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2018\2doTrimestre\"/>
    </mc:Choice>
  </mc:AlternateContent>
  <bookViews>
    <workbookView xWindow="0" yWindow="0" windowWidth="28800" windowHeight="13590" tabRatio="700" activeTab="9"/>
  </bookViews>
  <sheets>
    <sheet name="Resultados" sheetId="1" r:id="rId1"/>
    <sheet name="PONDERACIONES" sheetId="2" state="hidden" r:id="rId2"/>
    <sheet name="ÍNDICE" sheetId="3" r:id="rId3"/>
    <sheet name="Aplic. SO" sheetId="4" state="hidden" r:id="rId4"/>
    <sheet name="Aplicabilidad Específicos" sheetId="5" r:id="rId5"/>
    <sheet name="Cat. SO" sheetId="6" state="hidden" r:id="rId6"/>
    <sheet name="Cat. Res" sheetId="7" state="hidden" r:id="rId7"/>
    <sheet name="Aplicabilidad Art.55" sheetId="8" r:id="rId8"/>
    <sheet name="Reporte" sheetId="9" r:id="rId9"/>
    <sheet name="Art 55" sheetId="10" r:id="rId10"/>
    <sheet name="Obligaciones" sheetId="11" state="hidden" r:id="rId11"/>
    <sheet name="Art 56.FI" sheetId="12" r:id="rId12"/>
    <sheet name="Art 56.FII" sheetId="13" r:id="rId13"/>
    <sheet name="Art. 57" sheetId="14" r:id="rId14"/>
    <sheet name="Art 58" sheetId="15" r:id="rId15"/>
    <sheet name="Art 59.FI" sheetId="16" r:id="rId16"/>
    <sheet name="Art 59.FII" sheetId="17" r:id="rId17"/>
    <sheet name="Art 59.FIII" sheetId="18" r:id="rId18"/>
    <sheet name="Art. 59. IV" sheetId="19" r:id="rId19"/>
    <sheet name="Art. 59. V" sheetId="20" r:id="rId20"/>
    <sheet name="Art 60" sheetId="21" r:id="rId21"/>
    <sheet name="Art 61" sheetId="22" r:id="rId22"/>
    <sheet name="Art 62" sheetId="23" r:id="rId23"/>
    <sheet name="Art 63" sheetId="24" r:id="rId24"/>
    <sheet name="Art 64" sheetId="25" r:id="rId25"/>
    <sheet name="Art 65" sheetId="26" r:id="rId26"/>
    <sheet name="Art 66" sheetId="27" r:id="rId27"/>
    <sheet name="Art 67" sheetId="28" r:id="rId28"/>
  </sheets>
  <definedNames>
    <definedName name="_xlnm._FilterDatabase" localSheetId="3" hidden="1">'Aplic. SO'!$A$1:$AX$446</definedName>
    <definedName name="_xlnm._FilterDatabase" localSheetId="10" hidden="1">Obligaciones!$A$1:$O$178</definedName>
    <definedName name="Indice">ÍNDICE!$A$2</definedName>
    <definedName name="Inicio1">ÍNDICE!$A$2</definedName>
    <definedName name="Inicio10">'Art 56.FII'!$A$1</definedName>
    <definedName name="Inicio11" localSheetId="10">'Art 58'!$A$1</definedName>
    <definedName name="Inicio12" localSheetId="12">'Art 56.FII'!$A$1</definedName>
    <definedName name="Inicio12" localSheetId="14">'Art 58'!$A$1</definedName>
    <definedName name="Inicio12" localSheetId="15">'Art 59.FI'!$A$1</definedName>
    <definedName name="Inicio12" localSheetId="16">'Art 59.FII'!$A$1</definedName>
    <definedName name="Inicio12" localSheetId="17">'Art 59.FIII'!$A$1</definedName>
    <definedName name="Inicio12" localSheetId="20">'Art 60'!$A$1</definedName>
    <definedName name="Inicio12" localSheetId="21">'Art 61'!$A$1</definedName>
    <definedName name="Inicio12" localSheetId="22">'Art 62'!$A$1</definedName>
    <definedName name="Inicio12" localSheetId="23">'Art 63'!$A$1</definedName>
    <definedName name="Inicio12" localSheetId="24">'Art 64'!$A$1</definedName>
    <definedName name="Inicio12" localSheetId="25">'Art 65'!$A$1</definedName>
    <definedName name="Inicio12" localSheetId="26">'Art 66'!$A$1</definedName>
    <definedName name="Inicio12" localSheetId="27">'Art 67'!$A$1</definedName>
    <definedName name="Inicio12">'Art 58'!$A$1</definedName>
    <definedName name="Inicio13">'Art 59.FI'!$A$1</definedName>
    <definedName name="Inicio14">'Art 59.FII'!$A$1</definedName>
    <definedName name="Inicio15">'Art 59.FIII'!$A$1</definedName>
    <definedName name="Inicio16">'Art 60'!$A$1</definedName>
    <definedName name="Inicio17">'Art 61'!$A$1</definedName>
    <definedName name="Inicio18">'Art 62'!$A$1</definedName>
    <definedName name="Inicio19">'Art 63'!$A$1</definedName>
    <definedName name="Inicio2">Obligaciones!$A$1</definedName>
    <definedName name="Inicio20">'Art 64'!$A$1</definedName>
    <definedName name="Inicio21">'Art 65'!$A$1</definedName>
    <definedName name="Inicio22">'Art 66'!$A$1</definedName>
    <definedName name="Inicio23">'Art 67'!$A$1</definedName>
    <definedName name="Inicio3">'Cat. SO'!$A$1</definedName>
    <definedName name="Inicio4">'Cat. Res'!$A$1</definedName>
    <definedName name="Inicio5">'Aplic. SO'!$A$1</definedName>
    <definedName name="Inicio6">'Aplicabilidad Específicos'!$A$1</definedName>
    <definedName name="Inicio7">'Aplicabilidad Art.55'!$A$1</definedName>
    <definedName name="Inicio8" localSheetId="12">'Art 56.FII'!$A$1</definedName>
    <definedName name="Inicio8" localSheetId="14">'Art 58'!$A$1</definedName>
    <definedName name="Inicio8" localSheetId="15">'Art 59.FI'!$A$1</definedName>
    <definedName name="Inicio8" localSheetId="16">'Art 59.FII'!$A$1</definedName>
    <definedName name="Inicio8" localSheetId="17">'Art 59.FIII'!$A$1</definedName>
    <definedName name="Inicio8" localSheetId="20">'Art 60'!$A$1</definedName>
    <definedName name="Inicio8" localSheetId="21">'Art 61'!$A$1</definedName>
    <definedName name="Inicio8" localSheetId="22">'Art 62'!$A$1</definedName>
    <definedName name="Inicio8" localSheetId="23">'Art 63'!$A$1</definedName>
    <definedName name="Inicio8" localSheetId="24">'Art 64'!$A$1</definedName>
    <definedName name="Inicio8" localSheetId="25">'Art 65'!$A$1</definedName>
    <definedName name="Inicio8" localSheetId="26">'Art 66'!$A$1</definedName>
    <definedName name="Inicio8" localSheetId="27">'Art 67'!$A$1</definedName>
    <definedName name="Inicio8">'Art 55'!$A$1</definedName>
    <definedName name="Inicio9" localSheetId="12">'Art 56.FII'!$A$1</definedName>
    <definedName name="Inicio9" localSheetId="14">'Art 58'!$A$1</definedName>
    <definedName name="Inicio9" localSheetId="15">'Art 59.FI'!$A$1</definedName>
    <definedName name="Inicio9" localSheetId="16">'Art 59.FII'!$A$1</definedName>
    <definedName name="Inicio9" localSheetId="17">'Art 59.FIII'!$A$1</definedName>
    <definedName name="Inicio9" localSheetId="20">'Art 60'!$A$1</definedName>
    <definedName name="Inicio9" localSheetId="21">'Art 61'!$A$1</definedName>
    <definedName name="Inicio9" localSheetId="22">'Art 62'!$A$1</definedName>
    <definedName name="Inicio9" localSheetId="23">'Art 63'!$A$1</definedName>
    <definedName name="Inicio9" localSheetId="24">'Art 64'!$A$1</definedName>
    <definedName name="Inicio9" localSheetId="25">'Art 65'!$A$1</definedName>
    <definedName name="Inicio9" localSheetId="26">'Art 66'!$A$1</definedName>
    <definedName name="Inicio9" localSheetId="27">'Art 67'!$A$1</definedName>
    <definedName name="Inicio9">'Art 56.FI'!$A$1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38" i="8" l="1"/>
  <c r="M21" i="5"/>
  <c r="C1" i="25"/>
  <c r="C1" i="26"/>
  <c r="C1" i="27"/>
  <c r="C1" i="28"/>
  <c r="E151" i="25"/>
  <c r="D213" i="25"/>
  <c r="D214" i="25"/>
  <c r="D211" i="25"/>
  <c r="D212" i="25"/>
  <c r="D209" i="25"/>
  <c r="D210" i="25"/>
  <c r="D207" i="25"/>
  <c r="D208" i="25"/>
  <c r="E150" i="25"/>
  <c r="D188" i="25"/>
  <c r="D189" i="25"/>
  <c r="D175" i="25"/>
  <c r="D176" i="25"/>
  <c r="D177" i="25"/>
  <c r="D178" i="25"/>
  <c r="D179" i="25"/>
  <c r="D180" i="25"/>
  <c r="D181" i="25"/>
  <c r="D182" i="25"/>
  <c r="D183" i="25"/>
  <c r="D184" i="25"/>
  <c r="D185" i="25"/>
  <c r="D169" i="25"/>
  <c r="D170" i="25"/>
  <c r="D171" i="25"/>
  <c r="D172" i="25"/>
  <c r="D173" i="25"/>
  <c r="E110" i="25"/>
  <c r="D137" i="25"/>
  <c r="D138" i="25"/>
  <c r="D126" i="25"/>
  <c r="D123" i="25"/>
  <c r="D122" i="25"/>
  <c r="D120" i="25"/>
  <c r="D121" i="25"/>
  <c r="E70" i="25"/>
  <c r="D96" i="25"/>
  <c r="D97" i="25"/>
  <c r="E69" i="25"/>
  <c r="D80" i="25"/>
  <c r="D81" i="25"/>
  <c r="D82" i="25"/>
  <c r="D83" i="25"/>
  <c r="D84" i="25"/>
  <c r="D85" i="25"/>
  <c r="D86" i="25"/>
  <c r="D79" i="25"/>
  <c r="E20" i="25"/>
  <c r="E19" i="25"/>
  <c r="D56" i="25"/>
  <c r="D57" i="25"/>
  <c r="D39" i="25"/>
  <c r="D395" i="24"/>
  <c r="D396" i="24"/>
  <c r="E367" i="24"/>
  <c r="D384" i="24"/>
  <c r="E292" i="24"/>
  <c r="D354" i="24"/>
  <c r="D355" i="24"/>
  <c r="E291" i="24"/>
  <c r="D324" i="24"/>
  <c r="D325" i="24"/>
  <c r="D326" i="24"/>
  <c r="D327" i="24"/>
  <c r="D328" i="24"/>
  <c r="D329" i="24"/>
  <c r="D330" i="24"/>
  <c r="D331" i="24"/>
  <c r="D332" i="24"/>
  <c r="D333" i="24"/>
  <c r="D334" i="24"/>
  <c r="D335" i="24"/>
  <c r="D336" i="24"/>
  <c r="D337" i="24"/>
  <c r="D338" i="24"/>
  <c r="D339" i="24"/>
  <c r="D340" i="24"/>
  <c r="D341" i="24"/>
  <c r="D342" i="24"/>
  <c r="D343" i="24"/>
  <c r="D344" i="24"/>
  <c r="D322" i="24"/>
  <c r="D323" i="24"/>
  <c r="D321" i="24"/>
  <c r="D320" i="24"/>
  <c r="D309" i="24"/>
  <c r="D310" i="24"/>
  <c r="D311" i="24"/>
  <c r="D312" i="24"/>
  <c r="D313" i="24"/>
  <c r="D314" i="24"/>
  <c r="D315" i="24"/>
  <c r="D316" i="24"/>
  <c r="D317" i="24"/>
  <c r="D318" i="24"/>
  <c r="D319" i="24"/>
  <c r="D308" i="24"/>
  <c r="D301" i="24"/>
  <c r="D302" i="24"/>
  <c r="D303" i="24"/>
  <c r="D304" i="24"/>
  <c r="D305" i="24"/>
  <c r="D306" i="24"/>
  <c r="D307" i="24"/>
  <c r="E245" i="24"/>
  <c r="D278" i="24"/>
  <c r="D279" i="24"/>
  <c r="E244" i="24"/>
  <c r="E204" i="24"/>
  <c r="D231" i="24"/>
  <c r="D232" i="24"/>
  <c r="D218" i="24"/>
  <c r="E163" i="24"/>
  <c r="D190" i="24"/>
  <c r="D191" i="24"/>
  <c r="E120" i="24"/>
  <c r="D149" i="24"/>
  <c r="D150" i="24"/>
  <c r="E76" i="24"/>
  <c r="D106" i="24"/>
  <c r="D107" i="24"/>
  <c r="E75" i="24"/>
  <c r="D43" i="24"/>
  <c r="D44" i="24"/>
  <c r="D37" i="24"/>
  <c r="D38" i="24"/>
  <c r="D39" i="24"/>
  <c r="D40" i="24"/>
  <c r="D41" i="24"/>
  <c r="D42" i="24"/>
  <c r="D36" i="24"/>
  <c r="D29" i="24"/>
  <c r="D30" i="24"/>
  <c r="D31" i="24"/>
  <c r="D32" i="24"/>
  <c r="D33" i="24"/>
  <c r="D34" i="24"/>
  <c r="D35" i="24"/>
  <c r="E395" i="23"/>
  <c r="D434" i="23"/>
  <c r="D435" i="23"/>
  <c r="D419" i="23"/>
  <c r="D418" i="23"/>
  <c r="D416" i="23"/>
  <c r="D417" i="23"/>
  <c r="E329" i="23"/>
  <c r="D381" i="23"/>
  <c r="D382" i="23"/>
  <c r="D366" i="23"/>
  <c r="D367" i="23"/>
  <c r="D357" i="23"/>
  <c r="D358" i="23"/>
  <c r="D348" i="23"/>
  <c r="D349" i="23"/>
  <c r="D343" i="23"/>
  <c r="E280" i="23"/>
  <c r="D315" i="23"/>
  <c r="D316" i="23"/>
  <c r="D300" i="23"/>
  <c r="D301" i="23"/>
  <c r="E239" i="23"/>
  <c r="D266" i="23"/>
  <c r="D267" i="23"/>
  <c r="E202" i="23"/>
  <c r="D225" i="23"/>
  <c r="D226" i="23"/>
  <c r="E201" i="23"/>
  <c r="E106" i="23"/>
  <c r="D188" i="23"/>
  <c r="D189" i="23"/>
  <c r="E105"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19" i="23"/>
  <c r="D120" i="23"/>
  <c r="E66" i="23"/>
  <c r="D92" i="23"/>
  <c r="D93" i="23"/>
  <c r="E65" i="23"/>
  <c r="E20" i="23"/>
  <c r="D52" i="23"/>
  <c r="D53" i="23"/>
  <c r="E19" i="23"/>
  <c r="E1231" i="22"/>
  <c r="D1254" i="22"/>
  <c r="D1255" i="22"/>
  <c r="E1230" i="22"/>
  <c r="D1240" i="22"/>
  <c r="E1187" i="22"/>
  <c r="D1217" i="22"/>
  <c r="D1218" i="22"/>
  <c r="D1197" i="22"/>
  <c r="D1198" i="22"/>
  <c r="D1199" i="22"/>
  <c r="D1200" i="22"/>
  <c r="D1201" i="22"/>
  <c r="D1202" i="22"/>
  <c r="D1203" i="22"/>
  <c r="D1204" i="22"/>
  <c r="D1205" i="22"/>
  <c r="D1206" i="22"/>
  <c r="D1207" i="22"/>
  <c r="D1196" i="22"/>
  <c r="E1144" i="22"/>
  <c r="D1173" i="22"/>
  <c r="D1174" i="22"/>
  <c r="E1143" i="22"/>
  <c r="D1159" i="22"/>
  <c r="E1104" i="22"/>
  <c r="D1130" i="22"/>
  <c r="D1131" i="22"/>
  <c r="E1103" i="22"/>
  <c r="E1064" i="22"/>
  <c r="D1090" i="22"/>
  <c r="D1091" i="22"/>
  <c r="E1063" i="22"/>
  <c r="D1080" i="22"/>
  <c r="E1004" i="22"/>
  <c r="D1050" i="22"/>
  <c r="D1051" i="22"/>
  <c r="E1003" i="22"/>
  <c r="D1034" i="22"/>
  <c r="D1035" i="22"/>
  <c r="D1036" i="22"/>
  <c r="D1037" i="22"/>
  <c r="D1038" i="22"/>
  <c r="D1039" i="22"/>
  <c r="D1033" i="22"/>
  <c r="D1029" i="22"/>
  <c r="D1030" i="22"/>
  <c r="D1031" i="22"/>
  <c r="D1032" i="22"/>
  <c r="D1014" i="22"/>
  <c r="D1015" i="22"/>
  <c r="D1016" i="22"/>
  <c r="D1017" i="22"/>
  <c r="D1018" i="22"/>
  <c r="D1019" i="22"/>
  <c r="D1020" i="22"/>
  <c r="D1021" i="22"/>
  <c r="D1022" i="22"/>
  <c r="D1023" i="22"/>
  <c r="D1024" i="22"/>
  <c r="D1025" i="22"/>
  <c r="D1026" i="22"/>
  <c r="D1027" i="22"/>
  <c r="D1028" i="22"/>
  <c r="D1013" i="22"/>
  <c r="E955" i="22"/>
  <c r="D990" i="22"/>
  <c r="D991" i="22"/>
  <c r="E954" i="22"/>
  <c r="D976" i="22"/>
  <c r="D965" i="22"/>
  <c r="D966" i="22"/>
  <c r="D967" i="22"/>
  <c r="D968" i="22"/>
  <c r="D969" i="22"/>
  <c r="D970" i="22"/>
  <c r="D971" i="22"/>
  <c r="D972" i="22"/>
  <c r="D973" i="22"/>
  <c r="D974" i="22"/>
  <c r="D975" i="22"/>
  <c r="D964" i="22"/>
  <c r="E913" i="22"/>
  <c r="D941" i="22"/>
  <c r="D942" i="22"/>
  <c r="E871" i="22"/>
  <c r="D899" i="22"/>
  <c r="D900" i="22"/>
  <c r="E870" i="22"/>
  <c r="D881" i="22"/>
  <c r="D882" i="22"/>
  <c r="D883" i="22"/>
  <c r="D884" i="22"/>
  <c r="D885" i="22"/>
  <c r="D886" i="22"/>
  <c r="D887" i="22"/>
  <c r="D888" i="22"/>
  <c r="D889" i="22"/>
  <c r="D880" i="22"/>
  <c r="E828" i="22"/>
  <c r="D857" i="22"/>
  <c r="D858" i="22"/>
  <c r="D842" i="22"/>
  <c r="E787" i="22"/>
  <c r="D814" i="22"/>
  <c r="D815" i="22"/>
  <c r="E786" i="22"/>
  <c r="E748" i="22"/>
  <c r="E747" i="22"/>
  <c r="D773" i="22"/>
  <c r="D774" i="22"/>
  <c r="E698" i="22"/>
  <c r="D734" i="22"/>
  <c r="D735" i="22"/>
  <c r="E697" i="22"/>
  <c r="D718" i="22"/>
  <c r="D719" i="22"/>
  <c r="D720" i="22"/>
  <c r="D721" i="22"/>
  <c r="D722" i="22"/>
  <c r="D714" i="22"/>
  <c r="D715" i="22"/>
  <c r="D716" i="22"/>
  <c r="D717" i="22"/>
  <c r="D713" i="22"/>
  <c r="D709" i="22"/>
  <c r="D710" i="22"/>
  <c r="D711" i="22"/>
  <c r="D712" i="22"/>
  <c r="D706" i="22"/>
  <c r="D707" i="22"/>
  <c r="E650" i="22"/>
  <c r="D684" i="22"/>
  <c r="D685" i="22"/>
  <c r="E649" i="22"/>
  <c r="D669" i="22"/>
  <c r="D670" i="22"/>
  <c r="D671" i="22"/>
  <c r="D672" i="22"/>
  <c r="D658" i="22"/>
  <c r="D659" i="22"/>
  <c r="E607" i="22"/>
  <c r="D636" i="22"/>
  <c r="D637" i="22"/>
  <c r="E606" i="22"/>
  <c r="D620" i="22"/>
  <c r="D621" i="22"/>
  <c r="D622" i="22"/>
  <c r="D623" i="22"/>
  <c r="E567" i="22"/>
  <c r="D593" i="22"/>
  <c r="D594" i="22"/>
  <c r="E566" i="22"/>
  <c r="D577" i="22"/>
  <c r="D578" i="22"/>
  <c r="D579" i="22"/>
  <c r="D580" i="22"/>
  <c r="D581" i="22"/>
  <c r="D582" i="22"/>
  <c r="D583" i="22"/>
  <c r="D576" i="22"/>
  <c r="E529" i="22"/>
  <c r="D553" i="22"/>
  <c r="D554" i="22"/>
  <c r="E528" i="22"/>
  <c r="D542" i="22"/>
  <c r="D537" i="22"/>
  <c r="D538" i="22"/>
  <c r="E488" i="22"/>
  <c r="D515" i="22"/>
  <c r="D516" i="22"/>
  <c r="E487" i="22"/>
  <c r="D504" i="22"/>
  <c r="D496" i="22"/>
  <c r="D497" i="22"/>
  <c r="E447" i="22"/>
  <c r="E448" i="22"/>
  <c r="D474" i="22"/>
  <c r="D475" i="22"/>
  <c r="D463" i="22"/>
  <c r="D456" i="22"/>
  <c r="D457" i="22"/>
  <c r="E413" i="22"/>
  <c r="D434" i="22"/>
  <c r="D435" i="22"/>
  <c r="E412" i="22"/>
  <c r="D422" i="22"/>
  <c r="E372" i="22"/>
  <c r="D399" i="22"/>
  <c r="D400" i="22"/>
  <c r="E371" i="22"/>
  <c r="E331" i="22"/>
  <c r="D358" i="22"/>
  <c r="D359" i="22"/>
  <c r="E330" i="22"/>
  <c r="E292" i="22"/>
  <c r="D317" i="22"/>
  <c r="D318" i="22"/>
  <c r="E291" i="22"/>
  <c r="D278" i="22"/>
  <c r="D279" i="22"/>
  <c r="E253" i="22"/>
  <c r="D262" i="22"/>
  <c r="D263" i="22"/>
  <c r="E216" i="22"/>
  <c r="D240" i="22"/>
  <c r="D241" i="22"/>
  <c r="E215" i="22"/>
  <c r="E180" i="22"/>
  <c r="D202" i="22"/>
  <c r="D203" i="22"/>
  <c r="E179" i="22"/>
  <c r="E136" i="22"/>
  <c r="D166" i="22"/>
  <c r="D167" i="22"/>
  <c r="E135" i="22"/>
  <c r="D153" i="22"/>
  <c r="E96" i="22"/>
  <c r="D122" i="22"/>
  <c r="D123" i="22"/>
  <c r="E58" i="22"/>
  <c r="D82" i="22"/>
  <c r="D83" i="22"/>
  <c r="E20" i="22"/>
  <c r="D44" i="22"/>
  <c r="D45" i="22"/>
  <c r="E19" i="22"/>
  <c r="E389" i="21"/>
  <c r="D413" i="21"/>
  <c r="D414" i="21"/>
  <c r="E388" i="21"/>
  <c r="D401" i="21"/>
  <c r="D397" i="21"/>
  <c r="D398" i="21"/>
  <c r="D399" i="21"/>
  <c r="E341" i="21"/>
  <c r="D375" i="21"/>
  <c r="D376" i="21"/>
  <c r="E340" i="21"/>
  <c r="D349" i="21"/>
  <c r="D350" i="21"/>
  <c r="E291" i="21"/>
  <c r="D327" i="21"/>
  <c r="D328" i="21"/>
  <c r="E290" i="21"/>
  <c r="D308" i="21"/>
  <c r="D309" i="21"/>
  <c r="D310" i="21"/>
  <c r="D311" i="21"/>
  <c r="D312" i="21"/>
  <c r="D313" i="21"/>
  <c r="D314" i="21"/>
  <c r="D315" i="21"/>
  <c r="D316" i="21"/>
  <c r="D317" i="21"/>
  <c r="D306" i="21"/>
  <c r="D307" i="21"/>
  <c r="D302" i="21"/>
  <c r="D303" i="21"/>
  <c r="D304" i="21"/>
  <c r="D305" i="21"/>
  <c r="D299" i="21"/>
  <c r="D300" i="21"/>
  <c r="E245" i="21"/>
  <c r="D277" i="21"/>
  <c r="D278" i="21"/>
  <c r="E244" i="21"/>
  <c r="D253" i="21"/>
  <c r="D254" i="21"/>
  <c r="D231" i="21"/>
  <c r="D232" i="21"/>
  <c r="E199" i="21"/>
  <c r="D211" i="21"/>
  <c r="D212" i="21"/>
  <c r="D213" i="21"/>
  <c r="D214" i="21"/>
  <c r="D215" i="21"/>
  <c r="D216" i="21"/>
  <c r="D217" i="21"/>
  <c r="D218" i="21"/>
  <c r="D219" i="21"/>
  <c r="D220" i="21"/>
  <c r="D221" i="21"/>
  <c r="D208" i="21"/>
  <c r="D209" i="21"/>
  <c r="E155" i="21"/>
  <c r="E156" i="21"/>
  <c r="D186" i="21"/>
  <c r="D187" i="21"/>
  <c r="D164" i="21"/>
  <c r="D165" i="21"/>
  <c r="E116" i="21"/>
  <c r="D142" i="21"/>
  <c r="D143" i="21"/>
  <c r="E115" i="21"/>
  <c r="D124" i="21"/>
  <c r="D125" i="21"/>
  <c r="E61" i="21"/>
  <c r="D102" i="21"/>
  <c r="D103" i="21"/>
  <c r="E60" i="21"/>
  <c r="D90" i="21"/>
  <c r="D83" i="21"/>
  <c r="D84" i="21"/>
  <c r="D85" i="21"/>
  <c r="D86" i="21"/>
  <c r="D87" i="21"/>
  <c r="D88" i="21"/>
  <c r="D89" i="21"/>
  <c r="D81" i="21"/>
  <c r="D82" i="21"/>
  <c r="D75" i="21"/>
  <c r="D76" i="21"/>
  <c r="D77" i="21"/>
  <c r="D78" i="21"/>
  <c r="D79" i="21"/>
  <c r="D80" i="21"/>
  <c r="D74" i="21"/>
  <c r="D72" i="21"/>
  <c r="D73" i="21"/>
  <c r="D69" i="21"/>
  <c r="D70" i="21"/>
  <c r="E20" i="21"/>
  <c r="D47" i="21"/>
  <c r="D48" i="21"/>
  <c r="E19" i="21"/>
  <c r="D28" i="21"/>
  <c r="D29" i="21"/>
  <c r="E107" i="20"/>
  <c r="E72" i="20"/>
  <c r="E20" i="20"/>
  <c r="D54" i="20"/>
  <c r="D55" i="20"/>
  <c r="D56" i="20"/>
  <c r="D57" i="20"/>
  <c r="D58" i="20"/>
  <c r="D59" i="20"/>
  <c r="D60" i="20"/>
  <c r="D61" i="20"/>
  <c r="D29" i="20"/>
  <c r="D30" i="20"/>
  <c r="D31" i="20"/>
  <c r="D32" i="20"/>
  <c r="D33" i="20"/>
  <c r="D34" i="20"/>
  <c r="D35" i="20"/>
  <c r="D36" i="20"/>
  <c r="D37" i="20"/>
  <c r="D38" i="20"/>
  <c r="D39" i="20"/>
  <c r="D40" i="20"/>
  <c r="D41" i="20"/>
  <c r="D42" i="20"/>
  <c r="D43" i="20"/>
  <c r="D44" i="20"/>
  <c r="D45" i="20"/>
  <c r="D46" i="20"/>
  <c r="D47" i="20"/>
  <c r="D48" i="20"/>
  <c r="E130" i="19"/>
  <c r="E92" i="19"/>
  <c r="D102" i="19"/>
  <c r="D103" i="19"/>
  <c r="D104" i="19"/>
  <c r="D105" i="19"/>
  <c r="D106" i="19"/>
  <c r="D107" i="19"/>
  <c r="D108" i="19"/>
  <c r="D109" i="19"/>
  <c r="D110" i="19"/>
  <c r="D101" i="19"/>
  <c r="E60" i="19"/>
  <c r="E20" i="19"/>
  <c r="E19" i="19"/>
  <c r="E316" i="18"/>
  <c r="D365" i="18"/>
  <c r="D366" i="18"/>
  <c r="E271" i="18"/>
  <c r="D302" i="18"/>
  <c r="D303" i="18"/>
  <c r="E224" i="18"/>
  <c r="D257" i="18"/>
  <c r="D258" i="18"/>
  <c r="E175" i="18"/>
  <c r="D210" i="18"/>
  <c r="D211" i="18"/>
  <c r="D185" i="18"/>
  <c r="D186" i="18"/>
  <c r="D187" i="18"/>
  <c r="D188" i="18"/>
  <c r="D189" i="18"/>
  <c r="D190" i="18"/>
  <c r="E133" i="18"/>
  <c r="D161" i="18"/>
  <c r="D162" i="18"/>
  <c r="E84" i="18"/>
  <c r="D119" i="18"/>
  <c r="D120" i="18"/>
  <c r="E20" i="18"/>
  <c r="D70" i="18"/>
  <c r="D71" i="18"/>
  <c r="D35" i="18"/>
  <c r="E497" i="17"/>
  <c r="D526" i="17"/>
  <c r="D527" i="17"/>
  <c r="D511" i="17"/>
  <c r="D512" i="17"/>
  <c r="E457" i="17"/>
  <c r="D483" i="17"/>
  <c r="D484" i="17"/>
  <c r="E420" i="17"/>
  <c r="D443" i="17"/>
  <c r="D444" i="17"/>
  <c r="E384" i="17"/>
  <c r="D406" i="17"/>
  <c r="D407" i="17"/>
  <c r="E348" i="17"/>
  <c r="D370" i="17"/>
  <c r="D371" i="17"/>
  <c r="D359" i="17"/>
  <c r="E310" i="17"/>
  <c r="D334" i="17"/>
  <c r="D335" i="17"/>
  <c r="E271" i="17"/>
  <c r="D296" i="17"/>
  <c r="D297" i="17"/>
  <c r="E226" i="17"/>
  <c r="D257" i="17"/>
  <c r="D258" i="17"/>
  <c r="E186" i="17"/>
  <c r="D212" i="17"/>
  <c r="D213" i="17"/>
  <c r="E149" i="17"/>
  <c r="D172" i="17"/>
  <c r="D173" i="17"/>
  <c r="E110" i="17"/>
  <c r="D135" i="17"/>
  <c r="D136" i="17"/>
  <c r="D96" i="17"/>
  <c r="D97" i="17"/>
  <c r="E20" i="17"/>
  <c r="D50" i="17"/>
  <c r="D51" i="17"/>
  <c r="D820" i="16"/>
  <c r="D821" i="16"/>
  <c r="E760" i="16"/>
  <c r="D804" i="16"/>
  <c r="D794" i="16"/>
  <c r="D795" i="16"/>
  <c r="D796" i="16"/>
  <c r="D797" i="16"/>
  <c r="D798" i="16"/>
  <c r="D799" i="16"/>
  <c r="D800" i="16"/>
  <c r="D801" i="16"/>
  <c r="D802" i="16"/>
  <c r="D803" i="16"/>
  <c r="D793" i="16"/>
  <c r="D783" i="16"/>
  <c r="D784" i="16"/>
  <c r="D785" i="16"/>
  <c r="D786" i="16"/>
  <c r="D787" i="16"/>
  <c r="D788" i="16"/>
  <c r="D789" i="16"/>
  <c r="D790" i="16"/>
  <c r="D791" i="16"/>
  <c r="D792" i="16"/>
  <c r="D782" i="16"/>
  <c r="D771" i="16"/>
  <c r="D772" i="16"/>
  <c r="D773" i="16"/>
  <c r="D774" i="16"/>
  <c r="D775" i="16"/>
  <c r="D776" i="16"/>
  <c r="D777" i="16"/>
  <c r="D778" i="16"/>
  <c r="D779" i="16"/>
  <c r="D780" i="16"/>
  <c r="D781" i="16"/>
  <c r="D770" i="16"/>
  <c r="E721" i="16"/>
  <c r="D747" i="16"/>
  <c r="D748" i="16"/>
  <c r="D733" i="16"/>
  <c r="D734" i="16"/>
  <c r="D735" i="16"/>
  <c r="D736" i="16"/>
  <c r="D737" i="16"/>
  <c r="D732" i="16"/>
  <c r="D730" i="16"/>
  <c r="D731" i="16"/>
  <c r="E645" i="16"/>
  <c r="D707" i="16"/>
  <c r="D708" i="16"/>
  <c r="D691" i="16"/>
  <c r="D692" i="16"/>
  <c r="D693" i="16"/>
  <c r="D694" i="16"/>
  <c r="D695" i="16"/>
  <c r="D696" i="16"/>
  <c r="D697" i="16"/>
  <c r="D689" i="16"/>
  <c r="D690" i="16"/>
  <c r="D672" i="16"/>
  <c r="D673" i="16"/>
  <c r="D674" i="16"/>
  <c r="D675" i="16"/>
  <c r="D676" i="16"/>
  <c r="D677" i="16"/>
  <c r="D678" i="16"/>
  <c r="D679" i="16"/>
  <c r="D680" i="16"/>
  <c r="D681" i="16"/>
  <c r="D682" i="16"/>
  <c r="D683" i="16"/>
  <c r="D684" i="16"/>
  <c r="D685" i="16"/>
  <c r="D686" i="16"/>
  <c r="D687" i="16"/>
  <c r="D688" i="16"/>
  <c r="D671" i="16"/>
  <c r="D664" i="16"/>
  <c r="D665" i="16"/>
  <c r="D666" i="16"/>
  <c r="D667" i="16"/>
  <c r="D668" i="16"/>
  <c r="D669" i="16"/>
  <c r="D670" i="16"/>
  <c r="D660" i="16"/>
  <c r="D661" i="16"/>
  <c r="D653" i="16"/>
  <c r="D654" i="16"/>
  <c r="E602" i="16"/>
  <c r="D631" i="16"/>
  <c r="D632" i="16"/>
  <c r="D611" i="16"/>
  <c r="E558" i="16"/>
  <c r="D588" i="16"/>
  <c r="D589" i="16"/>
  <c r="D570" i="16"/>
  <c r="D571" i="16"/>
  <c r="D572" i="16"/>
  <c r="D573" i="16"/>
  <c r="D574" i="16"/>
  <c r="D575" i="16"/>
  <c r="D576" i="16"/>
  <c r="D577" i="16"/>
  <c r="D578" i="16"/>
  <c r="D569" i="16"/>
  <c r="D544" i="16"/>
  <c r="D545" i="16"/>
  <c r="D521" i="16"/>
  <c r="D522" i="16"/>
  <c r="D523" i="16"/>
  <c r="D524" i="16"/>
  <c r="D525" i="16"/>
  <c r="D526" i="16"/>
  <c r="D527" i="16"/>
  <c r="D528" i="16"/>
  <c r="D529" i="16"/>
  <c r="D530" i="16"/>
  <c r="D531" i="16"/>
  <c r="D532" i="16"/>
  <c r="D533" i="16"/>
  <c r="D534" i="16"/>
  <c r="D520" i="16"/>
  <c r="D517" i="16"/>
  <c r="D518" i="16"/>
  <c r="D519" i="16"/>
  <c r="D515" i="16"/>
  <c r="D516" i="16"/>
  <c r="E448" i="16"/>
  <c r="D491" i="16"/>
  <c r="D492" i="16"/>
  <c r="D465" i="16"/>
  <c r="D466" i="16"/>
  <c r="D467" i="16"/>
  <c r="D468" i="16"/>
  <c r="D458" i="16"/>
  <c r="D459" i="16"/>
  <c r="D434" i="16"/>
  <c r="D435" i="16"/>
  <c r="D420" i="16"/>
  <c r="D421" i="16"/>
  <c r="D422" i="16"/>
  <c r="D423" i="16"/>
  <c r="D418" i="16"/>
  <c r="D419" i="16"/>
  <c r="D417" i="16"/>
  <c r="D407" i="16"/>
  <c r="D408" i="16"/>
  <c r="D409" i="16"/>
  <c r="D410" i="16"/>
  <c r="D411" i="16"/>
  <c r="D412" i="16"/>
  <c r="D413" i="16"/>
  <c r="D414" i="16"/>
  <c r="D415" i="16"/>
  <c r="D416" i="16"/>
  <c r="D405" i="16"/>
  <c r="D406" i="16"/>
  <c r="D397" i="16"/>
  <c r="D398" i="16"/>
  <c r="D399" i="16"/>
  <c r="D400" i="16"/>
  <c r="D401" i="16"/>
  <c r="D402" i="16"/>
  <c r="D403" i="16"/>
  <c r="D404" i="16"/>
  <c r="D395" i="16"/>
  <c r="D396" i="16"/>
  <c r="D384" i="16"/>
  <c r="D377" i="16"/>
  <c r="D378" i="16"/>
  <c r="D379" i="16"/>
  <c r="D380" i="16"/>
  <c r="D381" i="16"/>
  <c r="D382" i="16"/>
  <c r="E316" i="16"/>
  <c r="D353" i="16"/>
  <c r="D354" i="16"/>
  <c r="D339" i="16"/>
  <c r="D302" i="16"/>
  <c r="D303" i="16"/>
  <c r="E248" i="16"/>
  <c r="D235" i="16"/>
  <c r="D236" i="16"/>
  <c r="D207" i="16"/>
  <c r="D208" i="16"/>
  <c r="D209" i="16"/>
  <c r="D210" i="16"/>
  <c r="D211" i="16"/>
  <c r="D212" i="16"/>
  <c r="D213" i="16"/>
  <c r="D214" i="16"/>
  <c r="D215" i="16"/>
  <c r="D216" i="16"/>
  <c r="D217" i="16"/>
  <c r="D218" i="16"/>
  <c r="D219" i="16"/>
  <c r="D220" i="16"/>
  <c r="D221" i="16"/>
  <c r="D222" i="16"/>
  <c r="D223" i="16"/>
  <c r="D224" i="16"/>
  <c r="D225" i="16"/>
  <c r="D206" i="16"/>
  <c r="D202" i="16"/>
  <c r="D203" i="16"/>
  <c r="D204" i="16"/>
  <c r="D205" i="16"/>
  <c r="D201" i="16"/>
  <c r="D181" i="16"/>
  <c r="D182" i="16"/>
  <c r="D183" i="16"/>
  <c r="D184" i="16"/>
  <c r="D185" i="16"/>
  <c r="D186" i="16"/>
  <c r="D187" i="16"/>
  <c r="D188" i="16"/>
  <c r="D189" i="16"/>
  <c r="D190" i="16"/>
  <c r="D191" i="16"/>
  <c r="D192" i="16"/>
  <c r="D193" i="16"/>
  <c r="D194" i="16"/>
  <c r="D195" i="16"/>
  <c r="D196" i="16"/>
  <c r="D197" i="16"/>
  <c r="D198" i="16"/>
  <c r="D199" i="16"/>
  <c r="D200" i="16"/>
  <c r="E118" i="16"/>
  <c r="E21" i="16"/>
  <c r="E20" i="16"/>
  <c r="E19" i="16"/>
  <c r="E119" i="16"/>
  <c r="D156" i="16"/>
  <c r="D157" i="16"/>
  <c r="D141" i="16"/>
  <c r="D142" i="16"/>
  <c r="D132" i="16"/>
  <c r="D133" i="16"/>
  <c r="D105" i="16"/>
  <c r="D106" i="16"/>
  <c r="D89" i="16"/>
  <c r="D90" i="16"/>
  <c r="D55" i="16"/>
  <c r="D56" i="16"/>
  <c r="D40" i="16"/>
  <c r="D41" i="16"/>
  <c r="D28" i="16"/>
  <c r="D29" i="16"/>
  <c r="E227" i="15"/>
  <c r="D255" i="15"/>
  <c r="D256" i="15"/>
  <c r="E226" i="15"/>
  <c r="D240" i="15"/>
  <c r="D241" i="15"/>
  <c r="D242" i="15"/>
  <c r="D243" i="15"/>
  <c r="D244" i="15"/>
  <c r="D235" i="15"/>
  <c r="D236" i="15"/>
  <c r="D218" i="15"/>
  <c r="D219" i="15"/>
  <c r="E190" i="15"/>
  <c r="D199" i="15"/>
  <c r="D200" i="15"/>
  <c r="D201" i="15"/>
  <c r="D202" i="15"/>
  <c r="D203" i="15"/>
  <c r="D204" i="15"/>
  <c r="D176" i="15"/>
  <c r="D177" i="15"/>
  <c r="D133" i="15"/>
  <c r="D134" i="15"/>
  <c r="D120" i="15"/>
  <c r="D97" i="15"/>
  <c r="D98" i="15"/>
  <c r="D81" i="15"/>
  <c r="D82" i="15"/>
  <c r="D78" i="15"/>
  <c r="D55" i="15"/>
  <c r="D56" i="15"/>
  <c r="D39" i="15"/>
  <c r="D40" i="15"/>
  <c r="D41" i="15"/>
  <c r="D42" i="15"/>
  <c r="D43" i="15"/>
  <c r="D44" i="15"/>
  <c r="D45" i="15"/>
  <c r="D37" i="15"/>
  <c r="D38" i="15"/>
  <c r="D30" i="15"/>
  <c r="D31" i="15"/>
  <c r="D32" i="15"/>
  <c r="D33" i="15"/>
  <c r="D34" i="15"/>
  <c r="D35" i="15"/>
  <c r="D36" i="15"/>
  <c r="D29" i="15"/>
  <c r="D1037" i="14"/>
  <c r="D1038" i="14"/>
  <c r="D1022" i="14"/>
  <c r="D1023" i="14"/>
  <c r="D1005" i="14"/>
  <c r="D1006" i="14"/>
  <c r="D993" i="14"/>
  <c r="D988" i="14"/>
  <c r="D989" i="14"/>
  <c r="D970" i="14"/>
  <c r="D971" i="14"/>
  <c r="D954" i="14"/>
  <c r="D955" i="14"/>
  <c r="D937" i="14"/>
  <c r="D938" i="14"/>
  <c r="D922" i="14"/>
  <c r="D923" i="14"/>
  <c r="D903" i="14"/>
  <c r="D904" i="14"/>
  <c r="D857" i="14"/>
  <c r="D858" i="14"/>
  <c r="D835" i="14"/>
  <c r="D836" i="14"/>
  <c r="D812" i="14"/>
  <c r="D813" i="14"/>
  <c r="D790" i="14"/>
  <c r="D791" i="14"/>
  <c r="D763" i="14"/>
  <c r="D764" i="14"/>
  <c r="D741" i="14"/>
  <c r="D742" i="14"/>
  <c r="D712" i="14"/>
  <c r="D713" i="14"/>
  <c r="D690" i="14"/>
  <c r="D691" i="14"/>
  <c r="D648" i="14"/>
  <c r="D649" i="14"/>
  <c r="D626" i="14"/>
  <c r="D627" i="14"/>
  <c r="D593" i="14"/>
  <c r="D594" i="14"/>
  <c r="D571" i="14"/>
  <c r="D57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21" i="14"/>
  <c r="D522" i="14"/>
  <c r="D503" i="14"/>
  <c r="D504" i="14"/>
  <c r="D505" i="14"/>
  <c r="D506" i="14"/>
  <c r="D507" i="14"/>
  <c r="D508" i="14"/>
  <c r="D509" i="14"/>
  <c r="D510" i="14"/>
  <c r="D511" i="14"/>
  <c r="D512" i="14"/>
  <c r="D513" i="14"/>
  <c r="D514" i="14"/>
  <c r="D515" i="14"/>
  <c r="D516" i="14"/>
  <c r="D517" i="14"/>
  <c r="D518" i="14"/>
  <c r="D519" i="14"/>
  <c r="D520" i="14"/>
  <c r="D501" i="14"/>
  <c r="D502" i="14"/>
  <c r="D482" i="14"/>
  <c r="D483" i="14"/>
  <c r="D484" i="14"/>
  <c r="D485" i="14"/>
  <c r="D486" i="14"/>
  <c r="D487" i="14"/>
  <c r="D488" i="14"/>
  <c r="D489" i="14"/>
  <c r="D490" i="14"/>
  <c r="D491" i="14"/>
  <c r="D492" i="14"/>
  <c r="D493" i="14"/>
  <c r="D494" i="14"/>
  <c r="D495" i="14"/>
  <c r="D496" i="14"/>
  <c r="D497" i="14"/>
  <c r="D498" i="14"/>
  <c r="D499" i="14"/>
  <c r="D500" i="14"/>
  <c r="D480" i="14"/>
  <c r="D481" i="14"/>
  <c r="D461" i="14"/>
  <c r="D462" i="14"/>
  <c r="D463" i="14"/>
  <c r="D464" i="14"/>
  <c r="D465" i="14"/>
  <c r="D466" i="14"/>
  <c r="D467" i="14"/>
  <c r="D468" i="14"/>
  <c r="D469" i="14"/>
  <c r="D470" i="14"/>
  <c r="D471" i="14"/>
  <c r="D472" i="14"/>
  <c r="D473" i="14"/>
  <c r="D474" i="14"/>
  <c r="D475" i="14"/>
  <c r="D476" i="14"/>
  <c r="D477" i="14"/>
  <c r="D478" i="14"/>
  <c r="D479" i="14"/>
  <c r="D459" i="14"/>
  <c r="D460" i="14"/>
  <c r="D441" i="14"/>
  <c r="D442" i="14"/>
  <c r="D443" i="14"/>
  <c r="D444" i="14"/>
  <c r="D445" i="14"/>
  <c r="D446" i="14"/>
  <c r="D447" i="14"/>
  <c r="D448" i="14"/>
  <c r="D449" i="14"/>
  <c r="D450" i="14"/>
  <c r="D451" i="14"/>
  <c r="D452" i="14"/>
  <c r="D453" i="14"/>
  <c r="D454" i="14"/>
  <c r="D455" i="14"/>
  <c r="D456" i="14"/>
  <c r="D457" i="14"/>
  <c r="D458" i="14"/>
  <c r="D440" i="14"/>
  <c r="D418" i="14"/>
  <c r="D419" i="14"/>
  <c r="D392" i="14"/>
  <c r="D393" i="14"/>
  <c r="D370" i="14"/>
  <c r="D371" i="14"/>
  <c r="D338" i="14"/>
  <c r="D339" i="14"/>
  <c r="D316" i="14"/>
  <c r="D317" i="14"/>
  <c r="D286" i="14"/>
  <c r="D287" i="14"/>
  <c r="D264" i="14"/>
  <c r="D265" i="14"/>
  <c r="D236" i="14"/>
  <c r="D237" i="14"/>
  <c r="D214" i="14"/>
  <c r="D215" i="14"/>
  <c r="D175" i="14"/>
  <c r="D176" i="14"/>
  <c r="D153" i="14"/>
  <c r="D154" i="14"/>
  <c r="D116" i="14"/>
  <c r="D117" i="14"/>
  <c r="D94" i="14"/>
  <c r="D95" i="14"/>
  <c r="D75" i="14"/>
  <c r="D76" i="14"/>
  <c r="D77" i="14"/>
  <c r="D78" i="14"/>
  <c r="D79" i="14"/>
  <c r="D80" i="14"/>
  <c r="D81" i="14"/>
  <c r="D82" i="14"/>
  <c r="D83" i="14"/>
  <c r="D84" i="14"/>
  <c r="D72" i="14"/>
  <c r="D73" i="14"/>
  <c r="D50" i="14"/>
  <c r="D51" i="14"/>
  <c r="D28" i="14"/>
  <c r="D29" i="14"/>
  <c r="D94" i="13"/>
  <c r="D95" i="13"/>
  <c r="D75" i="13"/>
  <c r="D76" i="13"/>
  <c r="D49" i="13"/>
  <c r="D50" i="13"/>
  <c r="D30" i="13"/>
  <c r="D31" i="13"/>
  <c r="D32" i="13"/>
  <c r="D33" i="13"/>
  <c r="D164" i="12"/>
  <c r="D99" i="12"/>
  <c r="D269" i="12"/>
  <c r="D270" i="12"/>
  <c r="D249" i="12"/>
  <c r="D250" i="12"/>
  <c r="D251" i="12"/>
  <c r="D252" i="12"/>
  <c r="D253" i="12"/>
  <c r="D254" i="12"/>
  <c r="D255" i="12"/>
  <c r="D256" i="12"/>
  <c r="D257" i="12"/>
  <c r="D258" i="12"/>
  <c r="D259" i="12"/>
  <c r="D260" i="12"/>
  <c r="D261" i="12"/>
  <c r="D262" i="12"/>
  <c r="D263" i="12"/>
  <c r="D264" i="12"/>
  <c r="D265" i="12"/>
  <c r="D266" i="12"/>
  <c r="D267" i="12"/>
  <c r="D268" i="12"/>
  <c r="D248" i="12"/>
  <c r="D43" i="12"/>
  <c r="G3" i="8"/>
  <c r="C1" i="10"/>
  <c r="C1" i="12"/>
  <c r="C1" i="13"/>
  <c r="C1" i="14"/>
  <c r="C1" i="15"/>
  <c r="C1" i="16"/>
  <c r="C1" i="17"/>
  <c r="C1" i="18"/>
  <c r="C1" i="19"/>
  <c r="C1" i="21"/>
  <c r="C1" i="22"/>
  <c r="C1" i="23"/>
  <c r="C1" i="24"/>
  <c r="C1" i="20"/>
  <c r="D148" i="20"/>
  <c r="D149" i="20"/>
  <c r="D97" i="20"/>
  <c r="D98" i="20"/>
  <c r="D82" i="20"/>
  <c r="D83" i="20"/>
  <c r="D84" i="20"/>
  <c r="D85" i="20"/>
  <c r="D86" i="20"/>
  <c r="D87" i="20"/>
  <c r="D81" i="20"/>
  <c r="D155" i="19"/>
  <c r="D156" i="19"/>
  <c r="D139" i="19"/>
  <c r="D120" i="19"/>
  <c r="D121" i="19"/>
  <c r="D82" i="19"/>
  <c r="D83" i="19"/>
  <c r="D69" i="19"/>
  <c r="D46" i="19"/>
  <c r="D47" i="19"/>
  <c r="D29" i="19"/>
  <c r="G3" i="5"/>
  <c r="B1" i="3"/>
  <c r="E19" i="1"/>
  <c r="E16" i="1"/>
  <c r="D55" i="28"/>
  <c r="D54" i="28"/>
  <c r="D53" i="28"/>
  <c r="D52" i="28"/>
  <c r="D51" i="28"/>
  <c r="D50" i="28"/>
  <c r="D49" i="28"/>
  <c r="D48" i="28"/>
  <c r="D43" i="28"/>
  <c r="D42" i="28"/>
  <c r="D41" i="28"/>
  <c r="D40" i="28"/>
  <c r="D39" i="28"/>
  <c r="D38" i="28"/>
  <c r="D37" i="28"/>
  <c r="D36" i="28"/>
  <c r="D35" i="28"/>
  <c r="D34" i="28"/>
  <c r="D33" i="28"/>
  <c r="D32" i="28"/>
  <c r="D31" i="28"/>
  <c r="D30" i="28"/>
  <c r="D29" i="28"/>
  <c r="D28" i="28"/>
  <c r="D60" i="27"/>
  <c r="D59" i="27"/>
  <c r="D58" i="27"/>
  <c r="D57" i="27"/>
  <c r="D56" i="27"/>
  <c r="D55" i="27"/>
  <c r="D54" i="27"/>
  <c r="D53" i="27"/>
  <c r="D48" i="27"/>
  <c r="D47" i="27"/>
  <c r="D46" i="27"/>
  <c r="D45" i="27"/>
  <c r="D44" i="27"/>
  <c r="D43" i="27"/>
  <c r="D42" i="27"/>
  <c r="D41" i="27"/>
  <c r="D40" i="27"/>
  <c r="D39" i="27"/>
  <c r="D38" i="27"/>
  <c r="D37" i="27"/>
  <c r="D36" i="27"/>
  <c r="D35" i="27"/>
  <c r="D34" i="27"/>
  <c r="D33" i="27"/>
  <c r="D32" i="27"/>
  <c r="D31" i="27"/>
  <c r="D30" i="27"/>
  <c r="D29" i="27"/>
  <c r="D28" i="27"/>
  <c r="D89" i="26"/>
  <c r="D88" i="26"/>
  <c r="D87" i="26"/>
  <c r="D86" i="26"/>
  <c r="D85" i="26"/>
  <c r="D84" i="26"/>
  <c r="D83" i="26"/>
  <c r="D82" i="26"/>
  <c r="D77" i="26"/>
  <c r="D76" i="26"/>
  <c r="D75" i="26"/>
  <c r="D74" i="26"/>
  <c r="D73" i="26"/>
  <c r="D53" i="26"/>
  <c r="D52" i="26"/>
  <c r="D51" i="26"/>
  <c r="D50" i="26"/>
  <c r="D49" i="26"/>
  <c r="D48" i="26"/>
  <c r="D47" i="26"/>
  <c r="D46" i="26"/>
  <c r="D41" i="26"/>
  <c r="D40" i="26"/>
  <c r="D39" i="26"/>
  <c r="D38" i="26"/>
  <c r="D37" i="26"/>
  <c r="D36" i="26"/>
  <c r="D35" i="26"/>
  <c r="D34" i="26"/>
  <c r="D33" i="26"/>
  <c r="D32" i="26"/>
  <c r="D31" i="26"/>
  <c r="D30" i="26"/>
  <c r="D29" i="26"/>
  <c r="D28" i="26"/>
  <c r="D206" i="25"/>
  <c r="D202" i="25"/>
  <c r="D201" i="25"/>
  <c r="D200" i="25"/>
  <c r="D199" i="25"/>
  <c r="D198" i="25"/>
  <c r="D197" i="25"/>
  <c r="D196" i="25"/>
  <c r="D195" i="25"/>
  <c r="D194" i="25"/>
  <c r="D193" i="25"/>
  <c r="D192" i="25"/>
  <c r="D191" i="25"/>
  <c r="D190" i="25"/>
  <c r="D187" i="25"/>
  <c r="D186" i="25"/>
  <c r="D174" i="25"/>
  <c r="D168" i="25"/>
  <c r="D167" i="25"/>
  <c r="D166" i="25"/>
  <c r="D165" i="25"/>
  <c r="D164" i="25"/>
  <c r="D163" i="25"/>
  <c r="D162" i="25"/>
  <c r="D161" i="25"/>
  <c r="D160" i="25"/>
  <c r="D159" i="25"/>
  <c r="D140" i="25"/>
  <c r="D139" i="25"/>
  <c r="D136" i="25"/>
  <c r="D135" i="25"/>
  <c r="D134" i="25"/>
  <c r="D133" i="25"/>
  <c r="D132" i="25"/>
  <c r="D127" i="25"/>
  <c r="D125" i="25"/>
  <c r="D124" i="25"/>
  <c r="D119" i="25"/>
  <c r="D118" i="25"/>
  <c r="D99" i="25"/>
  <c r="D98" i="25"/>
  <c r="D95" i="25"/>
  <c r="D94" i="25"/>
  <c r="D93" i="25"/>
  <c r="D92" i="25"/>
  <c r="D91" i="25"/>
  <c r="D78" i="25"/>
  <c r="D59" i="25"/>
  <c r="D58" i="25"/>
  <c r="D55" i="25"/>
  <c r="D54" i="25"/>
  <c r="D53" i="25"/>
  <c r="D52" i="25"/>
  <c r="D51" i="25"/>
  <c r="D46" i="25"/>
  <c r="D45" i="25"/>
  <c r="D44" i="25"/>
  <c r="D43" i="25"/>
  <c r="D42" i="25"/>
  <c r="D41" i="25"/>
  <c r="D40" i="25"/>
  <c r="D38" i="25"/>
  <c r="D37" i="25"/>
  <c r="D36" i="25"/>
  <c r="D35" i="25"/>
  <c r="D34" i="25"/>
  <c r="D33" i="25"/>
  <c r="D32" i="25"/>
  <c r="D31" i="25"/>
  <c r="D30" i="25"/>
  <c r="D29" i="25"/>
  <c r="D28" i="25"/>
  <c r="D398" i="24"/>
  <c r="D397" i="24"/>
  <c r="D394" i="24"/>
  <c r="D393" i="24"/>
  <c r="D392" i="24"/>
  <c r="D391" i="24"/>
  <c r="D390" i="24"/>
  <c r="D385" i="24"/>
  <c r="D383" i="24"/>
  <c r="D382" i="24"/>
  <c r="D381" i="24"/>
  <c r="D380" i="24"/>
  <c r="D379" i="24"/>
  <c r="D378" i="24"/>
  <c r="D377" i="24"/>
  <c r="D376" i="24"/>
  <c r="D357" i="24"/>
  <c r="D356" i="24"/>
  <c r="D353" i="24"/>
  <c r="D352" i="24"/>
  <c r="D351" i="24"/>
  <c r="D350" i="24"/>
  <c r="D349" i="24"/>
  <c r="D300" i="24"/>
  <c r="D281" i="24"/>
  <c r="D280" i="24"/>
  <c r="D277" i="24"/>
  <c r="D276" i="24"/>
  <c r="D275" i="24"/>
  <c r="D274" i="24"/>
  <c r="D273" i="24"/>
  <c r="D268" i="24"/>
  <c r="D267" i="24"/>
  <c r="D266" i="24"/>
  <c r="D265" i="24"/>
  <c r="D264" i="24"/>
  <c r="D263" i="24"/>
  <c r="D262" i="24"/>
  <c r="D261" i="24"/>
  <c r="D260" i="24"/>
  <c r="D259" i="24"/>
  <c r="D258" i="24"/>
  <c r="D257" i="24"/>
  <c r="D256" i="24"/>
  <c r="D255" i="24"/>
  <c r="D254" i="24"/>
  <c r="D253" i="24"/>
  <c r="D234" i="24"/>
  <c r="D233" i="24"/>
  <c r="D230" i="24"/>
  <c r="D229" i="24"/>
  <c r="D228" i="24"/>
  <c r="D227" i="24"/>
  <c r="D226" i="24"/>
  <c r="D221" i="24"/>
  <c r="D220" i="24"/>
  <c r="D219" i="24"/>
  <c r="D217" i="24"/>
  <c r="D216" i="24"/>
  <c r="D215" i="24"/>
  <c r="D214" i="24"/>
  <c r="D213" i="24"/>
  <c r="D212" i="24"/>
  <c r="D193" i="24"/>
  <c r="D192" i="24"/>
  <c r="D189" i="24"/>
  <c r="D188" i="24"/>
  <c r="D187" i="24"/>
  <c r="D186" i="24"/>
  <c r="D185" i="24"/>
  <c r="D180" i="24"/>
  <c r="D179" i="24"/>
  <c r="D178" i="24"/>
  <c r="D177" i="24"/>
  <c r="D176" i="24"/>
  <c r="D175" i="24"/>
  <c r="D174" i="24"/>
  <c r="D173" i="24"/>
  <c r="D172" i="24"/>
  <c r="D171" i="24"/>
  <c r="D152" i="24"/>
  <c r="D151" i="24"/>
  <c r="D148" i="24"/>
  <c r="D147" i="24"/>
  <c r="D146" i="24"/>
  <c r="D145" i="24"/>
  <c r="D144" i="24"/>
  <c r="D139" i="24"/>
  <c r="D138" i="24"/>
  <c r="D137" i="24"/>
  <c r="D136" i="24"/>
  <c r="D135" i="24"/>
  <c r="D134" i="24"/>
  <c r="D133" i="24"/>
  <c r="D132" i="24"/>
  <c r="D131" i="24"/>
  <c r="D130" i="24"/>
  <c r="D129" i="24"/>
  <c r="D128" i="24"/>
  <c r="D109" i="24"/>
  <c r="D108" i="24"/>
  <c r="D105" i="24"/>
  <c r="D104" i="24"/>
  <c r="D103" i="24"/>
  <c r="D102" i="24"/>
  <c r="D101" i="24"/>
  <c r="D96" i="24"/>
  <c r="D95" i="24"/>
  <c r="D94" i="24"/>
  <c r="D93" i="24"/>
  <c r="D92" i="24"/>
  <c r="D91" i="24"/>
  <c r="D90" i="24"/>
  <c r="D89" i="24"/>
  <c r="D88" i="24"/>
  <c r="D87" i="24"/>
  <c r="D86" i="24"/>
  <c r="D85" i="24"/>
  <c r="D84" i="24"/>
  <c r="D64" i="24"/>
  <c r="D63" i="24"/>
  <c r="D62" i="24"/>
  <c r="D61" i="24"/>
  <c r="D60" i="24"/>
  <c r="D59" i="24"/>
  <c r="D58" i="24"/>
  <c r="D57" i="24"/>
  <c r="D52" i="24"/>
  <c r="D51" i="24"/>
  <c r="D50" i="24"/>
  <c r="D49" i="24"/>
  <c r="D48" i="24"/>
  <c r="D47" i="24"/>
  <c r="D46" i="24"/>
  <c r="D45" i="24"/>
  <c r="D28" i="24"/>
  <c r="D437" i="23"/>
  <c r="D436" i="23"/>
  <c r="D433" i="23"/>
  <c r="D432" i="23"/>
  <c r="D431" i="23"/>
  <c r="D430" i="23"/>
  <c r="D429" i="23"/>
  <c r="D424" i="23"/>
  <c r="D423" i="23"/>
  <c r="D422" i="23"/>
  <c r="D421" i="23"/>
  <c r="D420" i="23"/>
  <c r="D415" i="23"/>
  <c r="D414" i="23"/>
  <c r="D413" i="23"/>
  <c r="D412" i="23"/>
  <c r="D411" i="23"/>
  <c r="D410" i="23"/>
  <c r="D409" i="23"/>
  <c r="D408" i="23"/>
  <c r="D407" i="23"/>
  <c r="D406" i="23"/>
  <c r="D405" i="23"/>
  <c r="D404" i="23"/>
  <c r="D403" i="23"/>
  <c r="D384" i="23"/>
  <c r="D383" i="23"/>
  <c r="D380" i="23"/>
  <c r="D379" i="23"/>
  <c r="D378" i="23"/>
  <c r="D377" i="23"/>
  <c r="D376" i="23"/>
  <c r="D371" i="23"/>
  <c r="D370" i="23"/>
  <c r="D369" i="23"/>
  <c r="D368" i="23"/>
  <c r="D365" i="23"/>
  <c r="D364" i="23"/>
  <c r="D363" i="23"/>
  <c r="D362" i="23"/>
  <c r="D361" i="23"/>
  <c r="D360" i="23"/>
  <c r="D359" i="23"/>
  <c r="D356" i="23"/>
  <c r="D355" i="23"/>
  <c r="D354" i="23"/>
  <c r="D353" i="23"/>
  <c r="D352" i="23"/>
  <c r="D351" i="23"/>
  <c r="D350" i="23"/>
  <c r="D347" i="23"/>
  <c r="D346" i="23"/>
  <c r="D345" i="23"/>
  <c r="D344" i="23"/>
  <c r="D342" i="23"/>
  <c r="D341" i="23"/>
  <c r="D340" i="23"/>
  <c r="D339" i="23"/>
  <c r="D338" i="23"/>
  <c r="D337" i="23"/>
  <c r="D318" i="23"/>
  <c r="D317" i="23"/>
  <c r="D314" i="23"/>
  <c r="D313" i="23"/>
  <c r="D312" i="23"/>
  <c r="D311" i="23"/>
  <c r="D310" i="23"/>
  <c r="D305" i="23"/>
  <c r="D304" i="23"/>
  <c r="D303" i="23"/>
  <c r="D302" i="23"/>
  <c r="D299" i="23"/>
  <c r="D298" i="23"/>
  <c r="D297" i="23"/>
  <c r="D296" i="23"/>
  <c r="D295" i="23"/>
  <c r="D294" i="23"/>
  <c r="D293" i="23"/>
  <c r="D292" i="23"/>
  <c r="D291" i="23"/>
  <c r="D290" i="23"/>
  <c r="D289" i="23"/>
  <c r="D288" i="23"/>
  <c r="D269" i="23"/>
  <c r="D268" i="23"/>
  <c r="D265" i="23"/>
  <c r="D264" i="23"/>
  <c r="D263" i="23"/>
  <c r="D262" i="23"/>
  <c r="D261" i="23"/>
  <c r="D256" i="23"/>
  <c r="D255" i="23"/>
  <c r="D254" i="23"/>
  <c r="D253" i="23"/>
  <c r="D252" i="23"/>
  <c r="D251" i="23"/>
  <c r="D250" i="23"/>
  <c r="D249" i="23"/>
  <c r="D248" i="23"/>
  <c r="D247" i="23"/>
  <c r="D228" i="23"/>
  <c r="D227" i="23"/>
  <c r="D224" i="23"/>
  <c r="D223" i="23"/>
  <c r="D222" i="23"/>
  <c r="D221" i="23"/>
  <c r="D220" i="23"/>
  <c r="D215" i="23"/>
  <c r="D214" i="23"/>
  <c r="D213" i="23"/>
  <c r="D212" i="23"/>
  <c r="D211" i="23"/>
  <c r="D210" i="23"/>
  <c r="D191" i="23"/>
  <c r="D190" i="23"/>
  <c r="D187" i="23"/>
  <c r="D186" i="23"/>
  <c r="D185" i="23"/>
  <c r="D184" i="23"/>
  <c r="D183" i="23"/>
  <c r="D178" i="23"/>
  <c r="D136" i="23"/>
  <c r="D135" i="23"/>
  <c r="D134" i="23"/>
  <c r="D133" i="23"/>
  <c r="D132" i="23"/>
  <c r="D131" i="23"/>
  <c r="D130" i="23"/>
  <c r="D129" i="23"/>
  <c r="D128" i="23"/>
  <c r="D127" i="23"/>
  <c r="D126" i="23"/>
  <c r="D125" i="23"/>
  <c r="D124" i="23"/>
  <c r="D123" i="23"/>
  <c r="D122" i="23"/>
  <c r="D121" i="23"/>
  <c r="D118" i="23"/>
  <c r="D117" i="23"/>
  <c r="D116" i="23"/>
  <c r="D115" i="23"/>
  <c r="D114" i="23"/>
  <c r="D95" i="23"/>
  <c r="D94" i="23"/>
  <c r="D91" i="23"/>
  <c r="D90" i="23"/>
  <c r="D89" i="23"/>
  <c r="D88" i="23"/>
  <c r="D87" i="23"/>
  <c r="D82" i="23"/>
  <c r="D81" i="23"/>
  <c r="D80" i="23"/>
  <c r="D79" i="23"/>
  <c r="D78" i="23"/>
  <c r="D77" i="23"/>
  <c r="D76" i="23"/>
  <c r="D75" i="23"/>
  <c r="D74" i="23"/>
  <c r="D55" i="23"/>
  <c r="D54" i="23"/>
  <c r="D51" i="23"/>
  <c r="D50" i="23"/>
  <c r="D49" i="23"/>
  <c r="D48" i="23"/>
  <c r="D47" i="23"/>
  <c r="D42" i="23"/>
  <c r="D41" i="23"/>
  <c r="D40" i="23"/>
  <c r="D39" i="23"/>
  <c r="D38" i="23"/>
  <c r="D37" i="23"/>
  <c r="D36" i="23"/>
  <c r="D35" i="23"/>
  <c r="D34" i="23"/>
  <c r="D33" i="23"/>
  <c r="D32" i="23"/>
  <c r="D31" i="23"/>
  <c r="D30" i="23"/>
  <c r="D29" i="23"/>
  <c r="D28" i="23"/>
  <c r="D1257" i="22"/>
  <c r="D1256" i="22"/>
  <c r="D1253" i="22"/>
  <c r="D1252" i="22"/>
  <c r="D1251" i="22"/>
  <c r="D1250" i="22"/>
  <c r="D1249" i="22"/>
  <c r="D1244" i="22"/>
  <c r="D1243" i="22"/>
  <c r="D1242" i="22"/>
  <c r="D1241" i="22"/>
  <c r="D1239" i="22"/>
  <c r="D1220" i="22"/>
  <c r="D1219" i="22"/>
  <c r="D1216" i="22"/>
  <c r="D1215" i="22"/>
  <c r="D1214" i="22"/>
  <c r="D1213" i="22"/>
  <c r="D1212" i="22"/>
  <c r="D1195" i="22"/>
  <c r="D1176" i="22"/>
  <c r="D1175" i="22"/>
  <c r="D1172" i="22"/>
  <c r="D1171" i="22"/>
  <c r="D1170" i="22"/>
  <c r="D1169" i="22"/>
  <c r="D1168" i="22"/>
  <c r="D1163" i="22"/>
  <c r="D1162" i="22"/>
  <c r="D1161" i="22"/>
  <c r="D1160" i="22"/>
  <c r="D1158" i="22"/>
  <c r="D1157" i="22"/>
  <c r="D1156" i="22"/>
  <c r="D1155" i="22"/>
  <c r="D1154" i="22"/>
  <c r="D1153" i="22"/>
  <c r="D1152" i="22"/>
  <c r="D1133" i="22"/>
  <c r="D1132" i="22"/>
  <c r="D1129" i="22"/>
  <c r="D1128" i="22"/>
  <c r="D1127" i="22"/>
  <c r="D1126" i="22"/>
  <c r="D1125" i="22"/>
  <c r="D1120" i="22"/>
  <c r="D1119" i="22"/>
  <c r="D1118" i="22"/>
  <c r="D1117" i="22"/>
  <c r="D1116" i="22"/>
  <c r="D1115" i="22"/>
  <c r="D1114" i="22"/>
  <c r="D1113" i="22"/>
  <c r="D1112" i="22"/>
  <c r="D1093" i="22"/>
  <c r="D1092" i="22"/>
  <c r="D1089" i="22"/>
  <c r="D1088" i="22"/>
  <c r="D1087" i="22"/>
  <c r="D1086" i="22"/>
  <c r="D1085" i="22"/>
  <c r="D1079" i="22"/>
  <c r="D1078" i="22"/>
  <c r="D1077" i="22"/>
  <c r="D1076" i="22"/>
  <c r="D1075" i="22"/>
  <c r="D1074" i="22"/>
  <c r="D1073" i="22"/>
  <c r="D1072" i="22"/>
  <c r="D1053" i="22"/>
  <c r="D1052" i="22"/>
  <c r="D1049" i="22"/>
  <c r="D1048" i="22"/>
  <c r="D1047" i="22"/>
  <c r="D1046" i="22"/>
  <c r="D1045" i="22"/>
  <c r="D1040" i="22"/>
  <c r="D1012" i="22"/>
  <c r="D993" i="22"/>
  <c r="D992" i="22"/>
  <c r="D989" i="22"/>
  <c r="D988" i="22"/>
  <c r="D987" i="22"/>
  <c r="D986" i="22"/>
  <c r="D985" i="22"/>
  <c r="D980" i="22"/>
  <c r="D979" i="22"/>
  <c r="D978" i="22"/>
  <c r="D977" i="22"/>
  <c r="D963" i="22"/>
  <c r="D944" i="22"/>
  <c r="D943" i="22"/>
  <c r="D940" i="22"/>
  <c r="D939" i="22"/>
  <c r="D938" i="22"/>
  <c r="D937" i="22"/>
  <c r="D936" i="22"/>
  <c r="D931" i="22"/>
  <c r="D930" i="22"/>
  <c r="D929" i="22"/>
  <c r="D928" i="22"/>
  <c r="D927" i="22"/>
  <c r="D926" i="22"/>
  <c r="D925" i="22"/>
  <c r="D924" i="22"/>
  <c r="D923" i="22"/>
  <c r="D922" i="22"/>
  <c r="D921" i="22"/>
  <c r="D902" i="22"/>
  <c r="D901" i="22"/>
  <c r="D898" i="22"/>
  <c r="D897" i="22"/>
  <c r="D896" i="22"/>
  <c r="D895" i="22"/>
  <c r="D894" i="22"/>
  <c r="D879" i="22"/>
  <c r="D860" i="22"/>
  <c r="D859" i="22"/>
  <c r="D856" i="22"/>
  <c r="D855" i="22"/>
  <c r="D854" i="22"/>
  <c r="D853" i="22"/>
  <c r="D852" i="22"/>
  <c r="D847" i="22"/>
  <c r="D846" i="22"/>
  <c r="D845" i="22"/>
  <c r="D844" i="22"/>
  <c r="D843" i="22"/>
  <c r="D841" i="22"/>
  <c r="D840" i="22"/>
  <c r="D839" i="22"/>
  <c r="D838" i="22"/>
  <c r="D837" i="22"/>
  <c r="D836" i="22"/>
  <c r="D817" i="22"/>
  <c r="D816" i="22"/>
  <c r="D813" i="22"/>
  <c r="D812" i="22"/>
  <c r="D811" i="22"/>
  <c r="D810" i="22"/>
  <c r="D809" i="22"/>
  <c r="D804" i="22"/>
  <c r="D803" i="22"/>
  <c r="D802" i="22"/>
  <c r="D801" i="22"/>
  <c r="D800" i="22"/>
  <c r="D799" i="22"/>
  <c r="D798" i="22"/>
  <c r="D797" i="22"/>
  <c r="D796" i="22"/>
  <c r="D795" i="22"/>
  <c r="D776" i="22"/>
  <c r="D775" i="22"/>
  <c r="D772" i="22"/>
  <c r="D771" i="22"/>
  <c r="D770" i="22"/>
  <c r="D769" i="22"/>
  <c r="D768" i="22"/>
  <c r="D763" i="22"/>
  <c r="D762" i="22"/>
  <c r="D761" i="22"/>
  <c r="D760" i="22"/>
  <c r="D759" i="22"/>
  <c r="D758" i="22"/>
  <c r="D757" i="22"/>
  <c r="D756" i="22"/>
  <c r="D737" i="22"/>
  <c r="D736" i="22"/>
  <c r="D733" i="22"/>
  <c r="D732" i="22"/>
  <c r="D731" i="22"/>
  <c r="D730" i="22"/>
  <c r="D729" i="22"/>
  <c r="D724" i="22"/>
  <c r="D723" i="22"/>
  <c r="D708" i="22"/>
  <c r="D687" i="22"/>
  <c r="D686" i="22"/>
  <c r="D683" i="22"/>
  <c r="D682" i="22"/>
  <c r="D681" i="22"/>
  <c r="D680" i="22"/>
  <c r="D679" i="22"/>
  <c r="D674" i="22"/>
  <c r="D673" i="22"/>
  <c r="D668" i="22"/>
  <c r="D667" i="22"/>
  <c r="D666" i="22"/>
  <c r="D665" i="22"/>
  <c r="D664" i="22"/>
  <c r="D663" i="22"/>
  <c r="D662" i="22"/>
  <c r="D661" i="22"/>
  <c r="D660" i="22"/>
  <c r="D639" i="22"/>
  <c r="D638" i="22"/>
  <c r="D635" i="22"/>
  <c r="D634" i="22"/>
  <c r="D633" i="22"/>
  <c r="D632" i="22"/>
  <c r="D631" i="22"/>
  <c r="D626" i="22"/>
  <c r="D625" i="22"/>
  <c r="D624" i="22"/>
  <c r="D619" i="22"/>
  <c r="D618" i="22"/>
  <c r="D617" i="22"/>
  <c r="D616" i="22"/>
  <c r="D615" i="22"/>
  <c r="D596" i="22"/>
  <c r="D595" i="22"/>
  <c r="D592" i="22"/>
  <c r="D591" i="22"/>
  <c r="D590" i="22"/>
  <c r="D589" i="22"/>
  <c r="D588" i="22"/>
  <c r="D575" i="22"/>
  <c r="D556" i="22"/>
  <c r="D555" i="22"/>
  <c r="D552" i="22"/>
  <c r="D551" i="22"/>
  <c r="D550" i="22"/>
  <c r="D549" i="22"/>
  <c r="D548" i="22"/>
  <c r="D543" i="22"/>
  <c r="D541" i="22"/>
  <c r="D540" i="22"/>
  <c r="D539" i="22"/>
  <c r="D518" i="22"/>
  <c r="D517" i="22"/>
  <c r="D514" i="22"/>
  <c r="D513" i="22"/>
  <c r="D512" i="22"/>
  <c r="D511" i="22"/>
  <c r="D510" i="22"/>
  <c r="D505" i="22"/>
  <c r="D503" i="22"/>
  <c r="D502" i="22"/>
  <c r="D501" i="22"/>
  <c r="D500" i="22"/>
  <c r="D499" i="22"/>
  <c r="D498" i="22"/>
  <c r="D477" i="22"/>
  <c r="D476" i="22"/>
  <c r="D473" i="22"/>
  <c r="D472" i="22"/>
  <c r="D471" i="22"/>
  <c r="D470" i="22"/>
  <c r="D469" i="22"/>
  <c r="D464" i="22"/>
  <c r="D462" i="22"/>
  <c r="D461" i="22"/>
  <c r="D460" i="22"/>
  <c r="D459" i="22"/>
  <c r="D458" i="22"/>
  <c r="D437" i="22"/>
  <c r="D436" i="22"/>
  <c r="D433" i="22"/>
  <c r="D432" i="22"/>
  <c r="D431" i="22"/>
  <c r="D430" i="22"/>
  <c r="D429" i="22"/>
  <c r="D424" i="22"/>
  <c r="D423" i="22"/>
  <c r="D421" i="22"/>
  <c r="D402" i="22"/>
  <c r="D401" i="22"/>
  <c r="D398" i="22"/>
  <c r="D397" i="22"/>
  <c r="D396" i="22"/>
  <c r="D395" i="22"/>
  <c r="D394" i="22"/>
  <c r="D389" i="22"/>
  <c r="D388" i="22"/>
  <c r="D387" i="22"/>
  <c r="D386" i="22"/>
  <c r="D385" i="22"/>
  <c r="D384" i="22"/>
  <c r="D383" i="22"/>
  <c r="D382" i="22"/>
  <c r="D381" i="22"/>
  <c r="D380" i="22"/>
  <c r="D361" i="22"/>
  <c r="D360" i="22"/>
  <c r="D357" i="22"/>
  <c r="D356" i="22"/>
  <c r="D355" i="22"/>
  <c r="D354" i="22"/>
  <c r="D353" i="22"/>
  <c r="D348" i="22"/>
  <c r="D347" i="22"/>
  <c r="D346" i="22"/>
  <c r="D345" i="22"/>
  <c r="D344" i="22"/>
  <c r="D343" i="22"/>
  <c r="D342" i="22"/>
  <c r="D341" i="22"/>
  <c r="D340" i="22"/>
  <c r="D339" i="22"/>
  <c r="D320" i="22"/>
  <c r="D319" i="22"/>
  <c r="D316" i="22"/>
  <c r="D315" i="22"/>
  <c r="D314" i="22"/>
  <c r="D313" i="22"/>
  <c r="D312" i="22"/>
  <c r="D307" i="22"/>
  <c r="D306" i="22"/>
  <c r="D305" i="22"/>
  <c r="D304" i="22"/>
  <c r="D303" i="22"/>
  <c r="D302" i="22"/>
  <c r="D301" i="22"/>
  <c r="D300" i="22"/>
  <c r="D281" i="22"/>
  <c r="D280" i="22"/>
  <c r="D277" i="22"/>
  <c r="D276" i="22"/>
  <c r="D275" i="22"/>
  <c r="D274" i="22"/>
  <c r="D273" i="22"/>
  <c r="D268" i="22"/>
  <c r="D267" i="22"/>
  <c r="D266" i="22"/>
  <c r="D265" i="22"/>
  <c r="D264" i="22"/>
  <c r="D243" i="22"/>
  <c r="D242" i="22"/>
  <c r="D239" i="22"/>
  <c r="D238" i="22"/>
  <c r="D237" i="22"/>
  <c r="D236" i="22"/>
  <c r="D235" i="22"/>
  <c r="D230" i="22"/>
  <c r="D229" i="22"/>
  <c r="D228" i="22"/>
  <c r="D227" i="22"/>
  <c r="D226" i="22"/>
  <c r="D225" i="22"/>
  <c r="D224" i="22"/>
  <c r="D205" i="22"/>
  <c r="D204" i="22"/>
  <c r="D201" i="22"/>
  <c r="D200" i="22"/>
  <c r="D199" i="22"/>
  <c r="D198" i="22"/>
  <c r="D197" i="22"/>
  <c r="D192" i="22"/>
  <c r="D191" i="22"/>
  <c r="D190" i="22"/>
  <c r="D189" i="22"/>
  <c r="D188" i="22"/>
  <c r="D169" i="22"/>
  <c r="D168" i="22"/>
  <c r="D165" i="22"/>
  <c r="D164" i="22"/>
  <c r="D163" i="22"/>
  <c r="D162" i="22"/>
  <c r="D161" i="22"/>
  <c r="D156" i="22"/>
  <c r="D155" i="22"/>
  <c r="D154" i="22"/>
  <c r="D152" i="22"/>
  <c r="D151" i="22"/>
  <c r="D150" i="22"/>
  <c r="D149" i="22"/>
  <c r="D148" i="22"/>
  <c r="D147" i="22"/>
  <c r="D146" i="22"/>
  <c r="D145" i="22"/>
  <c r="D144" i="22"/>
  <c r="D125" i="22"/>
  <c r="D124" i="22"/>
  <c r="D121" i="22"/>
  <c r="D120" i="22"/>
  <c r="D119" i="22"/>
  <c r="D118" i="22"/>
  <c r="D117" i="22"/>
  <c r="D112" i="22"/>
  <c r="D111" i="22"/>
  <c r="D110" i="22"/>
  <c r="D109" i="22"/>
  <c r="D108" i="22"/>
  <c r="D107" i="22"/>
  <c r="D106" i="22"/>
  <c r="D105" i="22"/>
  <c r="D104" i="22"/>
  <c r="D85" i="22"/>
  <c r="D84" i="22"/>
  <c r="D81" i="22"/>
  <c r="D80" i="22"/>
  <c r="D79" i="22"/>
  <c r="D78" i="22"/>
  <c r="D77" i="22"/>
  <c r="D72" i="22"/>
  <c r="D71" i="22"/>
  <c r="D70" i="22"/>
  <c r="D69" i="22"/>
  <c r="D68" i="22"/>
  <c r="D67" i="22"/>
  <c r="D66" i="22"/>
  <c r="D47" i="22"/>
  <c r="D46" i="22"/>
  <c r="D43" i="22"/>
  <c r="D42" i="22"/>
  <c r="D41" i="22"/>
  <c r="D40" i="22"/>
  <c r="D39" i="22"/>
  <c r="D34" i="22"/>
  <c r="D33" i="22"/>
  <c r="D32" i="22"/>
  <c r="D31" i="22"/>
  <c r="D30" i="22"/>
  <c r="D29" i="22"/>
  <c r="D28" i="22"/>
  <c r="D416" i="21"/>
  <c r="D415" i="21"/>
  <c r="D412" i="21"/>
  <c r="D411" i="21"/>
  <c r="D410" i="21"/>
  <c r="D409" i="21"/>
  <c r="D408" i="21"/>
  <c r="D403" i="21"/>
  <c r="D402" i="21"/>
  <c r="D400" i="21"/>
  <c r="D378" i="21"/>
  <c r="D377" i="21"/>
  <c r="D374" i="21"/>
  <c r="D373" i="21"/>
  <c r="D372" i="21"/>
  <c r="D371" i="21"/>
  <c r="D370" i="21"/>
  <c r="D365" i="21"/>
  <c r="D364" i="21"/>
  <c r="D363" i="21"/>
  <c r="D362" i="21"/>
  <c r="D361" i="21"/>
  <c r="D360" i="21"/>
  <c r="D359" i="21"/>
  <c r="D358" i="21"/>
  <c r="D357" i="21"/>
  <c r="D356" i="21"/>
  <c r="D355" i="21"/>
  <c r="D354" i="21"/>
  <c r="D353" i="21"/>
  <c r="D352" i="21"/>
  <c r="D351" i="21"/>
  <c r="D330" i="21"/>
  <c r="D329" i="21"/>
  <c r="D326" i="21"/>
  <c r="D325" i="21"/>
  <c r="D324" i="21"/>
  <c r="D323" i="21"/>
  <c r="D322" i="21"/>
  <c r="D301" i="21"/>
  <c r="D280" i="21"/>
  <c r="D279" i="21"/>
  <c r="D276" i="21"/>
  <c r="D275" i="21"/>
  <c r="D274" i="21"/>
  <c r="D273" i="21"/>
  <c r="D272" i="21"/>
  <c r="D267" i="21"/>
  <c r="D266" i="21"/>
  <c r="D265" i="21"/>
  <c r="D264" i="21"/>
  <c r="D263" i="21"/>
  <c r="D262" i="21"/>
  <c r="D261" i="21"/>
  <c r="D260" i="21"/>
  <c r="D259" i="21"/>
  <c r="D258" i="21"/>
  <c r="D257" i="21"/>
  <c r="D256" i="21"/>
  <c r="D255" i="21"/>
  <c r="D234" i="21"/>
  <c r="D233" i="21"/>
  <c r="D230" i="21"/>
  <c r="D229" i="21"/>
  <c r="D228" i="21"/>
  <c r="D227" i="21"/>
  <c r="D226" i="21"/>
  <c r="E200" i="21"/>
  <c r="D210" i="21"/>
  <c r="D189" i="21"/>
  <c r="D188" i="21"/>
  <c r="D185" i="21"/>
  <c r="D184" i="21"/>
  <c r="D183" i="21"/>
  <c r="D182" i="21"/>
  <c r="D181" i="21"/>
  <c r="D176" i="21"/>
  <c r="D175" i="21"/>
  <c r="D174" i="21"/>
  <c r="D173" i="21"/>
  <c r="D172" i="21"/>
  <c r="D171" i="21"/>
  <c r="D170" i="21"/>
  <c r="D169" i="21"/>
  <c r="D168" i="21"/>
  <c r="D167" i="21"/>
  <c r="D166" i="21"/>
  <c r="D145" i="21"/>
  <c r="D144" i="21"/>
  <c r="D141" i="21"/>
  <c r="D140" i="21"/>
  <c r="D139" i="21"/>
  <c r="D138" i="21"/>
  <c r="D137" i="21"/>
  <c r="D132" i="21"/>
  <c r="D131" i="21"/>
  <c r="D130" i="21"/>
  <c r="D129" i="21"/>
  <c r="D128" i="21"/>
  <c r="D127" i="21"/>
  <c r="D126" i="21"/>
  <c r="D105" i="21"/>
  <c r="D104" i="21"/>
  <c r="D101" i="21"/>
  <c r="D100" i="21"/>
  <c r="D99" i="21"/>
  <c r="D98" i="21"/>
  <c r="D97" i="21"/>
  <c r="D92" i="21"/>
  <c r="D91" i="21"/>
  <c r="D71" i="21"/>
  <c r="D50" i="21"/>
  <c r="D49" i="21"/>
  <c r="D46" i="21"/>
  <c r="D45" i="21"/>
  <c r="D44" i="21"/>
  <c r="D43" i="21"/>
  <c r="D42" i="21"/>
  <c r="D37" i="21"/>
  <c r="D36" i="21"/>
  <c r="D35" i="21"/>
  <c r="D34" i="21"/>
  <c r="D33" i="21"/>
  <c r="D32" i="21"/>
  <c r="D31" i="21"/>
  <c r="D30" i="21"/>
  <c r="D151" i="20"/>
  <c r="D150" i="20"/>
  <c r="D147" i="20"/>
  <c r="D146" i="20"/>
  <c r="D145" i="20"/>
  <c r="D144" i="20"/>
  <c r="D143" i="20"/>
  <c r="D138" i="20"/>
  <c r="D124" i="20"/>
  <c r="D123" i="20"/>
  <c r="D122" i="20"/>
  <c r="D121" i="20"/>
  <c r="D120" i="20"/>
  <c r="D119" i="20"/>
  <c r="D118" i="20"/>
  <c r="D117" i="20"/>
  <c r="D116" i="20"/>
  <c r="D115" i="20"/>
  <c r="D100" i="20"/>
  <c r="D99" i="20"/>
  <c r="D96" i="20"/>
  <c r="D95" i="20"/>
  <c r="D94" i="20"/>
  <c r="D93" i="20"/>
  <c r="D92" i="20"/>
  <c r="D80" i="20"/>
  <c r="D53" i="20"/>
  <c r="D28" i="20"/>
  <c r="E19" i="20"/>
  <c r="D158" i="19"/>
  <c r="D157" i="19"/>
  <c r="D154" i="19"/>
  <c r="D153" i="19"/>
  <c r="D152" i="19"/>
  <c r="D151" i="19"/>
  <c r="D150" i="19"/>
  <c r="D145" i="19"/>
  <c r="D144" i="19"/>
  <c r="D143" i="19"/>
  <c r="D142" i="19"/>
  <c r="D141" i="19"/>
  <c r="D140" i="19"/>
  <c r="D138" i="19"/>
  <c r="D123" i="19"/>
  <c r="D122" i="19"/>
  <c r="D119" i="19"/>
  <c r="D118" i="19"/>
  <c r="D117" i="19"/>
  <c r="D116" i="19"/>
  <c r="D115" i="19"/>
  <c r="D100" i="19"/>
  <c r="D85" i="19"/>
  <c r="D84" i="19"/>
  <c r="D81" i="19"/>
  <c r="D80" i="19"/>
  <c r="D79" i="19"/>
  <c r="D78" i="19"/>
  <c r="D77" i="19"/>
  <c r="D72" i="19"/>
  <c r="D71" i="19"/>
  <c r="D70" i="19"/>
  <c r="D68" i="19"/>
  <c r="D49" i="19"/>
  <c r="D48" i="19"/>
  <c r="D45" i="19"/>
  <c r="D44" i="19"/>
  <c r="D43" i="19"/>
  <c r="D42" i="19"/>
  <c r="D41" i="19"/>
  <c r="D36" i="19"/>
  <c r="D35" i="19"/>
  <c r="D34" i="19"/>
  <c r="D33" i="19"/>
  <c r="D32" i="19"/>
  <c r="D31" i="19"/>
  <c r="D30" i="19"/>
  <c r="D28" i="19"/>
  <c r="D368" i="18"/>
  <c r="D367" i="18"/>
  <c r="D364" i="18"/>
  <c r="D363" i="18"/>
  <c r="D362" i="18"/>
  <c r="D361" i="18"/>
  <c r="D360" i="18"/>
  <c r="D355" i="18"/>
  <c r="D354" i="18"/>
  <c r="D353" i="18"/>
  <c r="D352" i="18"/>
  <c r="D351" i="18"/>
  <c r="D350" i="18"/>
  <c r="D349" i="18"/>
  <c r="D348" i="18"/>
  <c r="D347" i="18"/>
  <c r="D346" i="18"/>
  <c r="D345" i="18"/>
  <c r="D344" i="18"/>
  <c r="D343" i="18"/>
  <c r="D342" i="18"/>
  <c r="D341" i="18"/>
  <c r="D340" i="18"/>
  <c r="D339" i="18"/>
  <c r="D338" i="18"/>
  <c r="D337" i="18"/>
  <c r="D336" i="18"/>
  <c r="D335" i="18"/>
  <c r="D334" i="18"/>
  <c r="D333" i="18"/>
  <c r="D332" i="18"/>
  <c r="D331" i="18"/>
  <c r="D330" i="18"/>
  <c r="D329" i="18"/>
  <c r="D328" i="18"/>
  <c r="D327" i="18"/>
  <c r="D326" i="18"/>
  <c r="D325" i="18"/>
  <c r="D324" i="18"/>
  <c r="D305" i="18"/>
  <c r="D304" i="18"/>
  <c r="D301" i="18"/>
  <c r="D300" i="18"/>
  <c r="D299" i="18"/>
  <c r="D298" i="18"/>
  <c r="D297" i="18"/>
  <c r="D292" i="18"/>
  <c r="D291" i="18"/>
  <c r="D290" i="18"/>
  <c r="D289" i="18"/>
  <c r="D288" i="18"/>
  <c r="D287" i="18"/>
  <c r="D286" i="18"/>
  <c r="D285" i="18"/>
  <c r="D284" i="18"/>
  <c r="D283" i="18"/>
  <c r="D282" i="18"/>
  <c r="D281" i="18"/>
  <c r="D280" i="18"/>
  <c r="D279" i="18"/>
  <c r="D260" i="18"/>
  <c r="D259" i="18"/>
  <c r="D256" i="18"/>
  <c r="D255" i="18"/>
  <c r="D254" i="18"/>
  <c r="D253" i="18"/>
  <c r="D252" i="18"/>
  <c r="D247" i="18"/>
  <c r="D246" i="18"/>
  <c r="D245" i="18"/>
  <c r="D244" i="18"/>
  <c r="D243" i="18"/>
  <c r="D242" i="18"/>
  <c r="D241" i="18"/>
  <c r="D240" i="18"/>
  <c r="D239" i="18"/>
  <c r="D238" i="18"/>
  <c r="D237" i="18"/>
  <c r="D236" i="18"/>
  <c r="D235" i="18"/>
  <c r="D234" i="18"/>
  <c r="D233" i="18"/>
  <c r="D232" i="18"/>
  <c r="D213" i="18"/>
  <c r="D212" i="18"/>
  <c r="D209" i="18"/>
  <c r="D208" i="18"/>
  <c r="D207" i="18"/>
  <c r="D206" i="18"/>
  <c r="D205" i="18"/>
  <c r="D200" i="18"/>
  <c r="D199" i="18"/>
  <c r="D198" i="18"/>
  <c r="D197" i="18"/>
  <c r="D196" i="18"/>
  <c r="D195" i="18"/>
  <c r="D194" i="18"/>
  <c r="D193" i="18"/>
  <c r="D192" i="18"/>
  <c r="D191" i="18"/>
  <c r="D184" i="18"/>
  <c r="D183" i="18"/>
  <c r="D164" i="18"/>
  <c r="D163" i="18"/>
  <c r="D160" i="18"/>
  <c r="D159" i="18"/>
  <c r="D158" i="18"/>
  <c r="D157" i="18"/>
  <c r="D156" i="18"/>
  <c r="D151" i="18"/>
  <c r="D150" i="18"/>
  <c r="D149" i="18"/>
  <c r="D148" i="18"/>
  <c r="D147" i="18"/>
  <c r="D146" i="18"/>
  <c r="D145" i="18"/>
  <c r="D144" i="18"/>
  <c r="D143" i="18"/>
  <c r="D142" i="18"/>
  <c r="D141" i="18"/>
  <c r="D122" i="18"/>
  <c r="D121" i="18"/>
  <c r="D118" i="18"/>
  <c r="D117" i="18"/>
  <c r="D116" i="18"/>
  <c r="D115" i="18"/>
  <c r="D114" i="18"/>
  <c r="D109" i="18"/>
  <c r="D108" i="18"/>
  <c r="D107" i="18"/>
  <c r="D106" i="18"/>
  <c r="D105" i="18"/>
  <c r="D104" i="18"/>
  <c r="D103" i="18"/>
  <c r="D102" i="18"/>
  <c r="D101" i="18"/>
  <c r="D100" i="18"/>
  <c r="D99" i="18"/>
  <c r="D98" i="18"/>
  <c r="D97" i="18"/>
  <c r="D96" i="18"/>
  <c r="D95" i="18"/>
  <c r="D94" i="18"/>
  <c r="D93" i="18"/>
  <c r="D92" i="18"/>
  <c r="D73" i="18"/>
  <c r="D72" i="18"/>
  <c r="D69" i="18"/>
  <c r="D68" i="18"/>
  <c r="D67" i="18"/>
  <c r="D66" i="18"/>
  <c r="D65"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4" i="18"/>
  <c r="D33" i="18"/>
  <c r="D32" i="18"/>
  <c r="D31" i="18"/>
  <c r="D30" i="18"/>
  <c r="D29" i="18"/>
  <c r="D28" i="18"/>
  <c r="D529" i="17"/>
  <c r="D528" i="17"/>
  <c r="D525" i="17"/>
  <c r="D524" i="17"/>
  <c r="D523" i="17"/>
  <c r="D522" i="17"/>
  <c r="D521" i="17"/>
  <c r="D516" i="17"/>
  <c r="D515" i="17"/>
  <c r="D514" i="17"/>
  <c r="D513" i="17"/>
  <c r="D510" i="17"/>
  <c r="D509" i="17"/>
  <c r="D508" i="17"/>
  <c r="D507" i="17"/>
  <c r="D506" i="17"/>
  <c r="D505" i="17"/>
  <c r="D486" i="17"/>
  <c r="D485" i="17"/>
  <c r="D482" i="17"/>
  <c r="D481" i="17"/>
  <c r="D480" i="17"/>
  <c r="D479" i="17"/>
  <c r="D478" i="17"/>
  <c r="D473" i="17"/>
  <c r="D472" i="17"/>
  <c r="D471" i="17"/>
  <c r="D470" i="17"/>
  <c r="D469" i="17"/>
  <c r="D468" i="17"/>
  <c r="D467" i="17"/>
  <c r="D466" i="17"/>
  <c r="D465" i="17"/>
  <c r="D446" i="17"/>
  <c r="D445" i="17"/>
  <c r="D442" i="17"/>
  <c r="D441" i="17"/>
  <c r="D440" i="17"/>
  <c r="D439" i="17"/>
  <c r="D438" i="17"/>
  <c r="D433" i="17"/>
  <c r="D432" i="17"/>
  <c r="D431" i="17"/>
  <c r="D430" i="17"/>
  <c r="D429" i="17"/>
  <c r="D428" i="17"/>
  <c r="D409" i="17"/>
  <c r="D408" i="17"/>
  <c r="D405" i="17"/>
  <c r="D404" i="17"/>
  <c r="D403" i="17"/>
  <c r="D402" i="17"/>
  <c r="D401" i="17"/>
  <c r="D396" i="17"/>
  <c r="D395" i="17"/>
  <c r="D394" i="17"/>
  <c r="D393" i="17"/>
  <c r="D392" i="17"/>
  <c r="D373" i="17"/>
  <c r="D372" i="17"/>
  <c r="D369" i="17"/>
  <c r="D368" i="17"/>
  <c r="D367" i="17"/>
  <c r="D366" i="17"/>
  <c r="D365" i="17"/>
  <c r="D360" i="17"/>
  <c r="D358" i="17"/>
  <c r="D357" i="17"/>
  <c r="D356" i="17"/>
  <c r="D337" i="17"/>
  <c r="D336" i="17"/>
  <c r="D333" i="17"/>
  <c r="D332" i="17"/>
  <c r="D331" i="17"/>
  <c r="D330" i="17"/>
  <c r="D329" i="17"/>
  <c r="D324" i="17"/>
  <c r="D323" i="17"/>
  <c r="D322" i="17"/>
  <c r="D321" i="17"/>
  <c r="D320" i="17"/>
  <c r="D319" i="17"/>
  <c r="D318" i="17"/>
  <c r="D299" i="17"/>
  <c r="D298" i="17"/>
  <c r="D295" i="17"/>
  <c r="D294" i="17"/>
  <c r="D293" i="17"/>
  <c r="D292" i="17"/>
  <c r="D291" i="17"/>
  <c r="D286" i="17"/>
  <c r="D285" i="17"/>
  <c r="D284" i="17"/>
  <c r="D283" i="17"/>
  <c r="D282" i="17"/>
  <c r="D281" i="17"/>
  <c r="D280" i="17"/>
  <c r="D279" i="17"/>
  <c r="D260" i="17"/>
  <c r="D259" i="17"/>
  <c r="D256" i="17"/>
  <c r="D255" i="17"/>
  <c r="D254" i="17"/>
  <c r="D253" i="17"/>
  <c r="D252" i="17"/>
  <c r="D247" i="17"/>
  <c r="D246" i="17"/>
  <c r="D245" i="17"/>
  <c r="D244" i="17"/>
  <c r="D243" i="17"/>
  <c r="D242" i="17"/>
  <c r="D241" i="17"/>
  <c r="D240" i="17"/>
  <c r="D239" i="17"/>
  <c r="D238" i="17"/>
  <c r="D237" i="17"/>
  <c r="D236" i="17"/>
  <c r="D235" i="17"/>
  <c r="D234" i="17"/>
  <c r="D215" i="17"/>
  <c r="D214" i="17"/>
  <c r="D211" i="17"/>
  <c r="D210" i="17"/>
  <c r="D209" i="17"/>
  <c r="D208" i="17"/>
  <c r="D207" i="17"/>
  <c r="D202" i="17"/>
  <c r="D201" i="17"/>
  <c r="D200" i="17"/>
  <c r="D199" i="17"/>
  <c r="D198" i="17"/>
  <c r="D197" i="17"/>
  <c r="D196" i="17"/>
  <c r="D195" i="17"/>
  <c r="D194" i="17"/>
  <c r="D175" i="17"/>
  <c r="D174" i="17"/>
  <c r="D171" i="17"/>
  <c r="D170" i="17"/>
  <c r="D169" i="17"/>
  <c r="D168" i="17"/>
  <c r="D167" i="17"/>
  <c r="D162" i="17"/>
  <c r="D161" i="17"/>
  <c r="D160" i="17"/>
  <c r="D159" i="17"/>
  <c r="D158" i="17"/>
  <c r="D157" i="17"/>
  <c r="D138" i="17"/>
  <c r="D137" i="17"/>
  <c r="D134" i="17"/>
  <c r="D133" i="17"/>
  <c r="D132" i="17"/>
  <c r="D131" i="17"/>
  <c r="D130" i="17"/>
  <c r="D125" i="17"/>
  <c r="D124" i="17"/>
  <c r="D123" i="17"/>
  <c r="D122" i="17"/>
  <c r="D121" i="17"/>
  <c r="D120" i="17"/>
  <c r="D119" i="17"/>
  <c r="D118" i="17"/>
  <c r="D99" i="17"/>
  <c r="D98" i="17"/>
  <c r="D95" i="17"/>
  <c r="D94" i="17"/>
  <c r="D93" i="17"/>
  <c r="D92" i="17"/>
  <c r="D91" i="17"/>
  <c r="E64" i="17"/>
  <c r="D86" i="17"/>
  <c r="D85" i="17"/>
  <c r="D84" i="17"/>
  <c r="D83" i="17"/>
  <c r="D82" i="17"/>
  <c r="D81" i="17"/>
  <c r="D80" i="17"/>
  <c r="D79" i="17"/>
  <c r="D78" i="17"/>
  <c r="D77" i="17"/>
  <c r="D76" i="17"/>
  <c r="D75" i="17"/>
  <c r="D74" i="17"/>
  <c r="D73" i="17"/>
  <c r="D72" i="17"/>
  <c r="D53" i="17"/>
  <c r="D52" i="17"/>
  <c r="D49" i="17"/>
  <c r="D48" i="17"/>
  <c r="D47" i="17"/>
  <c r="D46" i="17"/>
  <c r="D45" i="17"/>
  <c r="D40" i="17"/>
  <c r="D39" i="17"/>
  <c r="D38" i="17"/>
  <c r="D37" i="17"/>
  <c r="D36" i="17"/>
  <c r="D35" i="17"/>
  <c r="D34" i="17"/>
  <c r="D33" i="17"/>
  <c r="D32" i="17"/>
  <c r="D31" i="17"/>
  <c r="D30" i="17"/>
  <c r="D29" i="17"/>
  <c r="D28" i="17"/>
  <c r="D823" i="16"/>
  <c r="D822" i="16"/>
  <c r="D819" i="16"/>
  <c r="D818" i="16"/>
  <c r="D817" i="16"/>
  <c r="D816" i="16"/>
  <c r="D815" i="16"/>
  <c r="D810" i="16"/>
  <c r="D809" i="16"/>
  <c r="D808" i="16"/>
  <c r="D807" i="16"/>
  <c r="D806" i="16"/>
  <c r="D805" i="16"/>
  <c r="D769" i="16"/>
  <c r="D750" i="16"/>
  <c r="D749" i="16"/>
  <c r="D746" i="16"/>
  <c r="D745" i="16"/>
  <c r="D744" i="16"/>
  <c r="D743" i="16"/>
  <c r="D742" i="16"/>
  <c r="D729" i="16"/>
  <c r="D710" i="16"/>
  <c r="D709" i="16"/>
  <c r="D706" i="16"/>
  <c r="D705" i="16"/>
  <c r="D704" i="16"/>
  <c r="D703" i="16"/>
  <c r="D702" i="16"/>
  <c r="D663" i="16"/>
  <c r="D662" i="16"/>
  <c r="D659" i="16"/>
  <c r="D658" i="16"/>
  <c r="D657" i="16"/>
  <c r="D656" i="16"/>
  <c r="D655" i="16"/>
  <c r="E644" i="16"/>
  <c r="D634" i="16"/>
  <c r="D633" i="16"/>
  <c r="D630" i="16"/>
  <c r="D629" i="16"/>
  <c r="D628" i="16"/>
  <c r="D627" i="16"/>
  <c r="D626" i="16"/>
  <c r="D621" i="16"/>
  <c r="D620" i="16"/>
  <c r="D619" i="16"/>
  <c r="D618" i="16"/>
  <c r="D617" i="16"/>
  <c r="D616" i="16"/>
  <c r="D615" i="16"/>
  <c r="D614" i="16"/>
  <c r="D613" i="16"/>
  <c r="D612" i="16"/>
  <c r="D610" i="16"/>
  <c r="D591" i="16"/>
  <c r="D590" i="16"/>
  <c r="D587" i="16"/>
  <c r="D586" i="16"/>
  <c r="D585" i="16"/>
  <c r="D584" i="16"/>
  <c r="D583" i="16"/>
  <c r="D568" i="16"/>
  <c r="D567" i="16"/>
  <c r="D566" i="16"/>
  <c r="E557" i="16"/>
  <c r="D547" i="16"/>
  <c r="D546" i="16"/>
  <c r="D543" i="16"/>
  <c r="D542" i="16"/>
  <c r="D541" i="16"/>
  <c r="D540" i="16"/>
  <c r="D539" i="16"/>
  <c r="E505" i="16"/>
  <c r="D514" i="16"/>
  <c r="D513" i="16"/>
  <c r="D494" i="16"/>
  <c r="D493" i="16"/>
  <c r="D490" i="16"/>
  <c r="D489" i="16"/>
  <c r="D488" i="16"/>
  <c r="D487" i="16"/>
  <c r="D486" i="16"/>
  <c r="D481" i="16"/>
  <c r="D480" i="16"/>
  <c r="D479" i="16"/>
  <c r="D478" i="16"/>
  <c r="D477" i="16"/>
  <c r="D476" i="16"/>
  <c r="D475" i="16"/>
  <c r="D474" i="16"/>
  <c r="D473" i="16"/>
  <c r="D472" i="16"/>
  <c r="D471" i="16"/>
  <c r="D470" i="16"/>
  <c r="D469" i="16"/>
  <c r="D464" i="16"/>
  <c r="D463" i="16"/>
  <c r="D462" i="16"/>
  <c r="D461" i="16"/>
  <c r="D460" i="16"/>
  <c r="D457" i="16"/>
  <c r="D437" i="16"/>
  <c r="D436" i="16"/>
  <c r="D433" i="16"/>
  <c r="D432" i="16"/>
  <c r="D431" i="16"/>
  <c r="D430" i="16"/>
  <c r="D429" i="16"/>
  <c r="D424" i="16"/>
  <c r="D394" i="16"/>
  <c r="D393" i="16"/>
  <c r="D392" i="16"/>
  <c r="D391" i="16"/>
  <c r="D390" i="16"/>
  <c r="D389" i="16"/>
  <c r="D388" i="16"/>
  <c r="D387" i="16"/>
  <c r="D386" i="16"/>
  <c r="D385" i="16"/>
  <c r="D383" i="16"/>
  <c r="D376" i="16"/>
  <c r="D375" i="16"/>
  <c r="D356" i="16"/>
  <c r="D355" i="16"/>
  <c r="D352" i="16"/>
  <c r="D351" i="16"/>
  <c r="D350" i="16"/>
  <c r="D349" i="16"/>
  <c r="D348" i="16"/>
  <c r="D343" i="16"/>
  <c r="D342" i="16"/>
  <c r="D341" i="16"/>
  <c r="D340" i="16"/>
  <c r="D338" i="16"/>
  <c r="D337" i="16"/>
  <c r="D336" i="16"/>
  <c r="D335" i="16"/>
  <c r="D334" i="16"/>
  <c r="D333" i="16"/>
  <c r="D332" i="16"/>
  <c r="D331" i="16"/>
  <c r="D330" i="16"/>
  <c r="D329" i="16"/>
  <c r="D328" i="16"/>
  <c r="D327" i="16"/>
  <c r="D326" i="16"/>
  <c r="D325" i="16"/>
  <c r="D324" i="16"/>
  <c r="D305" i="16"/>
  <c r="D304" i="16"/>
  <c r="D301" i="16"/>
  <c r="D300" i="16"/>
  <c r="D299" i="16"/>
  <c r="D298" i="16"/>
  <c r="D297" i="16"/>
  <c r="E249" i="16"/>
  <c r="D292" i="16"/>
  <c r="D291" i="16"/>
  <c r="D290" i="16"/>
  <c r="D289" i="16"/>
  <c r="D288" i="16"/>
  <c r="D287" i="16"/>
  <c r="D286" i="16"/>
  <c r="D285" i="16"/>
  <c r="D284" i="16"/>
  <c r="D283" i="16"/>
  <c r="D282" i="16"/>
  <c r="D281" i="16"/>
  <c r="D280" i="16"/>
  <c r="D279" i="16"/>
  <c r="D278" i="16"/>
  <c r="D277" i="16"/>
  <c r="D276" i="16"/>
  <c r="D275" i="16"/>
  <c r="D274" i="16"/>
  <c r="D273" i="16"/>
  <c r="D272" i="16"/>
  <c r="D271" i="16"/>
  <c r="D270" i="16"/>
  <c r="D269" i="16"/>
  <c r="D268" i="16"/>
  <c r="D267" i="16"/>
  <c r="D266" i="16"/>
  <c r="D265" i="16"/>
  <c r="D264" i="16"/>
  <c r="D263" i="16"/>
  <c r="D262" i="16"/>
  <c r="D261" i="16"/>
  <c r="D260" i="16"/>
  <c r="D259" i="16"/>
  <c r="D258" i="16"/>
  <c r="D257" i="16"/>
  <c r="D238" i="16"/>
  <c r="D237" i="16"/>
  <c r="D234" i="16"/>
  <c r="D233" i="16"/>
  <c r="D232" i="16"/>
  <c r="D231" i="16"/>
  <c r="D230" i="16"/>
  <c r="D180" i="16"/>
  <c r="D179" i="16"/>
  <c r="D178" i="16"/>
  <c r="D159" i="16"/>
  <c r="D158" i="16"/>
  <c r="D155" i="16"/>
  <c r="D154" i="16"/>
  <c r="D153" i="16"/>
  <c r="D152" i="16"/>
  <c r="D151" i="16"/>
  <c r="D146" i="16"/>
  <c r="D145" i="16"/>
  <c r="D144" i="16"/>
  <c r="D143" i="16"/>
  <c r="D140" i="16"/>
  <c r="D139" i="16"/>
  <c r="D138" i="16"/>
  <c r="D137" i="16"/>
  <c r="D136" i="16"/>
  <c r="D135" i="16"/>
  <c r="D134" i="16"/>
  <c r="D131" i="16"/>
  <c r="D130" i="16"/>
  <c r="D129" i="16"/>
  <c r="D128" i="16"/>
  <c r="D127" i="16"/>
  <c r="D108" i="16"/>
  <c r="D107" i="16"/>
  <c r="D104" i="16"/>
  <c r="D103" i="16"/>
  <c r="D102" i="16"/>
  <c r="D101" i="16"/>
  <c r="D100" i="16"/>
  <c r="D95" i="16"/>
  <c r="D94" i="16"/>
  <c r="D93" i="16"/>
  <c r="D92" i="16"/>
  <c r="D91" i="16"/>
  <c r="D88" i="16"/>
  <c r="D87" i="16"/>
  <c r="D86" i="16"/>
  <c r="D85" i="16"/>
  <c r="D84" i="16"/>
  <c r="D83" i="16"/>
  <c r="D82" i="16"/>
  <c r="D81" i="16"/>
  <c r="D80" i="16"/>
  <c r="D79" i="16"/>
  <c r="D78" i="16"/>
  <c r="D77" i="16"/>
  <c r="D58" i="16"/>
  <c r="D57" i="16"/>
  <c r="D54" i="16"/>
  <c r="D53" i="16"/>
  <c r="D52" i="16"/>
  <c r="D51" i="16"/>
  <c r="D50" i="16"/>
  <c r="D45" i="16"/>
  <c r="D44" i="16"/>
  <c r="D43" i="16"/>
  <c r="D42" i="16"/>
  <c r="D39" i="16"/>
  <c r="D38" i="16"/>
  <c r="D37" i="16"/>
  <c r="D36" i="16"/>
  <c r="D35" i="16"/>
  <c r="D34" i="16"/>
  <c r="D33" i="16"/>
  <c r="D32" i="16"/>
  <c r="D31" i="16"/>
  <c r="D30" i="16"/>
  <c r="D259" i="15"/>
  <c r="D258" i="15"/>
  <c r="D257" i="15"/>
  <c r="D254" i="15"/>
  <c r="D253" i="15"/>
  <c r="D252" i="15"/>
  <c r="D251" i="15"/>
  <c r="D250" i="15"/>
  <c r="D245" i="15"/>
  <c r="D239" i="15"/>
  <c r="D238" i="15"/>
  <c r="D237" i="15"/>
  <c r="D221" i="15"/>
  <c r="D220" i="15"/>
  <c r="D217" i="15"/>
  <c r="D216" i="15"/>
  <c r="D215" i="15"/>
  <c r="D214" i="15"/>
  <c r="D213" i="15"/>
  <c r="D208" i="15"/>
  <c r="D207" i="15"/>
  <c r="D206" i="15"/>
  <c r="D205" i="15"/>
  <c r="D180" i="15"/>
  <c r="D178" i="15"/>
  <c r="D175" i="15"/>
  <c r="D174" i="15"/>
  <c r="D173" i="15"/>
  <c r="D172" i="15"/>
  <c r="D171" i="15"/>
  <c r="D166" i="15"/>
  <c r="D165" i="15"/>
  <c r="D164" i="15"/>
  <c r="D163" i="15"/>
  <c r="D162" i="15"/>
  <c r="D161" i="15"/>
  <c r="D160" i="15"/>
  <c r="D159" i="15"/>
  <c r="D158" i="15"/>
  <c r="D157" i="15"/>
  <c r="E146" i="15"/>
  <c r="D136" i="15"/>
  <c r="D135" i="15"/>
  <c r="D132" i="15"/>
  <c r="D131" i="15"/>
  <c r="D130" i="15"/>
  <c r="D129" i="15"/>
  <c r="D128" i="15"/>
  <c r="D123" i="15"/>
  <c r="D122" i="15"/>
  <c r="D121" i="15"/>
  <c r="D119" i="15"/>
  <c r="D100" i="15"/>
  <c r="D99" i="15"/>
  <c r="D96" i="15"/>
  <c r="D95" i="15"/>
  <c r="D94" i="15"/>
  <c r="D93" i="15"/>
  <c r="D92" i="15"/>
  <c r="D87" i="15"/>
  <c r="D86" i="15"/>
  <c r="D85" i="15"/>
  <c r="D84" i="15"/>
  <c r="D83" i="15"/>
  <c r="D80" i="15"/>
  <c r="D79" i="15"/>
  <c r="D77" i="15"/>
  <c r="D58" i="15"/>
  <c r="D57" i="15"/>
  <c r="D54" i="15"/>
  <c r="D53" i="15"/>
  <c r="D52" i="15"/>
  <c r="D51" i="15"/>
  <c r="D50" i="15"/>
  <c r="D28" i="15"/>
  <c r="D1040" i="14"/>
  <c r="D1039" i="14"/>
  <c r="D1036" i="14"/>
  <c r="D1035" i="14"/>
  <c r="D1034" i="14"/>
  <c r="D1033" i="14"/>
  <c r="D1032" i="14"/>
  <c r="D1026" i="14"/>
  <c r="D1025" i="14"/>
  <c r="D1024" i="14"/>
  <c r="D1008" i="14"/>
  <c r="D1007" i="14"/>
  <c r="D1004" i="14"/>
  <c r="D1003" i="14"/>
  <c r="D1002" i="14"/>
  <c r="D1001" i="14"/>
  <c r="D1000" i="14"/>
  <c r="D995" i="14"/>
  <c r="D994" i="14"/>
  <c r="D992" i="14"/>
  <c r="D991" i="14"/>
  <c r="D990" i="14"/>
  <c r="D973" i="14"/>
  <c r="D972" i="14"/>
  <c r="D969" i="14"/>
  <c r="D968" i="14"/>
  <c r="D967" i="14"/>
  <c r="D966" i="14"/>
  <c r="D965" i="14"/>
  <c r="D960" i="14"/>
  <c r="D959" i="14"/>
  <c r="D958" i="14"/>
  <c r="D957" i="14"/>
  <c r="D956" i="14"/>
  <c r="D940" i="14"/>
  <c r="D939" i="14"/>
  <c r="D936" i="14"/>
  <c r="D935" i="14"/>
  <c r="D934" i="14"/>
  <c r="D933" i="14"/>
  <c r="D932" i="14"/>
  <c r="D927" i="14"/>
  <c r="D926" i="14"/>
  <c r="D925" i="14"/>
  <c r="D924" i="14"/>
  <c r="D906" i="14"/>
  <c r="D905" i="14"/>
  <c r="D902" i="14"/>
  <c r="D901" i="14"/>
  <c r="D900" i="14"/>
  <c r="D899" i="14"/>
  <c r="D898" i="14"/>
  <c r="D893" i="14"/>
  <c r="D892" i="14"/>
  <c r="D891" i="14"/>
  <c r="D890" i="14"/>
  <c r="D889" i="14"/>
  <c r="D888" i="14"/>
  <c r="D887" i="14"/>
  <c r="D886" i="14"/>
  <c r="D885" i="14"/>
  <c r="D884" i="14"/>
  <c r="D883" i="14"/>
  <c r="D882" i="14"/>
  <c r="D881" i="14"/>
  <c r="D880" i="14"/>
  <c r="D879" i="14"/>
  <c r="D878" i="14"/>
  <c r="D877" i="14"/>
  <c r="D876" i="14"/>
  <c r="D875" i="14"/>
  <c r="D874" i="14"/>
  <c r="D873" i="14"/>
  <c r="D872" i="14"/>
  <c r="D871" i="14"/>
  <c r="D870" i="14"/>
  <c r="D869" i="14"/>
  <c r="D868" i="14"/>
  <c r="D867" i="14"/>
  <c r="D866" i="14"/>
  <c r="D865" i="14"/>
  <c r="D864" i="14"/>
  <c r="D863" i="14"/>
  <c r="D862" i="14"/>
  <c r="D861" i="14"/>
  <c r="D860" i="14"/>
  <c r="D859" i="14"/>
  <c r="D838" i="14"/>
  <c r="D837" i="14"/>
  <c r="D834" i="14"/>
  <c r="D833" i="14"/>
  <c r="D832" i="14"/>
  <c r="D831" i="14"/>
  <c r="D830" i="14"/>
  <c r="D825" i="14"/>
  <c r="D824" i="14"/>
  <c r="D823" i="14"/>
  <c r="D822" i="14"/>
  <c r="D821" i="14"/>
  <c r="D820" i="14"/>
  <c r="D819" i="14"/>
  <c r="D818" i="14"/>
  <c r="D817" i="14"/>
  <c r="D816" i="14"/>
  <c r="D815" i="14"/>
  <c r="D814" i="14"/>
  <c r="D793" i="14"/>
  <c r="D792" i="14"/>
  <c r="D789" i="14"/>
  <c r="D788" i="14"/>
  <c r="D787" i="14"/>
  <c r="D786" i="14"/>
  <c r="D785" i="14"/>
  <c r="D780" i="14"/>
  <c r="D779" i="14"/>
  <c r="D778" i="14"/>
  <c r="D777" i="14"/>
  <c r="D776" i="14"/>
  <c r="D775" i="14"/>
  <c r="D774" i="14"/>
  <c r="D773" i="14"/>
  <c r="D772" i="14"/>
  <c r="D771" i="14"/>
  <c r="D770" i="14"/>
  <c r="D769" i="14"/>
  <c r="D768" i="14"/>
  <c r="D767" i="14"/>
  <c r="D766" i="14"/>
  <c r="D765" i="14"/>
  <c r="D744" i="14"/>
  <c r="D743" i="14"/>
  <c r="D740" i="14"/>
  <c r="D739" i="14"/>
  <c r="D738" i="14"/>
  <c r="D737" i="14"/>
  <c r="D736" i="14"/>
  <c r="D731" i="14"/>
  <c r="D730" i="14"/>
  <c r="D729" i="14"/>
  <c r="D728" i="14"/>
  <c r="D727" i="14"/>
  <c r="D726" i="14"/>
  <c r="D725" i="14"/>
  <c r="D724" i="14"/>
  <c r="D723" i="14"/>
  <c r="D722" i="14"/>
  <c r="D721" i="14"/>
  <c r="D720" i="14"/>
  <c r="D719" i="14"/>
  <c r="D718" i="14"/>
  <c r="D717" i="14"/>
  <c r="D716" i="14"/>
  <c r="D715" i="14"/>
  <c r="D714" i="14"/>
  <c r="D693" i="14"/>
  <c r="D692" i="14"/>
  <c r="D689" i="14"/>
  <c r="D688" i="14"/>
  <c r="D687" i="14"/>
  <c r="D686" i="14"/>
  <c r="D685" i="14"/>
  <c r="D680" i="14"/>
  <c r="D679" i="14"/>
  <c r="D678" i="14"/>
  <c r="D677" i="14"/>
  <c r="D676" i="14"/>
  <c r="D675" i="14"/>
  <c r="D674" i="14"/>
  <c r="D673" i="14"/>
  <c r="D672" i="14"/>
  <c r="D671" i="14"/>
  <c r="D670" i="14"/>
  <c r="D669" i="14"/>
  <c r="D668" i="14"/>
  <c r="D667" i="14"/>
  <c r="D666" i="14"/>
  <c r="D665" i="14"/>
  <c r="D664" i="14"/>
  <c r="D663" i="14"/>
  <c r="D662" i="14"/>
  <c r="D661" i="14"/>
  <c r="D660" i="14"/>
  <c r="D659" i="14"/>
  <c r="D658" i="14"/>
  <c r="D657" i="14"/>
  <c r="D656" i="14"/>
  <c r="D655" i="14"/>
  <c r="D654" i="14"/>
  <c r="D653" i="14"/>
  <c r="D652" i="14"/>
  <c r="D651" i="14"/>
  <c r="D650" i="14"/>
  <c r="E639" i="14"/>
  <c r="D629" i="14"/>
  <c r="D628" i="14"/>
  <c r="D625" i="14"/>
  <c r="D624" i="14"/>
  <c r="D623" i="14"/>
  <c r="D622" i="14"/>
  <c r="D621" i="14"/>
  <c r="D616" i="14"/>
  <c r="D615" i="14"/>
  <c r="D614" i="14"/>
  <c r="D613" i="14"/>
  <c r="D612" i="14"/>
  <c r="D611" i="14"/>
  <c r="D610" i="14"/>
  <c r="D609" i="14"/>
  <c r="D608" i="14"/>
  <c r="D607" i="14"/>
  <c r="D606" i="14"/>
  <c r="D605" i="14"/>
  <c r="D604" i="14"/>
  <c r="D603" i="14"/>
  <c r="D602" i="14"/>
  <c r="D601" i="14"/>
  <c r="D600" i="14"/>
  <c r="D599" i="14"/>
  <c r="D598" i="14"/>
  <c r="D597" i="14"/>
  <c r="D596" i="14"/>
  <c r="D595" i="14"/>
  <c r="D574" i="14"/>
  <c r="D573" i="14"/>
  <c r="D570" i="14"/>
  <c r="D569" i="14"/>
  <c r="D568" i="14"/>
  <c r="D567" i="14"/>
  <c r="D566" i="14"/>
  <c r="D421" i="14"/>
  <c r="D420" i="14"/>
  <c r="D417" i="14"/>
  <c r="D416" i="14"/>
  <c r="D415" i="14"/>
  <c r="D414" i="14"/>
  <c r="D413" i="14"/>
  <c r="D408" i="14"/>
  <c r="D407" i="14"/>
  <c r="D406" i="14"/>
  <c r="D405" i="14"/>
  <c r="D404" i="14"/>
  <c r="D403" i="14"/>
  <c r="D402" i="14"/>
  <c r="D401" i="14"/>
  <c r="D400" i="14"/>
  <c r="D399" i="14"/>
  <c r="D398" i="14"/>
  <c r="D397" i="14"/>
  <c r="D396" i="14"/>
  <c r="D395" i="14"/>
  <c r="D394" i="14"/>
  <c r="D373" i="14"/>
  <c r="D372" i="14"/>
  <c r="D369" i="14"/>
  <c r="D368" i="14"/>
  <c r="D367" i="14"/>
  <c r="D366" i="14"/>
  <c r="D365" i="14"/>
  <c r="D360" i="14"/>
  <c r="D359" i="14"/>
  <c r="D358" i="14"/>
  <c r="D357" i="14"/>
  <c r="D356" i="14"/>
  <c r="D355" i="14"/>
  <c r="D354" i="14"/>
  <c r="D353" i="14"/>
  <c r="D352" i="14"/>
  <c r="D351" i="14"/>
  <c r="D350" i="14"/>
  <c r="D349" i="14"/>
  <c r="D348" i="14"/>
  <c r="D347" i="14"/>
  <c r="D346" i="14"/>
  <c r="D345" i="14"/>
  <c r="D344" i="14"/>
  <c r="D343" i="14"/>
  <c r="D342" i="14"/>
  <c r="D341" i="14"/>
  <c r="D340" i="14"/>
  <c r="E330" i="14"/>
  <c r="D319" i="14"/>
  <c r="D318" i="14"/>
  <c r="D315" i="14"/>
  <c r="D314" i="14"/>
  <c r="D313" i="14"/>
  <c r="D312" i="14"/>
  <c r="D311" i="14"/>
  <c r="D306" i="14"/>
  <c r="D305" i="14"/>
  <c r="D304" i="14"/>
  <c r="D303" i="14"/>
  <c r="D302" i="14"/>
  <c r="D301" i="14"/>
  <c r="D300" i="14"/>
  <c r="D299" i="14"/>
  <c r="D298" i="14"/>
  <c r="D297" i="14"/>
  <c r="D296" i="14"/>
  <c r="D295" i="14"/>
  <c r="D294" i="14"/>
  <c r="D293" i="14"/>
  <c r="D292" i="14"/>
  <c r="D291" i="14"/>
  <c r="D290" i="14"/>
  <c r="D289" i="14"/>
  <c r="D288" i="14"/>
  <c r="D267" i="14"/>
  <c r="D266" i="14"/>
  <c r="D263" i="14"/>
  <c r="D262" i="14"/>
  <c r="D261" i="14"/>
  <c r="D260" i="14"/>
  <c r="D259" i="14"/>
  <c r="D254" i="14"/>
  <c r="D253" i="14"/>
  <c r="D252" i="14"/>
  <c r="D251" i="14"/>
  <c r="D250" i="14"/>
  <c r="D249" i="14"/>
  <c r="D248" i="14"/>
  <c r="D247" i="14"/>
  <c r="D246" i="14"/>
  <c r="D245" i="14"/>
  <c r="D244" i="14"/>
  <c r="D243" i="14"/>
  <c r="D242" i="14"/>
  <c r="D241" i="14"/>
  <c r="D240" i="14"/>
  <c r="D239" i="14"/>
  <c r="D238" i="14"/>
  <c r="D217" i="14"/>
  <c r="D216" i="14"/>
  <c r="D213" i="14"/>
  <c r="D212" i="14"/>
  <c r="D211" i="14"/>
  <c r="D210" i="14"/>
  <c r="D209" i="14"/>
  <c r="D204" i="14"/>
  <c r="D203" i="14"/>
  <c r="D202" i="14"/>
  <c r="D201" i="14"/>
  <c r="D200" i="14"/>
  <c r="D199" i="14"/>
  <c r="D198" i="14"/>
  <c r="D197" i="14"/>
  <c r="D196" i="14"/>
  <c r="D195" i="14"/>
  <c r="D194" i="14"/>
  <c r="D193" i="14"/>
  <c r="D192" i="14"/>
  <c r="D191" i="14"/>
  <c r="D190" i="14"/>
  <c r="D189" i="14"/>
  <c r="D188" i="14"/>
  <c r="D187" i="14"/>
  <c r="D186" i="14"/>
  <c r="D185" i="14"/>
  <c r="D184" i="14"/>
  <c r="D183" i="14"/>
  <c r="D182" i="14"/>
  <c r="D181" i="14"/>
  <c r="D180" i="14"/>
  <c r="D179" i="14"/>
  <c r="D178" i="14"/>
  <c r="D177" i="14"/>
  <c r="D156" i="14"/>
  <c r="D155" i="14"/>
  <c r="D152" i="14"/>
  <c r="D151" i="14"/>
  <c r="D150" i="14"/>
  <c r="D149" i="14"/>
  <c r="D148"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E107" i="14"/>
  <c r="D118" i="14"/>
  <c r="D97" i="14"/>
  <c r="D96" i="14"/>
  <c r="D93" i="14"/>
  <c r="D92" i="14"/>
  <c r="D91" i="14"/>
  <c r="D90" i="14"/>
  <c r="D89" i="14"/>
  <c r="D74" i="14"/>
  <c r="D53" i="14"/>
  <c r="D52" i="14"/>
  <c r="D49" i="14"/>
  <c r="D48" i="14"/>
  <c r="D47" i="14"/>
  <c r="D46" i="14"/>
  <c r="D45" i="14"/>
  <c r="D40" i="14"/>
  <c r="D39" i="14"/>
  <c r="D38" i="14"/>
  <c r="D37" i="14"/>
  <c r="D36" i="14"/>
  <c r="D35" i="14"/>
  <c r="D34" i="14"/>
  <c r="D33" i="14"/>
  <c r="D32" i="14"/>
  <c r="D31" i="14"/>
  <c r="D30" i="14"/>
  <c r="D97" i="13"/>
  <c r="D96" i="13"/>
  <c r="D93" i="13"/>
  <c r="D92" i="13"/>
  <c r="D91" i="13"/>
  <c r="D90" i="13"/>
  <c r="D89" i="13"/>
  <c r="D84" i="13"/>
  <c r="D83" i="13"/>
  <c r="D82" i="13"/>
  <c r="D81" i="13"/>
  <c r="D80" i="13"/>
  <c r="D79" i="13"/>
  <c r="D78" i="13"/>
  <c r="D77" i="13"/>
  <c r="D74" i="13"/>
  <c r="D73" i="13"/>
  <c r="D72" i="13"/>
  <c r="D71" i="13"/>
  <c r="D52" i="13"/>
  <c r="D51" i="13"/>
  <c r="D48" i="13"/>
  <c r="D47" i="13"/>
  <c r="D46" i="13"/>
  <c r="D45" i="13"/>
  <c r="D44" i="13"/>
  <c r="D39" i="13"/>
  <c r="D38" i="13"/>
  <c r="D37" i="13"/>
  <c r="D36" i="13"/>
  <c r="D35" i="13"/>
  <c r="D34" i="13"/>
  <c r="D29" i="13"/>
  <c r="D28" i="13"/>
  <c r="D422" i="12"/>
  <c r="D421" i="12"/>
  <c r="D420" i="12"/>
  <c r="D419" i="12"/>
  <c r="D418" i="12"/>
  <c r="D417" i="12"/>
  <c r="D416" i="12"/>
  <c r="D415" i="12"/>
  <c r="D414" i="12"/>
  <c r="D409" i="12"/>
  <c r="D408" i="12"/>
  <c r="D407" i="12"/>
  <c r="D406" i="12"/>
  <c r="D405" i="12"/>
  <c r="D404" i="12"/>
  <c r="D403" i="12"/>
  <c r="D383" i="12"/>
  <c r="D382" i="12"/>
  <c r="D381" i="12"/>
  <c r="D380" i="12"/>
  <c r="D379" i="12"/>
  <c r="D378" i="12"/>
  <c r="D377" i="12"/>
  <c r="D376" i="12"/>
  <c r="D375" i="12"/>
  <c r="D370" i="12"/>
  <c r="D369" i="12"/>
  <c r="D368" i="12"/>
  <c r="D367" i="12"/>
  <c r="D366" i="12"/>
  <c r="D365" i="12"/>
  <c r="D364" i="12"/>
  <c r="D363" i="12"/>
  <c r="D362" i="12"/>
  <c r="D361" i="12"/>
  <c r="D360" i="12"/>
  <c r="D359" i="12"/>
  <c r="D358" i="12"/>
  <c r="D357" i="12"/>
  <c r="D356" i="12"/>
  <c r="D355" i="12"/>
  <c r="D354" i="12"/>
  <c r="D353" i="12"/>
  <c r="D352" i="12"/>
  <c r="D351" i="12"/>
  <c r="D300" i="12"/>
  <c r="D299" i="12"/>
  <c r="D296" i="12"/>
  <c r="D295" i="12"/>
  <c r="D294" i="12"/>
  <c r="D293" i="12"/>
  <c r="D292" i="12"/>
  <c r="D287" i="12"/>
  <c r="D286" i="12"/>
  <c r="D285" i="12"/>
  <c r="D284" i="12"/>
  <c r="D283" i="12"/>
  <c r="D282" i="12"/>
  <c r="D281" i="12"/>
  <c r="D280" i="12"/>
  <c r="D279" i="12"/>
  <c r="D278" i="12"/>
  <c r="D277" i="12"/>
  <c r="D276" i="12"/>
  <c r="D275" i="12"/>
  <c r="D274" i="12"/>
  <c r="D273" i="12"/>
  <c r="D272" i="12"/>
  <c r="D271" i="12"/>
  <c r="D247" i="12"/>
  <c r="D246" i="12"/>
  <c r="D245" i="12"/>
  <c r="D244" i="12"/>
  <c r="D224" i="12"/>
  <c r="D223" i="12"/>
  <c r="D222" i="12"/>
  <c r="D221" i="12"/>
  <c r="D220" i="12"/>
  <c r="D219" i="12"/>
  <c r="D218" i="12"/>
  <c r="D217" i="12"/>
  <c r="D216" i="12"/>
  <c r="D211" i="12"/>
  <c r="D210" i="12"/>
  <c r="D209" i="12"/>
  <c r="D208" i="12"/>
  <c r="D207" i="12"/>
  <c r="D206" i="12"/>
  <c r="D205" i="12"/>
  <c r="D204" i="12"/>
  <c r="D203" i="12"/>
  <c r="D202" i="12"/>
  <c r="D201" i="12"/>
  <c r="D200" i="12"/>
  <c r="D199" i="12"/>
  <c r="D198" i="12"/>
  <c r="D197" i="12"/>
  <c r="D196" i="12"/>
  <c r="D195" i="12"/>
  <c r="D194" i="12"/>
  <c r="D193" i="12"/>
  <c r="D192" i="12"/>
  <c r="D191" i="12"/>
  <c r="D190" i="12"/>
  <c r="D189" i="12"/>
  <c r="D188" i="12"/>
  <c r="D187" i="12"/>
  <c r="D186" i="12"/>
  <c r="D185" i="12"/>
  <c r="D184" i="12"/>
  <c r="D183" i="12"/>
  <c r="D163" i="12"/>
  <c r="D162" i="12"/>
  <c r="D161" i="12"/>
  <c r="D160" i="12"/>
  <c r="D159" i="12"/>
  <c r="D158" i="12"/>
  <c r="D157" i="12"/>
  <c r="D156" i="12"/>
  <c r="D155" i="12"/>
  <c r="D150" i="12"/>
  <c r="D149" i="12"/>
  <c r="D148" i="12"/>
  <c r="D147" i="12"/>
  <c r="D146" i="12"/>
  <c r="D145" i="12"/>
  <c r="D144" i="12"/>
  <c r="D143" i="12"/>
  <c r="D142" i="12"/>
  <c r="D141" i="12"/>
  <c r="D140" i="12"/>
  <c r="D139" i="12"/>
  <c r="D138" i="12"/>
  <c r="D137" i="12"/>
  <c r="D136" i="12"/>
  <c r="D135" i="12"/>
  <c r="D134" i="12"/>
  <c r="D133" i="12"/>
  <c r="D132" i="12"/>
  <c r="D131" i="12"/>
  <c r="D111" i="12"/>
  <c r="D110" i="12"/>
  <c r="D109" i="12"/>
  <c r="D108" i="12"/>
  <c r="D107" i="12"/>
  <c r="D106" i="12"/>
  <c r="D105" i="12"/>
  <c r="D104" i="12"/>
  <c r="D103" i="12"/>
  <c r="D98" i="12"/>
  <c r="D97" i="12"/>
  <c r="D96" i="12"/>
  <c r="D95" i="12"/>
  <c r="D94" i="12"/>
  <c r="D93" i="12"/>
  <c r="D92" i="12"/>
  <c r="D91" i="12"/>
  <c r="D90" i="12"/>
  <c r="D89" i="12"/>
  <c r="D88" i="12"/>
  <c r="D87" i="12"/>
  <c r="D86" i="12"/>
  <c r="D85" i="12"/>
  <c r="D84" i="12"/>
  <c r="D83" i="12"/>
  <c r="D82" i="12"/>
  <c r="D81" i="12"/>
  <c r="D80" i="12"/>
  <c r="D79" i="12"/>
  <c r="D78" i="12"/>
  <c r="D77" i="12"/>
  <c r="D76" i="12"/>
  <c r="D75" i="12"/>
  <c r="D55" i="12"/>
  <c r="D54" i="12"/>
  <c r="D53" i="12"/>
  <c r="D52" i="12"/>
  <c r="D51" i="12"/>
  <c r="D50" i="12"/>
  <c r="D49" i="12"/>
  <c r="D48" i="12"/>
  <c r="D47" i="12"/>
  <c r="D42" i="12"/>
  <c r="D41" i="12"/>
  <c r="D40" i="12"/>
  <c r="D39" i="12"/>
  <c r="D38" i="12"/>
  <c r="D37" i="12"/>
  <c r="D36" i="12"/>
  <c r="D35" i="12"/>
  <c r="D34" i="12"/>
  <c r="D33" i="12"/>
  <c r="D32" i="12"/>
  <c r="D31" i="12"/>
  <c r="D30" i="12"/>
  <c r="D29" i="12"/>
  <c r="G178" i="11"/>
  <c r="G2676" i="10"/>
  <c r="E2676" i="10"/>
  <c r="G2631" i="10"/>
  <c r="E2631" i="10"/>
  <c r="G2590" i="10"/>
  <c r="E2546" i="10"/>
  <c r="G2546" i="10"/>
  <c r="G2502" i="10"/>
  <c r="G2465" i="10"/>
  <c r="G2412" i="10"/>
  <c r="E2412" i="10"/>
  <c r="G2365" i="10"/>
  <c r="E2365" i="10"/>
  <c r="G2324" i="10"/>
  <c r="E2324" i="10"/>
  <c r="G2279" i="10"/>
  <c r="E2279" i="10"/>
  <c r="E2239" i="10"/>
  <c r="G2238" i="10"/>
  <c r="E2238" i="10"/>
  <c r="G2181" i="10"/>
  <c r="E2181" i="10"/>
  <c r="E2102" i="10"/>
  <c r="G2101" i="10"/>
  <c r="G2045" i="10"/>
  <c r="G2005" i="10"/>
  <c r="G1924" i="10"/>
  <c r="G1835" i="10"/>
  <c r="E1835" i="10"/>
  <c r="E1837" i="10" s="1"/>
  <c r="G1792" i="10"/>
  <c r="E1792" i="10"/>
  <c r="G1739" i="10"/>
  <c r="G1689" i="10"/>
  <c r="G1649" i="10"/>
  <c r="G1611" i="10"/>
  <c r="G1469" i="10"/>
  <c r="G1419" i="10"/>
  <c r="E1369" i="10"/>
  <c r="E1368" i="10"/>
  <c r="E1370" i="10"/>
  <c r="G1368" i="10"/>
  <c r="G1328" i="10"/>
  <c r="G1274" i="10"/>
  <c r="G1156" i="10"/>
  <c r="G1100" i="10"/>
  <c r="E1049" i="10"/>
  <c r="E10" i="10" s="1"/>
  <c r="G14" i="1" s="1"/>
  <c r="G1048" i="10"/>
  <c r="G989" i="10"/>
  <c r="G931" i="10"/>
  <c r="E886" i="10"/>
  <c r="E885" i="10"/>
  <c r="G885" i="10"/>
  <c r="G841" i="10"/>
  <c r="G791" i="10"/>
  <c r="E697" i="10"/>
  <c r="E696" i="10"/>
  <c r="G696" i="10"/>
  <c r="G647" i="10"/>
  <c r="G606" i="10"/>
  <c r="G558" i="10"/>
  <c r="G514" i="10"/>
  <c r="G467" i="10"/>
  <c r="G410" i="10"/>
  <c r="G308" i="10"/>
  <c r="G268" i="10"/>
  <c r="E222" i="10"/>
  <c r="G222" i="10"/>
  <c r="G176" i="10"/>
  <c r="G138" i="10"/>
  <c r="G102" i="10"/>
  <c r="G57" i="10"/>
  <c r="G19" i="10"/>
  <c r="E43" i="1"/>
  <c r="E41" i="1"/>
  <c r="E39" i="1"/>
  <c r="E37" i="1"/>
  <c r="E35" i="1"/>
  <c r="E33" i="1"/>
  <c r="E31" i="1"/>
  <c r="E29" i="1"/>
  <c r="E27" i="1"/>
  <c r="E26" i="1"/>
  <c r="E25" i="1"/>
  <c r="E24" i="1"/>
  <c r="E23" i="1"/>
  <c r="E21" i="1"/>
  <c r="E17" i="1"/>
  <c r="E19" i="26"/>
  <c r="E368" i="24"/>
  <c r="E203" i="24"/>
  <c r="E912" i="22"/>
  <c r="E254" i="22"/>
  <c r="E117" i="21"/>
  <c r="E21" i="21"/>
  <c r="E270" i="18"/>
  <c r="E223" i="18"/>
  <c r="E347" i="17"/>
  <c r="E109" i="17"/>
  <c r="E63" i="17"/>
  <c r="E761" i="16"/>
  <c r="E504" i="16"/>
  <c r="E447" i="16"/>
  <c r="E367" i="16"/>
  <c r="E366" i="16"/>
  <c r="E169" i="16"/>
  <c r="E69" i="16"/>
  <c r="E191" i="15"/>
  <c r="E69" i="15"/>
  <c r="E1014" i="14"/>
  <c r="E980" i="14"/>
  <c r="E945" i="14"/>
  <c r="E914" i="14"/>
  <c r="E432" i="14"/>
  <c r="E228" i="14"/>
  <c r="E20" i="14"/>
  <c r="E21" i="14"/>
  <c r="E122" i="12"/>
  <c r="E66" i="12"/>
  <c r="E431" i="14"/>
  <c r="E433" i="14"/>
  <c r="E449" i="16"/>
  <c r="E272" i="18"/>
  <c r="E315" i="18"/>
  <c r="E568" i="22"/>
  <c r="E19" i="14"/>
  <c r="E329" i="14"/>
  <c r="E383" i="17"/>
  <c r="E174" i="18"/>
  <c r="E176" i="18"/>
  <c r="E827" i="22"/>
  <c r="E71" i="25"/>
  <c r="E979" i="14"/>
  <c r="E981" i="14"/>
  <c r="E68" i="16"/>
  <c r="E120" i="16"/>
  <c r="E129" i="19"/>
  <c r="E131" i="19"/>
  <c r="E181" i="22"/>
  <c r="E65" i="12"/>
  <c r="E67" i="12"/>
  <c r="E913" i="14"/>
  <c r="E915" i="14"/>
  <c r="E20" i="15"/>
  <c r="E64" i="14"/>
  <c r="E584" i="14"/>
  <c r="E804" i="14"/>
  <c r="E1013" i="14"/>
  <c r="E1015" i="14"/>
  <c r="E68" i="15"/>
  <c r="E70" i="15"/>
  <c r="E147" i="15"/>
  <c r="E148" i="15"/>
  <c r="E720" i="16"/>
  <c r="E185" i="17"/>
  <c r="E309" i="17"/>
  <c r="E788" i="22"/>
  <c r="E328" i="23"/>
  <c r="E330" i="23"/>
  <c r="E77" i="24"/>
  <c r="E174" i="12"/>
  <c r="E310" i="12"/>
  <c r="E19" i="12"/>
  <c r="E2547" i="10"/>
  <c r="E2548" i="10"/>
  <c r="E2413" i="10"/>
  <c r="E2414" i="10"/>
  <c r="E2240" i="10"/>
  <c r="E1836" i="10"/>
  <c r="E1740" i="10"/>
  <c r="E1739" i="10"/>
  <c r="E1741" i="10" s="1"/>
  <c r="E1470" i="10"/>
  <c r="E1328" i="10"/>
  <c r="E19" i="10"/>
  <c r="E2632" i="10"/>
  <c r="E2633" i="10"/>
  <c r="E2677" i="10"/>
  <c r="E2678" i="10"/>
  <c r="E176" i="10"/>
  <c r="E177" i="10"/>
  <c r="E269" i="10"/>
  <c r="E308" i="10"/>
  <c r="E309" i="10"/>
  <c r="E792" i="10"/>
  <c r="E467" i="10"/>
  <c r="E1157" i="10"/>
  <c r="E1156" i="10"/>
  <c r="E410" i="10"/>
  <c r="E412" i="10" s="1"/>
  <c r="E2591" i="10"/>
  <c r="E515" i="10"/>
  <c r="E607" i="10"/>
  <c r="E989" i="10"/>
  <c r="E1650" i="10"/>
  <c r="E2045" i="10"/>
  <c r="E2590" i="10"/>
  <c r="E1611" i="10"/>
  <c r="E1612" i="10"/>
  <c r="E103" i="10"/>
  <c r="E57" i="10"/>
  <c r="E606" i="10"/>
  <c r="E468" i="10"/>
  <c r="E647" i="10"/>
  <c r="E648" i="10"/>
  <c r="E791" i="10"/>
  <c r="E793" i="10"/>
  <c r="E931" i="10"/>
  <c r="E932" i="10"/>
  <c r="E1048" i="10"/>
  <c r="E1274" i="10"/>
  <c r="E1275" i="10"/>
  <c r="E1419" i="10"/>
  <c r="E1649" i="10"/>
  <c r="E1924" i="10"/>
  <c r="E1925" i="10"/>
  <c r="E2046" i="10"/>
  <c r="E2101" i="10"/>
  <c r="E2103" i="10"/>
  <c r="E2182" i="10"/>
  <c r="E2183" i="10"/>
  <c r="E2280" i="10"/>
  <c r="E2281" i="10"/>
  <c r="E2465" i="10"/>
  <c r="E2466" i="10"/>
  <c r="E20" i="10"/>
  <c r="E21" i="10"/>
  <c r="E138" i="10"/>
  <c r="E139" i="10"/>
  <c r="E223" i="10"/>
  <c r="E224" i="10"/>
  <c r="E411" i="10"/>
  <c r="E514" i="10"/>
  <c r="E516" i="10" s="1"/>
  <c r="E841" i="10"/>
  <c r="E843" i="10" s="1"/>
  <c r="E842" i="10"/>
  <c r="E1100" i="10"/>
  <c r="E1101" i="10"/>
  <c r="E1420" i="10"/>
  <c r="E1469" i="10"/>
  <c r="E1793" i="10"/>
  <c r="E1794" i="10"/>
  <c r="E2005" i="10"/>
  <c r="E2006" i="10"/>
  <c r="E2366" i="10"/>
  <c r="E2367" i="10"/>
  <c r="E2502" i="10"/>
  <c r="E2503" i="10"/>
  <c r="E887" i="10"/>
  <c r="E102" i="10"/>
  <c r="E58" i="10"/>
  <c r="E268" i="10"/>
  <c r="E558" i="10"/>
  <c r="E559" i="10"/>
  <c r="E990" i="10"/>
  <c r="E1329" i="10"/>
  <c r="E1330" i="10"/>
  <c r="E1689" i="10"/>
  <c r="E1690" i="10"/>
  <c r="E2325" i="10"/>
  <c r="E2326" i="10"/>
  <c r="E698" i="10"/>
  <c r="E63" i="13"/>
  <c r="E62" i="13"/>
  <c r="E167" i="14"/>
  <c r="E704" i="14"/>
  <c r="E703" i="14"/>
  <c r="E250" i="16"/>
  <c r="E315" i="16"/>
  <c r="E132" i="18"/>
  <c r="E394" i="23"/>
  <c r="E396" i="23"/>
  <c r="E164" i="24"/>
  <c r="E162" i="24"/>
  <c r="E369" i="24"/>
  <c r="E20" i="28"/>
  <c r="E10" i="28"/>
  <c r="G43" i="1"/>
  <c r="E19" i="28"/>
  <c r="E9" i="28"/>
  <c r="F43" i="1"/>
  <c r="E20" i="12"/>
  <c r="E394" i="12"/>
  <c r="E393" i="12"/>
  <c r="E63" i="14"/>
  <c r="E331" i="14"/>
  <c r="E640" i="14"/>
  <c r="E641" i="14"/>
  <c r="E803" i="14"/>
  <c r="E111" i="15"/>
  <c r="E110" i="15"/>
  <c r="E19" i="17"/>
  <c r="E19" i="18"/>
  <c r="E106" i="20"/>
  <c r="E651" i="22"/>
  <c r="E1065" i="22"/>
  <c r="E1186" i="22"/>
  <c r="E65" i="26"/>
  <c r="E64" i="26"/>
  <c r="E121" i="12"/>
  <c r="E173" i="12"/>
  <c r="E235" i="12"/>
  <c r="E311" i="12"/>
  <c r="E19" i="13"/>
  <c r="E108" i="14"/>
  <c r="E109" i="14"/>
  <c r="E278" i="14"/>
  <c r="E277" i="14"/>
  <c r="E755" i="14"/>
  <c r="E754" i="14"/>
  <c r="E601" i="16"/>
  <c r="E65" i="17"/>
  <c r="E496" i="17"/>
  <c r="E498" i="17"/>
  <c r="E59" i="19"/>
  <c r="E21" i="22"/>
  <c r="E293" i="24"/>
  <c r="E152" i="25"/>
  <c r="E234" i="12"/>
  <c r="E20" i="13"/>
  <c r="E65" i="14"/>
  <c r="E166" i="14"/>
  <c r="E168" i="14"/>
  <c r="E227" i="14"/>
  <c r="E384" i="14"/>
  <c r="E383" i="14"/>
  <c r="E585" i="14"/>
  <c r="E586" i="14"/>
  <c r="E849" i="14"/>
  <c r="E848" i="14"/>
  <c r="E946" i="14"/>
  <c r="E947" i="14"/>
  <c r="E19" i="15"/>
  <c r="E722" i="16"/>
  <c r="E148" i="17"/>
  <c r="E91" i="19"/>
  <c r="E201" i="21"/>
  <c r="E57" i="22"/>
  <c r="E332" i="22"/>
  <c r="E279" i="23"/>
  <c r="E21" i="25"/>
  <c r="E20" i="26"/>
  <c r="E21" i="26"/>
  <c r="E192" i="15"/>
  <c r="E70" i="16"/>
  <c r="E170" i="16"/>
  <c r="E506" i="16"/>
  <c r="E559" i="16"/>
  <c r="E270" i="17"/>
  <c r="E272" i="17"/>
  <c r="E456" i="17"/>
  <c r="E458" i="17"/>
  <c r="E83" i="18"/>
  <c r="E85" i="18"/>
  <c r="E246" i="21"/>
  <c r="E95" i="22"/>
  <c r="E414" i="22"/>
  <c r="E489" i="22"/>
  <c r="E608" i="22"/>
  <c r="E699" i="22"/>
  <c r="E914" i="22"/>
  <c r="E1005" i="22"/>
  <c r="E1145" i="22"/>
  <c r="E1232" i="22"/>
  <c r="E238" i="23"/>
  <c r="E20" i="24"/>
  <c r="E19" i="24"/>
  <c r="E109" i="25"/>
  <c r="E20" i="27"/>
  <c r="E10" i="27"/>
  <c r="G41" i="1"/>
  <c r="E19" i="27"/>
  <c r="E9" i="27"/>
  <c r="F41" i="1"/>
  <c r="E228" i="15"/>
  <c r="E225" i="17"/>
  <c r="E349" i="17"/>
  <c r="E419" i="17"/>
  <c r="E225" i="18"/>
  <c r="E71" i="20"/>
  <c r="E73" i="20"/>
  <c r="E62" i="21"/>
  <c r="E157" i="21"/>
  <c r="E137" i="22"/>
  <c r="E373" i="22"/>
  <c r="E67" i="23"/>
  <c r="E119" i="24"/>
  <c r="E205" i="24"/>
  <c r="E246" i="24"/>
  <c r="E121" i="24"/>
  <c r="E281" i="23"/>
  <c r="E240" i="23"/>
  <c r="E872" i="22"/>
  <c r="E829" i="22"/>
  <c r="E255" i="22"/>
  <c r="E59" i="22"/>
  <c r="E342" i="21"/>
  <c r="E9" i="19"/>
  <c r="F26" i="1"/>
  <c r="E134" i="18"/>
  <c r="E9" i="18"/>
  <c r="F25" i="1"/>
  <c r="E311" i="17"/>
  <c r="E227" i="17"/>
  <c r="E187" i="17"/>
  <c r="E111" i="17"/>
  <c r="E762" i="16"/>
  <c r="E368" i="16"/>
  <c r="E317" i="16"/>
  <c r="E171" i="16"/>
  <c r="E9" i="16"/>
  <c r="F23" i="1"/>
  <c r="E10" i="15"/>
  <c r="G21" i="1"/>
  <c r="E850" i="14"/>
  <c r="E805" i="14"/>
  <c r="E705" i="14"/>
  <c r="E229" i="14"/>
  <c r="E10" i="13"/>
  <c r="G17" i="1"/>
  <c r="E64" i="13"/>
  <c r="E123" i="12"/>
  <c r="E603" i="16"/>
  <c r="E9" i="13"/>
  <c r="F17" i="1"/>
  <c r="E21" i="18"/>
  <c r="E646" i="16"/>
  <c r="E21" i="28"/>
  <c r="E11" i="28"/>
  <c r="H43" i="1"/>
  <c r="E11" i="14"/>
  <c r="H19" i="1"/>
  <c r="H54" i="1"/>
  <c r="E10" i="14"/>
  <c r="G19" i="1"/>
  <c r="E317" i="18"/>
  <c r="E292" i="21"/>
  <c r="E421" i="17"/>
  <c r="E10" i="26"/>
  <c r="G39" i="1"/>
  <c r="E10" i="21"/>
  <c r="G29" i="1"/>
  <c r="E150" i="17"/>
  <c r="E9" i="14"/>
  <c r="F19" i="1"/>
  <c r="E449" i="22"/>
  <c r="E756" i="14"/>
  <c r="E66" i="26"/>
  <c r="E1105" i="22"/>
  <c r="E385" i="17"/>
  <c r="E97" i="22"/>
  <c r="E11" i="26"/>
  <c r="H39" i="1"/>
  <c r="E203" i="23"/>
  <c r="E10" i="18"/>
  <c r="G25" i="1"/>
  <c r="E9" i="26"/>
  <c r="F39" i="1"/>
  <c r="E175" i="12"/>
  <c r="E236" i="12"/>
  <c r="E312" i="12"/>
  <c r="E395" i="12"/>
  <c r="E178" i="10"/>
  <c r="E108" i="20"/>
  <c r="E9" i="20"/>
  <c r="F27" i="1"/>
  <c r="E21" i="20"/>
  <c r="E10" i="20"/>
  <c r="G27" i="1"/>
  <c r="E61" i="19"/>
  <c r="E21" i="19"/>
  <c r="E10" i="19"/>
  <c r="G26" i="1"/>
  <c r="E1471" i="10"/>
  <c r="E2592" i="10"/>
  <c r="E310" i="10"/>
  <c r="E270" i="10"/>
  <c r="E469" i="10"/>
  <c r="E2047" i="10"/>
  <c r="E1651" i="10"/>
  <c r="E1613" i="10"/>
  <c r="E1158" i="10"/>
  <c r="E933" i="10"/>
  <c r="E608" i="10"/>
  <c r="E991" i="10"/>
  <c r="E104" i="10"/>
  <c r="E1276" i="10"/>
  <c r="E2007" i="10"/>
  <c r="E140" i="10"/>
  <c r="E1926" i="10"/>
  <c r="E59" i="10"/>
  <c r="E1691" i="10"/>
  <c r="E560" i="10"/>
  <c r="E2504" i="10"/>
  <c r="E1102" i="10"/>
  <c r="E2467" i="10"/>
  <c r="E1421" i="10"/>
  <c r="E649" i="10"/>
  <c r="E9" i="21"/>
  <c r="F29" i="1"/>
  <c r="E21" i="27"/>
  <c r="E11" i="27"/>
  <c r="H41" i="1"/>
  <c r="E10" i="25"/>
  <c r="G37" i="1"/>
  <c r="E10" i="23"/>
  <c r="G33" i="1"/>
  <c r="E390" i="21"/>
  <c r="E9" i="15"/>
  <c r="F21" i="1"/>
  <c r="E21" i="15"/>
  <c r="E9" i="22"/>
  <c r="F31" i="1"/>
  <c r="E9" i="17"/>
  <c r="F24" i="1"/>
  <c r="E21" i="17"/>
  <c r="E9" i="12"/>
  <c r="F16" i="1"/>
  <c r="E9" i="23"/>
  <c r="F33" i="1"/>
  <c r="E21" i="23"/>
  <c r="E21" i="13"/>
  <c r="E11" i="13"/>
  <c r="E9" i="24"/>
  <c r="F35" i="1"/>
  <c r="E21" i="24"/>
  <c r="E11" i="24"/>
  <c r="H35" i="1"/>
  <c r="E107" i="23"/>
  <c r="E293" i="22"/>
  <c r="E93" i="19"/>
  <c r="E385" i="14"/>
  <c r="E749" i="22"/>
  <c r="E10" i="22"/>
  <c r="G31" i="1"/>
  <c r="E1188" i="22"/>
  <c r="E10" i="17"/>
  <c r="G24" i="1"/>
  <c r="E10" i="16"/>
  <c r="E111" i="25"/>
  <c r="E11" i="25"/>
  <c r="H37" i="1"/>
  <c r="E10" i="24"/>
  <c r="G35" i="1"/>
  <c r="E530" i="22"/>
  <c r="E217" i="22"/>
  <c r="E279" i="14"/>
  <c r="E956" i="22"/>
  <c r="E112" i="15"/>
  <c r="E10" i="12"/>
  <c r="G16" i="1"/>
  <c r="E21" i="12"/>
  <c r="E9" i="25"/>
  <c r="F37" i="1"/>
  <c r="E11" i="21"/>
  <c r="H29" i="1"/>
  <c r="H57" i="1"/>
  <c r="E11" i="20"/>
  <c r="H27" i="1"/>
  <c r="E11" i="18"/>
  <c r="H25" i="1"/>
  <c r="E11" i="17"/>
  <c r="H24" i="1"/>
  <c r="E11" i="22"/>
  <c r="H31" i="1"/>
  <c r="H58" i="1"/>
  <c r="E11" i="16"/>
  <c r="H23" i="1"/>
  <c r="E11" i="12"/>
  <c r="H16" i="1"/>
  <c r="E11" i="19"/>
  <c r="H26" i="1"/>
  <c r="H60" i="1"/>
  <c r="H61" i="1"/>
  <c r="G23" i="1"/>
  <c r="H64" i="1"/>
  <c r="H63" i="1"/>
  <c r="H62" i="1"/>
  <c r="H17" i="1"/>
  <c r="E11" i="23"/>
  <c r="H33" i="1"/>
  <c r="H59" i="1"/>
  <c r="E11" i="15"/>
  <c r="H21" i="1"/>
  <c r="H55" i="1"/>
  <c r="H53" i="1"/>
  <c r="H56" i="1"/>
  <c r="E57" i="1"/>
  <c r="D57" i="1"/>
  <c r="D58" i="1"/>
  <c r="E58" i="1"/>
  <c r="E1050" i="10" l="1"/>
  <c r="E11" i="10" s="1"/>
  <c r="H14" i="1" s="1"/>
  <c r="H52" i="1" s="1"/>
  <c r="C57" i="1" s="1"/>
  <c r="F57" i="1" s="1"/>
  <c r="C58" i="1" s="1"/>
  <c r="C59" i="1" s="1"/>
  <c r="F10" i="1" s="1"/>
  <c r="E9" i="10"/>
  <c r="F14" i="1" s="1"/>
</calcChain>
</file>

<file path=xl/sharedStrings.xml><?xml version="1.0" encoding="utf-8"?>
<sst xmlns="http://schemas.openxmlformats.org/spreadsheetml/2006/main" count="37821" uniqueCount="6411">
  <si>
    <t>Volver al índice</t>
  </si>
  <si>
    <t>SEGUNDA EVALUACIÓN CENSAL 2018</t>
  </si>
  <si>
    <t>Universidad Tecnológica de Calvillo</t>
  </si>
  <si>
    <t>Fecha de Inicio de la Verificación:</t>
  </si>
  <si>
    <t>Fecha de Término de la verificación</t>
  </si>
  <si>
    <t>INDICE GLOBAL DE CUMPLIMIENTO EN PORTALES DE TRANSPARENCIA</t>
  </si>
  <si>
    <r>
      <t>IG</t>
    </r>
    <r>
      <rPr>
        <sz val="9"/>
        <color rgb="FF000000"/>
        <rFont val="Calibri"/>
        <family val="2"/>
      </rPr>
      <t>CPT</t>
    </r>
    <r>
      <rPr>
        <sz val="14"/>
        <color rgb="FF000000"/>
        <rFont val="Calibri"/>
        <family val="2"/>
      </rPr>
      <t xml:space="preserve">:  </t>
    </r>
  </si>
  <si>
    <t xml:space="preserve"> </t>
  </si>
  <si>
    <t>Art. / Fracción</t>
  </si>
  <si>
    <t>Aplica</t>
  </si>
  <si>
    <t>Crit. Sust</t>
  </si>
  <si>
    <t>Crit Adj.</t>
  </si>
  <si>
    <t>Índice</t>
  </si>
  <si>
    <t>SI</t>
  </si>
  <si>
    <t>I</t>
  </si>
  <si>
    <t>II</t>
  </si>
  <si>
    <t>III</t>
  </si>
  <si>
    <t>IV</t>
  </si>
  <si>
    <t>V</t>
  </si>
  <si>
    <t>LIC. JUAN MANUEL RODRÍGUEZ PICAZO</t>
  </si>
  <si>
    <t>Verificador</t>
  </si>
  <si>
    <t>Supervisó:</t>
  </si>
  <si>
    <t>IOC</t>
  </si>
  <si>
    <t>IOE</t>
  </si>
  <si>
    <t>IOA</t>
  </si>
  <si>
    <t>Grupo de cálculo para ponderación</t>
  </si>
  <si>
    <t>R. POND</t>
  </si>
  <si>
    <t>RESULT</t>
  </si>
  <si>
    <t>GRUPO</t>
  </si>
  <si>
    <t>EXPLICACIÓN</t>
  </si>
  <si>
    <t xml:space="preserve">Aplican los tres componentes </t>
  </si>
  <si>
    <t>Aplica solo segundo y tercer componente</t>
  </si>
  <si>
    <t>Aplica solo primer y tercer componente</t>
  </si>
  <si>
    <t>Aplica solo primer y segundo componente</t>
  </si>
  <si>
    <t>Solo aplica primer componente</t>
  </si>
  <si>
    <t>Solo aplica segundo componente</t>
  </si>
  <si>
    <t>Solo aplica el tercer componente</t>
  </si>
  <si>
    <t>Ningún componente aplica</t>
  </si>
  <si>
    <t>TABLA DE PESOS DEFINITIVA</t>
  </si>
  <si>
    <t>CASO</t>
  </si>
  <si>
    <t/>
  </si>
  <si>
    <t>IOEG</t>
  </si>
  <si>
    <t>ÍNDICE</t>
  </si>
  <si>
    <t>Aplicabilidad Específicos</t>
  </si>
  <si>
    <t>Aplicabilidad Art.55</t>
  </si>
  <si>
    <t>Art 55</t>
  </si>
  <si>
    <t>De las Obligaciones de Transparencia Comunes de la Ley de Transparencia y Acceso a la Información Pública del Estado de Aguascalientes y sus Municipios</t>
  </si>
  <si>
    <t>Art 56.FI</t>
  </si>
  <si>
    <t>Poder Ejecutivo Federal, los poderes ejecutivos de las Entidades Federativas,
el Órgano Ejecutivo del Distrito Federal y los municipios</t>
  </si>
  <si>
    <t>Art 56.FII</t>
  </si>
  <si>
    <t>Los municipios</t>
  </si>
  <si>
    <t>Art 57</t>
  </si>
  <si>
    <t>Poder Legislativo</t>
  </si>
  <si>
    <t>Art 58</t>
  </si>
  <si>
    <t>Poder Judicial</t>
  </si>
  <si>
    <t>Art 59.FI</t>
  </si>
  <si>
    <t>Instituto Nacional Electoral y organismos públicos locales electorales de las Entidades
Federativas</t>
  </si>
  <si>
    <t>Art 59.FII</t>
  </si>
  <si>
    <t>Organismos de protección de los derechos humanos Nacional y de las Entidades federativas</t>
  </si>
  <si>
    <t>Art 59.FIII</t>
  </si>
  <si>
    <t>Organismos garantes del derecho de acceso a la información y la protección de datos
personales</t>
  </si>
  <si>
    <t>Art 60</t>
  </si>
  <si>
    <t>Instituciones de
educación superior públicas dotadas de autonomía</t>
  </si>
  <si>
    <t>Art 61</t>
  </si>
  <si>
    <t>Partidos políticos
nacionales y locales, las agrupaciones políticas nacionales y las personas morales constituidas en
asociación civil creadas por los ciudadanos que pretendan postular su candidatura independiente</t>
  </si>
  <si>
    <t>Art 62</t>
  </si>
  <si>
    <t>Fideicomisos, fondos
públicos, mandatos o cualquier contrato análogo</t>
  </si>
  <si>
    <t>Art 63</t>
  </si>
  <si>
    <t>Autoridades administrativas y jurisdiccionales en materia laboral y Sindicatos que reciban y ejerzan recursos públicos</t>
  </si>
  <si>
    <t>Art 64</t>
  </si>
  <si>
    <t>Sindicatos que reciban y ejerzan recursos públicos</t>
  </si>
  <si>
    <t>Art 65</t>
  </si>
  <si>
    <t>Órgano Garante</t>
  </si>
  <si>
    <t>Art 66</t>
  </si>
  <si>
    <t>Todos los sujetos obligados</t>
  </si>
  <si>
    <t>Art 67</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</si>
  <si>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</si>
  <si>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</si>
  <si>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</si>
  <si>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</si>
  <si>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</si>
  <si>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</si>
  <si>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</si>
  <si>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</si>
  <si>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</si>
  <si>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</si>
  <si>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</si>
  <si>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</si>
  <si>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</si>
  <si>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</si>
  <si>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</si>
  <si>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</si>
  <si>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</si>
  <si>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</si>
  <si>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</si>
  <si>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</si>
  <si>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</si>
  <si>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</si>
  <si>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</si>
  <si>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</si>
  <si>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</si>
  <si>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</si>
  <si>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</si>
  <si>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</si>
  <si>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</si>
  <si>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</si>
  <si>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</si>
  <si>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</si>
  <si>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</si>
  <si>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</si>
  <si>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</si>
  <si>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</si>
  <si>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</si>
  <si>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</si>
  <si>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</si>
  <si>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</si>
  <si>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</si>
  <si>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</si>
  <si>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</si>
  <si>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texto</t>
  </si>
  <si>
    <t>Camino Democrático</t>
  </si>
  <si>
    <t>, XV</t>
  </si>
  <si>
    <t>, XXII</t>
  </si>
  <si>
    <t>, XXVI</t>
  </si>
  <si>
    <t>, XXXVI</t>
  </si>
  <si>
    <t>, XXXVIII</t>
  </si>
  <si>
    <t>, XL</t>
  </si>
  <si>
    <t>, XLVI</t>
  </si>
  <si>
    <t>, XLVII</t>
  </si>
  <si>
    <t>Cámara de Diputados</t>
  </si>
  <si>
    <t>Senado de la República</t>
  </si>
  <si>
    <t>, XXV</t>
  </si>
  <si>
    <t>Secretaría de Gobernación</t>
  </si>
  <si>
    <t>Secretaría de Relaciones Exteriores</t>
  </si>
  <si>
    <t>Agencia de Investigación Criminal (*)</t>
  </si>
  <si>
    <t>Centro de Evaluación y Control de Confianza (*)</t>
  </si>
  <si>
    <t>Centro Federal de Protección a Personas (*)</t>
  </si>
  <si>
    <t>Centro Nacional de Planeación, Análisis e Información para el Combate a la Delincuencia (*)</t>
  </si>
  <si>
    <t>Instituto de Formación Ministerial, Policial y Pericial (*)</t>
  </si>
  <si>
    <t>Órgano Administrativo Desconcentrado Especializado en Mecanismos Alternativos de Solución de Controversias en Materia Penal (*)</t>
  </si>
  <si>
    <t>Secretaría de Hacienda y Crédito Público</t>
  </si>
  <si>
    <t>Agencia de Servicios a la Comercialización y Desarrollo de Mercados Agropecuarios</t>
  </si>
  <si>
    <t>Colegio Superior Agropecuario del Estado de Guerrero</t>
  </si>
  <si>
    <t>Comisión Nacional de Acuacultura y Pesca</t>
  </si>
  <si>
    <t>Servicio de Información Agroalimentaria y Pesquera</t>
  </si>
  <si>
    <t>Servicio Nacional de Inspección y Certificación de Semillas</t>
  </si>
  <si>
    <t>Servicio Nacional de Sanidad, Inocuidad y Calidad Agroalimentaria</t>
  </si>
  <si>
    <t>Secretaría de la Defensa Nacional</t>
  </si>
  <si>
    <t>, XIV</t>
  </si>
  <si>
    <t>, XVI</t>
  </si>
  <si>
    <t>Instituto Mexicano del Transporte (*)</t>
  </si>
  <si>
    <t>Servicios a la Navegación en el Espacio Aéreo Mexicano</t>
  </si>
  <si>
    <t>Secretaría de Agricultura, Ganadería, Desarrollo Rural, Pesca y Alimentación</t>
  </si>
  <si>
    <t>Instituto Nacional de Antropología e Historia</t>
  </si>
  <si>
    <t>Instituto Nacional de Bellas Artes y Literatura</t>
  </si>
  <si>
    <t>Instituto Nacional del Derecho de Autor (*)</t>
  </si>
  <si>
    <t>Radio Educación (*)</t>
  </si>
  <si>
    <t>Instituto Nacional de Estudios Históricos de las Revoluciones de México</t>
  </si>
  <si>
    <t>Secretaría de Comunicaciones y Transportes</t>
  </si>
  <si>
    <t>Registro Agrario Nacional</t>
  </si>
  <si>
    <t>Secretaría de Economía</t>
  </si>
  <si>
    <t>Coordinación Nacional de PROSPERA Programa de Inclusión Social</t>
  </si>
  <si>
    <t>Instituto Nacional de Desarrollo Social</t>
  </si>
  <si>
    <t>Instituto Nacional de la Economía Social</t>
  </si>
  <si>
    <t>Secretaría de Educación Pública</t>
  </si>
  <si>
    <t>Comisión Federal de Mejora Regulatoria</t>
  </si>
  <si>
    <t>, XXXVII</t>
  </si>
  <si>
    <t>Instituto Nacional del Emprendedor</t>
  </si>
  <si>
    <t>Secretaría de Salud</t>
  </si>
  <si>
    <t>Administración Federal de Servicios Educativos en el Distrito Federal</t>
  </si>
  <si>
    <t>Comisión de Apelación y Arbitraje del Deporte (*)</t>
  </si>
  <si>
    <t>Coordinación General @prende.mx (*)</t>
  </si>
  <si>
    <t>Coordinación Nacional del Servicio Profesional Docente (*)</t>
  </si>
  <si>
    <t>Instituto Politécnico Nacional</t>
  </si>
  <si>
    <t>Tecnológico Nacional de México (*)</t>
  </si>
  <si>
    <t>Universidad Abierta y a Distancia de México (*)</t>
  </si>
  <si>
    <t>Universidad Pedagógica Nacional</t>
  </si>
  <si>
    <t>XE-IPN Canal 11 (*)</t>
  </si>
  <si>
    <t>Secretaría de Marina</t>
  </si>
  <si>
    <t>Comisión Nacional de Seguridad Nuclear y Salvaguardias</t>
  </si>
  <si>
    <t>Comisión Nacional para el Uso Eficiente de la Energía</t>
  </si>
  <si>
    <t>Secretaría del Trabajo y Previsión Social</t>
  </si>
  <si>
    <t>Centro de Investigación y Seguridad Nacional</t>
  </si>
  <si>
    <t>Centro de Producción de Programas Informativos y Especiales (*)</t>
  </si>
  <si>
    <t>Centro Nacional de Prevención de Desastres</t>
  </si>
  <si>
    <t>Comisión Nacional para Prevenir y Erradicar la Violencia Contra las Mujeres (*)</t>
  </si>
  <si>
    <t>Coordinación General de la Comisión Mexicana de Ayuda a Refugiados</t>
  </si>
  <si>
    <t>Coordinación Nacional Antisecuestro (*)</t>
  </si>
  <si>
    <t>Coordinación para la Atención Integral de la Migración en la Frontera Sur (*)</t>
  </si>
  <si>
    <t>Instituto Nacional de Migración</t>
  </si>
  <si>
    <t>Instituto Nacional para el Federalismo y el Desarrollo Municipal (*)</t>
  </si>
  <si>
    <t>Policía Federal</t>
  </si>
  <si>
    <t>Prevención y Readaptación Social</t>
  </si>
  <si>
    <t>Secretaría Ejecutiva del Sistema Nacional para la Protección Integral de Niñas, Niños y Adolescentes (*)</t>
  </si>
  <si>
    <t>Secretaría General del Consejo Nacional de Población</t>
  </si>
  <si>
    <t>Secretaría Técnica de la Comisión Calificadora de Publicaciones y Revistas Ilustradas (*)</t>
  </si>
  <si>
    <t>Secretaría Técnica del Consejo de Coordinación para la Implementación del Sistema de Justicia Penal (*)</t>
  </si>
  <si>
    <t>Secretariado Ejecutivo del Sistema Nacional de Seguridad Pública</t>
  </si>
  <si>
    <t>Servicio de Protección Federal</t>
  </si>
  <si>
    <t>Secretaría de Desarrollo Agrario, Territorial y Urbano</t>
  </si>
  <si>
    <t>Comisión Nacional Bancaria y de Valores</t>
  </si>
  <si>
    <t>Comisión Nacional de Seguros y Fianzas</t>
  </si>
  <si>
    <t>Comisión Nacional del Sistema de Ahorro para el Retiro</t>
  </si>
  <si>
    <t>Servicio de Administración Tributaria</t>
  </si>
  <si>
    <t>Secretaría de Medio Ambiente y Recursos Naturales</t>
  </si>
  <si>
    <t>Procuraduría General de la República</t>
  </si>
  <si>
    <t>Instituto de Administración y Avalúos de Bienes Nacionales (*)</t>
  </si>
  <si>
    <t>Secretaría de Energía</t>
  </si>
  <si>
    <t>Secretaría de Desarrollo Social</t>
  </si>
  <si>
    <t>Agencia Nacional de Seguridad Industrial y de Protección al Medio Ambiente del Sector Hidrocarburos</t>
  </si>
  <si>
    <t>Comisión Nacional de Áreas Naturales Protegidas</t>
  </si>
  <si>
    <t>Comisión Nacional del Agua</t>
  </si>
  <si>
    <t>Procuraduría Federal de Protección al Ambiente</t>
  </si>
  <si>
    <t>Secretaría de Turismo</t>
  </si>
  <si>
    <t>Agencia Mexicana de Cooperación Internacional para el Desarrollo (*)</t>
  </si>
  <si>
    <t>Instituto de los Mexicanos en el Exterior (*)</t>
  </si>
  <si>
    <t>Instituto Matías Romero (*)</t>
  </si>
  <si>
    <t>Sección Mexicana de la Comisión Internacional de Límites y Aguas entre México y Estados Unidos (*)</t>
  </si>
  <si>
    <t>Secciones Mexicanas de las Comisiones Internacionales de Límites y Aguas entre México y Guatemala, y entre México y Belice (*)</t>
  </si>
  <si>
    <t>Secretaría de la Función Pública</t>
  </si>
  <si>
    <t>Administración del Patrimonio de la Beneficencia Pública (*)</t>
  </si>
  <si>
    <t>Centro Nacional de Equidad de Género y Salud Reproductiva (*)</t>
  </si>
  <si>
    <t>Centro Nacional de Excelencia Tecnológica en Salud (*)</t>
  </si>
  <si>
    <t>Centro Nacional de la Transfusión Sanguínea (*)</t>
  </si>
  <si>
    <t>Centro Nacional de Programas Preventivos y Control de Enfermedades (*)</t>
  </si>
  <si>
    <t>Centro Nacional de Trasplantes (*)</t>
  </si>
  <si>
    <t>Centro Nacional para la Prevención y el Control de las Adicciones (*)</t>
  </si>
  <si>
    <t>Centro Nacional para la Prevención y el Control del VIH/SIDA (*)</t>
  </si>
  <si>
    <t>Centro Nacional para la Salud de la Infancia y la Adolescencia (*)</t>
  </si>
  <si>
    <t>Comisión Federal para la Protección contra Riesgos Sanitarios</t>
  </si>
  <si>
    <t>Comisión Nacional de Arbitraje Médico</t>
  </si>
  <si>
    <t>Comisión Nacional de Bioética (*)</t>
  </si>
  <si>
    <t>Comisión Nacional de Protección Social en Salud</t>
  </si>
  <si>
    <t>Servicios de Atención Psiquiátrica (*)</t>
  </si>
  <si>
    <t>Oficina de la Presidencia de la República</t>
  </si>
  <si>
    <t>Corporación de Servicios al Turista Ángeles Verdes (*)</t>
  </si>
  <si>
    <t>Instituto de Competitividad Turística (*)</t>
  </si>
  <si>
    <t>Consejería Jurídica del Ejecutivo Federal</t>
  </si>
  <si>
    <t>Comité Nacional Mixto de Protección al Salario</t>
  </si>
  <si>
    <t>Secretaría de Cultura</t>
  </si>
  <si>
    <t>Procuraduría Federal de la Defensa del Trabajo</t>
  </si>
  <si>
    <t>, XLIII</t>
  </si>
  <si>
    <t>Junta Federal de Conciliación y Arbitraje</t>
  </si>
  <si>
    <t>Comisión Nacional de Hidrocarburos</t>
  </si>
  <si>
    <t>Comisión Reguladora de Energía</t>
  </si>
  <si>
    <t>Comisión Nacional de los Salarios Mínimos</t>
  </si>
  <si>
    <t>Comisión Nacional para el Desarrollo de los Pueblos Indígenas</t>
  </si>
  <si>
    <t>Procuraduría de la Defensa del Contribuyente</t>
  </si>
  <si>
    <t>Comisión Ejecutiva de Atención a Víctimas</t>
  </si>
  <si>
    <t>Consejo Nacional para el Desarrollo y la Inclusión de las Personas con Discapacidad</t>
  </si>
  <si>
    <t>Instituto de Seguridad y Servicios Sociales de los Trabajadores del Estado</t>
  </si>
  <si>
    <t>Instituto Mexicano del Seguro Social</t>
  </si>
  <si>
    <t>Talleres Gráficos de México</t>
  </si>
  <si>
    <t>Consejo Nacional para Prevenir la Discriminación</t>
  </si>
  <si>
    <t>Sistema Público de Radiodifusión del Estado Mexicano</t>
  </si>
  <si>
    <t>Archivo General de la Nación</t>
  </si>
  <si>
    <t>Instituto Nacional de las Mujeres</t>
  </si>
  <si>
    <t>Instituto para el Desarrollo Técnico de las Haciendas Públicas</t>
  </si>
  <si>
    <t>Casa de Moneda</t>
  </si>
  <si>
    <t>Comisión Nacional para la Protección y Defensa de los Usuarios de Servicios Financieros</t>
  </si>
  <si>
    <t>Financiera Nacional de Desarrollo Agropecuario, Rural, Forestal y Pesquero</t>
  </si>
  <si>
    <t>Notimex, Agencia de Noticias del Estado Mexicano</t>
  </si>
  <si>
    <t>Instituto para la Protección al Ahorro Bancario</t>
  </si>
  <si>
    <t>Lotería Nacional para la Asistencia Pública</t>
  </si>
  <si>
    <t>Pronósticos para la Asistencia Pública</t>
  </si>
  <si>
    <t>Servicio de Administración y Enajenación de Bienes</t>
  </si>
  <si>
    <t>Instituto de Seguridad Social para las Fuerzas Armadas Mexicanas</t>
  </si>
  <si>
    <t>Comité Nacional para el Desarrollo Sustentable de la Caña de Azúcar (*)</t>
  </si>
  <si>
    <t>Colegio de Postgraduados</t>
  </si>
  <si>
    <t>Instituto Nacional de Investigaciones Forestales, Agrícolas y Pecuarias</t>
  </si>
  <si>
    <t>Instituto Nacional de Pesca</t>
  </si>
  <si>
    <t>Productora Nacional de Biológicos Veterinarios</t>
  </si>
  <si>
    <t>Aeropuertos y Servicios Auxiliares</t>
  </si>
  <si>
    <t>Agencia Espacial Mexicana</t>
  </si>
  <si>
    <t>Caminos y Puentes Federales de Ingresos y Servicios Conexos</t>
  </si>
  <si>
    <t>Servicio Postal Mexicano</t>
  </si>
  <si>
    <t>Telecomunicaciones de México</t>
  </si>
  <si>
    <t>Centro Nacional de Metrología</t>
  </si>
  <si>
    <t>Servicio Geológico Mexicano</t>
  </si>
  <si>
    <t>Instituto Mexicano de la Propiedad Industrial</t>
  </si>
  <si>
    <t>Procuraduría Federal del Consumidor</t>
  </si>
  <si>
    <t>Centro de Enseñanza Técnica Industrial</t>
  </si>
  <si>
    <t>Centro de Investigación y de Estudios Avanzados del Instituto Politécnico Nacional</t>
  </si>
  <si>
    <t>Centro de Investigaciones y Estudios Superiores en Antropología Social</t>
  </si>
  <si>
    <t>Centro de Investigación Científica y de Educación Superior de Ensenada, Baja California</t>
  </si>
  <si>
    <t>El Colegio de la Frontera Sur</t>
  </si>
  <si>
    <t>Centro de Investigación en Química Aplicada</t>
  </si>
  <si>
    <t>Consejo Nacional de Ciencia y Tecnología</t>
  </si>
  <si>
    <t>Colegio de Bachilleres</t>
  </si>
  <si>
    <t>Centro de Ingeniería y Desarrollo Industrial</t>
  </si>
  <si>
    <t>Colegio Nacional de Educación Profesional Técnica</t>
  </si>
  <si>
    <t>Comisión Nacional de Cultura Física y Deporte</t>
  </si>
  <si>
    <t>Comisión de Operación y Fomento de Actividades Académicas del Instituto Politécnico Nacional</t>
  </si>
  <si>
    <t>Comisión Nacional de Libros de Texto Gratuitos</t>
  </si>
  <si>
    <t>Instituto Nacional de la Infraestructura Física Educativa</t>
  </si>
  <si>
    <t>Consejo Nacional de Fomento Educativo</t>
  </si>
  <si>
    <t>Centro Nacional de Control de Energía</t>
  </si>
  <si>
    <t>Fondo de Cultura Económica</t>
  </si>
  <si>
    <t>Instituto de Investigaciones "Dr. José María Luis Mora"</t>
  </si>
  <si>
    <t>Instituto Nacional de Astrofísica, Óptica y Electrónica</t>
  </si>
  <si>
    <t>Instituto Nacional para la Educación de los Adultos</t>
  </si>
  <si>
    <t>Instituto Nacional de Lenguas Indígenas</t>
  </si>
  <si>
    <t>Instituto Mexicano de Cinematografía</t>
  </si>
  <si>
    <t>Instituto Mexicano de la Juventud</t>
  </si>
  <si>
    <t>Instituto Mexicano de la Radio</t>
  </si>
  <si>
    <t>Patronato de Obras e Instalaciones del Instituto Politécnico Nacional</t>
  </si>
  <si>
    <t>Instituto Nacional de Geriatría (*)</t>
  </si>
  <si>
    <t>Centro Regional de Alta Especialidad de Chiapas</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</si>
  <si>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</si>
  <si>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</si>
  <si>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</si>
  <si>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</si>
  <si>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</si>
  <si>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</si>
  <si>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</si>
  <si>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</si>
  <si>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</si>
  <si>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</si>
  <si>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</si>
  <si>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</si>
  <si>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Ciencias Médicas y Nutrición Salvador Zubirán</t>
  </si>
  <si>
    <t>Instituto Nacional de Neurología y Neurocirugía Manuel Velasco Suárez</t>
  </si>
  <si>
    <t>Instituto Nacional de Pediatría</t>
  </si>
  <si>
    <t>Instituto Nacional de Perinatología Isidro Espinosa de los Reyes</t>
  </si>
  <si>
    <t>Instituto Nacional de Salud Pública</t>
  </si>
  <si>
    <t>Instituto Nacional de Psiquiatría Ramón de la Fuente Muñiz</t>
  </si>
  <si>
    <t>Instituto Nacional de Rehabilitación Luis Guillermo Ibarra Ibarra</t>
  </si>
  <si>
    <t>Sistema Nacional para el Desarrollo Integral de la Familia</t>
  </si>
  <si>
    <t>Instituto Nacional de Medicina Genómica</t>
  </si>
  <si>
    <t>Instituto del Fondo Nacional para el Consumo de los Trabajadores</t>
  </si>
  <si>
    <t>Comisión para la Regularización de la Tenencia de la Tierra</t>
  </si>
  <si>
    <t>Procuraduría Agraria</t>
  </si>
  <si>
    <t>Instituto Mexicano de Tecnología del Agua</t>
  </si>
  <si>
    <t>Instituto Nacional de Ecología y Cambio Climático</t>
  </si>
  <si>
    <t>Comisión Nacional Forestal</t>
  </si>
  <si>
    <t>Instituto Nacional de Ciencias Penales</t>
  </si>
  <si>
    <t>Centro Nacional de Control del Gas Natural</t>
  </si>
  <si>
    <t>Instituto de Investigaciones Eléctricas</t>
  </si>
  <si>
    <t>Instituto Mexicano del Petróleo</t>
  </si>
  <si>
    <t>Instituto Nacional de Investigaciones Nucleares</t>
  </si>
  <si>
    <t>Comisión Nacional de las Zonas Áridas</t>
  </si>
  <si>
    <t>Comisión Nacional de Vivienda</t>
  </si>
  <si>
    <t>Consejo Nacional de Evaluación de la Política de Desarrollo Social</t>
  </si>
  <si>
    <t>Instituto Nacional de las Personas Adultas Mayores</t>
  </si>
  <si>
    <t>Administración Portuaria Integral de Altamira, S.A. de C.V.</t>
  </si>
  <si>
    <t>Administración Portuaria Integral de Coatzacoalcos, S.A. de C.V.</t>
  </si>
  <si>
    <t>Administración Portuaria Integral de Dos Bocas, S.A. de C.V.</t>
  </si>
  <si>
    <t>Administración Portuaria Integral de Ensenada, S.A. de C.V.</t>
  </si>
  <si>
    <t>Administración Portuaria Integral de Guaymas, S.A. de C.V.</t>
  </si>
  <si>
    <t>Administración Portuaria Integral de Lázaro Cárdenas, S.A. de C.V.</t>
  </si>
  <si>
    <t>Administración Portuaria Integral de Manzanillo, S.A. de C.V.</t>
  </si>
  <si>
    <t>Administración Portuaria Integral de Mazatlán, S.A. de C.V.</t>
  </si>
  <si>
    <t>Administración Portuaria Integral de Progreso, S.A. de C.V.</t>
  </si>
  <si>
    <t>Administración Portuaria Integral de Puerto Madero, S.A. de C.V.</t>
  </si>
  <si>
    <t>Administración Portuaria Integral de Puerto Vallarta, S.A. de C.V.</t>
  </si>
  <si>
    <t>Administración Portuaria Integral de Salina Cruz, S.A. de C.V.</t>
  </si>
  <si>
    <t>Administración Portuaria Integral de Tampico, S.A. de C.V.</t>
  </si>
  <si>
    <t>Administración Portuaria Integral de Topolobampo, S.A. de C.V.</t>
  </si>
  <si>
    <t>Administración Portuaria Integral de Tuxpan, S.A. de C.V.</t>
  </si>
  <si>
    <t>Administración Portuaria Integral de Veracruz, S.A. de C.V.</t>
  </si>
  <si>
    <t>Aeropuerto Internacional de la Ciudad de México, S.A. de C.V.</t>
  </si>
  <si>
    <t>, XI</t>
  </si>
  <si>
    <t>Centro de Capacitación Cinematográfica, A.C.</t>
  </si>
  <si>
    <t>Centro de Investigación Científica de Yucatán, A.C.</t>
  </si>
  <si>
    <t>Centro de Investigación en Alimentación y Desarrollo, A.C.</t>
  </si>
  <si>
    <t>Centro de Investigación en Geografía y Geomática "Ing. Jorge L. Tamayo", A.C.</t>
  </si>
  <si>
    <t>Centro de Investigación en Matemáticas, A.C.</t>
  </si>
  <si>
    <t>Centro de Investigación en Materiales Avanzados, S.C.</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</si>
  <si>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</si>
  <si>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</si>
  <si>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</si>
  <si>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</si>
  <si>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Investigaciones en Óptica, A.C.</t>
  </si>
  <si>
    <t>Centros de Integración Juvenil, A.C.</t>
  </si>
  <si>
    <t>CIATEC, A.C. "Centro de Innovación Aplicada en Tecnologías Competitivas"</t>
  </si>
  <si>
    <t>CIATEQ, A.C. Centro de Tecnología Avanzada</t>
  </si>
  <si>
    <t>Compañía Mexicana de Exploraciones, S.A. de C.V.</t>
  </si>
  <si>
    <t>Compañía Operadora del Centro Cultural y Turístico de Tijuana, S.A. de C.V.</t>
  </si>
  <si>
    <t>Consejo de Promoción Turística de México, S.A. de C.V.</t>
  </si>
  <si>
    <t>Corporación Mexicana de Investigación en Materiales, S.A. de C.V.</t>
  </si>
  <si>
    <t>Diconsa, S.A. de C.V.</t>
  </si>
  <si>
    <t>Educal, S.A. de C.V.</t>
  </si>
  <si>
    <t>El Colegio de la Frontera Norte, A.C.</t>
  </si>
  <si>
    <t>El Colegio de México, A.C.</t>
  </si>
  <si>
    <t>El Colegio de Michoacán, A.C.</t>
  </si>
  <si>
    <t>El Colegio de San Luis, A.C.</t>
  </si>
  <si>
    <t>Estudios Churubusco Azteca, S.A.</t>
  </si>
  <si>
    <t>Exportadora de Sal, S.A. de C.V.</t>
  </si>
  <si>
    <t>Ferrocarril del Istmo de Tehuantepec, S.A. de C.V.</t>
  </si>
  <si>
    <t>FONATUR Constructora, S.A. de C.V.</t>
  </si>
  <si>
    <t>FONATUR Mantenimiento Turístico, S.A. de C.V.</t>
  </si>
  <si>
    <t>FONATUR Operadora Portuaria, S.A. de C.V.</t>
  </si>
  <si>
    <t>Grupo Aeroportuario de la Ciudad de México, S.A. de C.V.</t>
  </si>
  <si>
    <t>Impresora y Encuadernadora Progreso, S.A. de C.V.</t>
  </si>
  <si>
    <t>Instituto de Ecología, A.C.</t>
  </si>
  <si>
    <t>Instituto Nacional para el Desarrollo de Capacidades del Sector Rural, A.C.</t>
  </si>
  <si>
    <t>Instituto Potosino de Investigación Científica y Tecnológica, A.C.</t>
  </si>
  <si>
    <t>Laboratorios de Biológicos y Reactivos de México, S.A. de C.V.</t>
  </si>
  <si>
    <t>Liconsa, S.A. de C.V.</t>
  </si>
  <si>
    <t>Servicios Aeroportuarios de la Ciudad de México, S.A. de C.V.</t>
  </si>
  <si>
    <t>Televisión Metropolitana, S.A. de C.V.</t>
  </si>
  <si>
    <t>FONATUR Prestadora de Servicios, S.A. de C.V. (*)</t>
  </si>
  <si>
    <t>, II</t>
  </si>
  <si>
    <t>, III</t>
  </si>
  <si>
    <t>, IV</t>
  </si>
  <si>
    <t>, VII</t>
  </si>
  <si>
    <t>, VIII</t>
  </si>
  <si>
    <t>, IX</t>
  </si>
  <si>
    <t>, X</t>
  </si>
  <si>
    <t>, XII</t>
  </si>
  <si>
    <t>, XIII</t>
  </si>
  <si>
    <t>, XVII</t>
  </si>
  <si>
    <t>, XVIII</t>
  </si>
  <si>
    <t>, XXXIX</t>
  </si>
  <si>
    <t>, XLII</t>
  </si>
  <si>
    <t>, XLV</t>
  </si>
  <si>
    <t>Agroasemex, S.A.</t>
  </si>
  <si>
    <t>Banco del Ahorro Nacional y Servicios Financieros, S.N.C.</t>
  </si>
  <si>
    <t>Banco Nacional de Comercio Exterior, S.N.C.</t>
  </si>
  <si>
    <t>Banco Nacional de Obras y Servicios Públicos, S.N.C.</t>
  </si>
  <si>
    <t>Banco Nacional del Ejército, Fuerza Aérea y Armada, S.N.C.</t>
  </si>
  <si>
    <t>Nacional Financiera, S.N.C.</t>
  </si>
  <si>
    <t>Sociedad Hipotecaria Federal, S.N.C.</t>
  </si>
  <si>
    <t>Seguros de Crédito a la Vivienda SHF, S.A. de C.V. (*)</t>
  </si>
  <si>
    <t>Comisión Federal de Electricidad</t>
  </si>
  <si>
    <t>Petróleos Mexicanos</t>
  </si>
  <si>
    <t>Pemex Cogeneración y Servicios</t>
  </si>
  <si>
    <t>Pemex Etileno</t>
  </si>
  <si>
    <t>Pemex Exploración y Producción</t>
  </si>
  <si>
    <t>Pemex Fertilizantes</t>
  </si>
  <si>
    <t>Pemex Logística</t>
  </si>
  <si>
    <t>Pemex Perforación y Servicios</t>
  </si>
  <si>
    <t>Pemex Transformación Industrial</t>
  </si>
  <si>
    <t>Tribunal Federal de Conciliación y Arbitraje</t>
  </si>
  <si>
    <t>, XLIV</t>
  </si>
  <si>
    <t>Tribunal Federal de Justicia Fiscal y Administrativa</t>
  </si>
  <si>
    <t>Tribunal Superior Agrario</t>
  </si>
  <si>
    <t>Consejo de la Judicatura Federal</t>
  </si>
  <si>
    <t>, XXXIII</t>
  </si>
  <si>
    <t>Suprema Corte de Justicia de la Nación</t>
  </si>
  <si>
    <t>Tribunal Electoral del Poder Judicial de la Federación</t>
  </si>
  <si>
    <t>Banco de México</t>
  </si>
  <si>
    <t>, XXI</t>
  </si>
  <si>
    <t>, XXXI</t>
  </si>
  <si>
    <t>Comisión Federal de Competencia Económica</t>
  </si>
  <si>
    <t>Comisión Nacional de los Derechos Humanos</t>
  </si>
  <si>
    <t>Instituto Federal de Telecomunicaciones</t>
  </si>
  <si>
    <t>Instituto Nacional de Estadística y Geografía</t>
  </si>
  <si>
    <t>Instituto Nacional de Transparencia, Acceso a la Información y Protección de Datos Personales</t>
  </si>
  <si>
    <t>Instituto Nacional Electoral</t>
  </si>
  <si>
    <t>Instituto Nacional para la Evaluación de la Educación</t>
  </si>
  <si>
    <t>Instituto del Fondo Nacional de la Vivienda para los Trabajadores</t>
  </si>
  <si>
    <t>Universidad Autónoma Agraria Antonio Narro</t>
  </si>
  <si>
    <t>Universidad Autónoma Chapingo</t>
  </si>
  <si>
    <t>Universidad Autónoma Metropolitana</t>
  </si>
  <si>
    <t>Universidad Nacional Autónoma de México</t>
  </si>
  <si>
    <t>Partido Acción Nacional</t>
  </si>
  <si>
    <t>, XXVIII</t>
  </si>
  <si>
    <t>Partido Revolucionario Institucional</t>
  </si>
  <si>
    <t>Partido de la Revolución Democrática</t>
  </si>
  <si>
    <t>Partido Verde Ecologista de México</t>
  </si>
  <si>
    <t>Partido del Trabajo</t>
  </si>
  <si>
    <t>Movimiento Ciudadano</t>
  </si>
  <si>
    <t>Nueva Alianza</t>
  </si>
  <si>
    <t>Morena</t>
  </si>
  <si>
    <t>Partido Encuentro Social</t>
  </si>
  <si>
    <t>Fideicomiso de Fomento Minero</t>
  </si>
  <si>
    <t>Fideicomiso de Formación y Capacitación para el Personal de la Marina Mercante Nacional</t>
  </si>
  <si>
    <t>Fideicomiso de los Sistemas Normalizado de Competencia Laboral y de Certificación de Competencia Laboral</t>
  </si>
  <si>
    <t>Fideicomiso de Riesgo Compartido</t>
  </si>
  <si>
    <t>Fideicomiso Fondo Nacional de Fomento Ejidal</t>
  </si>
  <si>
    <t>Fideicomiso Fondo Nacional de Habitaciones Populares</t>
  </si>
  <si>
    <t>Fideicomiso para la Cineteca Nacional</t>
  </si>
  <si>
    <t>Fondo de Capitalización e Inversión del Sector Rural</t>
  </si>
  <si>
    <t>Fondo de Garantía y Fomento para la Agricultura, Ganadería y Avicultura</t>
  </si>
  <si>
    <t>Fondo Nacional de Fomento al Turismo</t>
  </si>
  <si>
    <t>Fondo Nacional para el Fomento de las Artesanías</t>
  </si>
  <si>
    <t>INFOTEC Centro de Investigación e Innovación en Tecnologías de la Información y Comunicación</t>
  </si>
  <si>
    <t>ProMéxico</t>
  </si>
  <si>
    <t>Asociación Autónoma del Personal Académico de la Universidad Nacional Autónoma de México</t>
  </si>
  <si>
    <t>, V</t>
  </si>
  <si>
    <t>, VI</t>
  </si>
  <si>
    <t>, XXXII</t>
  </si>
  <si>
    <t>, XXXV</t>
  </si>
  <si>
    <t>Confederación Patronal de la República Mexicana</t>
  </si>
  <si>
    <t>Sindicato de Investigadores y Profesores de El Colegio de la Frontera Norte</t>
  </si>
  <si>
    <t>Sindicato de Trabajadores Académicos de la Universidad Autónoma de Chapingo</t>
  </si>
  <si>
    <t>Sindicato de Trabajadores de la Cámara de Diputados del H. Congreso de la Unión</t>
  </si>
  <si>
    <t>Sindicato de Trabajadores de la Cámara de Diputados del Poder Legislativo Federal</t>
  </si>
  <si>
    <t>Sindicato de Trabajadores de la Cámara de Senadores</t>
  </si>
  <si>
    <t>Sindicato de Trabajadores de la H. Cámara de Senadores</t>
  </si>
  <si>
    <t>Sindicato de Trabajadores de la Universidad Autónoma de Chapingo</t>
  </si>
  <si>
    <t>Sindicato de Trabajadores de la Universidad Nacional Autónoma de México</t>
  </si>
  <si>
    <t>Sindicato de Trabajadores de Talleres Gráficos de México</t>
  </si>
  <si>
    <t>Sindicato de Trabajadores del Centro de Investigación y Docencia Económica, A.C.</t>
  </si>
  <si>
    <t>Sindicato de Trabajadores del Consejo Nacional de Ciencia y Tecnología</t>
  </si>
  <si>
    <t>Sindicato de Trabajadores del Instituto Mexicano de la Juventud</t>
  </si>
  <si>
    <t>Sindicato de Trabajadores del Instituto Nacional para el Desarrollo de Capacidades del Sector Rural</t>
  </si>
  <si>
    <t>Sindicato de Trabajadores del Instituto Politécnico Nacional</t>
  </si>
  <si>
    <t>Sindicato de Trabajadores del Patronato de Obras e Instalaciones del Instituto Politécnico Nacional</t>
  </si>
  <si>
    <t>Sindicato de Trabajadores del Poder Judicial de la Federación</t>
  </si>
  <si>
    <t>Sindicato de Trabajadores del Servicio de Administración Tributaria y de Hacienda</t>
  </si>
  <si>
    <t>Sindicato de Trabajadores del Tribunal Federal de Conciliación y Arbitraje</t>
  </si>
  <si>
    <t>Sindicato de Trabajadores Democráticos de la Secretaría de Comunicaciones y Transportes</t>
  </si>
  <si>
    <t>Sindicato de Trabajadores Ferrocarrileros de la República Mexicana</t>
  </si>
  <si>
    <t>Sindicato de Trabajadores Petroleros de la República Mexicana</t>
  </si>
  <si>
    <t>Sindicato de Unidad Nacional de los Trabajadores de Acuacultura y Pesca de la Secretaría de Agricultura, Ganadería, Desarrollo Rural, Pesca y Alimentación</t>
  </si>
  <si>
    <t>Sindicato de Vanguardia Nacional de los Trabajadores de la Secretaría de Comunicaciones y Transportes</t>
  </si>
  <si>
    <t>Sindicato Democrático de Trabajadores de Pesca y Acuacultura de la Secretaría de Agricultura, Ganadería, Desarrollo Rural, Pesca y Alimentación</t>
  </si>
  <si>
    <t>Sindicato Gremial de Profesores Investigadores del Colegio de México</t>
  </si>
  <si>
    <t>Sindicato Independiente de Académicos del Colegio de Postgraduados</t>
  </si>
  <si>
    <t>Sindicato Independiente de Investigadores del Instituto Nacional de Investigaciones Forestales, Agrícolas y Pecuarias</t>
  </si>
  <si>
    <t>Sindicato Independiente de Trabajadores de Caminos y Puentes Federales de Ingresos y Servicios Conexos</t>
  </si>
  <si>
    <t>Sindicato Independiente de Trabajadores de la Cámara de Senadores</t>
  </si>
  <si>
    <t>Sindicato Independiente de Trabajadores de la Procuraduría Federal del Consumidor</t>
  </si>
  <si>
    <t>Sindicato Independiente de Trabajadores de la Secretaría de Comunicaciones y Transportes</t>
  </si>
  <si>
    <t>Sindicato Independiente de Trabajadores del Colegio de Postgraduados</t>
  </si>
  <si>
    <t>Sindicato Independiente Nacional de Trabajadores del Colegio de Bachilleres</t>
  </si>
  <si>
    <t>Sindicato Nacional de Controladores de Tránsito Aéreo</t>
  </si>
  <si>
    <t>Sindicato Nacional de Empleados del Instituto del Fondo Nacional para el Consumo de los Trabajadores</t>
  </si>
  <si>
    <t>Sindicato Nacional de los Trabajadores de la Secretaría de Cultura</t>
  </si>
  <si>
    <t>Sindicato Nacional de los Trabajadores de los Tribunales Agrarios</t>
  </si>
  <si>
    <t>Sindicato Nacional de los Trabajadores del Consejo Nacional de Fomento Educativo</t>
  </si>
  <si>
    <t>Sindicato Nacional de Trabajadores de Pronósticos para la Asistencia Pública</t>
  </si>
  <si>
    <t>Sindicato Nacional de Trabajadores de Caminos y Puentes Federales de Ingresos y Servicios Conexos</t>
  </si>
  <si>
    <t>Sindicato Nacional de Trabajadores de DICONSA</t>
  </si>
  <si>
    <t>Sindicato Nacional de Trabajadores de Hacienda y del Servicio de Administración Tributaria</t>
  </si>
  <si>
    <t>Sindicato Nacional de Trabajadores de la Casa de Moneda de México</t>
  </si>
  <si>
    <t>Sindicato Nacional de Trabajadores de la Comisión de Operación y Fomento de Actividades Académicas del Instituto Politécnico Nacional</t>
  </si>
  <si>
    <t>Sindicato Nacional de Trabajadores de la Comisión Nacional Bancaria y de Valores</t>
  </si>
  <si>
    <t>Sindicato Nacional de Trabajadores de la Comisión Nacional de Cultura Física y Deporte</t>
  </si>
  <si>
    <t>Sindicato Nacional de Trabajadores de la Comisión Nacional de los Salarios Mínimos</t>
  </si>
  <si>
    <t>Sindicato Nacional de Trabajadores de la Comisión Nacional de Seguros y Fianzas</t>
  </si>
  <si>
    <t>Sindicato Nacional de Trabajadores de la Comisión Nacional para la Protección y Defensa de los Usuarios de Servicios Financieros (SINACONDUSEF)</t>
  </si>
  <si>
    <t>Sindicato Nacional de Trabajadores de la Comisión para la Regularización de la Tenencia de la Tierra</t>
  </si>
  <si>
    <t>Sindicato Nacional de Trabajadores de la Educación para Adultos</t>
  </si>
  <si>
    <t>Sindicato Nacional de Trabajadores de la Educación</t>
  </si>
  <si>
    <t>Sindicato Nacional de Trabajadores de la Industria Aeroportuaria y de Servicios, Similares y Conexos de la República Mexicana</t>
  </si>
  <si>
    <t>Sindicato Nacional de Trabajadores de la Lotería Nacional</t>
  </si>
  <si>
    <t>Sindicato Nacional de Trabajadores de la Procuraduría Agraria “Felipe Carrillo Puerto”</t>
  </si>
  <si>
    <t>Sindicato Nacional de Trabajadores de la Procuraduría General de la República</t>
  </si>
  <si>
    <t>Sindicato Nacional de Trabajadores de la Secretaría de Agricultura, Ganadería, Desarrollo Rural, Pesca y Alimentación</t>
  </si>
  <si>
    <t>Sindicato Nacional de Trabajadores de la Secretaría de Comunicaciones y Transportes</t>
  </si>
  <si>
    <t>Sindicato Nacional de Trabajadores de la Secretaría de Desarrollo Social</t>
  </si>
  <si>
    <t>Sindicato Nacional de Trabajadores de la Secretaría de Desarrollo Agrario, Territorial y Urbano</t>
  </si>
  <si>
    <t>Sindicato Nacional de Trabajadores de la Secretaría de Economía</t>
  </si>
  <si>
    <t>Sindicato Nacional de Trabajadores de la Secretaría de Energía</t>
  </si>
  <si>
    <t>Sindicato Nacional de Trabajadores de la Secretaría de Gobernación</t>
  </si>
  <si>
    <t>Sindicato Nacional de Trabajadores de la Secretaría de Marina</t>
  </si>
  <si>
    <t>Sindicato Nacional de Trabajadores de la Secretaría de Relaciones Exteriores</t>
  </si>
  <si>
    <t>Sindicato Nacional de Trabajadores de la Secretaría de Salud</t>
  </si>
  <si>
    <t>Sindicato Nacional de Trabajadores de la Secretaría de Turismo</t>
  </si>
  <si>
    <t>Sindicato Nacional de Trabajadores de la Secretaría del Medio Ambiente y Recursos Naturales</t>
  </si>
  <si>
    <t>Sindicato Nacional de Trabajadores de la Secretaría del Trabajo y Previsión Social</t>
  </si>
  <si>
    <t>Sindicato Nacional de Trabajadores del Banco del Ahorro Nacional y Servicios Financieros</t>
  </si>
  <si>
    <t>Sindicato Nacional de Trabajadores del Fondo Nacional de Fomento al Turismo</t>
  </si>
  <si>
    <t>Sindicato Nacional de Trabajadores del Instituto de Seguridad y Servicios Sociales de los Trabajadores del Estado</t>
  </si>
  <si>
    <t>Sindicato Nacional de Trabajadores del Instituto del Fondo Nacional de la Vivienda para los Trabajadores</t>
  </si>
  <si>
    <t>Sindicato Nacional de Trabajadores del Instituto Mexicano de la Radio</t>
  </si>
  <si>
    <t>Sindicato Nacional de Trabajadores del Instituto Nacional de Estadística y Geografía</t>
  </si>
  <si>
    <t>Sindicato Nacional de Trabajadores del Instituto Nacional de la Infraestructura Física Educativa</t>
  </si>
  <si>
    <t>Sindicato Nacional de Trabajadores del Instituto Nacional de las Personas Adultas Mayores</t>
  </si>
  <si>
    <t>Sindicato Nacional de Trabajadores del Seguro Social</t>
  </si>
  <si>
    <t>Sindicato Nacional de Trabajadores del Servicio Postal Mexicano “Correos de México”</t>
  </si>
  <si>
    <t>Sindicato Nacional de Trabajadores del Sistema Nacional para el Desarrollo Integral de la Familia</t>
  </si>
  <si>
    <t>Sindicato Nacional de Trabajadores del Tribunal Federal de Justicia Fiscal y Administrativa</t>
  </si>
  <si>
    <t>Sindicato Nacional de Trabajadores Indigenistas</t>
  </si>
  <si>
    <t>Sindicato Nacional de Unidad de los Trabajadores de la Secretaría de Comunicaciones y Transportes</t>
  </si>
  <si>
    <t>Sindicato Nacional Democrático de Trabajadores de la Secretaría de Desarrollo Agrario, Territorial y Urbano</t>
  </si>
  <si>
    <t>Sindicato Nacional Democrático de Trabajadores de los Tribunales Agrarios</t>
  </si>
  <si>
    <t>Sindicato Nacional Independiente de los Trabajadores de la Secretaría de Economía</t>
  </si>
  <si>
    <t>Sindicato Nacional Independiente de Trabajadores de la Procuraduría General de la Republica</t>
  </si>
  <si>
    <t>Sindicato Nacional Independiente de Trabajadores de la Secretaría de Desarrollo Agrario, Territorial y Urbano</t>
  </si>
  <si>
    <t>Sindicato Nacional Independiente de Trabajadores de la Secretaría de Desarrollo Social</t>
  </si>
  <si>
    <t>Sindicato Nacional Independiente de Trabajadores de la Secretaría del Medio Ambiente y Recursos Naturales</t>
  </si>
  <si>
    <t>Sindicato Nacional Único y Democrático de los Trabajadores del Banco Nacional de Comercio Exterior</t>
  </si>
  <si>
    <t>Sindicato Revolucionario de los Trabajadores de la Auditoría Superior de la Federación de la Honorable Cámara de Diputados</t>
  </si>
  <si>
    <t>Sindicato Único de Personal Técnico y Administrativo del Centro de Investigaciones Biológicas del Noroeste</t>
  </si>
  <si>
    <t>Sindicato Único de Trabajadores Académicos de la Universidad Autónoma Agraria Antonio Narro</t>
  </si>
  <si>
    <t>Sindicato Único de Trabajadores de Biológicos y Reactivos</t>
  </si>
  <si>
    <t>Sindicato Único de Trabajadores de la Industria Nuclear</t>
  </si>
  <si>
    <t>Sindicato Único de Trabajadores de la Productora Nacional de Biológicos Veterinarios</t>
  </si>
  <si>
    <t>Sindicato Único de Trabajadores de la Sociedad Hipotecaria Federal</t>
  </si>
  <si>
    <t>Sindicato Único de Trabajadores de la Universidad Autónoma Agraria Antonio Narro</t>
  </si>
  <si>
    <t>Sindicato Único de Trabajadores de Notimex</t>
  </si>
  <si>
    <t>Sindicato Único de Trabajadores del Banco de México</t>
  </si>
  <si>
    <t>Sindicato Único de Trabajadores del Centro de Investigación y de Estudios Avanzados del Instituto Politécnico Nacional</t>
  </si>
  <si>
    <t>Sindicato Único de Trabajadores del Centro de Investigación y Estudios Superiores en Antropología Social</t>
  </si>
  <si>
    <t>Sindicato Único de Trabajadores del Colegio de México</t>
  </si>
  <si>
    <t>Sindicato Único de Trabajadores del Colegio Nacional de Educación Profesional Técnica</t>
  </si>
  <si>
    <t>Sindicato Único de Trabajadores del Fondo de Cultura Económica</t>
  </si>
  <si>
    <t>Sindicato Único de Trabajadores del Instituto Mexicano de la Propiedad Industrial</t>
  </si>
  <si>
    <t>Sindicato Único de Trabajadores del Instituto Nacional de Ciencias Médicas y Nutrición “Salvador Zubirán”</t>
  </si>
  <si>
    <t>Sindicato Único de Trabajadores del Instituto Nacional de Pediatría</t>
  </si>
  <si>
    <t>Sindicato Único de Trabajadores del Instituto Nacional de Perinatología</t>
  </si>
  <si>
    <t>Sindicato Único de Trabajadores Democráticos de la Secretaría de Medio Ambiente y Recursos Naturales</t>
  </si>
  <si>
    <t>Sindicato Único de Trabajadores Docentes CONALEP</t>
  </si>
  <si>
    <t>Sindicato Único de Trabajadores Electricistas de la República Mexicana (SUTERM)</t>
  </si>
  <si>
    <t>Sindicato Único Nacional de Trabajadores de Nacional Financiera</t>
  </si>
  <si>
    <t>Sindicato Único Nacional de Trabajadores del Banco Nacional de Obras y Servicios Públicos</t>
  </si>
  <si>
    <t>Sindicato Único Nacional de Trabajadores del Instituto Nacional de Estadística y Geografía</t>
  </si>
  <si>
    <t>Sindicato Unitario de Trabajadores del Instituto Nacional de Astrofísica, Óptica y Electrónica</t>
  </si>
  <si>
    <t>Aplicación de Obligaciones Específicas</t>
  </si>
  <si>
    <t>NO</t>
  </si>
  <si>
    <t>Art 59.FIV</t>
  </si>
  <si>
    <t>Art 59.FV</t>
  </si>
  <si>
    <t>Responsable de la verificación</t>
  </si>
  <si>
    <t>Clave de SO</t>
  </si>
  <si>
    <t>Nombre de SO</t>
  </si>
  <si>
    <t>Asociaciones Políticas</t>
  </si>
  <si>
    <t>Corazón Hidrocálido</t>
  </si>
  <si>
    <t>Vida Digna Ciudadana</t>
  </si>
  <si>
    <t>Voces Hidrocálidas</t>
  </si>
  <si>
    <t>Ejecutivo</t>
  </si>
  <si>
    <t>Centro de Competitividad e Innovación del Estado de Aguascalientes</t>
  </si>
  <si>
    <t>Colegio de Educación Profesional Técnica del Estado de Aguascalientes (CEPTEA)</t>
  </si>
  <si>
    <t>Colegio de Estudios Científicos y Tecnológicos del Estado de Aguascalientes (CECYTEA)</t>
  </si>
  <si>
    <t>Comisión Estatal de Arbitraje Médico  (COESAMED)</t>
  </si>
  <si>
    <t>Coordinación de Comunicación Social</t>
  </si>
  <si>
    <t>Coordinación Estatal de Planeación y Proyectos</t>
  </si>
  <si>
    <t>Escuela Normal de Aguascalientes</t>
  </si>
  <si>
    <t>Instituto de Seguridad y Servicios Sociales para los Servidores Públicos del Estado de Aguascalientes (ISSSSPEA)</t>
  </si>
  <si>
    <t>Instituto Cultural de Aguascalientes</t>
  </si>
  <si>
    <t>Instituto de Asesoría y Defensoría Pública del Estado de Aguascalientes</t>
  </si>
  <si>
    <t>Instituto de Capacitación para el Trabajo del Estado de Aguascalientes</t>
  </si>
  <si>
    <t>Instituto de Educación de Aguascalientes</t>
  </si>
  <si>
    <t>Instituto de Infraestructura Física  Educativa del Estado de Aguascalientes</t>
  </si>
  <si>
    <t>Instituto de Servicios de Salud del Estado de  Aguascalientes</t>
  </si>
  <si>
    <t>Instituto de Vivienda Social y Ordenamiento de la Propiedad del Estado de Aguascalientes</t>
  </si>
  <si>
    <t xml:space="preserve">Instituto del Agua </t>
  </si>
  <si>
    <t>Instituto del Deporte del Estado de Aguascalientes</t>
  </si>
  <si>
    <t>Instituto Estatal de Gestión Empresarial y Mejora Regulatoria</t>
  </si>
  <si>
    <t>Instituto Estatal de Seguridad Pública de Aguascalientes</t>
  </si>
  <si>
    <t>Instituto para el Desarrollo de la Sociedad del Conocimiento del Estado de Aguascalientes</t>
  </si>
  <si>
    <t>Instituto para la Educación de las Personas Jóvenes y Adultas</t>
  </si>
  <si>
    <t>Oficialía Mayor</t>
  </si>
  <si>
    <t>Secretaría Particular</t>
  </si>
  <si>
    <t>Operadora de Fideicomisos del Estado de Aguascalientes, S.A de C.V. (OFISA)</t>
  </si>
  <si>
    <t xml:space="preserve">Órgano Implementador del Sistema de Justicia Penal Acusatorio en el Estado </t>
  </si>
  <si>
    <t>Patronato de la Feria Nacional de San Marcos</t>
  </si>
  <si>
    <t>Procuraduría Estatal de Protección al Ambiente (PROESPA)</t>
  </si>
  <si>
    <t xml:space="preserve">Radio y Televisión de Aguascalientes </t>
  </si>
  <si>
    <t>Regimén Estatal de Protección Social en Salud del Estado de Aguascalientes (SEGURO POPULAR)</t>
  </si>
  <si>
    <t xml:space="preserve">Secretaría de Bienestar y Desarrollo Social   </t>
  </si>
  <si>
    <t xml:space="preserve">Secretaría de Desarrollo Económico        </t>
  </si>
  <si>
    <t>Secretaría de Desarrollo Rural y Agroempresarial</t>
  </si>
  <si>
    <t xml:space="preserve">Secretaría de Finanzas  </t>
  </si>
  <si>
    <t xml:space="preserve">Secretaría de Fiscalización y Rendición de Cuentas       </t>
  </si>
  <si>
    <t>Secretaría de Gestión Urbanística y Ordenamiento Territorial</t>
  </si>
  <si>
    <t xml:space="preserve">Secretaría General de Gobierno     </t>
  </si>
  <si>
    <t xml:space="preserve">Secretaría de Infraestructura y Comunicaciones       </t>
  </si>
  <si>
    <t>Secretaría de la Juventud del Estado de Aguascalientes</t>
  </si>
  <si>
    <t xml:space="preserve">Secretaría del Medio Ambiente     </t>
  </si>
  <si>
    <t>Secretaría de Seguridad Pública de Aguascalientes</t>
  </si>
  <si>
    <t xml:space="preserve">Secretaría de Turismo      </t>
  </si>
  <si>
    <t>Secretariado Ejecutivo del Sistema Estatal de Seguridad Pública</t>
  </si>
  <si>
    <t xml:space="preserve">Sistema para el Desarrollo Integral de la Familia (DIF)  </t>
  </si>
  <si>
    <t xml:space="preserve">Universidad Politécnica de Aguascalientes    </t>
  </si>
  <si>
    <t xml:space="preserve">Universidad Tecnológica de Aguascalientes    </t>
  </si>
  <si>
    <t>Hospital de Psiquiatría Dr. Gustavo León Mojica García</t>
  </si>
  <si>
    <t xml:space="preserve">Centenario Hospital Miguel Hidalgo </t>
  </si>
  <si>
    <t>Universidad Tecnológica del Norte de Aguascalientes Campues Rincón de Romos</t>
  </si>
  <si>
    <t>Universidad Tecnológica Campus El Retoño</t>
  </si>
  <si>
    <t>Fondos y Fideicomisos</t>
  </si>
  <si>
    <t>Fideicomiso Ayuda a un Niño</t>
  </si>
  <si>
    <t>Fideicomiso Ayuda a una Persona con Discapacidad</t>
  </si>
  <si>
    <t>Fideicomiso Ayuda a una Persona Senecta</t>
  </si>
  <si>
    <t>Fideicomiso de Administración e Inversión para la Operación de la Isla San Marcos</t>
  </si>
  <si>
    <t>Fideicomiso de Desarrollos Industriales de Aguascalientes</t>
  </si>
  <si>
    <t xml:space="preserve">Fideicomiso de Inversión y Administración para el Desarrollo Económico del Estado de Aguascalientes </t>
  </si>
  <si>
    <t xml:space="preserve">Fideicomiso de Inversión y Administración para la Promoción Turística del Estado de Aguascalientes </t>
  </si>
  <si>
    <r>
      <t xml:space="preserve">Fideicomiso Fondo de Fomento Agropecuario del Estado de Aguascalientes  </t>
    </r>
    <r>
      <rPr>
        <b/>
        <sz val="9"/>
        <color rgb="FF000000"/>
        <rFont val="Calibri"/>
        <family val="2"/>
      </rPr>
      <t>secretaria de desarrollo rural</t>
    </r>
  </si>
  <si>
    <t>Fideicomiso Tres Centurias</t>
  </si>
  <si>
    <t>Fondo Aguascalientes</t>
  </si>
  <si>
    <t xml:space="preserve">Fondo Asunción </t>
  </si>
  <si>
    <t>Fondo de Desastres Naturales del Estado de Aguascalientes</t>
  </si>
  <si>
    <t>Fondo de Vivienda para el Magisterio</t>
  </si>
  <si>
    <t>Fondo Progreso</t>
  </si>
  <si>
    <t>Legislativo</t>
  </si>
  <si>
    <t>Órgano Superior de Fiscalización del Estado de Aguascalientes</t>
  </si>
  <si>
    <t>H.Congreso del Estado de Aguascalientes</t>
  </si>
  <si>
    <t>Organismos Autónomos</t>
  </si>
  <si>
    <t>Comisión Estatal de Derechos Humanos del Estado de Aguascalientes</t>
  </si>
  <si>
    <t xml:space="preserve">Fiscalía General del Estado de Aguascalientes </t>
  </si>
  <si>
    <t xml:space="preserve">Instituto Estatal Electoral del Estado de Aguascalientes </t>
  </si>
  <si>
    <t xml:space="preserve">Instituto de Transparencia del Estado de Aguascalientes </t>
  </si>
  <si>
    <t>Universidad Autónoma de Aguascalientes</t>
  </si>
  <si>
    <t>Judicial</t>
  </si>
  <si>
    <t xml:space="preserve">Supremo Tribunal de Justicia del Estado de Aguascalientes </t>
  </si>
  <si>
    <t>Municipios</t>
  </si>
  <si>
    <t xml:space="preserve">Aguascalientes </t>
  </si>
  <si>
    <t>Asientos</t>
  </si>
  <si>
    <t>Calvillo</t>
  </si>
  <si>
    <t>Cosío</t>
  </si>
  <si>
    <t>El Llano</t>
  </si>
  <si>
    <t>Jesús María</t>
  </si>
  <si>
    <t>Pabellón de Arteaga</t>
  </si>
  <si>
    <t>Rincón de Romos</t>
  </si>
  <si>
    <t>San Francisco de los Romo</t>
  </si>
  <si>
    <t>San José de Gracia</t>
  </si>
  <si>
    <t>Tepezalá</t>
  </si>
  <si>
    <t>Comisión Ciudadana de Agua Potable y Alcantarillado del Municipio de Aguascalientes (CCAPAMA)</t>
  </si>
  <si>
    <t>Partidos Políticos</t>
  </si>
  <si>
    <t>Partido Movimiento Ciudadano</t>
  </si>
  <si>
    <t>Partido Movimiento de Regeneración Nacional (MORENA)</t>
  </si>
  <si>
    <t>Partido Nueva Alianza</t>
  </si>
  <si>
    <t>Sindicatos</t>
  </si>
  <si>
    <t>Sindicato Único de Trabajadores Estatales y Municipales del Estado de Aguascalientes (SUTEMA)</t>
  </si>
  <si>
    <t>Sindicato Único de Trabajadores del Hospital Miguel Hidalgo</t>
  </si>
  <si>
    <t>Sindicato de Trabajadores del Hospital de Psiquiatría Dr. "Gustavo León Mojica García"</t>
  </si>
  <si>
    <t>Sindicato Único de Trabajadores del Instituto Cultural de Aguascalientes STICA</t>
  </si>
  <si>
    <t>Aplica?</t>
  </si>
  <si>
    <t>Tipo</t>
  </si>
  <si>
    <t>Observación</t>
  </si>
  <si>
    <t>Recomendación</t>
  </si>
  <si>
    <t>Requerimiento</t>
  </si>
  <si>
    <t>Justificado</t>
  </si>
  <si>
    <t>SUJETO OBLIGADO DEL ÁMBITO FEDERAL</t>
  </si>
  <si>
    <t>Seleccione Fracción</t>
  </si>
  <si>
    <t>Seleccione elemento Observado</t>
  </si>
  <si>
    <t>ADMINISTRACIÓN FEDERAL DE SERVICIOS EDUCATIVOS EN EL DISTRITO FEDERAL</t>
  </si>
  <si>
    <t xml:space="preserve">IV.      Metas y objetivos </t>
  </si>
  <si>
    <t>Aplicación / Dependencias.</t>
  </si>
  <si>
    <t>Eliminación</t>
  </si>
  <si>
    <t>ADMINISTRACIÓN PORTUARIA INTEGRAL DE ALTAMIRA, S.A. DE C.V</t>
  </si>
  <si>
    <t>V.       Indicadores interés público</t>
  </si>
  <si>
    <t>Criterio</t>
  </si>
  <si>
    <t>Texto meramente informativo:</t>
  </si>
  <si>
    <t>La aplicabilidad de las fracciones corresponde al catálogo que consta en la tabla vigente que fue aprobada</t>
  </si>
  <si>
    <t>ADMINISTRACIÓN PORTUARIA INTEGRAL DE COATZACOALCOS, S.A. DE C.V</t>
  </si>
  <si>
    <t>VI.     Indicadores de resultados</t>
  </si>
  <si>
    <t>Formato</t>
  </si>
  <si>
    <t>ADMINISTRACIÓN PORTUARIA INTEGRAL DE ENSENADA, S.A. DE C.V.</t>
  </si>
  <si>
    <t>VIII.   Remuneración servidores públicos</t>
  </si>
  <si>
    <t>ADMINISTRACIÓN PORTUARIA INTEGRAL DE GUAYMAS, S.A. DE C.V.</t>
  </si>
  <si>
    <t>IX.     Gastos de representación y viáticos</t>
  </si>
  <si>
    <t>Configuración de la tabla de aplicabilidad</t>
  </si>
  <si>
    <t>ADMINISTRACIÓN PORTUARIA INTEGRAL DE LÁZARO CÁRDENAS, S.A. DE C.V.</t>
  </si>
  <si>
    <t>X.      Total de plazas (base y confianza)</t>
  </si>
  <si>
    <t>Último párrafo del artículo</t>
  </si>
  <si>
    <t>XLIX</t>
  </si>
  <si>
    <t>BANCO NACIONAL DEL EJÉRCITO, FUERZA AÉREA Y ARMADA, S.N.C.</t>
  </si>
  <si>
    <t>XXXVI. Resoluciones y laudos de juicios</t>
  </si>
  <si>
    <t>C. G. CERRO PRIETO IV</t>
  </si>
  <si>
    <t>XXXVII. Mecanismos de participación ciudadana</t>
  </si>
  <si>
    <t>C. T. CHIHUAHUA</t>
  </si>
  <si>
    <t>XXXVIII. Programas ofrecidos</t>
  </si>
  <si>
    <t>C. T. MONTERREY</t>
  </si>
  <si>
    <t>XXXIX.  Actas y resoluciones del Comité de Transparencia</t>
  </si>
  <si>
    <t>CÁMARA DE DIPUTADOS</t>
  </si>
  <si>
    <t>XL.       Evaluaciones y encuestas a programas financiados con recursos públicos</t>
  </si>
  <si>
    <t>CAMINOS Y PUENTES FEDERALES DE INGRESOS Y SERVICIOS CONEXOS</t>
  </si>
  <si>
    <t>XLI.    Estudios pagados con recursos públicos</t>
  </si>
  <si>
    <t>CASA DE MONEDA DE MÉXICO</t>
  </si>
  <si>
    <t>XLII.   Pagos a jubilados y pensionados</t>
  </si>
  <si>
    <t>CENTRO DE CAPACITACIÓN CINEMATOGRÁFICA, A.C.</t>
  </si>
  <si>
    <t>XLIII.  Ingresos totales del sujeto obligado</t>
  </si>
  <si>
    <t>CENTRO DE ENSEÑANZA TÉCNICA INDUSTRIAL</t>
  </si>
  <si>
    <t>XLIV.  Donaciones en dinero o en especie</t>
  </si>
  <si>
    <t>CENTRO DE ESTUDIOS PARA LA PREPARACIÓN Y  EVALUACIÓN SOCIOECONÓMICA DE PROYECTOS (CEPEP)</t>
  </si>
  <si>
    <t>XLV.   Instrumentos de archivos</t>
  </si>
  <si>
    <t>CENTRO DE EVALUACIÓN Y CONTROL DE CONFIANZA</t>
  </si>
  <si>
    <t>XLVI.  Actas de las sesiones, opiniones y recomendaciones de los consejos consultivos</t>
  </si>
  <si>
    <t>CENTRO DE INGENIERÍA Y DESARROLLO INDUSTRIAL</t>
  </si>
  <si>
    <t>XLVII.  Solicitudes a empresas concesionarias para la intervención de comunicaciones privadas, el acceso al registro de comunicaciones y la localización geográfica, y</t>
  </si>
  <si>
    <t>CENTRO DE INVESTIGACIÓN CIENTÍFICA DE YUCATÁN, A.C.</t>
  </si>
  <si>
    <t>XLVIII.   Otra información útil o relevante</t>
  </si>
  <si>
    <t>CENTRO DE INVESTIGACIÓN CIENTÍFICA Y DE EDUCACIÓN SUPERIOR DE ENSENADA BAJA CALIFORNIA</t>
  </si>
  <si>
    <t>CENTRO DE INVESTIGACIÓN EN ALIMENTACIÓN Y DESARROLLO, A.C.</t>
  </si>
  <si>
    <t>CENTRO DE INVESTIGACIÓN EN GEOGRAFÍA Y GEOMÁTICA "ING. JORGE L. TAMAYO", A.C.</t>
  </si>
  <si>
    <t>CENTRO DE INVESTIGACIÓN EN MATEMÁTICAS, A.C.</t>
  </si>
  <si>
    <t>CENTRO DE INVESTIGACIÓN EN MATERIALES AVANZADOS, S.C.</t>
  </si>
  <si>
    <t>CENTRO DE INVESTIGACIÓN EN QUÍMICA APLICADA</t>
  </si>
  <si>
    <t>CENTRO DE INVESTIGACIÓN Y ASISTENCIA EN TECNOLOGÍA Y DISEÑO DEL ESTADO DE JALISCO, A.C.</t>
  </si>
  <si>
    <t>CENTRO DE INVESTIGACIÓN Y DE ESTUDIOS AVANZADOS DEL INSTITUTO POLITÉCNICO NACIONAL</t>
  </si>
  <si>
    <t>CENTRO DE INVESTIGACIÓN Y DESARROLLO TECNOLÓGICO EN ELECTROQUÍMICA, S.C.</t>
  </si>
  <si>
    <t>CENTRO DE INVESTIGACIÓN Y DOCENCIA ECONÓMICAS, A.C.</t>
  </si>
  <si>
    <t>CENTRO DE INVESTIGACIÓN Y SEGURIDAD NACIONAL</t>
  </si>
  <si>
    <t>CENTRO DE INVESTIGACIONES BIOLÓGICAS DEL NOROESTE, S.C.</t>
  </si>
  <si>
    <t>CENTRO DE INVESTIGACIONES EN ÓPTICA, A.C.</t>
  </si>
  <si>
    <t>CENTRO DE INVESTIGACIONES Y ESTUDIOS SUPERIORES EN ANTROPOLOGÍA SOCIAL</t>
  </si>
  <si>
    <t>CENTRO DE PRODUCCIÓN DE PROGRAMAS INFORMATIVOS Y ESPECIALES</t>
  </si>
  <si>
    <t>CENTRO DE TECNOLOGÍA AVANZADA</t>
  </si>
  <si>
    <t>CENTRO FEDERAL DE PROTECCIÓN A PERSONAS</t>
  </si>
  <si>
    <t>CENTRO NACIONAL DE CONTROL DE ENERGÍA</t>
  </si>
  <si>
    <t>CENTRO NACIONAL DE CONTROL DEL GAS NATURAL</t>
  </si>
  <si>
    <t>CENTRO NACIONAL DE EQUIDAD DE GÉNERO Y SALUD REPRODUCTIVA</t>
  </si>
  <si>
    <t>CENTRO NACIONAL DE EXCELENCIA TECNOLÓGICA EN SALUD</t>
  </si>
  <si>
    <t>CENTRO NACIONAL DE LA TRANSFUSIÓN SANGUÍNEA</t>
  </si>
  <si>
    <t>CENTRO NACIONAL DE METROLOGÍA</t>
  </si>
  <si>
    <t>CENTRO NACIONAL DE PLANEACIÓN, ANÁLISIS E INFORMACIÓN PARA EL COMBATE A LA DELINCUENCIA</t>
  </si>
  <si>
    <t>CENTRO NACIONAL DE PREVENCIÓN DE DESASTRES</t>
  </si>
  <si>
    <t>CENTRO NACIONAL DE PROGRAMAS PREVENTIVOS Y CONTROL DE ENFERMEDADES</t>
  </si>
  <si>
    <t>CENTRO NACIONAL DE TRASPLANTES</t>
  </si>
  <si>
    <t>CENTRO NACIONAL PARA LA PREVENCIÓN Y EL CONTROL DE LAS ADICCIONES</t>
  </si>
  <si>
    <t>CENTRO NACIONAL PARA LA PREVENCIÓN Y EL CONTROL DEL VIH/SIDA</t>
  </si>
  <si>
    <t>CENTRO NACIONAL PARA LA SALUD DE LA INFANCIA Y LA ADOLESCENCIA</t>
  </si>
  <si>
    <t>CENTRO REGIONAL DE ALTA ESPECIALIDAD DE CHIAPAS</t>
  </si>
  <si>
    <t>CENTROS DE INTEGRACIÓN JUVENIL, A.C.</t>
  </si>
  <si>
    <t>CIATEC, A.C.</t>
  </si>
  <si>
    <t>COLEGIO DE BACHILLERES</t>
  </si>
  <si>
    <t>COLEGIO DE POSTGRADUADOS</t>
  </si>
  <si>
    <t>COLEGIO NACIONAL DE EDUCACIÓN PROFESIONAL TÉCNICA</t>
  </si>
  <si>
    <t>COLEGIO SUPERIOR AGROPECUARIO DEL ESTADO DE GUERRERO</t>
  </si>
  <si>
    <t>COMISIÓN DE APELACIÓN Y ARBITRAJE DEL DEPORTE</t>
  </si>
  <si>
    <t>COMISIÓN DE OPERACIÓN Y FOMENTO DE ACTIVIDADES ACADÉMICAS DEL INSTITUTO POLITÉCNICO NACIONAL</t>
  </si>
  <si>
    <t>COMISIÓN EJECUTIVA DE ATENCIÓN A VÍCTIMAS</t>
  </si>
  <si>
    <t>COMISIÓN FEDERAL DE COMPETENCIA ECONÓMICA</t>
  </si>
  <si>
    <t>COMISIÓN FEDERAL DE ELECTRICIDAD</t>
  </si>
  <si>
    <t>COMISIÓN FEDERAL DE MEJORA REGULATORIA</t>
  </si>
  <si>
    <t>COMISIÓN FEDERAL PARA LA PROTECCIÓN CONTRA RIESGOS SANITARIOS</t>
  </si>
  <si>
    <t>COMISIÓN NACIONAL BANCARIA Y DE VALORES</t>
  </si>
  <si>
    <t>COMISIÓN NACIONAL DE ACUACULTURA Y PESCA</t>
  </si>
  <si>
    <t>COMISIÓN NACIONAL DE ARBITRAJE MÉDICO</t>
  </si>
  <si>
    <t>COMISIÓN NACIONAL DE ÁREAS NATURALES PROTEGIDAS</t>
  </si>
  <si>
    <t>COMISIÓN NACIONAL DE BIOÉTICA</t>
  </si>
  <si>
    <t>COMISIÓN NACIONAL DE CULTURA FÍSICA Y DEPORTE</t>
  </si>
  <si>
    <t>COMISIÓN NACIONAL DE HIDROCARBUROS</t>
  </si>
  <si>
    <t>COMISIÓN NACIONAL DE LIBROS DE TEXTO GRATUITOS</t>
  </si>
  <si>
    <t>COMISIÓN NACIONAL DE LOS DERECHOS HUMANOS</t>
  </si>
  <si>
    <t>COMISIÓN NACIONAL DE LOS SALARIOS MÍNIMOS</t>
  </si>
  <si>
    <t>COMISIÓN NACIONAL DE PROTECCIÓN SOCIAL EN SALUD</t>
  </si>
  <si>
    <t>COMISIÓN NACIONAL DE SEGURIDAD NUCLEAR Y SALVAGUARDIAS</t>
  </si>
  <si>
    <t>COMISIÓN NACIONAL DE SEGUROS Y FIANZAS</t>
  </si>
  <si>
    <t>COMISIÓN NACIONAL DE VIVIENDA</t>
  </si>
  <si>
    <t>COMISIÓN NACIONAL DE ZONAS ÁRIDAS</t>
  </si>
  <si>
    <t>COMISIÓN NACIONAL DEL AGUA</t>
  </si>
  <si>
    <t>COMISIÓN NACIONAL DEL SISTEMA DE AHORRO PARA EL RETIRO</t>
  </si>
  <si>
    <t>COMISIÓN NACIONAL FORESTAL</t>
  </si>
  <si>
    <t>COMISIÓN NACIONAL PARA EL DESARROLLO DE LOS PUEBLOS INDÍGENAS</t>
  </si>
  <si>
    <t>COMISIÓN NACIONAL PARA EL USO EFICIENTE DE LA ENERGÍA</t>
  </si>
  <si>
    <t>COMISIÓN NACIONAL PARA LA PROTECCIÓN Y DEFENSA DE LOS USUARIOS DE SERVICIOS FINANCIEROS</t>
  </si>
  <si>
    <t>COMISIÓN NACIONAL PARA PREVENIR Y ERRADICAR LA VIOLENCIA CONTRA LAS MUJERES</t>
  </si>
  <si>
    <t>COMISIÓN PARA LA REGULARIZACIÓN DE LA TENENCIA DE LA TIERRA</t>
  </si>
  <si>
    <t>COMISIÓN REGULADORA DE ENERGÍA</t>
  </si>
  <si>
    <t>COMITÉ NACIONAL MIXTO DE PROTECCIÓN AL SALARIO</t>
  </si>
  <si>
    <t>COMITÉ NACIONAL PARA EL DESARROLLO SUSTENTABLE DE LA CAÑA DE AZÚCAR</t>
  </si>
  <si>
    <t>COMPAÑÍA MEXICANA DE EXPLORACIONES</t>
  </si>
  <si>
    <t>COMPAÑÍA OPERADORA DEL CENTRO CULTURAL Y TURÍSTICO DE TIJUANA, S.A. DE C.V</t>
  </si>
  <si>
    <t>COMPLEMENTO DEL PRÉSTAMO ESPECIAL PARA  EL AHORRO (PEA) Y  PRESTAMOS DE CORTO Y  MEDIANO PLAZO PARA  JUBILADOS BAJO EL PLAN DE BENEFICIO DEFINIDO</t>
  </si>
  <si>
    <t>CONSEJERÍA JURÍDICA DEL EJECUTIVO FEDERAL</t>
  </si>
  <si>
    <t>CONSEJO DE LA JUDICATURA</t>
  </si>
  <si>
    <t>CONSEJO DE PROMOCIÓN TURÍSTICA DE MÉXICO, S.A. DE C.V.</t>
  </si>
  <si>
    <t>CONSEJO NACIONAL DE CIENCIA Y TECNOLOGÍA</t>
  </si>
  <si>
    <t>CONSEJO NACIONAL DE EVALUACIÓN DE LA POLÍTICA DE DESARROLLO SOCIAL</t>
  </si>
  <si>
    <t>CONSEJO NACIONAL DE FOMENTO EDUCATIVO</t>
  </si>
  <si>
    <t>CONSEJO NACIONAL DE NORMALIZACIÓN Y CERTIFICACIÓN DE COMPETENCIAS LABORALES</t>
  </si>
  <si>
    <t>CONSEJO NACIONAL DE POBLACIÓN</t>
  </si>
  <si>
    <t>CONSEJO NACIONAL PARA EL DESARROLLO Y LA INCLUSIÓN DE LAS PERSONAS CON DISCAPACIDAD</t>
  </si>
  <si>
    <t>CONSEJO NACIONAL PARA LA CULTURA Y LAS ARTES</t>
  </si>
  <si>
    <t>CONSEJO NACIONAL PARA PREVENIR LA DISCRIMINACIÓN</t>
  </si>
  <si>
    <t>CONSERVADURÍA DE PALACIO NACIONAL</t>
  </si>
  <si>
    <t>CONTRALORÍA DEL PODER JUDICIAL DE LA FEDERACIÓN</t>
  </si>
  <si>
    <t>CONTRATO DE FIDEICOMISO CON NÚMERO 108601 CON EL BANCO NACIONAL DEL EJÉRCITO, FUERZA AÉREA Y ARMADA, S.N.C. (BANJERCITO), PARA LA ADMINISTRACIÓN DEL FONDO POR CONCEPTO DE LAS APORTACIONES PARA EL CUMPLIMIENTO DEL PROGRAMA DEL PASIVO LABORAL</t>
  </si>
  <si>
    <t>CONTRATO DE MANDATO PARA  EL PAGO DE HABERES DE RETIRO, PENSIONES Y  COMPENSACIONES</t>
  </si>
  <si>
    <t>CONTRATO ESPECIFICO ABIERTO PARA LA CONSTRUCCIÓN Y  SUMINISTRO DE REMOLCADORES, CHALANES Y  EMBARCACIONES MULTIPROPÓSITO PARA LA FLOTA MENOR DE PEMEX REFINACIÓN</t>
  </si>
  <si>
    <t>CONVENIO DE ADHESIÓN AL FIDEICOMISO "C" F/1532 AHM/SOCIEDAD HIPOTECARIA FEDERAL</t>
  </si>
  <si>
    <t>CONVENIO DE COOPERACIÓN PARA   LA OPERACIÓN DEL PROGRAMA DE EDUCACIÓN A DISTANCIA</t>
  </si>
  <si>
    <t>CONVENIO DE COOPERACIÓN PARA   LA OPERACIÓN DEL PROGRAMA DE EDUCACIÓN A DISTANCIA II</t>
  </si>
  <si>
    <t>CONVENIO DE COOPERACIÓN PARA LA OPERACIÓN DEL PROGRAMA DE EDUCACIÓN A DISTANCIA</t>
  </si>
  <si>
    <t>CONVENIO DE COOPERACIÓN PARA LA OPERACIÓN DEL PROGRAMA DE EDUCACIÓN A DISTANCIA II</t>
  </si>
  <si>
    <t>CONVENIO ESPECÍFICO PARA LA OPERACIÓN Y  DESARROLLO DEL PROGRAMA SEPA-INGLES</t>
  </si>
  <si>
    <t>COORDINACIÓN GENERAL DE @PRENDE.MX</t>
  </si>
  <si>
    <t>COORDINACIÓN GENERAL DE LA COMISIÓN MEXICANA DE AYUDA A REFUGIADOS</t>
  </si>
  <si>
    <t>COORDINACIÓN NACIONAL ANTISECUESTRO</t>
  </si>
  <si>
    <t>COORDINACIÓN NACIONAL DE PROSPERA PROGRAMA DE INCLUSIÓN SOCIAL</t>
  </si>
  <si>
    <t>COORDINACIÓN NACIONAL DEL SERVICIO PROFESIONAL DOCENTE</t>
  </si>
  <si>
    <t>COORDINACIÓN PARA LA ATENCIÓN INTEGRAL DE LA MIGRACIÓN EN LA FRONTERA SUR</t>
  </si>
  <si>
    <t>CORPORACIÓN DE SERVICIOS AL TURISTA ÁNGELES VERDES</t>
  </si>
  <si>
    <t>CORPORACIÓN MEXICANA DE INVESTIGACIÓN EN MATERIALES, S.A. DE C.V.</t>
  </si>
  <si>
    <t>DICONSA, S.A. DE C.V.</t>
  </si>
  <si>
    <t>DIF BOSQUES DE LAS LOMAS</t>
  </si>
  <si>
    <t>EDUCAL, S.A. DE C.V.</t>
  </si>
  <si>
    <t>EL 0.136 POR CIENTO DE LA RFP</t>
  </si>
  <si>
    <t>EL COLEGIO DE LA FRONTERA NORTE, A.C.</t>
  </si>
  <si>
    <t>EL COLEGIO DE LA FRONTERA SUR</t>
  </si>
  <si>
    <t>EL COLEGIO DE MÉXICO, A.C.</t>
  </si>
  <si>
    <t>EL COLEGIO DE MICHOACÁN, A.C.</t>
  </si>
  <si>
    <t>EL COLEGIO DE SAN LUIS, A.C.</t>
  </si>
  <si>
    <t>ENCUENTRO SOCIAL</t>
  </si>
  <si>
    <t>ESTUDIOS CHURUBUSCO AZTECA, S.A.</t>
  </si>
  <si>
    <t>EUROCENTRO NAFIN-MÉXICO 11081</t>
  </si>
  <si>
    <t>EXPORTADORA DE SAL, S.A. DE C.V.</t>
  </si>
  <si>
    <t>EXTINTA LUZ Y FUERZA DEL CENTRO</t>
  </si>
  <si>
    <t>F/11025590 (ANTES 4483-0)</t>
  </si>
  <si>
    <t>F/21935-2</t>
  </si>
  <si>
    <t>FERROCARRIL CHIHUAHUA AL PACÍFICO, S.A. DE C.V.</t>
  </si>
  <si>
    <t>FERROCARRIL DEL ISTMO DE TEHUANTEPEC, S.A. DE C.V.</t>
  </si>
  <si>
    <t>FERROCARRILES NACIONALES DE MÉXICO</t>
  </si>
  <si>
    <t>FID. 122.- BENJAMÍN HILL TRABAJADORES F.F.C.C. SONORA-BAJA CALIFORNIA</t>
  </si>
  <si>
    <t>FID. 1327.- GOBIERNO FEDERAL, PROGRAMA DE VIVIENDA PARA  MAGISTRADOS Y  JUECES DEL PODER JUDICIAL FEDERAL</t>
  </si>
  <si>
    <t>FID. 159.- HABER SOCIAL BANCO NACIONAL DE TRANSPORTES, S.A.</t>
  </si>
  <si>
    <t>FID. 2065.- PLAN DE PENSIONES DE LOS JUBILADOS DE BANOBRAS.</t>
  </si>
  <si>
    <t>FID. 2160 FONDO DE PENSIONES DE CONTRIBUCIÓN DEFINIDA</t>
  </si>
  <si>
    <t>FID. 285.-PROMOTORA DE DESARROLLO URBANO.- FRACCIONAMIENTO BOSQUES DEL VALLE COACALCO.</t>
  </si>
  <si>
    <t>FID. 294.- COLONIA PETROLERA JOSE ESCANDÓN.</t>
  </si>
  <si>
    <t>FID. 351.- UNIDAD MORAZÁN.</t>
  </si>
  <si>
    <t>FID. 66.- GOBIERNO FEDERAL PARA  CRÉDITOS ESPECIALES</t>
  </si>
  <si>
    <t>FID. 66.- GOBIERNO FEDERAL PARA CRÉDITOS ESPECIALES</t>
  </si>
  <si>
    <t>FIDEICOMISO “FONDO MIXTO DE COOPERACIÓN TÉCNICA Y CIENTÍFICA MÉXICO-ESPAÑA”</t>
  </si>
  <si>
    <t>FIDEICOMISO 1725-1-PARA INTEGRAR DIVERSOS FONDOS (PATRIMONIAL)</t>
  </si>
  <si>
    <t>FIDEICOMISO 1738-3-CIENCIA Y  TECNOLOGÍA</t>
  </si>
  <si>
    <t>FIDEICOMISO 1936 FONDO NACIONAL DE INFRAESTRUCTURA.</t>
  </si>
  <si>
    <t>FIDEICOMISO 2003 "FONDO DE DESASTRES NATURALES"</t>
  </si>
  <si>
    <t>FIDEICOMISO 2165-8 "FONDO PARA  LIQUIDACIÓN DE TRABAJADORES DELA RED FONADIN" (ANTES FARAC).</t>
  </si>
  <si>
    <t>FIDEICOMISO A FAVOR DE LOS HIJOS DEL PERSONAL ADSCRITO AL ESTADO MAYOR PRESIDENCIAL</t>
  </si>
  <si>
    <t>FIDEICOMISO ANGELES VERDES</t>
  </si>
  <si>
    <t>FIDEICOMISO ARCHIVOS PLUTARCO ELÍAS CALLES Y  FERNANDO TORREBLANCA.</t>
  </si>
  <si>
    <t>FIDEICOMISO BARRANCAS DEL COBRE.</t>
  </si>
  <si>
    <t>FIDEICOMISO CENTRO DE INGENIERÍA Y  DESARROLLO INDUSTRIAL NO. 135826-8</t>
  </si>
  <si>
    <t>FIDEICOMISO CENTRO DE INVESTIGACIÓN EN   ALIMENTACIÓN Y  DESARROLLO, A.C. (CIAD)</t>
  </si>
  <si>
    <t>FIDEICOMISO CENTRO DE INVESTIGACIÓN EN   MATEMÁTICAS NO. 040024-1</t>
  </si>
  <si>
    <t>FIDEICOMISO CENTRO DE INVESTIGACIÓN EN   MATERIALES AVANZADOS, S.C. (CIMAV)</t>
  </si>
  <si>
    <t>FIDEICOMISO CENTRO DE INVESTIGACIONES BIOLÓGICAS DEL NOROESTE, S.C.</t>
  </si>
  <si>
    <t>FIDEICOMISO CENTRO DE INVESTIGACIONES EN   ÓPTICA, A.C. NO. 040026-8</t>
  </si>
  <si>
    <t>FIDEICOMISO CIATEC</t>
  </si>
  <si>
    <t>FIDEICOMISO DE ADMINISTRACIÓN DE GASTOS PREVIOS</t>
  </si>
  <si>
    <t>FIDEICOMISO DE ADMINISTRACIÓN DE TEATROS Y  SALAS DE ESPECTÁCULOS IMSS</t>
  </si>
  <si>
    <t>FIDEICOMISO DE ADMINISTRACIÓN E INVERSIÓN PARA  EL DESARROLLO Y  FOMENTO DEL DEPORTE EN  EL ESTADO DE PUEBLA</t>
  </si>
  <si>
    <t>FIDEICOMISO DE ADMINISTRACIÓN E INVERSIÓN PARA  EL ESTABLECIMIENTO Y  OPERACIÓN DE LOS FONDOS DE APOYO A LA  INVESTIGACIÓN CIENTÍFICA Y  DESARROLLO TECNOLÓGICO DEL INIFAP</t>
  </si>
  <si>
    <t>FIDEICOMISO DE ADMINISTRACIÓN E INVERSIÓN PARA  EL MANEJO DEL FONDO DE AHORRO DE LOS TRABAJADORES DEL FONDO DE CULTURA ECONÓMICA</t>
  </si>
  <si>
    <t>FIDEICOMISO DE ADMINISTRACIÓN E INVERSIÓN PARA  PENSIONES DE LOS TRABAJADORES</t>
  </si>
  <si>
    <t>FIDEICOMISO DE ADMINISTRACIÓN PARA  EL OTORGAMIENTO Y  PRIMAS DE ANTIGÜEDAD</t>
  </si>
  <si>
    <t>FIDEICOMISO DE ADMINISTRACIÓN Y  GARANTÍA COMPLEMENTARIA FONDO 95</t>
  </si>
  <si>
    <t>FIDEICOMISO DE ADMINISTRACIÓN Y  OPERACIÓN DEL ISSFAM</t>
  </si>
  <si>
    <t>FIDEICOMISO DE ADMINISTRACIÓN Y  TRASLATIVO DE DOMINIO (OBRAS DE INFRAESTRUCTURA PARA  EL SISTEMA ELÉCTRICO FEDERAL)</t>
  </si>
  <si>
    <t>FIDEICOMISO DE ADMINISTRACIÓN Y GARANTÍA COMPLEMENTARIA FONDO 95</t>
  </si>
  <si>
    <t>FIDEICOMISO DE ADMINISTRACIÓN, INVERSIÓN Y  PAGO NÚMERO 013 ANP VALLE DE BRAVO</t>
  </si>
  <si>
    <t>FIDEICOMISO DE APOYO A  DEUDOS DE MILITARES FALLECIDOS EN   ACTOS DEL SERVICIO DE ALTO RIESGO</t>
  </si>
  <si>
    <t>FIDEICOMISO DE APOYO A  LAS EXPORTACIONES FIDAPEX</t>
  </si>
  <si>
    <t>FIDEICOMISO DE APOYO A  LOS PROPIETARIOS RURALES EN   CHIAPAS (FIAPAR)</t>
  </si>
  <si>
    <t>FIDEICOMISO DE APOYO A LA  INVESTIGACIÓN CIENTÍFICA Y  DESARROLLO TECNOLÓGICO DEL COLEGIO DE POSTGRADUADOS</t>
  </si>
  <si>
    <t>FIDEICOMISO DE APOYO A LAS ACTIVIDADES DEL CINVESTAV</t>
  </si>
  <si>
    <t>FIDEICOMISO DE APOYO A LOS PROPIETARIOS RURALES EN CHIAPAS (FIAPAR)</t>
  </si>
  <si>
    <t>FIDEICOMISO DE APOYOS MÉDICOS COMPLEMENTARIOS Y DE APOYO ECONÓMICO EXTRAORDINARIO PARA LOS SERVIDORES PÚBLICOS DEL PODER JUDICIAL DE LA FEDERACIÓN, CON EXCEPCIÓN DE LOS DE LA SUPREMA CORTE DE JUSTICIA DE LA NACIÓN</t>
  </si>
  <si>
    <t>FIDEICOMISO DE BENEFICIOS SOCIALES (FIBESO)</t>
  </si>
  <si>
    <t>FIDEICOMISO DE CAPITAL EMPRENDEDOR</t>
  </si>
  <si>
    <t>FIDEICOMISO DE CIENCIA Y  TECNOLOGÍA DE EL COLEGIO DE MICHOACÁN, A. C.</t>
  </si>
  <si>
    <t>FIDEICOMISO DE COBERTURA LABORAL Y  DE VIVIENDA</t>
  </si>
  <si>
    <t>FIDEICOMISO DE CONTRAGARANTÍA PARA  EL FINANCIAMIENTO EMPRESARIAL</t>
  </si>
  <si>
    <t>FIDEICOMISO DE FOMENTO INDUSTRIAL LANFI</t>
  </si>
  <si>
    <t>FIDEICOMISO DE FOMENTO MINERO</t>
  </si>
  <si>
    <t>FIDEICOMISO DE FORMACIÓN Y CAPACITACIÓN PARA EL PERSONAL DE LA MARINA MERCANTE NACIONAL</t>
  </si>
  <si>
    <t>FIDEICOMISO DE INVERSIÓN Y  ADMINISTRACIÓN (FINDEPO)</t>
  </si>
  <si>
    <t>FIDEICOMISO DE INVERSIÓN Y  ADMINISTRACIÓN DE PRIMAS DE ANTIGÜEDAD DE LOS TRABAJADORES</t>
  </si>
  <si>
    <t>FIDEICOMISO DE INVERSIÓN Y  ADMINISTRACIÓN DEL TRAMO CARRETERO NIZUC-TULUM NO. 160265-7</t>
  </si>
  <si>
    <t>FIDEICOMISO DE INVERSIÓN Y  ADMINISTRACIÓN DENOMINADO "WORLD CUP IN SHOTGUN ACAPULCO 2010"</t>
  </si>
  <si>
    <t>FIDEICOMISO DE INVERSIÓN Y  ADMINISTRACIÓN PARA LA INTEGRACIÓN DEL FONDO DE PRÉSTAMOS A CORTO PLAZO PARA  APOYAR A LOS TRABAJADORES DE CAPUFE EN   CASOS DE CONTINGENCIA.</t>
  </si>
  <si>
    <t>FIDEICOMISO DE INVERSIÓN Y ADMINISTRACIÓN DEL TRAMO CARRETERO NIZUC-TULUM NO. 160265-7</t>
  </si>
  <si>
    <t>FIDEICOMISO DE INVESTIGACIÓN CIENTÍFICA Y  DE DESARROLLO TECNOLÓGICO</t>
  </si>
  <si>
    <t>FIDEICOMISO DE INVESTIGACIÓN CIENTÍFICA Y  DESARROLLO TECNOLÓGICO DEL CENTRO PUBLICO DE INVESTIGACIÓN Y  DESARROLLO TECNOLÓGICO EN   ELECTROQUÍMICA, S.C., EN   MATERIA DE ELECTROQUÍMICA, AGUA, PROCESOS, MATERIALES AMBIENTE Y  CIENCIAS AFINES</t>
  </si>
  <si>
    <t>FIDEICOMISO DE INVESTIGACIÓN CIENTÍFICA Y  DESARROLLO TECNOLÓGICO NO. 1750-2</t>
  </si>
  <si>
    <t>FIDEICOMISO DE INVESTIGACIÓN EL COLEGIO DELA FRONTERA NORTE</t>
  </si>
  <si>
    <t>FIDEICOMISO DE INVESTIGACIÓN EN   SALUD</t>
  </si>
  <si>
    <t>FIDEICOMISO DE INVESTIGACIÓN PARA  EL DESARROLLO DEL PROGRAMA DE APROVECHAMIENTO DEL ATÚN Y  PROTECCIÓN DE DELFINES Y  OTROS EN   TORNO A ESPECIES ACUÁTICAS PROTEGIDAS</t>
  </si>
  <si>
    <t>FIDEICOMISO DE OBLIGACIONES LABORALES DEL CIMAT</t>
  </si>
  <si>
    <t>FIDEICOMISO DE PENSIONES DEL SISTEMA BANRURAL.</t>
  </si>
  <si>
    <t>FIDEICOMISO DE PENSIONES, DEL FONDO DE GARANTÍA Y  FOMENTO PARA LA AGRICULTURA, GANADERÍA Y  AVICULTURA</t>
  </si>
  <si>
    <t>FIDEICOMISO DE PROYECTOS DE INVESTIGACIÓN DEL CENTRO DE INVESTIGACIÓN CIENTÍFICA Y  DE EDUCACIÓN SUPERIOR DE EN  SENADA, B.C.</t>
  </si>
  <si>
    <t>FIDEICOMISO DE RESERVA PARA  EL PAGO DE PENSIONES O JUBILACIONES Y  PRIMAS DE ANTIGÜEDAD.</t>
  </si>
  <si>
    <t>FIDEICOMISO DE RIESGO COMPARTIDO</t>
  </si>
  <si>
    <t>FIDEICOMISO DEL BICENTENARIO</t>
  </si>
  <si>
    <t>FIDEICOMISO DEL FONDO DE COBERTURA SOCIAL DE TELECOMUNICACIONES</t>
  </si>
  <si>
    <t>FIDEICOMISO DEL PROGRAMA DE ESCUELAS DE EXCELENCIA PARA  ABATIR EL REZAGO EDUCATIVO</t>
  </si>
  <si>
    <t>FIDEICOMISO DEL SISTEMA DE PROTECCIÓN SOCIAL EN SALUD</t>
  </si>
  <si>
    <t>FIDEICOMISO E-MÉXICO</t>
  </si>
  <si>
    <t>FIDEICOMISO F/1516 "ATM" (ANTES F/639-00-5 TIJUANA-TECATE))</t>
  </si>
  <si>
    <t>FIDEICOMISO FONDO DE AHORRO DEL PERSONAL DE MANDOS MEDIOS Y  SUPERIORES DEL COLEGIO DE SAN LUIS A.C. N° 030057-3</t>
  </si>
  <si>
    <t>FIDEICOMISO FONDO DE AHORRO OBREROS DE ESSA</t>
  </si>
  <si>
    <t>FIDEICOMISO FONDO DE APOYO A  LOS TRABAJADORES DE CONFIANZA DELA COMISIÓN NACIONAL BANCARIA Y  DE VALORES</t>
  </si>
  <si>
    <t>FIDEICOMISO FONDO DE APOYO A  MUNICIPIOS</t>
  </si>
  <si>
    <t>FIDEICOMISO FONDO DE ASISTENCIA TÉCNICA EN   PROGRAMAS DE FINANCIAMIENTO</t>
  </si>
  <si>
    <t>FIDEICOMISO FONDO DE ESTABILIZACIÓN DE LOS INGRESOS PRESUPUESTARIOS</t>
  </si>
  <si>
    <t>FIDEICOMISO FONDO DE INVERSIÓN Y  ESTÍMULOS AL CINE (FIDECINE)</t>
  </si>
  <si>
    <t>FIDEICOMISO FONDO DE INVESTIGACIÓN CIENTÍFICA Y  DESARROLLO TECNOLÓGICO DEL IPN</t>
  </si>
  <si>
    <t>FIDEICOMISO FONDO NACIONAL DE FOMENTO EJIDAL</t>
  </si>
  <si>
    <t>FIDEICOMISO FONDO NACIONAL DE HABITACIONES POPULARES</t>
  </si>
  <si>
    <t>FIDEICOMISO FONDO PARA  EL PAGO DE PRIMAS DE ANTIGÜEDAD Y  PENSIONES POR JUBILACIÓN</t>
  </si>
  <si>
    <t>FIDEICOMISO FONDO PARA LA PRODUCCIÓN CINEMATOGRÁFICA DE CALIDAD (FOPROCINE)</t>
  </si>
  <si>
    <t>FIDEICOMISO INVERSIÓN Y  ADMINISTRACIÓN</t>
  </si>
  <si>
    <t>FIDEICOMISO IRREVOCABLE DE ADMINISTRACIÓN 'CENTRO CULTURAL SANTO DOMINGO', OAXACA</t>
  </si>
  <si>
    <t>FIDEICOMISO IRREVOCABLE DE ADMINISTRACIÓN E INVERSIÓN DEL FONDO DE PENSIONES O JUBILACIONES U PRIMAS DE ANTIGÜEDAD DE LOS TRABAJADORES DEL BANCO NACIONAL DEL EJÉRCITO, FUERZA AÉREA Y  ARMADA, S.N.C.</t>
  </si>
  <si>
    <t>FIDEICOMISO IRREVOCABLE DE ADMINISTRACIÓN E INVERSIÓN NIÑA DEL MILENIO</t>
  </si>
  <si>
    <t>FIDEICOMISO IRREVOCABLE DE ADMINISTRACIÓN 'MUSEO REGIONAL DE GUADALUPE', ZACATECAS</t>
  </si>
  <si>
    <t>FIDEICOMISO IRREVOCABLE DE ADMINISTRACIÓN NO. 10055 (L@RED DELA GENTE)</t>
  </si>
  <si>
    <t>FIDEICOMISO IRREVOCABLE DE ADMINISTRACIÓN PARA  LOS GRANDES EXCONVENTOS DE LA MIXTECA ALTA, OAXACA</t>
  </si>
  <si>
    <t>FIDEICOMISO IRREVOCABLE DE ADMINISTRACIÓN PARA  LOS GRANDES EXCONVENTOS DELA MIXTECA ALTA, OAXACA</t>
  </si>
  <si>
    <t>FIDEICOMISO IRREVOCABLE DE ADMINISTRACIÓN Y  FUENTE DE PAGO NÚMERO CIB/2064</t>
  </si>
  <si>
    <t>FIDEICOMISO IRREVOCABLE DE ADMINISTRACIÓN Y  FUENTE DE PAGO, NO. 1928.- PARA  APOYAR EL PROYECTO  DE SANEAMIENTO DEL VALLE DE MÉXICO</t>
  </si>
  <si>
    <t>FIDEICOMISO IRREVOCABLE DE INVERSIÓN Y  ADMINISTRACIÓN PARA  EL PAGO DE PENSIONES Y  JUBILACIONES, F/10045</t>
  </si>
  <si>
    <t>FIDEICOMISO MEXICANA DE TÉCNICOS DE AUTOPISTAS (LIBRAMIENTO ORIENTE SLP)</t>
  </si>
  <si>
    <t>FIDEICOMISO MUSEO DE ARTE POPULAR MEXICANO</t>
  </si>
  <si>
    <t>FIDEICOMISO N° 030051-4</t>
  </si>
  <si>
    <t>FIDEICOMISO NO. 2103.- CUAUHTÉMOC - OSIRIS</t>
  </si>
  <si>
    <t>FIDEICOMISO PARA   COADYUVAR AL DESARROLLO DE LAS ENTIDADES FEDERATIVAS Y MUNICIPIOS (FIDEM)</t>
  </si>
  <si>
    <t>FIDEICOMISO PARA   LA ADAPTACIÓN DE LOS MUSEOS DIEGO RIVERA Y FRIDA KAHLO</t>
  </si>
  <si>
    <t>FIDEICOMISO PARA  ADMINISTRAR EL FONDO DE PENSIONES DE FOPPAZ</t>
  </si>
  <si>
    <t>FIDEICOMISO PARA  ADMINISTRAR EL FONDO DE PENSIONES Y  GASTOS MÉDICOS DE BANPESCA</t>
  </si>
  <si>
    <t>FIDEICOMISO PARA  ADMINISTRAR EL FONDO DE PENSIONES Y  GASTOS MÉDICOS DE BNCI.</t>
  </si>
  <si>
    <t>FIDEICOMISO PARA  ADMINISTRARLA CONTRAPRESTACIÓN DEL ARTÍCULO 16 DELA LEY  ADUANERA.</t>
  </si>
  <si>
    <t>FIDEICOMISO PARA  APO Y ARLA CONSTRUCCIÓN DEL CENTRO NACIONAL DE LAS ARTES</t>
  </si>
  <si>
    <t>FIDEICOMISO PARA  APOYO A LA   INVESTIGACIÓN CIENTÍFICA Y  DESARROLLO TECNOLÓGICO.</t>
  </si>
  <si>
    <t>FIDEICOMISO PARA  BECAS Y  APO Y OS DEPORTIVOS "CHELITO ZAMORA"</t>
  </si>
  <si>
    <t>FIDEICOMISO PARA  COADYUVAR AL DESARROLLO DE LAS ENTIDADES FEDERATIVAS Y  MUNICIPIOS (FIDEM)</t>
  </si>
  <si>
    <t>FIDEICOMISO PARA  CUBRIR GASTOS POR DEMANDAS EN   EL EXTRANJERO</t>
  </si>
  <si>
    <t>FIDEICOMISO PARA  CUBRIR INDEMNIZACIONES LEGALES POR DESPIDO, EN   FAVOR DEL PERSONAL DE PLANTA Y  LOS BENEFICIARIOS QUE ESTOS DESIGNEN</t>
  </si>
  <si>
    <t>FIDEICOMISO PARA  EL AHORRO DE ENERGÍA ELÉCTRICA</t>
  </si>
  <si>
    <t>FIDEICOMISO PARA  EL APOYO A  LA  INVESTIGACIÓN CIENTÍFICA Y  DESARROLLO TECNOLÓGICO DEL INSTITUTO DE INVESTIGACIONES ELÉCTRICAS</t>
  </si>
  <si>
    <t>FIDEICOMISO PARA  EL CUMPLIMIENTO DE OBLIGACIONES EN   MATERIA DE LOS DERECHOS HUMANOS</t>
  </si>
  <si>
    <t>FIDEICOMISO PARA  EL DESARROLLO DE INFRAESTRUCTURA Y  EQUIPAMIENTO DEPORTIVO PARA  LOS JUEGOS PANAMERICANOS, GUADALAJARA 2011</t>
  </si>
  <si>
    <t>FIDEICOMISO PARA  EL DESARROLLO DEL DEPORTE NO. 4611-1</t>
  </si>
  <si>
    <t>FIDEICOMISO PARA  EL DESARROLLO DEL NUEVO AEROPUERTO INTERNACIONAL DELA CIUDAD DEL MÉXICO</t>
  </si>
  <si>
    <t>FIDEICOMISO PARA  EL DESARROLLO DELA REGIÓN CENTRO-OCCIDENTE (FIDERCO).</t>
  </si>
  <si>
    <t>FIDEICOMISO PARA  EL DESARROLLO DELA REGIÓN CENTRO-PAÍS (FIDCENTRO)</t>
  </si>
  <si>
    <t>FIDEICOMISO PARA  EL DESARROLLO DELA REGIÓN SUR-SURESTE (FIDESUR)</t>
  </si>
  <si>
    <t>FIDEICOMISO PARA  EL DESARROLLO REGIONAL NORESTE (FIDENOR-ESTE)</t>
  </si>
  <si>
    <t>FIDEICOMISO PARA  EL FOMENTO  Y LA CONSERVACIÓN DEL PATRIMONIO CULTURAL, ANTROPOLÓGICO, ARQUEOLÓGICO E HISTÓRICO DE MÉXICO</t>
  </si>
  <si>
    <t>FIDEICOMISO PARA  EL FONDO DE LOS TRABAJADORES DEL CIAD</t>
  </si>
  <si>
    <t>FIDEICOMISO PARA  EL IMPULSO AL FINANCIAMIENTO DE LAS EMPRESAS</t>
  </si>
  <si>
    <t>FIDEICOMISO PARA  EL OTORGAMIENTO Y  PAGO DE PRIMAS DE ANTIGÜEDAD DE SU PERSONAL Y  LOS BENEFICIARIOS QUE ESTOS DESIGNEN EN   SU CASO</t>
  </si>
  <si>
    <t>FIDEICOMISO PARA  EL PAGO DE GRATIFICACIÓN POR ANTIGÜEDAD A LOS TRABAJADORES DE BASE DELA CNBV QUE SE RETIREN DESPUÉS DE 15 AÑOS DE SERVICIOS ININTERRUMPIDOS.</t>
  </si>
  <si>
    <t>FIDEICOMISO PARA  EL PAGO DE LAS OBLIGACIONES LABORALES DE LOS TRABAJADORES DEL CENTRO DE INVESTIGACIONES EN   ÓPTICA, A.C.</t>
  </si>
  <si>
    <t>FIDEICOMISO PARA  EL PAGO DE PENSIONES JUBILATORIAS A LOS TRABAJADORES DE FNM (FERRONALESJUB)</t>
  </si>
  <si>
    <t>FIDEICOMISO PARA  EL PROGRAMA ESPECIAL DE FINANCIAMIENTO A LA  VIVIENDA PARA  EL MAGISTERIO</t>
  </si>
  <si>
    <t>FIDEICOMISO PARA  LA CULTURA DE LA COMISIÓN MÉXICO-ESTADOS UNIDOS PARA   EL INTERCAMBIO EDUCATIVO Y CULTURAL F/22514 (FONCA)</t>
  </si>
  <si>
    <t>FIDEICOMISO PARA  LOS APOYAR LOS PROGRAMAS, PROYECTOS Y  ACCIONES AMBIENTALES DELA MEGALÓPOLIS</t>
  </si>
  <si>
    <t>FIDEICOMISO PARA  LOS TRABAJADORES DEL HOTEL EXCONVENTO SANTA CATARINA.</t>
  </si>
  <si>
    <t>FIDEICOMISO PARA  PAGO DE PRIMAS DE ANTIGÜEDAD Y  JUBILACIÓN CIQA</t>
  </si>
  <si>
    <t>FIDEICOMISO PARA  PASIVOS LABORALES Y  PRIMAS DE ANTIGÜEDAD PARA  EL PERSONAL DEL CIATEC</t>
  </si>
  <si>
    <t>FIDEICOMISO PARA  PENSIONADOS DEL IMP</t>
  </si>
  <si>
    <t>FIDEICOMISO PARA  PROMOVER EL DESARROLLO DE PROVEEDORES Y  CONTRATISTAS NACIONALES DELA INDUSTRIA ENERGÉTICA</t>
  </si>
  <si>
    <t>FIDEICOMISO PARA  TRABAJADORES DE NACIONAL HOTELERA BAJA CALIFORNIA, S. A.</t>
  </si>
  <si>
    <t>FIDEICOMISO PARA EL DESARROLLO DE INFRAESTRUCTURA QUE IMPLEMENTA LA REFORMA CONSTITUCIONAL EN MATERIA PENAL</t>
  </si>
  <si>
    <t>FIDEICOMISO PARA EL MANTENIMIENTO DE CASAS HABITACIÓN DE MAGISTRADOS Y JUECES</t>
  </si>
  <si>
    <t>FIDEICOMISO PARA LA ADAPTACIÓN DE LOS MUSEOS DIEGO RIVERA Y  FRIDA KAHLO</t>
  </si>
  <si>
    <t>FIDEICOMISO PARA LA ADMINISTRACIÓN DE RECURSOS PARA  EL PAGO DE PRIMAS DE SEGUROS  Y LA ADMINISTRACIÓN DE LOS FONDOS QUE CONFORMAN EL SEGURO DE SEPARACIÓN INDIVIDUALIZADO PARA  LOS SERVIDORES DE MANDOS MEDIOS Y  SUPERIORES</t>
  </si>
  <si>
    <t>FIDEICOMISO PARA LA ASISTENCIA LEGAL DE LOS MIEMBROS DELA JUNTA DE GOBIERNO Y  SERVIDORES PÚBLICOS DELA COMISIÓN NACIONAL DE SEGUROS Y  FIANZAS ASÍ COMO DE LOS INTERVENTORES ADMINISTRATIVOS O GERENTES Y  FUNCIONARIOS AUXILIARES DE LAS INTERVENCIONES</t>
  </si>
  <si>
    <t>FIDEICOMISO PARA LA ASISTENCIA LEGAL DE LOS MIEMBROS DELA JUNTA DE GOBIERNO, DEL COMITÉ CONSULTIVO Y  DE VIGILANCIA Y  SERVIDORES PÚBLICOS DELA COMISIÓN NACIONAL DEL SISTEMA DE AHORRO PARA  EL RETIRO, ASÍ COMO DE LOS INTERVENTORES ADMINISTRATIVOS O GERENTES Y  FUNCIONARIOS AUXILIARES DE LAS INTERVENCIONES.</t>
  </si>
  <si>
    <t>FIDEICOMISO PARA LA CINETECA NACIONAL</t>
  </si>
  <si>
    <t>FIDEICOMISO PARA LA COMISIÓN MÉXICO-ESTADOS UNIDOS F 22927-8</t>
  </si>
  <si>
    <t>FIDEICOMISO PARA LA COMPETITIVIDAD E INNOVACIÓN MÉXICO-UNIÓN EUROPEA  Y /O FIDEICOMISO PROCEI</t>
  </si>
  <si>
    <t>FIDEICOMISO PARA LA CONSERVACIÓN DE LA CASA DEL RISCO Y PINACOTECA ISIDRO FABELA</t>
  </si>
  <si>
    <t>FIDEICOMISO PARA LA CONSERVACIÓN DELA CASA DEL RISCO Y  PINACOTECA ISIDRO FABELA</t>
  </si>
  <si>
    <t>FIDEICOMISO PARA LA CONSTITUCIÓN DE UN FONDO RESOLVENTE DE FINANCIAMIENTO PARA  EL PROGRAMA DE AISLAMIENTO TÉRMICO DELA VIVIENDA EN   EL VALLE DE MEXICALI, B.C. (FIPATERM MEXICALI).</t>
  </si>
  <si>
    <t>FIDEICOMISO PARA LA CONSTRUCCIÓN, EXPLOTACIÓN Y  CONSERVACIÓN DEL TRAMO CARRETERO ATLACOMULCO-MARAVATIO</t>
  </si>
  <si>
    <t>FIDEICOMISO PARA LA CULTURA DELA COMISIÓN MÉXICO-ESTADOS UNIDOS PARA  EL INTERCAMBIO EDUCATIVO Y  CULTURAL F/22514 (FONCA)</t>
  </si>
  <si>
    <t>FIDEICOMISO PARA LA IMPLEMENTACIÓN DEL SISTEMA DE JUSTICIA PENAL EN   LAS ENTIDADES FEDERATIVAS</t>
  </si>
  <si>
    <t>FIDEICOMISO PARA LA INFRAESTRUCTURA DEPORTIVA</t>
  </si>
  <si>
    <t>FIDEICOMISO PARA LA INFRAESTRUCTURA DEPORTIVA (FINDEPO)</t>
  </si>
  <si>
    <t>FIDEICOMISO PARA LA INFRAESTRUCTURA EN   LOS ESTADOS (FIES)</t>
  </si>
  <si>
    <t>FIDEICOMISO PARA LA PLATAFORMA DE INFRAESTRUCTURA, MANTENIMIENTO Y  EQUIPAMIENTO DE SEGURIDAD PÚBLICA Y  DE AERONAVES</t>
  </si>
  <si>
    <t>FIDEICOMISO PARA LA RESTAURACIÓN, RECUPERACIÓN, SOSTENIMIENTO Y  MANTENIMIENTO DELA ZONA FEDERAL MARÍTIMO TERRESTRE DEL ESTADO DE QUINTANA ROO.</t>
  </si>
  <si>
    <t>FIDEICOMISO PATRONATO DEL CENTRO DE DISEÑO MÉXICO</t>
  </si>
  <si>
    <t>FIDEICOMISO PEA Y  PRESTAMOS JUBILADOS</t>
  </si>
  <si>
    <t>FIDEICOMISO PENSIONES COMPLEMENTARIAS DE MAGISTRADOS Y JUECES JUBILADOS</t>
  </si>
  <si>
    <t>FIDEICOMISO PLAN DE PENSIONES PARA  EL PERSONAL ACTIVO DEL IMP.</t>
  </si>
  <si>
    <t>FIDEICOMISO PLAN DE PENSIONES Y  JUBILACIONES ESSA</t>
  </si>
  <si>
    <t>FIDEICOMISO PREVENTIVO</t>
  </si>
  <si>
    <t>FIDEICOMISO PRIVADO IRREVOCABLE DE ADMINISTRACIÓN 'SANTO DOMINGO DE GUZMÁN', CHIAPAS</t>
  </si>
  <si>
    <t>FIDEICOMISO PROGRAMA DE MEJORAMIENTO DE LOS MEDIOS DE INFORMÁTICA Y  CONTROL DE LAS AUTORIDADES ADUANERAS</t>
  </si>
  <si>
    <t>FIDEICOMISO PROGRAMA DE VENTA DE TÍTULOS EN   DIRECTO AL PÚBLICO</t>
  </si>
  <si>
    <t>FIDEICOMISO PROGRAMA HABITACIONAL DE FERRONALES EN   LA REPÚBLICA MEXICANA</t>
  </si>
  <si>
    <t>FIDEICOMISO PROGRAMA HABITACIONAL DE FERRONALES EN  LA REPÚBLICA MEXICANA</t>
  </si>
  <si>
    <t>FIDEICOMISO PÚBLICO DE ADMINISTRACIÓN E INVERSIÓN PARA  EL DESARROLLO DELA INFRAESTRUCTURA Y  EQUIPAMIENTO DEPORTIVO EN   EL ESTADO DE VERACRUZ DE IGNACIO DELA LLAVE PARA  LOS JUEGOS DEPORTIVOS CENTROAMERICANOS Y  DEL CARIBE VERACRUZ 2014</t>
  </si>
  <si>
    <t>FIDEICOMISO PÚBLICO DE ADMINISTRACIÓN Y  PAGO DE EQUIPO MILITAR</t>
  </si>
  <si>
    <t>FIDEICOMISO PÚBLICO DE LOTERÍA NACIONAL PARA   LA ASISTENCIA PÚBLICA.</t>
  </si>
  <si>
    <t>FIDEICOMISO PÚBLICO DE LOTERÍA NACIONAL PARA LA ASISTENCIA PÚBLICA.</t>
  </si>
  <si>
    <t>FIDEICOMISO QUE ADMINISTRARA EL FONDO PARA  EL FORTALECIMIENTO DE SOCIEDADES Y  COOPERATIVAS DE AHORRO Y  PRÉSTAMO Y  DE APOYO A  SUS AHORRADORES.</t>
  </si>
  <si>
    <t>FIDEICOMISO SEP/DGETI/FCE</t>
  </si>
  <si>
    <t>FIDEICOMISO SEP-UNAM</t>
  </si>
  <si>
    <t>FIDEICOMISO TRASLATIVO DE DOMINIO PUERTO LOS CABOS</t>
  </si>
  <si>
    <t>FIDEICOMISO14780-8 FONDO NACIONAL PARA  ESCUELAS DE CALIDAD</t>
  </si>
  <si>
    <t>FIDEPROTESIS</t>
  </si>
  <si>
    <t>FINANCIERA NACIONAL DE DESARROLLO AGROPECUARIO, RURAL, FORESTAL Y PESQUERO</t>
  </si>
  <si>
    <t>FONATUR CONSTRUCTORA, S.A. DE C.V.</t>
  </si>
  <si>
    <t>FONATUR MANTENIMIENTO TURÍSTICO, S.A. DE C.V</t>
  </si>
  <si>
    <t>FONATUR OPERADORA PORTUARIA S.A. DE C.V.</t>
  </si>
  <si>
    <t>FONATUR PRESTADORA DE SERVICIOS, SA DE CV</t>
  </si>
  <si>
    <t>FONDO APORTACIONES PARA SERVICIO DE SALUD (FASSA)</t>
  </si>
  <si>
    <t>FONDO DE AHORRO</t>
  </si>
  <si>
    <t>FONDO DE AHORRO CAPITALIZABLE DE LOS TRABAJADORES AL SERVICIO DEL ESTADO (FONAC)</t>
  </si>
  <si>
    <t>FONDO DE AHORRO CAPITALIZABLE PARA  LOS TRABAJADORES OPERATIVOS DEL INACIPE</t>
  </si>
  <si>
    <t>FONDO DE AHORRO PARA  LOS TRABAJADORES DE CORETT</t>
  </si>
  <si>
    <t>FONDO DE APO Y O PARA  INFRAESTRUCTURA Y  SEGURIDAD</t>
  </si>
  <si>
    <t>FONDO DE APO Y O PARA LA REESTRUCTURA DE PENSIONES (FARP)</t>
  </si>
  <si>
    <t>FONDO DE APORTACIONES MÚLTIPLES (FAM)</t>
  </si>
  <si>
    <t>FONDO DE APORTACIONES PARA EDUCACIÓN TECNOLÓGICA Y DE ADULTOS (FAETA)</t>
  </si>
  <si>
    <t>FONDO DE APORTACIONES PARA EL FORTALECIMIENTO DE LAS ENTIDADES FEDERATIVAS (FAFEF)</t>
  </si>
  <si>
    <t>FONDO DE APORTACIONES PARA EL FORTALECIMIENTO DE LOS MUNICIPIOS Y DE LAS DEMARCACIONES TERRITORIALES DEL DISTRITO FEDERAL (FORTAMUN).</t>
  </si>
  <si>
    <t>FONDO DE APORTACIONES PARA LA INFRAESTRUCTURA SOCIAL (FAIS)</t>
  </si>
  <si>
    <t>FONDO DE APORTACIONES PARA LA SEGURIDAD PÚBLICA DE LOS ESTADOS Y DEL DISTRITO FEDERAL (FASP)</t>
  </si>
  <si>
    <t>FONDO DE APORTACIONES PARA NÓMINA EDUCATIVA Y GASTO OPERATIVO (FONE)</t>
  </si>
  <si>
    <t>FONDO DE APOYO  A LA ADMINISTRACIÓN DE JUSTICIA</t>
  </si>
  <si>
    <t>FONDO DE APOYO A L MERCADO INTERMEDIO DE VALORES 9173</t>
  </si>
  <si>
    <t>FONDO DE APOYO A L PROGRAMA INTERSECTORIAL DE EDUCACIÓN SALUDABLE</t>
  </si>
  <si>
    <t>FONDO DE APOYO EN   INFRAESTRUCTURA Y  PRODUCTIVIDAD</t>
  </si>
  <si>
    <t>FONDO DE APOYO SOCIAL PARA  EX TRABAJADORES MIGRATORIOS MEXICANOS</t>
  </si>
  <si>
    <t>FONDO DE AUXILIO ECONÓMICO A FAMILIARES DE LAS VICTIMAS DE HOMICIDIO DE MUJERES EN EL MUNICIPIO DE JUAREZ, CHIHUAHUA.</t>
  </si>
  <si>
    <t>FONDO DE AYUDA, ASISTENCIA Y  REPARACIÓN INTEGRAL</t>
  </si>
  <si>
    <t>FONDO DE CAPITALIZACIÓN E INVERSIÓN DEL SECTOR RURAL</t>
  </si>
  <si>
    <t>FONDO DE COMPENSACIÓN</t>
  </si>
  <si>
    <t>FONDO DE COMPENSACIÓN AL RÉGIMEN DE PEQUEÑOS CONTRIBUYENTES Y DEL RÉGIMEN DE LOS INTERMEDIOS</t>
  </si>
  <si>
    <t>FONDO DE COMPENSACIÓN DE AUTOMÓVILES NUEVOS</t>
  </si>
  <si>
    <t>FONDO DE COOPERACIÓN INTERNACIONAL EN  CIENCIA Y  TECNOLOGÍA</t>
  </si>
  <si>
    <t>FONDO DE CULTURA ECONÓMICA</t>
  </si>
  <si>
    <t>FONDO DE DESARROLLO CIENTÍFICO Y  TECNOLÓGICO PARA  EL FOMENTO DELA PRODUCCIÓN Y  FINANCIAMIENTO DE VIVIENDA Y  EL CRECIMIENTO DEL SECTOR HABITACIONAL</t>
  </si>
  <si>
    <t>FONDO DE DESASTRES NATURALES (FONDEN)</t>
  </si>
  <si>
    <t>FONDO DE DESINCORPORACIÓN DE ENTIDADES</t>
  </si>
  <si>
    <t>FONDO DE EMPRESAS EXPROPIADAS DEL SECTOR AZUCARERO</t>
  </si>
  <si>
    <t>FONDO DE ESTABILIZACIÓN DE LOS INGRESOS DE LAS ENTIDADES FEDERATIVAS (FEIEF)</t>
  </si>
  <si>
    <t>FONDO DE ESTABILIZACIÓN PARA LA INVERSIÓN EN  INFRAESTRUCTURA DE PETRÓLEOS MEXICANOS (FEIIP)</t>
  </si>
  <si>
    <t>FONDO DE EXTRACCIÓN DE HIDROCARBUROS</t>
  </si>
  <si>
    <t>FONDO DE FISCALIZACIÓN Y RECAUDACIÓN</t>
  </si>
  <si>
    <t>FONDO DE FOMENTO A LA  EDUCACIÓN (FOFOE)</t>
  </si>
  <si>
    <t>FONDO DE FOMENTO MUNICIPAL</t>
  </si>
  <si>
    <t>FONDO DE FOMENTO PARA LA INVESTIGACIÓN CIENTÍFICA Y  EL DESARROLLO TECNOLÓGICO DELA UNIVERSIDAD PEDAGÓGICA NACIONAL</t>
  </si>
  <si>
    <t>FONDO DE GARANTÍA Y FOMENTO PARA LA AGRICULTURA</t>
  </si>
  <si>
    <t>FONDO DE GARANTÍA Y FOMENTO PARA LAS ACTIVIDADES PESQUERAS</t>
  </si>
  <si>
    <t>FONDO DE INFRAESTRUCTURA PARA  PAÍSES DE MESOAMÉRICA Y  EL CARIBE</t>
  </si>
  <si>
    <t>FONDO DE INFRAESTRUCTURA Y EQUIPAMIENTO DEL INSTITUTO FEDERAL DE TELECOMUNICACIONES</t>
  </si>
  <si>
    <t>FONDO DE INNOVACIÓN TECNOLÓGICA SECRETARÍA DE ECONOMÍA - CONACYT</t>
  </si>
  <si>
    <t>FONDO DE INVERSIÓN DE CAPITAL EN   AGRONEGOCIOS (FICA SURESTE 2)</t>
  </si>
  <si>
    <t>FONDO DE INVERSIÓN DE CAPITAL EN   AGRONEGOCIOS (FICA)</t>
  </si>
  <si>
    <t>FONDO DE INVERSIÓN DE CAPITAL EN   AGRONEGOCIOS 2 (FICA 2)</t>
  </si>
  <si>
    <t>FONDO DE INVERSIÓN DE CAPITAL EN   AGRONEGOCIOS 3 (FICA 3)</t>
  </si>
  <si>
    <t>FONDO DE INVERSIÓN DE CAPITAL EN   AGRONEGOCIOS ACTIVA (FICA ACTIVA)</t>
  </si>
  <si>
    <t>FONDO DE INVERSIÓN DE CAPITAL EN   AGRONEGOCIOS AGROP Y ME</t>
  </si>
  <si>
    <t>FONDO DE INVERSIÓN DE CAPITAL EN   AGRONEGOCIOS LOGISTICS 1474/2012</t>
  </si>
  <si>
    <t>FONDO DE INVERSIÓN DE CAPITAL EN   AGRONEGOCIOS SURESTE (FICA SURESTE)</t>
  </si>
  <si>
    <t>FONDO DE INVERSIÓN PARA  PROGRAMAS Y  PROYECTOS DE INFRAESTRUCTURA DEL GOBIERNO FEDERAL</t>
  </si>
  <si>
    <t>FONDO DE INVESTIGACIÓN CIENTÍFICA Y  DESARROLLO TECNOLÓGICO</t>
  </si>
  <si>
    <t>FONDO DE INVESTIGACIÓN CIENTÍFICA Y  DESARROLLO TECNOLÓGICO DE COMIMSA</t>
  </si>
  <si>
    <t>FONDO DE INVESTIGACIÓN CIENTÍFICA Y  DESARROLLO TECNOLÓGICO DE EL COLEGIO DE SAN LUIS, A.C.</t>
  </si>
  <si>
    <t>FONDO DE INVESTIGACIÓN CIENTÍFICA Y  DESARROLLO TECNOLÓGICO DE EL COLEGIO DELA FRONTERA SUR FID. 784</t>
  </si>
  <si>
    <t>FONDO DE INVESTIGACIÓN CIENTÍFICA Y  DESARROLLO TECNOLÓGICO DEL CENTRO DE INVESTIGACIÓN CIENTÍFICA DE  YUCATÁN, AC</t>
  </si>
  <si>
    <t>FONDO DE INVESTIGACIÓN CIENTÍFICA Y  DESARROLLO TECNOLÓGICO DEL CENTRO DE INVESTIGACIÓN EN   GEOGRAFÍA Y  GEOMÁNTICA, ING. .JORGE L. TAMAVO, A.C.</t>
  </si>
  <si>
    <t>FONDO DE INVESTIGACIÓN CIENTÍFICA Y  DESARROLLO TECNOLÓGICO DEL FONDO DE INFORMACIÓN Y  DOCUMENTACIÓN PARA LA INDUSTRIA INFOTEC</t>
  </si>
  <si>
    <t>FONDO DE INVESTIGACIÓN CIENTÍFICA Y  DESARROLLO TECNOLÓGICO DEL INSTITUTO MEXICANO DE TECNOLOGÍA DEL AGUA</t>
  </si>
  <si>
    <t>FONDO DE INVESTIGACIÓN CIENTÍFICA Y  DESARROLLO TECNOLÓGICO DEL INSTITUTO POTOSINO DE INVESTIGACIÓN CIENTÍFICA Y  TECNOLÓGICA IPICYT, A.C.</t>
  </si>
  <si>
    <t>FONDO DE INVESTIGACIÓN Y  DESARROLLO PARA LA MODERNIZACIÓN TECNOLÓGICA</t>
  </si>
  <si>
    <t>FONDO DE INVESTIGACIÓN Y DESARROLLO PARA LA MODERNIZACIÓN TECNOLÓGICA</t>
  </si>
  <si>
    <t>FONDO DE OPERACIÓN Y FINANCIAMIENTO BANCARIO A LA VIVIENDA</t>
  </si>
  <si>
    <t>FONDO DE PENSIONES BANCOMEXT</t>
  </si>
  <si>
    <t>FONDO DE PENSIONES DE CONTRIBUCIÓN DEFINIDA DE BANCOMEXT</t>
  </si>
  <si>
    <t>FONDO DE PENSIONES DE CONTRIBUCIÓN DEFINIDA DE NACIONAL FINANCIERA</t>
  </si>
  <si>
    <t>FONDO DE PENSIONES Y  PRIMAS DE ANTIGÜEDAD DE NAFIN</t>
  </si>
  <si>
    <t>FONDO DE PRIMAS DE ANTIGÜEDAD, BENEFICIOS AL RETIRO Y  JUBILACIONES DEL INSTITUTO DE INVESTIGACIONES ELÉCTRICAS</t>
  </si>
  <si>
    <t>FONDO DE PROTECCIÓN DE SOCIEDADES FINANCIERAS POPULARES Y  DE PROTECCIÓN A SUS AHORRADORES (F/10216)</t>
  </si>
  <si>
    <t>FONDO DE RECONSTRUCCIÓN DE ENTIDADES FEDERATIVAS</t>
  </si>
  <si>
    <t>FONDO DE RESTITUCIÓN (FORE)</t>
  </si>
  <si>
    <t>FONDO DE RETIRO DE LOS TRABAJADORES DELA SEP (FORTE)</t>
  </si>
  <si>
    <t>FONDO DE RETIRO VOLUNTARIO Y  LIQUIDACIONES DEL PERSONAL DE CIATEQ, A.C.</t>
  </si>
  <si>
    <t>FONDO DE SERVICIO UNIVERSAL ELÉCTRICO</t>
  </si>
  <si>
    <t>FONDO DE SUPERVISIÓN AUXILIAR DE SOCIEDADES COOPERATIVAS DE AHORRO Y  PRÉSTAMO Y  DE PROTECCIÓN A SUS AHORRADORES. F/10217</t>
  </si>
  <si>
    <t>FONDO DELA AMISTAD MÉXICO-JAPÓN</t>
  </si>
  <si>
    <t>FONDO DELA FINANCIERA RURAL</t>
  </si>
  <si>
    <t>FONDO EDITORIAL DELA PLÁSTICA MEXICANA</t>
  </si>
  <si>
    <t>FONDO ESPECIAL DE ASISTENCIA TÉCNICA Y GARANTÍA PARA CRÉDITOS AGROPECUARIOS</t>
  </si>
  <si>
    <t>FONDO ESPECIAL PARA FINANCIAMIENTOS AGROPECUARIOS</t>
  </si>
  <si>
    <t>FONDO GENERAL DE PARTICIPACIONES</t>
  </si>
  <si>
    <t>FONDO INSTITUCIONAL DE FOMENTO REGIONAL PARA  EL DESARROLLO CIENTÍFICO, TECNOLÓGICO, Y  DE INNOVACIÓN</t>
  </si>
  <si>
    <t>FONDO INSTITUCIONAL DEL CONACYT(FOINS)</t>
  </si>
  <si>
    <t>FONDO LABORAL PEMEX</t>
  </si>
  <si>
    <t>FONDO MEXICANO DE CARBONO, CAPITULO UNO</t>
  </si>
  <si>
    <t>FONDO MEXICANO DEL PETRÓLEO PARA LA ESTABILIZACIÓN Y EL DESARROLLO</t>
  </si>
  <si>
    <t>FONDO MEXICANO PARA LA CONSERVACIÓN DELA NATURALEZA</t>
  </si>
  <si>
    <t>FONDO MIXTO CIUDADES COLONIALES</t>
  </si>
  <si>
    <t>FONDO MIXTO CONACYT- GOBIERNO DEL DISTRITO FEDERAL</t>
  </si>
  <si>
    <t>FONDO MIXTO CONACYT- GOBIERNO DEL ESTADO DE CHIHUAHUA.</t>
  </si>
  <si>
    <t>FONDO MIXTO CONACYT- GOBIERNO DEL ESTADO DE MEXICO</t>
  </si>
  <si>
    <t>FONDO MIXTO CONACYT- GOBIERNO DEL ESTADO DE OAXACA</t>
  </si>
  <si>
    <t>FONDO MIXTO CONACYT -GOBIERNO DEL ESTADO DE SINALOA</t>
  </si>
  <si>
    <t>FONDO MIXTO CONACYT- GOBIERNO DEL ESTADO DE VERACRUZ DE IGNACIO DELA LLAVE</t>
  </si>
  <si>
    <t>FONDO MIXTO CONACYT- GOBIERNO MUNICIPAL DE PUEBLA, PUEBLA.</t>
  </si>
  <si>
    <t>FONDO MIXTO CONACYT- GOBIERNO MUNICIPAL DELA PAZ, BAJA CALIFORNIA SUR.</t>
  </si>
  <si>
    <t>FONDO MIXTO DE ACAPULCO</t>
  </si>
  <si>
    <t>FONDO MIXTO DE COOPERACIÓN TÉCNICA Y  CIENTÍFICA MÉXICO - ESPAÑA</t>
  </si>
  <si>
    <t>FONDO MIXTO DE COZUMEL, QUINTANA ROO</t>
  </si>
  <si>
    <t>FONDO MIXTO DE FOMENTO A LA  INVESTIGACIÓN CIENTÍFICA Y  TECNOLÓGICA CONACYT-GOBIERNO DEL ESTADO AGUASCALIENTES</t>
  </si>
  <si>
    <t>FONDO MIXTO DE FOMENTO A LA  INVESTIGACIÓN CIENTÍFICA Y  TECNOLÓGICA CONACYT-GOBIERNO DEL ESTADO BAJA CALIFORNIA</t>
  </si>
  <si>
    <t>FONDO MIXTO DE FOMENTO A LA  INVESTIGACIÓN CIENTÍFICA Y  TECNOLÓGICA CONACYT-GOBIERNO DEL ESTADO DE  YUCATÁN</t>
  </si>
  <si>
    <t>FONDO MIXTO DE FOMENTO A LA  INVESTIGACIÓN CIENTÍFICA Y  TECNOLÓGICA CONACYT-GOBIERNO DEL ESTADO DE BAJA CALIFORNIA SUR</t>
  </si>
  <si>
    <t>FONDO MIXTO DE FOMENTO A LA  INVESTIGACIÓN CIENTÍFICA Y  TECNOLÓGICA CONACYT-GOBIERNO DEL ESTADO DE CAMPECHE</t>
  </si>
  <si>
    <t>FONDO MIXTO DE FOMENTO A LA  INVESTIGACIÓN CIENTÍFICA Y  TECNOLÓGICA CONACYT-GOBIERNO DEL ESTADO DE CHIAPAS</t>
  </si>
  <si>
    <t>FONDO MIXTO DE FOMENTO A LA  INVESTIGACIÓN CIENTÍFICA Y  TECNOLÓGICA CONACYT-GOBIERNO DEL ESTADO DE COAHUILA DE ZARAGOZA</t>
  </si>
  <si>
    <t>FONDO MIXTO DE FOMENTO A LA  INVESTIGACIÓN CIENTÍFICA Y  TECNOLÓGICA CONACYT-GOBIERNO DEL ESTADO DE COLIMA</t>
  </si>
  <si>
    <t>FONDO MIXTO DE FOMENTO A LA  INVESTIGACIÓN CIENTÍFICA Y  TECNOLÓGICA CONACYT-GOBIERNO DEL ESTADO DE DURANGO</t>
  </si>
  <si>
    <t>FONDO MIXTO DE FOMENTO A LA  INVESTIGACIÓN CIENTÍFICA Y  TECNOLÓGICA CONACYT-GOBIERNO DEL ESTADO DE GUANAJUATO</t>
  </si>
  <si>
    <t>FONDO MIXTO DE FOMENTO A LA  INVESTIGACIÓN CIENTÍFICA Y  TECNOLÓGICA CONACYT-GOBIERNO DEL ESTADO DE GUERRERO</t>
  </si>
  <si>
    <t>FONDO MIXTO DE FOMENTO A LA  INVESTIGACIÓN CIENTÍFICA Y  TECNOLÓGICA CONACYT-GOBIERNO DEL ESTADO DE HIDALGO</t>
  </si>
  <si>
    <t>FONDO MIXTO DE FOMENTO A LA  INVESTIGACIÓN CIENTÍFICA Y  TECNOLÓGICA CONACYT-GOBIERNO DEL ESTADO DE JALISCO</t>
  </si>
  <si>
    <t>FONDO MIXTO DE FOMENTO A LA  INVESTIGACIÓN CIENTÍFICA Y  TECNOLÓGICA CONACYT-GOBIERNO DEL ESTADO DE MICHOACÁN</t>
  </si>
  <si>
    <t>FONDO MIXTO DE FOMENTO A LA  INVESTIGACIÓN CIENTÍFICA Y  TECNOLÓGICA CONACYT-GOBIERNO DEL ESTADO DE MORELOS</t>
  </si>
  <si>
    <t>FONDO MIXTO DE FOMENTO A LA  INVESTIGACIÓN CIENTÍFICA Y  TECNOLÓGICA CONACYT-GOBIERNO DEL ESTADO DE NAYARIT</t>
  </si>
  <si>
    <t>FONDO MIXTO DE FOMENTO A LA  INVESTIGACIÓN CIENTÍFICA Y  TECNOLÓGICA CONACYT-GOBIERNO DEL ESTADO DE NUEVO LEÓN</t>
  </si>
  <si>
    <t>FONDO MIXTO DE FOMENTO A LA  INVESTIGACIÓN CIENTÍFICA Y  TECNOLÓGICA CONACYT-GOBIERNO DEL ESTADO DE PUEBLA</t>
  </si>
  <si>
    <t>FONDO MIXTO DE FOMENTO A LA  INVESTIGACIÓN CIENTÍFICA Y  TECNOLÓGICA CONACYT-GOBIERNO DEL ESTADO DE QUERÉTARO</t>
  </si>
  <si>
    <t>FONDO MIXTO DE FOMENTO A LA  INVESTIGACIÓN CIENTÍFICA Y  TECNOLÓGICA CONACYT-GOBIERNO DEL ESTADO DE QUINTANA ROO</t>
  </si>
  <si>
    <t>FONDO MIXTO DE FOMENTO A LA  INVESTIGACIÓN CIENTÍFICA Y  TECNOLÓGICA CONACYT-GOBIERNO DEL ESTADO DE SAN LUIS POTOSÍ</t>
  </si>
  <si>
    <t>FONDO MIXTO DE FOMENTO A LA  INVESTIGACIÓN CIENTÍFICA Y  TECNOLÓGICA CONACYT-GOBIERNO DEL ESTADO DE SONORA</t>
  </si>
  <si>
    <t>FONDO MIXTO DE FOMENTO A LA  INVESTIGACIÓN CIENTÍFICA Y  TECNOLÓGICA CONACYT-GOBIERNO DEL ESTADO DE TABASCO</t>
  </si>
  <si>
    <t>FONDO MIXTO DE FOMENTO A LA  INVESTIGACIÓN CIENTÍFICA Y  TECNOLÓGICA CONACYT-GOBIERNO DEL ESTADO DE TAMAULIPAS</t>
  </si>
  <si>
    <t>FONDO MIXTO DE FOMENTO A LA  INVESTIGACIÓN CIENTÍFICA Y  TECNOLÓGICA CONACYT-GOBIERNO DEL ESTADO DE TLAXCALA</t>
  </si>
  <si>
    <t>FONDO MIXTO DE FOMENTO A LA  INVESTIGACIÓN CIENTÍFICA Y  TECNOLÓGICA CONACYT-GOBIERNO DEL ESTADO DE ZACATECAS</t>
  </si>
  <si>
    <t>FONDO MIXTO DE FOMENTO A LA  INVESTIGACIÓN CIENTÍFICA Y  TECNOLÓGICA CONACYT-GOBIERNO MUNICIPAL DE CIUDAD JUÁREZ CHIHUAHUA</t>
  </si>
  <si>
    <t>FONDO MIXTO DE MAZATLÁN.</t>
  </si>
  <si>
    <t>FONDO MIXTO DEL ESTADO DE MORELOS.</t>
  </si>
  <si>
    <t>FONDO MIXTO MUNDO MAYA.</t>
  </si>
  <si>
    <t>FONDO NACIONAL DE COOPERACIÓN INTERNACIONAL PARA  EL DESARROLLO</t>
  </si>
  <si>
    <t>FONDO NACIONAL DE FOMENTO AL TURISMO</t>
  </si>
  <si>
    <t>FONDO NACIONAL PARA EL FOMENTO DE LAS ARTESANÍAS</t>
  </si>
  <si>
    <t>FONDO NACIONAL PARA EL FORTALECIMIENTO Y MODERNIZACIÓN DE LA IMPARTICIÓN DE JUSTICIA (FONDO JURICA)</t>
  </si>
  <si>
    <t>FONDO PARA  AYUDAS EXTRAORDINARIAS CON MOTIVO DEL INCENDIO DELA GUARDERÍA ABC</t>
  </si>
  <si>
    <t>FONDO PARA  EL CAMBIO CLIMÁTICO</t>
  </si>
  <si>
    <t>FONDO PARA  EL DEPORTE DE ALTO RENDIMIENTO</t>
  </si>
  <si>
    <t>FONDO PARA  EL FOMENTO Y  APOYO A LA   INVESTIGACIÓN CIENTÍFICA Y  TECNOLÓGICA EN   BIOSEGURIDAD Y  BIOTECNOLOGÍA.</t>
  </si>
  <si>
    <t>FONDO PARA  EL ORDENAMIENTO DELA PROPIEDAD RURAL</t>
  </si>
  <si>
    <t>FONDO PARA  LOS TRABAJADORES POR PRIMA DE ANTIGÜEDAD DE EDUCAL</t>
  </si>
  <si>
    <t>FONDO PARA EL DESARROLLO DE RECURSOS HUMANOS</t>
  </si>
  <si>
    <t>FONDO PARA LA ASISTENCIA Y  DEFENSA LEGAL DE LOS MIEMBROS DELA JUNTA DE GOBIERNO DELA COMISIÓN NACIONAL BANCARIA Y  DE VALORES QUE NO SEAN SERVIDORES PÚBLICOS DE ÉSTA, ASÍ COMO DE LOS INTERVENTORES Y  PERSONAL AUXILIAR AL CUAL LOS PROPIOS INTERVENTORES LES OTORGUEN PODERES PORQUE SEA NECESARIO PARA  EL DESEMPEÑO DE SUS FUNCIONES.</t>
  </si>
  <si>
    <t>FONDO PARA LA BIODIVERSIDAD</t>
  </si>
  <si>
    <t>FONDO PARA LA PARTICIPACIÓN DE RIESGOS 11480</t>
  </si>
  <si>
    <t>FONDO PARA LA PARTICIPACIÓN DE RIESGOS EN   FIANZAS</t>
  </si>
  <si>
    <t>FONDO PARA LA PREVISIÓN DE DESASTRES NATURALES</t>
  </si>
  <si>
    <t>FONDO PARA LA PROTECCIÓN DE PERSONAS DEFENSORAS DE DERECHOS HUMANOS Y  PERIODISTAS</t>
  </si>
  <si>
    <t>FONDO PARA LA TRANSICIÓN EN  ENERGÉTICA Y  EL APROVECHAMIENTO SUSTENTABLE DELA ENERGÍA</t>
  </si>
  <si>
    <t>FONDO SECTORIAL CONACYT- INEGI</t>
  </si>
  <si>
    <t>FONDO SECTORIAL CONACYT- SECRETARÍA DE ENERGÍA - HIDROCARBUROS</t>
  </si>
  <si>
    <t>FONDO SECTORIAL CONACYT- SECRETARÍA DE ENERGÍA - SUSTENTABILIDAD ENERGÉTICA</t>
  </si>
  <si>
    <t>FONDO SECTORIAL CONACYT- SEGOB - CNS PARA LA SEGURIDAD PÚBLICA</t>
  </si>
  <si>
    <t>FONDO SECTORIAL DE INNOVACIÓN SECRETARÍA DE ECONOMÍA - CONACYT</t>
  </si>
  <si>
    <t>FONDO SECTORIAL DE INVESTIGACIÓN AMBIENTAL</t>
  </si>
  <si>
    <t>FONDO SECTORIAL DE INVESTIGACIÓN EN   MATERIAS AGRÍCOLA, PECUARIA, ACUACULTURA, AGROBIOTECNOLOGÍA Y  RECURSOS FITOGENÉTICOS</t>
  </si>
  <si>
    <t>FONDO SECTORIAL DE INVESTIGACIÓN EN   SALUD Y  SEGURIDAD SOCIAL</t>
  </si>
  <si>
    <t>FONDO SECTORIAL DE INVESTIGACIÓN INIFED - CONACYT</t>
  </si>
  <si>
    <t>FONDO SECTORIAL DE INVESTIGACIÓN PARA  EL DESARROLLO AEROPORTUARIO  Y LA NAVEGACIÓN AÉREA</t>
  </si>
  <si>
    <t>FONDO SECTORIAL DE INVESTIGACIÓN PARA  EL DESARROLLO SOCIAL</t>
  </si>
  <si>
    <t>FONDO SECTORIAL DE INVESTIGACIÓN PARA LA EDUCACIÓN</t>
  </si>
  <si>
    <t>FONDO SECTORIAL DE INVESTIGACIÓN SECRETARIA DE RELACIONES EXTERIORES</t>
  </si>
  <si>
    <t>FONDO SECTORIAL DE INVESTIGACIÓN Y  DESARROLLO EN   CIENCIAS NAVALES</t>
  </si>
  <si>
    <t>FONDO SECTORIAL DE INVESTIGACIÓN Y  DESARROLLO INMUJERES-CONACYT</t>
  </si>
  <si>
    <t>FONDO SECTORIAL DE INVESTIGACIÓN Y  DESARROLLO SOBRE EL AGUA</t>
  </si>
  <si>
    <t>FONDO SECTORIAL DE INVESTIGACIÓN, DESARROLLO TECNOLÓGICO E INNOVACIÓN DEL EJÉRCITO Y  FUERZA AÉREA MEXICANOS, CONACYT- SEDENA</t>
  </si>
  <si>
    <t>FONDO SECTORIAL DE INVESTIGACIÓN, DESARROLLO TECNOLÓGICO E INNOVACIÓN EN   ACTIVIDADES ESPACIALES, CONACYT- AEM</t>
  </si>
  <si>
    <t>FONDO SECTORIAL PARA  INVESTIGACIÓN Y  DESARROLLO TECNOLÓGICO EN  ENERGÍA</t>
  </si>
  <si>
    <t>FONDO SECTORIAL PARA LA INVESTIGACIÓN, EL DESARROLLO  Y LA INNOVACIÓN TECNOLÓGICA EN   TURISMO</t>
  </si>
  <si>
    <t>FONDO SECTORIAL PARA LA INVESTIGACIÓN, EL DESARROLLO  Y LA INNOVACIÓN TECNOLÓGICA FORESTAL</t>
  </si>
  <si>
    <t>FONDOS DE INVESTIGACIÓN CIENTÍFICA Y  DESARROLLO TECNOLÓGICO 1759-6</t>
  </si>
  <si>
    <t>GRAN TELESCOPIO CANARIAS EN   EL OBSERVATORIO DEL ROQUE DE LOS MUCHACHOS (GTC)</t>
  </si>
  <si>
    <t>GRUPO AEROPORTUARIO DE LA CIUDAD DE MÉXICO, S.A. DE C.V.</t>
  </si>
  <si>
    <t>HOSPITAL GENERAL DE MÉXICO DR. EDUARDO LICEAGA</t>
  </si>
  <si>
    <t>HOSPITAL GENERAL DR. MANUEL GEA GONZÁLEZ</t>
  </si>
  <si>
    <t>HOSPITAL INFANTIL DE MÉXICO FEDERICO GÓMEZ</t>
  </si>
  <si>
    <t>HOSPITAL JUÁREZ DE MÉXICO</t>
  </si>
  <si>
    <t>HOSPITAL REGIONAL DE ALTA ESPECIALIDAD CIUDAD VICTORIA "BICENTENARIO 2010"</t>
  </si>
  <si>
    <t>HOSPITAL REGIONAL DE ALTA ESPECIALIDAD DE IXTAPALUCA</t>
  </si>
  <si>
    <t>HOSPITAL REGIONAL DE ALTA ESPECIALIDAD DE LA PENÍNSULA DE YUCATÁN</t>
  </si>
  <si>
    <t>HOSPITAL REGIONAL DE ALTA ESPECIALIDAD DEL BAJIO</t>
  </si>
  <si>
    <t>HOSPITAL REGIONAL DE ALTA ESPECIALIDAD OAXACA</t>
  </si>
  <si>
    <t>I.I.I. SERVICIOS, S.A. DE C.V.</t>
  </si>
  <si>
    <t>IMPRESORA Y ENCUADERNADORA PROGRESO, S.A. DE C.V.</t>
  </si>
  <si>
    <t>IMPUESTO ESPECIAL SOBRE PRODUCCIÓN Y SERVICIOS</t>
  </si>
  <si>
    <t>IMPUESTO SOBRE LA RENTA PARTICIPABLE</t>
  </si>
  <si>
    <t>INCOBUSA, S.A. DE C.V.</t>
  </si>
  <si>
    <t>INFOTEC CENTRO DE INVESTIGACIÓN E INNOVACIÓN EN TECNOLOGÍAS DE LA INFORMACIÓN Y COMUNICACIÓN</t>
  </si>
  <si>
    <t>INSTALACIONES INMOBILIARIAS PARA INDUSTRIAS, S.A. DE C.V.</t>
  </si>
  <si>
    <t>INSTITUTO DE ADMINISTRACIÓN Y AVALÚOS DE BIENES NACIONALES</t>
  </si>
  <si>
    <t>INSTITUTO DE COMPETITIVIDAD TURÍSTICA</t>
  </si>
  <si>
    <t>INSTITUTO DE ECOLOGÍA, A.C.</t>
  </si>
  <si>
    <t>INSTITUTO DE FORMACIÓN MINISTERIAL, POLICIAL Y PERICIAL</t>
  </si>
  <si>
    <t>INSTITUTO DE INVESTIGACIONES DR. JOSÉ MARÍA LUIS MORA</t>
  </si>
  <si>
    <t>INSTITUTO DE INVESTIGACIONES ELÉCTRICAS</t>
  </si>
  <si>
    <t>INSTITUTO DE LA JUDICATURA FEDERAL</t>
  </si>
  <si>
    <t>INSTITUTO DE LOS MEXICANOS EN EL EXTERIOR</t>
  </si>
  <si>
    <t>INSTITUTO DE SEGURIDAD SOCIAL PARA LAS FUERZAS ARMADAS MEXICANAS</t>
  </si>
  <si>
    <t>INSTITUTO DE SEGURIDAD Y SERVICIOS SOCIALES DE LOS TRABAJADORES DEL ESTADO</t>
  </si>
  <si>
    <t>INSTITUTO DEL FONDO NACIONAL DE LA VIVIENDA PARA LOS TRABAJADORES</t>
  </si>
  <si>
    <t>INSTITUTO DEL FONDO NACIONAL PARA EL CONSUMO DE LOS TRABAJADORES</t>
  </si>
  <si>
    <t>INSTITUTO FEDERAL DE DEFENSORÍA PÚBLICA</t>
  </si>
  <si>
    <t>INSTITUTO FEDERAL DE ESPECIALISTA DE CONCURSOS MERCANTILES</t>
  </si>
  <si>
    <t>INSTITUTO FEDERAL DE TELECOMUNICACIONES</t>
  </si>
  <si>
    <t>INSTITUTO MATÍAS ROMERO</t>
  </si>
  <si>
    <t>INSTITUTO MEXICANO DE CINEMATOGRAFÍA</t>
  </si>
  <si>
    <t>INSTITUTO MEXICANO DE LA JUVENTUD</t>
  </si>
  <si>
    <t>INSTITUTO MEXICANO DE LA PROPIEDAD INDUSTRIAL</t>
  </si>
  <si>
    <t>INSTITUTO MEXICANO DE LA RADIO</t>
  </si>
  <si>
    <t>INSTITUTO MEXICANO DE TECNOLOGÍA DEL AGUA</t>
  </si>
  <si>
    <t>INSTITUTO MEXICANO DEL PETRÓLEO</t>
  </si>
  <si>
    <t>INSTITUTO MEXICANO DEL SEGURO SOCIAL</t>
  </si>
  <si>
    <t>INSTITUTO MEXICANO DEL TRANSPORTE</t>
  </si>
  <si>
    <t>INSTITUTO NACIONAL DE ADMINISTRACIÓN PÚBLICA, AC</t>
  </si>
  <si>
    <t>INSTITUTO NACIONAL DE ANTROPOLOGÍA E HISTORIA</t>
  </si>
  <si>
    <t>INSTITUTO NACIONAL DE ASTROFISÍCA, ÓPTICA Y ELECTRÓNICA</t>
  </si>
  <si>
    <t>INSTITUTO NACIONAL DE BELLAS ARTES Y LITERATURA</t>
  </si>
  <si>
    <t>INSTITUTO NACIONAL DE CANCEROLOGÍA</t>
  </si>
  <si>
    <t>INSTITUTO NACIONAL DE CARDIOLOGÍA IGNACIO CHÁVEZ</t>
  </si>
  <si>
    <t>INSTITUTO NACIONAL DE CIENCIAS MÉDICAS Y NUTRICIÓN SALVADOR ZUBIRÁN</t>
  </si>
  <si>
    <t>INSTITUTO NACIONAL DE CIENCIAS PENALES</t>
  </si>
  <si>
    <t>INSTITUTO NACIONAL DE DESARROLLO SOCIAL</t>
  </si>
  <si>
    <t>INSTITUTO NACIONAL DE ECOLOGÍA Y CAMBIO CLIMÁTICO</t>
  </si>
  <si>
    <t>INSTITUTO NACIONAL DE ENFERMEDADES RESPIRATORIAS</t>
  </si>
  <si>
    <t>INSTITUTO NACIONAL DE ESTADÍSTICA Y GEOGRAFÍA</t>
  </si>
  <si>
    <t>INSTITUTO NACIONAL DE ESTUDIOS HISTÓRICOS DE LAS REVOLUCIONES DE MÉXICO</t>
  </si>
  <si>
    <t>INSTITUTO NACIONAL DE GERIATRÍA</t>
  </si>
  <si>
    <t>INSTITUTO NACIONAL DE INVESTIGACIONES FORESTALES, AGRÍCOLAS Y PECUARIAS</t>
  </si>
  <si>
    <t>INSTITUTO NACIONAL DE INVESTIGACIONES NUCLEARES</t>
  </si>
  <si>
    <t>INSTITUTO NACIONAL DE LA ECONOMÍA SOCIAL</t>
  </si>
  <si>
    <t>INSTITUTO NACIONAL DE LA INFRAESTRUCTURA FÍSICA EDUCATIVA</t>
  </si>
  <si>
    <t>INSTITUTO NACIONAL DE LAS MUJERES</t>
  </si>
  <si>
    <t>INSTITUTO NACIONAL DE LAS PERSONAS ADULTAS MAYORES</t>
  </si>
  <si>
    <t>INSTITUTO NACIONAL DE LENGUAS INDÍGENAS</t>
  </si>
  <si>
    <t>INSTITUTO NACIONAL DE MEDICINA GENÓMICA</t>
  </si>
  <si>
    <t>INSTITUTO NACIONAL DE MIGRACIÓN</t>
  </si>
  <si>
    <t>INSTITUTO NACIONAL DE NEUROLOGÍA Y NEUROCIRUGÍA MANUEL VELASCO SUÁREZ</t>
  </si>
  <si>
    <t>INSTITUTO NACIONAL DE PEDIATRÍA</t>
  </si>
  <si>
    <t>INSTITUTO NACIONAL DE PERINATOLOGÍA</t>
  </si>
  <si>
    <t>INSTITUTO NACIONAL DE PESCA</t>
  </si>
  <si>
    <t>INSTITUTO NACIONAL DE PSIQUIATRÍA RAMÓN DE LA FUENTE MUÑIZ</t>
  </si>
  <si>
    <t>INSTITUTO NACIONAL DE REHABILITACIÓN</t>
  </si>
  <si>
    <t>INSTITUTO NACIONAL DE SALUD PUBLICA</t>
  </si>
  <si>
    <t>INSTITUTO NACIONAL DE TRANSPARENCIA, ACCESO A LA INFORMACIÓN Y PROTECCIÓN DE DATOS PERSONALES</t>
  </si>
  <si>
    <t>INSTITUTO NACIONAL DEL DERECHO DE AUTOR</t>
  </si>
  <si>
    <t>INSTITUTO NACIONAL DEL EMPRENDEDOR</t>
  </si>
  <si>
    <t>INSTITUTO NACIONAL ELECTORAL</t>
  </si>
  <si>
    <t>INSTITUTO NACIONAL PARA EL DESARROLLO DE CAPACIDADES DEL SECTOR RURAL, A.C.</t>
  </si>
  <si>
    <t>INSTITUTO NACIONAL PARA EL FEDERALISMO Y EL DESARROLLO MUNICIPAL</t>
  </si>
  <si>
    <t>INSTITUTO NACIONAL PARA LA EDUCACIÓN DE LOS ADULTOS</t>
  </si>
  <si>
    <t>INSTITUTO NACIONAL PARA LA EVALUACIÓN DE LA EDUCACIÓN</t>
  </si>
  <si>
    <t>INSTITUTO PARA EL DESARROLLO TÉCNICO DE LAS HACIENDAS PÚBLICAS</t>
  </si>
  <si>
    <t>INSTITUTO PARA LA PROTECCIÓN AL AHORRO BANCARIO</t>
  </si>
  <si>
    <t>INSTITUTO POLITÉCNICO NACIONAL</t>
  </si>
  <si>
    <t>INSTITUTO POTOSINO DE INVESTIGACIÓN CIENTÍFICA Y TECNOLÓGICA, A.C.</t>
  </si>
  <si>
    <t>JUNTA FEDERAL DE CONCILIACIÓN Y ARBITRAJE</t>
  </si>
  <si>
    <t>JUZGADOS DE DISTRITO</t>
  </si>
  <si>
    <t>LA TRANSFERENCIA  DEL FONDO MEXICANO DEL  PETRÓLEO PARA LA ESTABILIZACIÓN Y EL DESARROLLO</t>
  </si>
  <si>
    <t>LABORATORIOS DE BIOLÓGICOS Y REACTIVOS DE MÉXICO, S.A. DE C.V.</t>
  </si>
  <si>
    <t>LICONSA, S.A. DE C.V.</t>
  </si>
  <si>
    <t>LOTERÍA NACIONAL PARA LA ASISTENCIA PÚBLICA</t>
  </si>
  <si>
    <t>M. 133.- FRACCIONAMIENTO AGUA HEDIONDA.</t>
  </si>
  <si>
    <t>MAND. 1312.- JUICIO PROMOVIDO POR ICA VS INECEL DE LA REPUBLICA DE ECUADOR.</t>
  </si>
  <si>
    <t>MAND. 1312.- JUICIO PROMOVIDO POR ICA VS INECEL DELA REPÚBLICA DE ECUADOR.</t>
  </si>
  <si>
    <t>MANDATO ANTIGUO COLEGIO DE SAN IDELFONSO</t>
  </si>
  <si>
    <t>MANDATO DE ADMINISTRACIÓN PARA  RECOMPENSAS DELA PROCURADURÍA GENERAL DELA REPUBLICA</t>
  </si>
  <si>
    <t>MANDATO DE ADMINISTRACIÓN PARA LA TRANSMISIÓN DE BIENES A FAVOR DE GRUPOS CAMPESINOS</t>
  </si>
  <si>
    <t>MANDATO DE ADMINISTRACIÓN Y  PAGO PARA  PROGRAMAS DE PROCURACIÓN DE JUSTICIA DELA PROCURADURÍA GENERAL DELA REPUBLICA</t>
  </si>
  <si>
    <t>MANDATO DEL FONDO NACIONAL PARA LA CULTURA Y  LAS ARTES</t>
  </si>
  <si>
    <t>MANDATO DEL TEO</t>
  </si>
  <si>
    <t>MANDATO EXTINTA COMISIÓN MONETARIA</t>
  </si>
  <si>
    <t>MANDATO FIDUCIARIO DE INVERSIÓN Y  ADMON. APOYO FINANCIERO A FAVOR DEL FIDEICOMISO SINDICATURA DE PROMOTORA DEL VALLE DE MORELIA (PROVAM)</t>
  </si>
  <si>
    <t>MANDATO FIDUCIARIO DE INVERSIÓN Y ADMON. APOYO FINANCIERO A FAVOR DEL FIDEICOMISO SINDICATURA DE PROMOTORA DEL VALLE DE MORELIA (PROVAM)</t>
  </si>
  <si>
    <t>MANDATO PARA  EL ESTABLECIMIENTO DEL FONDO DE CONTINGENCIA DE LAS RME´S</t>
  </si>
  <si>
    <t>MANDATO PARA  EL FONDO DE APOYO A L PROYECTO  EN   EL DISTRITO FEDERAL</t>
  </si>
  <si>
    <t>MANDATO PARA  EL PAGO DE COMPROMISOS DEL PABELLÓN AEROESPACIAL CFE-SCT-ASA</t>
  </si>
  <si>
    <t>MANDATO PARA  REMEDIACIÓN AMBIENTAL</t>
  </si>
  <si>
    <t>MANDATO PARA LA ADMINISTRACIÓN DE LOS RECURSOS DEL PROGRAMA DE APOYO A LA   INDUSTRIA CINEMATOGRÁFICA Y  AUDIOVISUAL, FONDO</t>
  </si>
  <si>
    <t>MANDATO PARA LA ADMINISTRACIÓN DE LOS RECURSOS DEL PROGRAMA DE COOPERACIÓN ENERGÉTICA PARA  PAÍSES DE CENTROAMÉRICA Y  EL CARIBE</t>
  </si>
  <si>
    <t>MANDATO SHCP MEX. TEX DEVELOPMENT CORP.</t>
  </si>
  <si>
    <t>MANDATOS FUSIÓN Y  LIQUIDACIÓN (FONEP, FIDEIN, PAI)</t>
  </si>
  <si>
    <t>MARIO RENATO MENÉNDEZ RODRÍGUEZ 7997</t>
  </si>
  <si>
    <t>MÉXICO EMPRENDE</t>
  </si>
  <si>
    <t>MORENA</t>
  </si>
  <si>
    <t>MOVIMIENTO CIUDADANO</t>
  </si>
  <si>
    <t>MUSEO DOLORES OLMEDO PATIÑO</t>
  </si>
  <si>
    <t>NACIONAL FINANCIERA, S.N.C.</t>
  </si>
  <si>
    <t>NOTIMEX, AGENCIA DE NOTICIAS DEL ESTADO MEXICANO.</t>
  </si>
  <si>
    <t>NUEVA ALIANZA</t>
  </si>
  <si>
    <t>ÓRGANO ADMINISTRATIVO DESCONCENTRADO DE PREVENCIÓN Y READAPTACIÓN SOCIAL</t>
  </si>
  <si>
    <t>P.M.I. COMERCIO INTERNACIONAL, S.A. DE C.V.</t>
  </si>
  <si>
    <t>PARA APOYAR LA CONSTRUCCIÓN Y EQUIPAMIENTO DEL NUEVO RECINTO DE LA CÁMARA DE SENADORES</t>
  </si>
  <si>
    <t>PARTIDO ACCIÓN NACIONAL</t>
  </si>
  <si>
    <t>PARTIDO DE LA REVOLUCIÓN DEMOCRÁTICA</t>
  </si>
  <si>
    <t>PARTIDO REVOLUCIONARIO INSTITUCIONAL</t>
  </si>
  <si>
    <t>PARTIDO VERDE ECOLOGISTA DE MÉXICO</t>
  </si>
  <si>
    <t>PATRONATO DE OBRAS E INSTALACIONES DEL INSTITUTO POLITÉCNICO NACIONAL</t>
  </si>
  <si>
    <t>PEMEX COGENERACIÓN Y SERVICIOS</t>
  </si>
  <si>
    <t>PEMEX ETILENO</t>
  </si>
  <si>
    <t>PEMEX EXPLORACIÓN Y PRODUCCIÓN</t>
  </si>
  <si>
    <t>PEMEX FERTILIZANTES</t>
  </si>
  <si>
    <t>PEMEX GAS Y PETROQUÍMICA BÁSICA</t>
  </si>
  <si>
    <t>PEMEX LOGÍSTICA</t>
  </si>
  <si>
    <t>PEMEX PERFORACIÓN Y SERVICIOS</t>
  </si>
  <si>
    <t>PEMEX PETROQUÍMICA</t>
  </si>
  <si>
    <t>PEMEX REFINACIÓN</t>
  </si>
  <si>
    <t>PEMEX TRANSFORMACIÓN INDUSTRIAL</t>
  </si>
  <si>
    <t>PENSIONES COMPLEMENTARIAS PARA MANDOS MEDIOS Y PERSONAL OPERATIVO DE LA SUPREMA CORTE DE JUSTICIA DE LA NACIÓN</t>
  </si>
  <si>
    <t>PENSIONES COMPLEMENTARIAS PARA SERVIDORES PÚBLICOS DE MANDO SUPERIOR DE LA SUPREMA CORTE DE JUSTICIA DE LA NACIÓN</t>
  </si>
  <si>
    <t>PETRÓLEOS MEXICANOS</t>
  </si>
  <si>
    <t>PLAN DE PENSIONES DE CONTRIBUCIÓN DEFINIDA PARA  EL PERSONAL DE MANDO DEL FIFOMI</t>
  </si>
  <si>
    <t>PLAN DE PENSIONES PERSONAL OPERATIVO</t>
  </si>
  <si>
    <t>PLAN DE PRESTACIONES MÉDICAS COMPLEMENTARIAS Y DE APOYO ECONÓMICO EXTRAORDINARIO A LOS EMPLEADOS DEL PODER JUDICIAL DE LA FEDERACIÓN</t>
  </si>
  <si>
    <t>POLICÍA FEDERAL</t>
  </si>
  <si>
    <t>PRESIDENCIA DE LA REPÚBLICA</t>
  </si>
  <si>
    <t>PRIMA DE ANTIGÜEDAD</t>
  </si>
  <si>
    <t>PROCURADURÍA AGRARIA</t>
  </si>
  <si>
    <t>PROCURADURÍA DE LA DEFENSA DEL CONTRIBUYENTE</t>
  </si>
  <si>
    <t>PROCURADURÍA FEDERAL DE LA DEFENSA DEL TRABAJO</t>
  </si>
  <si>
    <t>PROCURADURÍA FEDERAL DE PROTECCIÓN AL AMBIENTE</t>
  </si>
  <si>
    <t>PROCURADURÍA FEDERAL DEL CONSUMIDOR</t>
  </si>
  <si>
    <t>PROCURADURÍA GENERAL DE LA REPÚBLICA</t>
  </si>
  <si>
    <t>PRODUCTORA NACIONAL DE BIOLÓGICOS VETERINARIOS</t>
  </si>
  <si>
    <t>PRODUCTOS FORESTALES MEXICANOS</t>
  </si>
  <si>
    <t>PROGRAMA INTERINSTITUCIONAL DE ESTUDIOS DELA REGIÓN DE AMÉRICA DEL NORTE</t>
  </si>
  <si>
    <t>PROGRAMA NACIONAL DE SUPERACIÓN DE PERSONAL ACADÉMICO (SUPERA)</t>
  </si>
  <si>
    <t>PROMÉXICO</t>
  </si>
  <si>
    <t>PRONÓSTICOS PARA LA ASISTENCIA PÚBLICA</t>
  </si>
  <si>
    <t>RADIO EDUCACIÓN</t>
  </si>
  <si>
    <t>REGISTRO AGRARIO NACIONAL</t>
  </si>
  <si>
    <t>REMANENTES PRESUPUESTARIOS DEL AÑO 1998 Y ANTERIORES</t>
  </si>
  <si>
    <t>SAN MARTÍN TEXMELUCAN-TLAXCALA-EL MOLINITO</t>
  </si>
  <si>
    <t>SECCIÓN MEXICANA DE LA COMISIÓN INTERNACIONAL DE LÍMITES Y AGUAS. ENTRE MÉXICO Y ESTADOS UNIDOS</t>
  </si>
  <si>
    <t>SECCIONES MEXICANAS DE LAS COMISIONES INTERNACIONALES DE LÍMITES Y AGUAS ENTRE MÉXICO Y GUATEMALA, Y ENTRE MÉXICO Y BELICE</t>
  </si>
  <si>
    <t>SECRETARÍA DE AGRICULTURA, GANADERÍA, DESARROLLO RURAL, PESCA Y ALIMENTACIÓN</t>
  </si>
  <si>
    <t>SECRETARÍA DE COMUNICACIONES Y TRANSPORTES</t>
  </si>
  <si>
    <t>SECRETARÍA DE DESARROLLO AGRARIO, TERRITORIAL Y URBANO</t>
  </si>
  <si>
    <t>SECRETARÍA DE DESARROLLO SOCIAL</t>
  </si>
  <si>
    <t>SECRETARÍA DE ECONOMÍA</t>
  </si>
  <si>
    <t>SECRETARÍA DE EDUCACIÓN PÚBLICA</t>
  </si>
  <si>
    <t>SECRETARÍA DE ENERGÍA</t>
  </si>
  <si>
    <t>SECRETARÍA DE GOBERNACIÓN</t>
  </si>
  <si>
    <t>SECRETARÍA DE HACIENDA Y CRÉDITO PÚBLICO</t>
  </si>
  <si>
    <t>SECRETARÍA DE LA DEFENSA NACIONAL</t>
  </si>
  <si>
    <t>SECRETARÍA DE LA FUNCIÓN PÚBLICA</t>
  </si>
  <si>
    <t>SECRETARÍA DE MARINA</t>
  </si>
  <si>
    <t>SECRETARÍA DE MEDIO AMBIENTE Y RECURSOS NATURALES</t>
  </si>
  <si>
    <t>SECRETARÍA DE RELACIONES EXTERIORES</t>
  </si>
  <si>
    <t>SECRETARÍA DE SALUD</t>
  </si>
  <si>
    <t>SECRETARÍA DE TURISMO</t>
  </si>
  <si>
    <t>SECRETARÍA DEL TRABAJO Y PREVISIÓN SOCIAL</t>
  </si>
  <si>
    <t>SECRETARÍA EJECUTIVA DEL SISTEMA NACIONAL DE PROTECCIÓN INTEGRAL DE NIÑAS, NIÑOS Y ADOLESCENTES</t>
  </si>
  <si>
    <t>SECRETARÍA TÉCNICA DE LA COMISIÓN CALIFICADORA DE PUBLICACIONES Y REVISTAS ILUSTRADAS</t>
  </si>
  <si>
    <t>SECRETARÍA TÉCNICA DEL CONSEJO DE COORDINACIÓN PARA LA IMPLEMENTACIÓN DEL SISTEMA DE JUSTICIA PENAL</t>
  </si>
  <si>
    <t>SECRETARIADO EJECUTIVO DEL SISTEMA NACIONAL DE SEGURIDAD PÚBLICA</t>
  </si>
  <si>
    <t>SEGUROS DE CRÉDITO A LA VIVIENDA SHF, S.A. DE C.</t>
  </si>
  <si>
    <t>SENADO DE LA REPÚBLICA</t>
  </si>
  <si>
    <t>SERVICIO DE ADMINISTRACIÓN TRIBUTARIA</t>
  </si>
  <si>
    <t>SERVICIO DE ADMINISTRACIÓN Y ENAJENACIÓN DE BIENES</t>
  </si>
  <si>
    <t>SERVICIO DE INFORMACIÓN AGROALIMENTARIA Y PESQUERA</t>
  </si>
  <si>
    <t>SERVICIO DE PROTECCIÓN FEDERAL</t>
  </si>
  <si>
    <t>SERVICIO GEOLÓGICO MEXICANO</t>
  </si>
  <si>
    <t>SERVICIO NACIONAL DE INSPECCIÓN Y CERTIFICACIÓN DE SEMILLAS</t>
  </si>
  <si>
    <t>SERVICIO NACIONAL DE SANIDAD, INOCUIDAD Y CALIDAD AGROALIMENTARIA</t>
  </si>
  <si>
    <t>SERVICIO POSTAL MEXICANO</t>
  </si>
  <si>
    <t>SERVICIOS A LA NAVEGACIÓN EN EL ESPACIO AÉREO MEXICANO</t>
  </si>
  <si>
    <t>SERVICIOS AEROPORTUARIOS DE LA CIUDAD DE MÉXICO, S.A. DE C.V.</t>
  </si>
  <si>
    <t>SERVICIOS DE ALMACENAMIENTOS DEL NORTE, S.A.</t>
  </si>
  <si>
    <t>SERVICIOS DE ATENCIÓN PSIQUIÁTRICA</t>
  </si>
  <si>
    <t>SISTEMA NACIONAL PARA EL DESARROLLO INTEGRAL DE LA FAMILIA</t>
  </si>
  <si>
    <t>SISTEMA PÚBLICO DE RADIODIFUSIÓN DEL ESTADO MEXICANO</t>
  </si>
  <si>
    <t>SM940243 "GÓMEZ PALACIO-CUENCAMÉ- Y ERBANÍS" (CARRETERA TORREÓN-CUENCAMÉ-DURANGO) MANDATO 4861-5</t>
  </si>
  <si>
    <t>SOCIEDAD HIPOTECARIA FEDERAL S.N.C.</t>
  </si>
  <si>
    <t>SUPREMA CORTE DE JUSTICIA DE LA NACIÓN</t>
  </si>
  <si>
    <t>TALLERES GRÁFICOS DE MÉXICO</t>
  </si>
  <si>
    <t>TECNOLÓGICO NACIONAL DE MÉXICO</t>
  </si>
  <si>
    <t>TELECOMUNICACIONES DE MÉXICO</t>
  </si>
  <si>
    <t>TELEVISIÓN METROPOLITANA, S.A. DE C.V.</t>
  </si>
  <si>
    <t>TERRENOS PARA INDUSTRIAS, S.A.</t>
  </si>
  <si>
    <t>TRIBUNAL DE JUSTICIA  FISCAL Y ADMINISTRATIVA</t>
  </si>
  <si>
    <t>TRIBUNAL ELECTORAL DEL PODER JUDICIAL DE LA FEDERACIÓN</t>
  </si>
  <si>
    <t>TRIBUNAL FEDERAL DE CONCILIACIÓN Y ARBITRAJE</t>
  </si>
  <si>
    <t>TRIBUNAL SUPERIOR AGRARIO</t>
  </si>
  <si>
    <t>TRIBUNALES  UNITARIOS  DE CIRCUITO</t>
  </si>
  <si>
    <t>TRIBUNALES COLEGIADOS DE CIRCUITO</t>
  </si>
  <si>
    <t>UNIVERSIDAD ABIERTA Y A DISTANCIA MÉXICO</t>
  </si>
  <si>
    <t>UNIVERSIDAD AUTÓNOMA AGRARIA ANTONIO NARRO</t>
  </si>
  <si>
    <t>UNIVERSIDAD AUTÓNOMA CHAPINGO</t>
  </si>
  <si>
    <t>UNIVERSIDAD AUTÓNOMA METROPOLITANA</t>
  </si>
  <si>
    <t>UNIVERSIDAD NACIONAL AUTÓNOMA DE MÉXICO</t>
  </si>
  <si>
    <t>UNIVERSIDAD PEDAGÓGICA NACIONAL</t>
  </si>
  <si>
    <t>VISITADURÍA JURÍDICA</t>
  </si>
  <si>
    <t>XE-IPN CANAL 11</t>
  </si>
  <si>
    <r>
      <t xml:space="preserve">                
</t>
    </r>
    <r>
      <rPr>
        <sz val="14"/>
        <color rgb="FF000000"/>
        <rFont val="Calibri"/>
        <family val="2"/>
      </rPr>
      <t>Instituto Nacional de Transparencia,
        Acceso a la Información y 
    Protección de Datos Personales</t>
    </r>
    <r>
      <rPr>
        <sz val="16"/>
        <color rgb="FF000000"/>
        <rFont val="Calibri"/>
        <family val="2"/>
      </rPr>
      <t xml:space="preserve"> </t>
    </r>
  </si>
  <si>
    <t>Recomendaciones y Observaciones derivadas de la verificación diagnóstica de las obligaciones de transparencia establecidas en el título quinto de la ley General de transparencia</t>
  </si>
  <si>
    <t>El artículo 55 dice a la letra:
         Artículo 55. Los Sujetos Obligados deberán poner a disposición del público y actualizarán en los respectivos medios electrónicos, de acuerdo con sus facultades, atribuciones, funciones u objeto social, según corresponda, la Información, por lo menos, de los temas, Documentos y políticas que a continuación se señalan:</t>
  </si>
  <si>
    <t xml:space="preserve">Índice de Criterios Sustantivos:  </t>
  </si>
  <si>
    <t xml:space="preserve">Índice de Criterios Adjetivos:  </t>
  </si>
  <si>
    <t xml:space="preserve">Índice del Artículo:  </t>
  </si>
  <si>
    <t>Códigos de valoración : Cumplió totalmente = 1; Cumplió parcialmente = 0.5; No cumplió = 0; Justificado = Justificado</t>
  </si>
  <si>
    <t>Art. 55 - Fracción I. Marco Normativo</t>
  </si>
  <si>
    <t>Criterios Sustantivos</t>
  </si>
  <si>
    <t>Según la configuración de aplicabilidad, esta fracción SI aplica.</t>
  </si>
  <si>
    <t>Criterios Adjetivos</t>
  </si>
  <si>
    <t>Aplica a todos los sujetos obligados</t>
  </si>
  <si>
    <t>Fracción:</t>
  </si>
  <si>
    <t>Periodo de actualización: Trimestral</t>
  </si>
  <si>
    <t>Criterios Sustantivos de contenido</t>
  </si>
  <si>
    <t>Valoración</t>
  </si>
  <si>
    <t>Observaciones, Recomendaciones y/o Requerimientos</t>
  </si>
  <si>
    <t xml:space="preserve">Criterio 1. Ejercicio </t>
  </si>
  <si>
    <t xml:space="preserve">Criterio 2. Periodo que se informa (fecha de inicio y fecha de término con el formato día/mes/año) </t>
  </si>
  <si>
    <t>Criterio 3. Tipo de normatividad (Incluir catálogo: Constitución Política de los Estados Unidos Mexicanos / Tratados internacionales / Constitución Política de la entidad federativa o Estatuto de gobierno del Distrito Federal / Leyes: generales, federales y locales / Códigos / Reglamentos / Decreto de creación / Manuales administrativos, de integración, organizacionales / Reglas de operación / Criterios / Políticas / Otros documentos normativos: normas, bandos, resoluciones, lineamientos circulares, acuerdos, convenios, contratos, estatutos sindicales, estatutos universitarios, estatutos de personas morales, memorandos de entendimiento, entre otros aplicables al sujeto obligado de conformidad con sus facultades y atribuciones)</t>
  </si>
  <si>
    <t>Criterio 4. Denominación de la norma que se reporta</t>
  </si>
  <si>
    <t xml:space="preserve">Criterio 5. Fecha de publicación en el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 </t>
  </si>
  <si>
    <t>Criterio 6. Fecha de última modificación, en su caso, expresada en el formato día/mes/año. De no existir modificación, se repetirá la fecha de publicación</t>
  </si>
  <si>
    <t>Criterio 7. Hipervínculo al documento completo de cada norma</t>
  </si>
  <si>
    <t>Criterio 8. Periodo de actualización de la información: trimestral. Cuando se decrete, reforme, adicione, derogue o abrogue cualquier norma aplicable al sujeto obligado, la información deberá publicarse y/o actualizarse en un plazo no mayor a 20 días naturales a partir de su publicación y/o aprobación en el medio oficial que corresponda</t>
  </si>
  <si>
    <t>Criterio 9. La información publicada deberá estar actualizada al periodo que corresponde, de acuerdo con la Tabla de actualización y conservación de la información</t>
  </si>
  <si>
    <t>Criterio 10. Conservar en el sitio de Internet y a través de la Plataforma Nacional la información vigente de acuerdo con la Tabla de actualización y conservación de la información</t>
  </si>
  <si>
    <t>Criterio 11. Área(s) o unidad(es) administrativa(s) que genera(n) o posee(n) la información respectiva y son responsables de publicarla y actualizarla</t>
  </si>
  <si>
    <t xml:space="preserve">Criterio 12. Fecha de actualización de la información publicada con el formato día/mes/año </t>
  </si>
  <si>
    <t xml:space="preserve">Criterio 13. Fecha de validación  de la información publicada con el formato día/mes/año </t>
  </si>
  <si>
    <t xml:space="preserve">Criterio 14. Nota. Este criterio se cumple en caso de que sea necesario que el sujeto obligado incluya alguna aclaración relativa a la información publicada y/o explicación por la falta de información </t>
  </si>
  <si>
    <t xml:space="preserve">Criterio 15. La información publicada se organiza mediante el formato 1, en el que se incluyen todos los campos especificados en los criterios sustantivos de contenido </t>
  </si>
  <si>
    <t>Criterio 16. El soporte de la información permite su reutilización</t>
  </si>
  <si>
    <t>Art. 55 - Fracción II. Estructura orgánica</t>
  </si>
  <si>
    <t>Criterio 3. Denominación del Área (de acuerdo con el catálogo que en su caso regule la actividad del sujeto obligado)</t>
  </si>
  <si>
    <t>Criterio 4. Denominación del puesto (de acuerdo con el catálogo que en su caso regule la actividad del sujeto obligado).</t>
  </si>
  <si>
    <t>Criterio 5. Denominación del cargo (de conformidad con nombramiento otorgado)</t>
  </si>
  <si>
    <t>Criterio 6. 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</si>
  <si>
    <t>Criterio 7. Área de adscripción (Área inmediata superior)</t>
  </si>
  <si>
    <t>Criterio 8. Por cada puesto y/o cargo de la estructura se deberá especificar la denominación de la norma que establece sus atribuciones, responsabilidades y/o funciones, según sea el caso</t>
  </si>
  <si>
    <t>Criterio 9. Fundamento legal (artículo y/o fracción) que sustenta el puesto</t>
  </si>
  <si>
    <t>Criterio 10. Por cada puesto o cargo deben desplegarse las atribuciones, responsabilidades y/o funciones, según sea el caso</t>
  </si>
  <si>
    <t>Criterio 11. Hipervínculo al perfil y/o requerimientos del puesto o cargo, en caso de existir de acuerdo con la normatividad que aplique</t>
  </si>
  <si>
    <t xml:space="preserve">Criterio 12. Por cada área del sujeto obligado se debe incluir, en su caso, el número total de prestadores de servicios profesionales o miembros que integren el sujeto obligado de conformidad con las disposiciones aplicables (por ejemplo, en puestos honoríficos) </t>
  </si>
  <si>
    <t xml:space="preserve">Criterio 13. Ejercicio </t>
  </si>
  <si>
    <t xml:space="preserve">Criterio 14. Periodo que se informa (fecha de inicio y fecha de término con el formato día/mes/año) </t>
  </si>
  <si>
    <t xml:space="preserve">Criterio 15. Hipervínculo al organigrama completo del sujeto obligado (forma gráfica de la estructura orgánica), acorde a su normatividad, el cual deberá contener el número de dictamen o similar </t>
  </si>
  <si>
    <t xml:space="preserve">Criterio 16.Periodo de actualización de la información: trimestral. En su caso, dentro de los 20 días naturales después de la aprobación de alguna modificación a la estructura orgánica </t>
  </si>
  <si>
    <t>Criterio 17.La información publicada deberá estar actualizada al periodo que corresponde, de acuerdo con la Tabla de actualización y conservación de la información</t>
  </si>
  <si>
    <t>Criterio 18.Conservar en el sitio de Internet y a través de la Plataforma Nacional la información vigente de acuerdo con la Tabla de actualización y conservación de la información</t>
  </si>
  <si>
    <t>Criterio 19.Área(s) o unidad(es) administrativa(s) que genera(n) o posee(n) la información respectiva y son responsables de publicarla y actualizarla</t>
  </si>
  <si>
    <t xml:space="preserve">Criterio 20.Fecha de actualización de la información publicada con el formato día/mes/año </t>
  </si>
  <si>
    <t xml:space="preserve">Criterio 21.Fecha de validación  de la información publicada con el formato día/mes/año </t>
  </si>
  <si>
    <t xml:space="preserve">Criterio 22.Nota. Este criterio se cumple en caso de que sea necesario que el sujeto obligado incluya alguna aclaración relativa a la información publicada y/o explicación por la falta de información </t>
  </si>
  <si>
    <t xml:space="preserve">Criterio 23.La información publicada se organiza mediante los formatos 2ª y 2b, en el que se incluyen todos los campos especificados en los criterios sustantivos de contenido </t>
  </si>
  <si>
    <t>Criterio 24.El soporte de la información permite su reutilización</t>
  </si>
  <si>
    <t>Art. 55 - Fracción III. Facultades de cada Área</t>
  </si>
  <si>
    <t>Criterio 4. Denominación de la norma en la que se establecen sus facultades</t>
  </si>
  <si>
    <t>Criterio 5. Fundamento legal (artículo y/o fracción)</t>
  </si>
  <si>
    <t>Criterio 6. Se deberá desplegar el fragmento del reglamento interior, estatuto orgánico o normatividad equivalente en el que se observen las facultades que correspondan al Área</t>
  </si>
  <si>
    <t>Criterio 7.Periodo de actualización de la información: trimestral. En su caso, dentro de los 20 días naturales posteriores a la aprobación de alguna modificación</t>
  </si>
  <si>
    <t>Criterio 8.La información publicada deberá estar actualizada al periodo que corresponde, de acuerdo con la Tabla de actualización y conservación de la información</t>
  </si>
  <si>
    <t>Criterio 9.Conservar en el sitio de Internet y a través de la Plataforma Nacional la información vigente de acuerdo con la Tabla de actualización y conservación de la información</t>
  </si>
  <si>
    <t>Criterio 10.Área(s) o unidad(es) administrativa(s) que genera(n) o posee(n) la información respectiva y son responsables de publicarla y actualizarla</t>
  </si>
  <si>
    <t xml:space="preserve">Criterio 11.Fecha de actualización de la información publicada con el formato día/mes/año </t>
  </si>
  <si>
    <t xml:space="preserve">Criterio 12.Fecha de validación  de la información publicada con el formato día/mes/año </t>
  </si>
  <si>
    <t xml:space="preserve">Criterio 13.Nota. Este criterio se cumple en caso de que sea necesario que el sujeto obligado incluya alguna aclaración relativa a la información publicada y/o explicación por la falta de información </t>
  </si>
  <si>
    <t xml:space="preserve">Criterio 14.La información publicada se organiza mediante el formato 3, en el que se incluyen todos los campos especificados en los criterios sustantivos de contenido </t>
  </si>
  <si>
    <t>Criterio 15.El soporte de la información permite su reutilización</t>
  </si>
  <si>
    <t>Art. 55 - Fracción IV. Metas y objetivos</t>
  </si>
  <si>
    <t>Periodo de actualización: Anual</t>
  </si>
  <si>
    <t>Criterio 3. Denominación del Área o Unidad responsable. Se pondrá entre paréntesis el nombre del documento que en su caso regule la actividad del sujeto obligado: reglamento interior / manual de organización / otro</t>
  </si>
  <si>
    <t>Criterio 4. Descripción breve y clara de cada objetivo</t>
  </si>
  <si>
    <t>Criterio 5. Cada objetivo deberá desplegar sus indicadores asociados</t>
  </si>
  <si>
    <t>Criterio 6. Cada indicador deberá desplegar la(s) meta(s)</t>
  </si>
  <si>
    <t>Criterio 7. Cada meta deberá especificar su unidad de medida</t>
  </si>
  <si>
    <t>Criterio 8. Hipervínculo al documento del o los programas operativos / presupuestario / sectorial / regionales / institucionales / especiales / de trabajo y/o anuales, según corresponda en un formato que permita la reutilización de la información</t>
  </si>
  <si>
    <t xml:space="preserve">Criterio 9.Periodo de actualización de la información: anual, durante el primer trimestre del ejercicio en curso </t>
  </si>
  <si>
    <t>Criterio 10.La información publicada deberá estar actualizada al periodo que corresponde, de acuerdo con la Tabla de actualización y conservación de la información</t>
  </si>
  <si>
    <t>Criterio 11.Conservar en el sitio de Internet y a través de la Plataforma Nacional la información vigente de acuerdo con la Tabla de actualización y conservación de la información</t>
  </si>
  <si>
    <t>Criterio 12.Área(s) o unidad(es) administrativa(s) que genera(n) o posee(n) la información respectiva y son responsables de publicarla y actualizarla</t>
  </si>
  <si>
    <t xml:space="preserve">Criterio 13.Fecha de actualización de la información publicada con el formato día/mes/año </t>
  </si>
  <si>
    <t xml:space="preserve">Criterio 14.Fecha de validación  de la información publicada con el formato día/mes/año </t>
  </si>
  <si>
    <t xml:space="preserve">Criterio 15.Nota. Este criterio se cumple en caso de que sea necesario que el sujeto obligado incluya alguna aclaración relativa a la información publicada y/o explicación por la falta de información </t>
  </si>
  <si>
    <t xml:space="preserve">Criterio 16.La información publicada se organiza mediante el formato 4, en el que se incluyen todos los campos especificados en los criterios sustantivos de contenido </t>
  </si>
  <si>
    <t>Criterio 17.El soporte de la información permite su reutilización</t>
  </si>
  <si>
    <t>Art. 55 - Fracción V. Indicadores interés público</t>
  </si>
  <si>
    <t xml:space="preserve">Periodo de actualización: Trimestral </t>
  </si>
  <si>
    <t>Criterio 1. Ejercicio</t>
  </si>
  <si>
    <t>Criterio 3. Descripción breve y clara de cada objetivo</t>
  </si>
  <si>
    <t>Criterio 4. Nombre del(os) indicador(es)</t>
  </si>
  <si>
    <t>Criterio 5. La(s) dimensión(es) a medir</t>
  </si>
  <si>
    <t>Criterio 6. Definición del indicador, es decir, explicación breve y clara respecto de lo que debe medir el indicador</t>
  </si>
  <si>
    <t>Criterio 7. Método de cálculo, es decir, las variables que intervienen en la fórmula. Se deberá especificar el significado de las siglas y/o abreviaturas</t>
  </si>
  <si>
    <t>Criterio 8. Unidad de medida</t>
  </si>
  <si>
    <t>Criterio 9. Frecuencia de medición</t>
  </si>
  <si>
    <t>Criterio 10. Línea base</t>
  </si>
  <si>
    <t>Criterio 11. Metas programadas</t>
  </si>
  <si>
    <t>Criterio 12. Metas ajustadas, en su caso</t>
  </si>
  <si>
    <t>Criterio 13. Avance de las metas al periodo que se informa</t>
  </si>
  <si>
    <t>Criterio 14. Sentido del indicador (Ascendente/Descendente)</t>
  </si>
  <si>
    <t>Criterio 15. Fuente de información (especificar la fuente de información que alimenta al indicador, por lo menos integrando: nombre de ésta e institución responsable de su medición)</t>
  </si>
  <si>
    <t xml:space="preserve">Criterio 16.Periodo de actualización de la información: trimestral </t>
  </si>
  <si>
    <t xml:space="preserve">Criterio 23.La información publicada se organiza mediante el formato 5, en el que se incluyen todos los campos especificados en los criterios sustantivos de contenido </t>
  </si>
  <si>
    <t>Art. 55 - Fracción VI. Indicadores de resultados</t>
  </si>
  <si>
    <t>Criterio 3. Nombre del programa o concepto al que corresponde el indicador</t>
  </si>
  <si>
    <t>Criterio 4. Descripción breve y clara de cada objetivo institucional</t>
  </si>
  <si>
    <t>Criterio 5. Nombre del(os) indicador(es)</t>
  </si>
  <si>
    <t xml:space="preserve">Criterio 6.Dimensión(es) a medir. Por ejemplo: eficacia, eficiencia, calidad y economía </t>
  </si>
  <si>
    <t>Criterio 7. Definición del indicador, es decir, explicación breve y clara respecto de lo que éste debe medir</t>
  </si>
  <si>
    <t>Criterio 8. Método de cálculo con las variables que intervienen en la fórmula, se deberá incluir el significado de las siglas y/o abreviaturas</t>
  </si>
  <si>
    <t>Criterio 9. Unidad de medida</t>
  </si>
  <si>
    <t>Criterio 10. Frecuencia de medición</t>
  </si>
  <si>
    <t>Criterio 11. Línea base</t>
  </si>
  <si>
    <t>Criterio 12. Metas programadas</t>
  </si>
  <si>
    <t>Criterio 13. Metas ajustadas que existan, en su caso</t>
  </si>
  <si>
    <t>Criterio 14. Avance de metas</t>
  </si>
  <si>
    <t>Criterio 15. Sentido del indicador (Ascendente/Descendente)</t>
  </si>
  <si>
    <t>Criterio 16. Fuentes de información (especificar la fuente de información que alimenta al indicador, por lo menos integrando: nombre de ésta e institución responsable de la fuente)</t>
  </si>
  <si>
    <t xml:space="preserve">Criterio 17.Periodo de actualización de la información: trimestral </t>
  </si>
  <si>
    <t>Criterio 18.La información publicada deberá estar actualizada al periodo que corresponde, de acuerdo con la Tabla de actualización y conservación de la información</t>
  </si>
  <si>
    <t>Criterio 19.Conservar en el sitio de Internet y a través de la Plataforma Nacional la información vigente de acuerdo con la Tabla de actualización y conservación de la información</t>
  </si>
  <si>
    <t>Criterio 20.Área(s) o unidad(es) administrativa(s) que genera(n) o posee(n) la información respectiva y son responsables de publicarla y actualizarla</t>
  </si>
  <si>
    <t xml:space="preserve">Criterio 21.Fecha de actualización de la información publicada con el formato día/mes/año </t>
  </si>
  <si>
    <t xml:space="preserve">Criterio 22.Fecha de validación  de la información publicada con el formato día/mes/año </t>
  </si>
  <si>
    <t xml:space="preserve">Criterio 23.Nota. Este criterio se cumple en caso de que sea necesario que el sujeto obligado incluya alguna aclaración relativa a la información publicada y/o explicación por la falta de información </t>
  </si>
  <si>
    <t xml:space="preserve">Criterio 24.La información publicada se organiza mediante el formato 6 en el que se incluyen todos los campos especificados en los criterios sustantivos de contenido </t>
  </si>
  <si>
    <t>Criterio 25.El soporte de la información permite su reutilización</t>
  </si>
  <si>
    <t>Art. 55 - Fracción VII. Directorio</t>
  </si>
  <si>
    <t>Criterio 3. Clave o nivel del puesto (de acuerdo con el catálogo que regule la actividad del sujeto obligado)</t>
  </si>
  <si>
    <t>Criterio 4Denominación del cargo (de conformidad con nombramiento otorgado)</t>
  </si>
  <si>
    <t>Criterio 5. Nombre del servidor(a) público(a)(nombre[s], primer apellido, segundo apellido), integrante y/o miembro del sujeto obligado, y/o persona que desempeñe un empleo, cargo o comisión y/o ejerza actos de autoridad[1]. En su caso, incluir una leyenda que especifique el motivo por el cual no existe servidor público ocupando el cargo, por ejemplo: Vacante</t>
  </si>
  <si>
    <t>Criterio 6. Área o unidad administrativa de adscripción (de acuerdo con el catálogo de unidades administrativas o puestos)</t>
  </si>
  <si>
    <t xml:space="preserve">Criterio 7.Fecha de alta en el cargo con el formato día/mes/año  </t>
  </si>
  <si>
    <t>Criterio 8.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postal)[2]</t>
  </si>
  <si>
    <t>Criterio 9. Número(s) de teléfono(s) oficial(es) y extensión (es)</t>
  </si>
  <si>
    <t>Criterio 10. Correo electrónico oficial, en su caso</t>
  </si>
  <si>
    <t>Criterio 11.Periodo de actualización de la información: trimestral. En su caso, dentro de los 20 días naturales después de la aprobación de alguna modificación</t>
  </si>
  <si>
    <t>Criterio 12.La información publicada deberá estar actualizada al periodo que corresponde, de acuerdo con la Tabla de actualización y conservación de la información</t>
  </si>
  <si>
    <t>Criterio 13.Conservar en el sitio de Internet y a través de la Plataforma Nacional la información vigente de acuerdo con la Tabla de actualización y conservación de la información</t>
  </si>
  <si>
    <t>Criterio 14.Área(s) o unidad(es) administrativa(s) que genera(n) o posee(n) la información respectiva y son responsables de publicarla y actualizarla</t>
  </si>
  <si>
    <t xml:space="preserve">Criterio 15.Fecha de actualización de la información publicada con el formato día/mes/año </t>
  </si>
  <si>
    <t xml:space="preserve">Criterio 16.Fecha de validación  de la información publicada con el formato día/mes/año </t>
  </si>
  <si>
    <t xml:space="preserve">Criterio 17.Nota. Este criterio se cumple en caso de que sea necesario que el sujeto obligado incluya alguna aclaración relativa a la información publicada y/o explicación por la falta de información </t>
  </si>
  <si>
    <t xml:space="preserve">Criterio 18.La información publicada se organiza mediante el formato 7 en el que se incluyen todos los campos especificados en los criterios sustantivos de contenido </t>
  </si>
  <si>
    <t>Criterio 19.El soporte de la información permite su reutilización</t>
  </si>
  <si>
    <t>Art. 55 - Fracción VIII. Remuneración servidores públicos</t>
  </si>
  <si>
    <t>Periodo de actualización: Semestral</t>
  </si>
  <si>
    <t>Criterio 3. 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</si>
  <si>
    <t>Criterio 4. Clave o nivel del puesto (en su caso, de acuerdo con el catálogo que regule la actividad del sujeto obligado)</t>
  </si>
  <si>
    <t>Criterio 5. Denominación o descripción del puesto (de acuerdo con el catálogo que en su caso regule la actividad del sujeto obligado)</t>
  </si>
  <si>
    <t>Criterio 6. Denominación del cargo (de conformidad con nombramiento otorgado)</t>
  </si>
  <si>
    <t>Criterio 7. Área de adscripción (de acuerdo con el catálogo de unidades administrativas o puestos, si así corresponde)</t>
  </si>
  <si>
    <t>Criterio 8. Nombre completo del(a) servidor(a) público(a) y/o toda persona que desempeñe un empleo, cargo o comisión y/o ejerzan actos de autoridad (nombre [s], primer apellido, segundo apellido)</t>
  </si>
  <si>
    <t>Criterio 9. Sexo: Femenino/Masculino</t>
  </si>
  <si>
    <t xml:space="preserve">Criterio 10.Monto de la remuneración mensual bruta, de conformidad al Tabulador de sueldos y salarios que corresponda (se refiere a las percepciones totales sin descuento alguno) </t>
  </si>
  <si>
    <t xml:space="preserve">Criterio 11.Tipo de moneda de la remuneración bruta. Por ejemplo: Peso, Dólar, Euro, Libra, Yen </t>
  </si>
  <si>
    <t xml:space="preserve">Criterio 12.Monto de la remuneración mensual neta, de conformidad al Tabulador de sueldos y salarios que corresponda (se refiere a la remuneración mensual bruta menos las deducciones genéricas previstas por ley: ISR, ISSSTE, otra)  </t>
  </si>
  <si>
    <t xml:space="preserve">Criterio 13.Tipo de moneda de la remuneración bruta. Por ejemplo: Peso, Dólar, Euro, Libra, Yen </t>
  </si>
  <si>
    <t xml:space="preserve">Criterio 14.Denominación de las percepciones adicionales en dinero </t>
  </si>
  <si>
    <t>Criterio 15.Monto bruto de las percepciones adicionales en dinero</t>
  </si>
  <si>
    <t>Criterio 16.Monto neto de las percepciones adicionales en dinero</t>
  </si>
  <si>
    <t xml:space="preserve">Criterio 17.Tipo de moneda de las percepciones adicionales en dinero. Por ejemplo: Peso, Dólar, Euro, Libra, Yen </t>
  </si>
  <si>
    <t xml:space="preserve">Criterio 18.Periodicidad de las percepciones adicionales en dinero </t>
  </si>
  <si>
    <t xml:space="preserve">Criterio 19.Descripción de las percepciones adicionales en especie   </t>
  </si>
  <si>
    <t xml:space="preserve">Criterio 20.Periodicidad de las percepciones adicionales en especie </t>
  </si>
  <si>
    <t xml:space="preserve">Criterio 21.Denominación de los ingresos </t>
  </si>
  <si>
    <t xml:space="preserve">Criterio 22.Monto bruto de los ingresos </t>
  </si>
  <si>
    <t xml:space="preserve">Criterio 23.Monto neto de los ingresos </t>
  </si>
  <si>
    <t xml:space="preserve">Criterio 24.Tipo de moneda de los ingresos. Por ejemplo: Peso, Dólar, Euro, Libra, Yen </t>
  </si>
  <si>
    <t xml:space="preserve">Criterio 25.Periodicidad de los ingresos </t>
  </si>
  <si>
    <t xml:space="preserve">Criterio 26.Denominación de los sistemas de compensación </t>
  </si>
  <si>
    <t xml:space="preserve">Criterio 27.Monto bruto de los sistemas de compensación </t>
  </si>
  <si>
    <t xml:space="preserve">Criterio 28.Monto neto de los sistemas de compensación </t>
  </si>
  <si>
    <t xml:space="preserve">Criterio 29.Tipo de moneda de los sistemas de compensación. Por ejemplo: Peso, Dólar, Euro, Libra, Yen </t>
  </si>
  <si>
    <t>Criterio 30.Periodicidad de los sistemas de compensación</t>
  </si>
  <si>
    <t xml:space="preserve">Criterio 31.Denominación de las gratificaciones </t>
  </si>
  <si>
    <t xml:space="preserve">Criterio 32.Monto bruto de las gratificaciones </t>
  </si>
  <si>
    <t xml:space="preserve">Criterio 33.Monto neto de las gratificaciones </t>
  </si>
  <si>
    <t xml:space="preserve">Criterio 34.Tipo de moneda de las gratificaciones. Por ejemplo: Peso, Dólar, Euro, Libra, Yen </t>
  </si>
  <si>
    <t xml:space="preserve">Criterio 35.Periodicidad de las gratificaciones </t>
  </si>
  <si>
    <t xml:space="preserve">Criterio 36.Denominación de las primas </t>
  </si>
  <si>
    <t xml:space="preserve">Criterio 37.Monto bruto de las primas </t>
  </si>
  <si>
    <t xml:space="preserve">Criterio 38.Monto neto de las primas </t>
  </si>
  <si>
    <t xml:space="preserve">Criterio 39.Tipo de moneda de las primas. Por ejemplo: Peso, Dólar, Euro, Libra, Yen </t>
  </si>
  <si>
    <t xml:space="preserve">Criterio 40.Periodicidad de las primas </t>
  </si>
  <si>
    <t xml:space="preserve">Criterio 41. Denominación de las comisiones </t>
  </si>
  <si>
    <t xml:space="preserve">Criterio 42.Monto bruto de las comisiones </t>
  </si>
  <si>
    <t xml:space="preserve">Criterio 43.Monto neto de las comisiones </t>
  </si>
  <si>
    <t xml:space="preserve">Criterio 44.Tipo de moneda de las comisiones. Por ejemplo: Peso, Dólar, Euro, Libra, Yen </t>
  </si>
  <si>
    <t xml:space="preserve">Criterio 45.Periodicidad de las comisiones </t>
  </si>
  <si>
    <t xml:space="preserve">Criterio 46.Denominación de las dietas </t>
  </si>
  <si>
    <t xml:space="preserve">Criterio 47.Monto bruto de las dietas </t>
  </si>
  <si>
    <t xml:space="preserve">Criterio 48.Monto neto de las dietas </t>
  </si>
  <si>
    <t xml:space="preserve">Criterio 49.Tipo de moneda de las dietas. Por ejemplo: Peso, Dólar, Euro, Libra, Yen </t>
  </si>
  <si>
    <t xml:space="preserve">Criterio 50.Periodicidad de las dietas </t>
  </si>
  <si>
    <t xml:space="preserve">Criterio 51.Denominación de los bonos </t>
  </si>
  <si>
    <t>Criterio 52.Monto bruto de los bonos</t>
  </si>
  <si>
    <t xml:space="preserve">Criterio 53.Monto neto de los bonos </t>
  </si>
  <si>
    <t xml:space="preserve">Criterio 54.Tipo de moneda de los bonos. Por ejemplo: Peso, Dólar, Euro, Libra, Yen </t>
  </si>
  <si>
    <t xml:space="preserve">Criterio 55.Periodicidad de los bonos </t>
  </si>
  <si>
    <t xml:space="preserve">Criterio 56.Denominación de los estímulos </t>
  </si>
  <si>
    <t xml:space="preserve">Criterio 57.Monto bruto de los estímulos </t>
  </si>
  <si>
    <t>Criterio 58.Monto neto de los estímulos</t>
  </si>
  <si>
    <t xml:space="preserve">Criterio 59.Tipo de moneda de los estímulos. Por ejemplo: Peso, Dólar, Euro, Libra, Yen </t>
  </si>
  <si>
    <t xml:space="preserve">Criterio 60.Periodicidad de los estímulos </t>
  </si>
  <si>
    <t>Criterio 61.Denominación de los apoyos económicos. Por ejemplo, la asistencia legislativa que cubre a los CC. Diputados en apoyo para el desempeño de las funciones legislativas.</t>
  </si>
  <si>
    <t xml:space="preserve">Criterio 62.Monto bruto de los apoyos económicos </t>
  </si>
  <si>
    <t xml:space="preserve">Criterio 63.Monto neto de los apoyos económicos </t>
  </si>
  <si>
    <t xml:space="preserve">Criterio 64.Tipo de moneda de los apoyos económicos. Por ejemplo: Peso, Dólar, Euro, Libra, Yen </t>
  </si>
  <si>
    <t xml:space="preserve">Criterio 65.Periodicidad de los apoyos económicos </t>
  </si>
  <si>
    <t>Criterio 66.Denominación de las prestaciones económicas. Por ejemplo, prestaciones de seguridad social, seguros y toda cantidad distinta del sueldo que el servidor público reciba en moneda circulante o en divisas, prevista en el nombramiento, en el contrato o en una disposición legal</t>
  </si>
  <si>
    <t xml:space="preserve">Criterio 67.Monto bruto de las prestaciones económicas </t>
  </si>
  <si>
    <t xml:space="preserve">Criterio 68.Monto neto de las prestaciones económicas </t>
  </si>
  <si>
    <t xml:space="preserve">Criterio 69.Tipo de moneda de las prestaciones económicas. Por ejemplo: Peso, Dólar, Euro, Libra, Yen (especificar nombre) </t>
  </si>
  <si>
    <t>Criterio 70.Periodicidad de las prestaciones económicas</t>
  </si>
  <si>
    <t>Criterio 71.Descripción de las prestaciones en especie. Éstas podrán ser por ejemplo, todo beneficio que el servidor(a) público(a)reciba en bienes distintos de la moneda circulante.</t>
  </si>
  <si>
    <t xml:space="preserve">Criterio 72.Periodicidad de las prestaciones en especie </t>
  </si>
  <si>
    <t xml:space="preserve">Criterio 73.Periodo de actualización de la información: semestral. En caso de que exista alguna modificación antes de la conclusión del periodo, la información deberá actualizarse a más tardar en los 20 días naturales posteriores. </t>
  </si>
  <si>
    <t>Criterio 74.La información publicada deberá estar actualizada al periodo que corresponde, de acuerdo con la Tabla de actualización y conservación de la información</t>
  </si>
  <si>
    <t>Criterio 75.Conservar en el sitio de Internet y a través de la Plataforma Nacional la información vigente de acuerdo con la Tabla de actualización y conservación de la información</t>
  </si>
  <si>
    <t>Criterio 76.Área(s) o unidad(es) administrativa(s) que genera(n) o posee(n) la información respectiva y son responsables de publicarla y actualizarla</t>
  </si>
  <si>
    <t xml:space="preserve">Criterio 77.Fecha de actualización de la información publicada con el formato día/mes/año </t>
  </si>
  <si>
    <t xml:space="preserve">Criterio 78.Fecha de validación  de la información publicada con el formato día/mes/año </t>
  </si>
  <si>
    <t xml:space="preserve">Criterio 79.Nota. Este criterio se cumple en caso de que sea necesario que el sujeto obligado incluya alguna aclaración relativa a la información publicada y/o explicación por la falta de información </t>
  </si>
  <si>
    <t xml:space="preserve">Criterio 80.La información publicada se organiza mediante el formato 8, en el que se incluyen todos los campos especificados en los criterios sustantivos de contenido </t>
  </si>
  <si>
    <t>Criterio 81.El soporte de la información permite su reutilización</t>
  </si>
  <si>
    <t>Art. 55 - Fracción IX. Gastos de representación y viáticos</t>
  </si>
  <si>
    <t>Criterio 3. 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</si>
  <si>
    <t>Criterio 4. Clave o nivel del puesto (de acuerdo con el catálogo que en su caso regule la actividad del sujeto obligado)</t>
  </si>
  <si>
    <t>Criterio 5. Denominación del puesto (de acuerdo con el catálogo que en su caso regule la actividad del sujeto obligado, por ej. Subdirector[a] A)</t>
  </si>
  <si>
    <t>Criterio 6. Denominación del cargo (de conformidad con el nombramiento otorgado, por ej. Subdirector[a] de recursos humanos)</t>
  </si>
  <si>
    <t>Criterio 7. Área de adscripción o unidad administrativa (de acuerdo con el catálogo de unidades administrativas o puestos si así corresponde)</t>
  </si>
  <si>
    <t>Criterio 8. Nombre completo del (la) servidor(a) público(a), trabajador, prestador de servicios, miembro y/o toda persona que desempeñe un empleo, cargo o comisión y/o ejerza actos de autoridad en el sujeto obligado (nombre[s], primer apellido, segundo apellido)</t>
  </si>
  <si>
    <t xml:space="preserve">Criterio 9.Tipo de gasto (catálogo): Viáticos/Representación  </t>
  </si>
  <si>
    <t>Criterio 10. Denominación del encargo o comisión</t>
  </si>
  <si>
    <t>Criterio 11. Tipo de viaje (nacional / internacional)</t>
  </si>
  <si>
    <t>Criterio 12. Número de personas acompañantes en el encargo o comisión del trabajador, prestador de servicios, servidor(a) público(a), miembro y/o toda persona que desempeñe un empleo, cargo o comisión y/o ejerza actos de autoridad en el sujeto obligado comisionado</t>
  </si>
  <si>
    <t>Criterio 13. Importe ejercido por el total de acompañantes</t>
  </si>
  <si>
    <t>Criterio 14. Origen del encargo o comisión (país, estado y ciudad)</t>
  </si>
  <si>
    <t>Criterio 15. Destino del encargo o comisión (país, estado y ciudad)</t>
  </si>
  <si>
    <t>Criterio 16. Motivo del encargo o comisión</t>
  </si>
  <si>
    <t xml:space="preserve">Criterio 17.Fecha de salida del encargo o comisión con el formato día/mes/año  </t>
  </si>
  <si>
    <t xml:space="preserve">Criterio 18.Fecha de regreso del encargo o comisión: con el formato día/mes/año </t>
  </si>
  <si>
    <t>Criterio 19. Clave de la partida de cada uno de los conceptos correspondientes, con base en el Clasificador por Objeto del Gasto o Clasificador Contable que aplique</t>
  </si>
  <si>
    <t>Criterio 20. 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</si>
  <si>
    <t>Criterio 21. Importe ejercido erogado por concepto de viáticos</t>
  </si>
  <si>
    <t>Criterio 22. Importe total ejercido erogado con motivo del encargo o comisión</t>
  </si>
  <si>
    <t>Criterio 23. Importe total de gastos no erogados derivados del encargo o comisión</t>
  </si>
  <si>
    <t xml:space="preserve">Criterio 24.Fecha de entrega del informe de la comisión o encargo encomendado, con el formato día/mes/año  </t>
  </si>
  <si>
    <t>Criterio 25. Hipervínculo al informe de la comisión o encargo encomendado, donde se señalen las actividades realizadas, los resultados obtenidos, las contribuciones a la institución y las conclusiones; en su caso, se deberá incluir una leyenda explicando lo que corresponda</t>
  </si>
  <si>
    <t>Criterio 26. Hipervínculo a las facturas o comprobantes que soporten las erogaciones realizadas</t>
  </si>
  <si>
    <t>Criterio 27. Hipervínculo a la normatividad que regula los gastos por concepto de viáticos del sujeto obligado</t>
  </si>
  <si>
    <t xml:space="preserve">Criterio 28.Periodo de actualización de la información: trimestral. </t>
  </si>
  <si>
    <t>Criterio 29.La información publicada deberá estar actualizada al periodo que corresponde, de acuerdo con la Tabla de actualización y conservación de la información</t>
  </si>
  <si>
    <t>Criterio 30.Conservar en el sitio de Internet y a través de la Plataforma Nacional la información vigente de acuerdo con la Tabla de actualización y conservación de la información</t>
  </si>
  <si>
    <t>Criterio 31.Área(s) o unidad(es) administrativa(s) que genera(n) o posee(n) la información respectiva y son responsables de publicarla y actualizarla</t>
  </si>
  <si>
    <t xml:space="preserve">Criterio 32.Fecha de actualización de la información publicada con el formato día/mes/año </t>
  </si>
  <si>
    <t xml:space="preserve">Criterio 33.Fecha de validación  de la información publicada con el formato día/mes/año </t>
  </si>
  <si>
    <t xml:space="preserve">Criterio 34.Nota. Este criterio se cumple en caso de que sea necesario que el sujeto obligado incluya alguna aclaración relativa a la información publicada y/o explicación por la falta de información </t>
  </si>
  <si>
    <t xml:space="preserve">Criterio 35.La información publicada se organiza mediante el formato 9a en el que se incluyen todos los campos especificados en los criterios sustantivos de contenido </t>
  </si>
  <si>
    <t>Criterio 36.El soporte de la información permite su reutilización</t>
  </si>
  <si>
    <t>Art. 55 - Fracción X. Total de plazas (base y confianza)</t>
  </si>
  <si>
    <t>Criterio 3. Denominación del área (de acuerdo con el catálogo que en su caso regule la actividad del sujeto obligado)</t>
  </si>
  <si>
    <t>Criterio 4. Denominación del puesto (de acuerdo con el catálogo que en su caso regule la actividad del sujeto obligado). La información deberá estar ordenada de tal forma que sea posible visualizar los niveles de autoridad y sus relaciones de dependencia</t>
  </si>
  <si>
    <t>Criterio 5. Clave o nivel del puesto (de acuerdo con el catálogo que en su caso regule la actividad del sujeto obligado)</t>
  </si>
  <si>
    <t>Criterio 6. Tipo de plaza presupuestaria: de carácter permanente o eventual</t>
  </si>
  <si>
    <t>Criterio 7. Área de adscripción (área inmediata superior)</t>
  </si>
  <si>
    <t>Criterio 8. Por cada puesto y/o cargo de la estructura especificar el estado: ocupado o vacante.</t>
  </si>
  <si>
    <t>Criterio 9. Por cada puesto y/o cargo de la estructura vacante se incluirá un hipervínculo a las convocatorias a concursos para ocupar cargos públicos abiertos a la sociedad en general o sólo abiertos a los(as) servidores(as) públicos(as) del sujeto obligado, difundidas en la fracción XIV del artículo 70 de la Ley General</t>
  </si>
  <si>
    <t xml:space="preserve">Criterio 10. Ejercicio </t>
  </si>
  <si>
    <t xml:space="preserve">Criterio 11. Periodo que se informa (fecha de inicio y fecha de término con el formato día/mes/año) </t>
  </si>
  <si>
    <t>Criterio 12. Total de plazas de base</t>
  </si>
  <si>
    <t>Criterio 13. Total de plazas de base ocupadas</t>
  </si>
  <si>
    <t>Criterio 14. Total de plazas de base vacantes</t>
  </si>
  <si>
    <t>Criterio 15. Total de plazas de confianza</t>
  </si>
  <si>
    <t>Criterio 16. Total de plazas de confianza ocupadas</t>
  </si>
  <si>
    <t>Criterio 17. Total de plazas de confianza vacantes</t>
  </si>
  <si>
    <t>Criterio 18.Periodo de actualización de la información: trimestral.</t>
  </si>
  <si>
    <t>Criterio 19.La información publicada deberá estar actualizada al periodo que corresponde, de acuerdo con la Tabla de actualización y conservación de la información</t>
  </si>
  <si>
    <t>Criterio 20.Conservar en el sitio de Internet y a través de la Plataforma Nacional la información vigente de acuerdo con la Tabla de actualización y conservación de la información</t>
  </si>
  <si>
    <t>Criterio 21.Área(s) o unidad(es) administrativa(s) que genera(n) o posee(n) la información respectiva y son responsables de publicarla y actualizarla</t>
  </si>
  <si>
    <t xml:space="preserve">Criterio 22.Fecha de actualización de la información publicada con el formato día/mes/año </t>
  </si>
  <si>
    <t xml:space="preserve">Criterio 23.Fecha de validación  de la información publicada con el formato día/mes/año </t>
  </si>
  <si>
    <t xml:space="preserve">Criterio 24.Nota. Este criterio se cumple en caso de que sea necesario que el sujeto obligado incluya alguna aclaración relativa a la información publicada y/o explicación por la falta de información </t>
  </si>
  <si>
    <t xml:space="preserve">Criterio 25.La información publicada se organiza mediante los formatos 10a y 10b, en los cuales se incluyen todos los campos especificados en los criterios sustantivos de contenido </t>
  </si>
  <si>
    <t>Criterio 26.El soporte de la información permite su reutilización</t>
  </si>
  <si>
    <t>Art. 55 - Fracción XI. Contrataciones honorarios</t>
  </si>
  <si>
    <t xml:space="preserve">Criterio 3.Tipo de contratación (catálogo): Servicios profesionales por honorarios / Servicios profesionales por honorarios asimilados a salarios </t>
  </si>
  <si>
    <t>Criterio 4. Partida presupuestal de los recursos con que se cubran los honorarios pactados, con base en el Clasificador por Objeto del Gasto o Clasificador Contable que aplique</t>
  </si>
  <si>
    <t>Criterio 5. Nombre completo de la persona contratada (nombre[s], primer apellido, segundo apellido)</t>
  </si>
  <si>
    <t>Criterio 6. Número de contrato</t>
  </si>
  <si>
    <t>Criterio 7. Hipervínculo al contrato correspondiente</t>
  </si>
  <si>
    <t xml:space="preserve">Criterio 8.Fecha de inicio del contrato expresada con el formato día/mes/año </t>
  </si>
  <si>
    <t xml:space="preserve">Criterio 9.Fecha de término del contrato expresada con el formato día/mes/año  Criterio </t>
  </si>
  <si>
    <t>Criterio 10. Servicios contratados (objeto del contrato)</t>
  </si>
  <si>
    <t>Criterio 11. Remuneración mensual bruta o contraprestación</t>
  </si>
  <si>
    <t>Criterio 12. Monto total a pagar</t>
  </si>
  <si>
    <t>Criterio 13. Prestaciones, en su caso</t>
  </si>
  <si>
    <t>Criterio 14. Hipervínculo a la normatividad que regula la celebración de contratos de servicios profesionales por honorarios</t>
  </si>
  <si>
    <t>Criterio 15.Periodo de actualización de la información: trimestral.</t>
  </si>
  <si>
    <t>Criterio 16.La información publicada deberá estar actualizada al periodo que corresponde, de acuerdo con la Tabla de actualización y conservación de la información</t>
  </si>
  <si>
    <t>Criterio 17.Conservar en el sitio de Internet y a través de la Plataforma Nacional la información vigente de acuerdo con la Tabla de actualización y conservación de la información</t>
  </si>
  <si>
    <t>Criterio 18.Área(s) o unidad(es) administrativa(s) que genera(n) o posee(n) la información respectiva y son responsables de publicarla y actualizarla</t>
  </si>
  <si>
    <t xml:space="preserve">Criterio 19.Fecha de actualización de la información publicada con el formato día/mes/año </t>
  </si>
  <si>
    <t xml:space="preserve">Criterio 20.Fecha de validación  de la información publicada con el formato día/mes/año </t>
  </si>
  <si>
    <t xml:space="preserve">Criterio 21.Nota. Este criterio se cumple en caso de que sea necesario que el sujeto obligado incluya alguna aclaración relativa a la información publicada y/o explicación por la falta de información </t>
  </si>
  <si>
    <t xml:space="preserve">Criterio 22.La información publicada se organiza mediante el formato 11, en el que se incluyen todos los campos especificados en los criterios sustantivos de contenido </t>
  </si>
  <si>
    <t>Criterio 23.El soporte de la información permite su reutilización</t>
  </si>
  <si>
    <t>Art. 55 - Fracción XII. Declaraciones patrimoniales</t>
  </si>
  <si>
    <t>Criterio 3. 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</si>
  <si>
    <t>Criterio 4. Clave o nivel del puesto [(en su caso] de acuerdo con el catálogo que regule la actividad del sujeto obligado)</t>
  </si>
  <si>
    <t>Criterio 5. Denominación del puesto (de acuerdo con el catálogo que en su caso regule la actividad del sujeto obligado)</t>
  </si>
  <si>
    <t>Criterio 8. Nombre completo del/la servidor(a) público(a) y/o toda persona que desempeñe un empleo, cargo o comisión y/o ejerza actos de autoridad (nombre [s], primer apellido, segundo apellido)</t>
  </si>
  <si>
    <t>Criterio 9. Modalidad de la Declaración de Situación Patrimonial: inicio / modificación / conclusión</t>
  </si>
  <si>
    <t>Criterio 10. Hipervínculo a la versión pública de la Declaración de Situación Patrimonial o a los sistemas habilitados que registren y resguarden las bases de datos correspondientes</t>
  </si>
  <si>
    <t>Criterio 11. Ejercicio</t>
  </si>
  <si>
    <t>Criterio 12. Período que se informa</t>
  </si>
  <si>
    <t>Criterio 13. Nombre completo del / la servidor (a) público (a) (nombre (es), primero apellido, segundo apellido)</t>
  </si>
  <si>
    <t>Criterio. 14. Cargo del servidor público</t>
  </si>
  <si>
    <t>Criterio 15. Modalidad de la declaración (fiscal / no conflicto de intereses)</t>
  </si>
  <si>
    <t>Criterio 16. Hipervínculo a la declaración de aceptación o negativa para publicar las declaraciones por parte del servidor público</t>
  </si>
  <si>
    <t>Criterio 17. Hipervínculo a la versión pública de la declaración fiscal</t>
  </si>
  <si>
    <t>Criterio 18. Hipervínculo a la versión pública de la declaración de no conflicto de intereses</t>
  </si>
  <si>
    <t xml:space="preserve">Criterio 19. Periodo de actualización de la información: trimestral. </t>
  </si>
  <si>
    <t>Criterio 20.La información publicada deberá estar actualizada al periodo que corresponde, de acuerdo con la Tabla de actualización y conservación de la información</t>
  </si>
  <si>
    <t>Criterio 21.Conservar en el sitio de Internet y a través de la Plataforma Nacional la información vigente de acuerdo con la Tabla de actualización y conservación de la información</t>
  </si>
  <si>
    <t>Criterio 22.Área(s) o unidad(es) administrativa(s) que genera(n) o posee(n) la información respectiva y son responsables de publicarla y actualizarla</t>
  </si>
  <si>
    <t xml:space="preserve">Criterio 23.Fecha de actualización de la información publicada con el formato día/mes/año </t>
  </si>
  <si>
    <t xml:space="preserve">Criterio 24.Fecha de validación  de la información publicada con el formato día/mes/año </t>
  </si>
  <si>
    <t xml:space="preserve">Criterio 25.Nota. Este criterio se cumple en caso de que sea necesario que el sujeto obligado incluya alguna aclaración relativa a la información publicada y/o explicación por la falta de información </t>
  </si>
  <si>
    <t xml:space="preserve">Criterio 27.La información publicada se organiza mediante los formatos 12a y 12b, en el que se incluyen todos los campos especificados en los criterios sustantivos de contenido </t>
  </si>
  <si>
    <t>Criterio 28.El soporte de la información permite su reutilización</t>
  </si>
  <si>
    <t>Art. 55 - Fracción XIII. Datos de Unidad de Transparencia</t>
  </si>
  <si>
    <t>Criterio 3. 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</si>
  <si>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4. Teléfono(s) oficial(es) y, en su caso, extensión(es)</t>
  </si>
  <si>
    <t>Criterio 5. Horario de atención de la Unidad de Transparencia</t>
  </si>
  <si>
    <t>Criterio 6. Correo electrónico oficial activo de la Unidad de Transparencia mediante el cual se recibirán las solicitudes de información</t>
  </si>
  <si>
    <t>Criterio 7. 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</si>
  <si>
    <t>Criterio 8. Hipervínculo a la dirección electrónica del Sistema de solicitudes de acceso a la información</t>
  </si>
  <si>
    <t>Criterio 9. Nombres completos del responsable de la Unidad de Transparencia y del personal habilitado para cumplir con las funciones establecidas en el artículo 45 de la Ley General, independientemente de que su nivel sea menor al de jefe de departamento u homólogo (nombre[s], primer apellido, segundo apellido).</t>
  </si>
  <si>
    <t>Criterio 10. Cargo o puesto que ocupan el(la) responsable de la Unidad de Transparencia y el personal habilitado para cumplir con las funciones establecidas en el artículo 45 de la Ley General en el sujeto obligado</t>
  </si>
  <si>
    <t>Criterio 11. Cargo y/o función que desempeña el personal asignado en la Unidad de Transparencia</t>
  </si>
  <si>
    <t xml:space="preserve">Criterio 12.Periodo de actualización de la información: trimestral. </t>
  </si>
  <si>
    <t>Criterio 13.La información publicada deberá estar actualizada al periodo que corresponde, de acuerdo con la Tabla de actualización y conservación de la información</t>
  </si>
  <si>
    <t>Criterio 14.Conservar en el sitio de Internet y a través de la Plataforma Nacional la información vigente de acuerdo con la Tabla de actualización y conservación de la información</t>
  </si>
  <si>
    <t>Criterio 15.Área(s) o unidad(es) administrativa(s) que genera(n) o posee(n) la información respectiva y son responsables de publicarla y actualizarla</t>
  </si>
  <si>
    <t xml:space="preserve">Criterio 16.Fecha de actualización de la información publicada con el formato día/mes/año </t>
  </si>
  <si>
    <t xml:space="preserve">Criterio 17.Fecha de validación  de la información publicada con el formato día/mes/año </t>
  </si>
  <si>
    <t xml:space="preserve">Criterio 18.Nota. Este criterio se cumple en caso de que sea necesario que el sujeto obligado incluya alguna aclaración relativa a la información publicada y/o explicación por la falta de información </t>
  </si>
  <si>
    <t xml:space="preserve">Criterio 19.La información publicada se organiza mediante el formato 13, en el que se incluyen todos los campos especificados en los criterios sustantivos de contenido </t>
  </si>
  <si>
    <t>Criterio 20.El soporte de la información permite su reutilización</t>
  </si>
  <si>
    <t>Art. 55 - Fracción XIV. Concursos para ocupar cargos</t>
  </si>
  <si>
    <t>Criterio 3. Tipo de evento: concurso /.convocatoria / invitación / aviso</t>
  </si>
  <si>
    <t>Criterio 4. Alcance del concurso: Abierto al público en general /.Abierto sólo a servidores(as) públicos(as) del sujeto obligado</t>
  </si>
  <si>
    <t xml:space="preserve">Criterio 5.Tipo de cargo o puesto (catálogo): Confianza/Base/Otro </t>
  </si>
  <si>
    <t>Criterio 6. Clave o nivel del puesto (de acuerdo con el catálogo de claves y niveles de puesto de cada sujeto obligado)</t>
  </si>
  <si>
    <t xml:space="preserve">Criterio 7.Denominación del puesto (de acuerdo con el catálogo que en su caso regule la actividad del sujeto obligado) </t>
  </si>
  <si>
    <t>Criterio 8.Denominación del cargo de conformidad con nombramiento otorgado</t>
  </si>
  <si>
    <t xml:space="preserve">Criterio 9.Denominación del Área (de acuerdo con el catálogo que en su caso regule la actividad del sujeto obligado) </t>
  </si>
  <si>
    <t>Criterio 10. Salario bruto mensual</t>
  </si>
  <si>
    <t>Criterio 11. Salario neto mensual</t>
  </si>
  <si>
    <t xml:space="preserve">Criterio 12.Fecha de publicación del concurso, convocatoria, invitación y/o aviso con el formato día/mes/año  </t>
  </si>
  <si>
    <t xml:space="preserve">Criterio 13.Número de la convocatoria </t>
  </si>
  <si>
    <t>Criterio 14. 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</si>
  <si>
    <t xml:space="preserve">Criterio 15.Estado del proceso del concurso, convocatoria, invitación y/o aviso (catálogo): En proceso/En evaluación/Finalizado/ Cancelado/ Desierto </t>
  </si>
  <si>
    <t>Criterio 16. Número total de candidatos registrados</t>
  </si>
  <si>
    <t>Criterio 17. Nombre(s), primer apellido, segundo apellido de la persona aceptada/contratada para ocupar la plaza, cargo, puesto o función</t>
  </si>
  <si>
    <t>Criterio 18. Hipervínculo a la versión pública del acta o documento que asigne al(a) ganador(a)</t>
  </si>
  <si>
    <t xml:space="preserve">Criterio 19.En su caso, hipervínculo al sistema electrónico de convocatorias y/o concursos correspondiente al sujeto obligado y el hipervínculo al mismo </t>
  </si>
  <si>
    <t xml:space="preserve">Criterio 20.Periodo de actualización de la información: trimestral. En su caso, se actualizará la información, previo a la fecha de vencimiento de las convocatorias para ocupar cargos públicos; de conformidad con la normativa aplicable al sujeto obligado </t>
  </si>
  <si>
    <t>Criterio 21.La información publicada deberá estar actualizada al periodo que corresponde, de acuerdo con la Tabla de actualización y conservación de la información</t>
  </si>
  <si>
    <t>Criterio 22.Conservar en el sitio de Internet y a través de la Plataforma Nacional la información vigente de acuerdo con la Tabla de actualización y conservación de la información</t>
  </si>
  <si>
    <t>Criterio 23.Área(s) o unidad(es) administrativa(s) que genera(n) o posee(n) la información respectiva y son responsables de publicarla y actualizarla</t>
  </si>
  <si>
    <t xml:space="preserve">Criterio 24.Fecha de actualización de la información publicada con el formato día/mes/año </t>
  </si>
  <si>
    <t xml:space="preserve">Criterio 25.Fecha de validación  de la información publicada con el formato día/mes/año </t>
  </si>
  <si>
    <t xml:space="preserve">Criterio 26.Nota. Este criterio se cumple en caso de que sea necesario que el sujeto obligado incluya alguna aclaración relativa a la información publicada y/o explicación por la falta de información </t>
  </si>
  <si>
    <t xml:space="preserve">Criterio 27.La información publicada se organiza mediante el formato 14, en el que se incluyen todos los campos especificados en los criterios sustantivos de contenido </t>
  </si>
  <si>
    <t>Art. 55 - Fracción XV. Programas sociales</t>
  </si>
  <si>
    <t xml:space="preserve">Criterio 3.Tipo de programa (catálogo): Programa de transferencia/Programa de servicios/Programa de infraestructura social/Programa de subsidio/Programa mixto </t>
  </si>
  <si>
    <t>Criterio 4.Denominación del Programa</t>
  </si>
  <si>
    <t>Criterio 5. El programa es desarrollado por más de un área o sujeto obligado (Sí / No)</t>
  </si>
  <si>
    <t>Criterio 6. Sujeto(s) obligado(s), en su caso, corresponsable(s) del programa</t>
  </si>
  <si>
    <t>Criterio 7. Área(s) (de acuerdo con el catálogo que en su caso regule la actividad del sujeto obligado) o unidad(es) responsable(s) del desarrollo del programa</t>
  </si>
  <si>
    <t xml:space="preserve">Criterio 8.Denominación del documento normativo en el cual se especifique la creación del programa </t>
  </si>
  <si>
    <t>Criterio 9. Hipervínculo al documento normativo en el cual se especifica la creación del programa</t>
  </si>
  <si>
    <t xml:space="preserve">Criterio 10.El periodo de vigencia del programa está definido (catálogo):  Sí/No </t>
  </si>
  <si>
    <t xml:space="preserve">Criterio 11.Fecha de inicio de vigencia del programa llevado a cabo (con el formato día/mes/año) </t>
  </si>
  <si>
    <t xml:space="preserve">Criterio 12.Fecha de término de vigencia del programa llevado a cabo (con el formato día/mes/año)  </t>
  </si>
  <si>
    <t>Criterio 13. Diseño</t>
  </si>
  <si>
    <t xml:space="preserve">Criterio 14.Objetivo(s) general(es) </t>
  </si>
  <si>
    <t xml:space="preserve">Criterio 15.Objetivo(s) específico(s) </t>
  </si>
  <si>
    <t>Criterio 16.Alcances (catálogo): Corto plazo/Mediano plazo/Largo plazo/Permanente</t>
  </si>
  <si>
    <t>Criterio 17. Metas físicas</t>
  </si>
  <si>
    <t>Criterio 18. Población beneficiada estimada (número de personas)</t>
  </si>
  <si>
    <t>Criterio 19. Nota metodológica de cálculo (en caso de tratarse de una estimación)</t>
  </si>
  <si>
    <t>Criterio 20. Monto del presupuesto aprobado</t>
  </si>
  <si>
    <t>Criterio 21. Monto del presupuesto modificado</t>
  </si>
  <si>
    <t>Criterio 22. Monto del presupuesto ejercido</t>
  </si>
  <si>
    <t>Criterio 23. Monto destinado a cubrir el déficit de operación</t>
  </si>
  <si>
    <t>Criterio 24. Monto destinado a cubrir los gastos de administración asociados con el otorgamiento de subsidios de las entidades y órganos administrativos desconcentrados</t>
  </si>
  <si>
    <t>Criterio 25. Hipervínculo, en su caso, al documento donde se establezcan las modificaciones a los alcances o modalidades del programa</t>
  </si>
  <si>
    <t>Criterio 26. Hipervínculo al Calendario de su programación presupuestal</t>
  </si>
  <si>
    <t>Criterio 27. Criterios de elegibilidad previstos</t>
  </si>
  <si>
    <t>Criterio 28. Requisitos y procedimientos de acceso</t>
  </si>
  <si>
    <t>Criterio 29. Monto, apoyo o beneficio (en dinero o en especie) mínimo que recibirá(n) el(los) beneficiario(s)</t>
  </si>
  <si>
    <t>Criterio 30. Monto, apoyo o beneficio (en dinero o en especie) máximo que recibirá(n) el(los) beneficiario(s)</t>
  </si>
  <si>
    <t>Criterio 31. Procedimiento de queja o inconformidad ciudadana</t>
  </si>
  <si>
    <t>Criterio 32. Mecanismos de exigibilidad</t>
  </si>
  <si>
    <t>Criterio 33. Mecanismos de cancelación de apoyo, en su caso</t>
  </si>
  <si>
    <t xml:space="preserve">Criterio 34.Periodo evaluado </t>
  </si>
  <si>
    <t>Criterio 35. Mecanismos de evaluación</t>
  </si>
  <si>
    <t>Criterio 36. Instancia(s) evaluadora(s)</t>
  </si>
  <si>
    <t>Criterio 37. Hipervínculo a los Resultados de los informes de evaluación</t>
  </si>
  <si>
    <t>Criterio 38. Seguimiento que ha dado el sujeto obligado a las recomendaciones que en su caso se hayan emitido</t>
  </si>
  <si>
    <t>Criterio 39. Denominación del indicador</t>
  </si>
  <si>
    <t>Criterio 40. Definición</t>
  </si>
  <si>
    <t>Criterio 41. Método de cálculo (fórmula)</t>
  </si>
  <si>
    <t>Criterio 42. Unidad de medida</t>
  </si>
  <si>
    <t xml:space="preserve">Criterio 43.Dimensión (catálogo): eficiencia/eficacia/ economía/calidad </t>
  </si>
  <si>
    <t>Criterio 44. Frecuencia de medición</t>
  </si>
  <si>
    <t>Criterio 45. Resultados</t>
  </si>
  <si>
    <t>Criterio 46. Denominación del documento, metodología, base de datos o documento que corresponda en el cual se basaron para medir y/o generar el indicador utilizado</t>
  </si>
  <si>
    <t>Criterio 47. Formas de participación social</t>
  </si>
  <si>
    <t>Criterio 48. Articulación con otros programas sociales (Sí / No)</t>
  </si>
  <si>
    <t>Criterio 49. Denominación del(los) programa(s) al(los) cual(es) está articulado</t>
  </si>
  <si>
    <t>Criterio 50. Está sujeto a Reglas de Operación (Sí / No)</t>
  </si>
  <si>
    <t>Criterio 51. Hipervínculo al documento de Reglas de Operación, publicado en el DOF, gaceta, periódico o documento equivalente</t>
  </si>
  <si>
    <t>Criterio 52. Hipervínculo a los informes periódicos sobre la ejecución del programa</t>
  </si>
  <si>
    <t>Criterio 53. Hipervínculo al resultados de las evaluaciones realizadas a dichos informes</t>
  </si>
  <si>
    <t>Criterio 54.Fecha de publicación, en el DOF, gaceta, periódico o documento equivalente, de las evaluaciones realizadas a los programas (con el formato día/mes/año).</t>
  </si>
  <si>
    <t xml:space="preserve">Criterio 55.Hipervínculo al padrón de beneficiarios o participantes. Este documento deberá ser el publicado en el DOF, Gaceta o cualquier medio oficial según corresponda </t>
  </si>
  <si>
    <t xml:space="preserve">Criterio 56. Ejercicio </t>
  </si>
  <si>
    <t xml:space="preserve">Criterio 57. Periodo que se informa (fecha de inicio y fecha de término con el formato día/mes/año) </t>
  </si>
  <si>
    <t xml:space="preserve">Criterio 58.Tipo de programa (catálogo): Programa de transferencia/ Programa de servicios/ Programa de infraestructura social/ Programa de subsidio/ Programa mixto </t>
  </si>
  <si>
    <t xml:space="preserve">Criterio 59.Denominación del programa </t>
  </si>
  <si>
    <t>Criterio 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otorgue[6]</t>
  </si>
  <si>
    <t xml:space="preserve">Criterio 61.Monto, recurso, beneficio o apoyo (en dinero o en especie) otorgado a cada una de las personas físicas, morales o grupos que el sujeto obligado determine </t>
  </si>
  <si>
    <t>Criterio 62. Unidad territorial (colonia, municipio, delegación, estado y/o país)</t>
  </si>
  <si>
    <t>Criterio 63. Edad (en su caso)</t>
  </si>
  <si>
    <t>Criterio 64. Sexo (en su caso)</t>
  </si>
  <si>
    <t>Criterio 65. Hipervínculo a información estadística general de las personas beneficiadas por el programa</t>
  </si>
  <si>
    <t>Criterio 66.Periodo de actualización de la información: trimestral (la información de los programas que se desarrollarán a lo largo del ejercicio deberá publicarse durante el primer mes del año)</t>
  </si>
  <si>
    <t>Criterio 67.La información publicada deberá estar actualizada al periodo que corresponde, de acuerdo con la Tabla de actualización y conservación de la información</t>
  </si>
  <si>
    <t>Criterio 68.Conservar en el sitio de Internet y a través de la Plataforma Nacional la información vigente de acuerdo con la Tabla de actualización y conservación de la información</t>
  </si>
  <si>
    <t>Criterio 69.Área(s) o unidad(es) administrativa(s) que genera(n) o posee(n) la información respectiva y son responsables de publicarla y actualizarla</t>
  </si>
  <si>
    <t xml:space="preserve">Criterio 70.Fecha de actualización de la información publicada con el formato día/mes/año </t>
  </si>
  <si>
    <t xml:space="preserve">Criterio 71.Fecha de validación  de la información publicada con el formato día/mes/año </t>
  </si>
  <si>
    <t xml:space="preserve">Criterio 72.Nota. Este criterio se cumple en caso de que sea necesario que el sujeto obligado incluya alguna aclaración relativa a la información publicada y/o explicación por la falta de información </t>
  </si>
  <si>
    <t xml:space="preserve">Criterio 73.La información publicada se organiza mediante los formatos 15a y 15b, en los que se incluyen todos los campos especificados en los criterios sustantivos de contenido </t>
  </si>
  <si>
    <t>Criterio 74.El soporte de la información permite su reutilización</t>
  </si>
  <si>
    <t>Art. 55 - Fracción XVI. Relaciones laborales y recursos públicos a  sindicatos</t>
  </si>
  <si>
    <t>Criterio 3. Tipo de personal: Base / Confianza</t>
  </si>
  <si>
    <t xml:space="preserve">Criterio 4.Tipo de normatividad (catálogo): Constitución Política de los Estados Unidos Mexicanos/Tratado internacional/Constitución Política de la entidad federativa/Estatuto/Ley General/Ley Federal/Ley Orgánica/Ley local/Ley Reglamentaria/Código/Reglamento/Decreto/Manual/Reglas de operación/ Criterios/Política/Condiciones/Norma/Bando/Resolución/Lineamientos/Circula r/Acuerdo/Convenio/Contrato/Estatuto sindical/Estatuto Universitario/Estatuto de personas morales/Memorando de entendimiento/Otro </t>
  </si>
  <si>
    <t>Criterio 5.Denominación de las condiciones generales de trabajo, contrato, convenio o documento que regule las relaciones laborales</t>
  </si>
  <si>
    <t xml:space="preserve">Criterio 6.Fecha de aprobación, registro ante la autoridad correspondiente o la publicación oficial, por ejemplo: Diario Oficial de la Federación, gaceta o periódico correspondiente; con el formato día/mes/año  </t>
  </si>
  <si>
    <t>Criterio 7.Fecha, en su caso, de la última modificación de las Condiciones Generales de Trabajo, contrato, convenio o documento que regule las relaciones laborales con el formato día/mes/año</t>
  </si>
  <si>
    <t xml:space="preserve">Criterio 8.Hipervínculo al documento de condiciones Generales de Trabajo, contrato, convenio o documento que regule las relaciones laborales completo </t>
  </si>
  <si>
    <t>Criterio 9. Hipervínculo al documento completo</t>
  </si>
  <si>
    <t xml:space="preserve">Criterio 12.Tipo de recursos públicos (catálogo): efectivo / en especie (materiales) / donativos </t>
  </si>
  <si>
    <t xml:space="preserve">Criterio 13.Descripción y/o monto de los recursos públicos entregados en efectivo, especie o donativos </t>
  </si>
  <si>
    <t xml:space="preserve">Criterio 14.Motivos por los cuales se entrega el recurso en efectivo, especie o donativo  Criterio </t>
  </si>
  <si>
    <t xml:space="preserve">Criterio 15.Fecha de entrega de los recursos públicos, con el formato día/mes/año  </t>
  </si>
  <si>
    <t>Criterio 16. Denominación del(os) sindicato(s) al(os) cual(es) se les entregó el recurso público</t>
  </si>
  <si>
    <t>Criterio 17. Hipervínculo al oficio, petición, carta o documento en el que conste la petición del donativo</t>
  </si>
  <si>
    <t>Criterio 18.Hipervínculo, en su caso, al informe de uso de recursos en efectivo, especie o donativos que entregue el sindicato al sujeto obligado</t>
  </si>
  <si>
    <t>Criterio 19. Hipervínculo, en su caso, al(los) Programa(s) con objetivos y metas por los que se entregan los recursos para cubrir las prestaciones establecidas en las Condiciones Generales de Trabajo de los Contratos Colectivos de Trabajo</t>
  </si>
  <si>
    <t>Criterio 20. Hipervínculo, en su caso, a los Programas con objetivos y metas por los que se entregan los donativos</t>
  </si>
  <si>
    <t>Criterio 21.Periodo de actualización de la información: trimestral; cuando se establezca, modifique o derogue cualquier norma laboral aplicable al sujeto obligado, la información normativa deberá actualizarse en un plazo no mayor a 20 días naturales a partir de su publicación y/o aprobación</t>
  </si>
  <si>
    <t>Criterio 22.La información publicada deberá estar actualizada al periodo que corresponde, de acuerdo con la Tabla de actualización y conservación de la información</t>
  </si>
  <si>
    <t>Criterio 23.Conservar en el sitio de Internet y a través de la Plataforma Nacional la información vigente de acuerdo con la Tabla de actualización y conservación de la información</t>
  </si>
  <si>
    <t>Criterio 24.Área(s) o unidad(es) administrativa(s) que genera(n) o posee(n) la información respectiva y son responsables de publicarla y actualizarla</t>
  </si>
  <si>
    <t xml:space="preserve">Criterio 25.Fecha de actualización de la información publicada con el formato día/mes/año </t>
  </si>
  <si>
    <t xml:space="preserve">Criterio 26.Fecha de validación  de la información publicada con el formato día/mes/año </t>
  </si>
  <si>
    <t xml:space="preserve">Criterio 27.Nota. Este criterio se cumple en caso de que sea necesario que el sujeto obligado incluya alguna aclaración relativa a la información publicada y/o explicación por la falta de información </t>
  </si>
  <si>
    <t xml:space="preserve">Criterio 28.La información publicada se organiza mediante los formatos 16a y 16b, en los que se incluyen todos los campos especificados en los criterios sustantivos de contenido </t>
  </si>
  <si>
    <t>Criterio 29.El soporte de la información permite su reutilización</t>
  </si>
  <si>
    <t>Art. 55 - Fracción XVII. Datos curriculares</t>
  </si>
  <si>
    <t>Criterio 3}. Denominación del puesto en la estructura orgánica (de acuerdo con el catálogo de claves y niveles)</t>
  </si>
  <si>
    <t>Criterio 4. Denominación del cargo, empleo, comisión o nombramiento otorgado</t>
  </si>
  <si>
    <t>Criterio 5. Nombre del servidor(a) público(a), integrante y/o, miembro del sujeto obligado, y/o persona que desempeñe un empleo, cargo o comisión y/o ejerza actos de autoridad (nombre[s], primer apellido, segundo apellido)</t>
  </si>
  <si>
    <t xml:space="preserve">Criterio 6.Área de adscripción (de acuerdo con el catálogo que en su caso regule la actividad del sujeto obligado)  </t>
  </si>
  <si>
    <t>Criterio 7.Escolaridad, nivel máximo de estudios concluido y comprobable (catálogo): Ninguno/Primaria/Secundaria/Bachillerato/Carrera técnica/Licenciatura/Maestría/Doctorado/Posdoctorado/Especialización</t>
  </si>
  <si>
    <t>Criterio 8. Carrera genérica, en su caso</t>
  </si>
  <si>
    <t>Criterio 9.Periodo (mes/año de inicio y mes/año de conclusión)</t>
  </si>
  <si>
    <t>Criterio 10. Denominación de la institución o empresa</t>
  </si>
  <si>
    <t>Criterio 11. Cargo o puesto desempeñado</t>
  </si>
  <si>
    <t>Criterio 12. Campo de experiencia</t>
  </si>
  <si>
    <t xml:space="preserve">Criterio 13.Hipervínculo al documento que contenga la información relativa a la trayectoria45 del (la) servidor(a) público(a), que deberá contener, además de los datos mencionados en los criterios anteriores, información adicional respecto a la trayectoria académica, profesional o laboral que acredite su capacidad y habilidades o pericia para ocupar el cargo público </t>
  </si>
  <si>
    <t>Criterio 14. Cuenta con sanciones administrativas definitivas aplicadas por la autoridad competente: Sí/No</t>
  </si>
  <si>
    <t xml:space="preserve">Criterio 15.Periodo de actualización de la información: trimestral. En su caso, dentro de los 20 días naturales posteriores a alguna modificación </t>
  </si>
  <si>
    <t xml:space="preserve">Criterio 22.La información publicada se organiza mediante el formato 17, en el que se incluyen todos los campos especificados en los criterios sustantivos de contenido </t>
  </si>
  <si>
    <t>Art. 55 - Fracción XVIII. Funcionarios sancionados</t>
  </si>
  <si>
    <t>Criterio 1. Nombre del (la) servidor(a) público(a) (y/o persona que desempeñe un empleo, cargo o comisión y/o ejerzan actos de autoridad en el sujeto obligado) (nombre[s], primer apellido, segundo apellido)</t>
  </si>
  <si>
    <t>Criterio 2. Clave o nivel del puesto (de acuerdo con el catálogo que en su caso regule la actividad del sujeto obligado)</t>
  </si>
  <si>
    <t>Criterio 3. Denominación del puesto (de acuerdo con el catálogo que en su caso regule la actividad del sujeto obligado, por ej. Subdirector[a])</t>
  </si>
  <si>
    <t>Criterio 4. Denominación del cargo (de conformidad con el nombramiento otorgado, por ej. Subdirector[a] de recursos humanos)</t>
  </si>
  <si>
    <t xml:space="preserve">Denominación del área de adscripción del servidor público (de acuerdo con el catálogo que en su caso regule la actividad del sujeto obligado) </t>
  </si>
  <si>
    <t xml:space="preserve">Criterio 8 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</si>
  <si>
    <t xml:space="preserve">Orden jurisdiccional de la sanción (catálogo): Federal/Estatal </t>
  </si>
  <si>
    <t>Criterio 8. Autoridad sancionadora</t>
  </si>
  <si>
    <t>Criterio 9. Número de expediente</t>
  </si>
  <si>
    <t xml:space="preserve">Fecha de la resolución en la que se aprobó la sanción, con el formato día/mes/año </t>
  </si>
  <si>
    <t>Criterio 11. Causa de la sanción (descripción breve de las causas que dieron origen a la irregularidad)</t>
  </si>
  <si>
    <t>Criterio 12. Denominación de la normatividad infringida</t>
  </si>
  <si>
    <t>Criterio 13. Hipervínculo a la resolución donde se observe la aprobación de la sanción</t>
  </si>
  <si>
    <t>Criterio 14. Hipervínculo al sistema de registro de sanciones correspondiente</t>
  </si>
  <si>
    <t xml:space="preserve">Criterio 22.La información publicada se organiza mediante el formato 18, en el que se incluyen todos los campos especificados en los criterios sustantivos de contenido </t>
  </si>
  <si>
    <t>Art. 55 - Fracción XIX. Servicios</t>
  </si>
  <si>
    <t xml:space="preserve">Criterio 3.Denominación del servicio </t>
  </si>
  <si>
    <t>Criterio 4.Tipo de servicio (catálogo): Directo/Indirecto</t>
  </si>
  <si>
    <t>Criterio 5. Tipo de usuario y/o población objetivo. Especificar los casos en que se puede obtener el servicio</t>
  </si>
  <si>
    <t xml:space="preserve">Criterio 6.Descripción del objetivo del servicio. Por ejemplo, los beneficios que se pueden obtener al acceder al servicio </t>
  </si>
  <si>
    <t xml:space="preserve">Criterio 7.Modalidad del servicio. Por ejemplo: presencial, en línea, correo, mensajería, telefónica, módulo itinerante, etcétera </t>
  </si>
  <si>
    <t>Criterio 8. Requisitos para obtener el servicio</t>
  </si>
  <si>
    <t>Criterio 9. Documentos requeridos, en su caso</t>
  </si>
  <si>
    <t>Criterio 10. Hipervínculo al/los formato(s) respectivo(s) publicado(s) en medio oficial</t>
  </si>
  <si>
    <t xml:space="preserve">Criterio 11.Tiempo de respuesta. Por ejemplo, el número de horas, días hábiles o naturales </t>
  </si>
  <si>
    <t xml:space="preserve">Criterio 12.Denominación del área del sujeto obligado en la que se proporciona el servicio, o en caso de ser un servicio indirecto, la denominación del permisionario, concesionario o empresa productiva del Estado </t>
  </si>
  <si>
    <t>Criterio 13.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</si>
  <si>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 xml:space="preserve">Criterio 14.Domicilio en el extranjero. En caso de que el servicio se lleve a cabo en otro país, se deberá incluir el domicilio el cual deberá incluir por lo menos: país, ciudad, calle y número </t>
  </si>
  <si>
    <t xml:space="preserve">Criterio 15.Teléfono, extensión en su caso, de contacto de la oficina de atención  </t>
  </si>
  <si>
    <t xml:space="preserve">Criterio 16.Correo electrónico de contacto de la oficina de atención  </t>
  </si>
  <si>
    <t>Criterio 17. Horario de atención (días y horas)</t>
  </si>
  <si>
    <t xml:space="preserve">Criterio 18.Costo; en su caso, especificar que es gratuito </t>
  </si>
  <si>
    <t xml:space="preserve">Criterio 19.Sustento legal para su cobro, en su caso </t>
  </si>
  <si>
    <t>Criterio 20. Lugares donde se efectúa el pago</t>
  </si>
  <si>
    <t>Criterio 21. Fundamento jurídico-administrativo del servicio</t>
  </si>
  <si>
    <t>Criterio 22. Derechos del usuario ante la negativa y/o falta en la prestación del servicio</t>
  </si>
  <si>
    <t>Criterio 23. Teléfono y, en su caso, extensión</t>
  </si>
  <si>
    <t>Criterio 24. Correo electrónico</t>
  </si>
  <si>
    <t>Criterio 25.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</si>
  <si>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 xml:space="preserve">Criterio 26.Domicilio en el extranjero. En caso de que el servicio se lleve a cabo en otro país, se deberá incluir el domicilio el cual deberá incluir por lo menos: país, ciudad, calle y número </t>
  </si>
  <si>
    <t>Criterio 27. Hipervínculo a información adicional del servicio, en su caso</t>
  </si>
  <si>
    <t>Criterio 28. Hipervínculo al catálogo, manual o sistema correspondiente, en su caso</t>
  </si>
  <si>
    <t xml:space="preserve">Criterio 29.Periodo de actualización de la información: trimestral. </t>
  </si>
  <si>
    <t>Criterio 30.La información publicada deberá estar actualizada al periodo que corresponde, de acuerdo con la Tabla de actualización y conservación de la información</t>
  </si>
  <si>
    <t>Criterio 31.Conservar en el sitio de Internet y a través de la Plataforma Nacional la información vigente de acuerdo con la Tabla de actualización y conservación de la información</t>
  </si>
  <si>
    <t>Criterio 32.Área(s) o unidad(es) administrativa(s) que genera(n) o posee(n) la información respectiva y son responsables de publicarla y actualizarla</t>
  </si>
  <si>
    <t xml:space="preserve">Criterio 33.Fecha de actualización de la información publicada con el formato día/mes/año </t>
  </si>
  <si>
    <t xml:space="preserve">Criterio 34.Fecha de validación  de la información publicada con el formato día/mes/año </t>
  </si>
  <si>
    <t xml:space="preserve">Criterio 35.Nota. Este criterio se cumple en caso de que sea necesario que el sujeto obligado incluya alguna aclaración relativa a la información publicada y/o explicación por la falta de información </t>
  </si>
  <si>
    <t xml:space="preserve">Criterio 36.La información publicada se organiza mediante el formato 19, en el que se incluyen todos los campos especificados en los criterios sustantivos de contenido </t>
  </si>
  <si>
    <t>Criterio 37.El soporte de la información permite su reutilización</t>
  </si>
  <si>
    <t>Art. 55 - Fracción XX. Trámites</t>
  </si>
  <si>
    <t>Criterio 3.Denominación del trámite</t>
  </si>
  <si>
    <t>Criterio 4. Tipo de usuario y/o población objetivo; especificar los casos en los que se debe o puede realizarse el trámite</t>
  </si>
  <si>
    <t xml:space="preserve">Criterio 5.Descripción del objetivo del trámite. Por ejemplo, los beneficios que se pueden obtener al realizar el trámite </t>
  </si>
  <si>
    <t xml:space="preserve">Criterio 6.Modalidad del trámite. Por ejemplo, presencial, en línea, correo, mensajería, Telefónica, módulo itinerante, etcétera </t>
  </si>
  <si>
    <t xml:space="preserve">Criterio 7. Hipervínculo a los requisitos para llevar a cabo el trámite </t>
  </si>
  <si>
    <t>Criterio 8. Documentos requeridos</t>
  </si>
  <si>
    <t>Criterio 9. Hipervínculo al/los formato(s) respectivo(s) publicado(s) en medio oficial</t>
  </si>
  <si>
    <t xml:space="preserve">Criterio 10.Tiempo de respuesta por parte del sujeto obligado55 </t>
  </si>
  <si>
    <t>Criterio 11. Vigencia de los resultados del trámite</t>
  </si>
  <si>
    <t>Criterio 12. Denominación del área en donde se realiza el trámite</t>
  </si>
  <si>
    <t xml:space="preserve">Criterio 14.Domiciliode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</si>
  <si>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Criterio 15.Teléfono y extensión en su caso, de la oficina de atención </t>
  </si>
  <si>
    <t xml:space="preserve">Criterio 16.Correo electrónico de la oficina de atención </t>
  </si>
  <si>
    <t xml:space="preserve">Criterio 18.Costo, en su caso, especificar que es gratuito </t>
  </si>
  <si>
    <t>Criterio 21 Fundamento jurídico-administrativo del trámite</t>
  </si>
  <si>
    <t>Criterio 22. Derechos del usuario ante la negativa o falta de respuesta (especificar si aplica la afirmativa o negativa ficta)</t>
  </si>
  <si>
    <t>Criterio 23.Teléfono y extensión en su caso</t>
  </si>
  <si>
    <t xml:space="preserve">Criterio 24.Correo electrónico </t>
  </si>
  <si>
    <t>Criterio 25.Domicilio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</si>
  <si>
    <t xml:space="preserve">Criterio 26.Domicilio en el extranjero. En caso de que el trámite se lleve a cabo en otro país, se deberá incluir el domicilio el cual deberá incluir por lo menos: país, ciudad, calle y número </t>
  </si>
  <si>
    <t xml:space="preserve">Criterio 27.Otros datos, en su caso, para el envío de consultas, documentos y quejas </t>
  </si>
  <si>
    <t>Criterio 28. Hipervínculo a información adicional del trámite, en su caso</t>
  </si>
  <si>
    <t>Criterio 29. Hipervínculo al catálogo, manual o sistema correspondiente, en su caso</t>
  </si>
  <si>
    <t xml:space="preserve">Criterio 30.Periodo de actualización de la información: trimestral. </t>
  </si>
  <si>
    <t>Criterio 31.La información publicada deberá estar actualizada al periodo que corresponde, de acuerdo con la Tabla de actualización y conservación de la información</t>
  </si>
  <si>
    <t>Criterio 32.Conservar en el sitio de Internet y a través de la Plataforma Nacional la información vigente de acuerdo con la Tabla de actualización y conservación de la información</t>
  </si>
  <si>
    <t>Criterio 33.Área(s) o unidad(es) administrativa(s) que genera(n) o posee(n) la información respectiva y son responsables de publicarla y actualizarla</t>
  </si>
  <si>
    <t xml:space="preserve">Criterio 35.Fecha de actualización de la información publicada con el formato día/mes/año </t>
  </si>
  <si>
    <t xml:space="preserve">Criterio 36.Fecha de validación  de la información publicada con el formato día/mes/año </t>
  </si>
  <si>
    <t xml:space="preserve">Criterio 37.Nota. Este criterio se cumple en caso de que sea necesario que el sujeto obligado incluya alguna aclaración relativa a la información publicada y/o explicación por la falta de información </t>
  </si>
  <si>
    <t xml:space="preserve">Criterio 38.La información publicada se organiza mediante el formato 20, en el que se incluyen todos los campos especificados en los criterios sustantivos de contenido </t>
  </si>
  <si>
    <t>Criterio 39.El soporte de la información permite su reutilización</t>
  </si>
  <si>
    <t>Art. 55 - Fracción XXI. Presupuesto e informes trimestrales</t>
  </si>
  <si>
    <t>Periodo de actualización: Trimestral y Anual</t>
  </si>
  <si>
    <t>Criterio 3.Presupuesto anual asignado al sujeto obligado</t>
  </si>
  <si>
    <t>Criterio 4.Clave del capítulo de gasto</t>
  </si>
  <si>
    <t>Criterio 5.Denominación del capítulo de gasto</t>
  </si>
  <si>
    <t>Criterio 6. Presupuesto por capítulo de gasto. Con base en el Clasificador por Objeto de Gasto que le corresponda al sujeto obligado.</t>
  </si>
  <si>
    <t>Criterio 7.Hipervínculo al Presupuesto de Egresos que le corresponda al sujeto obligad</t>
  </si>
  <si>
    <t xml:space="preserve">Criterio 8.Hipervínculo a la página de internet denominada “Transparencia Presupuestaria observatorio del gasto” </t>
  </si>
  <si>
    <t xml:space="preserve">Criterio 9. Ejercicio </t>
  </si>
  <si>
    <t xml:space="preserve">Criterio 10. Periodo que se informa (fecha de inicio y fecha de término con el formato día/mes/año) </t>
  </si>
  <si>
    <t>Criterio 11. Clave del capítulo de gasto</t>
  </si>
  <si>
    <t>Criterio 12. Denominación de cada capítulo de gasto</t>
  </si>
  <si>
    <t xml:space="preserve">Criterio 13.Presupuesto aprobado </t>
  </si>
  <si>
    <t xml:space="preserve">Criterio 14.Ampliación / (Reducciones) </t>
  </si>
  <si>
    <t xml:space="preserve">Criterio 15.Modificado </t>
  </si>
  <si>
    <t>Criterio 16.Devengado</t>
  </si>
  <si>
    <t>Criterio 17.Pagado</t>
  </si>
  <si>
    <t xml:space="preserve">Criterio 18.Subejercicio </t>
  </si>
  <si>
    <t>Criterio 19.Hipervínculo al Estado analítico del ejercicio del Presupuesto de Egresos Respecto a la Cuenta Pública</t>
  </si>
  <si>
    <t xml:space="preserve">Criterio 20. Ejercicio </t>
  </si>
  <si>
    <t xml:space="preserve">Criterio 21. Periodo que se informa (fecha de inicio y fecha de término con el formato día/mes/año) </t>
  </si>
  <si>
    <t xml:space="preserve">Criterio 22.Hipervínculo a la página de internet en donde se publique la Cuenta Pública consolidada por la instancia correspondiente según el orden de gobierno de que se trate </t>
  </si>
  <si>
    <t xml:space="preserve">Criterio 23.Periodo de actualización de la información: trimestral y anual respecto del presupuesto anual asignado y la cuenta pública  </t>
  </si>
  <si>
    <t>Criterio 24.La información publicada deberá estar actualizada al periodo que corresponde, de acuerdo con la Tabla de actualización y conservación de la información</t>
  </si>
  <si>
    <t>Criterio 25.Conservar en el sitio de Internet y a través de la Plataforma Nacional la información vigente de acuerdo con la Tabla de actualización y conservación de la información</t>
  </si>
  <si>
    <t>Criterio 26.Área(s) o unidad(es) administrativa(s) que genera(n) o posee(n) la información respectiva y son responsables de publicarla y actualizarla</t>
  </si>
  <si>
    <t xml:space="preserve">Criterio 27.Fecha de actualización de la información publicada con el formato día/mes/año </t>
  </si>
  <si>
    <t xml:space="preserve">Criterio 28.Fecha de validación  de la información publicada con el formato día/mes/año </t>
  </si>
  <si>
    <t xml:space="preserve">Criterio 29.Nota. Este criterio se cumple en caso de que sea necesario que el sujeto obligado incluya alguna aclaración relativa a la información publicada y/o explicación por la falta de información </t>
  </si>
  <si>
    <t>Criterio 30.La información publicada se organiza mediante los formatos 21a, 21b y 21c, en los que se incluyen todos los campos especificados en los criterios sustantivos de contenido</t>
  </si>
  <si>
    <t>Criterio 31.El soporte de la información permite su reutilización</t>
  </si>
  <si>
    <t>Art. 55 - Fracción XXII. Deuda pública</t>
  </si>
  <si>
    <t>Criterio 3. Acreditado (sujeto obligado que contrae la obligación)</t>
  </si>
  <si>
    <t>Criterio 4. Denominación de la instancia ejecutora del recurso público</t>
  </si>
  <si>
    <t>Criterio 5. Tipo de obligación: Crédito simple / Crédito en cuenta corriente / Emisión bursátil / Garantía de pago oportuno (GPO) / Contratos de proyectos de prestación de servicios (PPS)</t>
  </si>
  <si>
    <t>Criterio 6. Acreedor (Institución que otorgó el crédito)</t>
  </si>
  <si>
    <t>Criterio 7.Fecha de firma del contrato o instrumento jurídico en el cual se contrajo la obligación, publicada con el formato día/mes/año</t>
  </si>
  <si>
    <t>Criterio 8. Monto original contratado, el cual consta en el contrato o instrumento jurídico en el que se contrajo la obligación</t>
  </si>
  <si>
    <t>Criterio 9.Plazo de tasa de interés pactado en el contrato o instrumento jurídico en el cual se contrajo la obligación. Por ejemplo, mensual, semestral, anual</t>
  </si>
  <si>
    <t>Criterio 10. Tasa de interés pactada en el contrato o instrumento jurídico en el cual se contrajo la obligación</t>
  </si>
  <si>
    <t>Criterio 11. Plazo pactado para pagar la deuda, el cual consta en el contrato o instrumento jurídico en el que se contrajo la obligación (especificar el número de meses)</t>
  </si>
  <si>
    <t xml:space="preserve">Criterio 12.Fecha de vencimiento de la deuda que conste en el contrato o instrumento jurídico en el que se contrajo la obligación, con el formato día/mes/año </t>
  </si>
  <si>
    <t>Criterio 13. Recurso afectado como fuente o garantía de pago</t>
  </si>
  <si>
    <t>Criterio 14. Destino para el cual fue contraída la obligación</t>
  </si>
  <si>
    <t>Criterio 15. Saldo al periodo que se reporta</t>
  </si>
  <si>
    <t>Criterio 16. Hipervínculo a la autorización de la propuesta de endeudamiento que en su caso se haya presentado</t>
  </si>
  <si>
    <t>Criterio 17. Hipervínculo al listado de resoluciones negativas a la contratación de financiamiento para las entidades distintas al gobierno federal</t>
  </si>
  <si>
    <t>Criterio 18. Hipervínculo al contrato o instrumento jurídico en el cual se contrajo la obligación</t>
  </si>
  <si>
    <t>Criterio 19. En su caso, el documento o instrumento en el cual se hayan especificado modificaciones</t>
  </si>
  <si>
    <t xml:space="preserve">Criterio 20.Hipervínculo a la Información estadística de finanzas públicas y deuda pública, publicado por la SHCP </t>
  </si>
  <si>
    <t>Criterio 21. Informe enviado a la SHCP o equivalente de la entidad federativa que contenga el listado de todos los empréstitos y obligaciones de pago</t>
  </si>
  <si>
    <t>Criterio 22. Hipervínculo al informe de Cuenta Pública[5] enviado a la SHCP[6] u homóloga, en el cual se observe claramente el análisis correspondiente a la deuda pública que reportan</t>
  </si>
  <si>
    <t>Criterio 23. Fecha de inscripción en el Registro de Obligaciones y Empréstitos vigentes de Entidades, Municipios y sus Organismos, en su caso</t>
  </si>
  <si>
    <t>Criterio 24. Hipervínculo al Informe consolidado de la deuda pública de entidades federativas y municipios</t>
  </si>
  <si>
    <t>Criterio 25. Hipervínculo al informe consolidado de Cuenta Pública</t>
  </si>
  <si>
    <t>Criterio 26. Hipervínculo a la propuesta y reportes que genere la SHCP en caso de deuda pública externa contraída con organismos financieros internacionales</t>
  </si>
  <si>
    <t xml:space="preserve">Criterio 27.Periodo de actualización de la información: trimestral con datos mensuales </t>
  </si>
  <si>
    <t>Criterio 28.La información publicada deberá estar actualizada al periodo que corresponde, de acuerdo con la Tabla de actualización y conservación de la información</t>
  </si>
  <si>
    <t>Criterio 29.Conservar en el sitio de Internet y a través de la Plataforma Nacional la información vigente de acuerdo con la Tabla de actualización y conservación de la información</t>
  </si>
  <si>
    <t>Criterio 30.Área(s) o unidad(es) administrativa(s) que genera(n) o posee(n) la información respectiva y son responsables de publicarla y actualizarla</t>
  </si>
  <si>
    <t xml:space="preserve">Criterio 31.Fecha de actualización de la información publicada con el formato día/mes/año </t>
  </si>
  <si>
    <t xml:space="preserve">Criterio 32.Fecha de validación  de la información publicada con el formato día/mes/año </t>
  </si>
  <si>
    <t xml:space="preserve">Criterio 33.Nota. Este criterio se cumple en caso de que sea necesario que el sujeto obligado incluya alguna aclaración relativa a la información publicada y/o explicación por la falta de información </t>
  </si>
  <si>
    <t xml:space="preserve">Criterio 34.La información publicada se organiza mediante el formato 22, en el que se incluyen todos los campos especificados en los criterios sustantivos de contenido </t>
  </si>
  <si>
    <t>Criterio 35.El soporte de la información permite su reutilización</t>
  </si>
  <si>
    <t>Art. 55 - Fracción XXIII. Comunicación social y publicidad</t>
  </si>
  <si>
    <t>Criterio 3. Denominación del documento del programa anual de Comunicación Social  o equivalente</t>
  </si>
  <si>
    <t>Criterio 4. Fecha en la que se aprobó el Programa Anual de Comunicación Social por la instancia correspondiente</t>
  </si>
  <si>
    <t>Criterio 5. Hipervínculo al Programa Anual de Comunicación Social o equivalente, que sea vigente y aplicable al sujeto obligado</t>
  </si>
  <si>
    <t xml:space="preserve">Criterio 6. Ejercicio </t>
  </si>
  <si>
    <t xml:space="preserve">Criterio 7. Periodo que se informa (fecha de inicio y fecha de término con el formato día/mes/año) </t>
  </si>
  <si>
    <t>Criterio 8.Función del sujeto obligado (catálogo): Contratante/ Solicitante/ Contratante y solicitante</t>
  </si>
  <si>
    <t>Criterio 9. Área administrativa encargada de solicitar el servicio o producto, en su caso</t>
  </si>
  <si>
    <t>Criterio 10. 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</si>
  <si>
    <t>Criterio 11. Tipo de servicio</t>
  </si>
  <si>
    <t>Criterio 12. Tipo de medio: Internet / Radio / Televisión / Cine / Medios impresos / Medios digitales /Espectaculares / Medios complementarios[1] / Otros servicios asociados[2]/ Otro (especificar)</t>
  </si>
  <si>
    <t>Criterio 13. Descripción de unidad, por ejemplo: spot de 30 segundos (radio); ½ plana (periódico); cine segundos, revistas, folletos</t>
  </si>
  <si>
    <t>Criterio 14. Tipo: campaña o aviso institucional</t>
  </si>
  <si>
    <t>Criterio 15. Nombre de la campaña o aviso Institucional</t>
  </si>
  <si>
    <t>Criterio 16. Año de la campaña</t>
  </si>
  <si>
    <t>Criterio 17. Tema de la campaña o aviso institucional</t>
  </si>
  <si>
    <t>Criterio 18. Objetivo institucional</t>
  </si>
  <si>
    <t>Criterio 19. Objetivo de comunicación</t>
  </si>
  <si>
    <t>Criterio 20. Costo por unidad</t>
  </si>
  <si>
    <t>Criterio 21. Clave única o número de identificación de campaña, aviso institucional o análogo</t>
  </si>
  <si>
    <t>Criterio 22. Autoridad que proporcionó la clave única de identificación de campaña publicitaria o aviso institucional, o el número análogo de identificación de la campaña</t>
  </si>
  <si>
    <t xml:space="preserve">Criterio 23.Cobertura(catálogo): Internacional / Nacional / Estatal / Delegacional o municipal </t>
  </si>
  <si>
    <t>Criterio 24. Ámbito geográfico de cobertura, en su caso</t>
  </si>
  <si>
    <t xml:space="preserve">Criterio 25.Fecha de inicio de la campaña o aviso institucional con el formato día/mes/año </t>
  </si>
  <si>
    <t xml:space="preserve">Criterio 26.Fecha de término de la campaña o aviso institucional con el formato día/mes/año </t>
  </si>
  <si>
    <t xml:space="preserve">Criterio 27.Sexo (catálogo): femenino/masculino/femenino y masculino </t>
  </si>
  <si>
    <t>Criterio 28. Lugar de residencia</t>
  </si>
  <si>
    <t>Criterio 29. Nivel educativo</t>
  </si>
  <si>
    <t>Criterio 30. Grupo de edad</t>
  </si>
  <si>
    <t>Criterio 31. Nivel socioeconómico</t>
  </si>
  <si>
    <t>Criterio 32. Razón social o nombre completo del (los) proveedor(es) y/o responsable(s) de publicar la campaña o la comunicación correspondiente (nombre[s], primer apellido y segundo apellido en caso de ser persona física)</t>
  </si>
  <si>
    <t xml:space="preserve">Criterio 33.Nombre del (los) proveedor(es) y/o responsable(s) </t>
  </si>
  <si>
    <t>Criterio 34. Registro Federal de Contribuyentes de la persona física o moral proveedora del producto o servicio publicitario</t>
  </si>
  <si>
    <t>Criterio 35.Procedimiento de contratación (catálogo): Licitación pública/Adjudicación directa/Invitación restringida</t>
  </si>
  <si>
    <t>Criterio 36. Fundamento jurídico del proceso de contratación</t>
  </si>
  <si>
    <t>Criterio 37. Descripción breve de las razones que justifican la elección de tal proveedor</t>
  </si>
  <si>
    <t>Criterio 38. Partida genérica</t>
  </si>
  <si>
    <t>Criterio 39. Clave del concepto (conforme al clasificador por objeto del gasto)</t>
  </si>
  <si>
    <t>Criterio 40. Nombre del concepto (conforme al clasificador por objeto del gasto)</t>
  </si>
  <si>
    <t>Criterio 41. Presupuesto asignado por concepto</t>
  </si>
  <si>
    <t>Criterio 42. Presupuesto modificado por concepto</t>
  </si>
  <si>
    <t>Criterio 43. Presupuesto total ejercido por concepto al periodo reportado</t>
  </si>
  <si>
    <t>Criterio 44. Denominación de cada partida</t>
  </si>
  <si>
    <t>Criterio 45. Presupuesto total asignado a cada partida</t>
  </si>
  <si>
    <t>Criterio 46. Presupuesto modificado por partida</t>
  </si>
  <si>
    <t>Criterio 47. Presupuesto ejercido al periodo reportado de cada partida</t>
  </si>
  <si>
    <t>Criterio 48.Fecha de firma de contrato con el formato día/mes/año</t>
  </si>
  <si>
    <t>Criterio 49. Número o referencia de identificación del contrato</t>
  </si>
  <si>
    <t>Criterio 50. Objeto del contrato</t>
  </si>
  <si>
    <t>Criterio 51. Hipervínculo al contrato firmado</t>
  </si>
  <si>
    <t>Criterio 52. Hipervínculo al convenio modificatorio, en su caso</t>
  </si>
  <si>
    <t>Criterio 53. Monto total del contrato</t>
  </si>
  <si>
    <t>Criterio 54. Monto pagado al periodo publicado</t>
  </si>
  <si>
    <t xml:space="preserve">Criterio 55.Fecha de inicio de los servicios contratados con el formato día/mes/año </t>
  </si>
  <si>
    <t>Criterio 56.Fecha de término de los servicios contratados con el formato día/mes/año</t>
  </si>
  <si>
    <t>Criterio 57. Número de factura</t>
  </si>
  <si>
    <t>Criterio 58. Hipervínculo a la factura</t>
  </si>
  <si>
    <t xml:space="preserve">Criterio 59. Ejercicio </t>
  </si>
  <si>
    <t xml:space="preserve">Criterio 60. Periodo que se informa (fecha de inicio y fecha de término con el formato día/mes/año) </t>
  </si>
  <si>
    <t>Criterio 61. Sujeto obligado al que se le proporcionó el servicio/permiso</t>
  </si>
  <si>
    <t xml:space="preserve">Criterio 62.Tipo (catálogo): Tiempo de Estado/Tiempo fiscal/Tiempo oficial </t>
  </si>
  <si>
    <t xml:space="preserve">Criterio 63.Medio de comunicación (catálogo): Televisión/ Radio </t>
  </si>
  <si>
    <t>Criterio 64. Descripción de unidad, por ejemplo: spot de 30 segundos (radio/televisión)</t>
  </si>
  <si>
    <t>Criterio 65. Concepto o campaña</t>
  </si>
  <si>
    <t>Criterio 66. Clave única de identificación de campaña o aviso institucional, en su caso</t>
  </si>
  <si>
    <t>Criterio 67. Autoridad que proporcionó la clave única de identificación de campaña o aviso institucional</t>
  </si>
  <si>
    <t xml:space="preserve">Criterio 68.Cobertura (catálogo): Internacional/ Nacional/ Estatal/ Delegacional o municipal </t>
  </si>
  <si>
    <t>Criterio 69. Ámbito geográfico de cobertura</t>
  </si>
  <si>
    <t>Criterio 70.Sexo (catálogo): Femenino/ Masculino/ Femenino y masculino</t>
  </si>
  <si>
    <t>Criterio 71. Lugar de residencia</t>
  </si>
  <si>
    <t>Criterio 72. Nivel educativo</t>
  </si>
  <si>
    <t>Criterio 73. Grupo de edad</t>
  </si>
  <si>
    <t>Criterio 74. Nivel socioeconómico</t>
  </si>
  <si>
    <t>Criterio 75. Concesionario responsable de publicar la campaña o la comunicación correspondiente (razón social)</t>
  </si>
  <si>
    <t xml:space="preserve">Criterio 76.Distintivo y/o nombre comercial del concesionario responsable de publicar la campaña o comunicación </t>
  </si>
  <si>
    <t>Criterio 77. Descripción breve de las razones que justifican la elección del proveedor</t>
  </si>
  <si>
    <t>Criterio 78. Monto total del tiempo de Estado o tiempo fiscal consumidos (con el formato: horas/minutos/segundos)</t>
  </si>
  <si>
    <t>Criterio 79. Área administrativa encargada de solicitar la difusión del mensaje o producto, en su caso</t>
  </si>
  <si>
    <t xml:space="preserve">Criterio 80.Fecha de inicio de difusión del concepto o campaña en el formato día/mes/año </t>
  </si>
  <si>
    <t>Criterio 81.Fecha de término de difusión del concepto o campaña con el formato día/mes/año</t>
  </si>
  <si>
    <t>Criterio 82. Presupuesto total asignado a cada partida</t>
  </si>
  <si>
    <t>Criterio 83. Presupuesto ejercido al periodo reportado de cada partida</t>
  </si>
  <si>
    <t>Criterio 84. Número de factura, en su caso</t>
  </si>
  <si>
    <t xml:space="preserve">Criterio 85. Ejercicio </t>
  </si>
  <si>
    <t xml:space="preserve">Criterio 86. Periodo que se informa (fecha de inicio y fecha de término con el formato día/mes/año) </t>
  </si>
  <si>
    <t xml:space="preserve">Criterio 87.Publicar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 </t>
  </si>
  <si>
    <t>Criterio 88.Hipervínculo que dirija a la información relativa a la utilización de los Tiempos oficiales que publica el sujeto obligado referido</t>
  </si>
  <si>
    <t xml:space="preserve">Criterio 89.Periodo de actualización de la información: trimestral; anual, respecto del Programa Anual de Comunicación Social o equivalente </t>
  </si>
  <si>
    <t>Criterio 90.La información publicada deberá estar actualizada al periodo que corresponde, de acuerdo con la Tabla de actualización y conservación de la información</t>
  </si>
  <si>
    <t>Criterio 91.Conservar en el sitio de Internet y a través de la Plataforma Nacional la información vigente de acuerdo con la Tabla de actualización y conservación de la información</t>
  </si>
  <si>
    <t>Criterio 92.Área(s) o unidad(es) administrativa(s) que genera(n) o posee(n) la información respectiva y son responsables de publicarla y actualizarla</t>
  </si>
  <si>
    <t xml:space="preserve">Criterio 93.Fecha de actualización de la información publicada con el formato día/mes/año </t>
  </si>
  <si>
    <t xml:space="preserve">Criterio 94.Fecha de validación  de la información publicada con el formato día/mes/año </t>
  </si>
  <si>
    <t xml:space="preserve">Criterio 95.Nota. Este criterio se cumple en caso de que sea necesario que el sujeto obligado incluya alguna aclaración relativa a la información publicada y/o explicación por la falta de información </t>
  </si>
  <si>
    <t xml:space="preserve">Criterio 96.La información publicada se organiza mediante los formatos 23a, 23b, 23c y 23d en los que se incluyen todos los campos especificados en los criterios sustantivos de contenido </t>
  </si>
  <si>
    <t>Criterio 97.El soporte de la información permite su reutilización</t>
  </si>
  <si>
    <t>Art. 55 - Fracción XXIV. Resultados de auditorías</t>
  </si>
  <si>
    <t>Criterio 3. Ejercicio(s) auditado(s)</t>
  </si>
  <si>
    <t>Criterio 4. Periodo auditado</t>
  </si>
  <si>
    <t>Criterio 5. Rubro: Auditoría interna / Auditoría externa</t>
  </si>
  <si>
    <t>Criterio 6. Tipo de auditoría, con base en la clasificación hecha por el órgano fiscalizador correspondiente</t>
  </si>
  <si>
    <t>Criterio 7. Número de auditoría o nomenclatura que la identifique</t>
  </si>
  <si>
    <t>Criterio 8. Órgano que realizó la revisión o auditoría</t>
  </si>
  <si>
    <t>Criterio 9. Nomenclatura, número o folio que identifique el oficio o documento de apertura en el que se haya notificado el inicio de trabajo de revisión</t>
  </si>
  <si>
    <t>Criterio 10. Nomenclatura, número o folio que identifique el oficio o documento de solicitud de información que será revisada</t>
  </si>
  <si>
    <t>Criterio 11. Objetivo(s) de la realización de la auditoría</t>
  </si>
  <si>
    <t>Criterio 12. Rubros sujetos a revisión</t>
  </si>
  <si>
    <t>Criterio 13. Fundamentos legales (normas y legislaciones aplicables a la auditoría)</t>
  </si>
  <si>
    <t>Criterio 14. Número de oficio o documento de notificación de resultados</t>
  </si>
  <si>
    <t>Criterio 15. Hipervínculo al oficio o documento de notificación de resultados</t>
  </si>
  <si>
    <t>Criterio 16. Por rubro sujeto a revisión, el número total de hallazgos, observaciones, conclusiones, recomendaciones, o lo que derive</t>
  </si>
  <si>
    <t>Criterio 17. Hipervínculo a las recomendaciones y/u observaciones hechas al sujeto obligado, ordenadas por rubro sujeto a revisión</t>
  </si>
  <si>
    <t>Criterio 18. Informes finales, de revisión y/o dictamen (puede tratarse de un texto libre o de un documento publicado en formato PDF, en el que se difundan firmas, cuyo formato debe permitir su reutilización)</t>
  </si>
  <si>
    <t>Criterio 19. 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corresponda[1]</t>
  </si>
  <si>
    <t xml:space="preserve">Criterio 20.Nombre del Servidor(a) público(a) y/o área del sujeto obligado responsable o encargada de recibir los resultados </t>
  </si>
  <si>
    <t>Criterio 21. El total de solventaciones y/o aclaraciones realizadas</t>
  </si>
  <si>
    <t>Criterio 22. En su caso, el informe sobre las aclaraciones realizadas por el sujeto obligado a las acciones promovidas por el órgano fiscalizador (puede tratarse de un texto libre o de un documento publicado en formato PDF, en el que se difundan firmas, cuyo formato debe permitir su reutilización)</t>
  </si>
  <si>
    <t>Criterio 23. El total de acciones pendientes por solventar y/o aclarar ante el órgano fiscalizador</t>
  </si>
  <si>
    <t xml:space="preserve">Criterio 24.Hipervínculo al Programa anual de auditoría que corresponda. El Programa Anual de Auditorías para la Fiscalización Superior de la Cuenta Pública generado y publicado por la ASF, cuando se trate de auditorías practicadas al ejercicio de recursos públicos federales; o en su caso al Plan, Programa Anual u homólogo que genere la entidad estatal de fiscalización correspondiente.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  </t>
  </si>
  <si>
    <t>Criterio 25.Periodo de actualización de la información: trimestral.</t>
  </si>
  <si>
    <t>Criterio 26.La información publicada deberá estar actualizada al periodo que corresponde, de acuerdo con la Tabla de actualización y conservación de la información</t>
  </si>
  <si>
    <t>Criterio 27.Conservar en el sitio de Internet y a través de la Plataforma Nacional la información vigente de acuerdo con la Tabla de actualización y conservación de la información</t>
  </si>
  <si>
    <t>Criterio 28.Área(s) o unidad(es) administrativa(s) que genera(n) o posee(n) la información respectiva y son responsables de publicarla y actualizarla</t>
  </si>
  <si>
    <t xml:space="preserve">Criterio 29.Fecha de actualización de la información publicada con el formato día/mes/año </t>
  </si>
  <si>
    <t xml:space="preserve">Criterio 30.Fecha de validación  de la información publicada con el formato día/mes/año </t>
  </si>
  <si>
    <t xml:space="preserve">Criterio 31.Nota. Este criterio se cumple en caso de que sea necesario que el sujeto obligado incluya alguna aclaración relativa a la información publicada y/o explicación por la falta de información </t>
  </si>
  <si>
    <t xml:space="preserve">Criterio 32.La información publicada se organiza mediante el formato 24, en el que se incluyen todos los campos especificados en los criterios sustantivos de contenido </t>
  </si>
  <si>
    <t>Criterio 33.El soporte de la información permite su reutilización</t>
  </si>
  <si>
    <t>Art. 55 - Fracción XXV. Dictámenes estados financieros</t>
  </si>
  <si>
    <t>Criterio 3. Ejercicio auditado</t>
  </si>
  <si>
    <t>Criterio 4. Hipervínculo a los estados financieros dictaminados</t>
  </si>
  <si>
    <t xml:space="preserve">Criterio 5.Fecha de emisión del dictamen, con el formato día/mes/año </t>
  </si>
  <si>
    <t>Criterio 6. 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</si>
  <si>
    <t>Criterio 7. Total de observaciones resultantes</t>
  </si>
  <si>
    <t>Criterio 8. Total de aclaraciones efectuadas</t>
  </si>
  <si>
    <t>Criterio 9. Total de solventaciones</t>
  </si>
  <si>
    <t>Criterio 10. Razón social, denominación o nombre del (la) contador(a) público(a) independiente que realizó el dictamen</t>
  </si>
  <si>
    <t xml:space="preserve">Criterio 11.Periodo de actualización de la información: anual; en su caso, dentro de los 20 días naturales posteriores a que el Contador Público Independiente entregue una dictaminación especial </t>
  </si>
  <si>
    <t xml:space="preserve">Criterio 18.La información publicada se organiza mediante el formato 25, en el que se incluyen todos los campos especificados en los criterios sustantivos de contenido </t>
  </si>
  <si>
    <t>Art. 55 - Fracción XXVI. Personas físicas o morales a quienes se asigne recursos públicos</t>
  </si>
  <si>
    <t xml:space="preserve">Criterio 3.Nombre completo (nombre[s], primer apellido y segundo apellido) o  razón social de la persona que recibió los recursos del beneficiario (persona física) </t>
  </si>
  <si>
    <t xml:space="preserve">Criterio 4.Personería jurídica (catálogo): Persona física / Persona moral </t>
  </si>
  <si>
    <t xml:space="preserve">Criterio 5.Clasificación de la persona moral. Por ejemplo: Sociedad civil/ sociedad mercantil/ Asociación civil/ asociación deportiva </t>
  </si>
  <si>
    <t xml:space="preserve">Criterio 6.Tipo de acción que realiza la persona física o moral (catálogo): Recibe recursos públicos/Realiza actos de autoridad </t>
  </si>
  <si>
    <t>Criterio 7. Ámbito de aplicación, función o destino del recurso público: Educación / Salud / Cultura / Desarrollo social / Economía /Protección del medio ambiente / Otro (especificar)</t>
  </si>
  <si>
    <t xml:space="preserve">Criterio 8.Fundamento jurídico (artículo, fracción, lineamiento, o lo que corresponda) que sustenta la asignación o permiso para usar recursos públicos </t>
  </si>
  <si>
    <t xml:space="preserve">Criterio 9.Tipo de recurso público. Por ejemplo: en dinero, especie u otro(especificar) </t>
  </si>
  <si>
    <t xml:space="preserve">Criterio 10.Monto total y/o recurso público entregado en el ejercicio fiscal </t>
  </si>
  <si>
    <t xml:space="preserve">Criterio 11.Monto por entregarse y/o recurso público que se permitió usar, en su caso </t>
  </si>
  <si>
    <t xml:space="preserve">Criterio 12.Periodicidad de entrega de recursos. Por ejemplo: mensual, trimestral, anual, etcétera, o especificar si fue única </t>
  </si>
  <si>
    <t>Criterio 13.Modalidad de entrega del recurso o, en su caso, del otorgamiento de facultades para realizar. Por ejemplo: Recursos públicos: asignación, aportación, aprovechamiento, financiamiento, mejora etcétera. Respecto de Actos de autoridad: permiso, concesión, nombramiento, entre otros</t>
  </si>
  <si>
    <t xml:space="preserve">Criterio 14.Fecha en la que se entregaron o se entregarán los recursos, con el formato día/mes/año </t>
  </si>
  <si>
    <t>Criterio 15. Hipervínculo a los informes sobre el uso y destino de los recursos que se asignaron o cuyo uso se permitió</t>
  </si>
  <si>
    <t xml:space="preserve">Criterio 16.Fecha en la que el sujeto obligado firmó el documento que autoriza la asignación o permite la entrega de recursos al/los particulares, publicada con el formato día/mes/año </t>
  </si>
  <si>
    <t>Criterio 17.Hipervínculo al convenio, acuerdo, decreto o convocatoria oficial. En su caso, señalar que no se emitió convocatoria algun</t>
  </si>
  <si>
    <t xml:space="preserve">Criterio 18.Acto(s) de autoridad para los que se facultó a la persona física o moral </t>
  </si>
  <si>
    <t xml:space="preserve">Criterio 19.Periodo para el que fue facultado para realizar el/los acto(s) de autoridad (fecha de inicio y fecha de término día/mes/año) </t>
  </si>
  <si>
    <t xml:space="preserve">Criterio 20.El gobierno participó en la creación de la persona física o moral (catálogo): si/no </t>
  </si>
  <si>
    <t xml:space="preserve">Criterio 21.La persona física o moral realiza una función gubernamental (catálogo): si/no </t>
  </si>
  <si>
    <t>Criterio 22.Periodo de actualización de la información: trimestral.</t>
  </si>
  <si>
    <t>Criterio 23.La información publicada deberá estar actualizada al periodo que corresponde, de acuerdo con la Tabla de actualización y conservación de la información</t>
  </si>
  <si>
    <t>Criterio 24.Conservar en el sitio de Internet y a través de la Plataforma Nacional la información vigente de acuerdo con la Tabla de actualización y conservación de la información</t>
  </si>
  <si>
    <t>Criterio 25.Área(s) o unidad(es) administrativa(s) que genera(n) o posee(n) la información respectiva y son responsables de publicarla y actualizarla</t>
  </si>
  <si>
    <t xml:space="preserve">Criterio 26.Fecha de actualización de la información publicada con el formato día/mes/año </t>
  </si>
  <si>
    <t xml:space="preserve">Criterio 27.Fecha de validación  de la información publicada con el formato día/mes/año </t>
  </si>
  <si>
    <t xml:space="preserve">Criterio 28.Nota. Este criterio se cumple en caso de que sea necesario que el sujeto obligado incluya alguna aclaración relativa a la información publicada y/o explicación por la falta de información </t>
  </si>
  <si>
    <t xml:space="preserve">Criterio 29.La información publicada se organiza mediante el formato 26, en el que se incluyen todos los campos especificados en los criterios sustantivos de contenido </t>
  </si>
  <si>
    <t>Criterio 30.El soporte de la información permite su reutilización</t>
  </si>
  <si>
    <t xml:space="preserve">                        Art. 55 - Fracción XXVII. Concesiones, contratos, convenios, permisos, licencias o autorizaciones otorgados</t>
  </si>
  <si>
    <t xml:space="preserve">Criterio 3.Tipo de acto jurídico (catálogo): Concesión/Contrato/Convenio/Permiso/Licencia/Autorización/Asignación </t>
  </si>
  <si>
    <t xml:space="preserve">Criterio 4.Número de control interno asignado, en su caso, al contrato, convenio, concesión, permiso, licencia, autorización o asignación </t>
  </si>
  <si>
    <t>Criterio 5. Objeto (la finalidad con la que se realizó el acto jurídico)</t>
  </si>
  <si>
    <t>Criterio 6. Fundamento jurídico por el cual se llevó a cabo el acto jurídico</t>
  </si>
  <si>
    <t>Criterio 7. Unidad(es) responsable(s) de instrumentación</t>
  </si>
  <si>
    <t>Criterio 8. Sector al cual se otorgó el acto jurídico: Público / Privado</t>
  </si>
  <si>
    <t>Criterio 9. Nombre completo (nombre[s], primer apellido y segundo apellido) o razón social del titular al cual se otorgó el acto jurídico</t>
  </si>
  <si>
    <t>Criterio 10. Fecha de inicio de vigencia del acto jurídico expresado en el formato día/mes/año (por ej. 31/marzo/2016)</t>
  </si>
  <si>
    <t xml:space="preserve">Criterio 11.Fecha de término de vigencia del acto jurídico con en el formato día/mes/año </t>
  </si>
  <si>
    <t>Criterio 12. Cláusula, punto, artículo o fracción en el que se especifican los términos y condiciones del acto jurídico</t>
  </si>
  <si>
    <t>Criterio 13. Hipervínculo al contrato, convenio, permiso, licencia o concesión, donde se especifiquen los términos y condiciones, incluidos los anexos, en versión pública cuando así corresponda</t>
  </si>
  <si>
    <t>Criterio 14. Monto total o beneficio, servicio y/o recurso público aprovechado</t>
  </si>
  <si>
    <t>Criterio 15. Monto entregado, bien, servicio y/o recurso público aprovechado al periodo que se informa</t>
  </si>
  <si>
    <t>Criterio 16. Hipervínculo al documento donde se desglose el gasto a precios del año tanto para el ejercicio fiscal correspondiente como para los subsecuentes</t>
  </si>
  <si>
    <t>Criterio 17. Hipervínculo al informe sobre el monto total erogado, que en su caso corresponda</t>
  </si>
  <si>
    <t>Criterio 18. Hipervínculo al contrato plurianual modificado, en su caso</t>
  </si>
  <si>
    <t xml:space="preserve">Criterio 19.Se realizaron convenios modificatorios (catálogo): Sí/No </t>
  </si>
  <si>
    <t xml:space="preserve">Criterio 20.Hipervínculo al convenio modificatorio, si así corresponde </t>
  </si>
  <si>
    <t xml:space="preserve">Criterio 21.Periodo de actualización de la información: trimestral. </t>
  </si>
  <si>
    <t xml:space="preserve">Criterio 28.La información publicada se organiza mediante el formato 27, en el que se incluyen todos los campos especificados en los criterios sustantivos de contenido </t>
  </si>
  <si>
    <t xml:space="preserve">           Art. 55 - Fracción XXVIII. Procedimientos de adjudicación directa, invitación restringida y licitaciones</t>
  </si>
  <si>
    <t xml:space="preserve">Criterio 3.Tipo de procedimiento (catálogo): Licitación pública/Invitación a cuando menos tres personas/ Otra (especificar) </t>
  </si>
  <si>
    <t xml:space="preserve">Criterio 4.Materia (catálogo): Obra pública/Servicios relacionados con obra pública/Adquisiciones/Arrendamientos/Servicios </t>
  </si>
  <si>
    <t xml:space="preserve">Criterio 5.Relación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 </t>
  </si>
  <si>
    <t xml:space="preserve">Criterio 6.Registro Federal de Contribuyentes (RFC) de las personas físicas o morales de los posibles contratantes </t>
  </si>
  <si>
    <t>Criterio 7. Número de expediente, folio o nomenclatura que identifique a cada procedimiento</t>
  </si>
  <si>
    <t>Criterio 8. Hipervínculo a la convocatoria o invitaciones emitidas</t>
  </si>
  <si>
    <t xml:space="preserve">Criterio 9.Fecha de la convocatoria o invitación, expresada con el formato día/mes/año </t>
  </si>
  <si>
    <t>Criterio 10. Descripción de las obras públicas, los bienes o los servicios contratados</t>
  </si>
  <si>
    <t>Criterio 11. Relación con los nombres de las personas físicas o morales que presentaron una proposición u oferta (en el caso de personas físicas: nombre[s], primer apellido, segundo apellido, en el caso de persona moral, razón social)</t>
  </si>
  <si>
    <t xml:space="preserve">Criterio 12.Registro Federal de Contribuyentes (RFC) de las personas físicas o morales que presentaron una proposición u oferta </t>
  </si>
  <si>
    <t xml:space="preserve">Criterio 13.Fecha en la que se celebró la junta de aclaraciones108, expresada con el formato día/mes/año </t>
  </si>
  <si>
    <t>Criterio 14. Relación con los nombres de los asistentes a la junta de aclaraciones (nombre[s], apellido paterno, apellido materno). En el caso de personas morales especificar su denominación o razón social</t>
  </si>
  <si>
    <t xml:space="preserve">Criterio 15.Registro Federal de Contribuyentes (RFC) de las personas físicas o morales asistentes a la junta de aclaraciones </t>
  </si>
  <si>
    <t>Criterio 16. Relación con los nombres de los servidores públicos asistentes a la junta de aclaraciones (nombre[s], apellido paterno, apellido materno)</t>
  </si>
  <si>
    <t xml:space="preserve">Criterio 17.Registro Federal de Contribuyentes (RFC) de los servidores públicos asistentes a la junta de aclaraciones </t>
  </si>
  <si>
    <t xml:space="preserve">Criterio 18.Cargo que ocupan en el sujeto obligado los servidores públicos asistentes a la junta de aclaraciones </t>
  </si>
  <si>
    <t>Criterio 19. Hipervínculo al fallo de la de aclaraciones o al documento correspondiente</t>
  </si>
  <si>
    <t xml:space="preserve">Criterio 20.Hipervínculo al documento donde conste la presentación las propuestas </t>
  </si>
  <si>
    <t>Criterio 21. Hipervínculo, en su caso, al (los) dictamen(es)</t>
  </si>
  <si>
    <t>Criterio 22. Nombre completo o razón social del contratista o proveedor (en el caso de personas físicas: nombre[s], primer, apellido, segundo apellido)</t>
  </si>
  <si>
    <t xml:space="preserve">Criterio 23.RFC de la persona física o moral contratista o proveedor </t>
  </si>
  <si>
    <t>Criterio 24. Descripción breve de las razones que justifican su elección</t>
  </si>
  <si>
    <t xml:space="preserve">Criterio 25.Área(s) solicitante(s) de las obras públicas, el arrendamiento, la adquisición de bienes y/o la prestación de servicios </t>
  </si>
  <si>
    <t xml:space="preserve">Criterio 26.Área(s) contratante(s) </t>
  </si>
  <si>
    <t xml:space="preserve">Criterio 27.Área(s) responsable de la ejecución </t>
  </si>
  <si>
    <t>Criterio 28. Número que identifique al contrato</t>
  </si>
  <si>
    <t xml:space="preserve">Criterio 29.Fecha del contrato, expresada con el formato día/mes/año </t>
  </si>
  <si>
    <t>Criterio 30. Monto del contrato sin impuestos incluidos (expresados en pesos mexicanos)</t>
  </si>
  <si>
    <t>Criterio 31. Monto total del contrato con impuestos incluidos (expresados en pesos mexicanos)</t>
  </si>
  <si>
    <t>Criterio 32.Monto mínimo con impuestos incluidos, en su caso</t>
  </si>
  <si>
    <t xml:space="preserve">Criterio 33.Monto máximo con impuestos incluidos, en su caso </t>
  </si>
  <si>
    <t xml:space="preserve">Criterio 34.Tipo de moneda. Por ejemplo: Peso, Dólar, Euro, Libra, Yen </t>
  </si>
  <si>
    <t>Criterio 35. Tipo de cambio de referencia, en su caso</t>
  </si>
  <si>
    <t xml:space="preserve">Criterio 36.Forma de pago. Por ejemplo: efectivo, cheque o transacción bancaria </t>
  </si>
  <si>
    <t>Criterio 37. Objeto del contrato</t>
  </si>
  <si>
    <t xml:space="preserve">Criterio 38.Fecha de inicio expresada con el formato día/mes/año </t>
  </si>
  <si>
    <t xml:space="preserve">Criterio 39.Fecha de término expresada con el formato día/mes/año </t>
  </si>
  <si>
    <t>Criterio 40. Hipervínculo al documento del contrato y sus anexos, en versión pública si así corresponde</t>
  </si>
  <si>
    <t>Criterio 41. Hipervínculo, en su caso al comunicado de suspensión, rescisión o terminación anticipada del contrato</t>
  </si>
  <si>
    <t xml:space="preserve">Criterio 42. Partida presupuestal. Catálogo de acuerdo con el Clasificador por Objeto del Gasto en el caso de ser aplicable </t>
  </si>
  <si>
    <t xml:space="preserve">Criterio 43.Origen de los recursos públicos (catálogo): Federales / Estatales / Municipales </t>
  </si>
  <si>
    <t>Criterio 44.Fuente de financiamiento. Por ejemplo: Recursos fiscales, financiamientos internos, financiamientos externos, ingresos propios, recursos federales, recursos estatales,</t>
  </si>
  <si>
    <t xml:space="preserve">Criterio 45.Tipo de fondo de participación o aportación respectiva (en caso de que  se haya elegido en el criterio 37 la opción "recursos federales", "recursos estatales" u "otros recursos") </t>
  </si>
  <si>
    <t>Criterio 46. Lugar donde se realizará la obra pública y/o servicio relacionado con la misma</t>
  </si>
  <si>
    <t>Criterio 47. Breve descripción de la obra pública</t>
  </si>
  <si>
    <t>Criterio 48. Hipervínculo a los estudios de impacto urbano y ambiental. En su caso, señalar que no se realizaron</t>
  </si>
  <si>
    <t>Criterio 49. Incluir, en su caso, observaciones dirigidas a la población relativas a la realización de las obras públicas, tales como: cierre de calles, cambio de circulación, impedimentos de paso, etcétera</t>
  </si>
  <si>
    <t xml:space="preserve">Criterio 50.Etapa de la obra pública y/o servicio de la misma (catálogo): En planeación/ En progreso/ Finiquito </t>
  </si>
  <si>
    <t>Criterio 51. Se realizaron convenios modificatorios: Sí/ No</t>
  </si>
  <si>
    <t>Criterio 52. Número de convenio modificatorio que recaiga a la contratación; en su caso, señalar que no se realizó</t>
  </si>
  <si>
    <t>Criterio 53. Objeto del convenio modificatorio</t>
  </si>
  <si>
    <t xml:space="preserve">Criterio 54.Fecha de firma del convenio modificatorio, expresada con el formato día/mes/año  </t>
  </si>
  <si>
    <t>Criterio 55. Hipervínculo al documento del convenio, en versión pública si así corresponde</t>
  </si>
  <si>
    <t>Criterio 56. Mecanismos de vigilancia y supervisión de la ejecución, especificados en los contratos y/o convenios</t>
  </si>
  <si>
    <t>Criterio 57. Hipervínculo, en su caso, al (los) informe(s) de avance físicos en versión pública si así corresponde</t>
  </si>
  <si>
    <t>Criterio 58. Hipervínculo, en su caso, al (los) informe(s) de avance financieros, en versión pública si así corresponde</t>
  </si>
  <si>
    <t>Criterio 59. Hipervínculo al acta de recepción física de los trabajos ejecutados u homóloga</t>
  </si>
  <si>
    <t>Criterio 60. Hipervínculo al finiquito</t>
  </si>
  <si>
    <t xml:space="preserve">Criterio 61. Ejercicio </t>
  </si>
  <si>
    <t xml:space="preserve">Criterio 62. Periodo que se informa (fecha de inicio y fecha de término con el formato día/mes/año) </t>
  </si>
  <si>
    <t xml:space="preserve">Criterio 63.Tipo de procedimiento (catálogo): Licitación pública/Invitación a cuando menos tres personas/ Otra (especificar) </t>
  </si>
  <si>
    <t xml:space="preserve">Criterio 64.Materia (catálogo): Obra pública/Servicios relacionados con obra pública/Adquisiciones/Arrendamientos/Servicios </t>
  </si>
  <si>
    <t>Criterio 65. Los motivos y fundamentos legales aplicados para realizar la adjudicación directa</t>
  </si>
  <si>
    <t>Criterio 66. Hipervínculo a la autorización del ejercicio de la opción</t>
  </si>
  <si>
    <t>Criterio 67.Descripción de las obras, los bienes, servicios, requisiciones u orden de servicio contratados y/o adquiridos</t>
  </si>
  <si>
    <t>Criterio 68. Nombre completo o razón social de los posibles contratantes (personas físicas: nombre[s], primer apellido, segundo apellido). En su caso, incluir una leyenda señalando que no se realizaron cotizaciones</t>
  </si>
  <si>
    <t xml:space="preserve">Criterio 69.Registro Federal de Contribuyentes (RFC) de las personas físicas o morales posibles contratantes </t>
  </si>
  <si>
    <t>Criterio 70. Monto total de la cotización con impuestos incluidos</t>
  </si>
  <si>
    <t>Criterio 71. Nombre o razón social del adjudicado (en el caso de personas físicas: nombre[s], primer apellido, segundo apellido)</t>
  </si>
  <si>
    <t xml:space="preserve">Criterio 72.Registro Federal de Contribuyentes (RFC) de la persona física o moral adjudicada </t>
  </si>
  <si>
    <t xml:space="preserve">Criterio 73.Área(s) solicitante(s) </t>
  </si>
  <si>
    <t xml:space="preserve">Criterio 74.Área(s) responsable(s) de la ejecución del contrato </t>
  </si>
  <si>
    <t>Criterio 75. Número que identifique al contrato</t>
  </si>
  <si>
    <t xml:space="preserve">Criterio 76.Fecha del contrato, expresada con el formato día/mes/año </t>
  </si>
  <si>
    <t>Criterio 77. Monto del contrato sin impuestos incluidos (expresados en pesos mexicanos)</t>
  </si>
  <si>
    <t>Criterio 78. Monto total del contrato con impuestos incluidos (expresado en pesos mexicanos)</t>
  </si>
  <si>
    <t>Criterio 79.Monto mínimo, con impuestos incluidos, en su caso</t>
  </si>
  <si>
    <t xml:space="preserve">Criterio 80.Monto máximo, con impuestos incluidos, en su caso </t>
  </si>
  <si>
    <t xml:space="preserve">Criterio 81.Tipo de moneda. Por ejemplo: Peso, Dólar, Euro, Libra, Yen </t>
  </si>
  <si>
    <t>Criterio 82. Tipo de cambio de referencia, en su caso</t>
  </si>
  <si>
    <t xml:space="preserve">Criterio 83.Forma de pago. Por ejemplo: efectivo, cheque o transacción bancaria </t>
  </si>
  <si>
    <t>Criterio 84. Objeto del contrato</t>
  </si>
  <si>
    <t>Criterio 85. Monto total de las garantías y/o contragarantías que, en su caso, se hubieren otorgado durante el procedimiento respectivo</t>
  </si>
  <si>
    <t xml:space="preserve">Criterio 86.Fecha de inicio expresada con el formato día/mes/año del plazo de entrega o de ejecución de los servicios contratados u obra pública a realizar  </t>
  </si>
  <si>
    <t xml:space="preserve">Criterio 87.Fecha de término expresada con el formato día/mes/año del plazo de entrega o de ejecución de los servicios contratados u obra pública a realizar </t>
  </si>
  <si>
    <t>Criterio 88. Hipervínculo al documento del contrato y sus anexos, en versión pública si así corresponde</t>
  </si>
  <si>
    <t>Criterio 89. Hipervínculo, en su caso al comunicado de suspensión, rescisión o terminación anticipada del contrato</t>
  </si>
  <si>
    <t xml:space="preserve">Criterio 90.Origen de los recursos públicos por ejemplo Federales, estatales, delegacionales, municipales </t>
  </si>
  <si>
    <t>Criterio 91.Fuentes de financiamiento por ejemplo: Recursos Fiscales, financiamientos internos, financiamientos externos, ingresos propios, recursos federales, recursos estatales</t>
  </si>
  <si>
    <t>Criterio 92. Lugar donde se realizará la obra pública y/o servicio relacionado con la misma</t>
  </si>
  <si>
    <t>Criterio 93. Hipervínculo a los estudios de impacto urbano y ambiental. En su caso, señalar que no se realizaron</t>
  </si>
  <si>
    <t>Criterio 94. Incluir, en su caso, observaciones dirigidas a la población relativas a la realización de las obras públicas, tales como: cierre de calles, cambio de circulación, impedimentos de paso, etcétera</t>
  </si>
  <si>
    <t>Criterio 95.Etapa de la obra pública y/o servicio de la misma (catálogo): En planeación/ En progreso/ Finiquito</t>
  </si>
  <si>
    <t>Criterio 96. Se realizaron convenios modificatorios: Sí / No</t>
  </si>
  <si>
    <t>Criterio 97. Número que le corresponde al(los) convenio(s) modificatorio(s) que recaiga(n) a la contratación</t>
  </si>
  <si>
    <t>Criterio 98. Objeto del convenio</t>
  </si>
  <si>
    <t xml:space="preserve">Criterio 99.Fecha de firma del convenio, expresada con el formato día/mes/año  </t>
  </si>
  <si>
    <t>Criterio 100. Hipervínculo al documento del convenio, en versión pública si así corresponde</t>
  </si>
  <si>
    <t>Criterio 101. Mecanismos de vigilancia y supervisión</t>
  </si>
  <si>
    <t>Criterio 102. Hipervínculo en su caso, al (los) Informe(s) de avance físicos en versión pública si así corresponde</t>
  </si>
  <si>
    <t>Criterio 103. Hipervínculo, en su caso, al (los) Informe(s) de avance financieros, en versión pública si así corresponde</t>
  </si>
  <si>
    <t>Criterio 104. Hipervínculo al acta de recepción física de los trabajos ejecutados u homóloga</t>
  </si>
  <si>
    <t>Criterio 105. Hipervínculo al finiquito</t>
  </si>
  <si>
    <t xml:space="preserve">Criterio 106. Ejercicio </t>
  </si>
  <si>
    <t xml:space="preserve">Criterio 107. Periodo que se informa (fecha de inicio y fecha de término con el formato día/mes/año) </t>
  </si>
  <si>
    <t>Criterio 108. Tipo de procedimiento</t>
  </si>
  <si>
    <t>Criterio 109. Número de procedimiento o expediente</t>
  </si>
  <si>
    <t>Criterio 110. Denominación de la sesión</t>
  </si>
  <si>
    <t>Criterio 111. Hipervínculo a la grabación de la sesión correspondiente, donde puedan ser visibles las sesiones en directo y ex post</t>
  </si>
  <si>
    <t xml:space="preserve">Criterio 112.Periodo de actualización de la información: trimestral. </t>
  </si>
  <si>
    <t>Criterio 113.La información publicada deberá estar actualizada al periodo que corresponde, de acuerdo con la Tabla de actualización y conservación de la información</t>
  </si>
  <si>
    <t>Criterio 114.Conservar en el sitio de Internet y a través de la Plataforma Nacional la información vigente de acuerdo con la Tabla de actualización y conservación de la información</t>
  </si>
  <si>
    <t>Criterio 115.Área(s) o unidad(es) administrativa(s) que genera(n) o posee(n) la información respectiva y son responsables de publicarla y actualizarla</t>
  </si>
  <si>
    <t xml:space="preserve">Criterio 116.Fecha de actualización de la información publicada con el formato día/mes/año </t>
  </si>
  <si>
    <t xml:space="preserve">Criterio 117.Fecha de validación  de la información publicada con el formato día/mes/año </t>
  </si>
  <si>
    <t xml:space="preserve">Criterio 118.Nota. Este criterio se cumple en caso de que sea necesario que el sujeto obligado incluya alguna aclaración relativa a la información publicada y/o explicación por la falta de información </t>
  </si>
  <si>
    <t xml:space="preserve">Criterio 119.La información publicada se organiza mediante los formatos 28a, 28b y 28c, en los que se incluyen todos los campos especificados en los criterios sustantivos de contenido </t>
  </si>
  <si>
    <t>Criterio 120.El soporte de la información permite su reutilización</t>
  </si>
  <si>
    <t>Art. 55 - Fracción XXIX. Informes</t>
  </si>
  <si>
    <t>Criterio 3. Denominación de cada uno de los informes, que por ley debe emitir el sujeto obligado.</t>
  </si>
  <si>
    <t>Criterio 4. Denominación del área responsable de la elaboración y/o presentación del informe</t>
  </si>
  <si>
    <t>Criterio 5. Fundamento legal para la elaboración y/o presentación del informe (normatividad, artículo, fracción)</t>
  </si>
  <si>
    <t xml:space="preserve">Criterio 6.Periodicidad para elaborar y/o presentar el informe. Por ejemplo: mensual, bimestral, trimestral, tetramestral, semestral, anual, sexenal </t>
  </si>
  <si>
    <t xml:space="preserve">Criterio 7.Fecha en la que se presentó y/o entregó con el formato día/mes/año  </t>
  </si>
  <si>
    <t>Criterio 8. Hipervínculo al documento del informe que corresponda</t>
  </si>
  <si>
    <t xml:space="preserve">Criterio 9.Periodo de actualización de la información: trimestral. </t>
  </si>
  <si>
    <t>Criterio 11.Área(s) o unidad(es) administrativa(s) que genera(n) o posee(n) la información respectiva y son responsables de publicarla y actualizarla</t>
  </si>
  <si>
    <t xml:space="preserve">Criterio 12.Fecha de actualización de la información publicada con el formato día/mes/año </t>
  </si>
  <si>
    <t xml:space="preserve">Criterio 13.Fecha de validación  de la información publicada con el formato día/mes/año </t>
  </si>
  <si>
    <t xml:space="preserve">Criterio 14.Nota. Este criterio se cumple en caso de que sea necesario que el sujeto obligado incluya alguna aclaración relativa a la información publicada y/o explicación por la falta de información </t>
  </si>
  <si>
    <t xml:space="preserve">Criterio 15.La información publicada se organiza mediante el formato 29, en el que se incluyen todos los campos especificados en los criterios sustantivos de contenido </t>
  </si>
  <si>
    <t>Criterio 16.El soporte de la información permite su reutilización</t>
  </si>
  <si>
    <t>Art. 55 - Fracción XXX. Estadísticas generadas</t>
  </si>
  <si>
    <t>Tema</t>
  </si>
  <si>
    <t>Criterio 3. Periodo de actualización de datos: Quincenal / Mensual / Bimestral / Trimestral / Anual Sexenal / Otro (especificar)</t>
  </si>
  <si>
    <t>Criterio 4. Denominación del proyecto</t>
  </si>
  <si>
    <t>Criterio 5.Hipervínculo al documento en el cual se describan las variables</t>
  </si>
  <si>
    <t>Criterio 6.Hipervínculo a los documentos técnicos, metodológicos y normativos relacionados con la generación de estadísticas y el manejo de las bases de datos</t>
  </si>
  <si>
    <t>Criterio 7. Tipos de archivo de las bases de datos: HTML / XLS / IQY / CSV / XML / SAV / Otro (especificar)</t>
  </si>
  <si>
    <t>Criterio 8.Hipervínculo a las bases de datos respectivas. Las bases de datos deberán corresponder directamente con el proyecto que se está informando</t>
  </si>
  <si>
    <t xml:space="preserve">Criterio 9.Hipervínculo a las series o bancos de datos existentes. Las series o banco de datos deberán corresponder directamente con el tema estadístico que se está informando </t>
  </si>
  <si>
    <t xml:space="preserve">Criterio 10.Periodo de actualización de la información: trimestral. </t>
  </si>
  <si>
    <t>Criterio 11.La información publicada deberá estar actualizada al periodo que corresponde, de acuerdo con la Tabla de actualización y conservación de la información</t>
  </si>
  <si>
    <t>Criterio 12.Conservar en el sitio de Internet y a través de la Plataforma Nacional la información vigente de acuerdo con la Tabla de actualización y conservación de la información</t>
  </si>
  <si>
    <t>Criterio 13.Área(s) o unidad(es) administrativa(s) que genera(n) o posee(n) la información respectiva y son responsables de publicarla y actualizarla</t>
  </si>
  <si>
    <t xml:space="preserve">Criterio 14.Fecha de actualización de la información publicada con el formato día/mes/año </t>
  </si>
  <si>
    <t xml:space="preserve">Criterio 15.Fecha de validación  de la información publicada con el formato día/mes/año </t>
  </si>
  <si>
    <t xml:space="preserve">Criterio 16.Nota. Este criterio se cumple en caso de que sea necesario que el sujeto obligado incluya alguna aclaración relativa a la información publicada y/o explicación por la falta de información </t>
  </si>
  <si>
    <t xml:space="preserve">Criterio 16.La información publicada se organiza mediante el formato 30, en el que se incluyen todos los campos especificados en los criterios sustantivos de contenido </t>
  </si>
  <si>
    <t>Criterio 17. El soporte de la información permite su reutilización</t>
  </si>
  <si>
    <t>Art. 55 - Fracción XXXI. Informes de avances y documentos financieros</t>
  </si>
  <si>
    <t>Criterio 3.Clave del capítulo, con base en la clasificación económica del gasto</t>
  </si>
  <si>
    <t>Criterio 4.Clave del concepto, con base en la clasificación económica del gasto</t>
  </si>
  <si>
    <t xml:space="preserve">Criterio 5.Clave de la partida, con base en la clasificación económica del gasto </t>
  </si>
  <si>
    <t xml:space="preserve">Criterio 6.Gasto aprobado por capítulo, concepto o partida, con base en la clasificación económica del gasto </t>
  </si>
  <si>
    <t xml:space="preserve">Criterio 7.Gasto modificado por capítulo, concepto o- partidas, con base en la clasificación económica del gasto </t>
  </si>
  <si>
    <t xml:space="preserve">Criterio 8. Gasto comprometido por capítulo, concepto o- partidas, con base en la clasificación económica del gasto </t>
  </si>
  <si>
    <t xml:space="preserve">Criterio 9.Gasto devengado por capítulo, concepto o- partidas, con base en la clasificación económica del gasto </t>
  </si>
  <si>
    <t xml:space="preserve">Criterio 10.Gasto ejercido por capítulo, concepto o- partidas, con base en la clasificación económica del gasto </t>
  </si>
  <si>
    <t xml:space="preserve">Criterio 11.Gasto pagado por capítulo, concepto o- partidas, con base en la clasificación económica del gasto </t>
  </si>
  <si>
    <t xml:space="preserve">Criterio 12.Justificación de la modificación del presupuesto, en su caso </t>
  </si>
  <si>
    <t xml:space="preserve">Criterio 13.Hipervínculo al Estado analítico del ejercicio del Presupuesto de Egresos  </t>
  </si>
  <si>
    <t xml:space="preserve">Criterio 14. Ejercicio </t>
  </si>
  <si>
    <t xml:space="preserve">Criterio 15. Periodo que se informa (fecha de inicio y fecha de término con el formato día/mes/año) </t>
  </si>
  <si>
    <t xml:space="preserve">Criterio 16.Tipo de documento financiero (catálogo): Contable/Presupuestal/Programático </t>
  </si>
  <si>
    <t xml:space="preserve">Criterio 17.Denominación del documento financiero contable, presupuestal y programático, aplicable al sujeto obligado </t>
  </si>
  <si>
    <t>Criterio 18.Hipervínculo al documento financiero contable, presupuestal y programático, aplicable al sujeto obligado</t>
  </si>
  <si>
    <t>Criterio 19. Hipervínculo al sitio de Internet de la Secretaría de Hacienda, las secretarías de finanzas o análogas de las Entidades Federativas, o a las tesorerías de los municipios y sus equivalentes en las demarcaciones territoriales del Distrito Federal, en el apartado donde se publica la información sobre el avance programático presupuestal trimestral y acumulado consolidado</t>
  </si>
  <si>
    <t xml:space="preserve">Criterio 20.Periodo de actualización de la información: trimestral. </t>
  </si>
  <si>
    <t>Criterio 27.La información publicada se organiza mediante el formato 31a y 31b, en el que se incluyen todos los campos especificados en los criterios sustantivos de contenido</t>
  </si>
  <si>
    <t>Art. 55 - Fracción XXXII. Padrón proveedores y contratistas</t>
  </si>
  <si>
    <t>Criterio 3. Personería jurídica del proveedor o contratista: Persona física/Persona moral</t>
  </si>
  <si>
    <t>Criterio 4. Nombre (nombre[s], primer apellido, segundo apellido), denominación o razón social del proveedor o contratista</t>
  </si>
  <si>
    <t xml:space="preserve">Criterio 5.Estratificación120, por ejemplo, Micro empresa, pequeña empresa, mediana empresa </t>
  </si>
  <si>
    <t>Criterio 6. Origen del proveedor o contratista. Nacional/Internacional</t>
  </si>
  <si>
    <t>Criterio 7. Entidad federativa (catálogo de entidades federativas) si la empresa es nacional</t>
  </si>
  <si>
    <t>Criterio 8. País de origen si la empresa es una filial internacional</t>
  </si>
  <si>
    <t>Criterio 9. Registro Federal de Contribuyentes (RFC) de la persona física o moral con homoclave incluida, emitido por el Servicio de Administración Tributaria (SAT). En el caso de personas morales son 12 caracteres y en el de personas físicas 13.</t>
  </si>
  <si>
    <t xml:space="preserve">Criterio 10.Entidad federativa de la persona física o moral (catálogo) </t>
  </si>
  <si>
    <t>Criterio 11. El proveedor o contratista realiza subcontrataciones: Sí / No</t>
  </si>
  <si>
    <t xml:space="preserve">Criterio 12.Actividad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</si>
  <si>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Criterio 13.Domicilio fiscal de la empresa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ante el SAT </t>
  </si>
  <si>
    <t xml:space="preserve">Criterio 14.Domicilio en el extranjero. En caso de que el proveedor o contratista sea de otro país, se deberá incluir el domicilio el cual deberá incluir por lo menos: país, ciudad, calle y número </t>
  </si>
  <si>
    <t>Criterio 15. Nombre del representante legal de la empresa, es decir, la persona que posee facultades legales para representarla</t>
  </si>
  <si>
    <t xml:space="preserve">Criterio 16.Datos de contacto: teléfono, en su caso extensión </t>
  </si>
  <si>
    <t xml:space="preserve">Criterio 17.Correo electrónico, siempre y cuando éstos hayan sido proporcionados por la empresa </t>
  </si>
  <si>
    <t>Criterio 18. Tipo de acreditación legal que posee o, en su caso, señalar que no se cuenta con uno</t>
  </si>
  <si>
    <t>Criterio 19. Dirección electrónica que corresponda a la página web del proveedor o contratista</t>
  </si>
  <si>
    <t>Criterio 20. Teléfono oficial del proveedor o contratista</t>
  </si>
  <si>
    <t>Criterio 21. Correo electrónico comercial del proveedor o contratista</t>
  </si>
  <si>
    <t>Criterio 22. Hipervínculo al registro electrónico de proveedores y contratistas que, en su caso, corresponda</t>
  </si>
  <si>
    <t>Criterio 23. Hipervínculo al Directorio de Proveedores y Contratistas Sancionados</t>
  </si>
  <si>
    <t>Criterio 24.Periodo de actualización de la información: trimestral.</t>
  </si>
  <si>
    <t>Criterio 25.La información publicada deberá estar actualizada al periodo que corresponde, de acuerdo con la Tabla de actualización y conservación de la información</t>
  </si>
  <si>
    <t>Criterio 26.Conservar en el sitio de Internet y a través de la Plataforma Nacional la información vigente de acuerdo con la Tabla de actualización y conservación de la información</t>
  </si>
  <si>
    <t>Criterio 27.Área(s) o unidad(es) administrativa(s) que genera(n) o posee(n) la información respectiva y son responsables de publicarla y actualizarla</t>
  </si>
  <si>
    <t xml:space="preserve">Criterio 28.Fecha de actualización de la información publicada con el formato día/mes/año </t>
  </si>
  <si>
    <t xml:space="preserve">Criterio 29.Fecha de validación  de la información publicada con el formato día/mes/año </t>
  </si>
  <si>
    <t xml:space="preserve">Criterio 30.Nota. Este criterio se cumple en caso de que sea necesario que el sujeto obligado incluya alguna aclaración relativa a la información publicada y/o explicación por la falta de información </t>
  </si>
  <si>
    <t xml:space="preserve">Criterio 31.La información publicada se organiza mediante el formato 32, en el que se incluyen todos los campos especificados en los criterios sustantivos de contenido </t>
  </si>
  <si>
    <t>Criterio 32.El soporte de la información permite su reutilización</t>
  </si>
  <si>
    <t>Art. 55 - Fracción XXXIII. Convenios con sectores social  y privado</t>
  </si>
  <si>
    <t xml:space="preserve">Criterio 3.Tipo de convenio (catálogo): de coordinación con el sector social/de coordinación con el sector privado/de concertación con el sector social/de concertación con el sector privado </t>
  </si>
  <si>
    <t xml:space="preserve">Criterio 4.Denominación del convenio </t>
  </si>
  <si>
    <t xml:space="preserve">Criterio 5.Fecha de firma del convenio con el formato día/mes/año </t>
  </si>
  <si>
    <t>Criterio 6.Nombre del área(s) responsable(s) de dar seguimiento al convenio</t>
  </si>
  <si>
    <t xml:space="preserve">Criterio 7.Con quién se celebra el convenio nombre(s), primer apellido, segundo apellido en caso de persona física; razón social si es persona moral </t>
  </si>
  <si>
    <t>Criterio 8. Objetivo(s) del convenio</t>
  </si>
  <si>
    <t>Criterio 9. Tipo y fuente de los recursos que se emplearán</t>
  </si>
  <si>
    <t>Criterio 10.Vigencia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t>
  </si>
  <si>
    <t xml:space="preserve">Criterio 11.Fecha de publicación en el Diario Oficial de la Federación u otro medio homólogo con el formato día/mes/año. Para los casos en que el convenio no hubiere sido publicado por un medio oficial, se contemplará la opción de registrar una nota que señale que no fue publicado en medio oficial </t>
  </si>
  <si>
    <t>Criterio 12.Hipervínculo al documento, en su caso a la versión pública o al documento signado, si es que no existe la publicación en periódico oficial</t>
  </si>
  <si>
    <t>Criterio 13. Hipervínculo al documento con las modificaciones realizadas, en su caso</t>
  </si>
  <si>
    <t xml:space="preserve">Criterio 14.Periodo de actualización de la información: trimestral. </t>
  </si>
  <si>
    <t>Criterio 15.La información publicada deberá estar actualizada al periodo que corresponde, de acuerdo con la Tabla de actualización y conservación de la información</t>
  </si>
  <si>
    <t>Criterio 16.Conservar en el sitio de Internet y a través de la Plataforma Nacional la información vigente de acuerdo con la Tabla de actualización y conservación de la información</t>
  </si>
  <si>
    <t>Criterio 17.Área(s) o unidad(es) administrativa(s) que genera(n) o posee(n) la información respectiva y son responsables de publicarla y actualizarla</t>
  </si>
  <si>
    <t xml:space="preserve">Criterio 18.Fecha de actualización de la información publicada con el formato día/mes/año </t>
  </si>
  <si>
    <t xml:space="preserve">Criterio 19.Fecha de validación  de la información publicada con el formato día/mes/año </t>
  </si>
  <si>
    <t xml:space="preserve">Criterio 20.Nota. Este criterio se cumple en caso de que sea necesario que el sujeto obligado incluya alguna aclaración relativa a la información publicada y/o explicación por la falta de información </t>
  </si>
  <si>
    <t xml:space="preserve">Criterio 21.La información publicada se organiza mediante el formato 33, en el que se incluyen todos los campos especificados en los criterios sustantivos de contenido </t>
  </si>
  <si>
    <t>Criterio 22.El soporte de la información permite su reutilización</t>
  </si>
  <si>
    <t>Art. 55 - Fracción XXXIV. Inventario de bienes</t>
  </si>
  <si>
    <t>Criterio 3. Descripción del bien (incluir marca y modelo o, en su caso, señalar si corresponde a una pieza arqueológica, artística, histórica o de otra naturaleza)</t>
  </si>
  <si>
    <t>Criterio 4. Código de identificación, en su caso</t>
  </si>
  <si>
    <t xml:space="preserve">Criterio 5.Institución a cargo del bien mueble, en su caso </t>
  </si>
  <si>
    <t xml:space="preserve">Criterio 6.Número de inventario </t>
  </si>
  <si>
    <t>Criterio 7. Monto unitario del bien (precio de adquisición o valor contable)</t>
  </si>
  <si>
    <t xml:space="preserve">Criterio 8. Ejercicio </t>
  </si>
  <si>
    <t xml:space="preserve">Criterio 9. Periodo que se informa (fecha de inicio y fecha de término con el formato día/mes/año) </t>
  </si>
  <si>
    <t>Criterio 10.Descripción del bien</t>
  </si>
  <si>
    <t xml:space="preserve">Criterio 11.Número de inventario </t>
  </si>
  <si>
    <t xml:space="preserve">Criterio 12.Causa de alta </t>
  </si>
  <si>
    <t xml:space="preserve">Criterio 13.Fecha con el formato día/mes/año </t>
  </si>
  <si>
    <t xml:space="preserve">Criterio 14.Valor del bien a la fecha  del alta </t>
  </si>
  <si>
    <t xml:space="preserve">Criterio 15. Ejercicio </t>
  </si>
  <si>
    <t xml:space="preserve">Criterio 16. Periodo que se informa (fecha de inicio y fecha de término con el formato día/mes/año) </t>
  </si>
  <si>
    <t xml:space="preserve">Criterio 17.Descripción del bien </t>
  </si>
  <si>
    <t xml:space="preserve">Criterio 18.Número de inventario </t>
  </si>
  <si>
    <t xml:space="preserve">Criterio 19.Causa de baja </t>
  </si>
  <si>
    <t>Criterio 20.Fecha de baja con el formato día/mes/año</t>
  </si>
  <si>
    <t xml:space="preserve">Criterio 21.Valor del bien a la fecha de la baja </t>
  </si>
  <si>
    <t xml:space="preserve">Criterio 22. Ejercicio </t>
  </si>
  <si>
    <t xml:space="preserve">Criterio 23. Periodo que se informa (fecha de inicio y fecha de término con el formato día/mes/año) </t>
  </si>
  <si>
    <t>Criterio 24. Denominación del inmueble, en su caso</t>
  </si>
  <si>
    <t>Criterio 25. Institución a cargo del inmueble</t>
  </si>
  <si>
    <t>Criterio 26. Domicilio del inmueble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</si>
  <si>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 xml:space="preserve">Criterio 27.Domicilio en el extranjero. En caso de que el inmueble se ubique en otro país, se deberá incluir el domicilio el cual deberá incluir por lo menos: país, ciudad, calle y número </t>
  </si>
  <si>
    <t xml:space="preserve">Criterio 28.Naturaleza del inmueble (catálogo): Urbana/Rústica (de conformidad con el artículo 66, fracción IV, del Reglamento del Registro Público de la Propiedad Federal) </t>
  </si>
  <si>
    <t xml:space="preserve">Criterio 29.Carácter del monumento (catálogo): Arqueológico/Histórico/Artístico (para el caso de inmuebles que hayan sido declarados monumentos arqueológicos, históricos o artísticos </t>
  </si>
  <si>
    <t xml:space="preserve">Criterio 30.Tipo de inmueble (catálogo): edificación/terreno/mixto </t>
  </si>
  <si>
    <t xml:space="preserve">Criterio 31. Uso del inmueble </t>
  </si>
  <si>
    <t>Criterio 32. Operación que da origen a la propiedad o posesión del inmueble</t>
  </si>
  <si>
    <t>Criterio 33. Valor catastral o último avalúo del inmueble</t>
  </si>
  <si>
    <t>Criterio 34. Título por el cual se acredite la propiedad o posesión del inmueble por parte del Gobierno Federal, las entidades federativas o los municipios, a la fecha de actualización de la información</t>
  </si>
  <si>
    <t>Criterio 35. Hipervínculo al Sistema de Información Inmobiliaria Federal y Paraestatal u homólogo de cada entidad federativa</t>
  </si>
  <si>
    <t xml:space="preserve">Criterio 36.Área de adscripción del servidor público /o toda persona que desempeñe un empleo, cargo o comisión y/o ejerza actos de autoridad (de acuerdo con el catálogo de áreas o puestos que funge como responsable inmobiliario) </t>
  </si>
  <si>
    <t xml:space="preserve">Criterio 37. Ejercicio </t>
  </si>
  <si>
    <t xml:space="preserve">Criterio 38. Periodo que se informa (fecha de inicio y fecha de término con el formato día/mes/año) </t>
  </si>
  <si>
    <t xml:space="preserve">Criterio 39.Descripción del bien </t>
  </si>
  <si>
    <t xml:space="preserve">Criterio 40.Causa de alta </t>
  </si>
  <si>
    <t xml:space="preserve">Criterio 41.Fecha de alta con el formato día/mes/año </t>
  </si>
  <si>
    <t xml:space="preserve">Criterio 42.Valor del bien a la fecha del alta </t>
  </si>
  <si>
    <t xml:space="preserve">Criterio 43. Ejercicio </t>
  </si>
  <si>
    <t xml:space="preserve">Criterio 44. Periodo que se informa (fecha de inicio y fecha de término con el formato día/mes/año) </t>
  </si>
  <si>
    <t xml:space="preserve">Criterio 45.Descripción del bien </t>
  </si>
  <si>
    <t xml:space="preserve">Criterio 46.Causa de baja </t>
  </si>
  <si>
    <t xml:space="preserve">Criterio 47.Fecha de baja con el formato día/mes/año </t>
  </si>
  <si>
    <t xml:space="preserve">Criterio 48.Valor del inmueble a la fecha de la baja </t>
  </si>
  <si>
    <t>Criterio 49. Ejercicio</t>
  </si>
  <si>
    <t>Criterio 50. Periodo que se informa</t>
  </si>
  <si>
    <t>Criterio 51. Descripción del bien</t>
  </si>
  <si>
    <t>Criterio 52. Actividades a las que se destinará el bien donado: educativas, culturales, de salud, de investigación científica, de aplicación de nuevas tecnologías, de beneficencia, prestación de servicios sociales, ayuda humanitaria, otra (especificar)</t>
  </si>
  <si>
    <t xml:space="preserve">Criterio 53.Personería jurídica del donatario (catálogo): Persona física/Persona moral </t>
  </si>
  <si>
    <t>Criterio 54. En caso de persona física: Nombre (nombre[s], primer apellido, segundo apellido)</t>
  </si>
  <si>
    <t>Criterio 55.Tipo de persona moral, en su caso. Por ejemplo: Entidad federativa, Municipio, Institución de salud, Beneficencia o asistencia, Educativa, Cultural, Prestadores de servicios sociales por encargo, Beneficiarios de algún servicio asistencial público, Comunidad agraria y ejido, Entidad que lo necesite para sus fines, Gobierno o institución extranjera, Organización internacional</t>
  </si>
  <si>
    <t>Criterio 56. Denominación o razón social del donatario</t>
  </si>
  <si>
    <t>Criterio 57. Valor de adquisición o valor de inventario del bien donado</t>
  </si>
  <si>
    <t xml:space="preserve">Criterio 58.Fecha de firma del contrato de donación, signado por la autoridad pública o representante legal de la institución donante, así como por el donatario114. En su caso, la fecha de publicación del Acuerdo presidencial en el DOF con el formato día/mes/año </t>
  </si>
  <si>
    <t xml:space="preserve">Criterio 59.Hipervínculo al Acuerdo presidencial respectivo, en el caso de donaciones a gobiernos e instituciones extranjeros o a organizaciones internacionales para ayuda humanitaria o investigación científica </t>
  </si>
  <si>
    <t xml:space="preserve">Criterio 60.Periodo de actualización de la información: semestral; en su caso, dentro de los 20 días naturales siguientes a la adquisición o baja  de algún bien </t>
  </si>
  <si>
    <t>Criterio 61.La información publicada deberá estar actualizada al periodo que corresponde, de acuerdo con la Tabla de actualización y conservación de la información</t>
  </si>
  <si>
    <t>Criterio 62.Conservar en el sitio de Internet y a través de la Plataforma Nacional la información vigente de acuerdo con la Tabla de actualización y conservación de la información</t>
  </si>
  <si>
    <t>Criterio 63.Área(s) o unidad(es) administrativa(s) que genera(n) o posee(n) la información respectiva y son responsables de publicarla y actualizarla</t>
  </si>
  <si>
    <t xml:space="preserve">Criterio 64.Fecha de actualización de la información publicada con el formato día/mes/año </t>
  </si>
  <si>
    <t xml:space="preserve">Criterio 65.Fecha de validación  de la información publicada con el formato día/mes/año </t>
  </si>
  <si>
    <t xml:space="preserve">Criterio 66.Nota. Este criterio se cumple en caso de que sea necesario que el sujeto obligado incluya alguna aclaración relativa a la información publicada y/o explicación por la falta de información </t>
  </si>
  <si>
    <t xml:space="preserve">Criterio 67.La información publicada se organiza mediante los formatos 34a al 34g, en los que se incluyen todos los campos especificados en los criterios sustantivos de contenido </t>
  </si>
  <si>
    <t>Criterio 68.El soporte de la información permite su reutilización</t>
  </si>
  <si>
    <t>Art. 55 - Fracción XXXV. Recomendaciones  y su atención en materia de derechos humanos</t>
  </si>
  <si>
    <t xml:space="preserve">Criterio 3.Fecha en la que se recibió la notificación de la recomendación con el formato día/mes/año  </t>
  </si>
  <si>
    <t>Criterio 4. Número de recomendación</t>
  </si>
  <si>
    <t>Criterio 5. Hecho violatorio (motivo de la recomendación)</t>
  </si>
  <si>
    <t xml:space="preserve">Criterio 6.Tipo de recomendación (catálogo): Recomendación específica/Recomendación general/Recomendación por violaciones graves/Otro tipo </t>
  </si>
  <si>
    <t xml:space="preserve">Criterio 7.Número(s) de expediente(s) y/o quejas cuando así aplique </t>
  </si>
  <si>
    <t xml:space="preserve">Criterio 8.Fecha de solicitud, en su caso, de la opinión no vinculatoria por parte del sujeto obligado a la Unidad responsable para determinar la aceptación o no de la recomendación. La fecha se registrará con el formato día/mes/año  Criterio </t>
  </si>
  <si>
    <t xml:space="preserve">Criterio 9.Fecha en la que se recibe la opinión emitida por la Unidad responsable con el formato día/mes/año </t>
  </si>
  <si>
    <t xml:space="preserve">Criterio 10.Estatus de la recomendación (catálogo): Aceptada/Rechazada </t>
  </si>
  <si>
    <t xml:space="preserve">Criterio 11.Número de oficio, documento o medio oficial mediante el cual se notifica la aceptación o no de la recomendación </t>
  </si>
  <si>
    <t xml:space="preserve">Criterio 12.Hipervínculo al documento (versión pública) de la recomendación </t>
  </si>
  <si>
    <t xml:space="preserve">Criterio 13.Cuando así corresponda, se incluirá la fecha en la cual se solicitó la opinión de la Unidad responsable sobre las acciones y forma de reparar el daño con el formato día/mes/año </t>
  </si>
  <si>
    <t xml:space="preserve">Criterio 14.Fecha de respuesta de la Unidad responsable con el formato día/mes/año </t>
  </si>
  <si>
    <t>Criterio 15. Acciones realizadas por el sujeto obligado para dar cumplimiento a cada uno de los puntos recomendatorios</t>
  </si>
  <si>
    <t>Criterio 16. Dependencias y Entidades Federativas que hayan colaborado para dar cumplimiento a la Recomendación, en su caso</t>
  </si>
  <si>
    <t xml:space="preserve">Criterio 17.Fecha de notificación a la CNDH o al organismo estatal, respecto del cumplimiento dado a cada punto recomendatorio, con el formato día/mes/año </t>
  </si>
  <si>
    <t>Criterio 18. Hipervínculo a la sección del sitio de Internet de la CNDH o del organismos estatal correspondiente, en donde se publique la información de las Recomendaciones</t>
  </si>
  <si>
    <t>Criterio 19. Razón de la negativa (motivos y fundamentos)</t>
  </si>
  <si>
    <t xml:space="preserve">Criterio 20.De ser el caso, fecha de comparecencia ante la Cámara de Senadores o en sus recesos, ante la Comisión Permanente, o a las legislaturas de las Entidades Federativas, según corresponda, con el formato día/mes/año </t>
  </si>
  <si>
    <t>Criterio 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</si>
  <si>
    <t>Criterio 22. Hipervínculo a la minuta de la comparecencia, en su caso</t>
  </si>
  <si>
    <t>Criterio 23. Determinación o respuesta de la CNDH u organismos públicos locales, previa consulta con los órganos legislativos, ante la negativa de la autoridad responsable</t>
  </si>
  <si>
    <t xml:space="preserve">Criterio 24.Fecha de notificación, al sujeto obligado, de la determinación de la CNDH u organismo público local, con el formato día/mes/año </t>
  </si>
  <si>
    <t>Criterio 25. Hipervínculo al oficio, documento oficial o medio por el cual se notifica la determinación de la CNDH</t>
  </si>
  <si>
    <t>Criterio 26 . Respuesta notificada a la CNDH o al organismo local respecto de la determinación (persistencia en la negativa de la recomendación o determinación de cumplir con ella)</t>
  </si>
  <si>
    <t>Criterio 27.Fecha en la que se notifica la respuesta (criterio que antecede), con el formato día/mes/año</t>
  </si>
  <si>
    <t>Criterio 28. Número de oficio, documento oficial o medio por el cual se notifica la respuesta a la CNDH</t>
  </si>
  <si>
    <t>Criterio 29. Número de denuncia ante el Ministerio Público o la autoridad administrativa competente</t>
  </si>
  <si>
    <t>Criterio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</si>
  <si>
    <t xml:space="preserve">Criterio 31.Si la Recomendación se encuentra concluida, se publicará la fecha de conclusión del expediente con el formato día/mes/año </t>
  </si>
  <si>
    <t xml:space="preserve">Criterio 32.Fecha de notificación de la conclusión con el formato día/mes/año </t>
  </si>
  <si>
    <t>Criterio 33. Hipervínculo a la versión publica del Sistema de Seguimiento a Recomendaciones emitidas por la CNDH (SISER) y/o sistemas homólogos</t>
  </si>
  <si>
    <t xml:space="preserve">Criterio 34. Ejercicio </t>
  </si>
  <si>
    <t xml:space="preserve">Criterio 35. Periodo que se informa (fecha de inicio y fecha de término con el formato día/mes/año) </t>
  </si>
  <si>
    <t>Criterio 36. Caso del que trata la recomendación</t>
  </si>
  <si>
    <t>Criterio 37.Fecha en la que se recibió la notificación de la recomendación con el formato día/mes/año</t>
  </si>
  <si>
    <t>Criterio 38 . Número de recomendación</t>
  </si>
  <si>
    <t>Criterio 39. Hipervínculo al sitio de Internet de la CNDH, concretamente, a la sección en la que se publican los Casos especiales. En su caso, al sitio de Internet de los organismos estatales en donde se publique la información en comento</t>
  </si>
  <si>
    <t>Criterio 40. Hipervínculo al buscador de recomendaciones internacionales a México en materia de derechos humanos</t>
  </si>
  <si>
    <t xml:space="preserve">Criterio 41. Ejercicio </t>
  </si>
  <si>
    <t xml:space="preserve">Criterio 42. Periodo que se informa (fecha de inicio y fecha de término con el formato día/mes/año) </t>
  </si>
  <si>
    <t xml:space="preserve">Criterio 43.Fecha en la que se emitió la información con el formato día/mes/año </t>
  </si>
  <si>
    <t xml:space="preserve">Criterio 44. Nombre con el que el sujeto obligado identifica el caso </t>
  </si>
  <si>
    <t>Criterio 45. Derecho(s) humano(s) violado(s)</t>
  </si>
  <si>
    <t>Criterio 46. Víctima(s)</t>
  </si>
  <si>
    <t xml:space="preserve">Criterio 47.Órgano emisor de conformidad con el siguiente (catálogo): Sistema Universal de Derechos Humanos 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Procedimientos especiales: Grupo de Trabajo sobre Desapariciones Forzadas7Grupo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Sistema Interamericano de Derechos Humanos Sistema de casos y peticiones: Comisión Interamericana de Derechos Humanos/Corte Interamericana de Derechos Humanos Otros mecanismos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</si>
  <si>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Criterio 48. Fundamentos del caso</t>
  </si>
  <si>
    <t>Criterio 49. Etapa en la que se encuentra</t>
  </si>
  <si>
    <t>Criterio 50. Hipervínculo al informe, sentencia, resolución y/ o recomendación</t>
  </si>
  <si>
    <t>Criterio 51. Hipervínculo a la Ficha técnica completa</t>
  </si>
  <si>
    <t xml:space="preserve">Criterio 52.Periodo de actualización de la información: trimestral. </t>
  </si>
  <si>
    <t>Criterio 53.La información publicada deberá estar actualizada al periodo que corresponde, de acuerdo con la Tabla de actualización y conservación de la información</t>
  </si>
  <si>
    <t>Criterio 54.Conservar en el sitio de Internet y a través de la Plataforma Nacional la información vigente de acuerdo con la Tabla de actualización y conservación de la información</t>
  </si>
  <si>
    <t>Criterio 55.Área(s) o unidad(es) administrativa(s) que genera(n) o posee(n) la información respectiva y son responsables de publicarla y actualizarla</t>
  </si>
  <si>
    <t xml:space="preserve">Criterio 56.Fecha de actualización de la información publicada con el formato día/mes/año </t>
  </si>
  <si>
    <t xml:space="preserve">Criterio 57.Fecha de validación  de la información publicada con el formato día/mes/año </t>
  </si>
  <si>
    <t xml:space="preserve">Criterio 58.Nota. Este criterio se cumple en caso de que sea necesario que el sujeto obligado incluya alguna aclaración relativa a la información publicada y/o explicación por la falta de información </t>
  </si>
  <si>
    <t xml:space="preserve">Criterio 59.La información publicada se organiza mediante los formatos 35a al 35c, en los que se incluyen todos los campos especificados en los criterios sustantivos de contenido </t>
  </si>
  <si>
    <t>Criterio 60.El soporte de la información permite su reutilización</t>
  </si>
  <si>
    <t>Art. 55 - Fracción XXXVI. Resoluciones y laudos de juicios</t>
  </si>
  <si>
    <t>Criterio 3. Número de expediente y/o resolución. Especificar ambos en caso de ser distintos</t>
  </si>
  <si>
    <t xml:space="preserve">Criterio 4.Materia de la resolución (catálogo): Administrativa/Judicial/Laudo </t>
  </si>
  <si>
    <t xml:space="preserve">Criterio 5.Tipo de la resolución: Definitiva (que haya causado estado o ejecutoria) </t>
  </si>
  <si>
    <t xml:space="preserve">Criterio 6.Fecha de la resolución con el formato día/mes/año  </t>
  </si>
  <si>
    <t>Criterio 7. Órgano que emite la resolución</t>
  </si>
  <si>
    <t>Criterio 8. Sentido de la resolución</t>
  </si>
  <si>
    <t>Criterio 9. Hipervínculo a la resolución (versión pública)</t>
  </si>
  <si>
    <t>Criterio 10. Hipervínculo al Boletín oficial o medios de difusión homólogos para emitir resoluciones jurisdiccionales</t>
  </si>
  <si>
    <t>Criterio 11.Periodo de actualización de la información: trimestral.</t>
  </si>
  <si>
    <t xml:space="preserve">Criterio 18.La información publicada se organiza mediante el formato 36, en el que se incluyen todos los campos especificados en los criterios sustantivos de contenido </t>
  </si>
  <si>
    <t>Art. 55 - Fracción XXXVII. Mecanismos de participación ciudadana</t>
  </si>
  <si>
    <t>Criterio 3. Denominación del mecanismo de participación ciudadana</t>
  </si>
  <si>
    <t>Criterio 4. Fundamento jurídico, en su caso</t>
  </si>
  <si>
    <t>Criterio 5. Objetivo(s) del mecanismo de participación ciudadana</t>
  </si>
  <si>
    <t>Criterio 6. Alcances del mecanismo de participación ciudadana: Federal/Entidad federativa/Municipal/Delegacional</t>
  </si>
  <si>
    <t>Criterio 7. Hipervínculo a la convocatoria</t>
  </si>
  <si>
    <t>Criterio 8. Temas sujetos a revisión y consideración a través de los diferentes mecanismos de participación ciudadana</t>
  </si>
  <si>
    <t>Criterio 9. Requisitos de participación</t>
  </si>
  <si>
    <t>Criterio 10. Cómo recibirá el sujeto obligado las propuestas ciudadanas</t>
  </si>
  <si>
    <t>Criterio 11. Medio de recepción de las propuestas</t>
  </si>
  <si>
    <t xml:space="preserve">Criterio 12.Fecha de inicio de recepción de las propuestas ciudadanas </t>
  </si>
  <si>
    <t xml:space="preserve">Criterio 13.Fecha de término de recepción de las propuestas ciudadanas </t>
  </si>
  <si>
    <t xml:space="preserve">Criterio 14.Nombre del(as) área(s) que gestiona el mecanismo de participación </t>
  </si>
  <si>
    <t>Criterio 15. Nombre(s), primer apellido, segundo apellido del(a) servidor(a) público(a) y/o de toda persona que desempeñe un empleo, cargo o comisión y/o ejerza actos de autoridad, y que sea la señalada para establecer contacto</t>
  </si>
  <si>
    <t>Criterio 16. Correo electrónico oficial</t>
  </si>
  <si>
    <t>Criterio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</si>
  <si>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 xml:space="preserve">Criterio 18.Domicilio en el extranjero. En caso de que la oficina de atención se lleve a cabo en otro país, se deberá incluir el domicilio el cual deberá incluir por lo menos: país, ciudad, calle y número </t>
  </si>
  <si>
    <t>Criterio 19. Teléfono(s) y extensión(es)</t>
  </si>
  <si>
    <t>Criterio 20. Horario y días de atención</t>
  </si>
  <si>
    <t xml:space="preserve">Criterio 21. Ejercicio </t>
  </si>
  <si>
    <t xml:space="preserve">Criterio 22. Periodo que se informa (fecha de inicio y fecha de término con el formato día/mes/año) </t>
  </si>
  <si>
    <t xml:space="preserve">Criterio 23.Denominación del mecanismo de participación ciudadana </t>
  </si>
  <si>
    <t>Criterio 24. Resultados</t>
  </si>
  <si>
    <t>Criterio 25. Número total de participantes</t>
  </si>
  <si>
    <t>Criterio 26. Respuesta de la dependencia a los resultados de la participación, descripción sintética de lo que se tomó en cuenta y los criterios utilizados para retomar determinados elementos</t>
  </si>
  <si>
    <t>Criterio 27.Periodo de actualización de la información: trimestral.</t>
  </si>
  <si>
    <t>Criterio 34.La información publicada se organiza mediante los formatos 37a y 37b, en el que se incluyen todos los campos especificados en los criterios sustantivos de contenido</t>
  </si>
  <si>
    <t>Art. 55 - Fracción XXXVIII. Programas ofrecidos</t>
  </si>
  <si>
    <t xml:space="preserve">Criterio 3.Nombre del programa </t>
  </si>
  <si>
    <t xml:space="preserve">Criterio 4.Clave de la partida presupuestal </t>
  </si>
  <si>
    <t xml:space="preserve">Criterio 5.Denominación de la partida presupuestal </t>
  </si>
  <si>
    <t>Criterio 6. Presupuesto asignado al programa, en su caso</t>
  </si>
  <si>
    <t>Criterio 7. Origen de los recursos, en su caso</t>
  </si>
  <si>
    <t>Criterio 8. Tipo de participación del Gobierno Federal o local (directa o indirecta) y en qué consiste ésta, en su caso</t>
  </si>
  <si>
    <t>Criterio 9. Ámbitos de intervención</t>
  </si>
  <si>
    <t>Criterio 10. Cobertura territorial</t>
  </si>
  <si>
    <t xml:space="preserve">Criterio 11.Diagnóstico (los datos, hechos o circunstancias de la situación actual recabados por el sujeto obligado que le permitieron identificar problemas que requieren el desarrollo del programa que se trate) </t>
  </si>
  <si>
    <t>Criterio 12. Resumen (describir brevemente en qué consiste el programa)</t>
  </si>
  <si>
    <t>Criterio 13. Vigencia del programa: fecha de inicio y de término con el formato día/mes/año (por ej. 31/Marzo/2016)</t>
  </si>
  <si>
    <t xml:space="preserve">Criterio 14.Fecha de inicio de vigencia del programa, con el formato día/mes/año </t>
  </si>
  <si>
    <t xml:space="preserve">Criterio 15.Fecha de término de vigencia del programa, con el formato día/mes/año </t>
  </si>
  <si>
    <t xml:space="preserve">Criterio 16.Objetivo(s) del programa (fin que pretende alcanzar) </t>
  </si>
  <si>
    <t>Criterio 17. Acciones que se emprenderán</t>
  </si>
  <si>
    <t>Criterio 18. Participantes/beneficiarios (descripción de la población objetivo)</t>
  </si>
  <si>
    <t xml:space="preserve">Criterio 19.Hipervínculo al proceso básico del programa (fases, pasos a seguir, hipervínculo al diagrama) </t>
  </si>
  <si>
    <t>Criterio 20.Tipo de apoyo (catálogo): económico/en especie/otros, especifica</t>
  </si>
  <si>
    <t>Criterio 21. Monto que otorga el programa, en su caso</t>
  </si>
  <si>
    <t>Criterio 22. Convocatoria, en su caso, especificar que opera todo el año</t>
  </si>
  <si>
    <t>Criterio 23. Sujeto(s) obligado(s) que opera(n) cada programa</t>
  </si>
  <si>
    <t>Criterio 24. Nombre(s), primer apellido, segundo apellido del responsable de la gestión del programa para establecer contacto</t>
  </si>
  <si>
    <t>Criterio 25. Correo electrónico oficial</t>
  </si>
  <si>
    <t xml:space="preserve">Criterio 26.Nombre del área(s)  responsable(s) Criterio 26 Domicilio124 de la oficina de atención </t>
  </si>
  <si>
    <t>Criterio 27.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</si>
  <si>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28. Teléfono(s) y extensión(es)</t>
  </si>
  <si>
    <t>Criterio 29. Horario y días de atención</t>
  </si>
  <si>
    <t xml:space="preserve">Criterio 30. Ejercicio </t>
  </si>
  <si>
    <t xml:space="preserve">Criterio 31. Periodo que se informa (fecha de inicio y fecha de término con el formato día/mes/año) </t>
  </si>
  <si>
    <t>Criterio 32. Nombre del programa para el cual se realiza el trámite</t>
  </si>
  <si>
    <t>Criterio 33. Nombre del trámite</t>
  </si>
  <si>
    <t>Criterio 34. Fundamento jurídico</t>
  </si>
  <si>
    <t>Criterio 35. Casos en los que se debe o puede presentar el trámite</t>
  </si>
  <si>
    <t>Criterio 36. Forma de presentación (escrito libre o formato específico)</t>
  </si>
  <si>
    <t>Criterio 37. Tiempo de respuesta (plazo máximo de respuesta y si se aplica la afirmativa o negativa ficta)</t>
  </si>
  <si>
    <t xml:space="preserve">Criterio 38.Hipervínculo a los formato(s) específico(s) para acceder al programa. En su caso, especificar que no se requiere </t>
  </si>
  <si>
    <t>Criterio 397. Datos y documentos que debe contener o se deben adjuntar al trámite</t>
  </si>
  <si>
    <t>Criterio 40. Monto de los derechos o aprovechamientos</t>
  </si>
  <si>
    <t>Criterio 41. Descripción de la forma en que se determina el monto, en su caso, fundamento jurídico</t>
  </si>
  <si>
    <t>Criterio 42. Nombre(s), primer apellido, segundo apellido del responsable de la gestión del trámite para establecer contacto</t>
  </si>
  <si>
    <t>Criterio 43. Correo electrónico oficial</t>
  </si>
  <si>
    <t xml:space="preserve">Criterio 44.Nombre del área(s)  responsable(s) </t>
  </si>
  <si>
    <t>Criterio 45.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</si>
  <si>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46. Teléfono(s) y extensión(es)</t>
  </si>
  <si>
    <t>Criterio 47. Horario y días de atención</t>
  </si>
  <si>
    <t>Criterio 48. Dirección electrónica alterna u otro medio para el envío de consultas o documentos</t>
  </si>
  <si>
    <t>Criterio 49. Derechos del usuario(a) ante la negativa o falta de respuesta</t>
  </si>
  <si>
    <t>Criterio 50. Lugares para reportar presuntas anomalías en la prestación del servicio</t>
  </si>
  <si>
    <t xml:space="preserve">Criterio 51.Periodo de actualización de la información: trimestral. </t>
  </si>
  <si>
    <t>Criterio 52.La información publicada deberá estar actualizada al periodo que corresponde, de acuerdo con la Tabla de actualización y conservación de la información</t>
  </si>
  <si>
    <t>Criterio 53.Conservar en el sitio de Internet y a través de la Plataforma Nacional la información vigente de acuerdo con la Tabla de actualización y conservación de la información</t>
  </si>
  <si>
    <t>Criterio 54.Área(s) o unidad(es) administrativa(s) que genera(n) o posee(n) la información respectiva y son responsables de publicarla y actualizarla</t>
  </si>
  <si>
    <t xml:space="preserve">Criterio 55.Fecha de actualización de la información publicada con el formato día/mes/año </t>
  </si>
  <si>
    <t xml:space="preserve">Criterio 56.Fecha de validación  de la información publicada con el formato día/mes/año </t>
  </si>
  <si>
    <t xml:space="preserve">Criterio 57.Nota. Este criterio se cumple en caso de que sea necesario que el sujeto obligado incluya alguna aclaración relativa a la información publicada y/o explicación por la falta de información </t>
  </si>
  <si>
    <t xml:space="preserve">Criterio 58.La información publicada se organiza mediante los formatos 38a y 38b, en los que se incluyen todos los campos especificados en los criterios sustantivos de contenido </t>
  </si>
  <si>
    <t>Criterio 59.El soporte de la información permite su reutilización</t>
  </si>
  <si>
    <t>Art. 55 - Fracción XXXIX. Actas y resoluciones del Comité de Transparencia</t>
  </si>
  <si>
    <t>Periodo de actualización: Trimestral y Semestral</t>
  </si>
  <si>
    <t>Criterio 3. Número de sesión (por ej. Primera sesión ordinaria/ Primera sesión extraordinaria)</t>
  </si>
  <si>
    <t xml:space="preserve">Criterio 4.Fecha de la sesión con el formato día/mes/año </t>
  </si>
  <si>
    <t>Criterio 5. Folio de la solicitud de acceso a la información</t>
  </si>
  <si>
    <t>Criterio 6. Número o clave de acuerdo del Comité (por ej. 001/SCT-29-01/2016)</t>
  </si>
  <si>
    <t>Criterio 7. Área(s) que presenta(n) la propuesta</t>
  </si>
  <si>
    <t xml:space="preserve">Criterio 8.Propuesta (catálogo): Ampliación de plazo/Acceso restringido reservada/Acceso restringido confidencial/Inexistencia de información/Incompetencia/ Ampliación de plazo reserva </t>
  </si>
  <si>
    <t xml:space="preserve">Criterio 9.Sentido de la resolución del Comité (catálogo): Confirma/Modifica/Revoca </t>
  </si>
  <si>
    <t xml:space="preserve">Criterio 10.Votación (catálogo): Por unanimidad de votos/Por mayoría de votos/Por mayoría de votos ponderados </t>
  </si>
  <si>
    <t>Criterio 11. Hipervínculo a la resolución del Comité de Transparencia</t>
  </si>
  <si>
    <t xml:space="preserve">Criterio 12. Ejercicio </t>
  </si>
  <si>
    <t xml:space="preserve">Criterio 13. Periodo que se informa (fecha de inicio y fecha de término con el formato día/mes/año) </t>
  </si>
  <si>
    <t xml:space="preserve">Criterio 14.Fecha de la resolución y/o acta con el formato día/mes/año </t>
  </si>
  <si>
    <t>Criterio 15. Hipervínculo al documento de la resolución y/o acta,</t>
  </si>
  <si>
    <t xml:space="preserve">Criterio 16. Ejercicio </t>
  </si>
  <si>
    <t xml:space="preserve">Criterio 17. Periodo que se informa (fecha de inicio y fecha de término con el formato día/mes/año) </t>
  </si>
  <si>
    <t xml:space="preserve">Criterio 18.Nombre completo del Presidente y de los integrantes del Comité de Transparencia del sujeto obligado para cumplir con las funciones establecidas en el Capítulo III, Título Segundo de la Ley General, independientemente de que su nivel sea menor al de jefe de departamento u homólogo (nombre[s], primer apellido, segundo apellido) </t>
  </si>
  <si>
    <t>Criterio 19. Cargo o puesto que ocupa en el sujeto obligado</t>
  </si>
  <si>
    <t>Criterio 20. Cargo y/o función que desempeña en el Comité de Transparencia</t>
  </si>
  <si>
    <t>Criterio 21. Correo electrónico oficial activo del Presidente y de los demás integrantes del Comité de Transparencia</t>
  </si>
  <si>
    <t>Criterio 24. Número de sesión</t>
  </si>
  <si>
    <t>Criterio 25. Mes</t>
  </si>
  <si>
    <t>Criterio 26. Día</t>
  </si>
  <si>
    <t>Criterio 27. Hipervínculo al acta de la sesión</t>
  </si>
  <si>
    <t>Criterio 28.Periodo de actualización de la información: semestral y trimestral respecto de los Integrantes del Comité de Transparencia. Respecto del formatp de calendario se sesiones, el correspondiente al 2018, deberá publicarse durante el primer trimestre.</t>
  </si>
  <si>
    <t xml:space="preserve">Criterio 35.La información publicada se organiza mediante los formatos 39a, 39b, 39c y 39d, en los que se incluyen todos los campos especificados en los criterios sustantivos de contenido </t>
  </si>
  <si>
    <t>Art. 55 - Fracción XL. Evaluaciones y encuestas a programas financiados con recursos públicos</t>
  </si>
  <si>
    <t>Criterio 2. Denominación del programa evaluado</t>
  </si>
  <si>
    <t>Criterio 3. Denominación de la evaluación</t>
  </si>
  <si>
    <t>Criterio 4. Hipervínculo a los resultados de la evaluación (registrados en el Formato para la difusión de los resultados de la evaluaciones)</t>
  </si>
  <si>
    <t>Criterio 5. Ejercicio</t>
  </si>
  <si>
    <t>Criterio 6. Tipo de encuesta</t>
  </si>
  <si>
    <t>Criterio 7. Denominación de la encuesta</t>
  </si>
  <si>
    <t>Criterio 8. Objetivo de la encuesta</t>
  </si>
  <si>
    <t>Criterio 9. Hipervínculo a los resultados de las encuestas. En su caso, se incluirá la versión pública</t>
  </si>
  <si>
    <t>Criterio 10.Periodo de actualización de la información: anual</t>
  </si>
  <si>
    <t>Criterio 17.La información publicada se organiza mediante los formatos 40a y 40b, en los que se incluyen todos los campos especificados en los criterios sustantivos de contenido</t>
  </si>
  <si>
    <t>Criterio 18.El soporte de la información permite su reutilización</t>
  </si>
  <si>
    <t>Art. 55 - Fracción XLI. Estudios pagados con recursos públicos</t>
  </si>
  <si>
    <t xml:space="preserve">Criterio 3.Forma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</si>
  <si>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Criterio 4.Título del estudio </t>
  </si>
  <si>
    <t xml:space="preserve">Criterio 5.Área(s) al interior del sujeto obligado que fue responsable de la elaboración o coordinación del estudio </t>
  </si>
  <si>
    <t xml:space="preserve">Criterio 6.Denominación de la institución u organismo público o privado, que en su caso, colaboró en la elaboración del estudio </t>
  </si>
  <si>
    <t xml:space="preserve">Criterio 7.SBN123 o ISSN124, en su caso. </t>
  </si>
  <si>
    <t xml:space="preserve">Criterio 8.Objeto del estudio </t>
  </si>
  <si>
    <t>Criterio 9. Autor(es) intelectual(es) del estudio, investigación o análisis (nombre[s], primer apellido, segundo apellido)</t>
  </si>
  <si>
    <t xml:space="preserve">Criterio 10.Fecha de publicación del estudio con el formato día/mes/año </t>
  </si>
  <si>
    <t>Criterio 11.Número de edición para aquellos estudios, publicados en libro</t>
  </si>
  <si>
    <t xml:space="preserve">Criterio 12.Lugar de publicación (indicar el nombre de la ciudad) </t>
  </si>
  <si>
    <t>Criterio 13.Hipervínculo a los contratos, convenios de colaboración, coordinación o figuras análogas celebrados por el sujeto obligado con el fin de elaborar los estudios. En caso de que no se haya celebrado alguno, deberá especificarlo</t>
  </si>
  <si>
    <t xml:space="preserve">Criterio 154Monto total de los recursos públicos destinados a la elaboración del estudio (en Pesos mexicanos) </t>
  </si>
  <si>
    <t xml:space="preserve">Criterio 15.Monto total de los recursos privados destinados a la elaboración del estudio (en Pesos mexicanos) </t>
  </si>
  <si>
    <t>Criterio 16.Periodo de actualización de la información: trimestral.  En su caso, dentro de los 20 días naturales siguientes a la publicación de los resultados del estudio</t>
  </si>
  <si>
    <t xml:space="preserve">Criterio 22. Nota. Este criterio se cumple en caso de que sea necesario que el sujeto obligado incluya alguna aclaración relativa a la información publicada y/o explicación por la falta de información </t>
  </si>
  <si>
    <t xml:space="preserve">Criterio 23.La información publicada se organiza mediante el formato 41, en el que se incluyen todos los campos especificados en los criterios sustantivos de contenido </t>
  </si>
  <si>
    <t>Art. 55 - Fracción XLII. Pagos a jubilados y pensionados</t>
  </si>
  <si>
    <t>Criterio 3. Leyenda: El listado de jubilados y pensionados es generado y publicado por: &lt;&lt; el instituto de seguridad social encargado de administrar las cuentas para el retiro de los jubilados y pensionados del sujeto obligado&gt;&gt;</t>
  </si>
  <si>
    <t xml:space="preserve">Criterio 4.Hipervínculo a la sección del Sistema de Portales de Transparencia en donde los institutos de seguridad social publiquen los listados de jubilados y pensionados, así como el monto de su pensión </t>
  </si>
  <si>
    <t xml:space="preserve">Criterio 5. Ejercicio </t>
  </si>
  <si>
    <t xml:space="preserve">Criterio 6. Periodo que se informa (fecha de inicio y fecha de término con el formato día/mes/año) </t>
  </si>
  <si>
    <t>Criterio 7.Estatus (catálogo): Jubilado(a)/ Pensionado(a)/ Haber de retiro/ Otro</t>
  </si>
  <si>
    <t xml:space="preserve">Criterio 8.Tipo de jubilación o pensión. Por ejemplo: años de servicio, vejez, cesantía en edad avanzada, invalidez, incapacidad permanente total, incapacidad permanente parcial, viudez, orfandad, viudez y orfandad, ascendientes. </t>
  </si>
  <si>
    <t>Criterio 9. Nombre completo del jubilado(a) o pensionado(a) (nombre[s], primer apellido, segundo apellido)</t>
  </si>
  <si>
    <t xml:space="preserve">Criterio 10.Monto de la porción de su pensión que recibe directamente del Estado Mexicano </t>
  </si>
  <si>
    <t xml:space="preserve">Criterio 11.Periodicidad de la pensión (quincenal, mensual, bimestral, trimestral, semestral, anual) </t>
  </si>
  <si>
    <t>Criterio 12.Periodo de actualización de la información: trimestral.</t>
  </si>
  <si>
    <t xml:space="preserve">Criterio 15. Fecha de actualización de la información publicada con el formato día/mes/año </t>
  </si>
  <si>
    <t xml:space="preserve">Criterio 15. Fecha de validación  de la información publicada con el formato día/mes/año </t>
  </si>
  <si>
    <t xml:space="preserve">Criterio 15. Nota. Este criterio se cumple en caso de que sea necesario que el sujeto obligado incluya alguna aclaración relativa a la información publicada y/o explicación por la falta de información </t>
  </si>
  <si>
    <t>Criterio 15. La información publicada se organiza mediante los formatos 42a y 42b, en los que se incluyen todos los campos especificados en los criterios sustantivos de contenido</t>
  </si>
  <si>
    <t>Criterio 15. El soporte de la información permite su reutilización</t>
  </si>
  <si>
    <t>Art. 55 - Fracción XLIII. Ingresos totales del sujeto obligado</t>
  </si>
  <si>
    <t>Criterio 3. Rubro de los ingresos con base en las disposiciones aplicables en la materia</t>
  </si>
  <si>
    <t xml:space="preserve">Criterio 4. Monto de los ingresos </t>
  </si>
  <si>
    <t xml:space="preserve">Criterio 6. Fuente de los ingresos. Por ejemplo: Gobierno Federal, Organismos y Empresas, Derivados de financiamientos </t>
  </si>
  <si>
    <t>Criterio 7. Denominación de la entidad o dependencia que entregó los ingresos</t>
  </si>
  <si>
    <t>Criterio 8. Monto de los ingresos por concepto</t>
  </si>
  <si>
    <t xml:space="preserve">Criterio 9.Fecha de los ingresos recibidos con el formato día/mes/año </t>
  </si>
  <si>
    <t xml:space="preserve">Criterio 10.Hipervínculo al informe de destino de los ingresos recibidos (Informe de avance trimestral u homólogo) </t>
  </si>
  <si>
    <t xml:space="preserve">Criterio 11. Ejercicio </t>
  </si>
  <si>
    <t xml:space="preserve">Criterio 12. Periodo que se informa (fecha de inicio y fecha de término con el formato día/mes/año) </t>
  </si>
  <si>
    <t>Criterio 13. Nombre(s), primer apellido, segundo apellido de los responsables de recibir los ingresos</t>
  </si>
  <si>
    <t>Criterio 14. Cargo de los(as) servidores(as) públicos(as) y/o toda persona que desempeñe un cargo o comisión y/o ejerza actos de autoridad y sea responsables de recibir los ingresos</t>
  </si>
  <si>
    <t>Criterio 15. Nombre(s), primer apellido, segundo apellido de los responsables de administrar los ingresos</t>
  </si>
  <si>
    <t>Criterio 16. Cargo de los(as) servidores(as) públicos(as) y/o toda persona que desempeñe un cargo o comisión y/o ejerza actos de autoridad y sea responsables de administrar los recursos</t>
  </si>
  <si>
    <t>Criterio 17. Nombre(s), primer apellido, segundo apellido de los(as) servidores(as) públicos(as) y/o toda persona que desempeñe un cargo o comisión y/o ejerza actos de autoridad y sea responsables de ejercer los ingresos</t>
  </si>
  <si>
    <t>Criterio 18. Cargo de los(as) servidores(as) públicos(as) y/o toda persona que desempeñe un cargo o comisión y/o ejerza actos de autoridad y sea responsables de ejercerlos</t>
  </si>
  <si>
    <t xml:space="preserve">Periodo de actualización de la información: trimestral. </t>
  </si>
  <si>
    <t>Criterio 21. Área(s) o unidad(es) administrativa(s) que genera(n) o posee(n) la información respectiva y son responsables de publicarla y actualizarla</t>
  </si>
  <si>
    <t xml:space="preserve">Criterio 25.La información publicada se organiza mediante los formatos 43a y 43b, en los que se incluyen todos los campos especificados en los criterios sustantivos de contenido </t>
  </si>
  <si>
    <t>Art. 55 - Fracción XLIV. Donaciones en dinero o en especie</t>
  </si>
  <si>
    <t>Criterio 3. Personería jurídica de la parte donataria: Persona física / Persona moral (Asociaciones no lucrativas; fideicomisos constituidos por las entidades federativas; fideicomisos constituidos por particulares; entidades federativas; municipios; organismos territoriales de la Ciudad de México; organismos e instituciones internacionales; otro)</t>
  </si>
  <si>
    <t>Criterio 4. Nombre(s), primer apellido, segundo apellido del beneficiario de la donación (persona física) o razón social (persona moral)</t>
  </si>
  <si>
    <t>Criterio 5. Nombre de la persona física facultada por el beneficiario para suscribir el contrato de donación</t>
  </si>
  <si>
    <t>Criterio 6. Cargo que ocupa</t>
  </si>
  <si>
    <t>Criterio 7. Nombre del(a) servidor(a) público(a) y/o toda persona que desempeñe un cargo o comisión y/o ejerza actos de autoridad, facultada por el sujeto obligado donante para suscribir el contrato de donación</t>
  </si>
  <si>
    <t>Criterio 8. Cargo o nombramiento del servidor público</t>
  </si>
  <si>
    <t>Criterio 9. Monto otorgado</t>
  </si>
  <si>
    <t xml:space="preserve">Criterio 10.Actividades a las que se destinará (catálogo): Educativas/Culturales/De salud/De investigación científica/De aplicación de nuevas tecnologías/De beneficencia/Otras </t>
  </si>
  <si>
    <t>Criterio 11. Hipervínculo al contrato de donación, protegiendo datos personales del beneficiario, mediante resolución del Comité de Transparencia</t>
  </si>
  <si>
    <t>Criterio 14. Descripción del bien donado</t>
  </si>
  <si>
    <t>Criterio 15. Actividades a las que se destinará la donación: Educativas/Culturales/ De salud/De investigación científica/De aplicación de nuevas tecnologías/ De beneficencia, prestación de servicios sociales, ayuda humanitaria/Otra</t>
  </si>
  <si>
    <t>Criterio 16. Personería jurídica del beneficiario: Persona física /Persona moral a la cual se le entregó el donativo</t>
  </si>
  <si>
    <t>Criterio 17. En caso de persona física: Nombre(s), primer apellido, segundo apellido del beneficiario de la donación (persona física)</t>
  </si>
  <si>
    <t xml:space="preserve">Criterio 18. Tipo de persona moral, en su caso. Por ejemplo: Institución de salud, 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</si>
  <si>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Criterio 19. Nombre(s), primer apellido, segundo apellido de la persona física facultada por el beneficiario para suscribir el contrato</t>
  </si>
  <si>
    <t>Criterio 20. Cargo que ocupa</t>
  </si>
  <si>
    <t>Criterio 21. Nombre del(a) servidor(a) público(a) y/o toda persona que desempeñe un cargo o comisión y/o ejerza actos de autoridad, facultada por el sujeto obligado para suscribir el contrato</t>
  </si>
  <si>
    <t>Criterio 22. Cargo o nombramiento del(a) servidor(a) público(a) y/o toda persona que desempeñe un cargo o comisión y/o ejerza actos de autoridad, facultada por el sujeto obligado para suscribir el contrato</t>
  </si>
  <si>
    <t>Criterio 23. Hipervínculo al contrato de donación, protegiendo datos personales del beneficiario tratándose de personas físicas</t>
  </si>
  <si>
    <t xml:space="preserve">Criterio 24. Periodo de actualización de la información: semestral </t>
  </si>
  <si>
    <t>Criterio 26. Conservar en el sitio de Internet y a través de la Plataforma Nacional la información vigente de acuerdo con la Tabla de actualización y conservación de la información</t>
  </si>
  <si>
    <t>Criterio 27. Área(s) o unidad(es) administrativa(s) que genera(n) o posee(n) la información respectiva y son responsables de publicarla y actualizarla</t>
  </si>
  <si>
    <t xml:space="preserve">Criterio 28. Fecha de actualización de la información publicada con el formato día/mes/año </t>
  </si>
  <si>
    <t xml:space="preserve">Criterio 29. Fecha de validación  de la información publicada con el formato día/mes/año </t>
  </si>
  <si>
    <t xml:space="preserve">Criterio 30. Nota. Este criterio se cumple en caso de que sea necesario que el sujeto obligado incluya alguna aclaración relativa a la información publicada y/o explicación por la falta de información </t>
  </si>
  <si>
    <t xml:space="preserve">Criterio 31. La información publicada se organiza mediante los formatos 44a y 44b, en los que se incluyen todos los campos especificados en los criterios sustantivos de contenido </t>
  </si>
  <si>
    <t>Criterio 32. El soporte de la información permite su reutilización</t>
  </si>
  <si>
    <t>Art. 55 - Fracción XLV. Instrumentos de archivos</t>
  </si>
  <si>
    <t xml:space="preserve">Criterio 3.Instrumento archivístico (catálogo): Catálogo de disposición documental/Guía Simple de archivos/Otro </t>
  </si>
  <si>
    <t>Criterio 4. Hipervínculo a los documentos: Catálogo de disposición documental y Guía simple de archivos, o en su caso, otros instrumentos adicionales</t>
  </si>
  <si>
    <t>Criterio 5. Nombre completo del (la) responsable e integrantes del área o unidad coordinadora de archivos</t>
  </si>
  <si>
    <t>Criterio 6. Puesto del (la) responsable e integrantes del área o unidad coordinadora de archivo</t>
  </si>
  <si>
    <t>Criterio 7. Cargo del (la) responsable e integrantes del área o unidad coordinadora de archivo</t>
  </si>
  <si>
    <t>Criterio 8.Periodo de actualización de la información: anual</t>
  </si>
  <si>
    <t>Criterio 9.La información publicada deberá estar actualizada al periodo que corresponde, de acuerdo con la Tabla de actualización y conservación de la información</t>
  </si>
  <si>
    <t>Criterio 10.Conservar en el sitio de Internet y a través de la Plataforma Nacional la información vigente de acuerdo con la Tabla de actualización y conservación de la información</t>
  </si>
  <si>
    <t xml:space="preserve">Criterio 15.La información publicada se organiza mediante el formato 45, en el que se incluyen todos los campos especificados en los criterios sustantivos de contenido </t>
  </si>
  <si>
    <t xml:space="preserve">          Art. 55 - Fracción XLVI. Actas de las sesiones, opiniones y recomendaciones de los consejos consultivos</t>
  </si>
  <si>
    <t xml:space="preserve">Criterio 3.Fecha expresada en que se realizaron las sesiones con el formato día/mes/año </t>
  </si>
  <si>
    <t xml:space="preserve">Criterio 4.Tipo de acta (catálogo): ordinaria/extraordinaria </t>
  </si>
  <si>
    <t>Criterio 5. Número de la sesión</t>
  </si>
  <si>
    <t>Criterio 6. Número del acta (en su caso)</t>
  </si>
  <si>
    <t>Criterio 7. Orden del día; en su caso, incluir un hipervínculo al documento</t>
  </si>
  <si>
    <t>Criterio 8. Hipervínculo a los documentos completos de las actas (versiones públicas)</t>
  </si>
  <si>
    <t>Criterio 9. Ejercicio</t>
  </si>
  <si>
    <t xml:space="preserve">Criterio 11.Tipo de documento (catálogo): recomendación/opinión </t>
  </si>
  <si>
    <t xml:space="preserve">Criterio 12.Fecha en la que se emitieron las opiniones y recomendaciones, expresada con el formato día/mes/año </t>
  </si>
  <si>
    <t>Criterio 13. Asunto o tema de las opiniones o recomendaciones (breve explicación)</t>
  </si>
  <si>
    <t>Criterio 14. Hipervínculo a los documentos completos de las opiniones y/o recomendaciones</t>
  </si>
  <si>
    <t xml:space="preserve">Criterio 15.Periodo de actualización de la información: trimestral. </t>
  </si>
  <si>
    <t>Criterio 22.La información publicada se organiza mediante los formatos 46a y 46b, en los que se incluyen todos los campos especificados en los criterios sustantivos de contenido</t>
  </si>
  <si>
    <t xml:space="preserve">                            Art. 55 - Fracción XLVII. Enajenaciones de bienes que realicen por cualquier título o acto</t>
  </si>
  <si>
    <t>Criterio 3. Denominación del acto jurídico mediante el cual se autorizó la enajenación</t>
  </si>
  <si>
    <t>Criterio 4. Motivo que determinó la enajenación</t>
  </si>
  <si>
    <t>Criterio 5. Descripción del bien objeto de la enajenación (señalar si se trata de un bien mueble: marca, modelo y, en su caso, si corresponde a una pieza arqueológica, artística, histórica o de otra naturaleza; si se trata de un bien inmueble: denominación, ubicación, si es urbano o rustico, si se trata de una edificación, terreno o mixto)</t>
  </si>
  <si>
    <t>Criterio 6. Fundamento legal por el que se ejerció la enajenación</t>
  </si>
  <si>
    <t>Criterio 7. Nombre completo del/la servidor (a) público (a) (nombre [s], primer apellido, segundo apellido) que solicitó la enajenación</t>
  </si>
  <si>
    <t>Criterio 8. Denominación del cargo de quien solicitó la enajenación</t>
  </si>
  <si>
    <t>Criterio 9. Nombre completo del/la servidor (a) público (a) (nombre [s], primer apellido, segundo apellido) que autorizó la enajenación</t>
  </si>
  <si>
    <t>Criterio 10. Denominación del cargo de quien autorizó la enajenación</t>
  </si>
  <si>
    <t>Criterio 11. Fecha de autorización de la enajenación</t>
  </si>
  <si>
    <t>Criterio 12. Nombre, razón social o denominación de la persona física o moral al cual le fue transmitido el dominio de los bienes</t>
  </si>
  <si>
    <t>Criterio 13. Valor del bien</t>
  </si>
  <si>
    <t>Criterio 14. Monto de la operación: la contraprestación recibida por el sujeto obligado con base en el acto jurídico de la enajenación</t>
  </si>
  <si>
    <r>
      <rPr>
        <b/>
        <sz val="14"/>
        <color rgb="FF000000"/>
        <rFont val="Calibri"/>
        <family val="2"/>
      </rPr>
      <t>El artículo 55 dice a la letra:</t>
    </r>
    <r>
      <rPr>
        <sz val="11"/>
        <color rgb="FF000000"/>
        <rFont val="Calibri"/>
        <family val="2"/>
      </rPr>
      <t xml:space="preserve">
      </t>
    </r>
    <r>
      <rPr>
        <sz val="12"/>
        <color rgb="FF000000"/>
        <rFont val="Calibri"/>
        <family val="2"/>
      </rPr>
      <t xml:space="preserve">   Artículo 55. Los Sujetos Obligados deberán poner a disposición del público y actualizarán en los respectivos medios electrónicos, de acuerdo con sus facultades, atribuciones, funciones u objeto social, según corresponda, la Información, por lo menos, de los temas, Documentos y políticas que a continuación se señalan:</t>
    </r>
  </si>
  <si>
    <t>Ninguna.</t>
  </si>
  <si>
    <t>Se revisó Abril-Junio 2018. Se recomienda conservar solo la información vigente, ya que tiene 7 archivos publicados.</t>
  </si>
  <si>
    <t>El hipervínculo no remite al documento. Se recomienda verificar su funcionamiento.</t>
  </si>
  <si>
    <t>Se revisó Abril-Junio 2018. Se recomienda conservar solo la información vigente, ya que tiene varios archivos publicados.</t>
  </si>
  <si>
    <t>Varios hipervínculos no están habilitados. Se recomienda verificar su funcionamiento.</t>
  </si>
  <si>
    <t>No señala periodo.</t>
  </si>
  <si>
    <t>No llenó la Tabla Secundaria.</t>
  </si>
  <si>
    <t>Un hipervínculo no está habilitado y el otro no remite al documento. Se recomienda verificar su funcionamiento.</t>
  </si>
  <si>
    <t>Se revisó Enero-Diciembre 2018. No señala ningún periodo. Debe ser anual.</t>
  </si>
  <si>
    <t>Al no señalar periodo, no se puede determinar si la información está actualizada.</t>
  </si>
  <si>
    <t>Al no señalar periodo, no se puede determinar si la información está conservada adecuadamente.</t>
  </si>
  <si>
    <t>El periodo no se informa en la Nota, sino en las columnas correspondientes.</t>
  </si>
  <si>
    <t>Debe conservar la información en términos de la Tabla de Actualización y Conservación de la Información, ya que hay formatos repetidos. Se revisó Abril-Junio 2018.</t>
  </si>
  <si>
    <t>Solo información VIGENTE. Debe conservar la información en términos de la Tabla de Actualización y Conservación de la Información, ya que hay formatos repetidos. Se revisó Abril-Junio 2018.</t>
  </si>
  <si>
    <t>Ajustar el texto a las celdas.</t>
  </si>
  <si>
    <t>Debe mejorar la justificación de la ausencia de información.</t>
  </si>
  <si>
    <t>Los hipervínculos no están habilitados. Se recomienda verificar su funcionamiento.</t>
  </si>
  <si>
    <t>El hipervínculo no está habilitado. Se recomienda verificar su funcionamiento.</t>
  </si>
  <si>
    <t>Conservar solo la información VIGENTE.</t>
  </si>
  <si>
    <t xml:space="preserve">Observación </t>
  </si>
  <si>
    <t>Mejorar la redacción de la nota, en términos del artículo 19 de la Ley General.</t>
  </si>
  <si>
    <t>Solo 3 de los 8 hipervínculos desplegaron el hipervínculo. Se recomienda verificar el funcionamiento de estos.</t>
  </si>
  <si>
    <t>Se recomienda conservar solo la información VIGENTE.</t>
  </si>
  <si>
    <t>Faltó agregar los servicios en materia de acceso a la información pública y protección de dartos personales.</t>
  </si>
  <si>
    <t>No justifica la falta de información. Debe justificarla, de conformidad con el artículo 19 de la Ley General.</t>
  </si>
  <si>
    <t>Se recomienda tener la información VIGENTE.</t>
  </si>
  <si>
    <t>No justifica la ausencia de información.</t>
  </si>
  <si>
    <t>Faltó agregar los trámites en materia de acceso a la información pública y protección de dartos personales.</t>
  </si>
  <si>
    <t>El segundo trámite no tiene hipervínculo.</t>
  </si>
  <si>
    <t>Se sugiere especificar "No aplica por ser gratuito"</t>
  </si>
  <si>
    <t>Debe generar un ID y ese mismo lo debe repotar en la Tabla Secundaria.</t>
  </si>
  <si>
    <t>En el segundo trámite no señala el fundamento del trámite.</t>
  </si>
  <si>
    <t>Se recomienda plasmar "Ver nota y justificar ahí"</t>
  </si>
  <si>
    <t>Se recomienda dejar la información VIGENTE.</t>
  </si>
  <si>
    <t xml:space="preserve">No justifica la ausencia de información. </t>
  </si>
  <si>
    <t>Debe poner el hipervínculo a la página de "Transparencia Presupuestaria observatorio del gasto"</t>
  </si>
  <si>
    <t>Los cuatro primeros hipervínculos no están habilitados y el último no remite al documento. Se recomienda verificar su funcionamiento.</t>
  </si>
  <si>
    <t>Se recomienda verificar la calidad de la información, ya que debe remitir a la cuenta pública consolidada, no a los estados analíticos del primer triemstre.</t>
  </si>
  <si>
    <t>Los formatos A y C los reporta trimestralmente, cuando son ANUALES.</t>
  </si>
  <si>
    <t>Al reportar los formatos A y C trimestralmente, la información no está actualizada de acuerdo con la Tabla de Actualización y Conservación.</t>
  </si>
  <si>
    <t>Al reportar los formatos A y C trimestralmente, la información no está conservada de acuerdo con la Tabla de Actualización y Conservación.</t>
  </si>
  <si>
    <t>Las fechas de los formatos A y C son extemporáneas, ya que estás deben ser reportadas dentro de los primeros 20 días del mes de enero del ejercicio en cuso.</t>
  </si>
  <si>
    <t>Se descargó el formato A denominado Enero - Diciembre 2018. Al abrirlo se percató que es el formato C de la Fracción XXIII.</t>
  </si>
  <si>
    <t>No justificó la ausencia de la información.</t>
  </si>
  <si>
    <t>Si es una persona física, se deja en blanco la columna de Razón Social.</t>
  </si>
  <si>
    <t>Los hipervínculos no pueden abrir el contrato.</t>
  </si>
  <si>
    <t>Se descargó el formato C denominado Abril - Junio 2018. Al abrirlo se percató que es el formato D de la Fracción XXIII.</t>
  </si>
  <si>
    <t>Se descargó el formato D denominado Abril - Junio 2018. Al abrirlo se percató que es el formato A de la Fracción XXIII.</t>
  </si>
  <si>
    <t>Ninguno.</t>
  </si>
  <si>
    <t>Se descargó el archivo Enero-Diciembre 2017. Al abrirlo, despliega el formato A de la fracción XXI.</t>
  </si>
  <si>
    <t>Se recomienda plasmar "Ver Nota"</t>
  </si>
  <si>
    <t>Se recomiennda dejar en blanco.</t>
  </si>
  <si>
    <t xml:space="preserve">La fecha 07/10/2018 es notoriamente extemporánea (ni siquiera ha pasado). </t>
  </si>
  <si>
    <t>No fundamenta ni motiva la ausencia de información. Debe justificar la ausencia en términos del artículo 19 de la Ley General.</t>
  </si>
  <si>
    <t>El último contrato reporta un monto de 0.01. Se recomienda verificar la calidad de la información.</t>
  </si>
  <si>
    <t>No señala el hipervínculo ni justifica en la Nota.</t>
  </si>
  <si>
    <t xml:space="preserve">Criterio 3. Tipo de procedimiento (catálogo): Licitación pública/Invitación a cuando menos tres personas/ Otra (especificar) </t>
  </si>
  <si>
    <t xml:space="preserve">Criterio 4. Materia (catálogo): Obra pública/Servicios relacionados con obra pública/Adquisiciones/Arrendamientos/Servicios </t>
  </si>
  <si>
    <t xml:space="preserve">Criterio 5. 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 </t>
  </si>
  <si>
    <t xml:space="preserve">Criterio 6. Registro Federal de Contribuyentes (RFC) de las personas físicas o morales de los posibles contratantes </t>
  </si>
  <si>
    <t xml:space="preserve">Criterio 9. Fecha de la convocatoria o invitación, expresada con el formato día/mes/año </t>
  </si>
  <si>
    <t xml:space="preserve">Criterio 12.  Registro Federal de Contribuyentes (RFC) de las personas físicas o morales que presentaron una proposición u oferta </t>
  </si>
  <si>
    <t xml:space="preserve">Criterio 13. Fecha en la que se celebró la junta de aclaraciones, expresada con el formato día/mes/año </t>
  </si>
  <si>
    <t xml:space="preserve">Criterio 15. Registro Federal de Contribuyentes (RFC) de las personas físicas o morales asistentes a la junta de aclaraciones </t>
  </si>
  <si>
    <t xml:space="preserve">Criterio 17. Registro Federal de Contribuyentes (RFC) de los servidores públicos asistentes a la junta de aclaraciones </t>
  </si>
  <si>
    <t xml:space="preserve">Criterio 18. Cargo que ocupan en el sujeto obligado los servidores públicos asistentes a la junta de aclaraciones </t>
  </si>
  <si>
    <t xml:space="preserve">Criterio 20. Hipervínculo al documento donde conste la presentación las propuestas </t>
  </si>
  <si>
    <t xml:space="preserve">Criterio 23. RFC de la persona física o moral contratista o proveedor </t>
  </si>
  <si>
    <t xml:space="preserve">Criterio 25. Área(s) solicitante(s) de las obras públicas, el arrendamiento, la adquisición de bienes y/o la prestación de servicios </t>
  </si>
  <si>
    <t xml:space="preserve">Criterio 26. Área(s) contratante(s) </t>
  </si>
  <si>
    <t xml:space="preserve">Criterio 27. Área(s) responsable de la ejecución </t>
  </si>
  <si>
    <t xml:space="preserve">Criterio 29. Fecha del contrato, expresada con el formato día/mes/año </t>
  </si>
  <si>
    <t>Criterio 32. Monto mínimo con impuestos incluidos, en su caso</t>
  </si>
  <si>
    <t xml:space="preserve">Criterio 33. Monto máximo con impuestos incluidos, en su caso </t>
  </si>
  <si>
    <t xml:space="preserve">Criterio 34. Tipo de moneda. Por ejemplo: Peso, Dólar, Euro, Libra, Yen </t>
  </si>
  <si>
    <t xml:space="preserve">Criterio 36. Forma de pago. Por ejemplo: efectivo, cheque o transacción bancaria </t>
  </si>
  <si>
    <t xml:space="preserve">Criterio 38. Fecha de inicio expresada con el formato día/mes/año </t>
  </si>
  <si>
    <t xml:space="preserve">Criterio 39. Fecha de término expresada con el formato día/mes/año </t>
  </si>
  <si>
    <t xml:space="preserve"> Criterio 42. Partida presupuestal. Catálogo de acuerdo con el Clasificador por Objeto del Gasto en el caso de ser aplicable </t>
  </si>
  <si>
    <t xml:space="preserve">Criterio 43. Origen de los recursos públicos (catálogo): Federales / Estatales / Municipales </t>
  </si>
  <si>
    <t>Criterio 44. Fuente de financiamiento. Por ejemplo: Recursos fiscales, financiamientos internos, financiamientos externos, ingresos propios, recursos federales, recursos estatales,</t>
  </si>
  <si>
    <t xml:space="preserve">Criterio 45. Tipo de fondo de participación o aportación respectiva (en caso de que  se haya elegido en el criterio 37 la opción "recursos federales", "recursos estatales" u "otros recursos") </t>
  </si>
  <si>
    <t xml:space="preserve">Criterio 50. Etapa de la obra pública y/o servicio de la misma (catálogo): En planeación/ En progreso/ Finiquito </t>
  </si>
  <si>
    <t xml:space="preserve">Criterio 54. Fecha de firma del convenio modificatorio, expresada con el formato día/mes/año  </t>
  </si>
  <si>
    <t xml:space="preserve">Criterio 63. Tipo de procedimiento (catálogo): Licitación pública/Invitación a cuando menos tres personas/ Otra (especificar) </t>
  </si>
  <si>
    <t xml:space="preserve">Criterio 64. Materia (catálogo): Obra pública/Servicios relacionados con obra pública/Adquisiciones/Arrendamientos/Servicios </t>
  </si>
  <si>
    <t>Criterio 65 Número de expediente, folio o nomenclarura que lo identifique</t>
  </si>
  <si>
    <t>Criterio 66. Los motivos y fundamentos legales aplicados para realizar la adjudicación directa</t>
  </si>
  <si>
    <t>Criterio 67. Hipervínculo a la autorización del ejercicio de la opción</t>
  </si>
  <si>
    <t>Criterio 68. Descripción de las obras, los bienes, servicios, requisiciones u orden de servicio contratados y/o adquiridos</t>
  </si>
  <si>
    <t>Criterio 69. Nombre completo o razón social de los posibles contratantes (personas físicas: nombre[s], primer apellido, segundo apellido). En su caso, incluir una leyenda señalando que no se realizaron cotizaciones</t>
  </si>
  <si>
    <t xml:space="preserve">Criterio 70. Registro Federal de Contribuyentes (RFC) de las personas físicas o morales posibles contratantes </t>
  </si>
  <si>
    <t>Criterio 71. Monto total de la cotización con impuestos incluidos</t>
  </si>
  <si>
    <t>Criterio 72. Nombre o razón social del adjudicado (en el caso de personas físicas: nombre[s], primer apellido, segundo apellido)</t>
  </si>
  <si>
    <t xml:space="preserve">Criterio 73. Registro Federal de Contribuyentes (RFC) de la persona física o moral adjudicada </t>
  </si>
  <si>
    <t xml:space="preserve">Criterio 74. Área(s) solicitante(s) </t>
  </si>
  <si>
    <t xml:space="preserve">Criterio 75. Área(s) responsable(s) de la ejecución del contrato </t>
  </si>
  <si>
    <t>Criterio 76. Número que identifique al contrato</t>
  </si>
  <si>
    <t xml:space="preserve">Criterio 77. Fecha del contrato, expresada con el formato día/mes/año </t>
  </si>
  <si>
    <t>Criterio 78. Monto del contrato sin impuestos incluidos (expresados en pesos mexicanos)</t>
  </si>
  <si>
    <t>Criterio 79. Monto total del contrato con impuestos incluidos (expresado en pesos mexicanos)</t>
  </si>
  <si>
    <t>Criterio 80. Monto mínimo, con impuestos incluidos, en su caso</t>
  </si>
  <si>
    <t xml:space="preserve">Criterio 81. Monto máximo, con impuestos incluidos, en su caso </t>
  </si>
  <si>
    <t xml:space="preserve">Criterio 82. Tipo de moneda. Por ejemplo: Peso, Dólar, Euro, Libra, Yen </t>
  </si>
  <si>
    <t>Criterio 83. Tipo de cambio de referencia, en su caso</t>
  </si>
  <si>
    <t xml:space="preserve">Criterio 84. Forma de pago. Por ejemplo: efectivo, cheque o transacción bancaria </t>
  </si>
  <si>
    <t>Criterio 85. Objeto del contrato</t>
  </si>
  <si>
    <t>Criterio 86. Monto total de las garantías y/o contragarantías que, en su caso, se hubieren otorgado durante el procedimiento respectivo</t>
  </si>
  <si>
    <t xml:space="preserve">Criterio 87. Fecha de inicio expresada con el formato día/mes/año del plazo de entrega o de ejecución de los servicios contratados u obra pública a realizar  </t>
  </si>
  <si>
    <t xml:space="preserve">Criterio 88. Fecha de término expresada con el formato día/mes/año del plazo de entrega o de ejecución de los servicios contratados u obra pública a realizar </t>
  </si>
  <si>
    <t>Criterio 89. Hipervínculo al documento del contrato y sus anexos, en versión pública si así corresponde</t>
  </si>
  <si>
    <t>Criterio 90. Hipervínculo, en su caso al comunicado de suspensión, rescisión o terminación anticipada del contrato</t>
  </si>
  <si>
    <t xml:space="preserve">Criterio 91. Origen de los recursos públicos por ejemplo Federales, estatales, delegacionales, municipales </t>
  </si>
  <si>
    <t>Criterio 92. Fuentes de financiamiento por ejemplo: Recursos Fiscales, financiamientos internos, financiamientos externos, ingresos propios, recursos federales, recursos estatales</t>
  </si>
  <si>
    <t>Criterio 93. Lugar donde se realizará la obra pública y/o servicio relacionado con la misma</t>
  </si>
  <si>
    <t>Criterio 94. Hipervínculo a los estudios de impacto urbano y ambiental. En su caso, señalar que no se realizaron</t>
  </si>
  <si>
    <t>Criterio 95. Incluir, en su caso, observaciones dirigidas a la población relativas a la realización de las obras públicas, tales como: cierre de calles, cambio de circulación, impedimentos de paso, etcétera</t>
  </si>
  <si>
    <t>Criterio 96. Etapa de la obra pública y/o servicio de la misma (catálogo): En planeación/ En progreso/ Finiquito</t>
  </si>
  <si>
    <t>Criterio 97. Se realizaron convenios modificatorios: Sí / No</t>
  </si>
  <si>
    <t>Criterio 98. Número que le corresponde al(los) convenio(s) modificatorio(s) que recaiga(n) a la contratación</t>
  </si>
  <si>
    <t>Criterio 99. Objeto del convenio</t>
  </si>
  <si>
    <t xml:space="preserve">Criterio 100. Fecha de firma del convenio, expresada con el formato día/mes/año  </t>
  </si>
  <si>
    <t>Criterio 101. Hipervínculo al documento del convenio, en versión pública si así corresponde</t>
  </si>
  <si>
    <t>Criterio 102. Mecanismos de vigilancia y supervisión</t>
  </si>
  <si>
    <t>Criterio 103. Hipervínculo en su caso, al (los) Informe(s) de avance físicos en versión pública si así corresponde</t>
  </si>
  <si>
    <t>Criterio 104. Hipervínculo, en su caso, al (los) Informe(s) de avance financieros, en versión pública si así corresponde</t>
  </si>
  <si>
    <t>Criterio 105. Hipervínculo al acta de recepción física de los trabajos ejecutados u homóloga</t>
  </si>
  <si>
    <t>Criterio 106. Hipervínculo al finiquito</t>
  </si>
  <si>
    <t xml:space="preserve">Criterio 107. Ejercicio </t>
  </si>
  <si>
    <t>Al descargar el formato C del trimestre Abril-Junio 2018, este despliega el formato de la fracción XXVII.</t>
  </si>
  <si>
    <t xml:space="preserve">Criterio 108. Periodo que se informa (fecha de inicio y fecha de término con el formato día/mes/año) </t>
  </si>
  <si>
    <t>Criterio 109. Tipo de procedimiento</t>
  </si>
  <si>
    <t>Criterio 110. Número de procedimiento o expediente</t>
  </si>
  <si>
    <t>Criterio 111. Denominación de la sesión</t>
  </si>
  <si>
    <t>Criterio 112. Hipervínculo a la grabación de la sesión correspondiente, donde puedan ser visibles las sesiones en directo y ex post</t>
  </si>
  <si>
    <t xml:space="preserve">Criterio 112. Periodo de actualización de la información: trimestral. </t>
  </si>
  <si>
    <t>Criterio 113. La información publicada deberá estar actualizada al periodo que corresponde, de acuerdo con la Tabla de actualización y conservación de la información</t>
  </si>
  <si>
    <t>El formato C no está actualizado.</t>
  </si>
  <si>
    <t>Criterio 114. Conservar en el sitio de Internet y a través de la Plataforma Nacional la información vigente de acuerdo con la Tabla de actualización y conservación de la información</t>
  </si>
  <si>
    <t>El formato C no está conservado.</t>
  </si>
  <si>
    <t>Criterio 115. Área(s) o unidad(es) administrativa(s) que genera(n) o posee(n) la información respectiva y son responsables de publicarla y actualizarla</t>
  </si>
  <si>
    <t xml:space="preserve">Criterio 116. Fecha de actualización de la información publicada con el formato día/mes/año </t>
  </si>
  <si>
    <t xml:space="preserve">Criterio 117. Fecha de validación  de la información publicada con el formato día/mes/año </t>
  </si>
  <si>
    <t xml:space="preserve">Criterio 118. Nota. Este criterio se cumple en caso de que sea necesario que el sujeto obligado incluya alguna aclaración relativa a la información publicada y/o explicación por la falta de información </t>
  </si>
  <si>
    <t>Se recomienda mejorar la redacción de la justificación.</t>
  </si>
  <si>
    <t xml:space="preserve">Criterio 119. La información publicada se organiza mediante los formatos 28a, 28b y 28c, en los que se incluyen todos los campos especificados en los criterios sustantivos de contenido </t>
  </si>
  <si>
    <t>El formato C no está publicado.</t>
  </si>
  <si>
    <t>Criterio 120. El soporte de la información permite su reutilización</t>
  </si>
  <si>
    <t>El hipervínculo no remite directamente al documento donde se describen las variables.</t>
  </si>
  <si>
    <t>El hipervínculo no remite directamente a los documentos tecnicos, metodológicos y normativos relacionados con la generación de estadísticas y el manejo de las bases de datos.</t>
  </si>
  <si>
    <t>Selecciona XLS pero están en PDF.</t>
  </si>
  <si>
    <t>Dejar en blanco.</t>
  </si>
  <si>
    <t>No lo justifica en la nota.</t>
  </si>
  <si>
    <t>Todos los hipervínculos están inhabilitados, a excepción de dos, pero estos no remiten al Estado analítico. Se recomienda verificar el funcionamiento de todos los hipervínculos.</t>
  </si>
  <si>
    <t>Todos los hipervínculos están inhabilitados. Se recomienda verificar el funcionamiento de todos los hipervínculos.</t>
  </si>
  <si>
    <t>Se recomienda justificar en la nota de una mejor manera.</t>
  </si>
  <si>
    <t>Debe justificar la ausencia de información de una mejor manera.</t>
  </si>
  <si>
    <t>Señalar "Ver Nota" y justificar en la Columna de Nota.</t>
  </si>
  <si>
    <t>Mejorar la justificación.</t>
  </si>
  <si>
    <t>Debe justificar la falta de información.</t>
  </si>
  <si>
    <t>No lo indica ni justifica en la nota.</t>
  </si>
  <si>
    <t>Los formatos no están debidamente organizados. Debe ordenarlos.</t>
  </si>
  <si>
    <t>Se recomienda plasmar "Ver Nota" y justificar, fundando y motivando, la ausencia de la información, de conformidad con el artículo 19 de la Ley General de Transparencia y Acceso a la Información Pública.</t>
  </si>
  <si>
    <t>Se recomienda fundamentar y motivar la ausencia de información.</t>
  </si>
  <si>
    <t>Niguna.</t>
  </si>
  <si>
    <t>Mejorar la redacción de la ausencia de información, de conformidad con el artículo 19 de la Ley General.</t>
  </si>
  <si>
    <t>Están cambiados los formatos (El A abre el B, y el B remite al A)</t>
  </si>
  <si>
    <t>No lo indica ni lo justifica en la nota.</t>
  </si>
  <si>
    <t>Ajustar el texto a la celda.</t>
  </si>
  <si>
    <t>Al descargar el formato B, correspondiente al periodo Abril-Junio 2018, éste despliega el fomato A de la Fracción XXXVII.</t>
  </si>
  <si>
    <t>No se publicó el formato oficial B.</t>
  </si>
  <si>
    <t>Si no sesionó de poner "Ver Nota" y justificar en la nota.</t>
  </si>
  <si>
    <t>Deje en blanco, ya que es contradictorio con la nota.</t>
  </si>
  <si>
    <t>Se recomienda dejar en blanco.</t>
  </si>
  <si>
    <t>El formato C (Integrantes del Comité) es TRIMESTRAL y lo reporta como Semestral.</t>
  </si>
  <si>
    <t>El formato C (Integrantes del Comité), al reportarlo como Semestral, la información no está actualizada de acuerdo a la Tabla de Actualización y Conservación.</t>
  </si>
  <si>
    <t>El formato C (Integrantes del Comité), al reportarlo como Semestral, la información no está conservada de acuerdo a la Tabla de Actualización y Conservación.</t>
  </si>
  <si>
    <t>Debe fundamentar y motivar la justificación ante la ausencia de información.</t>
  </si>
  <si>
    <t>Los formatos C y D están cambiados. Debe poner orden a la hora de cargar los archivos.</t>
  </si>
  <si>
    <t>Se revisó 2017, porque no tiene el formato del ejercicio en curso.</t>
  </si>
  <si>
    <t>No indicó nada y la nota no es fundada.</t>
  </si>
  <si>
    <t>Obervación</t>
  </si>
  <si>
    <t>Se recomienda plasmar "Ver Nota" y justificar FUNDADA Y MOTIVADAMENTE la ausencia de información.</t>
  </si>
  <si>
    <t>Debe fundamenta y motivar la ausencia de información, de acuerdo con el artículo 19 de la Ley General.</t>
  </si>
  <si>
    <t>Los hipervínculos no están habilitados o no remiten al documento. Se recomienda verificar su funcionamiento.</t>
  </si>
  <si>
    <t>No es necesario poner el periodo que reporta en la nota, pues el formato contiene dos columnas para tal efecto.</t>
  </si>
  <si>
    <t xml:space="preserve">Criterio 26.La información publicada se organiza mediante los formatos 43a y 43b, en los que se incluyen todos los campos especificados en los criterios sustantivos de contenido </t>
  </si>
  <si>
    <t>Criterio 27.El soporte de la información permite su reutilización</t>
  </si>
  <si>
    <t>Es semestral y lo señala trimestral.</t>
  </si>
  <si>
    <t>Al señalarlo trimestral, la información no está actualizada en términos de la Tabla de Actualización y Conservación.</t>
  </si>
  <si>
    <t>Al señalarlo trimestral, la información no está publicada en términos de la Tabla de Actualización y Conservación.</t>
  </si>
  <si>
    <t>Faltó la Guía Simple de Archivos.</t>
  </si>
  <si>
    <t>Señala un periodo trimestral, cuando es ANUAL.</t>
  </si>
  <si>
    <t>Al señalar incorrectamente el periodo, la información no se encuentra actualizada de acuerdo a la Tabla de Actualización y Conservación de la Información.</t>
  </si>
  <si>
    <t>Al señalar incorrectamente el periodo, la información no se encuentra conservada de acuerdo a la Tabla de Actualización y Conservación de la Información.</t>
  </si>
  <si>
    <t>Las fechas son extemporáneas ni justifica esa circunstancia. Al ser anual, debe actualizar la información dentro de los 20 primeros días naturales de Enero.</t>
  </si>
  <si>
    <t>Las fechas son extemporáneas ni justifica esa circunstancia. Al ser anual, debe validar la información dentro de los 20 primeros días naturales de Enero.</t>
  </si>
  <si>
    <t>Criterio 15. Hipervínculo al documento donde consta la solicitud para ejercer actos de dominio</t>
  </si>
  <si>
    <t>Criterio 16. Hipervínculo al documento donde consta la autorización</t>
  </si>
  <si>
    <t>Criterio 17. Hipervínculo donde se formaliza la enajenación</t>
  </si>
  <si>
    <t>Criterio 18. Periodo de actualización de la información: trimestral. Cuando se decrete, reforme, adicione, derogue o abrogue cualquier norma aplicable al sujeto obligado, la información deberá publicarse y/o actualizarse en un plazo no mayor a 20 días naturales a partir de su publicación y/o aprobación en el medio oficial que corresponda</t>
  </si>
  <si>
    <t>Criterio 19. La información publicada deberá estar actualizada al periodo que corresponde, de acuerdo con la Tabla de actualización y conservación de la información</t>
  </si>
  <si>
    <t>Criterio 20. Conservar en el sitio de Internet y a través de la Plataforma Nacional la información vigente de acuerdo con la Tabla de actualización y conservación de la información</t>
  </si>
  <si>
    <t xml:space="preserve">Criterio 22.  Fecha de actualización de la información publicada con el formato día/mes/año </t>
  </si>
  <si>
    <t xml:space="preserve">Criterio 23. Fecha de validación  de la información publicada con el formato día/mes/año </t>
  </si>
  <si>
    <t xml:space="preserve">Criterio 24. Nota. Este criterio se cumple en caso de que sea necesario que el sujeto obligado incluya alguna aclaración relativa a la información publicada y/o explicación por la falta de información </t>
  </si>
  <si>
    <t xml:space="preserve">Criterio 25. La información publicada se organiza mediante el formato 1, en el que se incluyen todos los campos especificados en los criterios sustantivos de contenido </t>
  </si>
  <si>
    <t>Criterio 26. El soporte de la información permite su reutilización</t>
  </si>
  <si>
    <t xml:space="preserve">                            Art. 55 - Fracción XLVIII. Servidores Públicos comisionados fuera de su Área de adscripción</t>
  </si>
  <si>
    <t>Criterio 3. Nombre completo del/la servidor (a) público (a) (nombre [s], primer apellido, segundo apellido) comisionado (a).</t>
  </si>
  <si>
    <t>Criterio 4. Denominación del puesto del/la servidor (a) público (a) (nombre [s], primer apellido, segundo apellido) comisionado (a) del cual es titular dentro de su área de adscripción</t>
  </si>
  <si>
    <t>Criterio 5. Denominación del área a la cual se encuentra adscrito su cargo, en términos del organigrama vigente del sujeto obligado al cual pertenece la plaza</t>
  </si>
  <si>
    <t>Criterio 6. Denominación del área donde el servidor público realizará la comisión, indicando el nombre del cargo y la dependencia, entidad, organismo, asociación, o cualquier otro análogo, a la cual pertenece el área de comisión</t>
  </si>
  <si>
    <t>Criterio 7. Motivo que dio origen a la comisión</t>
  </si>
  <si>
    <t>Criterio 8. Período de tiempo en que el/la servidor (a) público (a) realizará las funciones de la comisión encomendada</t>
  </si>
  <si>
    <t>Criterio 9. Nombre completo (nombre [s], primer apellido, segundo apellido) y denominación del cargo del/la servidor (a) público (a) que autorizó la comisión</t>
  </si>
  <si>
    <t>Criterio 10. Periodo de actualización de la información: trimestral. Cuando se decrete, reforme, adicione, derogue o abrogue cualquier norma aplicable al sujeto obligado, la información deberá publicarse y/o actualizarse en un plazo no mayor a 20 días naturales a partir de su publicación y/o aprobación en el medio oficial que corresponda</t>
  </si>
  <si>
    <t>Criterio 11. La información publicada deberá estar actualizada al periodo que corresponde, de acuerdo con la Tabla de actualización y conservación de la información</t>
  </si>
  <si>
    <t>Criterio 12. Conservar en el sitio de Internet y a través de la Plataforma Nacional la información vigente de acuerdo con la Tabla de actualización y conservación de la información</t>
  </si>
  <si>
    <t>Criterio 13. Área(s) o unidad(es) administrativa(s) que genera(n) o posee(n) la información respectiva y son responsables de publicarla y actualizarla</t>
  </si>
  <si>
    <t xml:space="preserve">Criterio 14. Fecha de actualización de la información publicada con el formato día/mes/año </t>
  </si>
  <si>
    <t xml:space="preserve">Criterio 16. Nota. Este criterio se cumple en caso de que sea necesario que el sujeto obligado incluya alguna aclaración relativa a la información publicada y/o explicación por la falta de información </t>
  </si>
  <si>
    <t xml:space="preserve">Criterio 18. La información publicada se organiza mediante el formato 1, en el que se incluyen todos los campos especificados en los criterios sustantivos de contenido </t>
  </si>
  <si>
    <t>Debe cambiar los nombres de los archivos, porque se encontró como Información de Interés Público.</t>
  </si>
  <si>
    <t>Criterio 19. El soporte de la información permite su reutilización</t>
  </si>
  <si>
    <t>Art. 55 - Fracción XLIX. Otra información útil o relevante</t>
  </si>
  <si>
    <t>La información no está publicada en los formatos oficiales emitidos por el Sistema Nacional (solo son 3 formatos). Estan desordenados y no todos están actualizados al trimestre Abril-Junio 2018.</t>
  </si>
  <si>
    <t>Criterio 3. Descripción breve, clara y precisa que dé cuenta del contenido de la información</t>
  </si>
  <si>
    <t xml:space="preserve">Criterio 4. Fecha de elaboración con el formato día/mes/año </t>
  </si>
  <si>
    <t>Criterio 5. Hipervínculo a la información, documentos o datos respectivos</t>
  </si>
  <si>
    <t>Criterio 8. Temática de las preguntas frecuentes, por ejemplo: ejercicio de recursos públicos; regulatorio, actos de gobierno, relación con la sociedad, organización interna, programático, informes, programas, atención a la ciudadanía; evaluaciones, estudios</t>
  </si>
  <si>
    <t>Criterio 9. Planteamiento de las preguntas frecuentes</t>
  </si>
  <si>
    <t>Criterio 10. Respuesta a cada una de las preguntas frecuentes planteadas</t>
  </si>
  <si>
    <t>Criterio 11. Hipervínculo al Informe estadístico (en su caso)</t>
  </si>
  <si>
    <t>Criterio 12. Número total de preguntas realizadas por las personas al sujeto obligado</t>
  </si>
  <si>
    <t>Criterio 15. Hipervínculo la información publicada de manera proactiva (en su caso)</t>
  </si>
  <si>
    <t xml:space="preserve">Criterio 16. Periodo de actualización de la información: trimestral. </t>
  </si>
  <si>
    <t>Criterio 17. La información publicada deberá estar actualizada al periodo que corresponde, de acuerdo con la Tabla de actualización y conservación de la información</t>
  </si>
  <si>
    <t>Criterio 18. Conservar en el sitio de Internet y a través de la Plataforma Nacional la información vigente de acuerdo con la Tabla de actualización y conservación de la información</t>
  </si>
  <si>
    <t>Criterio 19. Área(s) o unidad(es) administrativa(s) que genera(n) o posee(n) la información respectiva y son responsables de publicarla y actualizarla</t>
  </si>
  <si>
    <t xml:space="preserve">Criterio 20. Fecha de actualización de la información publicada con el formato día/mes/año </t>
  </si>
  <si>
    <t xml:space="preserve">Criterio 21. Fecha de validación  de la información publicada con el formato día/mes/año </t>
  </si>
  <si>
    <t xml:space="preserve">Criterio 22.  Nota. Este criterio se cumple en caso de que sea necesario que el sujeto obligado incluya alguna aclaración relativa a la información publicada y/o explicación por la falta de información </t>
  </si>
  <si>
    <t xml:space="preserve">Criterio 23. La información publicada se organiza mediante los formatos 48a, 48b y 48c, en los que se incluyen todos los campos especificados en los criterios sustantivos de contenido </t>
  </si>
  <si>
    <t>Criterio 24. El soporte de la información permite su reutilización</t>
  </si>
  <si>
    <t>Art. 55 - Último Párrafo. Aplicabilidad y conservación</t>
  </si>
  <si>
    <t>Criterio 3. Hipervínculo a la Tabla de Aplicabilidad de las Obligaciones de Transparencia Comunes</t>
  </si>
  <si>
    <t>El hipervínculo no funciona. Se recomienda verificar su funcionamiento.</t>
  </si>
  <si>
    <t>Criterio 4. Hipervínculo a la Tabla de actualización y conservación de la información</t>
  </si>
  <si>
    <t>No señaló el hipervínculo.</t>
  </si>
  <si>
    <t>Criterio 5. Periodo de actualización de la información: anual</t>
  </si>
  <si>
    <t>Criterio 6. La información publicada deberá estar actualizada al periodo que corresponde, de acuerdo con la Tabla de actualización y conservación de la información</t>
  </si>
  <si>
    <t>Criterio 7.  Conservar en el sitio de Internet y a través de la Plataforma Nacional la información vigente de acuerdo con la Tabla de actualización y conservación de la información</t>
  </si>
  <si>
    <t>Criterio 8. Área(s) o unidad(es) administrativa(s) que genera(n) o posee(n) la información respectiva y son responsables de publicarla y actualizarla</t>
  </si>
  <si>
    <t xml:space="preserve">Criterio 9. Fecha de actualización de la información publicada con el formato día/mes/año </t>
  </si>
  <si>
    <t>Las fechas son extemporáneas y no justifica esa circunstancia.</t>
  </si>
  <si>
    <t xml:space="preserve">Criterio 10. Fecha de validación  de la información publicada con el formato día/mes/año </t>
  </si>
  <si>
    <t xml:space="preserve">Criterio 11. Nota. Este criterio se cumple en caso de que sea necesario que el sujeto obligado incluya alguna aclaración relativa a la información publicada y/o explicación por la falta de información </t>
  </si>
  <si>
    <t xml:space="preserve">Criterio 12. La información publicada se organiza mediante el formato 70_00, en el que se incluyen todos los campos especificados en los criterios sustantivos de contenido </t>
  </si>
  <si>
    <t>Criterio 13. El soporte de la información permite su reutilización</t>
  </si>
  <si>
    <t>Hojas</t>
  </si>
  <si>
    <t>Título</t>
  </si>
  <si>
    <t>Artículo</t>
  </si>
  <si>
    <t>Fracción</t>
  </si>
  <si>
    <t>Inciso</t>
  </si>
  <si>
    <t>No. de Crit.Sust</t>
  </si>
  <si>
    <t>adj</t>
  </si>
  <si>
    <t>Periodo de Actualización</t>
  </si>
  <si>
    <t>del</t>
  </si>
  <si>
    <t>al</t>
  </si>
  <si>
    <t>RANG.SUST</t>
  </si>
  <si>
    <t>RANG.ADJ</t>
  </si>
  <si>
    <t>Art 71.FI</t>
  </si>
  <si>
    <t>Art. 71 - Fracción I - Inciso A. Plan de Desarrollo</t>
  </si>
  <si>
    <t>A</t>
  </si>
  <si>
    <t>Periodicidad de actualización: Sexenal para el Poder Ejecutivo Federal, las Entidades Federativas y el Gobierno de la Ciudad de México: cuando se decrete el Plan respectivo cada seis años o en caso de que el Congreso de la Unión realice observaciones para su ejecución, revisión o adecuación, se actualizará en marzo de cada año. Trianual para los Municipios (Ayuntamientos). Actualizarán el Plan Municipal de Desarrollo cada tres o cuatro años, dependiendo de la legislación local que corresponda</t>
  </si>
  <si>
    <t>28:37</t>
  </si>
  <si>
    <t>42:49</t>
  </si>
  <si>
    <t>Cat. SO</t>
  </si>
  <si>
    <t>Art. 71 - Fracción I - Inciso B. Presupuesto de egresos</t>
  </si>
  <si>
    <t>B</t>
  </si>
  <si>
    <t xml:space="preserve">Periodicidad de actualización: Anual </t>
  </si>
  <si>
    <t>69:83</t>
  </si>
  <si>
    <t>88:95</t>
  </si>
  <si>
    <t>Cat. Res</t>
  </si>
  <si>
    <t>Art. 71 - Fracción I - Inciso C. Expropiaciones realizadas</t>
  </si>
  <si>
    <t>C</t>
  </si>
  <si>
    <t xml:space="preserve">Periodicidad de actualización: Trimestral </t>
  </si>
  <si>
    <t>115:131</t>
  </si>
  <si>
    <t>136:143</t>
  </si>
  <si>
    <t>Aplic. SO</t>
  </si>
  <si>
    <t>Art. 71 - Fracción I - Inciso D. Contribuyentes que recibieron cancelación o condonación de créditos fiscales</t>
  </si>
  <si>
    <t>D</t>
  </si>
  <si>
    <t>163:184</t>
  </si>
  <si>
    <t>189:196</t>
  </si>
  <si>
    <t>Aplicabilidad Art.70</t>
  </si>
  <si>
    <t>Art. 71 - Fracción I - Inciso E. Los nombres de las personas a quienes se les habilitó para ejercer como corredores y notarios públicos</t>
  </si>
  <si>
    <t>E</t>
  </si>
  <si>
    <t>216:245</t>
  </si>
  <si>
    <t>250:257</t>
  </si>
  <si>
    <t>Art 70</t>
  </si>
  <si>
    <t>Art. 71 - Fracción I - Inciso F. Planes de desarrollo urbano</t>
  </si>
  <si>
    <t>F</t>
  </si>
  <si>
    <t>Periodicidad de actualización: Anual. En el caso del Poder Ejecutivo Federal, Estatales y de la Ciudad de México. Los municipios actualizarán el/los Plan(es) Municipales cada tres o cuatro años según corresponda. Respecto a los tipos de uso del suelo, licencias de uso y construcción actualizarán trimestralmente. Poder Ejecutivo Federal, Estatales y de la Ciudad de México. Los municipios actualizarán el/los Plan(es) Municipales cada tres o cuatro años según corresponda. Respecto a los tipos de uso del suelo, licencias de uso y construcción actualizarán trimestralmente.</t>
  </si>
  <si>
    <t>277:313</t>
  </si>
  <si>
    <t>318:325</t>
  </si>
  <si>
    <t>Art. 71 - Fracción I - Inciso G. Disposiciones administrativas</t>
  </si>
  <si>
    <t>G</t>
  </si>
  <si>
    <t>345:352</t>
  </si>
  <si>
    <t>357:364</t>
  </si>
  <si>
    <t>Art 71.FII</t>
  </si>
  <si>
    <t>Art. 71 - Fracción II - Inciso A. Gacetas</t>
  </si>
  <si>
    <t>Periodicidad de actualización: Trimestral,  de acuerdo con la normatividad correspondiente</t>
  </si>
  <si>
    <t>28:35</t>
  </si>
  <si>
    <t>40:47</t>
  </si>
  <si>
    <t>Art 72</t>
  </si>
  <si>
    <t>Art. 71 - Fracción II - Inciso B. Calendario de sesiones del Cabildo</t>
  </si>
  <si>
    <t>67:78</t>
  </si>
  <si>
    <t>83:90</t>
  </si>
  <si>
    <t>Art 73</t>
  </si>
  <si>
    <t>Art. 72 - Fracción I. Agenda Legislativa</t>
  </si>
  <si>
    <t>Periodicidad de actualización: Por cada periodo ordinario de sesiones. En los casos que el marco normativo de cada congreso lo estipule, la agenda legislativa se presentará por cada año legislativo o de manera trianual.</t>
  </si>
  <si>
    <t>28:38</t>
  </si>
  <si>
    <t>43:50</t>
  </si>
  <si>
    <t>Art 74.FI</t>
  </si>
  <si>
    <t>Art. 72 - Fracción II. Gaceta Parlamentaria</t>
  </si>
  <si>
    <t xml:space="preserve">Periodicidad de actualización: Por cada sesión de Pleno, de acuerdo a la normatividad de cada órgano legislativo </t>
  </si>
  <si>
    <t>70:80</t>
  </si>
  <si>
    <t>85:92</t>
  </si>
  <si>
    <t>Art 74.FII</t>
  </si>
  <si>
    <t>Art. 72 - Fracción III. Orden del día</t>
  </si>
  <si>
    <t xml:space="preserve">Periodicidad de actualización: Por cada Sesión de Pleno, de acuerdo a la normatividad de cada órgano legislativo </t>
  </si>
  <si>
    <t>112:137</t>
  </si>
  <si>
    <t>142:149</t>
  </si>
  <si>
    <t>Art 74.FIII</t>
  </si>
  <si>
    <t>Art. 72 - Fracción IV. Diario de debates</t>
  </si>
  <si>
    <t>Periodicidad de actualización: Por cada Sesión de Pleno, en un plazo no mayor a cinco días hábiles de que se haya llevado a cabo la sesión. La periodicidad con la que se lleven a cabo las sesiones deberá observarse en la normatividad de cada órgano legislativo</t>
  </si>
  <si>
    <t>169:196</t>
  </si>
  <si>
    <t>201:208</t>
  </si>
  <si>
    <t>Art 76</t>
  </si>
  <si>
    <t>Art. 72 - Fracción V. Versiones estereofónicas</t>
  </si>
  <si>
    <t>Periodicidad de actualización: Quincenal. La periodicidad con la que se lleven a cabo las sesiones deberá observarse en la normatividad de cada órgano legislativo</t>
  </si>
  <si>
    <t>228:244</t>
  </si>
  <si>
    <t>249:256</t>
  </si>
  <si>
    <t>Art 77</t>
  </si>
  <si>
    <t>Art. 72 - Fracción VI. Listas de asistencia</t>
  </si>
  <si>
    <t>Periodicidad de actualización: Por cada sesión y reunión de comisiones, de acuerdo a la normatividad de cada órgano legislativo</t>
  </si>
  <si>
    <t>276:294</t>
  </si>
  <si>
    <t>299:306</t>
  </si>
  <si>
    <t>Art 78</t>
  </si>
  <si>
    <t>Art. 72 - Fracción VII. Iniciativas de ley o decreto y puntos de acuerdo</t>
  </si>
  <si>
    <t xml:space="preserve">Periodicidad de actualización: Por cada sesión de Pleno o de acuerdo a la normatividad de cada órgano legislativo </t>
  </si>
  <si>
    <t>326:346</t>
  </si>
  <si>
    <t>351:358</t>
  </si>
  <si>
    <t>Art 79</t>
  </si>
  <si>
    <t>Art. 72 - Fracción VIII. Leyes, decretos, acuerdos</t>
  </si>
  <si>
    <t>Periodicidad de actualización: Por cada sesión de Pleno, de acuerdo a la normatividad de cada órgano legislativo</t>
  </si>
  <si>
    <t>378:392</t>
  </si>
  <si>
    <t>397:404</t>
  </si>
  <si>
    <t>Art 75</t>
  </si>
  <si>
    <t>Art. 72 - Fracción IX. Convocatorias</t>
  </si>
  <si>
    <t>424:533</t>
  </si>
  <si>
    <t>538:545</t>
  </si>
  <si>
    <t>Art 80</t>
  </si>
  <si>
    <t>Art. 72 - Fracción X. Resoluciones de juicios políticos y declaraciones de procedencia</t>
  </si>
  <si>
    <t>565:586</t>
  </si>
  <si>
    <t>591:598</t>
  </si>
  <si>
    <t>Art 81</t>
  </si>
  <si>
    <t>Art. 72 - Fracción XI. Audiencias Públicas y comparecencias convocadas</t>
  </si>
  <si>
    <t>Periodicidad de actualización: Trimestral En el caso de los procedimientos de designación, ratificación, elección o reelección, deberá actualizarse cada fase del proceso en un plazo no mayor a 15 días hábiles</t>
  </si>
  <si>
    <t>618:648</t>
  </si>
  <si>
    <t>653:660</t>
  </si>
  <si>
    <t>Art 82</t>
  </si>
  <si>
    <t>Art. 72 - Fracción XII. Personal contratado por honorarios</t>
  </si>
  <si>
    <t>680:699</t>
  </si>
  <si>
    <t>704:711</t>
  </si>
  <si>
    <t>Art.72_XIII</t>
  </si>
  <si>
    <t>Art. 72 - Fracción XIII. Informes trimestrales de gastos</t>
  </si>
  <si>
    <t>731:746</t>
  </si>
  <si>
    <t>751:758</t>
  </si>
  <si>
    <t>Art.72_XIV</t>
  </si>
  <si>
    <t>Art. 72 - Fracción XIV. Estudios</t>
  </si>
  <si>
    <t>778:789</t>
  </si>
  <si>
    <t>794:801</t>
  </si>
  <si>
    <t>Art.72_XV</t>
  </si>
  <si>
    <t>Art. 72 - Fracción XV. Padrón de cabilderos</t>
  </si>
  <si>
    <t xml:space="preserve">Periodicidad de actualización: Semestral </t>
  </si>
  <si>
    <t>821:855</t>
  </si>
  <si>
    <t>860:867</t>
  </si>
  <si>
    <t>Art.73_I</t>
  </si>
  <si>
    <t>Art. 73 - Fracción I. Tesis y Ejecutorias publicadas</t>
  </si>
  <si>
    <t xml:space="preserve">Periodicidad de actualización: Mensual </t>
  </si>
  <si>
    <t>28:42</t>
  </si>
  <si>
    <t>47:54</t>
  </si>
  <si>
    <t>Art.73_II</t>
  </si>
  <si>
    <t>Art. 73 - Fracción II. Sentencias de interés público emitidas</t>
  </si>
  <si>
    <t>74:81</t>
  </si>
  <si>
    <t>86:93</t>
  </si>
  <si>
    <t>Art.73_III</t>
  </si>
  <si>
    <t>Art. 73 - Fracción III. Versiones estenográficas de las Sesiones públicas</t>
  </si>
  <si>
    <t>113:116</t>
  </si>
  <si>
    <t>121:128</t>
  </si>
  <si>
    <t>Art.73_IV</t>
  </si>
  <si>
    <t>Art. 73 - Fracción IV. Designación de Jueces y Magistrados</t>
  </si>
  <si>
    <t>148:157</t>
  </si>
  <si>
    <t>162:169</t>
  </si>
  <si>
    <t>Art.73_V</t>
  </si>
  <si>
    <t>Art. 73 - Fracción V. Lista de acuerdos publicados (federal)</t>
  </si>
  <si>
    <t>189:192</t>
  </si>
  <si>
    <t>197:204</t>
  </si>
  <si>
    <t>Art.74_I_A</t>
  </si>
  <si>
    <t>Art. 74 - Fracción I - Inciso A. Partidos Políticos con registro</t>
  </si>
  <si>
    <t>28:41</t>
  </si>
  <si>
    <t>46:53</t>
  </si>
  <si>
    <t>Art.74_I_B</t>
  </si>
  <si>
    <t>Art. 74 - Fracción I - Inciso B. Informes presentados por organizaciones, asociaciones, agrupaciones y candidatos independientes</t>
  </si>
  <si>
    <t>73:89</t>
  </si>
  <si>
    <t>94:101</t>
  </si>
  <si>
    <t>Art.74_I_C</t>
  </si>
  <si>
    <t>Art. 74 - Fracción I - Inciso C. Normatividad en materia de geografía y cartografía electoral</t>
  </si>
  <si>
    <t>121:134</t>
  </si>
  <si>
    <t>139:146</t>
  </si>
  <si>
    <t>Art.74_I_D</t>
  </si>
  <si>
    <t>Art. 74 - Fracción I - Inciso D. Listado de fórmulas de senadores</t>
  </si>
  <si>
    <t xml:space="preserve">Periodicidad de actualización: Trianual, Sexenal </t>
  </si>
  <si>
    <t>166:205</t>
  </si>
  <si>
    <t>210:217</t>
  </si>
  <si>
    <t>Art.74_I_E</t>
  </si>
  <si>
    <t>Art. 74 - Fracción I - Inciso E. El catálogo de medios y pautas de transmisión, versiones de spots de institutos electorales y partid</t>
  </si>
  <si>
    <t>237:270</t>
  </si>
  <si>
    <t>275:282</t>
  </si>
  <si>
    <t>Art.74_I_F</t>
  </si>
  <si>
    <t>Art. 74 - Fracción I - Inciso F. Montos entregados &lt;&lt;INE/OPLE&gt;&gt;</t>
  </si>
  <si>
    <t xml:space="preserve">Periodicidad de actualización: Mensual, anual, trianual y sexenal </t>
  </si>
  <si>
    <t>302:320</t>
  </si>
  <si>
    <t>325:332</t>
  </si>
  <si>
    <t>Art.74_I_G</t>
  </si>
  <si>
    <t>Art. 74 - Fracción I - Inciso G. Acuerdos del Consejo General del INE/OPLE para la publicación de encuestas</t>
  </si>
  <si>
    <t>352:383</t>
  </si>
  <si>
    <t>388:395</t>
  </si>
  <si>
    <t>Art.74_I_H</t>
  </si>
  <si>
    <t>Art. 74 - Fracción I - Inciso H. Metodología del Programa de Resultados Preliminares</t>
  </si>
  <si>
    <t>H</t>
  </si>
  <si>
    <t xml:space="preserve">Periodicidad de actualización: Trianual, sexenal </t>
  </si>
  <si>
    <t>415:435</t>
  </si>
  <si>
    <t>440:447</t>
  </si>
  <si>
    <t>Art.74_I_I</t>
  </si>
  <si>
    <t>Art. 74 - Fracción I - Inciso I. Cómputos totales de elecciones y procesos de participación ciudadana &lt;&lt;sujeto obligado&gt;&gt;</t>
  </si>
  <si>
    <t>467:487</t>
  </si>
  <si>
    <t>492:499</t>
  </si>
  <si>
    <t>Art.74_I_J</t>
  </si>
  <si>
    <t>Art. 74 - Fracción I - Inciso J. Resultados y declaración de validez de elecciones sujeto obligado.</t>
  </si>
  <si>
    <t>J</t>
  </si>
  <si>
    <t>Periodicidad de actualización: Cuando en cada elección ordinaria o de carácter extraordinaria se lleven a cabo los cómputos distritales (variable)</t>
  </si>
  <si>
    <t>519:531</t>
  </si>
  <si>
    <t>536:543</t>
  </si>
  <si>
    <t>Art.74_I_K</t>
  </si>
  <si>
    <t>Art. 74 - Fracción I - Inciso K. Franquicias postales y telegráficas del sujeto obligado</t>
  </si>
  <si>
    <t>K</t>
  </si>
  <si>
    <t>563:574</t>
  </si>
  <si>
    <t>579:586</t>
  </si>
  <si>
    <t>Art.74_I_L</t>
  </si>
  <si>
    <t>Art. 74 - Fracción I - Inciso L. Procedimientos que deben llevar a cabo los votantes en el extranjero, sujeto obligado.</t>
  </si>
  <si>
    <t>L</t>
  </si>
  <si>
    <t>606:644</t>
  </si>
  <si>
    <t>649:656</t>
  </si>
  <si>
    <t>Art.74_I_M</t>
  </si>
  <si>
    <t>Art. 74 - Fracción I - Inciso M. Documentos de pérdida de registro</t>
  </si>
  <si>
    <t>M</t>
  </si>
  <si>
    <t>676:683</t>
  </si>
  <si>
    <t>688:695</t>
  </si>
  <si>
    <t>Art.74_I_N</t>
  </si>
  <si>
    <t>Art. 74 - Fracción I - Inciso N. Monitoreo a medios de comunicación de &lt;&lt;sujeto obligado&gt;&gt;</t>
  </si>
  <si>
    <t>N</t>
  </si>
  <si>
    <t>715:753</t>
  </si>
  <si>
    <t>758:765</t>
  </si>
  <si>
    <t>Art.74_II_A</t>
  </si>
  <si>
    <t>Art. 74 - Fracción II - Inciso A. Organismos de Protección de los derechos humanos Nacional y de las Entidades federativas</t>
  </si>
  <si>
    <t>28:40</t>
  </si>
  <si>
    <t>45:52</t>
  </si>
  <si>
    <t>Art.74_II_B</t>
  </si>
  <si>
    <t>Art. 74 - Fracción II - Inciso B. Organismos de Protección de los derechos humanos Nacional y de las Entidades federativas</t>
  </si>
  <si>
    <t>72:86</t>
  </si>
  <si>
    <t>91:98</t>
  </si>
  <si>
    <t>Art.74_II_C</t>
  </si>
  <si>
    <t>Art. 74 - Fracción II - Inciso C. Organismos de Protección de los derechos humanos Nacional y de las Entidades federativas</t>
  </si>
  <si>
    <t>118:125</t>
  </si>
  <si>
    <t>130:137</t>
  </si>
  <si>
    <t>Art.74_II_D</t>
  </si>
  <si>
    <t>Art. 74 - Fracción II - Inciso D. Organismos de Protección de los derechos humanos Nacional y de las Entidades federativas</t>
  </si>
  <si>
    <t>157:162</t>
  </si>
  <si>
    <t>167:174</t>
  </si>
  <si>
    <t>Art.74_II_E</t>
  </si>
  <si>
    <t>Art. 74 - Fracción II - Inciso E. Organismos de Protección de los derechos humanos Nacional y de las Entidades federativas</t>
  </si>
  <si>
    <t>194:202</t>
  </si>
  <si>
    <t>207:214</t>
  </si>
  <si>
    <t>Art.74_II_F</t>
  </si>
  <si>
    <t>Art. 74 - Fracción II - Inciso F. Organismos de Protección de los Derechos Humanos Nacional y de las Entidades Federativas</t>
  </si>
  <si>
    <t>234:247</t>
  </si>
  <si>
    <t>252:259</t>
  </si>
  <si>
    <t>Art.74_II_G</t>
  </si>
  <si>
    <t>Art. 74 - Fracción II - Inciso G. Organismos de Protección de los derechos humanos Nacional y de las Entidades federativas</t>
  </si>
  <si>
    <t>279:286</t>
  </si>
  <si>
    <t>291:298</t>
  </si>
  <si>
    <t>Art.74_II_H</t>
  </si>
  <si>
    <t>Art. 74 - Fracción II - Inciso H. Organismos de Protección de los derechos humanos Nacional y de las Entidades federativas</t>
  </si>
  <si>
    <t>318:324</t>
  </si>
  <si>
    <t>329:336</t>
  </si>
  <si>
    <t>Art.74_II_I</t>
  </si>
  <si>
    <t>Art. 74 - Fracción II - Inciso I. Organismos de Protección de los derechos humanos Nacional y de las Entidades federativas</t>
  </si>
  <si>
    <t>356:359</t>
  </si>
  <si>
    <t>364:371</t>
  </si>
  <si>
    <t>Art.74_II_J</t>
  </si>
  <si>
    <t>Art. 74 - Fracción II - Inciso J. Organismos de Protección de los derechos humanos Nacional y de las Entidades federativas</t>
  </si>
  <si>
    <t>391:395</t>
  </si>
  <si>
    <t>400:407</t>
  </si>
  <si>
    <t>Art.74_II_K</t>
  </si>
  <si>
    <t>Art. 74 - Fracción II - Inciso K. Organismos de Protección de los derechos humanos Nacional y de las Entidades federativas</t>
  </si>
  <si>
    <t>427:432</t>
  </si>
  <si>
    <t>437:444</t>
  </si>
  <si>
    <t>Art.74_II_L</t>
  </si>
  <si>
    <t>Art. 74 - Fracción II - Inciso L. Organismos de Protección de los derechos humanos Nacional y de las Entidades federativas</t>
  </si>
  <si>
    <t>464:472</t>
  </si>
  <si>
    <t>477:484</t>
  </si>
  <si>
    <t>Art.74_II_M</t>
  </si>
  <si>
    <t>Art. 74 - Fracción II - Inciso M. Lineamientos de la CNDH</t>
  </si>
  <si>
    <t>504:513</t>
  </si>
  <si>
    <t>518:525</t>
  </si>
  <si>
    <t>Art.74_III_A</t>
  </si>
  <si>
    <t>Art. 74 - Fracción III - Inciso A. Relación de las observaciones emitidas</t>
  </si>
  <si>
    <t>28:61</t>
  </si>
  <si>
    <t>66:73</t>
  </si>
  <si>
    <t>Art.74_III_B</t>
  </si>
  <si>
    <t>Art. 74 - Fracción III - Inciso B. Criterios orientadores derivados de las resoluciones emitidas</t>
  </si>
  <si>
    <t>93:110</t>
  </si>
  <si>
    <t>115:122</t>
  </si>
  <si>
    <t>Art.74_III_C</t>
  </si>
  <si>
    <t>Art. 74 - Fracción III - Inciso C. Sesiones celebradas por Pleno</t>
  </si>
  <si>
    <t>142:152</t>
  </si>
  <si>
    <t>157:164</t>
  </si>
  <si>
    <t>Art.74_III_D</t>
  </si>
  <si>
    <t>Art. 74 - Fracción III - Inciso D. Resultados de verificación al cumplimiento de la Ley</t>
  </si>
  <si>
    <t>184:195</t>
  </si>
  <si>
    <t>200:207</t>
  </si>
  <si>
    <t>Art.74_III_E</t>
  </si>
  <si>
    <t>Art. 74 - Fracción III - Inciso E. Estudios que apoyan la resolución del recurso de revisión</t>
  </si>
  <si>
    <t>227:242</t>
  </si>
  <si>
    <t>247:254</t>
  </si>
  <si>
    <t>Art.74_III_F</t>
  </si>
  <si>
    <t>Art. 74 - Fracción III - Inciso F. Listado de las sentencias, ejecutorias o suspensiones</t>
  </si>
  <si>
    <t>274:287</t>
  </si>
  <si>
    <t>292:299</t>
  </si>
  <si>
    <t>Art.74_III_G</t>
  </si>
  <si>
    <t>Art. 74 - Fracción III - Inciso G. Quejas presentadas</t>
  </si>
  <si>
    <t>319:350</t>
  </si>
  <si>
    <t>355:362</t>
  </si>
  <si>
    <t>Art.75_I</t>
  </si>
  <si>
    <t>Art. 75 - Fracción I. Oferta académica que ofrece</t>
  </si>
  <si>
    <t xml:space="preserve">Periodicidad de actualización: Semestral  </t>
  </si>
  <si>
    <t>Art.75_II</t>
  </si>
  <si>
    <t>Art. 75 - Fracción II. Procesos administrativos</t>
  </si>
  <si>
    <t>67:84</t>
  </si>
  <si>
    <t>89:96</t>
  </si>
  <si>
    <t>Art.75_III</t>
  </si>
  <si>
    <t>Art. 75 - Fracción III. Remuneración de profesora/es</t>
  </si>
  <si>
    <t>116:124</t>
  </si>
  <si>
    <t>129:136</t>
  </si>
  <si>
    <t>Art.75_IV</t>
  </si>
  <si>
    <t>Art. 75 - Fracción IV. Personal académico con licencia</t>
  </si>
  <si>
    <t>156:168</t>
  </si>
  <si>
    <t>173:180</t>
  </si>
  <si>
    <t>Art.75_V</t>
  </si>
  <si>
    <t>Art. 75 - Fracción V. Becas y apoyos</t>
  </si>
  <si>
    <t>200:211</t>
  </si>
  <si>
    <t>216:223</t>
  </si>
  <si>
    <t>Art.75_VI</t>
  </si>
  <si>
    <t>Art. 75 - Fracción VI. Convocatorias a consursos de oposición</t>
  </si>
  <si>
    <t>243:256</t>
  </si>
  <si>
    <t>261:268</t>
  </si>
  <si>
    <t>Art.75_VII</t>
  </si>
  <si>
    <t>Art. 75 - Fracción VII. Proceso de selección de Consejos</t>
  </si>
  <si>
    <t>288:302</t>
  </si>
  <si>
    <t>307:314</t>
  </si>
  <si>
    <t>Art.75_VIII</t>
  </si>
  <si>
    <t>Art. 75 - Fracción VIII. Evaluación del cuerpo docente</t>
  </si>
  <si>
    <t>334:351</t>
  </si>
  <si>
    <t>356:363</t>
  </si>
  <si>
    <t>Art.75_IX</t>
  </si>
  <si>
    <t>Art. 75 - Fracción IX. Instituciones incorporadas</t>
  </si>
  <si>
    <t>383:385</t>
  </si>
  <si>
    <t>390:397</t>
  </si>
  <si>
    <t>Art.76_I</t>
  </si>
  <si>
    <t>Art. 76 - Fracción I. Padrón de afiliados o militantes</t>
  </si>
  <si>
    <t xml:space="preserve">Periodicidad de actualización: Semestral y una vez que presenten su registro ante la autoridad electoral </t>
  </si>
  <si>
    <t>28:34</t>
  </si>
  <si>
    <t>39:46</t>
  </si>
  <si>
    <t>Art.76_II</t>
  </si>
  <si>
    <t>Art. 76 - Fracción II. Acuerdos y resoluciones</t>
  </si>
  <si>
    <t>66:72</t>
  </si>
  <si>
    <t>77:84</t>
  </si>
  <si>
    <t>Art.76_III</t>
  </si>
  <si>
    <t>Art. 76 - Fracción III. Convenios de participación con sociedad civil</t>
  </si>
  <si>
    <t>104:112</t>
  </si>
  <si>
    <t>117:124</t>
  </si>
  <si>
    <t>Art.76_IV</t>
  </si>
  <si>
    <t>Art. 76 - Fracción IV. Contratación y convenios de bienes y servicios</t>
  </si>
  <si>
    <t>144:155</t>
  </si>
  <si>
    <t>160:167</t>
  </si>
  <si>
    <t>Art.76_V</t>
  </si>
  <si>
    <t>Art. 76 - Fracción V. Minutas de sesiones del partido</t>
  </si>
  <si>
    <t>187:191</t>
  </si>
  <si>
    <t>196:203</t>
  </si>
  <si>
    <t>Art.76_VI</t>
  </si>
  <si>
    <t>Art. 76 - Fracción VI. Responsables de finanzas</t>
  </si>
  <si>
    <t>223:229</t>
  </si>
  <si>
    <t>234:241</t>
  </si>
  <si>
    <t>Art.76_VII</t>
  </si>
  <si>
    <t>Art. 76 - Fracción VII. Organizaciones sociales</t>
  </si>
  <si>
    <t>261:265</t>
  </si>
  <si>
    <t>270:277</t>
  </si>
  <si>
    <t>Art.76_VIII</t>
  </si>
  <si>
    <t>Art. 76 - Fracción VIII. Cuotas ordinarias y extraordinarias de militantes</t>
  </si>
  <si>
    <t>297:304</t>
  </si>
  <si>
    <t>309:316</t>
  </si>
  <si>
    <t>Art.76_IX</t>
  </si>
  <si>
    <t>Art. 76 - Fracción IX. Financiamiento privado</t>
  </si>
  <si>
    <t>336:345</t>
  </si>
  <si>
    <t>350:357</t>
  </si>
  <si>
    <t>Art.76_X</t>
  </si>
  <si>
    <t>Art. 76 - Fracción X. Aportantes a campañas y precampañas</t>
  </si>
  <si>
    <t>377:386</t>
  </si>
  <si>
    <t>391:398</t>
  </si>
  <si>
    <t>Art.76_XI</t>
  </si>
  <si>
    <t>Art. 76 - Fracción XI. Acta de asamblea constitutiva</t>
  </si>
  <si>
    <t>418:420</t>
  </si>
  <si>
    <t>425:432</t>
  </si>
  <si>
    <t>Art.76_XII</t>
  </si>
  <si>
    <t>Art. 76 - Fracción XII. Demarcaciones electorales</t>
  </si>
  <si>
    <t>452:457</t>
  </si>
  <si>
    <t>462:469</t>
  </si>
  <si>
    <t>Art.76_XIII</t>
  </si>
  <si>
    <t>Art. 76 - Fracción XIII. Tiempos en radio y tv</t>
  </si>
  <si>
    <t>489:495</t>
  </si>
  <si>
    <t>500:507</t>
  </si>
  <si>
    <t>Art.76_XIV</t>
  </si>
  <si>
    <t>Art. 76 - Fracción XIV. Documentos básicos, plataformas, programas de gobierno y mecanismos de designación</t>
  </si>
  <si>
    <t>527:531</t>
  </si>
  <si>
    <t>Art.76_XV</t>
  </si>
  <si>
    <t>Art. 76 - Fracción XV. Directorios de órganos de dirección</t>
  </si>
  <si>
    <t>563:570</t>
  </si>
  <si>
    <t>575:582</t>
  </si>
  <si>
    <t>Art.76_XVI</t>
  </si>
  <si>
    <t>Art. 76 - Fracción XVI. Tabulador de remuneraciones</t>
  </si>
  <si>
    <t>602:611</t>
  </si>
  <si>
    <t>616:623</t>
  </si>
  <si>
    <t>Art.76_XVII</t>
  </si>
  <si>
    <t>Art. 76 - Fracción XVII. Currículo de precandidatos y candidatos</t>
  </si>
  <si>
    <t>643:653</t>
  </si>
  <si>
    <t>658:665</t>
  </si>
  <si>
    <t>Art.76_XVIII</t>
  </si>
  <si>
    <t>Art. 76 - Fracción XVIII. Currículo de dirigentes</t>
  </si>
  <si>
    <t>685:695</t>
  </si>
  <si>
    <t>700:707</t>
  </si>
  <si>
    <t>Art.76_XIX</t>
  </si>
  <si>
    <t>Art. 76 - Fracción XIX. Convenios de frente, coalición, fusión o de participación electoral con agrupaciones políticas nacio</t>
  </si>
  <si>
    <t>727:734</t>
  </si>
  <si>
    <t>739:746</t>
  </si>
  <si>
    <t>Art.76_XX</t>
  </si>
  <si>
    <t>Art. 76 - Fracción XX. Convocatorias para elección de dirigentes y candidatos</t>
  </si>
  <si>
    <t>766:775</t>
  </si>
  <si>
    <t>780:787</t>
  </si>
  <si>
    <t>Art.76_XXI</t>
  </si>
  <si>
    <t>Art. 76 - Fracción XXI. Responsables de procesos de evaluación y selección de candidatos</t>
  </si>
  <si>
    <t>807:817</t>
  </si>
  <si>
    <t>822:829</t>
  </si>
  <si>
    <t>Art.76_XXII</t>
  </si>
  <si>
    <t>Art. 76 - Fracción XXII. Financiamiento público para liderazgo político de las mujeres</t>
  </si>
  <si>
    <t>849:858</t>
  </si>
  <si>
    <t>863:870</t>
  </si>
  <si>
    <t>Art.76_XXIII</t>
  </si>
  <si>
    <t>Art. 76 - Fracción XXIII. Resoluciones de órganos de control</t>
  </si>
  <si>
    <t>890:900</t>
  </si>
  <si>
    <t>905:912</t>
  </si>
  <si>
    <t>Art.76_XXIV</t>
  </si>
  <si>
    <t>Art. 76 - Fracción XXIV. Respecto de las Sanciones</t>
  </si>
  <si>
    <t>932:947</t>
  </si>
  <si>
    <t>952:959</t>
  </si>
  <si>
    <t>Art.76_XXV</t>
  </si>
  <si>
    <t>Art. 76 - Fracción XXV. Finanzas, patrimonio e inventario</t>
  </si>
  <si>
    <t>1022:1039</t>
  </si>
  <si>
    <t>1044:1051</t>
  </si>
  <si>
    <t>Art.76_XXVI</t>
  </si>
  <si>
    <t>Art. 76 - Fracción XXVI. Resoluciones de órganos disciplinarios</t>
  </si>
  <si>
    <t>1071:1079</t>
  </si>
  <si>
    <t>1084:1091</t>
  </si>
  <si>
    <t>Art.76_XXVII</t>
  </si>
  <si>
    <t>Art. 76 - Fracción XXVII. Representantes electorales</t>
  </si>
  <si>
    <t>1111:1119</t>
  </si>
  <si>
    <t>1124:1131</t>
  </si>
  <si>
    <t>Art.76_XXVIII</t>
  </si>
  <si>
    <t>Art. 76 - Fracción XXVIII. Control de procesos internos de selección de candidatos</t>
  </si>
  <si>
    <t>1151:1161</t>
  </si>
  <si>
    <t>1166:1173</t>
  </si>
  <si>
    <t>Art.76_XXIX</t>
  </si>
  <si>
    <t>Art. 76 - Fracción XXIX. Fundaciones, asociaciones, centros, institutos de investigación o capacitación</t>
  </si>
  <si>
    <t>1193:1204</t>
  </si>
  <si>
    <t>1209:1216</t>
  </si>
  <si>
    <t>Art.76_XXX</t>
  </si>
  <si>
    <t>Art. 76 - Fracción XXX. Resoluciones de autoridad electoral sobre ingresos y gastos</t>
  </si>
  <si>
    <t>1236:1240</t>
  </si>
  <si>
    <t>1245:1252</t>
  </si>
  <si>
    <t>Art.77_I</t>
  </si>
  <si>
    <t>Art. 77 - Fracción I. Nombre del servidor público y de persona física o moral</t>
  </si>
  <si>
    <t>28:43</t>
  </si>
  <si>
    <t>48:55</t>
  </si>
  <si>
    <t>Art.77_II</t>
  </si>
  <si>
    <t>Art. 77 - Fracción II. Unidad administrativa responsable del fideicomiso</t>
  </si>
  <si>
    <t xml:space="preserve">Periodicidad de actualización: Trimestral  </t>
  </si>
  <si>
    <t>75:83</t>
  </si>
  <si>
    <t>Art.77_III</t>
  </si>
  <si>
    <t>Art. 77 - Fracción III. Origen (público o privado) y monto total del patrimonio fideicomitido &lt;&lt;sujeto obligado&gt;&gt;</t>
  </si>
  <si>
    <t>115:136</t>
  </si>
  <si>
    <t>141:148</t>
  </si>
  <si>
    <t>Art.77_IV</t>
  </si>
  <si>
    <t>Art. 77 - Fracción IV. Saldo total al cierre del ejercicio fiscal</t>
  </si>
  <si>
    <t>168:173</t>
  </si>
  <si>
    <t>178:185</t>
  </si>
  <si>
    <t>Art.77_V</t>
  </si>
  <si>
    <t>Art. 77 - Fracción V. Modificaciones de los contratos o decretos de constitución</t>
  </si>
  <si>
    <t>205:214</t>
  </si>
  <si>
    <t>219:226</t>
  </si>
  <si>
    <t>Art.77_VI</t>
  </si>
  <si>
    <t>Art. 77 - Fracción VI. Padrón de beneficiarios</t>
  </si>
  <si>
    <t>246:261</t>
  </si>
  <si>
    <t>266:273</t>
  </si>
  <si>
    <t>Art.77_VII</t>
  </si>
  <si>
    <t>Art. 77 - Fracción VII. Proceso de creación</t>
  </si>
  <si>
    <t>293:321</t>
  </si>
  <si>
    <t>326:333</t>
  </si>
  <si>
    <t>Art.77_VIII</t>
  </si>
  <si>
    <t>Art. 77 - Fracción VIII. Los contratos de obras, adquisiciones y servicios de &lt;&lt;sujeto obligado&gt;&gt;</t>
  </si>
  <si>
    <t>353:371</t>
  </si>
  <si>
    <t>376:383</t>
  </si>
  <si>
    <t>Art.78_I</t>
  </si>
  <si>
    <t>Art. 78 - Fracción I. Registro de sindicatos, federaciones y confederaciones</t>
  </si>
  <si>
    <t>28:50</t>
  </si>
  <si>
    <t>55:62</t>
  </si>
  <si>
    <t>Art.78_II</t>
  </si>
  <si>
    <t>Art. 78 - Fracción II. Las Tomas de nota</t>
  </si>
  <si>
    <t>82:94</t>
  </si>
  <si>
    <t>99:106</t>
  </si>
  <si>
    <t>Art.78_III</t>
  </si>
  <si>
    <t>Art. 78 - Fracción III. El estatuto</t>
  </si>
  <si>
    <t>Periodicidad de actualización: Trimestral y cuando se decrete, reforme, adicione, derogue o abrogue cualquier documento aplicable, la información deberá publicarse y/o actualizarse en un plazo no mayor a 10 días hábiles a partir de la toma de nota. l</t>
  </si>
  <si>
    <t>126:137</t>
  </si>
  <si>
    <t>Art.78_IV</t>
  </si>
  <si>
    <t>Art. 78 - Fracción IV. El Padrón de socios</t>
  </si>
  <si>
    <t>169:178</t>
  </si>
  <si>
    <t>183:190</t>
  </si>
  <si>
    <t>Art.78_V</t>
  </si>
  <si>
    <t>Art. 78 - Fracción V. Las Actas de Asamblea</t>
  </si>
  <si>
    <t>Periodicidad de actualización: Trimestral y cuando se expida el correspondiente oficio de toma de nota deberá publicarse y/o actualizarse en un plazo no mayor a 3 días hábiles.</t>
  </si>
  <si>
    <t>210:218</t>
  </si>
  <si>
    <t>223:230</t>
  </si>
  <si>
    <t>Art.78_VI</t>
  </si>
  <si>
    <t>Art. 78 - Fracción VI. Los Reglamentos interiores de trabajo</t>
  </si>
  <si>
    <t>250:265</t>
  </si>
  <si>
    <t>Art.78_VII</t>
  </si>
  <si>
    <t>Art. 78 - Fracción VII. Registro de sindicatos, federaciones y confederaciones</t>
  </si>
  <si>
    <t>Periodicidad de actualización: Trimestral y cuando se expida la resolución que tenga por depositado o modificado el instrumento que corresponda deberá publicarse y/o actualizarse en un plazo no mayor a 3 días hábiles.</t>
  </si>
  <si>
    <t>297:333</t>
  </si>
  <si>
    <t>338:345</t>
  </si>
  <si>
    <t>Art.78_VIII</t>
  </si>
  <si>
    <t>Art. 78 - Fracción VIII. Todos los documentos del expediente de registro sindical y de contratos colectivos de trabajo</t>
  </si>
  <si>
    <t>365:374</t>
  </si>
  <si>
    <t>379:386</t>
  </si>
  <si>
    <t>Art.79_I</t>
  </si>
  <si>
    <t>Art. 79 - Fracción I. Contratos y convenios entre sindicatos y autoridades, firmados</t>
  </si>
  <si>
    <t>28:45</t>
  </si>
  <si>
    <t>50:57</t>
  </si>
  <si>
    <t>Art.79_II</t>
  </si>
  <si>
    <t>Art. 79 - Fracción II. Directorio del Comité ejecutivo</t>
  </si>
  <si>
    <t>Periodicidad de actualización: Anual y cuando se actualice la información de los integrantes del Comité Ejecutivo o los órganos que desempeñen las funciones propias de las directivas sindicales deberá publicarse y/o actualizarse en un plazo no mayor a tres días hábiles</t>
  </si>
  <si>
    <t>Art.79_III</t>
  </si>
  <si>
    <t>Art. 79 - Fracción III. Padrón de socios</t>
  </si>
  <si>
    <t>Periodicidad de actualización: Trimestral y cuando se expida el oficio en el que la autoridad tome nota del padrón de socios actualizado deberá publicarse y/o actualizarse en un plazo no mayor a tres días hábiles</t>
  </si>
  <si>
    <t>116:122</t>
  </si>
  <si>
    <t>127:134</t>
  </si>
  <si>
    <t>Art.79_IV</t>
  </si>
  <si>
    <t>Art. 79 - Fracción IV. Relación de recursos públicos económicos, en especie, bienes o donativos</t>
  </si>
  <si>
    <t>154:190</t>
  </si>
  <si>
    <t>195:202</t>
  </si>
  <si>
    <t>Art.80.1</t>
  </si>
  <si>
    <t>Art. 80. Listados con información de interés público</t>
  </si>
  <si>
    <t>Art.80.2</t>
  </si>
  <si>
    <t>Art. 80. Catálogos de información por sujeto obligado</t>
  </si>
  <si>
    <t>73:77</t>
  </si>
  <si>
    <t>82:89</t>
  </si>
  <si>
    <t>Art.81</t>
  </si>
  <si>
    <t>Art. 81. Personas físicas o morales a las que se permitió el uso de recursos públicos</t>
  </si>
  <si>
    <t>28:48</t>
  </si>
  <si>
    <t>53:60</t>
  </si>
  <si>
    <t>Art.82</t>
  </si>
  <si>
    <t>Art. 82. Listados recibidos por parte de las personas físicas y morales</t>
  </si>
  <si>
    <t>Art.55_FI</t>
  </si>
  <si>
    <t>28:32</t>
  </si>
  <si>
    <t>37:44</t>
  </si>
  <si>
    <t>Art.55_FII</t>
  </si>
  <si>
    <t xml:space="preserve">Art. 55 - Fracción II. Estructura orgánica </t>
  </si>
  <si>
    <t>63:75</t>
  </si>
  <si>
    <t>80:87</t>
  </si>
  <si>
    <t>Art.55_FIII</t>
  </si>
  <si>
    <t>106:109</t>
  </si>
  <si>
    <t>114:121</t>
  </si>
  <si>
    <t>Art.55_FIV</t>
  </si>
  <si>
    <t xml:space="preserve">Art. 55 - Fracción IV. Metas y objetivos </t>
  </si>
  <si>
    <t>140:146</t>
  </si>
  <si>
    <t>151:158</t>
  </si>
  <si>
    <t>Art.55_FV</t>
  </si>
  <si>
    <t>177:191</t>
  </si>
  <si>
    <t>Art.55_FVI</t>
  </si>
  <si>
    <t>222:237</t>
  </si>
  <si>
    <t>242:249</t>
  </si>
  <si>
    <t>Art.55_FVII</t>
  </si>
  <si>
    <t>268:276</t>
  </si>
  <si>
    <t>281:288</t>
  </si>
  <si>
    <t>Art.55_FVIII</t>
  </si>
  <si>
    <t>307:326</t>
  </si>
  <si>
    <t>331:338</t>
  </si>
  <si>
    <t>Art.55_FIX</t>
  </si>
  <si>
    <t>357:408</t>
  </si>
  <si>
    <t>413:420</t>
  </si>
  <si>
    <t>Art.55_FX</t>
  </si>
  <si>
    <t>439:452</t>
  </si>
  <si>
    <t>457:464</t>
  </si>
  <si>
    <t>Art.55_FXI</t>
  </si>
  <si>
    <t>483:496</t>
  </si>
  <si>
    <t>501:508</t>
  </si>
  <si>
    <t>Art.55_FXII</t>
  </si>
  <si>
    <t>527:543</t>
  </si>
  <si>
    <t>548:555</t>
  </si>
  <si>
    <t>Art.55_FXIII</t>
  </si>
  <si>
    <t>573:581</t>
  </si>
  <si>
    <t>586:593</t>
  </si>
  <si>
    <t>Art.55_FXIV</t>
  </si>
  <si>
    <t xml:space="preserve">Art. 55 - Fracción XIV. Concursos para ocupar cargos </t>
  </si>
  <si>
    <t>612:627</t>
  </si>
  <si>
    <t>632:639</t>
  </si>
  <si>
    <t>Art.55_FXV</t>
  </si>
  <si>
    <t>658:714</t>
  </si>
  <si>
    <t>719:726</t>
  </si>
  <si>
    <t>Art.55_FXVI</t>
  </si>
  <si>
    <t>745:768</t>
  </si>
  <si>
    <t>773:780</t>
  </si>
  <si>
    <t>Art.55_FXVII</t>
  </si>
  <si>
    <t>799:811</t>
  </si>
  <si>
    <t>816:823</t>
  </si>
  <si>
    <t>Art.55_FXVIII</t>
  </si>
  <si>
    <t>842:855</t>
  </si>
  <si>
    <t>860:855</t>
  </si>
  <si>
    <t>Art.55_FXIX</t>
  </si>
  <si>
    <t xml:space="preserve">Art. 55 - Fracción XIX. Servicios </t>
  </si>
  <si>
    <t>886:907</t>
  </si>
  <si>
    <t>912:919</t>
  </si>
  <si>
    <t>Art.55_FXX</t>
  </si>
  <si>
    <t>938:959</t>
  </si>
  <si>
    <t>964:971</t>
  </si>
  <si>
    <t>Art.55_FXXI</t>
  </si>
  <si>
    <t>990:1005</t>
  </si>
  <si>
    <t>1010:1017</t>
  </si>
  <si>
    <t>Art.55_FXXII</t>
  </si>
  <si>
    <t>1036:1061</t>
  </si>
  <si>
    <t>1066:1073</t>
  </si>
  <si>
    <t>Art.55_FXXIII</t>
  </si>
  <si>
    <t xml:space="preserve">Art. 55 - Fracción XXIII. Comunicación social y publicidad </t>
  </si>
  <si>
    <t>1092:1174</t>
  </si>
  <si>
    <t>1179:1186</t>
  </si>
  <si>
    <t>Art.55_FXXIV</t>
  </si>
  <si>
    <t>1205:1228</t>
  </si>
  <si>
    <t>1233:1240</t>
  </si>
  <si>
    <t>Art.55_FXXV</t>
  </si>
  <si>
    <t>1259:1267</t>
  </si>
  <si>
    <t>1272:1279</t>
  </si>
  <si>
    <t>Art.55_FXXVI</t>
  </si>
  <si>
    <t>1298:1314</t>
  </si>
  <si>
    <t>1319:1326</t>
  </si>
  <si>
    <t>Art.55_FXXVII</t>
  </si>
  <si>
    <t>Art. 55 - Fracción XXVII. Concesiones, contratos, convenios, permisos, licencias o autorizaciones otorgados</t>
  </si>
  <si>
    <t>1345:1361</t>
  </si>
  <si>
    <t>1366:1373</t>
  </si>
  <si>
    <t>Art.55_FXXVIII</t>
  </si>
  <si>
    <t>Art. 55 - Fracción XXVIII. Procedimientos de adjudicación directa, invitación restringida y licitaciones</t>
  </si>
  <si>
    <t>1392:1489</t>
  </si>
  <si>
    <t>1494:1501</t>
  </si>
  <si>
    <t>Art.55_FXXIX</t>
  </si>
  <si>
    <t>1520:1527</t>
  </si>
  <si>
    <t>1532:1539</t>
  </si>
  <si>
    <t>Art.55_FXXX</t>
  </si>
  <si>
    <t>1558:1567</t>
  </si>
  <si>
    <t>1572:1579</t>
  </si>
  <si>
    <t>Art.55_FXXXI</t>
  </si>
  <si>
    <t>1598:1608</t>
  </si>
  <si>
    <t>1613:1620</t>
  </si>
  <si>
    <t>Art.55_FXXXII</t>
  </si>
  <si>
    <t>1639:1658</t>
  </si>
  <si>
    <t>1663:1670</t>
  </si>
  <si>
    <t>Art.55_FXXXIII</t>
  </si>
  <si>
    <t>1689:1700</t>
  </si>
  <si>
    <t>1705:1712</t>
  </si>
  <si>
    <t>Art.55_FXXXIV</t>
  </si>
  <si>
    <t>Periodo de actualización: Sexsenal</t>
  </si>
  <si>
    <t>1731:1766</t>
  </si>
  <si>
    <t>1771:1778</t>
  </si>
  <si>
    <t>Art.55_FXXXV</t>
  </si>
  <si>
    <t>1797:1847</t>
  </si>
  <si>
    <t>1852:1859</t>
  </si>
  <si>
    <t>Art.55_FXXXVI</t>
  </si>
  <si>
    <t>Art. 55 - Fracción XXXVI. Resoluciones y laudos de juicios</t>
  </si>
  <si>
    <t>1878:1887</t>
  </si>
  <si>
    <t>1892:1899</t>
  </si>
  <si>
    <t>Art.55_FXXXVII</t>
  </si>
  <si>
    <t>1918:1937</t>
  </si>
  <si>
    <t>1942:1949</t>
  </si>
  <si>
    <t>Art.55_FXXXVIII</t>
  </si>
  <si>
    <t>1968:2010</t>
  </si>
  <si>
    <t>2015:2022</t>
  </si>
  <si>
    <t>Art.55_FXXXIX</t>
  </si>
  <si>
    <t>2041:2064</t>
  </si>
  <si>
    <t>2069:2076</t>
  </si>
  <si>
    <t>Art.55_FXL</t>
  </si>
  <si>
    <t>Art. 55 - Fracción XL. Evaluaciones y encuestas a programas financiados con recursos públicos</t>
  </si>
  <si>
    <t>2095:2103</t>
  </si>
  <si>
    <t>2108:2115</t>
  </si>
  <si>
    <t>Art.55_FXLI</t>
  </si>
  <si>
    <t>2134:2176</t>
  </si>
  <si>
    <t>2181:2188</t>
  </si>
  <si>
    <t>Art.55_FXLII</t>
  </si>
  <si>
    <t>2207:2215</t>
  </si>
  <si>
    <t>2220:2227</t>
  </si>
  <si>
    <t>Art.55_FXLIII</t>
  </si>
  <si>
    <t>2246:2259</t>
  </si>
  <si>
    <t>2264:2271</t>
  </si>
  <si>
    <t>Art.55_FXLIV</t>
  </si>
  <si>
    <t>2290:2312</t>
  </si>
  <si>
    <t>2317:2324</t>
  </si>
  <si>
    <t>Art.55_FXLV</t>
  </si>
  <si>
    <t>2343:2350</t>
  </si>
  <si>
    <t>2355:2362</t>
  </si>
  <si>
    <t>Art.55_FXLVI</t>
  </si>
  <si>
    <t>Art. 55 - Fracción XLVI. Actas de las sesiones, opiniones y recomendaciones de los consejos consultivos</t>
  </si>
  <si>
    <t>2381:2394</t>
  </si>
  <si>
    <t>2399:2406</t>
  </si>
  <si>
    <t>Art.55_FXLVII</t>
  </si>
  <si>
    <t>2425:2440</t>
  </si>
  <si>
    <t>2445:2452</t>
  </si>
  <si>
    <t>Art.55_FXLVIII</t>
  </si>
  <si>
    <t xml:space="preserve">                  Art. 55 - Fracción XLVIII. Servidores Públicos comisionados fuera de su Área de adscripción</t>
  </si>
  <si>
    <t>2468:2475</t>
  </si>
  <si>
    <t>2480:2487</t>
  </si>
  <si>
    <t>Art.55_XLIX</t>
  </si>
  <si>
    <t>2508:2519</t>
  </si>
  <si>
    <t>2524:2531</t>
  </si>
  <si>
    <t>Art.55_UltPa</t>
  </si>
  <si>
    <t>ltPa</t>
  </si>
  <si>
    <t>2550:2552</t>
  </si>
  <si>
    <t>2557:2564</t>
  </si>
  <si>
    <r>
      <rPr>
        <b/>
        <sz val="14"/>
        <color rgb="FF000000"/>
        <rFont val="Calibri"/>
        <family val="2"/>
      </rPr>
      <t>El artículo 56 dice a la letra:</t>
    </r>
    <r>
      <rPr>
        <sz val="11"/>
        <color rgb="FF000000"/>
        <rFont val="Calibri"/>
        <family val="2"/>
      </rPr>
      <t xml:space="preserve">
      </t>
    </r>
    <r>
      <rPr>
        <sz val="12"/>
        <color rgb="FF000000"/>
        <rFont val="Calibri"/>
        <family val="2"/>
      </rPr>
      <t xml:space="preserve">   Artículo 56. Además de lo señalado en el artículo anterior de la presente Ley, los sujetos obligados
de los Poderes Ejecutivos Federal, de las Entidades Federativas y municipales, deberán poner a
disposición del público y actualizar la siguiente información:
I. En el caso del Poder Ejecutivo Federal, los poderes ejecutivos de las Entidades Federativas,
el Órgano Ejecutivo del Distrito Federal y los municipios:</t>
    </r>
  </si>
  <si>
    <t>Art. 56 - Fracción I - Inciso A. Plan de Desarrollo</t>
  </si>
  <si>
    <t xml:space="preserve">Criterio 3. Mensaje “La publicación y actualización de la información está a cargo de &lt;&lt;incluir la denominación del sujeto obligado&gt;&gt;.” </t>
  </si>
  <si>
    <t>Criterio 4.Hipervínculo que dirija a la ruta específica hacia la información del sujeto obligado que hayan referido</t>
  </si>
  <si>
    <t>Criterio 7. Denominación del Plan de Desarrollo</t>
  </si>
  <si>
    <t>Criterio 8. Ámbito de aplicación: Nacional/Estatal/Municipal</t>
  </si>
  <si>
    <t xml:space="preserve">Criterio 9.Fecha de publicación en el Diario Oficial de la Federación, periódico o gaceta oficial, con el formato día/mes/año </t>
  </si>
  <si>
    <t>Criterio 10. Descripción breve de los objetivos del Plan correspondiente</t>
  </si>
  <si>
    <t>Criterio 11. Descripción breve de las metas planeadas en la administración</t>
  </si>
  <si>
    <t>Criterio 12. Descripción breve de las estrategias transversales para la implementación del Plan de Desarrollo</t>
  </si>
  <si>
    <t>Criterio 13. Descripción de la metodología utilizada para la constitución del Plan (consultas, foros, sectores sociales para la elaboración del Plan)</t>
  </si>
  <si>
    <t xml:space="preserve">Criterio 14.Fecha de última modificación, en el Diario Oficial de la Federación, periódico o gaceta oficial, en su caso, expresada con el formato día/mes/año </t>
  </si>
  <si>
    <t>Criterio 14. Hipervínculo al Programa correspondiente, publicado en el Diario Oficial de la Federación, periódico o gaceta oficial que corresponda completo y vigente</t>
  </si>
  <si>
    <t xml:space="preserve">Criterio 15.Periodo de actualización de la información: sexenal para el Poder Ejecutivo Federal. Las entidades federativas y el Gobierno de la Ciudad de México: cuando se decrete el Plan respectivo cada seis años; en caso de que el Congreso de la Unión realice observaciones para su ejecución, revisión o adecuación, se actualizará en marzo de cada año. Trianual para los municipios (Ayuntamientos), los cuales actualizarán el Plan Municipal de Desarrollo cada tres o cuatro años, dependiendo de la legislación local que corresponda </t>
  </si>
  <si>
    <t xml:space="preserve">Criterio 22.La información publicada se organiza mediante el formato 1a ó 2a, en el que se incluyen todos los campos especificados en los criterios sustantivos de contenido </t>
  </si>
  <si>
    <t>Art. 56 - Fracción I - Inciso B. Presupuesto de egresos</t>
  </si>
  <si>
    <t>Periodicidad de actualización: Anual</t>
  </si>
  <si>
    <t>Criterio 3. Presupuesto anual asignado (gasto programable autorizado) al sujeto obligado</t>
  </si>
  <si>
    <t>Criterio 4. Presupuesto por capítulo de gasto (con base en el Clasificador por Objeto de Gasto que le corresponda al sujeto obligado)</t>
  </si>
  <si>
    <t>Criterio 5. Criterios de gasto que deben observarse en la administración de los recursos públicos</t>
  </si>
  <si>
    <t>Criterio 6. Hipervínculo al Presupuesto de Egresos de la Federación</t>
  </si>
  <si>
    <t>Criterio 7. Hipervínculo al Decreto de Presupuesto de Egresos de la Entidad Federativa</t>
  </si>
  <si>
    <t>Criterio 8. Hipervínculo a la “Versión Ciudadana” del Presupuesto de Egresos de la Federación, que elabora la Secretaría de Hacienda y Crédito Público</t>
  </si>
  <si>
    <t xml:space="preserve">Criterio 11. Denominación del sujeto obligado </t>
  </si>
  <si>
    <t>Criterio 12. Monto total entregado al sujeto obligado</t>
  </si>
  <si>
    <t>Criterio 13. Monto asignado a gasto corriente</t>
  </si>
  <si>
    <t>Criterio 14. Monto asignado a gasto de inversión</t>
  </si>
  <si>
    <t>Criterio 15. Monto asignado a pagar deuda pública</t>
  </si>
  <si>
    <t>Criterio 16. Hipervínculo a la(s) fórmula(s) de distribución del presupuesto usadas en el Presupuesto de Egresos respectivo, (en su caso)</t>
  </si>
  <si>
    <t xml:space="preserve">Criterio 17. Ejercicio </t>
  </si>
  <si>
    <t xml:space="preserve">Criterio 18. Periodo que se informa (fecha de inicio y fecha de término con el formato día/mes/año) </t>
  </si>
  <si>
    <t>Criterio 19.Denominación del programa a ejecutarse</t>
  </si>
  <si>
    <t>Criterio 20.Naturaleza del programa (Federal, Estatal, Municipal)</t>
  </si>
  <si>
    <t>Criterio 21.Sector que abarca el programa (Educativo, Social, otro)</t>
  </si>
  <si>
    <t>Criterio 22.Nombre completo del/la servidor (a) público (a) (nombre [s], primer apellido, segundo apellido) o de la persona responsable de ejecutarlo.</t>
  </si>
  <si>
    <t>Criterio 23.Monto del presupuesto anual autorizado para la ejecución del programa</t>
  </si>
  <si>
    <t>Criterio 24.Capítulos de gasto y partidas autorizadas para el programa</t>
  </si>
  <si>
    <t>Criterio 25.Hipervínculo a las reglas de operación o documentos del programa.</t>
  </si>
  <si>
    <t xml:space="preserve">Criterio 26.Periodo de actualización de la información: anual </t>
  </si>
  <si>
    <t>Criterio 27.La información publicada deberá estar actualizada al periodo que corresponde, de acuerdo con la Tabla de actualización y conservación de la información</t>
  </si>
  <si>
    <t>Criterio 28.Conservar en el sitio de Internet y a través de la Plataforma Nacional la información vigente de acuerdo con la Tabla de actualización y conservación de la información</t>
  </si>
  <si>
    <t>Criterio 29.Área(s) o unidad(es) administrativa(s) que genera(n) o posee(n) la información respectiva y son responsables de publicarla y actualizarla</t>
  </si>
  <si>
    <t xml:space="preserve">Criterio 30.Fecha de actualización de la información publicada con el formato día/mes/año </t>
  </si>
  <si>
    <t xml:space="preserve">Criterio 31.Fecha de validación  de la información publicada con el formato día/mes/año </t>
  </si>
  <si>
    <t xml:space="preserve">Criterio 32.Nota. Este criterio se cumple en caso de que sea necesario que el sujeto obligado incluya alguna aclaración relativa a la información publicada y/o explicación por la falta de información </t>
  </si>
  <si>
    <t>Criterio 33.La información publicada se organiza mediante el formato 1b, 2b y 3b en el que se incluyen todos los campos especificados en los criterios sustantivos de contenido</t>
  </si>
  <si>
    <t>Criterio 34.El soporte de la información permite su reutilización</t>
  </si>
  <si>
    <t>Art. 56 - Fracción I - Inciso C. Expropiaciones realizadas</t>
  </si>
  <si>
    <t>Periodicidad de actualización: Trimestral</t>
  </si>
  <si>
    <t xml:space="preserve">Criterio 3.Mensaje: “La publicación y actualización de la información está a cargo de &lt;&lt;incluir la denominación del sujeto obligado&gt;&gt;.” </t>
  </si>
  <si>
    <t xml:space="preserve">Criterio 4.Hipervínculo que dirija a la ruta específica hacia la información del sujeto obligado que hayan referido </t>
  </si>
  <si>
    <t>Criterio 7. Tipo de expropiación: Decretadas/Ejecutadas</t>
  </si>
  <si>
    <t>Criterio 8. Nombre de la autoridad administrativa expropiante</t>
  </si>
  <si>
    <t>Criterio 9. Nombre de la persona física o razón social de la persona moral expropiada, en su caso</t>
  </si>
  <si>
    <t>Criterio 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</si>
  <si>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11. Tipo de propiedad objeto de la expropiación</t>
  </si>
  <si>
    <t>Criterio 12. Hipervínculo al polígono o plano del bien expropiado</t>
  </si>
  <si>
    <t>Criterio 13. Causa de utilidad pública por la que se expropió el bien</t>
  </si>
  <si>
    <t xml:space="preserve">Criterio 14.Fecha de publicación del decreto o declaratoria de expropiación en el Diario Oficial de la Federación, periódico o gaceta oficial correspondiente con el formato día/mes/año  </t>
  </si>
  <si>
    <t>Criterio 15. Hipervínculo al Decreto o Declaratoria de expropiación (en donde se fundamenta y motiva la causa de utilidad pública)</t>
  </si>
  <si>
    <t>Criterio 16.Fecha de ejecución de expropiación con el formato día/mes/año</t>
  </si>
  <si>
    <t>Criterio 17. Nombre de la autoridad administrativa que ejecutó la expropiación</t>
  </si>
  <si>
    <t>Criterio 18. Destino que se le dio al bien expropiado</t>
  </si>
  <si>
    <t>Criterio 19. Monto de la indemnización por la Ocupación superficial del bien</t>
  </si>
  <si>
    <t>Criterio 20. Monto de la indemnización por el bien expropiado, en su caso</t>
  </si>
  <si>
    <t>Criterio 21. Hipervínculo a los documentos que dan inicio al procedimientos de expropiación y/o expediente</t>
  </si>
  <si>
    <t xml:space="preserve">Criterio 22.Periodo de actualización de la información: trimestral. </t>
  </si>
  <si>
    <t>Criterio 29.La información publicada se organiza mediante los formatos 1c y 2c en los que se incluyen todos los campos especificados en los criterios sustantivos de contenido</t>
  </si>
  <si>
    <t>Art. 56 - Fracción I - Inciso D. Contribuyentes que recibieron cancelación o condonación de créditos fiscales</t>
  </si>
  <si>
    <t xml:space="preserve">Criterio 3.Mensaje “La publicación y actualización de la información está a cargo de &lt;&lt;incluir la denominación del sujeto obligado&gt;&gt;.” </t>
  </si>
  <si>
    <t xml:space="preserve">Criterio 7.Personería jurídica: Persona física/persona moral </t>
  </si>
  <si>
    <t>Criterio 8. Nombre completo en el caso de las personas físicas (nombre[s], primer apellido, segundo apellido); razón social si se trata de personas morales, gobiernos o instituciones deudoras que recibieron cancelación o condonación de créditos fiscales</t>
  </si>
  <si>
    <t>Criterio 9. Registro Federal de Contribuyentes (RFC), de la persona física o moral, gobiernos o instituciones deudoras.</t>
  </si>
  <si>
    <t xml:space="preserve">Criterio 10.Entidad Federativa a la que pertenece la persona física o moral </t>
  </si>
  <si>
    <t>Criterio 11. Tipo de crédito fiscal condonado o cancelado: Contribuciones federales/Cuotas compensatorias/Actualizaciones y accesorios/Multas</t>
  </si>
  <si>
    <t>Criterio 12. Monto cancelado o condonado</t>
  </si>
  <si>
    <t xml:space="preserve">Criterio 13.Justificación de la cancelación o condonación </t>
  </si>
  <si>
    <t xml:space="preserve">Criterio 14.Fecha de la cancelación o condonación, con el formato día/mes/año  Criterio </t>
  </si>
  <si>
    <t xml:space="preserve">Criterio 15.Denominación de la autoridad externa o interna que determinó el crédito </t>
  </si>
  <si>
    <t xml:space="preserve">Criterio 16. Denominación de la autoridad responsable de la cancelación o condonación </t>
  </si>
  <si>
    <t>Criterio 17. Hipervínculo al listado de Créditos fiscales cancelados o condonados publicados por el SAT</t>
  </si>
  <si>
    <t xml:space="preserve">Criterio 18. Ejercicio </t>
  </si>
  <si>
    <t xml:space="preserve">Criterio 19. Periodo que se informa (fecha de inicio y fecha de término con el formato día/mes/año) </t>
  </si>
  <si>
    <t>Criterio 20. Tipo de contribución que se exentó del pago: Contribuciones federales/Cuotas compensatorias/Actualizaciones y accesorios/Multas</t>
  </si>
  <si>
    <t>Criterio 21. Número total por tipo de crédito fiscal que se exenta del pago</t>
  </si>
  <si>
    <t>Criterio 22. Monto total por tipo de crédito fiscal que se exenta del pago</t>
  </si>
  <si>
    <t>Criterio 23. Número total (global) de exenciones</t>
  </si>
  <si>
    <t>Criterio 24. Monto total (global) de las exenciones</t>
  </si>
  <si>
    <t>Criterio 25. Estadística de las causas o motivos de las condonaciones o exenciones</t>
  </si>
  <si>
    <t>Criterio 26. Denominación de los documentos técnicos, metodológicos relacionados con las normas científicas sobre las fuentes, métodos, procedimientos de la estadística y el manejo de las bases de datos</t>
  </si>
  <si>
    <t>Criterio 27. Hipervínculo a los documentos técnicos, metodológicos relacionados con las normas científicas sobre las fuentes, métodos, procedimientos de la estadística y el manejo de las bases de datos</t>
  </si>
  <si>
    <t>Criterio 28. Tipos de archivo de las bases de datos: HTML, XLS, IQY, CSV, XML, SAV, otro</t>
  </si>
  <si>
    <t xml:space="preserve">Criterio 29. Hipervínculo a las bases de datos respectivas. Las bases de datos deberán corresponder directamente con el proyecto que se está informando </t>
  </si>
  <si>
    <t xml:space="preserve">Criterio 30. Hipervínculo a las series o bancos de datos existentes. Las series o banco de datos deberán corresponder directamente con el tema estadístico que se está informando </t>
  </si>
  <si>
    <t>Criterio 31. Periodo de actualización de la información: trimestral</t>
  </si>
  <si>
    <t>Criterio 32. La información publicada deberá estar actualizada al periodo que corresponde, de acuerdo con la Tabla de actualización y conservación de la información</t>
  </si>
  <si>
    <t>Criterio 33. Conservar en el sitio de Internet y a través de la Plataforma Nacional la información vigente de acuerdo con la Tabla de actualización y conservación de la información</t>
  </si>
  <si>
    <t>Criterio 34. Área(s) o unidad(es) administrativa(s) que genera(n) o posee(n) la información respectiva y son responsables de publicarla y actualizarla</t>
  </si>
  <si>
    <t xml:space="preserve">Criterio 35. Fecha de actualización de la información publicada con el formato día/mes/año </t>
  </si>
  <si>
    <t xml:space="preserve">Criterio 36. Fecha de validación  de la información publicada con el formato día/mes/año </t>
  </si>
  <si>
    <t xml:space="preserve">Criterio 37. Nota. Este criterio se cumple en caso de que sea necesario que el sujeto obligado incluya alguna aclaración relativa a la información publicada y/o explicación por la falta de información </t>
  </si>
  <si>
    <t xml:space="preserve">Criterio 38. La información publicada se organiza mediante los formatos 1d, 2d, y 3d en los que se incluyen todos los campos especificados en los criterios sustantivos de contenido </t>
  </si>
  <si>
    <t>Criterio 39. El soporte de la información permite su reutilización</t>
  </si>
  <si>
    <t>Art. 56 - Fracción I - Inciso E. Los nombres de las personas a quienes se les habilitó para ejercer como corredores y notarios públicos</t>
  </si>
  <si>
    <t>Criterio 3. Leyenda: “La publicación y actualización de la información está a cargo de &lt;&lt;sujeto obligado&gt;&gt;”</t>
  </si>
  <si>
    <t>Criterio 4. Hipervínculo al portal de transparencia del sujeto obligado que hayan referido</t>
  </si>
  <si>
    <t>Criterio 7. Tipo de patente o habilitación: Corredor público/Notario</t>
  </si>
  <si>
    <t>Criterio 8. Nombre completo (nombre[s], primer apellido, segundo apellido)</t>
  </si>
  <si>
    <t>Criterio 9. Número de correduría o notaría a la que pertenece</t>
  </si>
  <si>
    <t>Criterio 10. Número de registro o documento que lo (la autoriza, la patente o habilitación (por ejemplo: en el caso de notario, el número de fiat notarial)</t>
  </si>
  <si>
    <t>Criterio 11. Fecha en que comenzó a ejercer funciones, con el formato dia/mes/año</t>
  </si>
  <si>
    <t>Criterio 12. Tipo de servicios que ofrece (testamentos, poderes, constitución de sociedades; así como de aquéllos cuyo objeto sean inmuebles, como por ejemplo, compraventas, donaciones, hipotecas, fideicomisos y adjudicaciones por herencia)</t>
  </si>
  <si>
    <t>Criterio 13. Domicilio de la correduría o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</si>
  <si>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14. Número(s) de teléfono oficial(es) y extensión(es)/Fax</t>
  </si>
  <si>
    <t>Criterio 15. Dirección de correo electrónico oficial</t>
  </si>
  <si>
    <t>Criterio 16. Hipervínculo al padrón de Notarios Públicos registrados por el SAT</t>
  </si>
  <si>
    <t>Criterio 17. Hipervínculo al padrón de Corredores incluido en el SAT</t>
  </si>
  <si>
    <t>Criterio 18. Descripción del proceso de habilitación o nombramiento (breve descripción de las etapas en las que consiste el proceso, de acuerdo con la legislación correspondiente)</t>
  </si>
  <si>
    <t>Criterio 19. Hipervínculo a la convocatoria</t>
  </si>
  <si>
    <t>Criterio 20. Hipervínculo a los requisitos</t>
  </si>
  <si>
    <t>Criterio 21. Hipervínculo al resultado del examen para aspirante</t>
  </si>
  <si>
    <t>Criterio 22. Hipervínculo al resultado del examen definitivo</t>
  </si>
  <si>
    <t>Criterio 23. Hipervínculo al currículum del notario o corredor público (en versión pública</t>
  </si>
  <si>
    <t>Criterio 24. Fecha de habilitación o nombramiento con el formato mes/año</t>
  </si>
  <si>
    <t>Criterio 25. Plaza (entidad federativa o Ciudad de México)</t>
  </si>
  <si>
    <t>Criterio 26. Estatus de la habilitación o nombramiento: En trámite/En ejercicio/En separación/En suspensión/Cancelada/Otro (especificar)</t>
  </si>
  <si>
    <t xml:space="preserve">Criterio 27. Ejercicio </t>
  </si>
  <si>
    <t xml:space="preserve">Criterio 28. Periodo que se informa (fecha de inicio y fecha de término con el formato día/mes/año) </t>
  </si>
  <si>
    <t>Criterio 29. Nombre del corredor o notario sancionado</t>
  </si>
  <si>
    <t>Criterio 30. Número de notaria o correduría a la que pertenece</t>
  </si>
  <si>
    <t>Criterio 31. Tipo de sanción recibida, de acuerdo con la legislación correspondiente: Amonestación/Multas (especificar monto)/Suspensión temporal (especificar periodo en número de días)/Cesación de funciones/Cancelación/Otra (especificar)</t>
  </si>
  <si>
    <t>Criterio 32. Motivo de la sanción</t>
  </si>
  <si>
    <t xml:space="preserve">Criterio 33. Fecha de la sanción, con el formato día/mes/año </t>
  </si>
  <si>
    <t>Criterio 34. Fundamento jurídico por el que se le sancionó (Denominación de la normatividad, artículo, fracción o inciso)</t>
  </si>
  <si>
    <t>Criterio 35. Estatus del cumplimiento de sanción: En proceso/Cumplida/No atendida</t>
  </si>
  <si>
    <t>Criterio 36. Estatus del cumplimiento de sanción: En proceso/Cumplida/No atendida</t>
  </si>
  <si>
    <t>Criterio 39. Modalidad de la función (Notario).</t>
  </si>
  <si>
    <t>Criterio 40. Nombre completo del/la Notario (a) (nombre [s], primer apellido, segundo apellido)</t>
  </si>
  <si>
    <t>Criterio 41. Teléfono oficial.</t>
  </si>
  <si>
    <t>Criterio 42. Correo electrónico oficial.</t>
  </si>
  <si>
    <t>Criterio 43. Documentos técnicos, metodológicos y normativos relacionados con la generación de estadísticas y el manejo de las bases de datos(insertar el hipervínculo que remita a estos documentos).</t>
  </si>
  <si>
    <t>Criterio 44. Tipos de archivo de las bases de datos: HTML / XLS / IQY / CSV / XML / SAV / Otro (especificar).</t>
  </si>
  <si>
    <t>Criterio 45. Hipervínculo a las bases de datos</t>
  </si>
  <si>
    <t xml:space="preserve">Criterio 46. Periodo de actualización de la información: trimestral. </t>
  </si>
  <si>
    <t>Criterio 47. La información publicada deberá estar actualizada al periodo que corresponde, de acuerdo con la Tabla de actualización y conservación de la información</t>
  </si>
  <si>
    <t>Criterio 48. Conservar en el sitio de Internet y a través de la Plataforma Nacional la información vigente de acuerdo con la Tabla de actualización y conservación de la información</t>
  </si>
  <si>
    <t>Criterio 49. Área(s) o unidad(es) administrativa(s) que genera(n) o posee(n) la información respectiva y son responsables de publicarla y actualizarla</t>
  </si>
  <si>
    <t xml:space="preserve">Criterio 50. Fecha de actualización de la información publicada con el formato día/mes/año </t>
  </si>
  <si>
    <t xml:space="preserve">Criterio 51. Fecha de validación  de la información publicada con el formato día/mes/año </t>
  </si>
  <si>
    <t xml:space="preserve">Criterio 52. Nota. Este criterio se cumple en caso de que sea necesario que el sujeto obligado incluya alguna aclaración relativa a la información publicada y/o explicación por la falta de información </t>
  </si>
  <si>
    <t xml:space="preserve">Criterio 53. La información publicada se organiza mediante los formatos 1e, 2e, 3e y 4e, en los que se incluyen todos los campos especificados en los criterios sustantivos de contenido </t>
  </si>
  <si>
    <t>Criterio 54. El soporte de la información permite su reutilización</t>
  </si>
  <si>
    <t>Art. 56 - Fracción I - Inciso F. Planes de desarrollo urbano</t>
  </si>
  <si>
    <t xml:space="preserve">Periodo de actualización de la información: anual. En el caso del Poder Ejecutivo Federal, Estatales y de la Ciudad de México, trianual o cuatrienal. Los municipios actualizarán sus planes cada tres o cuatro años según corresponda. Respecto a los tipos de uso del suelo, licencias de uso y construcción, y valors unitarios de suelo: trimestral </t>
  </si>
  <si>
    <t xml:space="preserve">Criterio 3. Mensaje: “La publicación y actualización de la información está a cargo de &lt;&lt;incluir la denominación del sujeto obligado&gt;&gt;” </t>
  </si>
  <si>
    <t>Criterio 7. Denominación del Plan y/o Programa de Desarrollo Urbano</t>
  </si>
  <si>
    <t>Criterio 8. Hipervínculo al documento completo del Plan o Programa Federal, Estatal, de la Ciudad de México, municipal</t>
  </si>
  <si>
    <t>Criterio 9. Lineamientos por objetivos del Plan (o planes) Federal, Estatal, de la Ciudad de México, Municipal</t>
  </si>
  <si>
    <t>Criterio 10. Hipervínculo a los documentos de mapas de apoyo explicativos de los Planes, o en su caso, a los mapas georreferenciados para la visualización de los terrenos a través de imágenes satelitales de los mismos</t>
  </si>
  <si>
    <t xml:space="preserve">Criterio 13. Denominación del programa de ordenamiento territorial </t>
  </si>
  <si>
    <t>Criterio 14. Hipervínculo al documento completo de los Planes y programas de ordenamiento territorial</t>
  </si>
  <si>
    <t>Criterio 15. Lineamientos por objetivo del Plan (o planes) Federal, Estatal, de la Ciudad de México, municipal</t>
  </si>
  <si>
    <t>Criterio 16. Hipervínculo a los documentos de mapas de apoyo explicativos de los Planes, o en su caso, a los mapas georreferenciados para la visualización de los terrenos a través de imágenes satelitales de los mismos</t>
  </si>
  <si>
    <t>Criterio 19. Denominación del programa de ordenamiento ecológic</t>
  </si>
  <si>
    <t>Criterio 20. Hipervínculo al documento completo de los Planes y programas de ordenamiento ecológico</t>
  </si>
  <si>
    <t>Criterio 21. Lineamientos por objetivo del Plan (o planes) Federal, estatal, de la Ciudad de México, municipal</t>
  </si>
  <si>
    <t>Criterio 22. Hipervínculo a los documentos de mapas de apoyo explicativos de los Planes, o en su caso, a los mapas georreferenciados para la visualización de los terrenos a través de imágenes satelitales de los mismos</t>
  </si>
  <si>
    <t>Criterio 23. Ejercicio</t>
  </si>
  <si>
    <t xml:space="preserve">Criterio 24. Periodo que se informa (fecha de inicio y fecha de término con el formato día/mes/año) </t>
  </si>
  <si>
    <t xml:space="preserve">Criterio 25. Hipervínculo al listado con los tipos de uso de suelo </t>
  </si>
  <si>
    <t>Criterio 26. Hipervínculo a los mapas con tipología de uso del suelo</t>
  </si>
  <si>
    <t>Criterio 27. Número total de cambios de uso de suelo solicitados</t>
  </si>
  <si>
    <t>Criterio 28. Número total de cambios de uso de suelo autorizados</t>
  </si>
  <si>
    <t>Criterio 29. Ejercicio</t>
  </si>
  <si>
    <t xml:space="preserve">Criterio 30. Periodo que se informa (fecha de inicio y fecha de término con el formato día/mes/año) </t>
  </si>
  <si>
    <t>Criterio 31. Denominación de la licencia de uso de suelo</t>
  </si>
  <si>
    <t xml:space="preserve">Criterio 32. Objeto de las licencias de uso de suelo </t>
  </si>
  <si>
    <t>Criterio 33. Nombre o denominación de la persona física o moral que solicita la licencia</t>
  </si>
  <si>
    <t>Criterio 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</si>
  <si>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35. Periodo de vigencia expresado en el formato día/mes/año</t>
  </si>
  <si>
    <t>Criterio 36. Fecha de inicio de la licencia, con el formato mes año</t>
  </si>
  <si>
    <t xml:space="preserve">Criterio 37. Fecha de término de la licencia, con el formato mes año </t>
  </si>
  <si>
    <t>Criterio 38. Bienes, servicios y/o recursos públicos que aprovechará el titular de la licencia o, en su caso, señalar que no hay aprovechamiento de bien alguno</t>
  </si>
  <si>
    <t>Criterio 39. Ejercicio</t>
  </si>
  <si>
    <t xml:space="preserve">Criterio 40. Periodo que se informa (fecha de inicio y fecha de término con el formato día/mes/año) </t>
  </si>
  <si>
    <t xml:space="preserve">Criterio 41. Denominación y/o tipo de licencia de construcción autorizada </t>
  </si>
  <si>
    <t>Criterio 42. Objeto de las licencias de construcción</t>
  </si>
  <si>
    <t>Criterio 43. Nombre o denominación de la persona física o moral que solicita la licencia</t>
  </si>
  <si>
    <t>Criterio 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</si>
  <si>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45. Hipervínculo a la solicitud de licencia</t>
  </si>
  <si>
    <t xml:space="preserve">Criterio 46. Periodo de vigencia señalando inicio y término en el formato día/mes/año  Criterio </t>
  </si>
  <si>
    <t>Criterio 47. Especificación de los bienes, servicios y/o recursos públicos que aprovechará el titular o, en su caso, señalar que no hay aprovechamiento de bien alguno</t>
  </si>
  <si>
    <t>Criterio 48. Hipervínculo a los documentos con los contenidos completos de la licencia</t>
  </si>
  <si>
    <t xml:space="preserve">Criterio 50. Periodo que se informa (fecha de inicio y fecha de término con el formato día/mes/año) </t>
  </si>
  <si>
    <t>Criterio 52. Denominación de la contribución</t>
  </si>
  <si>
    <t>Criterio 53. Hipervínculo a la tabla de valores unitarios de suelo y construcciones que sirven como base para el cobro de contribuciones.</t>
  </si>
  <si>
    <t xml:space="preserve">Criterio 54. Periodo de actualización de la información: anual. En el caso del Poder Ejecutivo Federal, Estatales y de la Ciudad de México, trianual o cuatrienal. Los municipios actualizarán sus planes cada tres o cuatro años según corresponda. Respecto a los tipos de uso del suelo, licencias de uso y construcción, y valors unitarios de suelo: trimestral </t>
  </si>
  <si>
    <t>Criterio 55. La información publicada deberá estar actualizada al periodo que corresponde, de acuerdo con la Tabla de actualización y conservación de la información</t>
  </si>
  <si>
    <t>Criterio 56. Conservar en el sitio de Internet y a través de la Plataforma Nacional la información vigente de acuerdo con la Tabla de actualización y conservación de la información</t>
  </si>
  <si>
    <t>Criterio 57. Área(s) o unidad(es) administrativa(s) que genera(n) o posee(n) la información respectiva y son responsables de publicarla y actualizarla</t>
  </si>
  <si>
    <t xml:space="preserve">Criterio 58. Fecha de actualización de la información publicada con el formato día/mes/año </t>
  </si>
  <si>
    <t xml:space="preserve">Criterio 59. Fecha de validación  de la información publicada con el formato día/mes/año </t>
  </si>
  <si>
    <t xml:space="preserve">Criterio 60. Nota. Este criterio se cumple en caso de que sea necesario que el sujeto obligado incluya alguna aclaración relativa a la información publicada y/o explicación por la falta de información </t>
  </si>
  <si>
    <t xml:space="preserve">Criterio 61. La información publicada se organiza mediante el formato 1f, 2f 3f, 4f, 5f, 6f ,7f y 7g en los que se incluyen todos los campos especificados en los criterios sustantivos de contenido </t>
  </si>
  <si>
    <t>Criterio 62. El soporte de la información permite su reutilización</t>
  </si>
  <si>
    <t>Art. 56 - Fracción I - Inciso G. Disposiciones administrativas</t>
  </si>
  <si>
    <t>Criterio 3. Tipo de disposición: Acuerdo/Norma Oficial Mexicana (NOM)/Circular/Formato/Instructivo/Directiva/Otra disposición general)</t>
  </si>
  <si>
    <t>Criterio 4. Denominación de la disposición</t>
  </si>
  <si>
    <t xml:space="preserve">Criterio 5. Fecha de publicación en el DOF u otro medio oficial, expresada con el formato día/mes/año </t>
  </si>
  <si>
    <t xml:space="preserve">Criterio 6. Fecha de última modificación, expresada con el formato día/mes/año </t>
  </si>
  <si>
    <t xml:space="preserve">Criterio 7. En los casos que así corresponda, señalar la vigencia de las disposiciones generales, especificando fecha de inicio y término de la misma en el formato día/mes/año </t>
  </si>
  <si>
    <t>Criterio 8. Hipervínculo al documento completo</t>
  </si>
  <si>
    <t xml:space="preserve">Criterio 9. Periodo de actualización de la información: trimestral. </t>
  </si>
  <si>
    <t>Criterio 10. La información publicada deberá estar actualizada al periodo que corresponde, de acuerdo con la Tabla de actualización y conservación de la información</t>
  </si>
  <si>
    <t>Criterio 11. Conservar en el sitio de Internet y a través de la Plataforma Nacional la información vigente de acuerdo con la Tabla de actualización y conservación de la información</t>
  </si>
  <si>
    <t>Criterio 12. Área(s) o unidad(es) administrativa(s) que genera(n) o posee(n) la información respectiva y son responsables de publicarla y actualizarla</t>
  </si>
  <si>
    <t xml:space="preserve">Criterio 13. Fecha de actualización de la información publicada con el formato día/mes/año </t>
  </si>
  <si>
    <t xml:space="preserve">Criterio 14. Fecha de validación  de la información publicada con el formato día/mes/año </t>
  </si>
  <si>
    <t xml:space="preserve">Criterio 16. La información publicada se organiza mediante el formato 1g, en el que se incluyen todos los campos especificados en los criterios sustantivos de contenido </t>
  </si>
  <si>
    <r>
      <rPr>
        <b/>
        <sz val="14"/>
        <color rgb="FF000000"/>
        <rFont val="Calibri"/>
        <family val="2"/>
      </rPr>
      <t>El artículo 56 dice a la letra:</t>
    </r>
    <r>
      <rPr>
        <sz val="11"/>
        <color rgb="FF000000"/>
        <rFont val="Calibri"/>
        <family val="2"/>
      </rPr>
      <t xml:space="preserve">
      </t>
    </r>
    <r>
      <rPr>
        <sz val="12"/>
        <color rgb="FF000000"/>
        <rFont val="Calibri"/>
        <family val="2"/>
      </rPr>
      <t xml:space="preserve">   Artículo 56. Además de lo señalado en el artículo anterior de la presente Ley, los sujetos obligados
de los Poderes Ejecutivos Federal, de las Entidades Federativas y municipales, deberán poner a
disposición del público y actualizar la siguiente información:
II. Adicionalmente, en el caso de los municipios:</t>
    </r>
  </si>
  <si>
    <t>Art. 56 - Fracción II - Inciso A. Gacetas</t>
  </si>
  <si>
    <t xml:space="preserve">Criterio 4. Hipervínculo al portal de transparencia del sujeto obligado que hayan referido </t>
  </si>
  <si>
    <t>Criterio 7. Denominación de la normatividad que establece la periodicidad de publicación de la gaceta municipal, delegacional; en su caso, estrados u otro medio (Ley, Reglamento, Acuerdo, Política, etcétera)</t>
  </si>
  <si>
    <t>Criterio 8. Denominación de la gaceta municipal, delegacional, estrado u otro medio, en su caso</t>
  </si>
  <si>
    <t xml:space="preserve">Criterio 9. Periodicidad de publicación de acuerdo con la normatividad correspondiente (diaria, cada tercer día, semanal, quincenal, mensual, etcétera) </t>
  </si>
  <si>
    <t xml:space="preserve">Criterio 10. Fecha de publicación de la gaceta, estrado u otro expresada con el formato día/mes/año </t>
  </si>
  <si>
    <t>Criterio 11. Número de gaceta, estrado u otro medio</t>
  </si>
  <si>
    <t>Criterio 12. Hipervínculo al documento completo de la gaceta, estrado u otro medio</t>
  </si>
  <si>
    <t xml:space="preserve">Criterio 13. Periodo de actualización de la información: trimestral. </t>
  </si>
  <si>
    <t>Criterio 14. La información publicada deberá estar actualizada al periodo que corresponde, de acuerdo con la Tabla de actualización y conservación de la información</t>
  </si>
  <si>
    <t>Criterio 15. Conservar en el sitio de Internet y a través de la Plataforma Nacional la información vigente de acuerdo con la Tabla de actualización y conservación de la información</t>
  </si>
  <si>
    <t>Criterio 16. Área(s) o unidad(es) administrativa(s) que genera(n) o posee(n) la información respectiva y son responsables de publicarla y actualizarla</t>
  </si>
  <si>
    <t xml:space="preserve">Criterio 17. Fecha de actualización de la información publicada con el formato día/mes/año </t>
  </si>
  <si>
    <t xml:space="preserve">Criterio 18. Fecha de validación  de la información publicada con el formato día/mes/año </t>
  </si>
  <si>
    <t xml:space="preserve">Criterio 19. Nota. Este criterio se cumple en caso de que sea necesario que el sujeto obligado incluya alguna aclaración relativa a la información publicada y/o explicación por la falta de información </t>
  </si>
  <si>
    <t xml:space="preserve">Criterio 20. La información publicada se organiza mediante los formatos 1 IIa y 2 IIa en los que se incluyen todos los campos especificados en los criterios sustantivos de contenido </t>
  </si>
  <si>
    <t>Criterio 21. El soporte de la información permite su reutilización</t>
  </si>
  <si>
    <t>Art. 56 - Fracción II - Inciso B. Calendario de sesiones del Cabildo</t>
  </si>
  <si>
    <t>Criterio 3. Fecha en la que se celebraron y/o celebrarán las sesiones con el formato día/mes/año</t>
  </si>
  <si>
    <t xml:space="preserve">Criterio 4. Tipo de sesión celebrada: Ordinaria/Extraordinaria </t>
  </si>
  <si>
    <t>Criterio 7. Número de sesión celebrada (por ej. Primera sesión ordinaria, Cuarta sesión extraordinaria)</t>
  </si>
  <si>
    <t>Criterio 8. Hipervínculo a la Orden del día</t>
  </si>
  <si>
    <t>Criterio 9. Nombre(s), primer apellido, segundo apellido de los(as) servidores(as) públicos(as) y/o toda persona que funja como responsable y/o asistente a la reunión</t>
  </si>
  <si>
    <t>Criterio 10. Cargo de los(as) servidores(as) públicos(as) y/o toda persona que funja como responsable y/o asistente a la reunión</t>
  </si>
  <si>
    <t>Criterio 11. Hipervínculo a la lista de asistencia, en la que se señale las inasistencias que fueron justificadas</t>
  </si>
  <si>
    <t>Criterio 12. Sentido de la votación de los miembros del cabildo: Afirmativa/Negativa/Abstención</t>
  </si>
  <si>
    <t>Criterio 13. Acuerdos tomados en la sesión (dentro del acta)</t>
  </si>
  <si>
    <t>Criterio 14. Hipervínculo al acta de la sesión de cabildo (versión pública)</t>
  </si>
  <si>
    <t xml:space="preserve">Criterio 15. Periodo de actualización de la información: trimestral. </t>
  </si>
  <si>
    <t>Criterio 16. La información publicada deberá estar actualizada al periodo que corresponde, de acuerdo con la Tabla de actualización y conservación de la información</t>
  </si>
  <si>
    <t>Criterio 17. Conservar en el sitio de Internet y a través de la Plataforma Nacional la información vigente de acuerdo con la Tabla de actualización y conservación de la información</t>
  </si>
  <si>
    <t>Criterio 18. Área(s) o unidad(es) administrativa(s) que genera(n) o posee(n) la información respectiva y son responsables de publicarla y actualizarla</t>
  </si>
  <si>
    <t xml:space="preserve">Criterio 19. Fecha de actualización de la información publicada con el formato día/mes/año </t>
  </si>
  <si>
    <t xml:space="preserve">Criterio 20. Fecha de validación  de la información publicada con el formato día/mes/año </t>
  </si>
  <si>
    <t xml:space="preserve">Criterio 21. Nota. Este criterio se cumple en caso de que sea necesario que el sujeto obligado incluya alguna aclaración relativa a la información publicada y/o explicación por la falta de información </t>
  </si>
  <si>
    <t xml:space="preserve">Criterio 22. La información publicada se organiza mediante los formatos 1 IIb y 2 IIb, en los que se incluyen todos los campos especificados en los criterios sustantivos de contenido </t>
  </si>
  <si>
    <t>Criterio 23. El soporte de la información permite su reutilización</t>
  </si>
  <si>
    <r>
      <rPr>
        <b/>
        <sz val="14"/>
        <color rgb="FF000000"/>
        <rFont val="Calibri"/>
        <family val="2"/>
      </rPr>
      <t>El artículo 57 dice a la letra:</t>
    </r>
    <r>
      <rPr>
        <sz val="11"/>
        <color rgb="FF000000"/>
        <rFont val="Calibri"/>
        <family val="2"/>
      </rPr>
      <t xml:space="preserve">
Artículo 57. Además de lo señalado en el Articulo 55 de la presente Ley, los Sujetos Obligados del Congreso del Estado deberán poner a disposición del público y actualizar la siguiente información:</t>
    </r>
    <r>
      <rPr>
        <sz val="12"/>
        <color rgb="FF000000"/>
        <rFont val="Calibri"/>
        <family val="2"/>
      </rPr>
      <t xml:space="preserve">
</t>
    </r>
  </si>
  <si>
    <t>Art. 57 - Fracción I. Agenda Legislativa</t>
  </si>
  <si>
    <t>Criterio 3. Número de Legislatura</t>
  </si>
  <si>
    <t>Criterio 4.Duración de la legislatura (del año aaaa al año aaaa, por ejemplo: Del año 2015 al año 2018)</t>
  </si>
  <si>
    <t xml:space="preserve">Criterio 5. Año legislativo (catálogo): Primer año/Segundo año/Tercer año/Cuarto año/Quinto año/Sexto año </t>
  </si>
  <si>
    <t xml:space="preserve">Criterio 6.Periodos de sesiones (catálogo): Primer periodo ordinario/Segundo periodo ordinario/Primer receso/Segundo receso/Periodo extraordinario </t>
  </si>
  <si>
    <t xml:space="preserve">Criterio 7. Fecha de inicio del periodo de sesiones con el formato día/mes/año </t>
  </si>
  <si>
    <t xml:space="preserve">Criterio 8. Fecha de término del periodo de sesiones con el formato día/mes/año </t>
  </si>
  <si>
    <t>Criterio 9. Denominación del grupo o fracción parlamentaria; o en su caso especificar si es una agenda común</t>
  </si>
  <si>
    <t xml:space="preserve">Criterio 10. Fecha de presentación de la agenda legislativa con el formato día/mes/año </t>
  </si>
  <si>
    <t>Criterio 11. Denominación de la normatividad que obliga a la publicación de la agenda legislativa (Ley, Código, Reglamento o la norma que corresponda)</t>
  </si>
  <si>
    <t>Criterio 12. Fundamento legal que obliga a la publicación de la agenda legislativa (número y texto del artículo, fracción, inciso)</t>
  </si>
  <si>
    <t>Criterio 13. Hipervínculo a la agenda legislativa</t>
  </si>
  <si>
    <t>Criterio 14. Periodo de actualización de la información: por cada periodo ordinario de sesiones. En los casos que el marco normativo de cada congreso lo estipule, la agenda legislativa se presentará por cada año legislativo o de manera trianual</t>
  </si>
  <si>
    <t>Criterio 15. La información publicada deberá estar actualizada al periodo que corresponde, de acuerdo con la Tabla de actualización y conservación de la información</t>
  </si>
  <si>
    <t>Criterio 16. Conservar en el sitio de Internet y a través de la Plataforma Nacional la información vigente de acuerdo con la Tabla de actualización y conservación de la información</t>
  </si>
  <si>
    <t>Criterio 17. Área(s) o unidad(es) administrativa(s) que genera(n) o posee(n) la información respectiva y son responsables de publicarla y actualizarla</t>
  </si>
  <si>
    <t xml:space="preserve">Criterio 18. Fecha de actualización de la información publicada con el formato día/mes/año </t>
  </si>
  <si>
    <t xml:space="preserve">Criterio 19. Fecha de validación  de la información publicada con el formato día/mes/año </t>
  </si>
  <si>
    <t xml:space="preserve">Criterio 20. Nota. Este criterio se cumple en caso de que sea necesario que el sujeto obligado incluya alguna aclaración relativa a la información publicada y/o explicación por la falta de información </t>
  </si>
  <si>
    <t xml:space="preserve">Criterio 21. La información publicada se organiza mediante el formato 1, en el que se incluyen todos los campos especificados en los criterios sustantivos de contenido </t>
  </si>
  <si>
    <t>Criterio 22. El soporte de la información permite su reutilización</t>
  </si>
  <si>
    <t>Art. 57 - Fracción II. Gaceta Parlamentaria</t>
  </si>
  <si>
    <t xml:space="preserve">Criterio 4. Duración de la legislatura (del año aaaa al año aaaa, por ejemplo: Del año 2015 al año 2018) </t>
  </si>
  <si>
    <t>Criterio 9. Denominación de la normatividad que obliga a la publicación de la gaceta parlamentaria o equivalente, según la denominación que se le dé en los órganos legislativos (Ley, Código, Reglamento o la norma que corresponda)</t>
  </si>
  <si>
    <t>Criterio 10. Fundamento legal que obliga a la publicación de la gaceta parlamentaria o equivalente, según la denominación que se le dé en los órganos legislativos (número y texto del artículo, fracción, inciso)</t>
  </si>
  <si>
    <t>Criterio 11. Número de gaceta parlamentaria o equivalente o equivalente, según la denominación que se le dé en los órganos legislativos</t>
  </si>
  <si>
    <t>Criterio 12. Fecha con el formato día/mes/año de la gaceta parlamentaria o equivalente, según la denominación que se le dé en los órganos legislativos</t>
  </si>
  <si>
    <t>Criterio 13. Hipervínculo a la gaceta parlamentaria o equivalente según la denominación que se le dé en los órganos legislativos</t>
  </si>
  <si>
    <t>Criterio 14. Periodo de actualización de la información: por cada sesión de Pleno, de acuerdo a la normatividad de cada órgano legislativo</t>
  </si>
  <si>
    <t xml:space="preserve">Criterio 21. La información publicada se organiza mediante el formato 2, en el que se incluyen todos los campos especificados en los criterios sustantivos de contenido. </t>
  </si>
  <si>
    <t>Art. 57 - Fracción III. Orden del día</t>
  </si>
  <si>
    <t>Periodicidad de actualización: Por cada Sesión de Pleno, de acuerdo a la normatividad de cada órgano legislativo</t>
  </si>
  <si>
    <t>Criterio 4. Duración de la legislatura (del año aaaa al año aaaa, por ejemplo: Del año 2015 al año 2018)</t>
  </si>
  <si>
    <t xml:space="preserve">Criterio 7. Fecha de inicio del periodo de sesiones con el formato día/mes/año  </t>
  </si>
  <si>
    <t xml:space="preserve">Criterio 8 Fecha de término del periodo de sesiones con el formato día/mes/año </t>
  </si>
  <si>
    <t>Criterio 9. Número de sesión</t>
  </si>
  <si>
    <t xml:space="preserve">Criterio 10 Especificar la fecha de la sesión con el formato día/mes/año  </t>
  </si>
  <si>
    <t>Criterio 11. Listado de las comunicaciones de legisladores, comisiones y comités de la Cámara de Diputados, del Senado, de la Asamblea Legislativa del Distrito Federal y de los Congresos Estatales</t>
  </si>
  <si>
    <t>Criterio 12. Listado de las comunicaciones oficiales de la Cámara de Diputados, del Senado, de la Asamblea Legislativa del Distrito Federal y de los Congresos Estatales</t>
  </si>
  <si>
    <t>Criterio 13. Listado de las solicitudes o comunicaciones de particulares a la Cámara de Diputados, al Senado, a la Asamblea Legislativa del Distrito Federal y a los Congresos Estatales</t>
  </si>
  <si>
    <t>Criterio 14. Listado de las solicitudes de licencia y toma de protesta de legisladores de la Cámara de Diputados, del Senado, de la Asamblea Legislativa del Distrito Federal y de los Congresos Estatales</t>
  </si>
  <si>
    <t>Criterio 15. Listado y temas de las comparecencias de servidores públicos y desahogo de preguntas o interpelaciones parlamentarias de la Cámara de Diputados, del Senado, de la Asamblea Legislativa del Distrito Federal y de los Congresos Estatales</t>
  </si>
  <si>
    <t>Criterio 16. Listado de las Minutas de la Cámara de Diputados, del Senado, de la Asamblea Legislativa del Distrito Federal y de los Congresos Estatales</t>
  </si>
  <si>
    <t>Criterio 17. Listado de las iniciativas de ley o decreto del Titular del Poder Ejecutivo, de la Cámara de Diputados, del Senado, de la Asamblea Legislativa del Distrito Federal, de los Congresos Estatales, así como las iniciativas ciudadanas</t>
  </si>
  <si>
    <t>Criterio 18. Listado de las propuestas de punto de acuerdo de los órganos de gobierno de la Cámara de Diputados, del Senado, de la Asamblea Legislativa del Distrito Federal y de los Congresos Estatales</t>
  </si>
  <si>
    <t>Criterio 19. Listado de los dictámenes a discusión y votación de la Cámara de Diputados, del Senado, de la Asamblea Legislativa del Distrito Federal y de los Congresos Estatales</t>
  </si>
  <si>
    <t>Criterio 20. Listado de las declaratorias de publicidad de los dictámenes y de las iniciativas y de las minutas con vencimiento de plazos</t>
  </si>
  <si>
    <t>Criterio 21. Listado de las proposiciones calificadas por el Pleno de urgente u obvia resolución de la Cámara de Diputados, del Senado, de la Asamblea Legislativa del Distrito Federal y de los Congresos Estatales</t>
  </si>
  <si>
    <t>Criterio 22. Listado de las solicitudes de excitativas de la Cámara de Diputados, del Senado, de la Asamblea Legislativa del Distrito Federal y de los Congresos Estatales</t>
  </si>
  <si>
    <t>Criterio 23. Listado de proposiciones realizadas por los(as) legisladores(as) de forma individual o a nombre de grupo parlamentario</t>
  </si>
  <si>
    <t>Criterio 24. Listado de efemérides</t>
  </si>
  <si>
    <t>Criterio 25. Hipervínculo a la agenda política</t>
  </si>
  <si>
    <t>Criterio 26. Denominación de la normatividad que obliga a la publicación del orden del día (Ley, Código, Reglamento o la norma que corresponda)</t>
  </si>
  <si>
    <t>Criterio 27. Fundamento legal que obliga a la publicación del orden del día (número y texto del artículo, fracción, inciso)</t>
  </si>
  <si>
    <t>Criterio 28. Hipervínculo al documento del orden del día</t>
  </si>
  <si>
    <t>Criterio 29. Periodo de actualización de la información: por cada sesión de Pleno, de acuerdo a la normatividad de cada órgano legislativo</t>
  </si>
  <si>
    <t>Criterio 30. La información publicada deberá estar actualizada al periodo que corresponde, de acuerdo con la Tabla de actualización y conservación de la información</t>
  </si>
  <si>
    <t>Criterio 31. Conservar en el sitio de Internet y a través de la Plataforma Nacional la información vigente de acuerdo con la Tabla de actualización y conservación de la información</t>
  </si>
  <si>
    <t>Criterio 32. Área(s) o unidad(es) administrativa(s) que genera(n) o posee(n) la información respectiva y son responsables de publicarla y actualizarla</t>
  </si>
  <si>
    <t xml:space="preserve">Criterio 32. Fecha de actualización de la información publicada con el formato día/mes/año </t>
  </si>
  <si>
    <t xml:space="preserve">Criterio 33. Fecha de validación  de la información publicada con el formato día/mes/año </t>
  </si>
  <si>
    <t xml:space="preserve">Criterio 34. Nota. Este criterio se cumple en caso de que sea necesario que el sujeto obligado incluya alguna aclaración relativa a la información publicada y/o explicación por la falta de información </t>
  </si>
  <si>
    <t xml:space="preserve">Criterio 35. La información publicada se organiza mediante el formato 3, en el que se incluyen todos los campos especificados en los criterios sustantivos de contenido. </t>
  </si>
  <si>
    <t>Criterio 36. El soporte de la información permite su reutilización</t>
  </si>
  <si>
    <t>Art. 57 - Fracción IV. Diario de debates</t>
  </si>
  <si>
    <t xml:space="preserve">Criterio 6. Periodos de sesiones (catálogo): Primer periodo ordinario/Segundo periodo ordinario/Primer receso/Segundo receso/Periodo extraordinario </t>
  </si>
  <si>
    <t xml:space="preserve">Criterio 8. Fecha de término del periodo de sesiones con el formato día/mes/año  Criterio </t>
  </si>
  <si>
    <t>Criterio 10. Lugar donde se lleva a cabo la sesión</t>
  </si>
  <si>
    <t>Criterio 11. Fecha de la sesión en el formato día/mes/año</t>
  </si>
  <si>
    <t>Criterio 12. Hora de inicio de la sesión</t>
  </si>
  <si>
    <t>Criterio 13. Hora de término de la sesión</t>
  </si>
  <si>
    <t>Criterio 14. Carácter de la sesión: ordinaria, extraordinaria o en su caso, solemne</t>
  </si>
  <si>
    <t>Criterio 15. Hipervínculo a la lista de asistencia de la sesión anterior de los legisladores(as)</t>
  </si>
  <si>
    <t>Criterio 16. Hipervínculo al orden del día</t>
  </si>
  <si>
    <t>Criterio 17. Nombre(s), primer apellido, segundo apellido de quién preside</t>
  </si>
  <si>
    <t>Criterio 18. Hipervínculo al acta de la sesión anterior</t>
  </si>
  <si>
    <t xml:space="preserve">Criterio 19 Hipervínculo al listado de los textos leídos </t>
  </si>
  <si>
    <t xml:space="preserve">Criterio 20 Hipervínculo al listado de los textos no leídos cuya inserción ordenan el Presidente o el Pleno, en su caso </t>
  </si>
  <si>
    <t xml:space="preserve">Criterio 21 Hipervínculo al listado de los documentos a los que se les de turno </t>
  </si>
  <si>
    <t xml:space="preserve">Criterio 22 Hipervínculo al listado de las propuestas y resoluciones aprobadas </t>
  </si>
  <si>
    <t>Criterio 23 Hipervínculo al listado de los dictámenes y votos particulares</t>
  </si>
  <si>
    <t xml:space="preserve">Criterio 24 Hipervínculo al listado de las reservas realizadas por los legisladores </t>
  </si>
  <si>
    <t>Criterio 25. Hipervínculo a las listas de votaciones</t>
  </si>
  <si>
    <t>Criterio 26. Resumen de las actividades desarrolladas</t>
  </si>
  <si>
    <t xml:space="preserve">Criterio 27 Hipervínculo al listado con el significado de las siglas y abreviaturas incluidas </t>
  </si>
  <si>
    <t>Criterio 28. Denominación de la normatividad que obliga a la publicación del diario de debates (Ley, Código, Reglamento o la norma que corresponda)</t>
  </si>
  <si>
    <t>Criterio 29. Fundamento legal que obliga a la publicación del diario de debates (número y texto del artículo, fracción, inciso)</t>
  </si>
  <si>
    <t>Criterio 30. Hipervínculo al Diario de los Debates</t>
  </si>
  <si>
    <t>Criterio 31. Periodo de actualización de la información: por cada sesión de Pleno, en un plazo no mayor a cinco días hábiles de que se haya llevado a cabo la sesión. La periodicidad con la que se lleven a cabo las sesiones deberá observarse en la normatividad de cada órgano legislativo</t>
  </si>
  <si>
    <t>Criterio 38. La información publicada se organiza mediante el formato 4 en el que se incluyen todos los campos especificados en los criterios sustantivos de contenido</t>
  </si>
  <si>
    <t>Art. 57 - Fracción V. Versiones estereofónicas</t>
  </si>
  <si>
    <t xml:space="preserve">Criterio 4 Duración de la legislatura (del año aaaa al año aaaa, por ejemplo: Del año 2015 al año 2018) </t>
  </si>
  <si>
    <t xml:space="preserve">Criterio 5 Año legislativo (catálogo): Primer año/Segundo año/Tercer año/Cuarto año/Quinto año/Sexto año </t>
  </si>
  <si>
    <t xml:space="preserve">Criterio 6 Periodos de sesiones (catálogo): Primer periodo ordinario/Segundo periodo ordinario/Primer receso/Segundo receso/Periodo extraordinario </t>
  </si>
  <si>
    <t xml:space="preserve">Criterio 7 Fecha de inicio del periodo de sesiones con el formato día/mes/año </t>
  </si>
  <si>
    <t xml:space="preserve">Criterio 8 Fecha de término del periodo de sesiones con el formato día/mes/año  </t>
  </si>
  <si>
    <t>Criterio 9. Número de sesión o reunión, en su caso, conforme a la normatividad aplicable</t>
  </si>
  <si>
    <t>Criterio 10. Lugar donde se lleva a cabo la sesión o reunión, en su caso, conforme a la normatividad aplicable</t>
  </si>
  <si>
    <t>Criterio 11. Fecha de la sesión o reunión, en su caso, conforme a la normatividad aplicable en el formato día/mes/año</t>
  </si>
  <si>
    <t>Criterio 12. Hora de inicio de la sesión o reunión, en su caso, conforme a la normatividad aplicable</t>
  </si>
  <si>
    <t>Criterio 13. Hora de término de la sesión o reunión, en su caso, conforme a la normatividad aplicable</t>
  </si>
  <si>
    <t>Criterio 14. Carácter de la sesión o reunión, en su caso, conforme a la normatividad aplicable: ordinaria, extraordinaria o en su caso, solemne</t>
  </si>
  <si>
    <t>Criterio 15. Denominación del sujeto obligado (Pleno, Comisión o Comité, en su caso, conforme a la normatividad aplicable)</t>
  </si>
  <si>
    <t>Criterio 16. Nombre(s), primer apellido, segundo apellido de quién preside</t>
  </si>
  <si>
    <t>Criterio 17. Denominación de la normatividad que obliga a la publicación de las versiones estenográficas (Ley, Código, Reglamento o la norma que corresponda)</t>
  </si>
  <si>
    <t>Criterio 18. Fundamento legal que obliga a la publicación de las versiones públicas (número y texto del artículo, fracción, inciso)</t>
  </si>
  <si>
    <t>Criterio 19. Hipervínculo a la versión estenográfica</t>
  </si>
  <si>
    <t>Criterio 20. Periodo de actualización de la información: Quincenal. La periodicidad con la que se lleven a cabo las sesiones deberá observarse en la normatividad de cada órgano legislativo</t>
  </si>
  <si>
    <t>Criterio 21. La información publicada deberá estar actualizada al periodo que corresponde, de acuerdo con la Tabla de actualización y conservación de la información</t>
  </si>
  <si>
    <t>Criterio 22. Conservar en el sitio de Internet y a través de la Plataforma Nacional la información vigente de acuerdo con la Tabla de actualización y conservación de la información</t>
  </si>
  <si>
    <t>Criterio 23. Área(s) o unidad(es) administrativa(s) que genera(n) o posee(n) la información respectiva y son responsables de publicarla y actualizarla</t>
  </si>
  <si>
    <t xml:space="preserve">Fecha de actualización de la información publicada con el formato día/mes/año </t>
  </si>
  <si>
    <t xml:space="preserve">Criterio 24. Fecha de validación  de la información publicada con el formato día/mes/año </t>
  </si>
  <si>
    <t xml:space="preserve">Criterio 25. Nota. Este criterio se cumple en caso de que sea necesario que el sujeto obligado incluya alguna aclaración relativa a la información publicada y/o explicación por la falta de información </t>
  </si>
  <si>
    <t xml:space="preserve">Criterio 26. La información publicada se organiza mediante el formato 5 en el que se incluyen todos los campos especificados en los criterios sustantivos de contenido. </t>
  </si>
  <si>
    <t>Criterio 27. El soporte de la información permite su reutilización</t>
  </si>
  <si>
    <t>Art. 57 - Fracción VI. Listas de asistencia</t>
  </si>
  <si>
    <t>Criterio 7. Fecha de inicio del periodo de sesiones con el formato día/mes/año</t>
  </si>
  <si>
    <t>Criterio 8. Fecha de término del periodo de sesiones con el formato día/mes/año</t>
  </si>
  <si>
    <t>Criterio 9. Número de sesión o reunión</t>
  </si>
  <si>
    <t xml:space="preserve">Criterio 10 Tipo de sesión o reunión celebrada (catálogo): Ordinaria/Extraordinaria/Solemne/Otro </t>
  </si>
  <si>
    <t>Criterio 11. Fecha de la sesión o reunión celebrada con el formato (día/mes/año)</t>
  </si>
  <si>
    <t>Criterio 12. Número de Gaceta Parlamentaria o equivalente, según la denominación que se le dé en los órganos legislativos, en la que fue publicada la sesión o reunión</t>
  </si>
  <si>
    <t>Criterio 13. Fecha de la Gaceta Parlamentaria o equivalente, según la denominación que se le dé en los órganos legislativos, en la que fue publicada la sesión o reunión, expresada con el formato (día/mes/año)</t>
  </si>
  <si>
    <t>Criterio 14. Organismo que llevó a cabo la sesión o reunión (Pleno, Comisión o Comité)</t>
  </si>
  <si>
    <t>Criterio 15. Nombre completo de los(as) legisladores(as) (Primer apellido segundo apellido)</t>
  </si>
  <si>
    <t>Criterio 16. Cargo de los(as) legisladores(as) (Presidente, vicepresidente, secretario, integrante)</t>
  </si>
  <si>
    <t>Criterio 17. Grupo o representación parlamentaria de adscripción</t>
  </si>
  <si>
    <t>Criterio 18. Tipo de registro: asistencia por sistema, asistencia por cédula, asistencia por comisión oficial, permiso de mesa directiva, inasistencia justificada, inasistencia por votaciones</t>
  </si>
  <si>
    <t>Criterio 19. Denominación de la normatividad que obliga a la publicación de la lista de asistencia de cada una de las sesiones del Pleno y de las Comisiones y Comités (Ley, Código, Reglamento o la norma que corresponda)</t>
  </si>
  <si>
    <t>Criterio 20. Fundamento legal que obliga a la publicación de la lista de asistencia de cada una de las sesiones del Pleno y de las Comisiones y Comités (número y texto del artículo, fracción, inciso)</t>
  </si>
  <si>
    <t>Criterio 21. Hipervínculo a la lista de asistencia</t>
  </si>
  <si>
    <t>Criterio 22. Periodo de actualización de la información: por cada sesión de Pleno y reunión de comisiones, de acuerdo a la normatividad de cada órgano legislativo</t>
  </si>
  <si>
    <t>Criterio 23. La información publicada deberá estar actualizada al periodo que corresponde, de acuerdo con la Tabla de actualización y conservación de la información</t>
  </si>
  <si>
    <t>Criterio 24. Conservar en el sitio de Internet y a través de la Plataforma Nacional la información vigente de acuerdo con la Tabla de actualización y conservación de la información</t>
  </si>
  <si>
    <t>Criterio 25. Área(s) o unidad(es) administrativa(s) que genera(n) o posee(n) la información respectiva y son responsables de publicarla y actualizarla</t>
  </si>
  <si>
    <t xml:space="preserve">Criterio 26. Fecha de actualización de la información publicada con el formato día/mes/año </t>
  </si>
  <si>
    <t xml:space="preserve">Criterio 27. Fecha de validación  de la información publicada con el formato día/mes/año </t>
  </si>
  <si>
    <t xml:space="preserve">Criterio 28. Nota. Este criterio se cumple en caso de que sea necesario que el sujeto obligado incluya alguna aclaración relativa a la información publicada y/o explicación por la falta de información </t>
  </si>
  <si>
    <t xml:space="preserve">Criterio 29. La información publicada se organiza mediante el formato 6 en el que se incluyen todos los campos especificados en los criterios sustantivos de contenido </t>
  </si>
  <si>
    <t>Criterio 30. El soporte de la información permite su reutilización</t>
  </si>
  <si>
    <t>Art. 57 - Fracción VII. Iniciativas de ley o decreto y puntos de acuerdo</t>
  </si>
  <si>
    <t>Periodicidad de actualización: Por cada sesión de Pleno o de acuerdo a la normatividad de cada órgano legislativo</t>
  </si>
  <si>
    <t>Criterio 10. Número de gaceta parlamentaria o equivalente, según la denominación que se le dé en los órganos legislativos en la que se publicó la iniciativa de ley, decreto o acuerdo</t>
  </si>
  <si>
    <t>Criterio 11. Fecha con el formato día/mes/año en la que se recibió la iniciativa de ley o decreto</t>
  </si>
  <si>
    <t>Criterio 12. Tipo de documento, iniciativa de ley, decreto o acuerdo</t>
  </si>
  <si>
    <t>Criterio 13. Título de la iniciativa de ley, decreto o acuerdo (por ej. “Iniciativa que reforma y adiciona diversas disposiciones de la Ley del Impuesto sobre la Renta”)</t>
  </si>
  <si>
    <t>Criterio 14. Denominación del órgano legislativo</t>
  </si>
  <si>
    <t>Criterio 15. Cargo del presentador de la iniciativa de ley, decreto o acuerdo (por ej. Diputado, Senador, entre otros)</t>
  </si>
  <si>
    <t>Criterio 16. Hipervínculo al documento completo de la iniciativa de ley, decreto o acuerdo</t>
  </si>
  <si>
    <t>Criterio 17. Denominación de la comisión a la que se turnó</t>
  </si>
  <si>
    <t>Criterio 18. Periodo de prórroga, en caso de haberlo</t>
  </si>
  <si>
    <t>Criterio 19. Sentido del dictamen, en su caso (Breve explicación)</t>
  </si>
  <si>
    <t>Criterio 20. Fecha del dictamen en el formato día/mes/año</t>
  </si>
  <si>
    <t>Criterio 21. Hipervínculo al dictamen</t>
  </si>
  <si>
    <t>Criterio 22. Denominación de la normatividad que obliga a la publicación de las iniciativas de ley o decretos (Ley, Código, Reglamento o la norma que corresponda)</t>
  </si>
  <si>
    <t>Criterio 23. Fundamento legal que obliga a la publicación de la lista de asistencia de cada una de las sesiones del Pleno y de las Comisiones y Comités (número y texto del artículo, fracción, inciso)</t>
  </si>
  <si>
    <t>Criterio 24. Periodo de actualización de la información: por cada sesión de Pleno o de acuerdo a la normatividad de cada órgano legislativo</t>
  </si>
  <si>
    <t>Criterio 25. La información publicada deberá estar actualizada al periodo que corresponde, de acuerdo con la Tabla de actualización y conservación de la información</t>
  </si>
  <si>
    <t xml:space="preserve">Criterio 29. Nota. Este criterio se cumple en caso de que sea necesario que el sujeto obligado incluya alguna aclaración relativa a la información publicada y/o explicación por la falta de información </t>
  </si>
  <si>
    <t xml:space="preserve">Criterio 30. La información publicada se organiza mediante el formato 7 en el que se incluyen todos los campos especificados en los criterios sustantivos de contenido. </t>
  </si>
  <si>
    <t>Criterio 31. El soporte de la información permite su reutilización</t>
  </si>
  <si>
    <t>Art. 57 - Fracción VIII. Leyes, decretos, acuerdos</t>
  </si>
  <si>
    <t>Criterio 7. Fecha de inicio del periodo de sesiones con el formato (día/mes/año)</t>
  </si>
  <si>
    <t>Criterio 8. Fecha de término del periodo de sesiones con el formato (día/mes/año)</t>
  </si>
  <si>
    <t>Criterio 9. Número de sesión en la que se aprobó la ley, el decreto o el acuerdo</t>
  </si>
  <si>
    <t>Criterio 10. Número de gaceta parlamentaria o equivalente, según la denominación que se le dé en los órganos legislativos, en la que se publicó la ley, el decreto o el acuerdo</t>
  </si>
  <si>
    <t>Criterio 11. Fecha en la que se aprobó la ley, el decreto o el acuerdo con el formato (día/mes/año)</t>
  </si>
  <si>
    <t xml:space="preserve">Criterio 12 Tipo de normativa (catálogo): Ley/Decreto/Acuerdo </t>
  </si>
  <si>
    <t>Criterio 13. Título (por ej. “Ley del Impuesto sobre la Renta”)</t>
  </si>
  <si>
    <t>Criterio 13. Fecha de derogación o última modificación con el formato (día/mes/año)</t>
  </si>
  <si>
    <t>Criterio 14. Denominación de la normatividad que obliga a la publicación de leyes, decretos y acuerdos aprobados por el órgano legislativo (Ley, Código, Reglamento o la norma que corresponda)</t>
  </si>
  <si>
    <t>Criterio 15. Fundamento legal que obliga a la publicación la publicación de leyes, decretos y acuerdos aprobados por el órgano (número y texto del artículo, fracción, inciso)</t>
  </si>
  <si>
    <t>Criterio 16. Hipervínculo al documento</t>
  </si>
  <si>
    <t>Criterio 17. Periodo de actualización: por cada sesión de Pleno, de acuerdo a la normatividad de cada órgano legislativo</t>
  </si>
  <si>
    <t>Criterio 18. La información publicada deberá estar actualizada al periodo que corresponde, de acuerdo con la Tabla de actualización y conservación de la información</t>
  </si>
  <si>
    <t>Criterio 19. Conservar en el sitio de Internet y a través de la Plataforma Nacional la información vigente de acuerdo con la Tabla de actualización y conservación de la información</t>
  </si>
  <si>
    <t>Criterio 20. Área(s) o unidad(es) administrativa(s) que genera(n) o posee(n) la información respectiva y son responsables de publicarla y actualizarla</t>
  </si>
  <si>
    <t xml:space="preserve">Criterio 21. Fecha de actualización de la información publicada con el formato día/mes/año </t>
  </si>
  <si>
    <t xml:space="preserve">Criterio 22. Fecha de validación  de la información publicada con el formato día/mes/año </t>
  </si>
  <si>
    <t xml:space="preserve">Criterio 23. Nota. Este criterio se cumple en caso de que sea necesario que el sujeto obligado incluya alguna aclaración relativa a la información publicada y/o explicación por la falta de información </t>
  </si>
  <si>
    <t xml:space="preserve">Criterio 24. La información publicada se organiza mediante el formato 8 en el que se incluyen todos los campos especificados en los criterios sustantivos de contenido. </t>
  </si>
  <si>
    <t>Criterio 25. El soporte de la información permite su reutilización</t>
  </si>
  <si>
    <t>Art. 57 - Fracción IX. Convocatorias</t>
  </si>
  <si>
    <t xml:space="preserve">Criterio 9. Número de sesión o reunión, por año legislativo </t>
  </si>
  <si>
    <t xml:space="preserve">Criterio 10. Número de gaceta parlamentaria o equivalente, según la denominación que se le dé en los órganos legislativos </t>
  </si>
  <si>
    <t>Criterio 11. Fecha de la gaceta con el formato día/mes/año</t>
  </si>
  <si>
    <t>Criterio 12. Sesión o reunión celebrada (por ej. Primera sesión, Cuarta Sesión) y el tipo de la misma (por ej. Ordinaria, extraordinaria o en su caso, solemne)</t>
  </si>
  <si>
    <t>Criterio 13. Organismo que llevó a cabo la sesión o reunión (Pleno, Comisión, Comité)</t>
  </si>
  <si>
    <t>Criterio 14. Orden del día</t>
  </si>
  <si>
    <t>Criterio 15. Nombre completo de quién convoca (nombre[s], primer apellido, segundo apellido)</t>
  </si>
  <si>
    <t>Criterio 16. Nombramiento</t>
  </si>
  <si>
    <t>Criterio 17. Denominación de la normatividad que obliga a la publicación de las convocatorias (Ley, Código, Reglamento o la norma que corresponda)</t>
  </si>
  <si>
    <t>Criterio 18. Fundamento legal que obliga a la publicación de las convocatorias (número y texto del artículo, fracción, inciso)</t>
  </si>
  <si>
    <t>Criterio 19. Hipervínculo a la convocatoria o citatorio según corresponda</t>
  </si>
  <si>
    <t>Criterio 22. Número de Legislatura</t>
  </si>
  <si>
    <t xml:space="preserve">Criterio 23 Duración de la legislatura (del año aaaa al año aaaa, por ejemplo: Del año 2015 al año 2018) </t>
  </si>
  <si>
    <t xml:space="preserve">Criterio 24 Año legislativo (catálogo): Primer año/Segundo año/Tercer año/Cuarto año/Quinto año/Sexto año </t>
  </si>
  <si>
    <t xml:space="preserve">Criterio 25 Periodos de sesiones (catálogo): Primer periodo ordinario/Segundo periodo ordinario/Primer receso/Segundo receso/Periodo extraordinario </t>
  </si>
  <si>
    <t>Criterio 26. Fecha de inicio del periodo de sesiones con el formato día/mes/año</t>
  </si>
  <si>
    <t>Criterio 27. Fecha de término del periodo de sesiones con el formato día/mes/año</t>
  </si>
  <si>
    <t>Criterio 28. Número de sesión o reunión</t>
  </si>
  <si>
    <t>Criterio 29. Número de gaceta parlamentaria o equivalente, según la denominación que se le dé en los órganos legislativos</t>
  </si>
  <si>
    <t>Criterio 30. Fecha de la gaceta con el formato día/mes/año</t>
  </si>
  <si>
    <t>Criterio 31. Sesión o reunión celebrada (por ej. Primera sesión, Cuarta Sesión) y el tipo de la misma (por ej. Ordinaria, extraordinaria o en su caso, solemne)</t>
  </si>
  <si>
    <t>Criterio 32. Organismo que llevó a cabo la sesión o reunión (Pleno, Comisión, Comité)</t>
  </si>
  <si>
    <t>Criterio 33. Número del acta (en su caso, conforme a la normatividad aplicable)</t>
  </si>
  <si>
    <t>Criterio 34. Temas de la sesión o reunión (orden del día)</t>
  </si>
  <si>
    <t>Criterio 35. Nombre(s), primer apellido, segundo apellido de los legisladores integrantes</t>
  </si>
  <si>
    <t>Criterio 36. Cargo (Presidente, vicepresidente, secretario, integrante)</t>
  </si>
  <si>
    <t>Criterio 37. Grupo o representación parlamentaria de adscripción</t>
  </si>
  <si>
    <t>Criterio 38. Denominación de la normatividad que obliga a la publicación de las actas de sesión (Ley, Código, Reglamento o la norma que corresponda)</t>
  </si>
  <si>
    <t>Criterio 39. Fundamento legal que obliga a la publicación de las actas de sesión (número y texto del artículo, fracción, inciso)</t>
  </si>
  <si>
    <t>Criterio 40. Hipervínculo al acta de la sesión o reunión, que deberá de contener el registro de asistencia/falta, declaratoria de quórum, temas tratados, los acuerdos</t>
  </si>
  <si>
    <t>Criterio 43. Número de Legislatura</t>
  </si>
  <si>
    <t xml:space="preserve">Criterio 44 Duración de la legislatura (del año aaaa al año aaaa, por ejemplo: Del año 2015 al año 2018) </t>
  </si>
  <si>
    <t xml:space="preserve">Criterio 45 Año legislativo (catálogo): Primer año/Segundo año/Tercer año/Cuarto año/Quinto año/Sexto año </t>
  </si>
  <si>
    <t xml:space="preserve">Criterio 46Periodos de sesiones (catálogo): Primer periodo ordinario/Segundo periodo ordinario/Primer receso/Segundo receso/Periodo extraordinario </t>
  </si>
  <si>
    <t>Criterio 47. Fecha de inicio del periodo de sesiones con el formato día/mes/año</t>
  </si>
  <si>
    <t>Criterio 48. Fecha de término del periodo de sesiones con el formato día/mes/año</t>
  </si>
  <si>
    <t>Criterio 49. Número de sesión o reunión</t>
  </si>
  <si>
    <t>Criterio 50. Número de gaceta parlamentaria o equivalente, según la denominación que se le dé en los órganos legislativos</t>
  </si>
  <si>
    <t>Criterio 51. Fecha de la gaceta con el formato día/mes/año</t>
  </si>
  <si>
    <t>Criterio 52. Sesión o reunión celebrada (por ej. Primera sesión, Cuarta Sesión) y el tipo de la misma (por ej. Ordinaria, extraordinaria o en su caso, solemne)</t>
  </si>
  <si>
    <t>Criterio 53. Organismo que llevó a cabo la sesión o reunión (Pleno, Comisión, Comité)</t>
  </si>
  <si>
    <t>Criterio 54. Número consecutivo, en su caso, del acta, sesión o reunión</t>
  </si>
  <si>
    <t>Criterio 55. Nombre(s), primer apellido, segundo apellido de los legisladores integrantes</t>
  </si>
  <si>
    <t>Criterio 56. Cargo (Presidente, vicepresidente, secretario, integrante)</t>
  </si>
  <si>
    <t>Criterio 57. Grupo o representación parlamentaria de adscripción</t>
  </si>
  <si>
    <t>Criterio 58. Tipo de registro: asistencia por sistema, asistencia por cédula, asistencia por comisión oficial, permiso de mesa directiva, inasistencia justificada, inasistencia por votaciones</t>
  </si>
  <si>
    <t>Criterio 59. Denominación de la normatividad que obliga a la publicación de las listas de asistencia (Ley, Código, Reglamento o la norma que corresponda)</t>
  </si>
  <si>
    <t>Criterio 60. Fundamento legal que obliga a la publicación de las listas de asistencia (número y texto del artículo, fracción, inciso)</t>
  </si>
  <si>
    <t>Criterio 61. Hipervínculo a la lista de asistencia</t>
  </si>
  <si>
    <t xml:space="preserve">Criterio 62. Ejercicio </t>
  </si>
  <si>
    <t xml:space="preserve">Criterio 63. Periodo que se informa (fecha de inicio y fecha de término con el formato día/mes/año) </t>
  </si>
  <si>
    <t>Criterio 64. Número de Legislatura</t>
  </si>
  <si>
    <t xml:space="preserve">Criterio 65. Duración de la legislatura (del año aaaa al año aaaa, por ejemplo: Del año 2015 al año 2018) </t>
  </si>
  <si>
    <t xml:space="preserve">Criterio 66. Año legislativo (catálogo): Primer año/Segundo año/Tercer año/Cuarto año/Quinto año/Sexto año </t>
  </si>
  <si>
    <t xml:space="preserve">Criterio 67. Periodos de sesiones (catálogo): Primer periodo ordinario/Segundo periodo ordinario/Primer receso/Segundo receso/Periodo extraordinario </t>
  </si>
  <si>
    <t>Criterio 68. Fecha de inicio del periodo de sesiones con el formato día/mes/año</t>
  </si>
  <si>
    <t>Criterio 69. Fecha de término del periodo de sesiones con el formato día/mes/año</t>
  </si>
  <si>
    <t>Criterio 70. Número de sesión o reunión</t>
  </si>
  <si>
    <t>Criterio 71. Número de gaceta parlamentaria o equivalente, según la denominación que se le dé en los órganos legislativos</t>
  </si>
  <si>
    <t>Criterio 72. Fecha de la gaceta con el formato día/mes/año (por ej. 31/Marzo/2016)</t>
  </si>
  <si>
    <t>Criterio 73. Sesión o reunión celebrada (por ej. Primera sesión, Cuarta Sesión) y el tipo de la misma (por ej. Ordinaria, extraordinaria o en su caso, solemne)</t>
  </si>
  <si>
    <t>Criterio 74. Organismo que llevó a cabo la sesión o reunión (Pleno, Comisión, Comité)</t>
  </si>
  <si>
    <t>Criterio 75. Título del acuerdo (por ej. “Acuerdo de los grupos parlamentarios por el que se postula a los diputados que habrán de integrar la Mesa Directiva”)</t>
  </si>
  <si>
    <t>Criterio 76. Nombre(s), primer apellido, segundo apellido de los legisladores integrantes</t>
  </si>
  <si>
    <t>Criterio 77. Antecedentes (fundamento breve del asunto a tratar)</t>
  </si>
  <si>
    <t>Criterio 78. Número, denominación o nomenclatura de los acuerdo(s)</t>
  </si>
  <si>
    <t>Criterio 79. Denominación de la normatividad que obliga a la publicación de los acuerdos sometidos a consideración (Ley, Código, Reglamento o la norma que corresponda)</t>
  </si>
  <si>
    <t>Criterio 80. Fundamento legal que obliga a la publicación de los acuerdos sometidos a consideración (número y texto del artículo, fracción, inciso)</t>
  </si>
  <si>
    <t>Criterio 81. Hipervínculo al documento completo del acuerdo rubricado</t>
  </si>
  <si>
    <t xml:space="preserve">Criterio 82. Ejercicio </t>
  </si>
  <si>
    <t xml:space="preserve">Criterio 83. Periodo que se informa (fecha de inicio y fecha de término con el formato día/mes/año) </t>
  </si>
  <si>
    <t>Criterio 84. Número de Legislatura</t>
  </si>
  <si>
    <t xml:space="preserve">Criterio 85 Duración de la legislatura (del año aaaa al año aaaa, por ejemplo: Del año 2015 al año 2018) </t>
  </si>
  <si>
    <t xml:space="preserve">Criterio 86 Año legislativo (catálogo): Primer año/Segundo año/Tercer año/Cuarto año/Quinto año/Sexto año </t>
  </si>
  <si>
    <t xml:space="preserve">Criterio 87 Periodos de sesiones (catálogo): Primer periodo ordinario/Segundo periodo ordinario/Primer receso/Segundo receso/Periodo extraordinario </t>
  </si>
  <si>
    <t>Criterio 88. Fecha de inicio del periodo de sesiones con el formato día/mes/año</t>
  </si>
  <si>
    <t>Criterio 89. Fecha de término del periodo de sesiones con el formato día/mes/año</t>
  </si>
  <si>
    <t>Criterio 90. Número de sesión o reunión</t>
  </si>
  <si>
    <t>Criterio 91. Número de gaceta parlamentaria o equivalente, según la denominación que se le dé en los órganos legislativos</t>
  </si>
  <si>
    <t>Criterio 92. Fecha de la gaceta con el formato día/mes/año</t>
  </si>
  <si>
    <t>Criterio 93. Sesión o reunión celebrada (por ej. Primera sesión, Cuarta Sesión) y el tipo de la misma (por ej. ordinaria, extraordinaria o en su caso, solemne)</t>
  </si>
  <si>
    <t>Criterio 94. Organismo que llevó a cabo la sesión o reunión (Pleno, Comisión, Comité)</t>
  </si>
  <si>
    <t xml:space="preserve">Criterio 95. Tipo de votación (catálogo): Votación económica/Votación nominal/Votación por cédula </t>
  </si>
  <si>
    <t>Criterio 96. Tipo de asunto que se vota (breve descripción)</t>
  </si>
  <si>
    <t>Criterio 97. Título del asunto (por ej. “Acuerdo de los grupos parlamentarios por el que se postula a los diputados que habrán de integrar la Mesa Directiva”)</t>
  </si>
  <si>
    <t>Criterio 98. Nombre completo de los legisladores (nombre[s], primer apellido, segundo apellido)</t>
  </si>
  <si>
    <t>Criterio 99. Sentido del voto (afirmativa/negativa/abstención)</t>
  </si>
  <si>
    <t>Criterio 100. Denominación de la normatividad que obliga a la publicación de la votación de las comisiones y comités (Ley, Código, Reglamento o la norma que corresponda)</t>
  </si>
  <si>
    <t>Criterio 101. Fundamento legal que obliga a la publicación de la votación de las comisiones y comités (número y texto del artículo, fracción, inciso)</t>
  </si>
  <si>
    <t>Criterio 102. Hipervínculo al acta de votación</t>
  </si>
  <si>
    <t xml:space="preserve">Criterio 103. Ejercicio </t>
  </si>
  <si>
    <t xml:space="preserve">Criterio 104. Periodo que se informa (fecha de inicio y fecha de término con el formato día/mes/año) </t>
  </si>
  <si>
    <t>Criterio 105. Número de Legislatura</t>
  </si>
  <si>
    <t xml:space="preserve">Criterio 106 Duración de la legislatura (del año aaaa al año aaaa, por ejemplo: Del año 2015 al año 2018) </t>
  </si>
  <si>
    <t xml:space="preserve">Criterio 107 Año legislativo (catálogo): Primer año/Segundo año/Tercer año/Cuarto año/Quinto año/Sexto año </t>
  </si>
  <si>
    <t xml:space="preserve">Criterio 108 Periodos de sesiones (catálogo): Primer periodo ordinario/Segundo periodo ordinario/Primer receso/Segundo receso/Periodo extraordinario </t>
  </si>
  <si>
    <t>Criterio 109. Fecha de inicio del periodo de sesiones con el formato día/mes/año</t>
  </si>
  <si>
    <t>Criterio 110. Fecha de término del periodo de sesiones con el formato día/mes/año</t>
  </si>
  <si>
    <t>Criterio 111. Número de sesión o reunión</t>
  </si>
  <si>
    <t>Criterio 112. Número de gaceta parlamentaria o equivalente, según la denominación que se le dé en los órganos legislativos</t>
  </si>
  <si>
    <t>Criterio 113. Fecha de la gaceta con el formato día/mes/año</t>
  </si>
  <si>
    <t>Criterio 114. Sesión o reunión celebrada (por ej. Primera sesión, Cuarta Sesión) y el tipo de la misma (por ej. Ordinaria, extraordinaria o en su caso, solemne)</t>
  </si>
  <si>
    <t>Criterio 115. Organismo que llevó a cabo la sesión o reunión, en su caso (Pleno, Comisión, Comité)</t>
  </si>
  <si>
    <t>Criterio 116. Nombre completo de los legisladores que presenten un voto particular o una reserva (nombre [s], primer apellido, segundo apellido)</t>
  </si>
  <si>
    <t xml:space="preserve">Criterio 117 Tipo de voto (catálogo): Voto particular/Reserva de dictamen </t>
  </si>
  <si>
    <t>Criterio 118. Número de dictamen, en su caso, conforme a la normatividad aplicable</t>
  </si>
  <si>
    <t>Criterio 119. Hipervínculo al dictamen</t>
  </si>
  <si>
    <t>Criterio 120. Denominación de la normatividad que obliga a la publicación de los votos particulares y reservas de los dictámenes (Ley, Código, Reglamento o la norma que corresponda)</t>
  </si>
  <si>
    <t>Criterio 121. Fundamento legal que obliga a la publicación de los votos particulares y reservas de los dictámenes (número y texto del artículo, fracción, inciso)</t>
  </si>
  <si>
    <t>Criterio 122. Hipervínculo al documento</t>
  </si>
  <si>
    <t>Criterio 123. Periodo de actualización de la información: por cada sesión de Pleno, de acuerdo a la normatividad de cada órgano legislativo</t>
  </si>
  <si>
    <t>Criterio 124. La información publicada deberá estar actualizada al periodo que corresponde, de acuerdo con la Tabla de actualización y conservación de la información</t>
  </si>
  <si>
    <t>Criterio 125. Conservar en el sitio de Internet y a través de la Plataforma Nacional la información vigente de acuerdo con la Tabla de actualización y conservación de la información</t>
  </si>
  <si>
    <t>Criterio 126. Área(s) o unidad(es) administrativa(s) que genera(n) o posee(n) la información respectiva y son responsables de publicarla y actualizarla</t>
  </si>
  <si>
    <t xml:space="preserve">Criterio 127. Fecha de actualización de la información publicada con el formato día/mes/año </t>
  </si>
  <si>
    <t xml:space="preserve">Criterio 128. Fecha de validación  de la información publicada con el formato día/mes/año </t>
  </si>
  <si>
    <t xml:space="preserve">Criterio 129. Nota. Este criterio se cumple en caso de que sea necesario que el sujeto obligado incluya alguna aclaración relativa a la información publicada y/o explicación por la falta de información </t>
  </si>
  <si>
    <t>Criterio 130. La información publicada se organiza mediante los formatos 9a, 9b, 9c, 9d, 9e y 9f, en los que se incluyen todos los campos especificados en los criterios sustantivos de contenido</t>
  </si>
  <si>
    <t>Criterio 131. El soporte de la información permite su reutilización</t>
  </si>
  <si>
    <t>Art. 57 - Fracción X. Resoluciones de juicios políticos y declaraciones de procedencia</t>
  </si>
  <si>
    <t>Criterio 9 Tipo de declaratoria (catálogo): De procedencia/Juicio político</t>
  </si>
  <si>
    <t xml:space="preserve">Criterio 10. Fecha de inicio del proceso con el formato día/mes/año </t>
  </si>
  <si>
    <t>Criterio 11. Nombre completo del promovente (nombre[s], primer apellido, segundo apellido)</t>
  </si>
  <si>
    <t>Criterio 12. Nombre completo del sujeto acusado (nombre[s], primer apellido, segundo apellido)</t>
  </si>
  <si>
    <t>Criterio 13. Cargo o función del sujeto acusado</t>
  </si>
  <si>
    <t xml:space="preserve">Criterio 14 Tipo de adscripción del sujeto acusado (catálogo): Federal/Estatal/Municipal </t>
  </si>
  <si>
    <t xml:space="preserve">Criterio 15 Entidad de adscripción del sujeto acusado (catálogo) </t>
  </si>
  <si>
    <t>Criterio 16. Acto(s) denunciado(s)</t>
  </si>
  <si>
    <t>Criterio 17. Número de expediente</t>
  </si>
  <si>
    <t>Criterio 18. Fecha de la resolución con el formato día/mes/año</t>
  </si>
  <si>
    <t>Criterio 19. Número de resolución</t>
  </si>
  <si>
    <t>Criterio 20. Sentido de la resolución</t>
  </si>
  <si>
    <t>Criterio 21. Órgano que resuelve</t>
  </si>
  <si>
    <t>Criterio 22. Denominación de la normatividad que obliga a la publicación de las resoluciones definitivas sobre juicios políticos y declaratorias de procedencia (Ley, Código, Reglamento o la norma que corresponda)</t>
  </si>
  <si>
    <t>Criterio 23. Fundamento legal que obliga a la publicación de las resoluciones definitivas sobre juicios políticos y declaratorias de procedencia (número y texto del artículo, fracción, inciso)</t>
  </si>
  <si>
    <t>Criterio 24. Hipervínculo a la resolución</t>
  </si>
  <si>
    <t>Criterio 25. Periodo de actualización de la información: trimestral</t>
  </si>
  <si>
    <t>Criterio 26. La información publicada deberá estar actualizada al periodo que corresponde, de acuerdo con la Tabla de actualización y conservación de la información</t>
  </si>
  <si>
    <t>Criterio 27. Conservar en el sitio de Internet y a través de la Plataforma Nacional la información vigente de acuerdo con la Tabla de actualización y conservación de la información</t>
  </si>
  <si>
    <t>Criterio 28. Área(s) o unidad(es) administrativa(s) que genera(n) o posee(n) la información respectiva y son responsables de publicarla y actualizarla</t>
  </si>
  <si>
    <t xml:space="preserve">Criterio 29. Fecha de actualización de la información publicada con el formato día/mes/año </t>
  </si>
  <si>
    <t xml:space="preserve">Criterio 30. Fecha de validación  de la información publicada con el formato día/mes/año </t>
  </si>
  <si>
    <t xml:space="preserve">Criterio 31. Nota. Este criterio se cumple en caso de que sea necesario que el sujeto obligado incluya alguna aclaración relativa a la información publicada y/o explicación por la falta de información </t>
  </si>
  <si>
    <t xml:space="preserve">Criterio 32. La información publicada se organiza mediante el formato 10, en el que se incluyen todos los campos especificados en los criterios sustantivos de contenido. </t>
  </si>
  <si>
    <t>Criterio 33. El soporte de la información permite su reutilización</t>
  </si>
  <si>
    <t>Art. 57 - Fracción XI. Audiencias Públicas y comparecencias convocadas</t>
  </si>
  <si>
    <t>Criterio 7. Denominación de la normatividad que obliga a la publicación de las versiones públicas de la información entregada en las audiencias públicas, comparecencias y en los procedimientos de designación, ratificación, elección, reelección o cualquier otro (Ley, Código, Reglamento o la norma que corresponda)</t>
  </si>
  <si>
    <t>Criterio 8. Fundamento legal que obliga a la publicación de las versiones públicas de la información entregada en las audiencias públicas, comparecencias y en los procedimientos de designación, ratificación, elección, reelección o cualquier otro (número y texto del artículo, fracción, inciso)</t>
  </si>
  <si>
    <t>Criterio 9. Organismo convocante o entidad ante quien se efectúa la comparecencia o se verifica la audiencia pública (Pleno /Comisiones)</t>
  </si>
  <si>
    <t>Criterio 10. Fecha de la comparecencia o audiencia pública con el formato día/mes/año</t>
  </si>
  <si>
    <t>Criterio 11. Finalidad de la comparecencia/audiencia</t>
  </si>
  <si>
    <t>Criterio 12. Tema a tratar en la comparecencia/audiencia</t>
  </si>
  <si>
    <t>Criterio 13. Nombre completo de la persona que dirige la sesión o reunión (nombre[s], primer apellido, segundo apellido)</t>
  </si>
  <si>
    <t>Criterio 14. Cargo de la persona que preside o dirige la sesión o reunión</t>
  </si>
  <si>
    <t>Criterio 15. Nombre completo de la persona que comparece (nombre[s], primer apellido, segundo apellido)</t>
  </si>
  <si>
    <t>Criterio 16. Organismo que representa la persona que comparece</t>
  </si>
  <si>
    <t>Criterio 17. Cargo de la persona que comparece</t>
  </si>
  <si>
    <t>Criterio 18. Hipervínculo al documento que contiene la versión pública de la información entregada en la comparecencia o audiencia pública</t>
  </si>
  <si>
    <t>Criterio 19. Tipo de proceso (concurso, convocatoria o invitación)</t>
  </si>
  <si>
    <t>Criterio 20. Hipervínculo al documento en el que se especifiquen las bases de la convocatoria, en la que se indique la información necesaria para participar, las funciones a realizar, el perfil del puesto, los requisitos para participar, la documentación solicitada, cómo y dónde registrarse, fases y fechas del proceso de selección, guías para evaluaciones</t>
  </si>
  <si>
    <t>Criterio 21. Escolaridad (nivel máximo de estudios): Ninguno / Primaria / Secundaria / Bachillerato / Carrera técnica / Licenciatura / Maestría / Doctorado / Posdoctorado</t>
  </si>
  <si>
    <t>Criterio 22. Carrera genérica, en su caso</t>
  </si>
  <si>
    <t>Criterio 23. Organismo o institución convocante</t>
  </si>
  <si>
    <t xml:space="preserve">Criterio 24 Tipo de cargo o puesto (catálogo):  Honorario/ Confianza/ Base/ Otro </t>
  </si>
  <si>
    <t>Criterio 25. Clave o nivel del puesto</t>
  </si>
  <si>
    <t>Criterio 26. Denominación del cargo, puesto o función</t>
  </si>
  <si>
    <t>Criterio 27. Salario neto mensual</t>
  </si>
  <si>
    <t>Criterio 28. Área de adscripción</t>
  </si>
  <si>
    <t xml:space="preserve">Criterio 29. Fecha de publicación del concurso, convocatoria, invitación y/o aviso con el formato día/mes/año </t>
  </si>
  <si>
    <t>Criterio 30. Estado del proceso del concurso, convocatoria, invitación y/o aviso: abierto, en evaluación, finalizado</t>
  </si>
  <si>
    <t>Criterio 31. Total de candidatos registrados, en caso de que esté finalizado se publicarán los resultados</t>
  </si>
  <si>
    <t>Criterio 32. Nombre del candidato aceptado/contratado para ocupar la plaza, cargo, puesto o función (nombre[s], primer apellido, segundo apellido)</t>
  </si>
  <si>
    <t>Criterio 33. Hipervínculo a la versión pública de la información entregada en los procesos de designación, ratificación, elección o reelección</t>
  </si>
  <si>
    <t>Criterio 34. Periodo de actualización de la información: trimestral, en el caso de los procedimientos de designación, ratificación, elección o reelección, deberá actualizarse cada fase del proceso en un plazo no mayor a 15 días hábiles</t>
  </si>
  <si>
    <t>Criterio 35. La información publicada deberá estar actualizada al periodo que corresponde, de acuerdo con la Tabla de actualización y conservación de la información</t>
  </si>
  <si>
    <t>Criterio 36. Conservar en el sitio de Internet y a través de la Plataforma Nacional la información vigente de acuerdo con la Tabla de actualización y conservación de la información</t>
  </si>
  <si>
    <t>Criterio 37. Área(s) o unidad(es) administrativa(s) que genera(n) o posee(n) la información respectiva y son responsables de publicarla y actualizarla</t>
  </si>
  <si>
    <t xml:space="preserve">Criterio 38. Fecha de actualización de la información publicada con el formato día/mes/año </t>
  </si>
  <si>
    <t xml:space="preserve">Criterio 39. Fecha de validación  de la información publicada con el formato día/mes/año </t>
  </si>
  <si>
    <t xml:space="preserve">Criterio 40. Nota. Este criterio se cumple en caso de que sea necesario que el sujeto obligado incluya alguna aclaración relativa a la información publicada y/o explicación por la falta de información </t>
  </si>
  <si>
    <t xml:space="preserve">Criterio 41. La información publicada se organiza mediante el formato 11, en el que se incluyen todos los campos especificados en los criterios sustantivos de contenido. </t>
  </si>
  <si>
    <t>Criterio 42. El soporte de la información permite su reutilización</t>
  </si>
  <si>
    <t>Art. 57 - Fracción XII. Personal contratado por honorarios</t>
  </si>
  <si>
    <t>Criterio 1. Número de Legislatura</t>
  </si>
  <si>
    <t xml:space="preserve">Criterio 4 Tipo de contratación (catálogo): Régimen de servicios profesionales por honorarios/Asimilados a salarios/Contratados o nombrados de manera eventual/ Contratos por tiempo, obra o trabajo determinado </t>
  </si>
  <si>
    <t>Criterio 5. Fecha de firma del contrato expresada con el formato día/mes/año</t>
  </si>
  <si>
    <t>Criterio 6. Nombre completo de la persona contratada (nombre[s], primer apellido, segundo apellido)</t>
  </si>
  <si>
    <t>Criterio 7. Funciones, tareas o actividades que desempeña</t>
  </si>
  <si>
    <t>Criterio 8. Área u órgano de adscripción</t>
  </si>
  <si>
    <t>Criterio 9. Número o nomenclatura que identifique al contrato</t>
  </si>
  <si>
    <t>Criterio 10. Fecha de inicio del contrato (vigencia) expresada con el formato día/mes/año</t>
  </si>
  <si>
    <t>Criterio 11. Fecha de término del contrato (vigencia) expresada con el formato día/mes/año</t>
  </si>
  <si>
    <t>Criterio 12. Servicios contratados (objeto del contrato)</t>
  </si>
  <si>
    <t>Criterio 13. Remuneración bruta</t>
  </si>
  <si>
    <t>Criterio 14. Remuneración neta o contraprestación</t>
  </si>
  <si>
    <t xml:space="preserve">Criterio 15 Periodicidad de la remuneración (catálogo): Semanal/Quincenal/Mensual/Trimestral/Anual/Única ocasión/Otro </t>
  </si>
  <si>
    <t>Criterio 16. Prestaciones, en su caso</t>
  </si>
  <si>
    <t>Criterio 17. Apoyos extraordinarios, en su caso, de conformidad con la normativa aplicable (viajes, viáticos, gastos de representación y gastos de gestión)</t>
  </si>
  <si>
    <t>Criterio 18. Hipervínculo al contrato. Se deberá observar lo establecido en el numeral Décimo Segundo, fracción IX de estos Lineamientos</t>
  </si>
  <si>
    <t>Criterio 19. Denominación de la normatividad que obliga a la publicación de las contrataciones de servicios personales (Ley, Código, Reglamento o la norma que corresponda)</t>
  </si>
  <si>
    <t>Criterio 20. Fundamento legal que obliga a la publicación de las contrataciones de servicios personales (número y texto del artículo, fracción, inciso)</t>
  </si>
  <si>
    <t>Criterio 21. Periodo de actualización de la información: trimestral</t>
  </si>
  <si>
    <t>Criterio 22. La información publicada deberá estar actualizada al periodo que corresponde, de acuerdo con la Tabla de actualización y conservación de la información</t>
  </si>
  <si>
    <t>Criterio 23. Conservar en el sitio de Internet y a través de la Plataforma Nacional la información vigente de acuerdo con la Tabla de actualización y conservación de la información</t>
  </si>
  <si>
    <t xml:space="preserve">Criterio 29. La información publicada se organiza mediante el formato 12, en el que se incluyen todos los campos especificados en los criterios sustantivos de contenido. </t>
  </si>
  <si>
    <t>Art. 57 - Fracción XIII. Informes trimestrales de gastos</t>
  </si>
  <si>
    <t xml:space="preserve">Criterio 4 Duración de la legislatura (del año aaaa al año aaaa, por ejemplo Del año 2015 al año 2018) </t>
  </si>
  <si>
    <t>Criterio 6. Trimestre al que corresponde el informe</t>
  </si>
  <si>
    <t>Criterio 7. Mes al que corresponde la información</t>
  </si>
  <si>
    <t>Criterio 8. Área, órganos de gobierno, Comisiones, Comités, Grupos Parlamentarios y centros de estudio u órganos de investigación que ejerció el recurso</t>
  </si>
  <si>
    <t>Criterio 9. Clave de cada capítulo de gasto</t>
  </si>
  <si>
    <t>Criterio 10. Denominación de cada capítulo de gasto</t>
  </si>
  <si>
    <t>Criterio 11. Recursos ejercidos por capítulo de gasto</t>
  </si>
  <si>
    <t>Criterio 12. Clave de cada concepto de gasto</t>
  </si>
  <si>
    <t>Criterio 13. Denominación de cada concepto de gasto</t>
  </si>
  <si>
    <t>Criterio 14. Recursos ejercidos por concepto de gasto</t>
  </si>
  <si>
    <t>Criterio 15. Denominación de la normatividad que obliga a la publicación del informe del ejercicio presupuestal (Ley, Código, Reglamento o la norma que corresponda)</t>
  </si>
  <si>
    <t>Criterio 16. Fundamento legal que obliga a la publicación del informe del ejercicio presupuestal (número y texto del artículo, fracción, inciso)</t>
  </si>
  <si>
    <t>Criterio 17. Hipervínculo al informe trimestral sobre el ejercicio del gasto realizado por el sujeto obligado y enviado a la Secretaría de Finanzas u homólogo, o la instancia según corresponda, en concordancia con el proceso que lleva el presupuesto global de la Cámara</t>
  </si>
  <si>
    <t>Criterio 18. Hipervínculo a los informes trimestrales consolidados y publicados por la Secretaría de Finanzas u homólogo, o la instancia según corresponda en cada Cámara</t>
  </si>
  <si>
    <t>Criterio 19. Periodo de actualización de la información: trimestral</t>
  </si>
  <si>
    <t>Criterio 20. La información publicada deberá estar actualizada al periodo que corresponde, de acuerdo con la Tabla de actualización y conservación de la información</t>
  </si>
  <si>
    <t>Criterio 21. Conservar en el sitio de Internet y a través de la Plataforma Nacional la información vigente de acuerdo con la Tabla de actualización y conservación de la información</t>
  </si>
  <si>
    <t>Criterio 22. Área(s) o unidad(es) administrativa(s) que genera(n) o posee(n) la información respectiva y son responsables de publicarla y actualizarla</t>
  </si>
  <si>
    <t xml:space="preserve">Criterio 23. Fecha de actualización de la información publicada con el formato día/mes/año </t>
  </si>
  <si>
    <t xml:space="preserve">Criterio 26. La información publicada se organiza mediante el formato 13, en el que se incluyen todos los campos especificados en los criterios sustantivos de contenido. </t>
  </si>
  <si>
    <t>Art. 57 - Fracción XIV. Estudios</t>
  </si>
  <si>
    <t>Criterio 3. Número de legislatura</t>
  </si>
  <si>
    <t>Criterio 6. Nombre del organismo legislativo que es responsable de elaborar cada uno de los estudios, investigaciones o análisis</t>
  </si>
  <si>
    <t>Criterio 7. Título de los estudios, investigaciones realizados (por ej. en materia legislativa, judicial, estadística, política social, opinión pública, ciencia, tecnología, política interior, entre otros) según corresponda</t>
  </si>
  <si>
    <t>Criterio 8. Autor/a que realizó los estudios, investigaciones o análisis</t>
  </si>
  <si>
    <t>Criterio 9. Medio de difusión entendido como el material o vía por el que se pueden dar a conocer los estudios, investigaciones o análisis (por ej. Medios impresos: gacetas, revistas, Medios electrónicos: Internet, portal institucional, micrositios, Eventos Generales: presentaciones, foros, conferencias)</t>
  </si>
  <si>
    <t xml:space="preserve">Criterio 10 Fecha en que se dio a conocer el estudio, investigación o análisis con el formato (mes/año) </t>
  </si>
  <si>
    <t>Criterio 11. Denominación de la normatividad que obliga a la publicación de los resultados de estudios o investigaciones de naturaleza económica, política y social que realicen los centros de estudio o investigación legislativa (Ley, Código, Reglamento o la norma que corresponda)</t>
  </si>
  <si>
    <t>Criterio 12. Fundamento legal que obliga a la publicación de los resultados de estudios o investigaciones de naturaleza económica, política y social que realicen los centros de estudio o investigación legislativa (número y texto del artículo, fracción, inciso)</t>
  </si>
  <si>
    <t>Criterio 13. Hipervínculo a los resultados de los estudios o investigaciones (por. ej. Informes, estadísticas, indicadores, entre otros)</t>
  </si>
  <si>
    <t>Criterio 14. Hipervínculo a los documentos completos de los estudios e investigaciones realizados</t>
  </si>
  <si>
    <t>Criterio 15. Periodo de actualización de la información: trimestral</t>
  </si>
  <si>
    <t xml:space="preserve">Criterio 22. La información publicada se organiza mediante el formato 14 en el que se incluyen todos los campos especificados en los criterios sustantivos de contenido. </t>
  </si>
  <si>
    <t>Art. 57 - Fracción XV. Padrón de cabilderos</t>
  </si>
  <si>
    <t>Periodicidad de actualización: Semestral</t>
  </si>
  <si>
    <t>Criterio 9. Número de sesión en la que participó o participará, en su caso, conforme a la normatividad aplicable</t>
  </si>
  <si>
    <t>Criterio 10. Número de gaceta parlamentaria o equivalente, según la denominación que se le dé en los órganos legislativos, en su caso, conforme a la normatividad aplicable</t>
  </si>
  <si>
    <t>Criterio 11. Fecha con el formato día/mes/año de la gaceta parlamentaria o equivalente, según la denominación que se le dé en los órganos legislativos</t>
  </si>
  <si>
    <t>Criterio 12. Tipo de persona (física/moral)</t>
  </si>
  <si>
    <t>Criterio 13. Denominación, razón social o nombre completo del cabildero (nombre[s], primer apellido, segundo apellido)</t>
  </si>
  <si>
    <t>Criterio 14. Origen: Nacional/ Internacional, en su caso, conforme a la normatividad aplicable</t>
  </si>
  <si>
    <t>Criterio 15. Entidad federativa, en su caso, conforme a la normatividad aplicable y siempre y cuando la empresa sea nacional (catálogo de entidades federativas)</t>
  </si>
  <si>
    <t>Criterio 16. País de origen, en su caso, conforme a la normatividad aplicable y cuando la empresa sea una filial internacional</t>
  </si>
  <si>
    <t>Criterio 17. Registro Federal de Contribuyentes emitido por la Secretaría de Hacienda y Crédito Público (SHCP) a través del Servicio de Administración Tributaria (SAT)</t>
  </si>
  <si>
    <t>Criterio 18. Sector empresarial (catálogo). Manejar el Sistema de Clasificación Industrial de América del Norte (SCIAN) que utiliza el Instituto Nacional de Estadística y Geografía (INEGI) en sus encuestas. Del catálogo se deberá elegir una de las grandes divisiones: agropecuario, minería, industria manufacturera, construcción, entre otros</t>
  </si>
  <si>
    <t>Criterio 19. Giro de la empresa, en su caso, conforme a la normatividad aplicable (actividad económica de la empresa por ejemplo, agricultura, ganadería, silvicultura o caza, pesca y acuacultura)</t>
  </si>
  <si>
    <t>Criterio 20.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</si>
  <si>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21. Dirección electrónica de la página web, en su caso, conforme a la normatividad aplicable</t>
  </si>
  <si>
    <t>Criterio 22. Teléfono oficial, en su caso, conforme a la normatividad aplicable</t>
  </si>
  <si>
    <t>Criterio 23. Correo electrónico, en su caso, conforme a la normatividad aplicable</t>
  </si>
  <si>
    <t>Criterio 24. Número de registro en el padrón de cabilderos del sujeto obligado</t>
  </si>
  <si>
    <t>Criterio 25. Nombre de las dos personas autorizadas para llevar a cabo las actividades de cabildeo (nombre[s], primer apellido, segundo apellido)</t>
  </si>
  <si>
    <t>Criterio 26. Temas de interés del cabildero, en su caso, conforme a la normatividad aplicable</t>
  </si>
  <si>
    <t>Criterio 27. Reformas y/o leyes que quieren cabildear (listado, en su caso, conforme a la normatividad aplicable)</t>
  </si>
  <si>
    <t>Criterio 28. Comisiones ante las que hará esta labor (listado, en su caso, conforme a la normatividad aplicable)</t>
  </si>
  <si>
    <t>Criterio 29. Denominación de la convocatoria de adscripción</t>
  </si>
  <si>
    <t>Criterio 30. Fecha de emisión de la convocatoria de adscripción en el formato día/mes/año</t>
  </si>
  <si>
    <t>Criterio 31. Hipervínculo al documento de convocatoria de adscripción</t>
  </si>
  <si>
    <t>Criterio 32. Hipervínculo al documento de resolución de la convocatoria de adscripción</t>
  </si>
  <si>
    <t>Criterio 33. Hipervínculo al documento en el que se aprueba formalmente el padrón de cabilderos</t>
  </si>
  <si>
    <t>Criterio 34. Denominación de la normatividad aplicable, en la cual se especifiquen las reglas a la cual deberán apegarse tanto los cabilderos, como los legisladores (Ley, Código, Reglamento o la norma que corresponda)</t>
  </si>
  <si>
    <t>Criterio 35. Hipervínculo a la normatividad aplicable, en la cual se especifiquen las reglas a la cual deberán apegarse tanto los cabilderos, como los legisladores</t>
  </si>
  <si>
    <t>Criterio 36. Denominación de la normatividad que obliga a la publicación del padrón de cabilderos (Ley, Código, Reglamento, o la norma que corresponda)</t>
  </si>
  <si>
    <t>Criterio 37. Fundamento legal que obliga a la publicación del padrón de cabilderos (número y texto del artículo, fracción, inciso)</t>
  </si>
  <si>
    <t>Criterio 38. Periodo de actualización de la información: semestral</t>
  </si>
  <si>
    <t>Criterio 39. La información publicada deberá estar actualizada al periodo que corresponde, de acuerdo con la Tabla de actualización y conservación de la información</t>
  </si>
  <si>
    <t>Criterio 40. Conservar en el sitio de Internet y a través de la Plataforma Nacional la información vigente de acuerdo con la Tabla de actualización y conservación de la información</t>
  </si>
  <si>
    <t>Criterio 41. Área(s) o unidad(es) administrativa(s) que genera(n) o posee(n) la información respectiva y son responsables de publicarla y actualizarla</t>
  </si>
  <si>
    <t xml:space="preserve">Criterio 42. Fecha de actualización de la información publicada con el formato día/mes/año </t>
  </si>
  <si>
    <t xml:space="preserve">Criterio 43. Fecha de validación  de la información publicada con el formato día/mes/año </t>
  </si>
  <si>
    <t xml:space="preserve">Criterio 44. Nota. Este criterio se cumple en caso de que sea necesario que el sujeto obligado incluya alguna aclaración relativa a la información publicada y/o explicación por la falta de información </t>
  </si>
  <si>
    <t xml:space="preserve">Criterio 45. La información publicada se organiza mediante el formato 15 en el que se incluyen todos los campos especificados en los criterios sustantivos de contenido. </t>
  </si>
  <si>
    <t>Criterio 46. El soporte de la información permite su reutilización</t>
  </si>
  <si>
    <t>Art. 57 - Fracción XVI. Lista del personal del Poder Legislativo</t>
  </si>
  <si>
    <t>Periodicidad de actualización: trimestral</t>
  </si>
  <si>
    <t>Criterio 3. Nombre completo del/la servidor (a) público (a), prestador (a) de servicios u análogo</t>
  </si>
  <si>
    <t>Criterio 4. Tipo de cargo (base, confianza, prestador de servicios u otro)</t>
  </si>
  <si>
    <t>Criterio 5. Denominación del cargo</t>
  </si>
  <si>
    <t>Criterio 6. Área de adscripción</t>
  </si>
  <si>
    <t>Criterio 7. Periodo de actualización de la información: trimestral</t>
  </si>
  <si>
    <t>Criterio 8. La información publicada deberá estar actualizada al periodo que corresponde, de acuerdo con la Tabla de actualización y conservación de la información</t>
  </si>
  <si>
    <t>Criterio 9. Conservar en el sitio de Internet y a través de la Plataforma Nacional la información vigente de acuerdo con la Tabla de actualización y conservación de la información</t>
  </si>
  <si>
    <t>Criterio 10. Área(s) o unidad(es) administrativa(s) que genera(n) o posee(n) la información respectiva y son responsables de publicarla y actualizarla</t>
  </si>
  <si>
    <t xml:space="preserve">Criterio 11. Fecha de actualización de la información publicada con el formato día/mes/año </t>
  </si>
  <si>
    <t xml:space="preserve">Criterio 12. Fecha de validación  de la información publicada con el formato día/mes/año </t>
  </si>
  <si>
    <t xml:space="preserve">Criterio 13. Nota. Este criterio se cumple en caso de que sea necesario que el sujeto obligado incluya alguna aclaración relativa a la información publicada y/o explicación por la falta de información </t>
  </si>
  <si>
    <t xml:space="preserve">Criterio 14. La información publicada se organiza mediante el formato A57-FXVI, en el que se incluyen todos los campos especificados en los criterios sustantivos de contenido </t>
  </si>
  <si>
    <t>Art. 57 - Fracción XVII. Informes de actividades de comisiones y diputados</t>
  </si>
  <si>
    <t>Criterio 3. Nombre de la comisión</t>
  </si>
  <si>
    <t>Criterio 4. Nombre del/la Diputado (a).</t>
  </si>
  <si>
    <t>Criterio 5.  Actividad realizada</t>
  </si>
  <si>
    <t>Criterio 6.  Fecha de realización</t>
  </si>
  <si>
    <t>Criterio 7.  Hipervínculo a los documentos de la actividad realizada</t>
  </si>
  <si>
    <t>Criterio 8. Período de actualización de la información: trimestral</t>
  </si>
  <si>
    <t xml:space="preserve">Criterio 15. La información publicada se organiza mediante el formato A57-FXVII, en el que se incluyen todos los campos especificados en los criterios sustantivos de contenido </t>
  </si>
  <si>
    <t>Art. 57 - Fracción XVIII. Capacitaciones de su personal en materia de parlamento abierto</t>
  </si>
  <si>
    <t>Criterio 3. Nombre completo del personal capacitado (nombre [s], primer apellido, segundo apellido).</t>
  </si>
  <si>
    <t>Criterio 4. Cargo</t>
  </si>
  <si>
    <t>Criterio 5.  Lugar y fecha de capacitación</t>
  </si>
  <si>
    <t>Criterio 6.  Costo de la capacitación, en su caso</t>
  </si>
  <si>
    <t>Criterio 7.  Persona física o moral organizadora</t>
  </si>
  <si>
    <t>Criterio 8.  Resultados de la capacitación</t>
  </si>
  <si>
    <t>Criterio 9. Período de actualización de la información: trimestral</t>
  </si>
  <si>
    <t xml:space="preserve">Criterio 16. La información publicada se organiza mediante el formato A57-FXVIII, en el que se incluyen todos los campos especificados en los criterios sustantivos de contenido </t>
  </si>
  <si>
    <t>Art. 57 - Fracción XIX. Otra información que se establezca en disposiciones legales aplicables</t>
  </si>
  <si>
    <t>Criterio 3. Denominación de la información</t>
  </si>
  <si>
    <t>Criterio 4. Ordenamiento legal que la establece</t>
  </si>
  <si>
    <t>Criterio 5.  Fundamento</t>
  </si>
  <si>
    <t>Criterio 6.  Hipervínculo a la información generada</t>
  </si>
  <si>
    <t>Criterio 7. Período de actualización de la información: trimestral o el que señale la disposición legal aplicable</t>
  </si>
  <si>
    <t xml:space="preserve">Criterio 14. La información publicada se organiza mediante el formato A57-FXIX, en el que se incluyen todos los campos especificados en los criterios sustantivos de contenido </t>
  </si>
  <si>
    <r>
      <rPr>
        <b/>
        <sz val="14"/>
        <color rgb="FF000000"/>
        <rFont val="Calibri"/>
        <family val="2"/>
      </rPr>
      <t>El artículo 58 dice a la letra:</t>
    </r>
    <r>
      <rPr>
        <sz val="11"/>
        <color rgb="FF000000"/>
        <rFont val="Calibri"/>
        <family val="2"/>
      </rPr>
      <t xml:space="preserve">
Artículo 58. Además de lo señalado en el artículo 55 de la presente Ley, los sujetos obligados del
Poder Judicial del Estado, deberán poner a disposición del público y
actualizar la siguiente información:</t>
    </r>
    <r>
      <rPr>
        <sz val="12"/>
        <color rgb="FF000000"/>
        <rFont val="Calibri"/>
        <family val="2"/>
      </rPr>
      <t xml:space="preserve">
</t>
    </r>
  </si>
  <si>
    <t>Periodicidad de actualización: Mensual</t>
  </si>
  <si>
    <t>Criterio 3. Categoría: Tesis/Ejecutorias</t>
  </si>
  <si>
    <t>Criterio 4. Tipo de tesis: Jurisprudenciales/Aisladas</t>
  </si>
  <si>
    <t>Criterio 5. Denominación del sistema electrónico de búsqueda y consulta de tesis aisladas y jurisprudenciales o leyenda mediante la cual se informe que éstas son generadas por la SCJN y el TEPJF</t>
  </si>
  <si>
    <t>Criterio 6. Hipervínculo al sistema electrónico de búsqueda y consulta de tesis jurisprudenciales</t>
  </si>
  <si>
    <t>Criterio 7. Hipervínculo al sistema electrónico de búsqueda y consulta de tesis aisladas</t>
  </si>
  <si>
    <t>Criterio 8. Denominación del sistema electrónico de búsqueda y consulta de ejecutorias</t>
  </si>
  <si>
    <t>Criterio 9. Hipervínculo al sistema electrónico de búsqueda y consulta de ejecutorias</t>
  </si>
  <si>
    <t>Criterio 12. Órgano jurisdiccional</t>
  </si>
  <si>
    <t>Criterio 13. Materia</t>
  </si>
  <si>
    <t>Criterio 14. Tema</t>
  </si>
  <si>
    <t>Criterio 15. Número expediente</t>
  </si>
  <si>
    <t>Criterio 16. Nombre completo de las partes o la denominación jurídica que corresponda (en caso de que se trate de información que no sea reservada)</t>
  </si>
  <si>
    <t>Criterio 17. Fecha de ejecutoria</t>
  </si>
  <si>
    <t>Criterio 18. Hipervínculo al documento de la ejecutoria</t>
  </si>
  <si>
    <t xml:space="preserve">Criterio 19. Periodo de actualización de la información: mensual. En caso de periodicidad distinta, se deberá aclarar mediante una nota fundamentada, motivada y actualizada al periodo correspondiente </t>
  </si>
  <si>
    <t xml:space="preserve">Criterio 27. La información publicada se organiza mediante los formatos 1 y 2 en los que se incluye todos los campos especificados en los criterios sustantivos de contenido </t>
  </si>
  <si>
    <t>Criterio 28. El soporte de la información permite su reutilización</t>
  </si>
  <si>
    <t>Art. 58 - Fracción I. Sentencias de interés público emitidas</t>
  </si>
  <si>
    <t>Criterio 3. Denominación del sistema electrónico de búsqueda y consulta de las sentencias</t>
  </si>
  <si>
    <t>Criterio 4. Hipervínculo al sistema electrónico de búsqueda y consulta de las sentencias</t>
  </si>
  <si>
    <t>Criterio 7. Materia</t>
  </si>
  <si>
    <t>Criterio 8. Tema</t>
  </si>
  <si>
    <t xml:space="preserve">Criterio 9. Fecha de la sesión con el formato día/mes/año </t>
  </si>
  <si>
    <t>Criterio 10. Número de expediente</t>
  </si>
  <si>
    <t>Criterio 11. Hipervínculo al documento de la sentencia</t>
  </si>
  <si>
    <t xml:space="preserve">Criterio 12. Periodo de actualización de la información: trimestral. </t>
  </si>
  <si>
    <t>Criterio 13. La información publicada deberá estar actualizada al periodo que corresponde, de acuerdo con la Tabla de actualización y conservación de la información</t>
  </si>
  <si>
    <t>Criterio 14. Conservar en el sitio de Internet y a través de la Plataforma Nacional la información vigente de acuerdo con la Tabla de actualización y conservación de la información</t>
  </si>
  <si>
    <t>Criterio 15. Área(s) o unidad(es) administrativa(s) que genera(n) o posee(n) la información respectiva y son responsables de publicarla y actualizarla</t>
  </si>
  <si>
    <t xml:space="preserve">Criterio 16. Fecha de actualización de la información publicada con el formato día/mes/año </t>
  </si>
  <si>
    <t xml:space="preserve">Criterio 17. Fecha de validación  de la información publicada con el formato día/mes/año </t>
  </si>
  <si>
    <t xml:space="preserve">Criterio 18. Nota. Este criterio se cumple en caso de que sea necesario que el sujeto obligado incluya alguna aclaración relativa a la información publicada y/o explicación por la falta de información </t>
  </si>
  <si>
    <t xml:space="preserve">Criterio 19. La información publicada se organiza mediante los formatos 1 y 2, en los que se incluyen todos los campos especificados en los criterios sustantivos de contenido </t>
  </si>
  <si>
    <t>Criterio 20. El soporte de la información permite su reutilización</t>
  </si>
  <si>
    <t>Art. 58 - Fracción II. Versiones estenográficas de las Sesiones públicas</t>
  </si>
  <si>
    <t xml:space="preserve">Criterio 3. Fecha de la sesión expresada con el formato día/mes/año  </t>
  </si>
  <si>
    <t xml:space="preserve">Criterio 4. Tipo de sesión: Pleno/Sala </t>
  </si>
  <si>
    <t>Criterio 5. Hipervínculo a la versión estenográfica, audio y/o videograbaciones en que consten las deliberaciones realizadas en la sesión</t>
  </si>
  <si>
    <t xml:space="preserve">Criterio 6. Periodo de actualización de la información: trimestral. </t>
  </si>
  <si>
    <t>Criterio 7. La información publicada deberá estar actualizada al periodo que corresponde, de acuerdo con la Tabla de actualización y conservación de la información</t>
  </si>
  <si>
    <t>Criterio 8. Conservar en el sitio de Internet y a través de la Plataforma Nacional la información vigente de acuerdo con la Tabla de actualización y conservación de la información</t>
  </si>
  <si>
    <t>Criterio 9. Área(s) o unidad(es) administrativa(s) que genera(n) o posee(n) la información respectiva y son responsables de publicarla y actualizarla</t>
  </si>
  <si>
    <t xml:space="preserve">Criterio 10. Fecha de actualización de la información publicada con el formato día/mes/año </t>
  </si>
  <si>
    <t xml:space="preserve">Criterio 11. Fecha de validación  de la información publicada con el formato día/mes/año </t>
  </si>
  <si>
    <t xml:space="preserve">Criterio 12. Nota. Este criterio se cumple en caso de que sea necesario que el sujeto obligado incluya alguna aclaración relativa a la información publicada y/o explicación por la falta de información </t>
  </si>
  <si>
    <t xml:space="preserve">Criterio 13. La información publicada se organiza mediante el formato 3, en el que se incluye todos los campos especificados en los criterios sustantivos de contenido </t>
  </si>
  <si>
    <t>Criterio 14. El soporte de la información permite su reutilización</t>
  </si>
  <si>
    <t>Art. 58 - Fracción III. Designación de Jueces y Magistrados</t>
  </si>
  <si>
    <t>Criterio 3. Denominación de la(s) norma(s) que establece(n) el proceso de designación de jueces y magistrados</t>
  </si>
  <si>
    <t>Criterio 4. Fecha de publicación en el órgano de difusión institucional con el formato día/mes/año</t>
  </si>
  <si>
    <t>Criterio 5. Hipervínculo al documento de la norma</t>
  </si>
  <si>
    <t>Criterio 6. Ejercicio</t>
  </si>
  <si>
    <t>Criterio 7. Categoría: Juez/Magistrado</t>
  </si>
  <si>
    <t>Criterio 8. Fecha de la convocatoria publicada en el órgano de difusión institucional expresada con el formato día/mes/año</t>
  </si>
  <si>
    <t>Criterio 9. Hipervínculo al documento completo de la convocatoria</t>
  </si>
  <si>
    <t>Criterio 10. Listado con el nombre completo (nombre[s], primer apellido, segundo apellido) de los aspirantes registrados en cada uno de los concursos a que se convocó; en su caso, publicar una leyenda en la que se especifique que la convocatoria estuvo desierta</t>
  </si>
  <si>
    <t>Criterio 11. Listado con el nombre completo (nombre[s], primer apellido, segundo apellido) de cada uno de los aspirantes seleccionados en las fases o etapas correspondientes</t>
  </si>
  <si>
    <t>Criterio 12. Listado con el nombre completo (nombre[s], primer apellido, segundo apellido) de los aspirantes que se designaron definitivamente a la categoría concursada, incluidos los relativos a la ratificación</t>
  </si>
  <si>
    <t xml:space="preserve">Criterio 13. Periodo que se informa (fecha de inicio y fecha de término con el formato día/mes/año) 
Periodo de actualización de la información: trimestral. </t>
  </si>
  <si>
    <t>Criterio 14. Periodo que se informa (fecha de inicio y fecha de término con el formato día/mes/año) 
La información publicada deberá estar actualizada al periodo que corresponde, de acuerdo con la Tabla de actualización y conservación de la información</t>
  </si>
  <si>
    <t>Criterio 15. Periodo que se informa (fecha de inicio y fecha de término con el formato día/mes/año) 
Conservar en el sitio de Internet y a través de la Plataforma Nacional la información vigente de acuerdo con la Tabla de actualización y conservación de la información</t>
  </si>
  <si>
    <t>Criterio 16. Periodo que se informa (fecha de inicio y fecha de término con el formato día/mes/año) 
Área(s) o unidad(es) administrativa(s) que genera(n) o posee(n) la información respectiva y son responsables de publicarla y actualizarla</t>
  </si>
  <si>
    <t xml:space="preserve">Criterio 17. Periodo que se informa (fecha de inicio y fecha de término con el formato día/mes/año) 
Fecha de actualización de la información publicada con el formato día/mes/año </t>
  </si>
  <si>
    <t xml:space="preserve">Criterio 18. Periodo que se informa (fecha de inicio y fecha de término con el formato día/mes/año) 
Fecha de validación  de la información publicada con el formato día/mes/año </t>
  </si>
  <si>
    <t xml:space="preserve">Criterio 19. Periodo que se informa (fecha de inicio y fecha de término con el formato día/mes/año) 
Nota. Este criterio se cumple en caso de que sea necesario que el sujeto obligado incluya alguna aclaración relativa a la información publicada y/o explicación por la falta de información </t>
  </si>
  <si>
    <t xml:space="preserve">Criterio 20. Periodo que se informa (fecha de inicio y fecha de término con el formato día/mes/año) 
</t>
  </si>
  <si>
    <t xml:space="preserve">Criterio 21.La información publicada se organiza mediante el formato 4, en el que se incluyen todos los campos especificados en los criterios sustantivos de contenido </t>
  </si>
  <si>
    <t xml:space="preserve">Art. 58 - Fracción IV. Lista de acuerdos publicados </t>
  </si>
  <si>
    <t xml:space="preserve">Criterio 3.Denominación del Sistema electrónico donde se permita la búsqueda y consulta de acuerdos </t>
  </si>
  <si>
    <t xml:space="preserve">Criterio 4.Hipervínculo al sistema electrónico referido </t>
  </si>
  <si>
    <t>Criterio 7. Órgano jurisdiccional</t>
  </si>
  <si>
    <t xml:space="preserve">Criterio 8.Fecha del acuerdo expresada con el formato día/mes/año </t>
  </si>
  <si>
    <t>Criterio 10. Hipervínculo al sistema de búsqueda de la lista del Acuerdo</t>
  </si>
  <si>
    <t xml:space="preserve">Criterio 11.Periodo de actualización de la información: trimestral. </t>
  </si>
  <si>
    <t xml:space="preserve">Criterio 18.La información publicada se organiza, según corresponda, mediante los formatos 5a y 5b, en los que se incluyen todos los campos especificados en los criterios sustantivos de contenido </t>
  </si>
  <si>
    <t>Art. 58 - Fracción V. Datos Estadísticos</t>
  </si>
  <si>
    <t>Criterio 3.Tema: delitos de mayor incidencia.</t>
  </si>
  <si>
    <t>Criterio 4.Denominación del delito.</t>
  </si>
  <si>
    <t>Criterio 5.Posición que guardan el delito respecto de su incidencia.</t>
  </si>
  <si>
    <t>Criterio 6.Descripción de variables.</t>
  </si>
  <si>
    <t>Criterio 7.Documentos técnicos, metodológicos y normativos relacionados con la generación de estadísticas y el manejo de las bases de datos</t>
  </si>
  <si>
    <t>Criterio 8.Tipos de archivo de las bases de datos: HTML / XLS / IQY / CSV / XML / SAV / Otro (especificar).</t>
  </si>
  <si>
    <t>Criterio 9.Número de expedientes interpuestos sobre el delito.</t>
  </si>
  <si>
    <t>Criterio 10.Número de sentencias condenatorias firmes</t>
  </si>
  <si>
    <t>Criterio 11.Hipervínculo a las estadísticas.</t>
  </si>
  <si>
    <t xml:space="preserve">Criterio 19.La información publicada se organiza mediante el formato “A58-FV”, en el que se incluyen todos los campos especificados en los criterios sustantivos de contenido </t>
  </si>
  <si>
    <t>El soporte de la información permite su reutilización</t>
  </si>
  <si>
    <r>
      <rPr>
        <b/>
        <sz val="14"/>
        <color rgb="FF000000"/>
        <rFont val="Calibri"/>
        <family val="2"/>
      </rPr>
      <t>El artículo 59 Fracción I dice a la letra:</t>
    </r>
    <r>
      <rPr>
        <sz val="11"/>
        <color rgb="FF000000"/>
        <rFont val="Calibri"/>
        <family val="2"/>
      </rPr>
      <t xml:space="preserve">
Artículo 59. Además de lo señalado en el artículo 55 de la presente Ley, los órganos autónomos
deberán poner a disposición del público y actualizar la siguiente información:
I. Instituto Estatal Electoral y organismos públicos locales electorales Estatales:</t>
    </r>
  </si>
  <si>
    <t>Art. 59 - Fracción I - Inciso A. Partidos Políticos con registro</t>
  </si>
  <si>
    <t>Criterio 3. Denominación del partido político o agrupación / asociación política</t>
  </si>
  <si>
    <t xml:space="preserve">Criterio 4. Tipo de registro (catálogo): Nacional/Local/Nacional y local </t>
  </si>
  <si>
    <t xml:space="preserve">Criterio 5.Emblema del partido político o agrupación /asociación política; en su caso </t>
  </si>
  <si>
    <t>Criterio 6. Fecha de obtención del registro ante la autoridad electoral (Consejo General del INE/OPLE) con el formato día/mes/año</t>
  </si>
  <si>
    <t>Criterio 7. Hipervínculo al certificado de registro que otorga el Consejo General del organismo electoral a los Partidos Políticos con registro nacional o local</t>
  </si>
  <si>
    <t>Criterio 8. Domicilio de la sede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</si>
  <si>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9. Teléfono(s) de la sede nacional y/o local, según sea el caso</t>
  </si>
  <si>
    <t>Criterio 10. Hipervínculo a la página web</t>
  </si>
  <si>
    <t>Criterio 11. Nombre completo del dirigente nacional y/o local (nombre[s], primer apellido, segundo apellido)</t>
  </si>
  <si>
    <t>Criterio 12. Nombre completo de la(s) persona(s) que fungen como representantes ante el Consejo General, en su caso</t>
  </si>
  <si>
    <t>Criterio 15. Nombre completo o denominación de las personas y/o asociaciones civiles acreditadas por la autoridad electoral como observadores electorales (nombre[s], primer apellido, segundo apellido o razón social)</t>
  </si>
  <si>
    <t>Criterio 16. Lugar donde realizan las actividades de observación electoral: Entidad/Municipio/Distrito</t>
  </si>
  <si>
    <t xml:space="preserve">Criterio 17. Fecha de obtención de la acreditación ante la autoridad electoral (Consejo General del organismo electoral) con el formato día/mes/año  </t>
  </si>
  <si>
    <t>Criterio 18. Hipervínculo al formato de la solicitud de acreditación como observador electoral</t>
  </si>
  <si>
    <t xml:space="preserve">Criterio 19. Periodo de actualización de la información: trimestral </t>
  </si>
  <si>
    <t xml:space="preserve">Criterio 26.La información publicada se organiza mediante los formatos 1a y 1b, en los cuales se incluyen todos los campos especificados en los criterios sustantivos de contenido </t>
  </si>
  <si>
    <t>Art. 59 - Fracción I - Inciso B. Informes presentados por organizaciones, asociaciones, agrupaciones y candidatos independientes</t>
  </si>
  <si>
    <t xml:space="preserve">Criterio 3. Tipo de organización (catálogo): Partido político/Asociación política/Agrupación política/Ciudadano registrado ante la autoridad electoral/Persona autorizada para difundir encuestas o sondeos de opinión </t>
  </si>
  <si>
    <t>Criterio 4. Denominación de la organización</t>
  </si>
  <si>
    <t xml:space="preserve">Criterio 5. Registro (catálogo): Nacional/Local </t>
  </si>
  <si>
    <t>Criterio 6. Tipo de informe (por ejemplo: origen, monto, destino y aplicación de los recursos recibidos; ingresos y egresos trimestrales; ingresos y egresos anuales; ingresos y egresos de sus candidatos; ingresos y egresos de precampaña y campaña de partidos políticos; ingresos y egresos de precampaña y campaña de partidos políticos de sus candidatos, o el informe que reporte)</t>
  </si>
  <si>
    <t xml:space="preserve">Criterio 7. Periodicidad (catálogo): Mensual/Trimestral/Semestral/Anual/De campaña </t>
  </si>
  <si>
    <t>Criterio 8. Denominación al documento completo del informe</t>
  </si>
  <si>
    <t>Criterio 9. Hipervínculo al documento completo del informe</t>
  </si>
  <si>
    <t xml:space="preserve">Criterio 10. Tipo de elección: Tipo de elección (catálogo): Federal/Local </t>
  </si>
  <si>
    <t>Criterio 11. Cargos a elegir (catálogo): Presidente de la República/Senador/Diputado de mayoría relativa/Diputado de representación proporcional/Gobernador/Jefe de Gobierno/Ayuntamiento/Junta municipal/Jefatura delegacional</t>
  </si>
  <si>
    <t xml:space="preserve">Criterio 12. Entidad federativa, en su caso (catálogo) </t>
  </si>
  <si>
    <t xml:space="preserve">Criterio 15. Fecha de entrega del informe con el formato día/mes/año </t>
  </si>
  <si>
    <t>Criterio 16. Hipervínculo al Informe de organizaciones a las que pertenecen observadores electorales respecto al origen, monto y aplicación del financiamiento que obtuvieron para el desarrollo de sus actividades</t>
  </si>
  <si>
    <t>Criterio 17. Hipervínculo a las resoluciones del Consejo General respecto de los informes de ingresos y gastos de las organizaciones de observadores electorales</t>
  </si>
  <si>
    <t>Criterio 18. Hipervínculo al Dictamen consolidado respecto de la verificación de los informes que presentaron las organizaciones de observadores electorales sobre el origen, monto y aplicación de financiamiento que hayan obtenido para el desarrollo de sus actividades</t>
  </si>
  <si>
    <t>Criterio 19. Hipervínculo a las resoluciones emitidas por el Tribunal Electoral del Poder Judicial de la Federación respecto a las impugnaciones interpuestas en contra de los dictámenes consolidados y proyectos de resolución aprobados por el Consejo General de la autoridad electoral</t>
  </si>
  <si>
    <t xml:space="preserve">Criterio 20.Periodo de actualización de la información: trimestral </t>
  </si>
  <si>
    <t xml:space="preserve">Criterio 27.La información publicada se organiza mediante los formatos 2a y 2b, en los cuales se incluyen todos los campos especificados en los criterios sustantivos de contenido </t>
  </si>
  <si>
    <t>Art. 59 - Fracción I - Inciso C. Normatividad en materia de geografía y cartografía electoral</t>
  </si>
  <si>
    <t>Criterio 3. Denominación de la normatividad en materia de distritación, geografía y/o cartografía electoral. Dicha normatividad podrá ser, entre otra, criterios generales, acuerdos del Consejo General del INE o del OPLE, circulares, lineamientos u otros documentos normativos.</t>
  </si>
  <si>
    <t xml:space="preserve">Criterio 4. Fecha de emisión, aprobación o publicación con el formato día/mes/año </t>
  </si>
  <si>
    <t>Criterio 5. Hipervínculo al (los) documento(os) completo(s)</t>
  </si>
  <si>
    <t xml:space="preserve">Criterio 8. Tipo de producto: Tipo de producto (catálogo): Productos cartográficos básicos/Productos cartográficos especializados/Productos de Geografía Electoral/Estudios en materia de geografía y cartografía electoral/Otro </t>
  </si>
  <si>
    <t>Criterio 9. Denominación del producto</t>
  </si>
  <si>
    <t>Criterio 10. Fecha de emisión, aprobación y/o publicación con formato día/mes/año (por ej. 31/Marzo/2016)</t>
  </si>
  <si>
    <t xml:space="preserve">Criterio 11. Fecha de emisión, aprobación y/o publicación con formato día/mes/año </t>
  </si>
  <si>
    <t>Criterio 12. Instancia que genera el Producto</t>
  </si>
  <si>
    <t>Criterio 13. Breve descripción del Producto cartográfico</t>
  </si>
  <si>
    <t>Criterio 14. Hipervínculo al (los) Producto(s) cartográfico(s)</t>
  </si>
  <si>
    <t>Criterio 17. Año de emisión o actualización</t>
  </si>
  <si>
    <t>Criterio 18. Instancia que generó el Estudio</t>
  </si>
  <si>
    <t>Criterio 19. Breve descripción de cada Estudio de geografía o cartografía electoral</t>
  </si>
  <si>
    <t>Criterio 20. Hipervínculo a cada uno de los Estudios de geografía o cartografía electoral</t>
  </si>
  <si>
    <t xml:space="preserve">Criterio 21.Periodo de actualización de la información: semestral </t>
  </si>
  <si>
    <t>Criterio 28.La información publicada se organiza mediante los formatos 3a,3b y 3c en los cuales se incluyen todos los campos especificados en los criterios sustantivos de contenido</t>
  </si>
  <si>
    <t>Art. 59 - Fracción I - Inciso D. Listado de fórmulas de senadores</t>
  </si>
  <si>
    <t>Periodicidad de actualización: Trianual, Sexenal</t>
  </si>
  <si>
    <t>Criterio 3. Proceso electoral</t>
  </si>
  <si>
    <t xml:space="preserve">Criterio 4. Candidatura a la que se postula (catálogo): Presidencia de la República/Senador por mayoría relativa/Senador por representación proporcional/Diputado federal por mayoría relativa/ Diputado federal por representación proporcional/Diputado local por mayoría relativa/Diputado local por representación proporcional/Gobernador de Estado/Presidencia municipal/Sindico/Regidor por mayoría relativa/Regidor por representación proporcional/Jefe delegacional/Jefe de gobierno </t>
  </si>
  <si>
    <t>Criterio 5. Entidad federativa para la que se postula</t>
  </si>
  <si>
    <t xml:space="preserve">Criterio 6. Municipio </t>
  </si>
  <si>
    <t xml:space="preserve">Criterio 7. Distrito Electoral uninominal </t>
  </si>
  <si>
    <t xml:space="preserve">Criterio 8. Circunscripción plurinominal </t>
  </si>
  <si>
    <t xml:space="preserve">Criterio 9. Número de lista </t>
  </si>
  <si>
    <t>Criterio 10. Partido Político, coalición que lo postula o, en su caso, especificación de que se trata de candidato(a) independiente</t>
  </si>
  <si>
    <t>Criterio 11. Emblema del partido político o del candidato(a) independiente</t>
  </si>
  <si>
    <t>Criterio 12. Nombre completo del (la) candidato(a) propietario (Nombre (s) completo, primer   apellido, segundo apellido)</t>
  </si>
  <si>
    <t>Criterio 13. Sexo: Femenino/Masculino</t>
  </si>
  <si>
    <t>Criterio 14. Hipervínculo a la ficha curricular del candidato propietario, en su caso</t>
  </si>
  <si>
    <t>Criterio 15. Nombre completo del (la) candidato suplente (Nombre (s) completo, primer apellido, segundo apellido)</t>
  </si>
  <si>
    <t>Criterio 16. Sexo: Femenino/Masculino</t>
  </si>
  <si>
    <t xml:space="preserve">Criterio 17.  Hipervínculo a la ficha curricular del candidato propietario, en su caso </t>
  </si>
  <si>
    <t xml:space="preserve">Criterio 18.Nombre completo del (la) candidato suplente (Nombre (s) completo, primer apellido, segundo apellido) </t>
  </si>
  <si>
    <t>Criterio 19. Sexo: Femenino/Masculino</t>
  </si>
  <si>
    <t xml:space="preserve">Criterio 20.Hipervínculo a la ficha curricular de cada candidato(a) suplente, en su caso </t>
  </si>
  <si>
    <t xml:space="preserve">Criterio 21.Fecha, con el formato día/mes/año, del Acuerdo de Consejo General INE/OPLE por el que se otorga el registro a los candidatos a Presidente de la República/Gobernador del Estado </t>
  </si>
  <si>
    <t>Criterio 22. Hipervínculo al Acuerdo de Consejo General INE/OPLE por el que se otorga el registro a los candidatos a Presidente de la República/Gobernador del Estado</t>
  </si>
  <si>
    <t xml:space="preserve">Criterio 23. Ejercicio </t>
  </si>
  <si>
    <t>Criterio 25. Proceso electoral</t>
  </si>
  <si>
    <t xml:space="preserve">Criterio 26. Denominación del sistema, sección, portal, micrositio, sitio, repositorio u otro que contiene y permite consultar por proceso electoral el listado de candidatos por partido político </t>
  </si>
  <si>
    <t>Criterio 27. Hipervínculo al sistema, sección, portal, micrositio, sitio, repositorio u otro que contiene y permite consultar por proceso electoral el listado de candidatos por partido político</t>
  </si>
  <si>
    <t xml:space="preserve">Criterio 28. Ejercicio </t>
  </si>
  <si>
    <t xml:space="preserve">Criterio 29. Periodo que se informa (fecha de inicio y fecha de término con el formato día/mes/año) </t>
  </si>
  <si>
    <t>Criterio 30. Proceso electoral</t>
  </si>
  <si>
    <t>Criterio 31. Periodo constitucional para el que fueron electos</t>
  </si>
  <si>
    <t>Criterio 32. Cargo para el que fue electo(a)  (catálogo): Presidencia de la República/ Senador por mayoría relativa/Senador por primera minoría/ Senador por representación proporcional /Diputado federal por mayoría relativa/ Diputado federal por representación proporcional/ Diputado local por mayoría relativa/ Diputado local por representación proporcional/Gobernador de Estado/Presidencia municipal/Sindico/ Regidor por mayoría relativa/ Regidor por representación proporcional/ Jefe delegacional/ Jefe de gobierno</t>
  </si>
  <si>
    <t>Criterio 33. Entidad federativa, según corresponda</t>
  </si>
  <si>
    <t>Criterio 34. Municipio</t>
  </si>
  <si>
    <t>Criterio 35. Distrito Electoral uninominal, según corresponda</t>
  </si>
  <si>
    <t>Criterio 36. Circunscripción plurinominal, según corresponda</t>
  </si>
  <si>
    <t xml:space="preserve">Criterio 37. Número de lista </t>
  </si>
  <si>
    <t>Criterio 38. Partido Político, coalición que lo postuló o, en su caso, especificación de que se trató de candidato(a) independiente</t>
  </si>
  <si>
    <t>Criterio 39. Nombre completo del (la) candidato(a) electo(a) propietario, en su caso (Nombre (s) completo, primer apellido, segundo apellido)</t>
  </si>
  <si>
    <t>Criterio 40. Sexo: Femenino/Masculino</t>
  </si>
  <si>
    <t>Criterio 41. Nombre completo del (la) candidato(a) electo(a) suplente, en su caso (Nombre (s) completo, primer apellido, segundo apellido)</t>
  </si>
  <si>
    <t>Criterio 42. Sexo: Femenino/Masculino</t>
  </si>
  <si>
    <t xml:space="preserve">Criterio 43.Nombre completo del (la) candidato(a) electo(a) suplente, en su caso (Nombre (s) completo, primer apellido, segundo apellido) </t>
  </si>
  <si>
    <t xml:space="preserve">Criterio 44.Sexo: Femenino/Masculino </t>
  </si>
  <si>
    <t>Criterio 45. Ejercicio</t>
  </si>
  <si>
    <t>Criterio 46. Proceso electoral</t>
  </si>
  <si>
    <t xml:space="preserve">Criterio 47. Denominación del sistema, sección, portal, micrositio, sitio, repositorio u otro que contiene y permite consultar por proceso electoral el listado de candidatos electos por partido político </t>
  </si>
  <si>
    <t>Criterio 48. Hipervínculo al sistema, sección, portal, micrositio, sitio, repositorio u otro que contiene y permite consultar por proceso electoral el listado de candidatos electos por partido político</t>
  </si>
  <si>
    <t xml:space="preserve">Criterio 49.Periodo de actualización de la información: trianual, cuatrienal, sexenal; de acuerdo con cada proceso electoral federal y/o local que corresponda. Respecto del registro de candidatos, se actualizará la información en un plazo no mayor a 15 días hábiles a partir de que se hagan públicos en el medio oficial correspondiente. Respecto de los candidatos electos, se actualizará en un plazo no mayor a 15 días hábiles a partir de la conclusión del proceso electoral </t>
  </si>
  <si>
    <t>Criterio 50.La información publicada deberá estar actualizada al periodo que corresponde, de acuerdo con la Tabla de actualización y conservación de la información</t>
  </si>
  <si>
    <t>Criterio 51.Conservar en el sitio de Internet y a través de la Plataforma Nacional la información vigente de acuerdo con la Tabla de actualización y conservación de la información</t>
  </si>
  <si>
    <t>Criterio 52.Área(s) o unidad(es) administrativa(s) que genera(n) o posee(n) la información respectiva y son responsables de publicarla y actualizarla</t>
  </si>
  <si>
    <t xml:space="preserve">Criterio 53.Fecha de actualización de la información publicada con el formato día/mes/año </t>
  </si>
  <si>
    <t xml:space="preserve">Criterio 54.Fecha de validación  de la información publicada con el formato día/mes/año </t>
  </si>
  <si>
    <t xml:space="preserve">Criterio 55.Nota. Este criterio se cumple en caso de que sea necesario que el sujeto obligado incluya alguna aclaración relativa a la información publicada y/o explicación por la falta de información </t>
  </si>
  <si>
    <t xml:space="preserve">Criterio 56.La información publicada se organiza mediante los formatos 4a, 4b, 4c y 4d, en los cuales se incluyen todos los campos especificados en los criterios sustantivos de contenido </t>
  </si>
  <si>
    <t>Criterio 57.El soporte de la información permite su reutilización</t>
  </si>
  <si>
    <t>Art. 59 - Fracción I - Inciso E. El catálogo de medios y pautas de transmisión, versiones de spots de institutos electorales y partidos</t>
  </si>
  <si>
    <t>Criterio 3. Periodo: Ordinario/Electoral</t>
  </si>
  <si>
    <t>Criterio 4. Proceso electoral, en su caso: Federal/Local</t>
  </si>
  <si>
    <t>Criterio 5. Tipo de proceso electoral: Ordinario/Extraordinario</t>
  </si>
  <si>
    <t>Criterio 6. Tipo de catálogo: Catálogo de estaciones de radio y canales de televisión que participarán en la cobertura del periodo ordinario/Catálogo de estaciones de radio y canales de televisión que participarán en la cobertura en procesos electorales/Catálogo de concesionarios y permisionarios que transmitirán en idiomas distintos al español/Otro tipo de catálogo</t>
  </si>
  <si>
    <t>Criterio 7. Denominación del catálogo</t>
  </si>
  <si>
    <t xml:space="preserve">Criterio 8. Fecha en la que se elaboró con el formato día/mes/año </t>
  </si>
  <si>
    <t>Criterio 9. Número de acuerdo mediante el cual se aprobó el catálogo</t>
  </si>
  <si>
    <t>Criterio 10. Hipervínculo al documento del Catálogo que deberá incluir:</t>
  </si>
  <si>
    <t>Criterio 11. Tipo de medio: televisión o radio</t>
  </si>
  <si>
    <t>Criterio 12. Detalle de transmisión: canal de televisión o frecuencia de radio</t>
  </si>
  <si>
    <t>Criterio 13. Localidad de transmisión</t>
  </si>
  <si>
    <t>Criterio 14. Régimen: concesionario, permisionario</t>
  </si>
  <si>
    <t>Criterio 15. Nombre completo o denominación del concesionario o permisionario (nombre[s], primer apellido, segundo apellido o razón social)</t>
  </si>
  <si>
    <t>Criterio 16. Siglas, en su caso</t>
  </si>
  <si>
    <t>Criterio 17. Periodo: Ordinario/Electoral</t>
  </si>
  <si>
    <t>Criterio 18. Proceso electoral, en su caso: Federal/Local</t>
  </si>
  <si>
    <t>Criterio 19. Tipo de proceso electoral: Ordinario/Extraordinario</t>
  </si>
  <si>
    <t>Criterio 20. Tipo de pautas de transmisión (catálogo): Partidos políticos/Coaliciones/Candidatos independientes/Modificaciones a las pautas de transmisión aprobadas/Promocionales destinados a sus propios fines/De autoridades electorales en periodos ordinarios/De autoridades electorales en periodos extraordinarios/Asignación de tiempos en radio y televisión a las autoridades electorales federales o locales/Otro</t>
  </si>
  <si>
    <t>Criterio 21. Periodo: Campaña/Precampaña/Intercampaña</t>
  </si>
  <si>
    <t>Criterio 22. Autoridad que emite el Acuerdo</t>
  </si>
  <si>
    <t>Criterio 23. Número y/o denominación del Acuerdo</t>
  </si>
  <si>
    <t>Criterio 24. Hipervínculo al Acuerdo por el que se aprueben las pautas de transmisión</t>
  </si>
  <si>
    <t>Criterio 25. Hipervínculo al documento donde se registra el cálculo de distribución de los mensajes por partido político</t>
  </si>
  <si>
    <t>Criterio 26. Periodo: Ordinario/Electoral</t>
  </si>
  <si>
    <t>Criterio 27. Proceso electoral, en su caso: Federal/Local</t>
  </si>
  <si>
    <t>Criterio 28. Tipo de proceso electoral: Ordinario/Extraordinario</t>
  </si>
  <si>
    <t>Criterio 29. Sujeto obligado que emite spot: INE/OPLE/Partido</t>
  </si>
  <si>
    <t>Criterio 30. Medio: Radio/Televisión/Internet</t>
  </si>
  <si>
    <t>Criterio 31. Título del spot</t>
  </si>
  <si>
    <t xml:space="preserve">Criterio 32. Periodo durante el cual se transmitió o transmitirá (fecha de inicio y término con formato día/mes/año) </t>
  </si>
  <si>
    <t>Criterio 33. Versión del spot en un formato que permita su descarga</t>
  </si>
  <si>
    <t>Criterio 34. Hipervínculo a las órdenes de transmisión de los promocionales</t>
  </si>
  <si>
    <t>Criterio 35. Distribución de mensajes por hora en las estaciones de radio y canales de televisión, en un formato que permita su descarga</t>
  </si>
  <si>
    <t>Criterio 36. Hipervínculo a los Mapas de cobertura de todas las estaciones de radio y televisión solicitados al Instituto Federal de Telecomunicaciones</t>
  </si>
  <si>
    <t xml:space="preserve">Criterio 37.Periodo de actualización de la información: trimestral </t>
  </si>
  <si>
    <t>Criterio 38.La información publicada deberá estar actualizada al periodo que corresponde, de acuerdo con la Tabla de actualización y conservación de la información</t>
  </si>
  <si>
    <t>Criterio 39.Conservar en el sitio de Internet y a través de la Plataforma Nacional la información vigente de acuerdo con la Tabla de actualización y conservación de la información</t>
  </si>
  <si>
    <t>Criterio 40.Área(s) o unidad(es) administrativa(s) que genera(n) o posee(n) la información respectiva y son responsables de publicarla y actualizarla</t>
  </si>
  <si>
    <t xml:space="preserve">Criterio 41.Fecha de actualización de la información publicada con el formato día/mes/año </t>
  </si>
  <si>
    <t xml:space="preserve">Criterio 42.Fecha de validación  de la información publicada con el formato día/mes/año </t>
  </si>
  <si>
    <t xml:space="preserve">Criterio 43.Nota. Este criterio se cumple en caso de que sea necesario que el sujeto obligado incluya alguna aclaración relativa a la información publicada y/o explicación por la falta de información </t>
  </si>
  <si>
    <t xml:space="preserve">Criterio 44.La información publicada se organiza mediante los formatos 5a, 5b y 5c, en los cuales se incluyen todos los campos especificados en los criterios sustantivos de contenido </t>
  </si>
  <si>
    <t>Criterio 45.El soporte de la información permite su reutilización</t>
  </si>
  <si>
    <t>Art. 59 - Fracción I - Inciso F. Montos entregados &lt;&lt;INE/OPLE&gt;&gt;</t>
  </si>
  <si>
    <t>Periodicidad de actualización: Mensual, anual, trianual y sexenal</t>
  </si>
  <si>
    <t>Criterio 4. Mes</t>
  </si>
  <si>
    <t xml:space="preserve">Criterio 5. Tipo de sujeto obligado (catálogo): Partido político/Asociaciones y agrupaciones políticas/Asociaciones y agrupaciones políticas de ciudadanos (candidatos independientes)/Organizaciones de ciudadanos que realicen actividades de observación electoral </t>
  </si>
  <si>
    <t>Criterio 6. Denominación del partido político; asociación o agrupación política, organización de ciudadanos que realicen actividades de observación electoral o nombre completo del candidato(a) independiente (nombre[s], primer apellido, segundo apellido)</t>
  </si>
  <si>
    <t xml:space="preserve">Criterio 7. Tipo de financiamiento (catálogo): Público para actividades ordinarias permanentes y específicas/ Público para gastos de campaña/Privado de sus militantes y simpatizantes (autofinanciamiento y financiamiento por rendimientos financieros, fondos y fideicomisos) </t>
  </si>
  <si>
    <t>Criterio 8. Monto de financiamiento mensual total (sin incluir las deducciones aplicadas a los partidos políticos)</t>
  </si>
  <si>
    <t>Criterio 9. Monto de financiamiento anual total</t>
  </si>
  <si>
    <t>Criterio 10. Proceso electoral</t>
  </si>
  <si>
    <t>Criterio 11. Etapa</t>
  </si>
  <si>
    <t>Criterio 12. Cargo de elección</t>
  </si>
  <si>
    <t xml:space="preserve">Criterio 13. Entidad Federativa (catálogo) </t>
  </si>
  <si>
    <t>Criterio 14. Tope máximo de gastos de campaña</t>
  </si>
  <si>
    <t xml:space="preserve">Criterio 17. Proceso electoral </t>
  </si>
  <si>
    <t xml:space="preserve">Criterio 18.Fecha, con el formato día/mes/año, en la que se publicó en el Diario Oficial de la Federación (DOF), Periódico o Gaceta Oficial correspondiente el(los) Acuerdo(s) del Consejo General INE/OPLE en el que se determine(n) los montos que corresponda </t>
  </si>
  <si>
    <t>Criterio 19. Denominación del(los) Acuerdo(s) del Consejo General INE/OPLE en el que se determine(n) los montos que corresponda</t>
  </si>
  <si>
    <t>Criterio 20. Hipervínculo al(los) Acuerdo(s) del Consejo General INE/OPLE en el que se determine(n) los montos que corresponda</t>
  </si>
  <si>
    <t xml:space="preserve">Criterio 21.Periodo de actualización de la información: mensual respecto a las ministraciones mensuales entregadas a cada partido político. Anual para el monto total de financiamiento público otorgado a los partidos políticos para el sostenimiento de sus actividades ordinarias permanentes y para actividades específicas como entidades de interés público. Trianual o sexenal para gastos de campaña de partidos políticos y candidatos independientes en el año de la elección </t>
  </si>
  <si>
    <t xml:space="preserve">Criterio 28.La información publicada se organiza mediante los formatos 6a, 6b y 6c en los cuales se incluyen todos los campos especificados en los criterios sustantivos de contenido </t>
  </si>
  <si>
    <t xml:space="preserve">Art. 59 - Fracción I - Inciso G. La metodología e informes sobre la publicación de encuestas por muestreo; encuestas de salida y conteos rápidos financiados por las autoridades electorales competentes </t>
  </si>
  <si>
    <t xml:space="preserve">Criterio 3.Denominación de la norma </t>
  </si>
  <si>
    <t xml:space="preserve">Criterio 4.Fecha con el formato día/mes/año (de entrada en vigor de la norma que se reporta </t>
  </si>
  <si>
    <t xml:space="preserve">Criterio 5.Hipervínculo a los Criterios de carácter científico </t>
  </si>
  <si>
    <t xml:space="preserve">Criterio 6.Hipervínculo a la norma </t>
  </si>
  <si>
    <t xml:space="preserve">Criterio 7. Ejercicio </t>
  </si>
  <si>
    <t xml:space="preserve">Criterio 8. Periodo que se informa (fecha de inicio y fecha de término con el formato día/mes/año) </t>
  </si>
  <si>
    <t>Criterio 9. Periodo electoral</t>
  </si>
  <si>
    <t xml:space="preserve">Criterio 10.Tipo de ejercicio (catálogo): Muestreo/Encuesta de salida/Conteo rápido no institucional </t>
  </si>
  <si>
    <t xml:space="preserve">Criterio 11.Cargos a elegir </t>
  </si>
  <si>
    <t xml:space="preserve">Criterio 12.Fecha de Publicación del tipo de ejercicio reportado; con el formato día/mes/año </t>
  </si>
  <si>
    <t xml:space="preserve">Criterio 13.Medio por el que se publica el ejercicio </t>
  </si>
  <si>
    <t xml:space="preserve">Criterio 14.Nombre completo de quién realiza la encuesta (Nombre[s], primer apellido, segundo apellido) o razón social </t>
  </si>
  <si>
    <t xml:space="preserve">Criterio 15.Nombre completo de quién patrocina la encuesta (Nombre[s], primer apellido, segundo apellido) o razón social </t>
  </si>
  <si>
    <t xml:space="preserve">Criterio 17.Nombre completo del responsable de la publicación (Nombre[s], primer apellido, segundo apellido) o razón social </t>
  </si>
  <si>
    <t>Criterio 18.Tipo de publicación (catálogo): Original/Reproducción/Cita</t>
  </si>
  <si>
    <t xml:space="preserve">Criterio 19.Medio original, en caso de haber sido reproducción </t>
  </si>
  <si>
    <t xml:space="preserve">Criterio 20.Fecha, con el formato día/mes/año de publicación original, en su caso </t>
  </si>
  <si>
    <t xml:space="preserve">Criterio 21.Hipervínculo a la base de datos del monitoreo </t>
  </si>
  <si>
    <t xml:space="preserve">Criterio 24.Periodo electoral </t>
  </si>
  <si>
    <t xml:space="preserve">Criterio 25.Cargos a elegir </t>
  </si>
  <si>
    <t xml:space="preserve">Criterio 26.Fecha de publicación del estudio con el formato día/mes/año </t>
  </si>
  <si>
    <t xml:space="preserve">Criterio 27. Nombre completo de quién realiza la encuesta (Nombre[s], primer apellido, segundo apellido) o razón social </t>
  </si>
  <si>
    <t xml:space="preserve">Criterio 28.Nombre completo de quién patrocina la encuesta (Nombre[s], primer apellido, segundo apellido) o razón social </t>
  </si>
  <si>
    <t>Criterio 29.Financiado por partido políticos (catálogo): Sí/No</t>
  </si>
  <si>
    <t xml:space="preserve">Criterio 30.Cumplimiento de los criterios emitidos por el Instituto Nacional Electoral (catálogo): Sí/No </t>
  </si>
  <si>
    <t xml:space="preserve">Criterio 31.Hipervínculo al estudio completo </t>
  </si>
  <si>
    <t xml:space="preserve">Criterio 32. Ejercicio </t>
  </si>
  <si>
    <t xml:space="preserve">Criterio 33. Periodo que se informa (fecha de inicio y fecha de término con el formato día/mes/año) </t>
  </si>
  <si>
    <t xml:space="preserve">Criterio 34.Proceso electoral </t>
  </si>
  <si>
    <t xml:space="preserve">Criterio 35.Fecha de presentación del Informe en Consejo General; con el formato día/mes/año </t>
  </si>
  <si>
    <t xml:space="preserve">Criterio 36.Denominación de los estudios entregados </t>
  </si>
  <si>
    <t>Criterio 37.Denominación de los estudios que cumplieron con los criterios de carácter científico</t>
  </si>
  <si>
    <t xml:space="preserve">Criterio 38.Denominación de los estudios no entregados a la fecha de presentación del informe </t>
  </si>
  <si>
    <t xml:space="preserve">Criterio 39.Tipo de publicación (catálogo): Original/Reproducción/Cita </t>
  </si>
  <si>
    <t xml:space="preserve">Criterio 40.Denominación de la publicación reportada </t>
  </si>
  <si>
    <t>Criterio 41.Estudios financiados por partidos políticos</t>
  </si>
  <si>
    <t xml:space="preserve">Criterio 42. Hipervínculo al informe presentado </t>
  </si>
  <si>
    <t xml:space="preserve">Criterio 45.Nombre completo o razón social de las personas físicas o morales que pretenden efectuar encuestas de salida y/o conteos rápidos no institucionales, el día de la jornada electoral (Nombre[s], primer apellido, segundo apellido) </t>
  </si>
  <si>
    <t xml:space="preserve">Criterio 46.Tipo de ejercicio (catálogo): Encuesta de salida/Conteo rápido/Encuesta de salida y/o conteo rápido </t>
  </si>
  <si>
    <t xml:space="preserve">Criterio 47.Entidades federativas (catálogo), donde se realizarán las encuestas </t>
  </si>
  <si>
    <t xml:space="preserve">Criterio 48.Cargos a elegir </t>
  </si>
  <si>
    <t xml:space="preserve">Criterio 49.Cumplimiento de los criterios emitidos por el Instituto Nacional Electoral (catálogo): Sí/No </t>
  </si>
  <si>
    <t>Criterio 50.Acreditación del Instituto Nacional Electoral (catálogo): Sí/No</t>
  </si>
  <si>
    <t xml:space="preserve">Criterio 51.Hipervínculo al listado </t>
  </si>
  <si>
    <t>Criterio 52.Periodo de actualización de la información: semestral. Cuando se cree o modifique la información deberá publicarse en un plazo no mayor a los 20 días naturales siguientes.</t>
  </si>
  <si>
    <t xml:space="preserve">Criterio 59.La información publicada se organiza mediante los formatos 7a, 7b, 7c, 7d, 7e, y 7f, en los que se incluyen todos los campos especificados en los criterios sustantivos de contenido </t>
  </si>
  <si>
    <t>Art. 59 - Fracción I - Inciso H. Metodología del Programa de Resultados Preliminares</t>
  </si>
  <si>
    <t>Periodicidad de actualización: Trianual, sexenal</t>
  </si>
  <si>
    <t>Criterio 4. Denominación al acuerdo(s) emitido(s) por el INE en el que se establezca la metodología, reglas, lineamientos y criterios en materia de resultados preliminares</t>
  </si>
  <si>
    <t xml:space="preserve">Criterio 5. Fecha, con el formato día/mes/año, en la que se publicó el acuerdo(s) emitido(s) por el INE por los que se establezca la metodología, reglas, lineamientos y criterios en materia de resultados preliminares </t>
  </si>
  <si>
    <t>Criterio 6. Hipervínculo al el acuerdo(s) emitido(s) por el INE por los que se establezca la metodología, reglas, lineamientos y criterios en materia de resultados preliminares</t>
  </si>
  <si>
    <t>Criterio 7 . Denominación del(los) acuerdo(s) emitido(s) por el sujeto obligado para cumplir con los objetivos del PREP</t>
  </si>
  <si>
    <t>Criterio 8. Hipervínculo al(los) acuerdo(s) emitido(s) por el sujeto obligado para cumplir con los objetivos del PREP</t>
  </si>
  <si>
    <t>Criterio 9 . Denominación de la Instancia encargada de coordinar el PREP</t>
  </si>
  <si>
    <t>Criterio 10. Hipervínculo al listado de datos que se capturarán en el PREP</t>
  </si>
  <si>
    <t>Criterio 13 . Denominación de la Instancia encargada de coordinar el PREP</t>
  </si>
  <si>
    <t>Criterio 14. Hora de inicio de difusión de los resultados</t>
  </si>
  <si>
    <t>Criterio 15. Hora de cierre de difusión de los resultados</t>
  </si>
  <si>
    <t>Criterio 16. Nombre completo, de los integrantes del Comité técnico asesor (Nombre(s), primer apellido, segundo apellido)</t>
  </si>
  <si>
    <t>Criterio 17.Vigencia del Comité, por ejemplo Del día/mes/año al día/mes/año</t>
  </si>
  <si>
    <t xml:space="preserve">Criterio 18.Domicilio donde se instalan los Centros de Acopio y Transmisión de Datos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</si>
  <si>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Criterio 19. Denominación de la metodología utilizada para la integración del Sistema PREP</t>
  </si>
  <si>
    <t>Criterio 20. Hipervínculo a la metodología utilizada para la integración del Sistema PREP</t>
  </si>
  <si>
    <t>Criterio 21. Denominación de la metodología determinada para la organización y operación del Sistema</t>
  </si>
  <si>
    <t>Criterio 22. Hipervínculo a la metodología determinada para la organización y operación del Sistema</t>
  </si>
  <si>
    <t>Criterio 23. Denominación del (los) difusor(es) oficial(es) de resultados</t>
  </si>
  <si>
    <t>Criterio 24. Hipervínculo a la página web del(los) difusor(es) oficial(es) de resultados</t>
  </si>
  <si>
    <t>Criterio 25. Hipervínculo a la página de internet donde se accede al sistema informático del PREP para la consulta de los resultados y de la información relacionada con los mismos</t>
  </si>
  <si>
    <t xml:space="preserve">Criterio 26.Periodo de actualización de la información: Trianual, sexenal; de acuerdo con cada proceso electoral federal y/o local que corresponda </t>
  </si>
  <si>
    <t>Criterio 33.La información publicada se organiza mediante los formatos 8a y 8b, en los que se incluyen todos los campos especificados en los criterios sustantivos de contenido</t>
  </si>
  <si>
    <t>Art. 59 - Fracción I - Inciso I. Cómputos totales de elecciones y procesos de participación ciudadana &lt;&lt;sujeto obligado&gt;&gt;</t>
  </si>
  <si>
    <t xml:space="preserve">Criterio 3.Entidad federativa (catálogo) </t>
  </si>
  <si>
    <t xml:space="preserve">Criterio 4.Distrito electoral </t>
  </si>
  <si>
    <t xml:space="preserve">Criterio 5.Fecha de publicación del acuerdo del Consejo General del INE o del órgano competente del Organismo Público Local Electoral en el que se establezca el procedimiento para el desarrollo de las sesiones de cómputo; con el formato día/mes/año </t>
  </si>
  <si>
    <t>Criterio 6. Número del acuerdo del Consejo General de la instancia electoral en el que se emiten normas, lineamientos, o cualquier normatividad en donde se establezca el procedimiento a seguir en el desarrollo de las sesiones de cómputo</t>
  </si>
  <si>
    <t xml:space="preserve">Criterio 7.Hipervínculo al Acuerdo </t>
  </si>
  <si>
    <t xml:space="preserve">Criterio 8.Hipervínculo al procedimiento para el desarrollo de la sesión de cómputo </t>
  </si>
  <si>
    <t>Criterio 9. Tipo de elección</t>
  </si>
  <si>
    <t>Criterio 10. Fecha de la sesión en la que se realizará el cómputo de cada una de las elecciones (con el formato día/mes/año)</t>
  </si>
  <si>
    <t>Criterio 11.Hipervínculo al acta de la sesión de cómputo de los consejos distritales del Instituto Nacional Electoral o sus equivalentes para los Organismos Públicos Electorales Locales</t>
  </si>
  <si>
    <t>Criterio 12.Hipervínculo a la página que permita consultar los resultados del cómputo</t>
  </si>
  <si>
    <t>Criterio 13.Hipervínculo al acta de escrutinio y cómputo de casilla si ésta solamente fue cotejada en el pleno del Consejo durante el cómputo distrital, o al acta derivada del recuento de la casilla en el cómputo</t>
  </si>
  <si>
    <t>Criterio 14. Número total de actas capturadas en el sistema por tipo de elección</t>
  </si>
  <si>
    <t>Criterio 15. Porcentaje del total de actas</t>
  </si>
  <si>
    <t>Criterio 16. Votación obtenida por partido político, coaliciones, candidatos independientes</t>
  </si>
  <si>
    <t>Criterio 17. Número de ciudadanos inscritos en la lista nominal</t>
  </si>
  <si>
    <t>Criterio 18. Porcentaje de participación ciudadana</t>
  </si>
  <si>
    <t>Criterio 19. Hipervínculo a las Gráficas</t>
  </si>
  <si>
    <t>Criterio 20. Hipervínculo a las Bases de datos descargables</t>
  </si>
  <si>
    <t>Criterio 21. La información permite su descarga</t>
  </si>
  <si>
    <t>Criterio 22. Listado de los requerimientos técnicos para obtener la descarga con éxito</t>
  </si>
  <si>
    <t xml:space="preserve">Criterio 23.Periodo de actualización de la información: Trianual, sexenal; de acuerdo con cada proceso electoral federal y/o local que corresponda </t>
  </si>
  <si>
    <t xml:space="preserve">Criterio 30.La información publicada se organiza mediante el formato 9, en el que se incluyen todos los campos especificados en los criterios sustantivos de contenido </t>
  </si>
  <si>
    <t>Art. 59 - Fracción I - Inciso J. Resultados y declaración de validez de elecciones sujeto obligado.</t>
  </si>
  <si>
    <t>Criterio 3. Tipo de elección (especificar si es federal, local o concurrente)</t>
  </si>
  <si>
    <t xml:space="preserve">Criterio 4.Cargo asignado </t>
  </si>
  <si>
    <t xml:space="preserve">Criterio 5.Fecha del Acuerdo por el que se declara la validez de la elección y se asignan los cargos correspondientes por el principio de representación proporcional con el formato día/mes/año </t>
  </si>
  <si>
    <t>Criterio 6.Número de Acuerdo</t>
  </si>
  <si>
    <t>Criterio 8.Tipo de elección (especificar si es federal, local o concurrente</t>
  </si>
  <si>
    <t>Criterio 9.Entidad federativa (catálogo)</t>
  </si>
  <si>
    <t xml:space="preserve">Criterio 10.Consejo u órgano que emite la constancia de mayoría y validez </t>
  </si>
  <si>
    <t xml:space="preserve">Criterio 11.Hipervínculo al portal de Internet en el que pueda consultarse el resultado de la elección. En caso de no contar con dicho portal, se publicará el documento que contenga los resultados de las elecciones </t>
  </si>
  <si>
    <t xml:space="preserve">Criterio 12.Hipervínculo al acta de la sesión en la que se emite la constancia de mayoría y validez </t>
  </si>
  <si>
    <t xml:space="preserve">Criterio 13.Hipervínculo a la constancia de mayoría y validez. Esto no aplicará para el caso de la elección de la Presidencia de los Estados Unidos Mexicanos, debido a que, conforme a lo señalado en el artículo 99, párrafo cuarto, fracción II, de la Constitución Política de los Estados Unidos Mexicanos, corresponde a la Sala Superior del Tribunal Electoral del Poder Judicial de la Federación realizar el cómputo final de esta elección y formular la declaración de validez de la misma y la de Presidente Electo  </t>
  </si>
  <si>
    <t xml:space="preserve">Criterio 14.Periodo de actualización de la información: Cuando en cada elección ordinaria o de carácter extraordinaria se lleven a cabo los cómputos distritales. La información debe publicarse en tiempo real en cuanto se vayan capturando en el sistema de cómputo respectivo y bajo los lineamientos que para tal efecto establezca el INE, los datos asentados en las Actas de Escrutinio y Cómputo de casilla, o bien, las levantadas en el consejo distrital, o las que deriven de los grupos de trabajo respectivos para el eventual recuento de votos, y su actualización corresponderá a la fluidez con que se sigan registrando los datos en el sistema hasta que se determine concluir con su publicación </t>
  </si>
  <si>
    <t xml:space="preserve">Criterio 21.La información publicada se organiza mediante el formato 10, en el que se incluyen todos los campos especificados en los criterios sustantivos de contenido </t>
  </si>
  <si>
    <t>Art. 59 - Fracción I - Inciso K. Franquicias postales y telegráficas del sujeto obligado</t>
  </si>
  <si>
    <t>Criterio 3. Tipo de franquicia: postal/telegráfica</t>
  </si>
  <si>
    <t>Criterio 4. Denominación del partido político o candidato independiente al que se le otorgó la franquicia</t>
  </si>
  <si>
    <t xml:space="preserve">Criterio 5. Fecha en la que el organismo electoral correspondiente designó la franquicia postal o telegráfica al partido político o candidato independiente; con el formato día/mes/año </t>
  </si>
  <si>
    <t>Criterio 6. Número total de franquicias postales y telegráficas vigentes por partido político o candidato independiente</t>
  </si>
  <si>
    <t>Criterio 7. Presupuesto total asignado por el organismo electoral a cada partido político o candidato independiente para el uso de franquicias postales o telegráficas</t>
  </si>
  <si>
    <t>Criterio 8. Presupuesto ejercido por el partido político o candidato independiente para el uso de franquicias postales</t>
  </si>
  <si>
    <t>Criterio 9. Hipervínculo al(los) formatos para utilizados para la autorización de depósitos con franquicia postal y telegráfica</t>
  </si>
  <si>
    <t>Criterio 10. Hipervínculo a los convenios firmados para uso de franquicias postales y telegráficas entre la autoridad electoral correspondiente y el Servicio Postal Mexicano</t>
  </si>
  <si>
    <t xml:space="preserve">Criterio 11. Fecha de firma de cada convenio indicado con el formato día/mes/año  </t>
  </si>
  <si>
    <t xml:space="preserve">Criterio 12. Vigencia del convenio publicado (fecha de inicio y término con el formato día/mes/año) </t>
  </si>
  <si>
    <t xml:space="preserve">Criterio 13.Periodo de actualización de la información: trimestral </t>
  </si>
  <si>
    <t>Criterio 14.La información publicada deberá estar actualizada al periodo que corresponde, de acuerdo con la Tabla de actualización y conservación de la información</t>
  </si>
  <si>
    <t>Criterio 15.Conservar en el sitio de Internet y a través de la Plataforma Nacional la información vigente de acuerdo con la Tabla de actualización y conservación de la información</t>
  </si>
  <si>
    <t>Criterio 16.Área(s) o unidad(es) administrativa(s) que genera(n) o posee(n) la información respectiva y son responsables de publicarla y actualizarla</t>
  </si>
  <si>
    <t xml:space="preserve">Criterio 17.Fecha de actualización de la información publicada con el formato día/mes/año </t>
  </si>
  <si>
    <t xml:space="preserve">Criterio 18.Fecha de validación  de la información publicada con el formato día/mes/año </t>
  </si>
  <si>
    <t xml:space="preserve">Criterio 19.Nota. Este criterio se cumple en caso de que sea necesario que el sujeto obligado incluya alguna aclaración relativa a la información publicada y/o explicación por la falta de información </t>
  </si>
  <si>
    <t xml:space="preserve">Criterio 20.La información publicada se organiza mediante el formato 11, en el que se incluyen todos los campos especificados en los criterios sustantivos de contenido </t>
  </si>
  <si>
    <t>Criterio 21.El soporte de la información permite su reutilización</t>
  </si>
  <si>
    <t>Art. 59 - Fracción I - Inciso L. Procedimientos que deben llevar a cabo los votantes en el extranjero, sujeto obligado.</t>
  </si>
  <si>
    <t>Criterio 3. Tipo de procedimiento: inscripción al padrón nominal, inscripción al listado nominal, votación</t>
  </si>
  <si>
    <t>Criterio 4. Hipervínculo al instructivo vigente para llevar a cabo el procedimiento</t>
  </si>
  <si>
    <t>Criterio 5. Denominación del formato, solicitud o documento(s) que deba presentar, entregar o llenar el ciudadano para llevar a cabo el procedimiento</t>
  </si>
  <si>
    <t xml:space="preserve">Criterio 6. Periodo en el que se deberá entregar formato, solicitud o documento(s) que deba presentar, entregar o llenar el ciudadano para llevar a cabo el procedimiento (fecha de inicio y término con el formato día/mes/año) </t>
  </si>
  <si>
    <t>Criterio 7. Hipervínculo al formato, solicitud o documento(s) que deba presentar, entregar o llenar el ciudadano para llevar a cabo el procedimiento</t>
  </si>
  <si>
    <t>Criterio 10. Tipo de documento: Acuerdo/Circular/Convenio/Lineamientos/Otro</t>
  </si>
  <si>
    <t xml:space="preserve">Criterio 11.Fecha, con el formato día/mes/año, en la que se firmó o emitió el documento  </t>
  </si>
  <si>
    <t>Criterio 12. Tipo de organismo con quien se firmó el documento (por ejemplo, autoridad, persona física, persona moral, organismo público, etcétera)</t>
  </si>
  <si>
    <t>Criterio 13. Nombre completo o denominación del organismo (nombre[s], primer apellido, segundo apellido o razón social, en su caso)</t>
  </si>
  <si>
    <t xml:space="preserve">Criterio 14.Ámbito de competencia del documento (por ejemplo, nacional, internacional, estatal o local) </t>
  </si>
  <si>
    <t>Criterio 15.Criterio 11. Lugar de competencia (denominación del país o ciudad en el que tendrá ámbito de competencia el objetivo de firma o emisión del documento)</t>
  </si>
  <si>
    <t>Criterio 16.Vigencia del documento (fecha de inicio y término con el formato día/mes/año)</t>
  </si>
  <si>
    <t>Criterio 17. Objetivo del documento</t>
  </si>
  <si>
    <t>Criterio 18. Hipervínculo al documento</t>
  </si>
  <si>
    <t xml:space="preserve">Criterio 19. Ejercicio </t>
  </si>
  <si>
    <t xml:space="preserve">Criterio 20. Periodo que se informa (fecha de inicio y fecha de término con el formato día/mes/año) </t>
  </si>
  <si>
    <t>Criterio 21. Periodo electoral</t>
  </si>
  <si>
    <t>Criterio 22. Procedimiento de votación: Presidente de la República/Senador/ Gobernador</t>
  </si>
  <si>
    <t>Criterio 23. Ámbito de elección: Nacional/Estatal</t>
  </si>
  <si>
    <t>Criterio 24. País de residencia de los(as) votantes</t>
  </si>
  <si>
    <t>Criterio 25. Ciudad de residencia de los(as) votantes</t>
  </si>
  <si>
    <t>Criterio 26. Número total de personas registradas en el padrón de dicha ciudad</t>
  </si>
  <si>
    <t>Criterio 27. Número total de votos registrados en el periodo electoral correspondiente</t>
  </si>
  <si>
    <t>Criterio 28. Número total de votos nulos en el periodo electoral correspondiente</t>
  </si>
  <si>
    <t>Criterio 29. Números relativos</t>
  </si>
  <si>
    <t>Criterio 30. Números absolutos</t>
  </si>
  <si>
    <t>Criterio 31. Denominación del(los) Partidos políticos, coaliciones o lo que corresponda en su caso</t>
  </si>
  <si>
    <t>Criterio 32. Nombre completo de los(as) candidato(as) o candidato(as) independientes correspondientes</t>
  </si>
  <si>
    <t>Criterio 33. Número total de votos obtenidos por candidato(as)</t>
  </si>
  <si>
    <t>Criterio 34. Porcentaje de participación</t>
  </si>
  <si>
    <t>Criterio 35. Hipervínculo, en su caso, al sistema que muestre el conteo de votos registrados</t>
  </si>
  <si>
    <t>Criterio 36. Hipervínculo, en su caso, a la información estadística de los resultados del proceso electoral indicado</t>
  </si>
  <si>
    <t>Criterio 39. Ejercicio en el que se realizó la prueba</t>
  </si>
  <si>
    <t>Criterio 40. País en el que se llevó a cabo la prueba</t>
  </si>
  <si>
    <t>Criterio 41. Ciudad en el que se llevó a cabo la prueba</t>
  </si>
  <si>
    <t>Criterio 42. Actores involucrados</t>
  </si>
  <si>
    <t>Criterio 43. Fundamento jurídico en el que se basaron para llevar a cabo las pruebas</t>
  </si>
  <si>
    <t>Criterio 44. Denominación del (los) documentos que regularon las pruebas realizadas</t>
  </si>
  <si>
    <t>Criterio 45. Hipervínculo a los resultados obtenidos de la prueba</t>
  </si>
  <si>
    <t>Criterio 46.Periodo de actualización de la información: trianual, sexenal; de acuerdo con cada proceso electoral federal y/o local que corresponda</t>
  </si>
  <si>
    <t>Criterio 47.La información publicada deberá estar actualizada al periodo que corresponde, de acuerdo con la Tabla de actualización y conservación de la información</t>
  </si>
  <si>
    <t>Criterio 48.Conservar en el sitio de Internet y a través de la Plataforma Nacional la información vigente de acuerdo con la Tabla de actualización y conservación de la información</t>
  </si>
  <si>
    <t>Criterio 49.Área(s) o unidad(es) administrativa(s) que genera(n) o posee(n) la información respectiva y son responsables de publicarla y actualizarla</t>
  </si>
  <si>
    <t xml:space="preserve">Criterio 50.Fecha de actualización de la información publicada con el formato día/mes/año </t>
  </si>
  <si>
    <t xml:space="preserve">Criterio 51.Fecha de validación  de la información publicada con el formato día/mes/año </t>
  </si>
  <si>
    <t xml:space="preserve">Criterio 52.Nota. Este criterio se cumple en caso de que sea necesario que el sujeto obligado incluya alguna aclaración relativa a la información publicada y/o explicación por la falta de información </t>
  </si>
  <si>
    <t xml:space="preserve">Criterio 53.La información publicada se organiza mediante los formatos 12a, 12b, 12c y 12d, en los que se incluyen todos los campos especificados en los criterios sustantivos de contenido </t>
  </si>
  <si>
    <t>Criterio 54.El soporte de la información permite su reutilización</t>
  </si>
  <si>
    <t>Art. 59 - Fracción I - Inciso M. Documentos de pérdida de registro</t>
  </si>
  <si>
    <t>Criterio 3. Documento (catálogo): Dictamen de pérdida de registro de un partido político/Declaratoria o cancelación de pérdida de registro de un partido político/Acuerdo del organismo electoral por el que se realiza la declaratoria de pérdida de registro de un partido político/Resolución del organismo electoral sobre la cancelación de registro legal de un partido político/Acuerdo por el que se designan a los interventores responsables del control y vigilancia directos del uso y destino de los recursos y bienes del partido de que se trate/Avisos de liquidación del partido político/Informes de balance de bienes y recursos remanentes /Descripción de los bienes o recursos remanentes que serán adjudicados a la tesorería de la federación o a las tesorerías de las entidades federativas en caso de partidos políticos locales</t>
  </si>
  <si>
    <t>Criterio 4.Denominación del partido político</t>
  </si>
  <si>
    <t>Criterio 5. Denominación del documento</t>
  </si>
  <si>
    <t>Criterio 6. Ámbito de aplicación: nacional o local</t>
  </si>
  <si>
    <t>Criterio 7. Número o nomenclatura del documento</t>
  </si>
  <si>
    <t>Criterio 8.Fecha del documento con el formato día/mes/año</t>
  </si>
  <si>
    <t xml:space="preserve">Criterio 10.Periodo de actualización de la información: trimestral </t>
  </si>
  <si>
    <t>Art. 59 - Fracción I - Inciso N. Monitoreo a medios de comunicación de &lt;&lt;sujeto obligado&gt;&gt;</t>
  </si>
  <si>
    <t>Criterio 3. Etapa electoral</t>
  </si>
  <si>
    <t>Criterio 4. Tipo de medio monitoreado: Radio/Televisión</t>
  </si>
  <si>
    <t>Criterio 5. Número de piezas de monitoreo registradas por tipo de medio</t>
  </si>
  <si>
    <t>Criterio 6. Tiempo total otorgado (horas, minutos, segundos)</t>
  </si>
  <si>
    <t>Criterio 7. Género periodístico más utilizado: Nota informativa/ Entrevista/ Crónica/ Reportaje/ Otro (especificar)</t>
  </si>
  <si>
    <t>Criterio 8. Valoración de la información y opinión (Valorada/No valorada)</t>
  </si>
  <si>
    <t>Criterio 9. Recursos técnicos más utilizados para presentar la información</t>
  </si>
  <si>
    <t>Criterio 10. Denominación del informe de resultados del monitoreo</t>
  </si>
  <si>
    <t>Criterio 11. Hipervínculo al informe de resultados del monitoreo</t>
  </si>
  <si>
    <t>Criterio 12. Hipervínculo a las bases de datos</t>
  </si>
  <si>
    <t>Criterio 15. Etapa electoral</t>
  </si>
  <si>
    <t xml:space="preserve">Criterio 16. Denominación de la empresa o institución pública encargada de realizar el monitoreo </t>
  </si>
  <si>
    <t>Criterio 17. Dirección electrónica de la página web oficial de la empresa o institución pública encargada de realizar el monitoreo</t>
  </si>
  <si>
    <t xml:space="preserve">Criterio 18. Hipervínculo a los informes semanales de monitoreo </t>
  </si>
  <si>
    <t xml:space="preserve">Criterio 19. Hipervínculo a los informes acumulados </t>
  </si>
  <si>
    <t xml:space="preserve">Criterio 20. Fecha de firma del contrato o convenio con el formato día/mes/año </t>
  </si>
  <si>
    <t>Criterio 21. Número o nomenclatura del contrato o convenio</t>
  </si>
  <si>
    <t>Criterio 22. Monto total del contrato o convenio</t>
  </si>
  <si>
    <t>Criterio 23. Hipervínculo al contrato o convenio de prestación de servicios con la empresa o institución pública encargada de realizar el monitoreo</t>
  </si>
  <si>
    <t xml:space="preserve">Criterio 24. Ejercicio </t>
  </si>
  <si>
    <t xml:space="preserve">Criterio 25. Periodo que se informa (fecha de inicio y fecha de término con el formato día/mes/año) </t>
  </si>
  <si>
    <t>Criterio 26. Etapa electoral</t>
  </si>
  <si>
    <t>Criterio 27. Hipervínculo a los resultados del monitoreo de noticiarios</t>
  </si>
  <si>
    <t xml:space="preserve">Criterio 28. Hipervínculo al acuerdo por el que se aprueba la realización del monitoreo de noticiarios </t>
  </si>
  <si>
    <t>Criterio 29. Hipervínculo al acuerdo por el que se aprueba la metodología para el monitoreo de noticiarios</t>
  </si>
  <si>
    <t xml:space="preserve">Criterio 30. Hipervínculo al acuerdo por el que se aprueba el catálogo para el monitoreo de noticiarios </t>
  </si>
  <si>
    <t xml:space="preserve">Criterio 31. Hipervínculo al documento de la metodología para el monitoreo de noticiarios </t>
  </si>
  <si>
    <t xml:space="preserve">Criterio 32. Hipervínculo al catálogo para el Monitoreo de noticiarios sobre las precampañas y campañas electorales </t>
  </si>
  <si>
    <t xml:space="preserve">Criterio 33. Hipervínculo al informe o documento que contenga la información de las variables del Monitoreo de noticiarios </t>
  </si>
  <si>
    <t>Criterio 34. Hipervínculo a las bases de datos del monitoreo de noticiarios</t>
  </si>
  <si>
    <t xml:space="preserve">Criterio 35. Ejercicio </t>
  </si>
  <si>
    <t xml:space="preserve">Criterio 36. Periodo que se informa (fecha de inicio y fecha de término con el formato día/mes/año) </t>
  </si>
  <si>
    <t>Criterio 37. Tipo de periodo (Electoral/No electoral)</t>
  </si>
  <si>
    <t>Criterio 38. Periodo que se informa</t>
  </si>
  <si>
    <t>Criterio 39. Entidad federativa (catálogo)</t>
  </si>
  <si>
    <t>Criterio 40. Porcentaje de cumplimiento reportado</t>
  </si>
  <si>
    <t>Criterio 41. Denominación del informe de resultados del monitoreo</t>
  </si>
  <si>
    <t>Criterio 42. Hipervínculo al informe de resultados del monitoreo</t>
  </si>
  <si>
    <t xml:space="preserve">Criterio 43.Periodo de actualización de la información: De acuerdo con cada proceso electoral federal y/o local que corresponda para el monitoreo de programas de radio y televisión que difunden noticias y mensual para el monitoreo de la pauta </t>
  </si>
  <si>
    <t>Criterio 44.La información publicada deberá estar actualizada al periodo que corresponde, de acuerdo con la Tabla de actualización y conservación de la información</t>
  </si>
  <si>
    <t>Criterio 45.Conservar en el sitio de Internet y a través de la Plataforma Nacional la información vigente de acuerdo con la Tabla de actualización y conservación de la información</t>
  </si>
  <si>
    <t>Criterio 46.Área(s) o unidad(es) administrativa(s) que genera(n) o posee(n) la información respectiva y son responsables de publicarla y actualizarla</t>
  </si>
  <si>
    <t xml:space="preserve">Criterio 47.Fecha de actualización de la información publicada con el formato día/mes/año </t>
  </si>
  <si>
    <t xml:space="preserve">Criterio 48.Fecha de validación  de la información publicada con el formato día/mes/año </t>
  </si>
  <si>
    <t xml:space="preserve">Criterio 49.Criterio .Nota. Este criterio se cumple en caso de que sea necesario que el sujeto obligado incluya alguna aclaración relativa a la información publicada y/o explicación por la falta de información </t>
  </si>
  <si>
    <t xml:space="preserve">Criterio 50.La información publicada se organiza mediante los formatos 14a, 14b, 14c y 14d en los que se incluyen todos los campos especificados en los criterios sustantivos de contenido </t>
  </si>
  <si>
    <t>Criterio 51.El soporte de la información permite su reutilización</t>
  </si>
  <si>
    <r>
      <rPr>
        <b/>
        <sz val="14"/>
        <color rgb="FF000000"/>
        <rFont val="Calibri"/>
        <family val="2"/>
      </rPr>
      <t>El artículo 59 Fracción II dice a la letra:</t>
    </r>
    <r>
      <rPr>
        <sz val="11"/>
        <color rgb="FF000000"/>
        <rFont val="Calibri"/>
        <family val="2"/>
      </rPr>
      <t xml:space="preserve">
Artículo 59. Además de lo señalado en el artículo 55 de la presente Ley, los órganos autónomos
deberán poner a disposición del público y actualizar la siguiente información:
II. Organismos de protección de los derechos humanos Nacional y de las Entidades federativas:</t>
    </r>
  </si>
  <si>
    <t>Art. 59 - Fracción II - Inciso A. Organismos de Protección de los derechos humanos Nacional y de las Entidades federativas</t>
  </si>
  <si>
    <t>Criterio 3. Número de recomendación</t>
  </si>
  <si>
    <t>Criterio 4. Número de expediente</t>
  </si>
  <si>
    <t>Criterio 5. Autoridad(es) responsable(s) y/o servidor público</t>
  </si>
  <si>
    <t>Criterio 6. Presuntas violaciones a los derechos humanos</t>
  </si>
  <si>
    <t>Criterio 7. Breve descripción de la(s) recomendación(es)</t>
  </si>
  <si>
    <t>Criterio 8. Aceptación de la(s) recomendación(es): Sí total/Sí parcial/No</t>
  </si>
  <si>
    <t>Criterio 9. Estado que guarda el cumplimiento de la recomendación: Cumplido/En proceso/Incumplimiento</t>
  </si>
  <si>
    <t>Criterio 10. Hipervínculo a la versión pública de la recomendación que se trate o acuerdo de no responsabilidad, en los casos excepcionales, en los que se comprometiera la seguridad de las personas peticionarias es importante que se fundamente y motive extensamente la decisión</t>
  </si>
  <si>
    <t>Criterio 11. Hipervínculo de la fundamentación y motivo de la negativa de la autoridad y/o servidor público de las recomendaciones emitidas no sean aceptadas o cumplidas</t>
  </si>
  <si>
    <t>Criterio 12. Hipervínculo a las minutas de comparecencias o documento análogo de las autoridades que se negaron a aceptar o cumplir las recomendaciones.</t>
  </si>
  <si>
    <t>Criterio 13. Hipervínculo a los documentos relacionados con las acciones de seguimiento y con las pruebas del cumplimiento de las recomendaciones aceptadas por la autoridad y/o servidor público</t>
  </si>
  <si>
    <t>La información publicada deberá estar actualizada al periodo que corresponde, de acuerdo con la Tabla de actualización y conservación de la información</t>
  </si>
  <si>
    <t>Conservar en el sitio de Internet y a través de la Plataforma Nacional la información vigente de acuerdo con la Tabla de actualización y conservación de la información</t>
  </si>
  <si>
    <t>Área(s) o unidad(es) administrativa(s) que genera(n) o posee(n) la información respectiva y son responsables de publicarla y actualizarla</t>
  </si>
  <si>
    <t xml:space="preserve">Fecha de validación  de la información publicada con el formato día/mes/año </t>
  </si>
  <si>
    <t xml:space="preserve">Nota. Este criterio se cumple en caso de que sea necesario que el sujeto obligado incluya alguna aclaración relativa a la información publicada y/o explicación por la falta de información </t>
  </si>
  <si>
    <t xml:space="preserve">La información publicada se organiza mediante el formato 1, en el que se incluyen todos los campos especificados en los criterios sustantivos de contenido </t>
  </si>
  <si>
    <t>Art. 59 - Fracción II - Inciso B. Organismos de Protección de los derechos humanos Nacional y de las Entidades federativas</t>
  </si>
  <si>
    <t xml:space="preserve">Tipo de acto (catálogo): Queja / Denuncia </t>
  </si>
  <si>
    <t xml:space="preserve">Fecha en la que se presentó la Queja y/o Denuncia, con el formato día/mes/año </t>
  </si>
  <si>
    <t xml:space="preserve">Forma de iniciar el procedimiento (catálogo): A petición de parte/ Oficio </t>
  </si>
  <si>
    <t xml:space="preserve">Modo de presentar la queja o denuncia (catálogo): Escrito/ Correo electrónico/ Fax/ Lenguaje de señas/ Telefónica/ Mecanismos accesibles para personas con discapacidad </t>
  </si>
  <si>
    <t xml:space="preserve">Materia de la queja o denuncia (catálogo): Penal/ Administrativa </t>
  </si>
  <si>
    <t>Criterio 8. Número de Expediente otorgado a la queja o denuncia</t>
  </si>
  <si>
    <t>Criterio 9. Hipervínculo al acuerdo de admisión de la instancia</t>
  </si>
  <si>
    <t>Criterio 10. Autoridad y/o servidor público, del que se presentó la queja o denuncia</t>
  </si>
  <si>
    <t>Razón de la queja y/o denuncia (catálogo): Actos/ Omisiones/ Resoluciones</t>
  </si>
  <si>
    <t>Criterio 12. Estado procesal</t>
  </si>
  <si>
    <t>Criterio 13. Sentido de la resolución en caso de existir</t>
  </si>
  <si>
    <t>Criterio 14. Hipervínculo al informe que rinda(n) las autoridad(es) y/o servidor(es) público(s) sobre los actos, omisiones o resoluciones que se les atribuyan en la queja y/o denuncia.</t>
  </si>
  <si>
    <t>Criterio 15. Hipervínculo a la resolución de la queja y/o denuncia</t>
  </si>
  <si>
    <t xml:space="preserve">La información publicada se organiza mediante el formato 2, en el que se incluyen todos los campos especificados en los criterios sustantivos de contenido </t>
  </si>
  <si>
    <t>Art. 59 - Fracción II - Inciso C. Organismos de Protección de los derechos humanos Nacional y de las Entidades federativas</t>
  </si>
  <si>
    <t>Criterio 3. Presuntas violaciones a los derechos humanos</t>
  </si>
  <si>
    <t xml:space="preserve">Fecha del acuerdo de conciliación con el formato día/mes/año </t>
  </si>
  <si>
    <t>Criterio 5. Autoridad firmante del acuerdo de conciliación</t>
  </si>
  <si>
    <t>Criterio 6. Hipervínculo a la versión pública del acuerdo de conciliación, en caso de contar con el consentimiento de la parte quejosa, el organismo deberá indicarlo a través de una leyenda</t>
  </si>
  <si>
    <t xml:space="preserve">Estado que guarda la conciliación (catálogo): Cumplida parcialmente/Cumplida totalmente/Incumplida </t>
  </si>
  <si>
    <t xml:space="preserve">Hipervínculo a la versión pública de los documentos relacionados con el cumplimiento de la conciliación, en caso de contar con el consentimiento de la parte quejosa. En caso de no contar con este consentimiento, el organismo deberá indicarlo a través de una nota </t>
  </si>
  <si>
    <t>La información publicada se organiza mediante el formato 3, en el que se incluyen todos los campos especificados en los criterios sustantivos de contenido.</t>
  </si>
  <si>
    <t>Art. 59 - Fracción II - Inciso D. Organismos de Protección de los derechos humanos Nacional y de las Entidades federativas</t>
  </si>
  <si>
    <t>Criterio 3. Número de expediente</t>
  </si>
  <si>
    <t>Criterio 4. Fecha de conclusión del expediente</t>
  </si>
  <si>
    <t>Criterio 5. Tipo de medida(s) adoptada(s) durante la tramitación del expediente: precautorias, cautelares o equivalentes</t>
  </si>
  <si>
    <t>Criterio 6. Descripción de medidas precautorias, cautelares o equivalentes adoptada en el expediente concluido.</t>
  </si>
  <si>
    <t xml:space="preserve">La información publicada se organiza mediante el formato 4, en el que se incluyen todos los campos especificados en los criterios sustantivos de contenido </t>
  </si>
  <si>
    <t>Art. 59 - Fracción II - Inciso E. Organismos de Protección de los derechos humanos Nacional y de las Entidades federativas</t>
  </si>
  <si>
    <t>Criterio 3. Número(s) de expediente(s)</t>
  </si>
  <si>
    <t>Criterio 4. Autoridad competente que determinó la existencia de la violación o delito</t>
  </si>
  <si>
    <t>Criterio 5. Descripción de las Acciones de reparación del daño</t>
  </si>
  <si>
    <t>Criterio 6. Descripción de las Acciones de atención a víctimas</t>
  </si>
  <si>
    <t>Criterio 7. Descripción de las Acciones de no repetición</t>
  </si>
  <si>
    <t xml:space="preserve">Tipo de documento que integra el expediente de violaciones graves de derechos humanos o delitos de lesa humanidad (catálogo): Oficio/ Acuerdo/ Constancia/ Denuncia/ Informe/ Expediente/ Documento de seguimiento o recomendación/ Documento de prueba de cumplimiento/ Documento relacionado con la violación grave </t>
  </si>
  <si>
    <t xml:space="preserve">Hipervínculo a la versión pública de cada documento que forme parte del expediente </t>
  </si>
  <si>
    <t xml:space="preserve">La información publicada se organiza mediante el formato 5, en el que se incluyen todos los campos especificados en los criterios sustantivos de contenido </t>
  </si>
  <si>
    <t>Art. 59 - Fracción II - Inciso F. Organismos de Protección de los Derechos Humanos Nacional y de las Entidades Federativas</t>
  </si>
  <si>
    <t xml:space="preserve">Tipo de acciones (catálogo): Defensa/Promoción/Protección </t>
  </si>
  <si>
    <t>Criterio 4. Denominación de la actividad</t>
  </si>
  <si>
    <t>Criterio 5. Objetivo</t>
  </si>
  <si>
    <t>Criterio 6. Presupuesto destinado para la actividad o programa</t>
  </si>
  <si>
    <t>Criterio 7. Unidad responsable de llevar a cabo la actividad o programa dentro del organismo de protección de los Derechos Humanos</t>
  </si>
  <si>
    <t>Criterio 8. Dependencias que forman parte de la ejecución del programa o actividades</t>
  </si>
  <si>
    <t>Criterio 9. Lugar donde se realizaron</t>
  </si>
  <si>
    <t>Fecha de realización con el formato día/mes/año</t>
  </si>
  <si>
    <t>Criterio 11. Público objetivo</t>
  </si>
  <si>
    <t>Criterio 12. Número de personas beneficiadas con las acciones</t>
  </si>
  <si>
    <t>Criterio 13. Resultados obtenidos al momento del informe</t>
  </si>
  <si>
    <t>Criterio 14. Hipervínculo a los documentos relacionados con la acción descrita</t>
  </si>
  <si>
    <t xml:space="preserve">La información publicada se organiza mediante el formato 6, en el que se incluyen todos los campos especificados en los criterios sustantivos de contenido </t>
  </si>
  <si>
    <t>Art. 59 - Fracción II - Inciso G. Organismos de Protección de los derechos humanos Nacional y de las Entidades federativas</t>
  </si>
  <si>
    <t xml:space="preserve">Fecha en la que se celebró la sesión con el formato día/mes/año </t>
  </si>
  <si>
    <t xml:space="preserve">Criterio 4. Tipo de la sesión celebrada (catálogo): Ordinaria/Extraordinaria </t>
  </si>
  <si>
    <t>Criterio 5. Número de Sesión celebrada (por ej. Primera sesión ordinaria, Cuarta sesión extraordinaria)</t>
  </si>
  <si>
    <t>Criterio 6. Hipervínculo a los Acuerdos de la sesión</t>
  </si>
  <si>
    <t>Criterio 7. Hipervínculo al acta de la sesión</t>
  </si>
  <si>
    <t>Criterio 8. Hipervínculo a la versione estenográfica de las sesión</t>
  </si>
  <si>
    <t>Periodo de actualización de la información: trimestral. Cuando se decrete, reforme, adicione, derogue o abrogue cualquier norma aplicable al sujeto obligado, la información deberá publicarse y/o actualizarse en un plazo no mayor a 20 días naturales a partir de su publicación y/o aprobación en el medio oficial que corresponda</t>
  </si>
  <si>
    <t xml:space="preserve">La información publicada se organiza mediante el formato 7, en el que se incluyen todos los campos especificados en los criterios sustantivos de contenido </t>
  </si>
  <si>
    <t xml:space="preserve">Criterio 3. Tipo de documento (catálogo): Estudio/Publicación/Investigación </t>
  </si>
  <si>
    <t>Criterio 4. Denominación del documento</t>
  </si>
  <si>
    <t>Criterio 6. Resultado del Estudio/Publicación/Investigación</t>
  </si>
  <si>
    <t>Criterio 7. Hipervínculo al documento del resultado del Estudio/Publicación/Investigación</t>
  </si>
  <si>
    <t xml:space="preserve">La información publicada se organiza mediante el formato 8, en el que se incluyen todos los campos especificados en los criterios sustantivos de contenido </t>
  </si>
  <si>
    <t>Art. 59 - Fracción II - Inciso I. Organismos de Protección de los derechos humanos Nacional y de las Entidades federativas</t>
  </si>
  <si>
    <t>Criterio 3. Tipo de programa: prevención/promoción</t>
  </si>
  <si>
    <t xml:space="preserve">Criterio 4 Denominación al programa </t>
  </si>
  <si>
    <t xml:space="preserve">Criterio 5 Hipervínculo al programa </t>
  </si>
  <si>
    <t xml:space="preserve">La información publicada se organiza mediante el formato 9, en el que se incluyen todos los campos especificados en los criterios sustantivos de contenido. </t>
  </si>
  <si>
    <t>Art. 59 - Fracción II - Inciso J. Organismos de Protección de los derechos humanos Nacional y de las Entidades federativas</t>
  </si>
  <si>
    <t xml:space="preserve">Tipo de documento que refleje el estado que guardan los derechos humanos en el sistema penitenciario y de readaptación social (catálogo): Diagnóstico anual/ Informe/ Reporte/ Otro </t>
  </si>
  <si>
    <t>Criterio 5. Hipervínculo al documento</t>
  </si>
  <si>
    <t xml:space="preserve">La información publicada se organiza mediante el formato 10, en el que se incluyen todos los campos especificados en los criterios sustantivos de contenido </t>
  </si>
  <si>
    <t>Art. 59 - Fracción II - Inciso K. Organismos de Protección de los derechos humanos Nacional y de las Entidades federativas</t>
  </si>
  <si>
    <t xml:space="preserve">Tipo de acción realizada en materia de igualdad entre mujeres y hombres (catálogo): Seguimiento/ Evaluación/ Monitoreo/ Otro </t>
  </si>
  <si>
    <t xml:space="preserve">Fecha del documento en que registran las acciones sobre el seguimiento, evaluación o monitoreo en materia de igualdad entre mujeres y hombres con el formato día/mes/año </t>
  </si>
  <si>
    <t>Criterio 5. Denominación del documento en que registran las acciones sobre el seguimiento, evaluación y/o monitoreo, en materia de igualdad entre mujeres y hombres</t>
  </si>
  <si>
    <t>Criterio 6. Hipervínculo al documento en que registran las acciones sobre el seguimiento, evaluación y/o monitoreo, en materia de igualdad entre mujeres y hombres</t>
  </si>
  <si>
    <t xml:space="preserve">La información publicada se organiza mediante el formato 11, en el que se incluyen todos los campos especificados en los criterios sustantivos de contenido </t>
  </si>
  <si>
    <t>Art. 59 - Fracción II - Inciso L. Organismos de Protección de los derechos humanos Nacional y de las Entidades federativas</t>
  </si>
  <si>
    <t>Criterio 3. Tipo de documento (programas/convenios/líneas de acción/otros)</t>
  </si>
  <si>
    <t>Criterio 6. Denominación del Tratado internacional al que se hace referencia</t>
  </si>
  <si>
    <t>Criterio 7. Objetivo</t>
  </si>
  <si>
    <t>Criterio 8. Dependencias que lo suscriben</t>
  </si>
  <si>
    <t xml:space="preserve">Criterio 9. Fecha de suscripción con el formato día/mes/año </t>
  </si>
  <si>
    <t xml:space="preserve">La información publicada se organiza mediante el formato 12, en el que se incluyen todos los campos especificados en los criterios sustantivos de contenido </t>
  </si>
  <si>
    <t>Art. 59 - Fracción II - Inciso M. Lineamientos de la CNDH</t>
  </si>
  <si>
    <t xml:space="preserve">Criterio 3. Fecha de publicación del lineamiento con el formato día/mes/año </t>
  </si>
  <si>
    <t>Criterio 4. Denominación del lineamiento</t>
  </si>
  <si>
    <t>Criterio 5. Instancia emisora</t>
  </si>
  <si>
    <t>Criterio 6. Hipervínculo al lineamiento</t>
  </si>
  <si>
    <t>Criterio 7. Número de recomendación del Consejo</t>
  </si>
  <si>
    <t xml:space="preserve">Criterio 8. Fecha de la recomendación con el formato día/mes/año </t>
  </si>
  <si>
    <t>Criterio 9. Materia de la recomendación</t>
  </si>
  <si>
    <t>Criterio 10. Hipervínculo al contendido a la(s) recomendación(es) emitida(s) por el Consejo Consultivo</t>
  </si>
  <si>
    <t>Periodo de actualización de la información: trimestral.</t>
  </si>
  <si>
    <t xml:space="preserve">La información publicada se organiza mediante los formatos 13a y 13 b, en los que se incluyen todos los campos especificados en los criterios sustantivos de contenido. </t>
  </si>
  <si>
    <r>
      <rPr>
        <b/>
        <sz val="14"/>
        <color rgb="FF000000"/>
        <rFont val="Calibri"/>
        <family val="2"/>
      </rPr>
      <t>El artículo 59 Fracción III dice a la letra:</t>
    </r>
    <r>
      <rPr>
        <sz val="11"/>
        <color rgb="FF000000"/>
        <rFont val="Calibri"/>
        <family val="2"/>
      </rPr>
      <t xml:space="preserve">
Artículo 74. Además de lo señalado en el artículo 70 de la presente Ley, los órganos autónomos
deberán poner a disposición del público y actualizar la siguiente información:
III. Organismos garantes del derecho de acceso a la información y la protección de datos
personales:</t>
    </r>
  </si>
  <si>
    <t>Art. 59 - Fracción III - Inciso A. Relación de las observaciones emitidas</t>
  </si>
  <si>
    <t xml:space="preserve">Origen de la observación (catálogo): Denuncia/ Verificación </t>
  </si>
  <si>
    <t>Criterio 4. Sujeto obligado a quien se le hace la observación</t>
  </si>
  <si>
    <t xml:space="preserve">Fecha en la que se emitió la observación con el formato día/mes/año </t>
  </si>
  <si>
    <t>Criterio 6. Razón, es decir, los hechos o circunstancias que dieron origen a la observación</t>
  </si>
  <si>
    <t>Criterio 7. Fundamentos infringidos que dieron origen a la observación</t>
  </si>
  <si>
    <t xml:space="preserve">Hipervínculo a cada observación </t>
  </si>
  <si>
    <t xml:space="preserve">Fecha de notificación de la observación al sujeto obligado (día/mes/año) </t>
  </si>
  <si>
    <t xml:space="preserve">Fecha de respuesta del sujeto obligado involucrado (día/mes/año) </t>
  </si>
  <si>
    <t>Criterio 10. Acciones realizadas por el sujeto obligado involucrado para dar cumplimiento a cada uno de los puntos observados precisando las fechas de las mismas</t>
  </si>
  <si>
    <t xml:space="preserve">Estado de la observación (catálogo): En proceso/Concluida </t>
  </si>
  <si>
    <t xml:space="preserve">Si la observación se encuentra concluida, se publicará la fecha de conclusión (día/mes/año) </t>
  </si>
  <si>
    <t>Criterio 14. En casos de incumplimiento, hipervínculo a los documentos de seguimiento por parte del organismo garante (oficios dirigidos a superior jerárquico, medidas de apremio y/o sanciones que procedan)</t>
  </si>
  <si>
    <t>Criterio 15. Nombre del área o funcionario público encargado de verificar su cumplimiento</t>
  </si>
  <si>
    <t xml:space="preserve">Origen de la resolución (catálogo): Denuncia/Recurso de revisión/Inconformidad/Otro </t>
  </si>
  <si>
    <t>Criterio 20. Número de expediente</t>
  </si>
  <si>
    <t xml:space="preserve">Fecha de la resolución (día/mes/año) </t>
  </si>
  <si>
    <t>Criterio 22. Sujeto obligado parte</t>
  </si>
  <si>
    <t>Criterio 23. Los hechos y circunstancias que dieron origen a la resolución</t>
  </si>
  <si>
    <t>Criterio 24. Fundamento de la resolución</t>
  </si>
  <si>
    <t>Criterio 25. Sentido de la resolución</t>
  </si>
  <si>
    <t>Fecha de notificación de la resolución al sujeto obligado parte (día/mes/año)</t>
  </si>
  <si>
    <t>Criterio 27. Hipervínculo a la resolución</t>
  </si>
  <si>
    <t xml:space="preserve">Fecha de cumplimiento de la resolución (día/mes/año) </t>
  </si>
  <si>
    <t>Criterio 29. Hipervínculo a la nueva respuesta emitida por el sujeto obligado y entregada en cumplimiento al solicitante</t>
  </si>
  <si>
    <t xml:space="preserve">Estado de la resolución (catálogo): En proceso/Concluida </t>
  </si>
  <si>
    <t xml:space="preserve">Si la resolución se encuentra concluida, se publicará la fecha de conclusión (día/mes/año) </t>
  </si>
  <si>
    <t>Criterio 32. Hipervínculo al acuerdo emitido por el organismo garante que determine el estado de la resolución</t>
  </si>
  <si>
    <t>Criterio 33. En casos de incumplimiento, hipervínculo a los documentos de seguimiento por parte del organismo garante (oficios dirigidos a superior jerárquico, medidas de apremio y/o sanciones que procedan)</t>
  </si>
  <si>
    <t>Criterio 34. Nombre del área o funcionario público encargado de verificar su cumplimiento</t>
  </si>
  <si>
    <t xml:space="preserve">Periodo de actualización de la información: trimestral </t>
  </si>
  <si>
    <t xml:space="preserve">La información publicada se organiza mediante los formatos 1a y 1b, en los que se incluyen todos los campos especificados en los criterios sustantivos de contenido </t>
  </si>
  <si>
    <t>Art. 59 - Fracción III - Inciso B. Criterios orientadores derivados de las resoluciones emitidas</t>
  </si>
  <si>
    <t>Criterio 3. Clave de control de identificación</t>
  </si>
  <si>
    <t>Criterio 4. Tema o rubro del criterio</t>
  </si>
  <si>
    <t>Criterio 5. Vigencia del criterio</t>
  </si>
  <si>
    <t>Criterio 6. Hipervínculo a cada criterio emitido por el Instituto</t>
  </si>
  <si>
    <t>Criterio 7. Tipo de expediente del recurso del cual se deriva la resolución que origina el criterio orientador</t>
  </si>
  <si>
    <t>Criterio 8. Número del expediente del recurso del cual emana la resolución que origina el criterio orientador</t>
  </si>
  <si>
    <t>Criterio 9. Razón de estudio del recurso del cual se deriva el criterio orientador que deriva de su resolución</t>
  </si>
  <si>
    <t>Criterio 10. Fundamento para el estudio del recurso de cuya resolución se desprende el criterio orientador</t>
  </si>
  <si>
    <t>Criterio 11. Sujeto obligado que resulta parte en la resolución de la cual se deriva el criterio</t>
  </si>
  <si>
    <t xml:space="preserve">Fecha de la resolución de la cual se deriva el criterio (día/mes/año) </t>
  </si>
  <si>
    <t>Criterio 15. Clave de control de identificación</t>
  </si>
  <si>
    <t>Criterio 16. Tema o rubro del criterio</t>
  </si>
  <si>
    <t>Criterio 17. Vigencia del criterio</t>
  </si>
  <si>
    <t>Criterio 18. Hipervínculo a cada criterio emitido</t>
  </si>
  <si>
    <t xml:space="preserve">Periodo de actualización de la información: mensual. En caso de periodicidad distinta, se deberá aclarar mediante una nota fundamentada, motivada y actualizada al periodo correspondiente </t>
  </si>
  <si>
    <t xml:space="preserve">La información publicada se organiza mediante los formatos 2a y 2b, en los que se incluyen todos los campos especificados en los criterios sustantivos de contenido </t>
  </si>
  <si>
    <t>Art. 59 - Fracción III - Inciso C. Sesiones celebradas por Pleno</t>
  </si>
  <si>
    <t>Criterio 3. Número o clave de identificación de la sesión</t>
  </si>
  <si>
    <t xml:space="preserve">Tipo de Sesión celebrada (catálogo): Ordinaria/Extraordinaria/Solemne/Otro </t>
  </si>
  <si>
    <t>Criterio 5. Nombre(s), primer apellido, segundo apellido de los integrantes del Pleno y los(as) servidores(as) públicos(as) participantes en la sesión</t>
  </si>
  <si>
    <t xml:space="preserve">Fecha de la sesión en formato día/mes/año  </t>
  </si>
  <si>
    <t>Criterio 7. Tema(s) tratado(s) en la sesión</t>
  </si>
  <si>
    <t>Criterio 8. Fundamento para el caso de que la sesión no sea pública por tratarse asuntos de información reservada o confidencial</t>
  </si>
  <si>
    <t>Criterio 9. Hipervínculo al acta de la sesión</t>
  </si>
  <si>
    <t>Criterio 10. Hipervínculo a la versión estenográfica del acta de la sesión</t>
  </si>
  <si>
    <t>Criterio 11. Calendario de las sesiones celebradas</t>
  </si>
  <si>
    <t xml:space="preserve">Periodo de actualización de la información: mensual. </t>
  </si>
  <si>
    <t xml:space="preserve">La información publicada se organiza mediante el formato 3, en el que se incluyen todos los campos especificados en los criterios sustantivos de contenido </t>
  </si>
  <si>
    <t>Art. 59 - Fracción III - Inciso D. Resultados de verificación al cumplimiento de la Ley</t>
  </si>
  <si>
    <t xml:space="preserve">Denominación de la verificación </t>
  </si>
  <si>
    <t xml:space="preserve">Fecha de inicio y término del proceso de verificación </t>
  </si>
  <si>
    <t xml:space="preserve">Resultado y/o índices globales resultantes de la verificación </t>
  </si>
  <si>
    <t xml:space="preserve">Hipervínculo a los informes de resultados globales finales </t>
  </si>
  <si>
    <t>Criterio 3. Sujeto obligado verificado</t>
  </si>
  <si>
    <t xml:space="preserve">Origen de la verificación (catálogo): De oficio/ A petición de parte) </t>
  </si>
  <si>
    <t>Criterio 5. Fecha en que se llevó a cabo la verificación</t>
  </si>
  <si>
    <t>Criterio 6. Objeto de la verificación (obligaciones que se verificaron)</t>
  </si>
  <si>
    <t>Criterio 7. Alcance de la verificación o período al que se acota</t>
  </si>
  <si>
    <t xml:space="preserve">Hipervínculo al dictamen de cumplimiento o incumplimiento. En caso de incumplimiento deberán incluirse los requerimientos, recomendaciones u observaciones correspondientes </t>
  </si>
  <si>
    <t>Criterio 9. Hipervínculo al informe de cumplimiento por parte del sujeto obligado, en caso de que se determine el incumplimiento a las obligaciones verificadas</t>
  </si>
  <si>
    <t>Criterio 10. Hipervínculo al acuerdo de cumplimiento emitido por el organismo garante una vez que el sujeto obligado haya satisfecho en su totalidad el requerimiento, recomendación y/u observación hecha en el dictamen respectivo</t>
  </si>
  <si>
    <t>Criterio 11. Hipervínculo al informe presentado o enviado al Pleno del organismo garante en caso de que subsista el incumplimiento por renuencia del sujeto obligado</t>
  </si>
  <si>
    <t>Criterio 12. Hipervínculo a los informes complementarios que en su caso solicite el organismo garante para llevar a cabo la verificación</t>
  </si>
  <si>
    <t>Periodo de actualización de la información: trimestral</t>
  </si>
  <si>
    <t xml:space="preserve">La información publicada se organiza mediante los formatos 4a y 4b en los que se incluyen todos los campos especificados en los criterios sustantivos de contenido </t>
  </si>
  <si>
    <t>Art. 59 - Fracción III - Inciso E. Estudios que apoyan la resolución del recurso de revisión</t>
  </si>
  <si>
    <t>Criterio 3. Número de expediente del recurso de revisión</t>
  </si>
  <si>
    <t>Criterio 4. Sujeto obligado parte en el recurso de revisión</t>
  </si>
  <si>
    <t>Criterio 5. Motivo de procedencia del recurso de revisión</t>
  </si>
  <si>
    <t xml:space="preserve">Tipo de documento de apoyo que se utilizó (catálogo): Proyecto/ Dictamen/ Criterio/ Otro </t>
  </si>
  <si>
    <t>Criterio 7. Hipervínculo al documento de apoyo: proyecto, dictámenes, criterios y otros</t>
  </si>
  <si>
    <t>Criterio 10. Número de expediente del recurso de revisión</t>
  </si>
  <si>
    <t>Criterio 11. Sujeto obligado parte en el recurso de revisión</t>
  </si>
  <si>
    <t>Criterio 12. Motivo de procedencia del recurso de revisión</t>
  </si>
  <si>
    <t xml:space="preserve">Origen de la solicitud de atracción (catálogo): De oficio/ A petición de parte </t>
  </si>
  <si>
    <t>Criterio 14. Razones para ejercer la facultad de atracción del recurso de revisión</t>
  </si>
  <si>
    <t>Criterio 16. Hipervínculo al documento de apoyo (proyecto, dictámenes, criterios y otros)</t>
  </si>
  <si>
    <t xml:space="preserve">La información publicada se organiza mediante los formatos 5a y 5b, en los que se incluyen todos los campos especificados en los criterios sustantivos de contenido </t>
  </si>
  <si>
    <t>Art. 59 - Fracción III - Inciso F. Listado de las sentencias, ejecutorias o suspensiones</t>
  </si>
  <si>
    <t xml:space="preserve">Tipo de expediente del que se deriva la resolución que fuera impugnada (catálogo): Denuncia/Recurso de revisión/Inconformidad/Otro </t>
  </si>
  <si>
    <t>Criterio 4. Número de expediente del que se deriva la resolución que fuera impugnada (denuncia, recurso de revisión o inconformidad)</t>
  </si>
  <si>
    <t>Criterio 5. Sujeto obligado que resulta parte en dicho expediente</t>
  </si>
  <si>
    <t xml:space="preserve">Fecha en la que se emitió la resolución por el organismo garante </t>
  </si>
  <si>
    <t>Criterio 7. Hipervínculo a la resolución emitida por el organismo garante</t>
  </si>
  <si>
    <t>Criterio 8. Tipo de expediente del medio de impugnación a través del cual se combate la resolución emitida por el organismo garante (recurso de inconformidad, amparo, recurso de revisión en materia de seguridad nacional)</t>
  </si>
  <si>
    <t>Criterio 9. Número de expediente del medio de impugnación interpuesto contra la resolución emitida por el organismo garante</t>
  </si>
  <si>
    <t xml:space="preserve">Persona que interpone el medio de impugnación (catálogo): Particular/  Consejero Jurídico </t>
  </si>
  <si>
    <t>Criterio 11. Fecha de la sentencia o ejecutoria dictada en el medio de impugnación</t>
  </si>
  <si>
    <t xml:space="preserve">Sentido/efecto de la sentencia o ejecutoria del medio de impugnación (catálogo): Modifica/Revoca/Suspende de manera provisional/Definitiva </t>
  </si>
  <si>
    <t>Criterio 13. Autoridad que emite la resolución del medio de impugnación</t>
  </si>
  <si>
    <t>Criterio 14. Hipervínculo a la sentencia, ejecutoria o suspensión del medio de impugnación, que modifica, revoca o suspende la resolución del organismo garante</t>
  </si>
  <si>
    <t>Art. 59 - Fracción III - Inciso G. Quejas presentadas</t>
  </si>
  <si>
    <t>Criterio 3. Número de queja</t>
  </si>
  <si>
    <t>Criterio 4. Razón, es decir, los hechos o circunstancias que dieron origen a la queja</t>
  </si>
  <si>
    <t>Criterio 5. Fundamento de la queja</t>
  </si>
  <si>
    <t>Criterio 6. Sujeto obligado contra quien se presenta la queja</t>
  </si>
  <si>
    <t>Criterio 7. Número total de quejas por sujeto obligado</t>
  </si>
  <si>
    <t>Criterio 8. Número total de quejas de forma global</t>
  </si>
  <si>
    <t>Criterio 11. Número de la denuncia</t>
  </si>
  <si>
    <t>Criterio 12. Razón, es decir, los hechos o circunstancias que dieron origen a la denuncia</t>
  </si>
  <si>
    <t>Criterio 13. Fundamento de la denuncia</t>
  </si>
  <si>
    <t>Criterio 14. Sujeto obligado contra quien se presenta la denuncia</t>
  </si>
  <si>
    <t>Criterio 15. Número total de denuncias por sujeto obligado</t>
  </si>
  <si>
    <t>Criterio 16. Número total de denuncias de forma global</t>
  </si>
  <si>
    <t>Criterio 19. Número del recurso de revisión</t>
  </si>
  <si>
    <t>Criterio 20. Razón, es decir, los hechos o circunstancias que dieron origen al recurso de revisión</t>
  </si>
  <si>
    <t>Criterio 21. Fundamento del recurso de revisión</t>
  </si>
  <si>
    <t>Criterio 22. Sujeto obligado contra quien se presenta el recurso de revisión</t>
  </si>
  <si>
    <t>Criterio 23. Número total de recursos de revisión por sujeto obligado</t>
  </si>
  <si>
    <t>Criterio 24. Número total de recursos de revisión de forma global</t>
  </si>
  <si>
    <t>Criterio 27. Número de recurso de revisión</t>
  </si>
  <si>
    <t>Criterio 28. Razón, es decir, los hechos o circunstancias que dieron origen al recurso de revisión</t>
  </si>
  <si>
    <t>Criterio 29. Fundamento del recurso de revisión</t>
  </si>
  <si>
    <t>Criterio 30. Sujeto obligado contra quien se presenta el recurso de revisión</t>
  </si>
  <si>
    <t>Criterio 31. Número total de recursos de revisión por sujeto obligado</t>
  </si>
  <si>
    <t>Criterio 32. Número total de recursos de revisión de forma global</t>
  </si>
  <si>
    <t xml:space="preserve">La información publicada se organiza mediante los formatos 7a, 7b, 7c y 7d, en los que se incluyen todos los campos especificados en los criterios sustantivos de contenido </t>
  </si>
  <si>
    <r>
      <rPr>
        <b/>
        <sz val="14"/>
        <color rgb="FF000000"/>
        <rFont val="Calibri"/>
        <family val="2"/>
      </rPr>
      <t>El artículo 59 Fracción IV dice a la letra:</t>
    </r>
    <r>
      <rPr>
        <sz val="11"/>
        <color rgb="FF000000"/>
        <rFont val="Calibri"/>
        <family val="2"/>
      </rPr>
      <t xml:space="preserve">
Artículo 59. Además de lo señalado en el artículo 55 de la presente Ley, los órganos autónomos
deberán poner a disposición del público y actualizar la siguiente información:
IV. El Tribunal Electoral del Estado de Aguascalientes</t>
    </r>
  </si>
  <si>
    <t>Art. 59 - Fracción IV - Inciso A. Las versiones públicas de las sentencias que sean de interés público;</t>
  </si>
  <si>
    <t>Criterio 2. Denominación del sistema electrónico de búsqueda y consulta de las sentencias</t>
  </si>
  <si>
    <t>Criterio 3. Hipervínculo al sistema electrónico de búsqueda y consulta de las sentencias</t>
  </si>
  <si>
    <t>Criterio 4.  Materia</t>
  </si>
  <si>
    <t>Criterio 5. Tema</t>
  </si>
  <si>
    <t xml:space="preserve">Criterio 6.  Fecha de la sesión con el formato día/mes/año </t>
  </si>
  <si>
    <t>Criterio 7. Número de expediente</t>
  </si>
  <si>
    <t>Criterio 8. Hipervínculo al documento de la sentencia</t>
  </si>
  <si>
    <t xml:space="preserve">La información publicada se organiza mediante el formato A59-FIV-a), en los cuales se incluyen todos los campos especificados en los criterios sustantivos de contenido </t>
  </si>
  <si>
    <t>Art. 59 - Fracción IV - Inciso B. Las versiones estenográficas de las sesiones públicas;</t>
  </si>
  <si>
    <t>Criterio 2. Fecha de la sesión expresada con el formato día/mes/año</t>
  </si>
  <si>
    <t>Criterio 3. Sesión de: Pleno/Sala (especificar)</t>
  </si>
  <si>
    <t>Criterio 4. Hipervínculo a la versión estenográfica, audio y/o videograbaciones en que consten las deliberaciones realizadas en la sesión</t>
  </si>
  <si>
    <t xml:space="preserve">La información publicada se organiza mediante el formato A59-FIV-b), en los cuales se incluyen todos los campos especificados en los criterios sustantivos de contenido </t>
  </si>
  <si>
    <t>Art. 59 - Fracción IV - Inciso C. La relacionada con los procesos por medio de los cuales fueron designados los magistrados; y</t>
  </si>
  <si>
    <t xml:space="preserve">Criterio 2. Fecha de publicación en el órgano de difusión institucional con el formato día/mes/año </t>
  </si>
  <si>
    <t>Criterio 3. Hipervínculo al documento de la norma</t>
  </si>
  <si>
    <t>Criterio 5 .Categoría: Magistrado</t>
  </si>
  <si>
    <t>Criterio 6. Fecha de la convocatoria publicada en el órgano de difusión institucional expresada con el formato día/mes/año</t>
  </si>
  <si>
    <t>Criterio 7. Hipervínculo al documento completo de la convocatoria</t>
  </si>
  <si>
    <t>Criterio 8. Listado con el nombre completo (nombre[s], primer apellido, segundo apellido) de los aspirantes registrados en el concurso a que se convocó; en su caso, publicar una leyenda en la que se especifique que la convocatoria estuvo desierta</t>
  </si>
  <si>
    <t>Criterio 9.Listado con el nombre completo (nombre[s], primer apellido, segundo apellido) de cada uno de los aspirantes seleccionados en las fases o etapas correspondientes</t>
  </si>
  <si>
    <t>Criterio 10. Listado con el nombre completo (nombre[s], primer apellido, segundo apellido) de los aspirantes que se designaron definitivamente a la categoría concursada, incluidos los relativos a la ratificación</t>
  </si>
  <si>
    <t xml:space="preserve">La información publicada se organiza mediante el formato A59-FIV-c), en los cuales se incluyen todos los campos especificados en los criterios sustantivos de contenido </t>
  </si>
  <si>
    <t>Art. 59 - Fracción IV - Inciso D. La lista de acuerdos que se publique;</t>
  </si>
  <si>
    <t>Criterio 2. Denominación del sistema electrónico donde se permita la búsqueda y consulta de acuerdos</t>
  </si>
  <si>
    <t>Criterio 3. Hipervínculo al sistema electrónico</t>
  </si>
  <si>
    <t>Criterio 4. Órgano que emite el acuerdo</t>
  </si>
  <si>
    <t>Criterio 5. Fecha del Acuerdo expresada con el formato día/mes/año</t>
  </si>
  <si>
    <t>Criterio 6. Número de expediente</t>
  </si>
  <si>
    <t>Criterio 7. Hipervínculo al sistema de búsqueda de la lista del Acuerdo</t>
  </si>
  <si>
    <t xml:space="preserve">La información publicada se organiza mediante el formato A59-FIV-d), en los cuales se incluyen todos los campos especificados en los criterios sustantivos de contenido </t>
  </si>
  <si>
    <r>
      <rPr>
        <b/>
        <sz val="14"/>
        <color rgb="FF000000"/>
        <rFont val="Calibri"/>
        <family val="2"/>
      </rPr>
      <t>El artículo 59 Fracción V dice a la letra:</t>
    </r>
    <r>
      <rPr>
        <sz val="11"/>
        <color rgb="FF000000"/>
        <rFont val="Calibri"/>
        <family val="2"/>
      </rPr>
      <t xml:space="preserve">
Artículo 59. Además de lo señalado en el artículo 55 de la presente Ley, los órganos autónomos
deberán poner a disposición del público y actualizar la siguiente información:
V. La Fiscalia General del Estado</t>
    </r>
  </si>
  <si>
    <t>Art. 59 - Fracción V - Inciso A. Las estadísticas e Indicadores de la procuración de justicia;</t>
  </si>
  <si>
    <t>Criterio 3. Temas</t>
  </si>
  <si>
    <t>Criterio 4.Periodo que se informa.</t>
  </si>
  <si>
    <t>Criterio 5.  Descripción de variables</t>
  </si>
  <si>
    <t>Criterio 6. Documentos técnicos, metodológicos y normativos relacionados con la generación de estadísticas y el manejo de las bases de datos</t>
  </si>
  <si>
    <t>Criterio 7.  Tipos de archivo de las bases de datos: HTML / XLS / IQY / CSV / XML / SAV / Otro (especificar)</t>
  </si>
  <si>
    <t>Criterio 8. Hipervínculo a las bases de datos</t>
  </si>
  <si>
    <t>Criterio 9. Objetivo institucional</t>
  </si>
  <si>
    <t>Criterio 10. Nombre del indicador</t>
  </si>
  <si>
    <t>Criterio 11. Dimensión(es) a medir</t>
  </si>
  <si>
    <t>Criterio 12. Definición del indicador</t>
  </si>
  <si>
    <t>Criterio 13. Método de cálculo</t>
  </si>
  <si>
    <t>Criterio 14. Unidad de medida</t>
  </si>
  <si>
    <t>Criterio 15. Frecuencia de medición</t>
  </si>
  <si>
    <t>Criterio 16. Línea base</t>
  </si>
  <si>
    <t>Criterio 17. Metas programadas</t>
  </si>
  <si>
    <t>Criterio 18. Metas ajustadas, en su caso</t>
  </si>
  <si>
    <t>Criterio 19. Avance de las metas</t>
  </si>
  <si>
    <t>Criterio 20. Sentido del indicador</t>
  </si>
  <si>
    <t>Criterio 21. Fuente de información (especificar la fuente de información que alimenta al indicador, por lo menos; integrando: nombre de ésta e institución responsable de su medición)</t>
  </si>
  <si>
    <t xml:space="preserve">Criterio 29.La información publicada se organiza mediante los formatos “A59-FV-a)-I”y “A59-FV-a)-II”, en el que se incluyen todos los campos especificados en los criterios sustantivos de contenido </t>
  </si>
  <si>
    <t>Art. 59 - Fracción V - Inciso B. Las estadísticas relativas al Centro de Justicia para Mujeres; y</t>
  </si>
  <si>
    <t>Criterio 3.Temas</t>
  </si>
  <si>
    <t>Criterio 4. Periodo que se informa</t>
  </si>
  <si>
    <t>Criterio 5. Descripción de variables</t>
  </si>
  <si>
    <t xml:space="preserve">Criterio 16.La información publicada se organiza mediante el formato “A59-FV-b)”, en el que se incluyen todos los campos especificados en los criterios sustantivos de contenido </t>
  </si>
  <si>
    <t>Art. 59 - Fracción V - Inciso C. Resultados de certificaciones, programa de contrataciones e Indicadores de desempeño.</t>
  </si>
  <si>
    <t>Criterio 3. Fecha de certificación</t>
  </si>
  <si>
    <t>Criterio 4. Nombre del personal certificado</t>
  </si>
  <si>
    <t>Criterio 5 .Cargo</t>
  </si>
  <si>
    <t>Criterio 6. Tema certificado</t>
  </si>
  <si>
    <t>Criterio 7. Institución que otorgó la certificación</t>
  </si>
  <si>
    <t>Criterio 8. Vigencia de la certificación</t>
  </si>
  <si>
    <t>Criterio 9. Costo</t>
  </si>
  <si>
    <t>Criterio 10. Hipervínculo a los documentos de la certificación</t>
  </si>
  <si>
    <t>Criterio 11. Hipervínculo al programa de contrataciones</t>
  </si>
  <si>
    <t>Criterio 12. Objetivo institucional</t>
  </si>
  <si>
    <t>Criterio 13. Nombre del indicador</t>
  </si>
  <si>
    <t>Criterio 14. Dimensión(es) a medir</t>
  </si>
  <si>
    <t>Criterio 15. Definición del indicador</t>
  </si>
  <si>
    <t>Criterio 16. Método de cálculo</t>
  </si>
  <si>
    <t>Criterio 17. Unidad de medida</t>
  </si>
  <si>
    <t>Criterio 18. Frecuencia de medición</t>
  </si>
  <si>
    <t>Criterio 19. Línea base</t>
  </si>
  <si>
    <t>Criterio 20. Metas programadas</t>
  </si>
  <si>
    <t>Criterio 21. Metas ajustadas, en su caso</t>
  </si>
  <si>
    <t>Criterio 22. Avance de las metas</t>
  </si>
  <si>
    <t>Criterio 23. Sentido del indicador</t>
  </si>
  <si>
    <t>Criterio 24. Fuente de información (especificar la fuente de información que alimenta al indicador, por lo menos integrando: nombre de ésta e institución responsable de su medición)</t>
  </si>
  <si>
    <t xml:space="preserve">Criterio 25.Periodo de actualización de la información: trimestral. </t>
  </si>
  <si>
    <t xml:space="preserve">Criterio 32.La información publicada se organiza mediante el formato “A59-FV-c)-I”,“A59-FV-c)-II” y “A59-FV-c)-III", en el que se incluyen todos los campos especificados en los criterios sustantivos de contenido </t>
  </si>
  <si>
    <r>
      <rPr>
        <b/>
        <sz val="14"/>
        <color rgb="FF000000"/>
        <rFont val="Calibri"/>
        <family val="2"/>
      </rPr>
      <t>El artículo 60 dice a la letra:</t>
    </r>
    <r>
      <rPr>
        <sz val="11"/>
        <color rgb="FF000000"/>
        <rFont val="Calibri"/>
        <family val="2"/>
      </rPr>
      <t xml:space="preserve">
Artículo 60. Además de lo señalado en el artículo 55 de la presente Ley, las instituciones de
educación superior públicas dotadas de autonomía deberán poner a disposición del público y actualizar la
siguiente información:</t>
    </r>
    <r>
      <rPr>
        <sz val="12"/>
        <color rgb="FF000000"/>
        <rFont val="Calibri"/>
        <family val="2"/>
      </rPr>
      <t xml:space="preserve">
</t>
    </r>
  </si>
  <si>
    <t>Art. 60 - Fracción I. Oferta académica que ofrece</t>
  </si>
  <si>
    <t>Criterio 1. Unidad académica</t>
  </si>
  <si>
    <t>Criterio 2. Área de conocimiento (Carrera)</t>
  </si>
  <si>
    <t xml:space="preserve">Criterio 3.  Tipo de sistema de estudios (catálogo): escolarizado/abierto </t>
  </si>
  <si>
    <t>Criterio 4. Modalidad de estudio: presencial, a distancia, mixta</t>
  </si>
  <si>
    <t xml:space="preserve">Criterio 5. Grado académico ofertado (catálogo): Licenciatura/Especialidad/Maestría/Doctorado </t>
  </si>
  <si>
    <t xml:space="preserve">Criterio 6. Denominación o título del grado ofertado </t>
  </si>
  <si>
    <t>Criterio 7. Perfil del egresado</t>
  </si>
  <si>
    <t xml:space="preserve">Criterio 8. Hipervínculo al Plan de estudios. Documento en el que se especifique la duración, nombre de asignaturas y valor en créditos </t>
  </si>
  <si>
    <t xml:space="preserve">Periodo de actualización de la información: semestral </t>
  </si>
  <si>
    <t>Art. 60 - Fracción II. Procesos administrativos</t>
  </si>
  <si>
    <t>Criterio 1. Denominación de la escuela, facultad o departamento responsable (catálogo elaborado por el sujeto obligado)</t>
  </si>
  <si>
    <t>Criterio 2. Tipo de procedimiento administrativo académico: inscripción, pago y presentación de exámenes, revalidación, fases y requisitos para procedimientos de titulación, otros (el catálogo incluirá por lo menos estas opciones elaborado por el sujeto obligado)</t>
  </si>
  <si>
    <t>Criterio 3. Fases del procedimiento administrativo académico</t>
  </si>
  <si>
    <t xml:space="preserve">Requisitos y documentos a presentar en cada fase, en su caso </t>
  </si>
  <si>
    <t xml:space="preserve">Hipervínculo a los formatos respectivos a presentar en cada fase, en su caso </t>
  </si>
  <si>
    <t>Criterio 5. Nombre del área responsable del procedimiento administrativo académico</t>
  </si>
  <si>
    <t>Criterio 6. Nombre completo (Nombres, Primer apellido, Segundo apellido) de la persona responsable del procedimiento administrativo académico</t>
  </si>
  <si>
    <t>Criterio 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</si>
  <si>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8. Teléfono y, en su caso, extensión</t>
  </si>
  <si>
    <t>Criterio 9. Correo electrónico</t>
  </si>
  <si>
    <t xml:space="preserve">Criterio 10. Denominación de la escuela, facultad o departamento responsable </t>
  </si>
  <si>
    <t>Criterio 11. Tipo de procedimiento administrativo del cuerpo docente</t>
  </si>
  <si>
    <t>Criterio 12. Fases del procedimiento administrativo del cuerpo docente</t>
  </si>
  <si>
    <t>Criterio 13. Requisitos y documentos a presentar en cada fase, en su caso, hipervínculo a los formatos respectivos</t>
  </si>
  <si>
    <t>Criterio 14. Nombre del área responsable del procedimiento administrativo del cuerpo docente</t>
  </si>
  <si>
    <t>Criterio 15. Nombre completo (nombre[s], primer apellido, segundo apellido) de la persona responsable del procedimiento administrativo del cuerpo docente</t>
  </si>
  <si>
    <t>Criterio 16.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</si>
  <si>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17. Teléfono y, en su caso, extensión</t>
  </si>
  <si>
    <t>Criterio 18. Correo electrónico</t>
  </si>
  <si>
    <t xml:space="preserve">Nombre completo (nombre[s], primer apellido, segundo apellido) de la persona responsable del procedimiento administrativo del cuerpo docente </t>
  </si>
  <si>
    <t>Art. 60 - Fracción III. Remuneración de profesora/es</t>
  </si>
  <si>
    <t>Criterio 3. Unidad académica</t>
  </si>
  <si>
    <t>Criterio 4. Nombre completo del (de la) profesor(a) (nombre(s), primer apellido, segundo apellido)</t>
  </si>
  <si>
    <t>Criterio 5. Tipo o nivel de contratación</t>
  </si>
  <si>
    <t>Criterio 6. Remuneración bruta</t>
  </si>
  <si>
    <t>Criterio 7. Remuneración neta</t>
  </si>
  <si>
    <t>Criterio 8. Estímulos correspondientes a los niveles de contratación</t>
  </si>
  <si>
    <t>Criterio 9. Monto total percibido</t>
  </si>
  <si>
    <t xml:space="preserve">Periodo de actualización de la información: anual </t>
  </si>
  <si>
    <t>Art. 60 - Fracción IV. Personal académico con licencia</t>
  </si>
  <si>
    <t>Criterio 3. Denominación de la unidad institucional que otorga la licencia</t>
  </si>
  <si>
    <t xml:space="preserve">Criterio 5. Tipo de licencia (catálogo): Personal/Reducción de Tiempo de Dedicación/Dictar Cursillos/Asistir a Reuniones Culturales/Estudios de Posgrado/Cursos Relacionados con Tesis de Maestría o Doctorado/Presentar Exámenes de Grado/Servicio Social/Para Ocupar Cargos Públicos/Elaboración de tesis </t>
  </si>
  <si>
    <t>Criterio 6. Fecha de inicio de la licencia con el formato día/mes/año</t>
  </si>
  <si>
    <t xml:space="preserve">Criterio 7. Fecha de término de la licencia con el formato día/mes/año </t>
  </si>
  <si>
    <t>Criterio 10. Denominación de la unidad institucional que otorga el año sabático</t>
  </si>
  <si>
    <t>Criterio 11. Nombre completo del (de la) profesor(a) (nombre(s), primer apellido, segundo apellido)</t>
  </si>
  <si>
    <t xml:space="preserve">Criterio 12. Fecha de inicio del año sabático con el formato día/mes/año </t>
  </si>
  <si>
    <t xml:space="preserve">Criterio 13. Fecha de término del año sabático con el formato día/mes/año </t>
  </si>
  <si>
    <t xml:space="preserve">La información publicada se organiza mediante los formatos 4a y 4b, en el que se incluyen todos los campos especificados en los criterios sustantivos de contenido </t>
  </si>
  <si>
    <t>Art. 60 - Fracción V. Becas y apoyos</t>
  </si>
  <si>
    <t>Criterio 1. Unidad académica o institucional</t>
  </si>
  <si>
    <t>Criterio 2. Tipo beca o apoyo: nacional, internacional</t>
  </si>
  <si>
    <t xml:space="preserve">Criterio 3. Nombre de la beca o apoyo </t>
  </si>
  <si>
    <t>Criterio 4. Hipervínculo a la convocatoria</t>
  </si>
  <si>
    <t>Criterio 5. Descripción clara del procedimiento para acceder a cada beca y apoyo</t>
  </si>
  <si>
    <t>Criterio 6. Requisitos, documentos y forma de presentación para acceder a una beca o apoyo</t>
  </si>
  <si>
    <t xml:space="preserve">Criterio 7. Fecha de inicio para presentar requisitos de las candidaturas con el formato día/mes/año </t>
  </si>
  <si>
    <t xml:space="preserve">Criterio 8. Fecha de término para presentar requisitos de las candidaturas con el formato día/mes/año </t>
  </si>
  <si>
    <t xml:space="preserve">Criterio 9. Denominación del área </t>
  </si>
  <si>
    <t>Criterio 10. Nombre completo del responsable (nombre[s], primer apellido, segundo apellido)</t>
  </si>
  <si>
    <t>Criterio 11.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</si>
  <si>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12. Teléfono, en su caso, extensión</t>
  </si>
  <si>
    <t>Art. 60 - Fracción VI. Convocatorias a consursos de oposición</t>
  </si>
  <si>
    <t>Criterio 2. Dependencia universitaria que emite la convocatoria</t>
  </si>
  <si>
    <t>Criterio 3. Plaza o cargo del que es objeto el concurso</t>
  </si>
  <si>
    <t>Criterio 4. Sueldo neto</t>
  </si>
  <si>
    <t>Criterio 5. Área de adscripción de la plaza o cargo</t>
  </si>
  <si>
    <t>Criterio 6. Bases y requisitos para concursar</t>
  </si>
  <si>
    <t>Criterio 7. Pruebas y/o documentación requeridas</t>
  </si>
  <si>
    <t xml:space="preserve">Criterio 8. Fecha de publicación de la convocatoria con el formato día/mes/año </t>
  </si>
  <si>
    <t>Criterio 9. Fecha de vigencia de la convocatoria con el formato día/mes/año</t>
  </si>
  <si>
    <t>Criterio 10. Hipervínculo a la convocatoria</t>
  </si>
  <si>
    <t xml:space="preserve">Criterio 11. Denominación del instrumento de evaluación del concurso </t>
  </si>
  <si>
    <t xml:space="preserve">Criterio 12. Nombre completo de los integrantes del Comité dictaminador (Nombre(s), primer apellido, segundo apellido) </t>
  </si>
  <si>
    <t>Criterio 13. Hipervínculo a las versiones públicas de los expedientes</t>
  </si>
  <si>
    <t>Criterio 14. Hipervínculo al dictamen de resultado del concurso</t>
  </si>
  <si>
    <t>Art. 60 - Fracción VII. Proceso de selección de Consejos</t>
  </si>
  <si>
    <t>Criterio 1. Denominación del consejo y/o cualquier figura colegiada en cada escuela, facultad, departamento o dependencia</t>
  </si>
  <si>
    <t>Criterio 2. Nombre del instrumento normativo donde consten las funciones y facultades de cada consejo</t>
  </si>
  <si>
    <t>Criterio 3. Fundamento jurídico donde consten funciones y facultades de cada consejo</t>
  </si>
  <si>
    <t>Criterio 4. Nombre completo (Nombre(s), primer apellido, segundo apellido) de los miembros que conforman cada consejo</t>
  </si>
  <si>
    <t>Criterio 5. Fecha del nombramiento de los consejeros y consejeras</t>
  </si>
  <si>
    <t>Criterio 6. Unidad académica o institucional (escuela, facultad, departamento o dependencia)</t>
  </si>
  <si>
    <t>Criterio 7. Tipo de proceso</t>
  </si>
  <si>
    <t>Criterio 8. Denominación del consejo</t>
  </si>
  <si>
    <t>Criterio 9. Hipervínculo a la convocatoria</t>
  </si>
  <si>
    <t>Criterio 10. Normatividad que rige la operación del concurso</t>
  </si>
  <si>
    <t>Criterio 11. Fundamento jurídico para la selección de los consejeros</t>
  </si>
  <si>
    <t>Criterio 12. Fase en la que se encuentra el proceso</t>
  </si>
  <si>
    <t>Criterio 13. Hipervínculo al acta administrativa del resultado</t>
  </si>
  <si>
    <t>Criterio 14. Duración del nombramiento de los (las) consejeros(as)</t>
  </si>
  <si>
    <t>Criterio 15. Hipervínculo al expediente de ganador (es)</t>
  </si>
  <si>
    <t xml:space="preserve">La información publicada se organiza mediante los formatos 7a y 7b, en el que se incluyen todos los campos especificados en los criterios sustantivos de contenido </t>
  </si>
  <si>
    <t>Art. 60 - Fracción VIII. Evaluación del cuerpo docente</t>
  </si>
  <si>
    <t xml:space="preserve">Unidad académica o institucional. Por ejemplo: Escuela, Facultad, Departamento o Dependencia </t>
  </si>
  <si>
    <t>Criterio 4. Nombre de la evaluación</t>
  </si>
  <si>
    <t>Criterio 5. Nombre de la institución que aplica la evaluación (en caso de ser por parte del cuerpo estudiantil mencionarlo como tal, sin nombres de los evaluadores)</t>
  </si>
  <si>
    <t>Criterio 6. Periodo académico evaluado</t>
  </si>
  <si>
    <t>Criterio 7. Fundamento jurídico/administrativo para realizar las evaluaciones, en su caso</t>
  </si>
  <si>
    <t>Criterio 8. Categorías a evaluar</t>
  </si>
  <si>
    <t>Criterio 9. Metodología de la evaluación</t>
  </si>
  <si>
    <t>Criterio 10. Medio(s) por el (los) cual(es) se realiza la evaluación</t>
  </si>
  <si>
    <t xml:space="preserve">Criterio 11. Nombre completo de los docentes evaluados (Nombre(s), Primer apellido, Segundo apellido) </t>
  </si>
  <si>
    <t xml:space="preserve">Hipervínculo al documento de resultados de la evaluación (versiones públicas) y recomendaciones generales, en caso de existir </t>
  </si>
  <si>
    <t>Criterio 13. Hipervínculo a la Convocatoria o medio por el cual se informa a los alumnos de las evaluaciones a realizar</t>
  </si>
  <si>
    <t>Criterio 15. Número total de participantes</t>
  </si>
  <si>
    <t>Criterio 16. Metodología de la evaluación</t>
  </si>
  <si>
    <t>Criterio 17. Resultados por categorías evaluadas por profesor</t>
  </si>
  <si>
    <t>Criterio 18. Resultado global promediado de la calificación por profesor</t>
  </si>
  <si>
    <t>La información publicada se organiza mediante el formato 8, en el que se incluyen todos los campos especificados en los criterios sustantivos de contenido</t>
  </si>
  <si>
    <t>Criterio 1. Denominación de la institución de educación superior pública incorporada</t>
  </si>
  <si>
    <t xml:space="preserve">Estatus de la incorporación </t>
  </si>
  <si>
    <t xml:space="preserve">Fecha de incorporación con el formato día/mes/año </t>
  </si>
  <si>
    <t>Criterio 2. Documento o acta de incorporación de la institución</t>
  </si>
  <si>
    <t>Criterio 3. Evaluaciones y documentación derivados del procedimiento de evaluación correspondiente, de acuerdo a la normatividad de cada institución</t>
  </si>
  <si>
    <t xml:space="preserve">La información publicada se organiza mediante los formatos 9a y 9b, en los que se incluyen todos los campos especificados en los criterios sustantivos de contenido </t>
  </si>
  <si>
    <r>
      <rPr>
        <b/>
        <sz val="14"/>
        <color rgb="FF000000"/>
        <rFont val="Calibri"/>
        <family val="2"/>
      </rPr>
      <t>El artículo 61 dice a la letra:</t>
    </r>
    <r>
      <rPr>
        <sz val="11"/>
        <color rgb="FF000000"/>
        <rFont val="Calibri"/>
        <family val="2"/>
      </rPr>
      <t xml:space="preserve">
Artículo 61. Además de lo señalado en el artículo 55 de la presente Ley, los partidos políticos
nacionales y locales, las agrupaciones políticas nacionales y las personas morales constituidas en
asociación civil creadas por los ciudadanos que pretendan postular su candidatura independiente, según
corresponda, deberán poner a disposición del público y actualizar la siguiente información:</t>
    </r>
  </si>
  <si>
    <t>Art. 61 - Fracción I. Padrón de afiliados o militantes</t>
  </si>
  <si>
    <t>Periodicidad de actualización: Semestral y una vez que presenten su registro ante la autoridad electoral</t>
  </si>
  <si>
    <t>Criterio 3. Nombre completo del (la) afiliado(a), militante, asociado(a) o ciudadano(a) (nombre(s), primer apellido, segundo apellido)</t>
  </si>
  <si>
    <t xml:space="preserve">Criterio 4. Entidad federativa de residencia (catálogo) </t>
  </si>
  <si>
    <t>Criterio 5. Municipio o demarcación territorial de residencia</t>
  </si>
  <si>
    <t>Criterio 6. Distrito electoral al que pertenece</t>
  </si>
  <si>
    <t xml:space="preserve">Criterio 7. Fecha de afiliación con el formato día/mes/año </t>
  </si>
  <si>
    <t xml:space="preserve">Criterio 8.Periodo de actualización de la información: semestral y una vez que presenten su registro ante la autoridad electoral </t>
  </si>
  <si>
    <t xml:space="preserve">Criterio 15.La información publicada se organiza mediante el formato 1, en el que se incluyen todos los campos especificados en los criterios sustantivos de contenido </t>
  </si>
  <si>
    <t>Art. 61 - Fracción II. Acuerdos y resoluciones</t>
  </si>
  <si>
    <t xml:space="preserve">Criterio 3. Tipo de documento (catálogo): Acuerdo/Resolución </t>
  </si>
  <si>
    <t xml:space="preserve">Criterio 4. Área responsable (catálogo): Comité ejecutivo nacional/Secretaría/Coordinación/Comisión/Comité partidista/Comité estatal/Comité Delegacional o Municipal </t>
  </si>
  <si>
    <t>Criterio 5. Fecha de aprobación (con el formato día/mes/año)</t>
  </si>
  <si>
    <t>Criterio 6. Descripción breve del acuerdo o resolución</t>
  </si>
  <si>
    <t>Criterio 7. Hipervínculo al documento</t>
  </si>
  <si>
    <t xml:space="preserve">Criterio 18.Periodo de actualización de la información: trimestral </t>
  </si>
  <si>
    <t xml:space="preserve">Criterio 15.La información publicada se organiza mediante el formato 2, en el que se incluyen todos los campos especificados en los criterios sustantivos de contenido </t>
  </si>
  <si>
    <t>Art. 61 - Fracción III. Convenios de participación con sociedad civil</t>
  </si>
  <si>
    <t>Criterio 3. Ámbito de validez: nacional, estatal, municipal, otro (especificar)</t>
  </si>
  <si>
    <t>Criterio 4. Denominación de la organización de la sociedad civil</t>
  </si>
  <si>
    <t>Criterio 5. Fecha de firma del convenio (con el formato día/mes/año)</t>
  </si>
  <si>
    <t>Criterio 6. Descripción breve del convenio de participación</t>
  </si>
  <si>
    <t>Criterio 7. Hipervínculo al convenio de participación</t>
  </si>
  <si>
    <t>Criterio 8. Alcances o resultados del convenio</t>
  </si>
  <si>
    <t>Criterio 9. Retribución del convenio (en caso de haberla, si no, especificarlo)</t>
  </si>
  <si>
    <t xml:space="preserve">Criterio 17.La información publicada se organiza mediante el formato 3, en el que se incluyen todos los campos especificados en los criterios sustantivos de contenido </t>
  </si>
  <si>
    <t>Art. 61 - Fracción IV. Contratación y convenios de bienes y servicios</t>
  </si>
  <si>
    <t>Criterio 3. Tipo de contrato o convenio de bienes o servicios (catálogo): Adquisición/Arrendamiento/Concesión/Prestación</t>
  </si>
  <si>
    <t>Criterio 4. Tipo de persona con la que se realizó el contrato o convenio: física o moral</t>
  </si>
  <si>
    <t>Criterio 5. Nombre completo de la persona física (nombre(s), primer apellido, segundo apellido) o razón social de la persona moral con quien se realiza el contrato o convenio</t>
  </si>
  <si>
    <t>Criterio 6. Fecha de firma del contrato o convenio (con el formato día/mes/año)</t>
  </si>
  <si>
    <t>Criterio 7. Tema del contrato o convenio</t>
  </si>
  <si>
    <t>Criterio 8. Descripción breve del contrato o convenio</t>
  </si>
  <si>
    <t>Criterio 9. Hipervínculo al contrato o convenio</t>
  </si>
  <si>
    <t xml:space="preserve">Criterio 10.Inicio de vigencia del contrato o convenio con el formato día/mes/año </t>
  </si>
  <si>
    <t xml:space="preserve">Criterio 11.Término de vigencia del contrato o convenio con el formato día/mes/año </t>
  </si>
  <si>
    <t>Criterio 12. Alcances o producto del contrato o convenio</t>
  </si>
  <si>
    <t>Criterio 13. Costo del contrato o convenio (valor numérico, en moneda nacional, con impuestos incluidos)</t>
  </si>
  <si>
    <t>Criterio 14.Periodo de actualización de la información: trimestral</t>
  </si>
  <si>
    <t xml:space="preserve">Criterio 22.La información publicada se organiza mediante el formato 4, en el que se incluyen todos los campos especificados en los criterios sustantivos de contenido </t>
  </si>
  <si>
    <t>Art. 61 - Fracción V. Minutas de sesiones del partido</t>
  </si>
  <si>
    <t>Criterio 3. Tipo de órgano de decisión que sesionó, por ejemplo: comité ejecutivo, asamblea, comisión, consejo, secretaría, dirección, otro (especificar)</t>
  </si>
  <si>
    <t>Criterio 4. Fecha de la sesión, reunión o similar (con el formato día/mes/año)</t>
  </si>
  <si>
    <t>Criterio 5. Hipervínculo a la minuta</t>
  </si>
  <si>
    <t xml:space="preserve">Criterio 6.Periodo de actualización de la información: trimestral </t>
  </si>
  <si>
    <t>Criterio 7.La información publicada deberá estar actualizada al periodo que corresponde, de acuerdo con la Tabla de actualización y conservación de la información</t>
  </si>
  <si>
    <t>Criterio 8.Conservar en el sitio de Internet y a través de la Plataforma Nacional la información vigente de acuerdo con la Tabla de actualización y conservación de la información</t>
  </si>
  <si>
    <t>Criterio 9.Área(s) o unidad(es) administrativa(s) que genera(n) o posee(n) la información respectiva y son responsables de publicarla y actualizarla</t>
  </si>
  <si>
    <t xml:space="preserve">Criterio 10.Fecha de actualización de la información publicada con el formato día/mes/año </t>
  </si>
  <si>
    <t xml:space="preserve">Criterio 11.Fecha de validación  de la información publicada con el formato día/mes/año </t>
  </si>
  <si>
    <t xml:space="preserve">Criterio 12.Nota. Este criterio se cumple en caso de que sea necesario que el sujeto obligado incluya alguna aclaración relativa a la información publicada y/o explicación por la falta de información </t>
  </si>
  <si>
    <t xml:space="preserve">Criterio 13.La información publicada se organiza mediante el formato 5, en el que se incluyen todos los campos especificados en los criterios sustantivos de contenido </t>
  </si>
  <si>
    <t>Criterio 14.El soporte de la información permite su reutilización</t>
  </si>
  <si>
    <t>Art. 61 - Fracción VI. Responsables de finanzas</t>
  </si>
  <si>
    <t>Criterio 3. Nombre completo del(los) responsable(s) o titular(es) de finanzas (nombre(s), primer apellido, segundo apellido)</t>
  </si>
  <si>
    <t>Criterio 4. Escolaridad (Nivel máximo de estudios: ninguno, primaria, secundaria, bachillerato, técnica, licenciatura, maestría, doctorado, posdoctorado)</t>
  </si>
  <si>
    <t>Criterio 5. Área de estudio, en su caso</t>
  </si>
  <si>
    <t>Criterio 6. Denominación del cargo que desempeña en el partido político</t>
  </si>
  <si>
    <t>Criterio 7. Hipervínculo al perfil curricular</t>
  </si>
  <si>
    <t xml:space="preserve">Criterio 8.Periodo de actualización de la información: trimestral </t>
  </si>
  <si>
    <t xml:space="preserve">Criterio 15.La información publicada se organiza mediante el formato 6, en el que se incluyen todos los campos especificados en los criterios sustantivos de contenido </t>
  </si>
  <si>
    <t>Art. 61 - Fracción VII. Organizaciones sociales</t>
  </si>
  <si>
    <t>Criterio 3. Nombre completo de la organización</t>
  </si>
  <si>
    <t>Criterio 4. Figura jurídica: Persona moral</t>
  </si>
  <si>
    <t>Criterio 5. Dirección electrónica de la página web de la organización (en caso de tenerla)</t>
  </si>
  <si>
    <t>Criterio 6. Presupuesto o recursos asignados (en caso de existir)</t>
  </si>
  <si>
    <t xml:space="preserve">Criterio 7.Fecha de adhesión con el formato día/mes/año </t>
  </si>
  <si>
    <t xml:space="preserve">Criterio 15.La información publicada se organiza mediante el formato 7, en el que se incluyen todos los campos especificados en los criterios sustantivos de contenido </t>
  </si>
  <si>
    <t>Art. 61 - Fracción VIII. Cuotas ordinarias y extraordinarias de militantes</t>
  </si>
  <si>
    <t>Criterio 3. Tipo de cuota: Ordinaria o extraordinaria</t>
  </si>
  <si>
    <t>Criterio 4. Nombre completo del militante, afiliado, participante o simpatizante (nombre(s), primer apellido, segundo apellido)</t>
  </si>
  <si>
    <t>Criterio 5. Fecha de aportación (con el formato día/mes/año)</t>
  </si>
  <si>
    <t>Criterio 6. Monto individual de aportación</t>
  </si>
  <si>
    <t>Criterio 7. Monto agregado de aportaciones durante el período que se reporta (la suma de las cuotas ordinarias y extraordinarias aportadas por sus militantes)</t>
  </si>
  <si>
    <t>Criterio 8. Hipervínculo al documento (Decreto, Comunicado, Acuerdo, Estatuto, etcétera), en el que se especifiquen los montos mínimos y máximos de las cuotas que podrá recibir el sujeto obligado</t>
  </si>
  <si>
    <t xml:space="preserve">Criterio 9.Periodo de actualización de la información: trimestral </t>
  </si>
  <si>
    <t>Criterio 16.La información publicada se organiza mediante el formato 8, en el que se incluyen todos los campos especificados en los criterios sustantivos de contenido</t>
  </si>
  <si>
    <t>Art. 61 - Fracción IX. Financiamiento privado</t>
  </si>
  <si>
    <t>Criterio 3. Límites de financiamiento privado</t>
  </si>
  <si>
    <t>Criterio 4. Hipervínculo al documento en el que se establezcan los límites de financiamiento privado</t>
  </si>
  <si>
    <t>Criterio 5. Nombre completo del aportante (nombre(s), primer apellido, segundo apellido)</t>
  </si>
  <si>
    <t>Criterio 6. Tipo de aportante: militante, simpatizante, afiliado, participante u otro (especificar)</t>
  </si>
  <si>
    <t>Criterio 7. Monto aportado (valor numérico, en moneda nacional, con impuestos incluidos)</t>
  </si>
  <si>
    <t xml:space="preserve">Criterio 8. Fecha de aportación con el formato día/mes/año </t>
  </si>
  <si>
    <t>Criterio 9. Número de recibo que se haya emitido</t>
  </si>
  <si>
    <t>Criterio 10. Financiamiento privado agregado (la suma de las aportaciones privadas recibidas durante el período)</t>
  </si>
  <si>
    <t xml:space="preserve">Criterio 11.Periodo de actualización de la información: trimestral </t>
  </si>
  <si>
    <t xml:space="preserve">Criterio 18.La información publicada se organiza mediante el formato 9, en el que se incluyen todos los campos especificados en los criterios sustantivos de contenido </t>
  </si>
  <si>
    <t>Art. 61 - Fracción X. Aportantes a campañas y precampañas</t>
  </si>
  <si>
    <t xml:space="preserve">Criterio 3. Tipo de proceso al que se aportó (catálogo): Campaña/Precampaña </t>
  </si>
  <si>
    <t>Criterio 4. Tipo de campaña o precampaña beneficiada: renovación de los poderes Ejecutivo y Legislativo de la Federación, de los poderes Ejecutivo, Legislativo y de los Ayuntamientos en los estados de la República y del Jefe de Gobierno, de los diputados de la Asamblea Legislativa y los alcaldes de la Ciudad de México; así como para obtener apoyo ciudadano a efecto de obtener una candidatura, etcétera</t>
  </si>
  <si>
    <t>Criterio 5. Periodo de la campaña o precampaña</t>
  </si>
  <si>
    <t>Criterio 6. Nombre completo del (la) beneficiado(a) (nombre(s), primer apellido, segundo apellido del (la) precandidato(a), candidato(a), postulante para candidatura independiente, etcétera)</t>
  </si>
  <si>
    <t>Criterio 7. Nombre completo del (la) aportante (nombre(s), primer apellido, segundo apellido)</t>
  </si>
  <si>
    <t>Criterio 8. Tipo de aportación: monetaria / en especie</t>
  </si>
  <si>
    <t>Criterio 9. Monto (valor numérico, en moneda nacional, con impuestos incluidos) o descripción de lo aportado</t>
  </si>
  <si>
    <t xml:space="preserve">Criterio 10. Fecha de aportación con el formato día/mes/año </t>
  </si>
  <si>
    <t xml:space="preserve">Criterio 18.La información publicada se organiza mediante el formato 10, en el que se incluyen todos los campos especificados en los criterios sustantivos de contenido </t>
  </si>
  <si>
    <t>Art. 61 - Fracción XI. Acta de asamblea constitutiva</t>
  </si>
  <si>
    <t>Criterio 3. Fecha del acta de constitución con el formato día/mes/año</t>
  </si>
  <si>
    <t>Criterio 4. Hipervínculo al documento completo del acta constitutiva</t>
  </si>
  <si>
    <t xml:space="preserve">Criterio 5.Periodo de actualización de la información: anual </t>
  </si>
  <si>
    <t>Criterio 6.La información publicada deberá estar actualizada al periodo que corresponde, de acuerdo con la Tabla de actualización y conservación de la información</t>
  </si>
  <si>
    <t>Criterio 7.Conservar en el sitio de Internet y a través de la Plataforma Nacional la información vigente de acuerdo con la Tabla de actualización y conservación de la información</t>
  </si>
  <si>
    <t>Criterio 8.Área(s) o unidad(es) administrativa(s) que genera(n) o posee(n) la información respectiva y son responsables de publicarla y actualizarla</t>
  </si>
  <si>
    <t xml:space="preserve">Criterio 9.Fecha de actualización de la información publicada con el formato día/mes/año </t>
  </si>
  <si>
    <t xml:space="preserve">Criterio 10.Fecha de validación  de la información publicada con el formato día/mes/año </t>
  </si>
  <si>
    <t xml:space="preserve">Criterio 11.Nota. Este criterio se cumple en caso de que sea necesario que el sujeto obligado incluya alguna aclaración relativa a la información publicada y/o explicación por la falta de información </t>
  </si>
  <si>
    <t>Criterio 12.La información publicada se organiza mediante el formato 11, en el cual se incluyen todos los campos especificados en los criterios sustantivos de contenido</t>
  </si>
  <si>
    <t>Criterio 13.El soporte de la información permite su reutilización</t>
  </si>
  <si>
    <t>Art. 61 - Fracción XII. Demarcaciones electorales</t>
  </si>
  <si>
    <t>Criterio 3. Demarcación electoral con presencia en: entidad federativa, municipio, demarcación territorial, distrito electoral</t>
  </si>
  <si>
    <t>Criterio 4. Tipo de participación: comité partidista estatal, comité partidista municipal o delegacional, comité partidista distrital, gobernador o jefe de gobierno, senador, diputado federal, diputado local, presidente municipal, síndico, regidor, otro (especificar)</t>
  </si>
  <si>
    <t>Criterio 5. Nombres completos de los representantes (nombre (s), primer apellido, segundo apellido)</t>
  </si>
  <si>
    <t>Criterio 6. Denominación del cargo (por ej. presidente de comité, gobernador, jefe de gobierno, senador, diputado federal, diputado local, presidente municipal, alcalde, síndico, regidor)</t>
  </si>
  <si>
    <t>Criterio 7. Número total de la población de la demarcación (actualizada al último censo)</t>
  </si>
  <si>
    <t xml:space="preserve">Criterio 8. Fecha de inicio del periodo en el cargo con el formato día/mes/año </t>
  </si>
  <si>
    <t xml:space="preserve">Criterio 9. Fecha de término del periodo en el cargo con el formato día/mes/año </t>
  </si>
  <si>
    <t xml:space="preserve">Criterio 10.Periodo de actualización de la información: semestral </t>
  </si>
  <si>
    <t xml:space="preserve">Criterio 17.La información publicada se organiza mediante el formato 12, en el cual se incluyen todos los campos especificados en los criterios sustantivos de contenido </t>
  </si>
  <si>
    <t>Art. 61 - Fracción XIII. Tiempos en radio y tv</t>
  </si>
  <si>
    <t>Criterio 3. Entidad federativa</t>
  </si>
  <si>
    <t>Criterio 4. Tipo de tiempo (precampaña, intercampaña, campaña, no electoral)</t>
  </si>
  <si>
    <t xml:space="preserve">Criterio 5. Cobertura (catálogo): Local/Federal </t>
  </si>
  <si>
    <t>Criterio 6. Número de spots</t>
  </si>
  <si>
    <t xml:space="preserve">Criterio 7. Emisoras de televisión. Por ejemplo: televisión, televisión digital, TV-TDT/Redes, total de TV </t>
  </si>
  <si>
    <t>Criterio 8. Emisoras de televisión: televisión, televisión digital, TV-TDT/Redes, total de TV</t>
  </si>
  <si>
    <t>Criterio 9. Día de transmisión con el formato día/mes/añ</t>
  </si>
  <si>
    <t xml:space="preserve">Criterio 10. Hora de transmisión con el formato hora/minutos </t>
  </si>
  <si>
    <t xml:space="preserve">Criterio 11.Periodo de actualización de la información: semestral </t>
  </si>
  <si>
    <t xml:space="preserve">Criterio 18.La información publicada se organiza mediante el formato 13 en el cual se incluyen todos los campos especificados en los criterios sustantivos de contenido </t>
  </si>
  <si>
    <t>Art. 61 - Fracción XIV. Documentos básicos, plataformas, programas de gobierno y mecanismos de designación</t>
  </si>
  <si>
    <t xml:space="preserve">Criterio 3. Tipo de documento (catálogo): Estatuto/Reglamento interno/Principios/Programa de acción/Plataforma electoral/Programa de gobierno/Mecanismo de designación de órganos de dirección </t>
  </si>
  <si>
    <t>Criterio 4. Denominación de los documentos</t>
  </si>
  <si>
    <t>Criterio 5. Ámbito de influencia o de aplicabilidad: federal, estatal, municipal o en demarcación territorial</t>
  </si>
  <si>
    <t xml:space="preserve">Criterio 6. Fecha de vigencia del documento con el formato día/mes/año </t>
  </si>
  <si>
    <t xml:space="preserve">Criterio 7. Hipervínculo a los documentos </t>
  </si>
  <si>
    <t xml:space="preserve">Criterio 8.Periodo de actualización de la información: anual </t>
  </si>
  <si>
    <t>Criterio 15.La información publicada se organiza mediante el formato 14, en el cual se incluyen todos los campos especificados en los criterios sustantivos de contenido</t>
  </si>
  <si>
    <t>Art. 61 - Fracción XV. Directorios de órganos de dirección</t>
  </si>
  <si>
    <t>Criterio 3. Nombre completo de los titulares (nombre(s), primer apellido, segundo apellido)</t>
  </si>
  <si>
    <t>Criterio 4. Denominación del puesto</t>
  </si>
  <si>
    <t>Criterio 5. Denominación del área</t>
  </si>
  <si>
    <t>Criterio 6. Domicilio oficial del órgano de 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</si>
  <si>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7. Ubicación dentro del domicilio (edificio, piso, etc.).</t>
  </si>
  <si>
    <t>Criterio 8. Número(s) telefónico(s) de contacto (con clave lada y extensión)</t>
  </si>
  <si>
    <t>Criterio 9. Correo electrónico de contacto</t>
  </si>
  <si>
    <t xml:space="preserve">Criterio 10.Periodo de actualización de la información: trimestral, en su caso, dentro de los 20 días naturales después de una modificación </t>
  </si>
  <si>
    <t xml:space="preserve">Criterio 17.La información publicada se organiza mediante el formato 15 en el cual se incluyen todos los campos especificados en los criterios sustantivos de contenido </t>
  </si>
  <si>
    <t>Art. 61 - Fracción XVI. Tabulador de remuneraciones</t>
  </si>
  <si>
    <t>Criterio 3. Nombre completo de los funcionarios partidistas o similares (nombre(s), primer apellido, segundo apellido)</t>
  </si>
  <si>
    <t xml:space="preserve">Criterio 6.Tipo de remuneración (catálogo): Se percibe remuneración/Se ejerce de manera honorífica </t>
  </si>
  <si>
    <t xml:space="preserve">Criterio 7.Monto mensual de remuneración neta (sin impuestos ni prestaciones) (valor numérico, en moneda nacional) </t>
  </si>
  <si>
    <t xml:space="preserve">Criterio 8.Monto mensual de impuestos por remuneración neta (valor numérico, en moneda nacional) </t>
  </si>
  <si>
    <t xml:space="preserve">Criterio 9.Monto mensual de las prestaciones (valor numérico, en moneda nacional) </t>
  </si>
  <si>
    <t xml:space="preserve">Criterio 10.Monto mensual de remuneración total (neto más impuestos más prestaciones) (valor numérico, en moneda nacional) </t>
  </si>
  <si>
    <t>Criterio 11. Monto mensual de remuneración neta (sin impuestos ni prestaciones) (valor numérico, en moneda nacional)</t>
  </si>
  <si>
    <t>Criterio 12. Monto mensual de impuestos por remuneración neta (valor numérico, en moneda nacional)</t>
  </si>
  <si>
    <t xml:space="preserve">Criterio 13.Periodo de actualización de la información: semestral </t>
  </si>
  <si>
    <t>Criterio 20.La información publicada se organiza mediante el formato 16, en el cual se incluyen todos los campos especificados en los criterios sustantivos de contenid</t>
  </si>
  <si>
    <t>Art. 61 - Fracción XVII. Currículo de precandidatos y candidatos</t>
  </si>
  <si>
    <t>Criterio 3. Nombre completo de los candidatos y precandidatos (nombre(s), primer apellido, segundo apellido)</t>
  </si>
  <si>
    <t xml:space="preserve">Criterio 4. Tipo de competencia (catálogo): Precandidato/Candidato </t>
  </si>
  <si>
    <t>Criterio 5. Año en que ocurre el proceso electoral en el que compite el precandidato o candidato.</t>
  </si>
  <si>
    <t>Criterio 6. Puesto de representación popular por el que compite: Presidente de la República, Gobernador, Senador, Diputado Federal, Diputado Local, Presidente Municipal, Alcalde</t>
  </si>
  <si>
    <t xml:space="preserve">Criterio 7. Entidad federativa (catálogo), en su caso </t>
  </si>
  <si>
    <t>Criterio 8. Municipio o demarcación territorial y distrito electoral (en caso de requerirse por el cargo)</t>
  </si>
  <si>
    <t>Criterio 8. Fotografía</t>
  </si>
  <si>
    <t>Criterio 9. Escolaridad (nivel máximo de estudios): Ninguno / Primaria / Secundaria / Bachillerato / Carrera técnica / Licenciatura / Maestría / Doctorado / Posdoctorado</t>
  </si>
  <si>
    <t>Criterio 10. Carrera genérica, en su caso</t>
  </si>
  <si>
    <t xml:space="preserve">Criterio 13.Denominación de la institución, empresa, partido u organización </t>
  </si>
  <si>
    <t xml:space="preserve">Criterio 14.Cargo o puesto desempeñado </t>
  </si>
  <si>
    <t xml:space="preserve">Criterio 15.Campo de experiencia </t>
  </si>
  <si>
    <t>Criterio 16. Hipervínculo a la versión pública del currículo, el cual deberá contener al menos los siguientes datos: trayectoria académica y profesional, así como todas aquellas actividades que acrediten su capacidad, habilidades o pericia para ocupar el cargo público por el que compite</t>
  </si>
  <si>
    <t xml:space="preserve">Criterio 24.La información publicada se organiza mediante el formato 17, en el cual se incluyen todos los campos especificados en los criterios sustantivos de contenido </t>
  </si>
  <si>
    <t>Art. 61 - Fracción XVIII. Currículo de dirigentes</t>
  </si>
  <si>
    <t>Criterio 3. Nombre completo del (la) dirigente del partido (nombre(s), primer apellido, segundo apellido)</t>
  </si>
  <si>
    <t>Criterio 4. Nivel de autoridad que ocupa en la estructura partidista: nacional, estatal, municipal, regional o distrital</t>
  </si>
  <si>
    <t xml:space="preserve">Criterio 5. Entidad federativa (catálogo), en su caso </t>
  </si>
  <si>
    <t>Criterio 6. Municipio o demarcación territorial</t>
  </si>
  <si>
    <t>Criterio 7. Denominación del cargo en la estructura</t>
  </si>
  <si>
    <t xml:space="preserve">Criterio 8. Inicio del periodo de duración del cargo con el formato día/mes/año </t>
  </si>
  <si>
    <t xml:space="preserve">Criterio 9. Término del periodo de duración del cargo con el formato día/mes/año </t>
  </si>
  <si>
    <t>Criterio 10. Fotografía</t>
  </si>
  <si>
    <t xml:space="preserve">Criterio 11. Escolaridad (nivel máximo de estudios) (catálogo): Ninguno/Primaria/Secundaria/Bachillerato/Carrera técnica/Licenciatura/Maestría/Doctorado/Posdoctorado/Especialidad </t>
  </si>
  <si>
    <t>Criterio 12. Carrera genérica, en su caso</t>
  </si>
  <si>
    <t xml:space="preserve">Criterio 15.Denominación de la institución, empresa, partido u organización </t>
  </si>
  <si>
    <t xml:space="preserve">Criterio 16.Denominación de la institución, empresa, partido u organización </t>
  </si>
  <si>
    <t xml:space="preserve">Criterio 17.Cargo o puesto desempeñado </t>
  </si>
  <si>
    <t xml:space="preserve">Criterio 18.Campo de experiencia. </t>
  </si>
  <si>
    <t xml:space="preserve">Criterio 19.Hipervínculo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</si>
  <si>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Criterio 27.La información publicada se organiza mediante el formato 18, en el cual se incluyen todos los campos especificados en los criterios sustantivos de contenido </t>
  </si>
  <si>
    <t>Art. 61 - Fracción XIX. Convenios de frente, coalición, fusión o de participación electoral con agrupaciones políticas nacio</t>
  </si>
  <si>
    <t xml:space="preserve">Criterio 3. Tipo de acción electoral (catálogo): </t>
  </si>
  <si>
    <t>Criterio 4. Denominación de la agrupación política nacional con la que se firmó el convenio, coalición, fusión o participación electoral</t>
  </si>
  <si>
    <t>Criterio 5. Nivel electoral que abarca (nacional, estatal, municipal y/o distrital)</t>
  </si>
  <si>
    <t xml:space="preserve">Criterio 6. Tipo de candidatura (catálogo): Presidencia de la República/Gubernatura/Senaduría/Diputación federal/Diputación local/Presidencia municipal/Alcaldía </t>
  </si>
  <si>
    <t xml:space="preserve">Criterio 7. Proceso electoral en el que resulta aplicable la vinculación con el formato día/mes/año </t>
  </si>
  <si>
    <t>Criterio 8. Hipervínculo a los documentos de convenio, coalición, fusión o participación electoral</t>
  </si>
  <si>
    <t xml:space="preserve">Criterio 9.Periodo de actualización de la información: semestral </t>
  </si>
  <si>
    <t xml:space="preserve">Criterio 16.La información publicada se organiza mediante el formato 19, en el cual se incluyen todos los campos especificados en los criterios sustantivos de contenido </t>
  </si>
  <si>
    <t>Art. 61 - Fracción XX. Convocatorias para elección de dirigentes y candidatos</t>
  </si>
  <si>
    <t>Criterio 3. Ámbito del cargo que se compite (nacional, estatal o municipal)</t>
  </si>
  <si>
    <t xml:space="preserve">Criterio 4. Tipo de representación del cargo(s). Por ejemplo, Presidencia de partido, consejeros –o similar–, delegados, candidatos a Presidente de la República, gobernadores o jefe de gobierno, senadores, diputados federales, diputados locales, presidentes municipales o alcaldes </t>
  </si>
  <si>
    <t>Criterio 5. Entidad federativa, municipio o demarcación territorial</t>
  </si>
  <si>
    <t>Criterio 6. Lugar de la elección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</si>
  <si>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7. Fecha de la elección con el formato día/mes/año</t>
  </si>
  <si>
    <t>Criterio 8. Horarios de la elección con el formato hora: minutos hrs</t>
  </si>
  <si>
    <t>Criterio 9. Requisitos para postularse como candidato en la elección</t>
  </si>
  <si>
    <t>Criterio 10. Hipervínculo al documento de la convocatoria</t>
  </si>
  <si>
    <t xml:space="preserve">Criterio 18.La información publicada se organiza mediante el formato 20, en el cual se incluyen todos los campos especificados en los criterios sustantivos de contenido </t>
  </si>
  <si>
    <t>Art. 61 - Fracción XXI. Responsables de procesos de evaluación y selección de candidatos</t>
  </si>
  <si>
    <t xml:space="preserve">Criterio 3. Tipos de candidaturas (catálogo): Presidente de la República/Gobernadores/Senadores/Diputados federales/Diputados locales/Presidentes municipales/Alcaldes </t>
  </si>
  <si>
    <t>Criterio 4. Ámbito de influencia (nacional, estatal, municipal o delegacional)</t>
  </si>
  <si>
    <t>Criterio 5. Denominación del órgano de evaluación y selección</t>
  </si>
  <si>
    <t xml:space="preserve">Criterio 6.Fecha de inicio del periodo de vigencia del órgano con el formato día/mes/año </t>
  </si>
  <si>
    <t xml:space="preserve">Criterio 7.Fecha de término del periodo de vigencia del órgano con el formato día/mes/año </t>
  </si>
  <si>
    <t>Criterio 7. Nombre de los integrantes del órgano de evaluación y selección (nombre[s], primer apellido, segundo apellido)</t>
  </si>
  <si>
    <t>Criterio 8. Puesto partidista de los integrantes del órgano de evaluación y selección</t>
  </si>
  <si>
    <t>Criterio 9.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</si>
  <si>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10. Número(s) telefónico(s) de contacto (con clave lada y extensión)</t>
  </si>
  <si>
    <t>Criterio 11. Correo(s) electrónico(s)</t>
  </si>
  <si>
    <t xml:space="preserve">Criterio 12.Periodo de actualización de la información: semestral </t>
  </si>
  <si>
    <t xml:space="preserve">Criterio 19.La información publicada se organiza mediante el formato 21, en el que se incluyen todos los campos especificados en los criterios sustantivos de contenido </t>
  </si>
  <si>
    <t>Art. 61 - Fracción XXII. Financiamiento público para liderazgo político de las mujeres</t>
  </si>
  <si>
    <t>Criterio 3. Monto anual asignado</t>
  </si>
  <si>
    <t>Criterio 4. Uso mensual dado a los recursos (especificar en una oración, de forma genérica)</t>
  </si>
  <si>
    <t>Criterio 5. Tipo de actividad (capacitación, foro, estudios, becas, publicación de libros, etc.)</t>
  </si>
  <si>
    <t>Criterio 6. Descripción de las actividades realizadas (especificar en una oración, de forma genérica)</t>
  </si>
  <si>
    <t>Criterio 7. Monto de los recursos gastados por actividad (valor numérico, en moneda nacional, con impuestos incluidos)</t>
  </si>
  <si>
    <t>Criterio 8. Impacto generado (asistentes, beneficiarios de la actividad, otro [especificar])</t>
  </si>
  <si>
    <t xml:space="preserve">Criterio 9. Ámbito de influencia (catálogo): Nacional/Estatal/Municipal/Distrital </t>
  </si>
  <si>
    <t xml:space="preserve">Criterio 10. Fecha de realización con el formato día/mes/año </t>
  </si>
  <si>
    <t>Criterio 11. Hipervínculo al acuerdo del Instituto Nacional Electoral por el que se establece el monto del financiamiento público asignado al partido político de que se trate para la capacitación, promoción y desarrollo del liderazgo político de las mujeres</t>
  </si>
  <si>
    <t xml:space="preserve">Criterio 12.Periodo de actualización de la información: anual </t>
  </si>
  <si>
    <t xml:space="preserve">Criterio 19.La información publicada se organiza mediante el formato 22, en el que se incluyen todos los campos especificados en los criterios sustantivos de contenido </t>
  </si>
  <si>
    <t>Art. 61 - Fracción XXIII. Resoluciones de órganos de control</t>
  </si>
  <si>
    <t>Criterio 3. Tipo de órgano de control que emite la resolución (interno, externo)</t>
  </si>
  <si>
    <t>Criterio 4. Denominación del órgano de control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t>
  </si>
  <si>
    <t>Criterio 5. Tema de la resolución (especificar en una oración, de forma genérica)</t>
  </si>
  <si>
    <t>Criterio 6. Actor u órgano involucrado: partido nacional, partido estatal, comisiones, comités, secretarías, direcciones, representante legal, militante, servidor público, otro (especificar)</t>
  </si>
  <si>
    <t>Criterio 7. Ámbito de aplicación (nacional, estatal, municipal, distrital, individual)</t>
  </si>
  <si>
    <t>Criterio 8. Breve descripción del asunto</t>
  </si>
  <si>
    <t>Criterio 9. Sentido de la resolución</t>
  </si>
  <si>
    <t>Criterio 10. Hipervínculo al texto completo de la resolución</t>
  </si>
  <si>
    <t xml:space="preserve">Criterio 11. Fecha en que fue emitida la resolución, con el formato día/mes/año </t>
  </si>
  <si>
    <t xml:space="preserve">Criterio 12.Periodo de actualización de la información: mensual </t>
  </si>
  <si>
    <t xml:space="preserve">Criterio 20.La información publicada se organiza mediante el formato 23, en el que se incluyen todos los campos especificados en los criterios sustantivos de contenido </t>
  </si>
  <si>
    <t>Art. 61 - Fracción XXIV. Respecto de las Sanciones</t>
  </si>
  <si>
    <t xml:space="preserve">Criterio 3. Mes en el que se asignaron los recursos </t>
  </si>
  <si>
    <t xml:space="preserve">Criterio 4. Ámbito de asignación del recurso (catálogo): Nacional/Estatal/Municipal </t>
  </si>
  <si>
    <t>Criterio 5. Monto mensual asignado</t>
  </si>
  <si>
    <t>Criterio 6. Actividades ordinarias permanentes a las que se destinan los recursos del financiamiento público</t>
  </si>
  <si>
    <t>Criterio 7. Actividades específicas a las que se destinan los recursos del financiamiento público</t>
  </si>
  <si>
    <t>Criterio 8. Financiamiento público asignado a franquicias postales</t>
  </si>
  <si>
    <t>Criterio 9. Financiamiento público asignado a franquicias telegráficas</t>
  </si>
  <si>
    <t>Criterio 10. Financiamiento público asignado al liderazgo político de las mujeres</t>
  </si>
  <si>
    <t>Criterio 11. Financiamiento público asignado a gastos de campaña</t>
  </si>
  <si>
    <t>Criterio 12. Hipervínculo al acuerdo del instituto electoral correspondiente por el que se establecen los montos del financiamiento público asignado al partido político de que se trate</t>
  </si>
  <si>
    <t>Criterio 15. Mes en el que se realizaron los descuentos por motivo de las sanciones</t>
  </si>
  <si>
    <t>Criterio 16. Monto de la sanción impuesta</t>
  </si>
  <si>
    <t xml:space="preserve">Criterio 17. Fecha en la que se emite la sanción, en el formato día/mes/año </t>
  </si>
  <si>
    <t>Criterio 18. Descripción del motivo de la sanción</t>
  </si>
  <si>
    <t xml:space="preserve">Criterio 19.Periodo de actualización de la información: mensual </t>
  </si>
  <si>
    <t xml:space="preserve">Criterio 26.La información publicada se organiza mediante los formatos 24a y 24b, en el que se incluyen todos los campos especificados en los criterios sustantivos de contenido </t>
  </si>
  <si>
    <t>Art. 61 - Fracción XXV. Finanzas, patrimonio e inventario</t>
  </si>
  <si>
    <t xml:space="preserve">Criterio 3. Ámbito de propiedad (catálogo): Nacional/ Estatal/ Municipal </t>
  </si>
  <si>
    <t>Criterio 4. Hipervínculo al estado de situación financiera</t>
  </si>
  <si>
    <t>Criterio 5. Hipervínculo a los anexos del estado de situación financiera</t>
  </si>
  <si>
    <t>Criterio 6. Estado de situación patrimonial, en el que deberán incluir el valor de compra y de mercado de los bienes inmuebles, menaje, obras de arte, saldos de cuentas bancarias, créditos o préstamos adquiridos</t>
  </si>
  <si>
    <t>Criterio 9. Denominación del inmueble, en su caso</t>
  </si>
  <si>
    <t>Criterio 10. Domicilio del inmueble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</si>
  <si>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 xml:space="preserve">Criterio 11. Naturaleza del inmueble (catálogo): Urbana/ Rústica (de conformidad con el artículo 66, fracción IV, del Reglamento del Registro Público de la Propiedad Federal) </t>
  </si>
  <si>
    <t xml:space="preserve">Criterio 12. Carácter del monumento, en su caso. (catálogo): Arqueológico/ Histórico/ Artístico (para el caso de inmuebles que hayan sido declarados monumentos arqueológicos, históricos o artísticos) </t>
  </si>
  <si>
    <t xml:space="preserve">Criterio 13. Tipo de inmueble (catálogo): Edificación/ Terreno/ Mixto </t>
  </si>
  <si>
    <t>Criterio 14. Descripción del uso dado al inmueble</t>
  </si>
  <si>
    <t>Criterio 15. Operación que da origen a la propiedad o posesión del inmueble</t>
  </si>
  <si>
    <t>Criterio 16. Valor catastral o último avalúo del inmueble</t>
  </si>
  <si>
    <t>Criterio 17. Título por el cual se acredite la propiedad o posesión del inmueble por parte del sujeto obligado, a la fecha de actualización de la información</t>
  </si>
  <si>
    <t xml:space="preserve">Criterio 20.Descripción del bien </t>
  </si>
  <si>
    <t xml:space="preserve">Criterio 21.Causa de alta </t>
  </si>
  <si>
    <t xml:space="preserve">Criterio 22.Fecha de alta con el formato día/mes/año </t>
  </si>
  <si>
    <t xml:space="preserve">Criterio 23.Valor del inmueble a la fecha del alta </t>
  </si>
  <si>
    <t xml:space="preserve">Criterio 26.Descripción del bien </t>
  </si>
  <si>
    <t xml:space="preserve">Criterio 27.Causa de baja </t>
  </si>
  <si>
    <t xml:space="preserve">Criterio 28.Fecha de baja con el formato día/mes/año </t>
  </si>
  <si>
    <t xml:space="preserve">Criterio 29.Valor del inmueble a la fecha de la baja </t>
  </si>
  <si>
    <t xml:space="preserve">Criterio 30.Periodo de actualización de la información: anual  </t>
  </si>
  <si>
    <t xml:space="preserve">Criterio 34.Fecha de actualización de la información publicada con el formato día/mes/año </t>
  </si>
  <si>
    <t xml:space="preserve">Criterio 35.Fecha de validación  de la información publicada con el formato día/mes/año </t>
  </si>
  <si>
    <t xml:space="preserve">Criterio 36. Nota. Este criterio se cumple en caso de que sea necesario que el sujeto obligado incluya alguna aclaración relativa a la información publicada y/o explicación por la falta de información </t>
  </si>
  <si>
    <t xml:space="preserve">Criterio 37.La información publicada se organiza mediante los formatos 25a, 25b, 25c y 25d en los que se incluyen todos los campos especificados en los criterios sustantivos de contenido </t>
  </si>
  <si>
    <t>Criterio 38.El soporte de la información permite su reutilización</t>
  </si>
  <si>
    <t>Art. 61 - Fracción XXVI. Resoluciones de órganos disciplinarios</t>
  </si>
  <si>
    <t xml:space="preserve">Criterio 3. Nivel del órgano disciplinario (catálogo): Nacional/Estatal/Municipal </t>
  </si>
  <si>
    <t>Criterio 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t>
  </si>
  <si>
    <t>Criterio 5. Descripción ampliada de la sanción</t>
  </si>
  <si>
    <t>Criterio 6. Nombre(s), primer apellido, segundo apellido del militante o miembro sancionado</t>
  </si>
  <si>
    <t>Criterio 7. Descripción de hechos que motivaron la resolución</t>
  </si>
  <si>
    <t>Criterio 8. Hipervínculo al texto completo de la resolución</t>
  </si>
  <si>
    <t xml:space="preserve">Criterio 9. Fecha de aplicación de la resolución emitida con el formato día/mes/año </t>
  </si>
  <si>
    <t xml:space="preserve">Criterio 20. Periodo de actualización de la información: mensual </t>
  </si>
  <si>
    <t xml:space="preserve">Criterio 24. Fecha de actualización de la información publicada con el formato día/mes/año </t>
  </si>
  <si>
    <t xml:space="preserve">Criterio 25. Fecha de validación  de la información publicada con el formato día/mes/año </t>
  </si>
  <si>
    <t xml:space="preserve">Criterio 26. Nota. Este criterio se cumple en caso de que sea necesario que el sujeto obligado incluya alguna aclaración relativa a la información publicada y/o explicación por la falta de información </t>
  </si>
  <si>
    <t xml:space="preserve">Criterio 27. La información publicada se organiza mediante el formato 26, en el que se incluyen todos los campos especificados en los criterios sustantivos de contenido </t>
  </si>
  <si>
    <t>Art. 61 - Fracción XXVII. Representantes electorales</t>
  </si>
  <si>
    <t xml:space="preserve">Criterio 3. Nivel de representación (catálogo): Nacional/Estatal/Municipal/Distrital </t>
  </si>
  <si>
    <t>Criterio 4. Nombre de la autoridad electoral ante la cual está representado el partido (ej. Consejo General del Instituto Nacional Electoral, Consejo General del Instituto Electoral del estado de que se trate, Consejo Distrital)</t>
  </si>
  <si>
    <t>Criterio 5. Nombre(s), primer apellido, segundo apellido del representante del partido</t>
  </si>
  <si>
    <t>Criterio 6. Denominación del cargo, en su caso</t>
  </si>
  <si>
    <t>Criterio 7. Domicilio completo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</si>
  <si>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9. Correo electrónico oficial</t>
  </si>
  <si>
    <t xml:space="preserve">Criterio 10. Periodo de actualización de la información: trimestral </t>
  </si>
  <si>
    <t xml:space="preserve">Criterio 17.La información publicada se organiza mediante el formato 27 en el que se incluyen todos los campos especificados en los criterios sustantivos de contenido </t>
  </si>
  <si>
    <t>Art. 61 - Fracción XXVIII. Control de procesos internos de selección de candidatos</t>
  </si>
  <si>
    <t>Criterio 3. Denominación de la estructura partidista encargada de las actividades de control y supervisión de los procesos de selección de candidatos</t>
  </si>
  <si>
    <t>Criterio 4. Nombre(s), primer apellido y segundo apellido de los integrantes de dicha estructura partidista</t>
  </si>
  <si>
    <t>Criterio 5. Tipo de candidaturas de las que supervisa su proceso de selección</t>
  </si>
  <si>
    <t>Criterio 6. Método de selección de candidatos</t>
  </si>
  <si>
    <t>Criterio 7. Descripción del método de selección de candidatos</t>
  </si>
  <si>
    <t xml:space="preserve">Criterio 8. Fecha de inicio del plazo de selección con el formato día/mes/año </t>
  </si>
  <si>
    <t>Criterio 9. Plazos de selección (fecha de inicio y término en el formato día/mes/año (por ej. 31/Marzo/2016)</t>
  </si>
  <si>
    <t>Criterio 10. Condiciones de elegibilidad o requisitos</t>
  </si>
  <si>
    <t>Criterio 11. Examinación o elementos de validación de aptitudes de pre candidatos</t>
  </si>
  <si>
    <t>Criterio 12. Obligaciones y derechos de los aspirantes y candidatos</t>
  </si>
  <si>
    <t xml:space="preserve">Criterio 20.La información publicada se organiza mediante el formato 28, en el que se incluyen todos los campos especificados en los criterios sustantivos de contenido </t>
  </si>
  <si>
    <t>Art. 61 - Fracción XXIX. Fundaciones, asociaciones, centros, institutos de investigación o capacitación</t>
  </si>
  <si>
    <t xml:space="preserve">Criterio 3. Tipo de persona moral (catálogo): Fundación/Asociación/Centro/Instituto/Otro (especificar) </t>
  </si>
  <si>
    <t xml:space="preserve">Criterio 4. Función (catálogo): Investigación/Capacitación/Asesoría/Otra (especificar) </t>
  </si>
  <si>
    <t>Criterio 5. Nombre de la persona moral</t>
  </si>
  <si>
    <t xml:space="preserve">Criterio 6 . Nombre completo del Director de la organización o similar (nombre(s), primer apellido, segundo apellido) </t>
  </si>
  <si>
    <t>Criterio 7. Hipervínculo al organigrama de áreas</t>
  </si>
  <si>
    <t xml:space="preserve">Criterio 8. Nombre de los integrantes (nombre(s), primer apellido y segundo apellido) </t>
  </si>
  <si>
    <t>Criterio 9. Publicaciones o documentos emitidos</t>
  </si>
  <si>
    <t>Criterio 10. Monto de los recursos que le son asignados mensualmente por parte del partido político</t>
  </si>
  <si>
    <t>Criterio 11. Domicilio completo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</si>
  <si>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12. Número(s) telefónico(s) de contacto (con clave lada y extensión)</t>
  </si>
  <si>
    <t>Criterio 13. Correo electrónico oficial</t>
  </si>
  <si>
    <t xml:space="preserve">Criterio 14.Periodo de actualización de la información: mensual </t>
  </si>
  <si>
    <t xml:space="preserve">Criterio 21.La información publicada se organiza mediante el formato 29, en el que se incluyen todos los campos especificados en los criterios sustantivos de contenido </t>
  </si>
  <si>
    <t>Art. 61 - Fracción XXX. Resoluciones de autoridad electoral sobre ingresos y gastos</t>
  </si>
  <si>
    <t>Criterio 3. Número de expediente de la resolución</t>
  </si>
  <si>
    <t>Criterio 4. Descripción de la resolución</t>
  </si>
  <si>
    <t xml:space="preserve">Criterio 5. Fecha de resolución con el formato día/mes/año </t>
  </si>
  <si>
    <t>Criterio 6. Hipervínculo al texto completo de la resolución</t>
  </si>
  <si>
    <t>Criterio 7.Periodo de actualización de la información: trimestral</t>
  </si>
  <si>
    <t xml:space="preserve">Criterio 14.La información publicada se organiza mediante el formato 30 en el que se incluyen todos los campos especificados en los criterios sustantivos de contenido </t>
  </si>
  <si>
    <r>
      <rPr>
        <b/>
        <sz val="14"/>
        <color rgb="FF000000"/>
        <rFont val="Calibri"/>
        <family val="2"/>
      </rPr>
      <t>El artículo 62 dice a la letra:</t>
    </r>
    <r>
      <rPr>
        <sz val="11"/>
        <color rgb="FF000000"/>
        <rFont val="Calibri"/>
        <family val="2"/>
      </rPr>
      <t xml:space="preserve">
Artículo 62. Además de lo señalado en el artículo 55 de la presente Ley, los fideicomisos, fondos públicos, mandatos o cualquier contrato análogo, deberán poner a disposición del público y mantener actualizada y accesible, en lo que resulte aplicable a cada contrato, la siguiente información: </t>
    </r>
  </si>
  <si>
    <t>Art. 62 - Fracción I. Nombre del servidor público y de persona física o moral</t>
  </si>
  <si>
    <t>Criterio 3. Número del fideicomiso y fondo público, mandato o cualquier contrato análogo, en su caso</t>
  </si>
  <si>
    <t>Criterio 4. Denominación del fideicomiso y fondo público, mandato o cualquier contrato análogo</t>
  </si>
  <si>
    <t>Criterio 5. Nombre o denominación del Fideicomitente</t>
  </si>
  <si>
    <t>Criterio 6. Nombre completo (nombre[s] primer apellido, segundo apellido) del servidor público, la persona física, en su caso, denominación o razón social de la persona moral que funja como representante del Fideicomitente</t>
  </si>
  <si>
    <t>Criterio 7. Cargo del servidor público que, en su caso, funja como representante del Fideicomitente</t>
  </si>
  <si>
    <t>Criterio 8. 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</si>
  <si>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9. Nombre o denominación de la Institución Fiduciaria</t>
  </si>
  <si>
    <t>Criterio 10. Nombre completo (nombre[s] primer apellido, segundo apellido) del servidor público, la persona física, en su caso, denominación o razón social de la persona moral que represente a la Institución Fiduciaria (delegado fiduciario)</t>
  </si>
  <si>
    <t>Criterio 11. Cargo del servidor público que, en su caso, represente a la Institución Fiduciaria</t>
  </si>
  <si>
    <t>Criterio 12. 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</si>
  <si>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13. Nombre completo (nombre[s] primer apellido, segundo apellido) del servidor público, la persona física, en su caso, denominación o razón social de la persona moral que o representante de la persona moral que funja como Fideicomisario</t>
  </si>
  <si>
    <t>Criterio 14. Cargo del servidor público que, en su caso, funja como representante de Fideicomisario</t>
  </si>
  <si>
    <t>Criterio 15. 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</si>
  <si>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17.Periodo de actualización de la información: trimestral. Únicamente cuando se realice cualquier tipo de modificación, la información deberá publicarse y/o actualizarse en un plazo no mayor a 20 días naturales a partir de que haya sido modificada.</t>
  </si>
  <si>
    <t xml:space="preserve">Criterio 24.La información publicada se organiza mediante el formato 1, en el que se incluyen todos los campos especificados en los criterios sustantivos de contenido </t>
  </si>
  <si>
    <t>Art. 62 - Fracción II. Unidad administrativa responsable del fideicomiso</t>
  </si>
  <si>
    <t xml:space="preserve">Criterio 5. El fideicomiso y fondo público, mandato o cualquier contrato análogo, cuenta con estructura (catálogo): Si/No </t>
  </si>
  <si>
    <t xml:space="preserve">Criterio 6. Coordinadora de sector de la administración pública, a la cual pertenece el Fideicomiso o Fondo público. Por ejemplo: Poder Legislativo, Judicial, organismos constitucionales autónomos, o institución equivalente </t>
  </si>
  <si>
    <t xml:space="preserve">Criterio 7. Denominación del área  responsable del fideicomiso y fondo público, mandato o cualquier contrato análogo </t>
  </si>
  <si>
    <t>Criterio 8. En caso de tratarse de un fideicomiso público, nombre completo (nombre[s] primer apellido, segundo apellido) de los integrantes del Comité Técnico o Director Ejecutivo y el nombre de la entidad pública a la que pertenecen</t>
  </si>
  <si>
    <t>Criterio 9. Hipervínculo al contrato o documento equivalente, en el que quedó asentada la Unidad Administrativa responsable del fideicomiso y fondo público, mandato o cualquier contrato análogo</t>
  </si>
  <si>
    <t xml:space="preserve">Criterio 17.La información publicada se organiza mediante el formato 2, en el que se incluyen todos los campos especificados en los criterios sustantivos de contenido </t>
  </si>
  <si>
    <t>Art. 62 - Fracción III. Origen (público o privado) y monto total del patrimonio fideicomitido &lt;&lt;sujeto obligado&gt;&gt;</t>
  </si>
  <si>
    <t xml:space="preserve">Criterio 5. Origen de los recursos  del patrimonio fideicomitido al momento de creación del fideicomiso o fondo público (catálogo): Público/Privado/ Público y privado </t>
  </si>
  <si>
    <t xml:space="preserve">Criterio 6.Origen de los recursos recibido por subsidios (catálogo): Público/Privado/Público y privado </t>
  </si>
  <si>
    <t>Criterio 7.Monto total recibido por subsidios</t>
  </si>
  <si>
    <t>Criterio 8.Monto total recibido por subsidios propios</t>
  </si>
  <si>
    <t xml:space="preserve">Criterio 9.Monto total recibido por subsidios locales </t>
  </si>
  <si>
    <t xml:space="preserve">Criterio 10.Monto total recibido por subsidios federales </t>
  </si>
  <si>
    <t xml:space="preserve">Criterio 11. Monto total recibido por subsidios internacionales </t>
  </si>
  <si>
    <t xml:space="preserve">Criterio 12.Origen de los recursos recibidos por donaciones (catálogo): Público/Privado/Público y privado  </t>
  </si>
  <si>
    <t xml:space="preserve">Criterio 13.Monto total recibido por donaciones </t>
  </si>
  <si>
    <t xml:space="preserve">Criterio 14.Monto total recibido por donaciones propios </t>
  </si>
  <si>
    <t xml:space="preserve">Criterio 15.Monto total recibido por donaciones locales </t>
  </si>
  <si>
    <t xml:space="preserve">Criterio 16.Monto total recibido por donaciones federales </t>
  </si>
  <si>
    <t>Criterio 17.Monto total recibido por donaciones internacionales</t>
  </si>
  <si>
    <t xml:space="preserve">Criterio 18.Origen de los recursos recibidos por transferencias  (catálogo): Público/Privado/Público y privado </t>
  </si>
  <si>
    <t xml:space="preserve">Criterio 19.Monto total recibido por transferencias </t>
  </si>
  <si>
    <t xml:space="preserve">Criterio 20.Monto total recibido por transferencias propias </t>
  </si>
  <si>
    <t xml:space="preserve">Criterio 21.Monto total recibido por transferencias locales </t>
  </si>
  <si>
    <t>Criterio 22.Monto total recibido por transferencias federales</t>
  </si>
  <si>
    <t xml:space="preserve">Criterio 23.Monto total recibido por transferencias internacionales </t>
  </si>
  <si>
    <t xml:space="preserve">Criterio 24.Origen de los recursos recibidos por aportaciones  (catálogo): Público/Privado/Público y privado </t>
  </si>
  <si>
    <t xml:space="preserve">Criterio 25.Monto total recibido por aportaciones </t>
  </si>
  <si>
    <t xml:space="preserve">Criterio 25.Monto total recibido por aportaciones propias </t>
  </si>
  <si>
    <t xml:space="preserve">Criterio 26.Monto total recibido por aportaciones locales </t>
  </si>
  <si>
    <t xml:space="preserve">Criterio 27.Monto total recibido por aportaciones federales </t>
  </si>
  <si>
    <t>Criterio 28.Monto total recibido por aportaciones internacionales</t>
  </si>
  <si>
    <t xml:space="preserve">Criterio 29.Origen de los recursos recibidos por subvenciones (catálogo): Público/Privado/Público y privado </t>
  </si>
  <si>
    <t xml:space="preserve">Criterio 30.Monto total recibido por subvenciones </t>
  </si>
  <si>
    <t xml:space="preserve">Criterio 31.Monto total recibido por subvenciones propias </t>
  </si>
  <si>
    <t xml:space="preserve">Criterio 32. Monto total recibido por subvenciones locales </t>
  </si>
  <si>
    <t>Criterio 33.Monto total recibido por subvenciones federales</t>
  </si>
  <si>
    <t xml:space="preserve">Criterio 34.Monto total recibido por subvenciones internacionales </t>
  </si>
  <si>
    <t>Criterio 35.Monto total de recursos relacionados con ingresos de excedentes</t>
  </si>
  <si>
    <t xml:space="preserve">Criterio 36.Valor de mercado de las inversiones realizadas con recursos públicos </t>
  </si>
  <si>
    <t xml:space="preserve">Criterio 37.Monto anual del rendimiento de las inversiones realizadas con recursos públicos </t>
  </si>
  <si>
    <t xml:space="preserve">Criterio 38. Ejercicio </t>
  </si>
  <si>
    <t xml:space="preserve">Criterio 39. Periodo que se informa (fecha de inicio y fecha de término con el formato día/mes/año) </t>
  </si>
  <si>
    <t xml:space="preserve">Criterio 40.Uso y/o destino de los montos por subsidios propios </t>
  </si>
  <si>
    <t xml:space="preserve">Criterio 41.Uso y/o destino de los montos por subsidios locales </t>
  </si>
  <si>
    <t xml:space="preserve">Criterio 42.Uso y/o destino de los montos por subsidios federales </t>
  </si>
  <si>
    <t xml:space="preserve">Criterio 42.Uso y/o destino de los montos por subsidios internacionales </t>
  </si>
  <si>
    <t xml:space="preserve">Criterio 43.Uso y/o destino de los montos por donaciones propias </t>
  </si>
  <si>
    <t xml:space="preserve">Criterio 44.Uso y/o destino de los montos por donaciones locales </t>
  </si>
  <si>
    <t xml:space="preserve">Criterio 45.Uso y/o destino de los montos por donaciones federales </t>
  </si>
  <si>
    <t xml:space="preserve">Criterio 46.Uso y/o destino de los montos por donaciones internacionales </t>
  </si>
  <si>
    <t xml:space="preserve">Criterio 47.Uso y/o destino de los montos por transferencias propias </t>
  </si>
  <si>
    <t xml:space="preserve">Criterio 48.Uso y/o destino de los montos por transferencias locales </t>
  </si>
  <si>
    <t xml:space="preserve">Criterio 49.Uso y/o destino de los montos por transferencias federales </t>
  </si>
  <si>
    <t xml:space="preserve">Criterio 50.Uso y/o destino de los montos por transferencias internacionales </t>
  </si>
  <si>
    <t xml:space="preserve">Criterio 51.Uso y/o destino de los montos por aportaciones propias </t>
  </si>
  <si>
    <t xml:space="preserve">Criterio 52.Uso y/o destino de los montos por aportaciones locales </t>
  </si>
  <si>
    <t xml:space="preserve">Criterio 53.Uso y/o destino de los montos por aportaciones federales </t>
  </si>
  <si>
    <t>Criterio 54.Uso y/o destino de los montos por aportaciones internacionales</t>
  </si>
  <si>
    <t xml:space="preserve">Criterio 55.Uso y/o destino de los montos por subvenciones propias </t>
  </si>
  <si>
    <t xml:space="preserve">Criterio 56.Uso y/o destino de los montos por subvenciones locales </t>
  </si>
  <si>
    <t xml:space="preserve">Criterio 57.Uso y/o destino de los montos por subvenciones federales </t>
  </si>
  <si>
    <t xml:space="preserve">Criterio 58.Uso y/o destino de los montos por subvenciones internacionales </t>
  </si>
  <si>
    <t>Criterio 59.Uso y/o destino de los rendimientos generados propios</t>
  </si>
  <si>
    <t xml:space="preserve">Criterio 60.Uso y/o destino de los montos por rendimientos generados locales </t>
  </si>
  <si>
    <t xml:space="preserve">Criterio 61.Uso y/o destino de los montos por rendimientos generados federales </t>
  </si>
  <si>
    <t xml:space="preserve">Criterio 62.Uso y/o destino de los montos por rendimientos generados internacionales </t>
  </si>
  <si>
    <t>Criterio 63. Hipervínculo al documento del informe trimestral por medio del cual se dé cuenta del uso y destino de los recursos</t>
  </si>
  <si>
    <t xml:space="preserve">Criterio 64.Periodo de actualización de la información: trimestral </t>
  </si>
  <si>
    <t>Criterio 65.La información publicada deberá estar actualizada al periodo que corresponde, de acuerdo con la Tabla de actualización y conservación de la información</t>
  </si>
  <si>
    <t>Criterio 66.Conservar en el sitio de Internet y a través de la Plataforma Nacional la información vigente de acuerdo con la Tabla de actualización y conservación de la información</t>
  </si>
  <si>
    <t>Criterio 67.Área(s) o unidad(es) administrativa(s) que genera(n) o posee(n) la información respectiva y son responsables de publicarla y actualizarla</t>
  </si>
  <si>
    <t xml:space="preserve">Criterio 68.Fecha de actualización de la información publicada con el formato día/mes/año </t>
  </si>
  <si>
    <t xml:space="preserve">Criterio 69.Fecha de validación  de la información publicada con el formato día/mes/año </t>
  </si>
  <si>
    <t xml:space="preserve">Criterio 70.Nota. Este criterio se cumple en caso de que sea necesario que el sujeto obligado incluya alguna aclaración relativa a la información publicada y/o explicación por la falta de información </t>
  </si>
  <si>
    <t xml:space="preserve">Criterio 71.La información publicada se organiza mediante los formatos 3a y 3b en los que se incluyen todos los campos especificados en los criterios sustantivos de contenido </t>
  </si>
  <si>
    <t>Criterio 72.El soporte de la información permite su reutilización</t>
  </si>
  <si>
    <t>Art. 62 - Fracción IV. Saldo total al cierre del ejercicio fiscal</t>
  </si>
  <si>
    <t>Criterio 5. Monto total del saldo del patrimonio fideicomitido al inicio del periodo</t>
  </si>
  <si>
    <t>Criterio 6. Monto total del saldo del patrimonio fideicomitido al final del periodo</t>
  </si>
  <si>
    <t xml:space="preserve">Criterio 7.Periodo de actualización de la información: trimestral </t>
  </si>
  <si>
    <t xml:space="preserve">Criterio 14.La información publicada se organiza mediante el formato 4, en el que se incluyen todos los campos especificados en los criterios sustantivos de contenido </t>
  </si>
  <si>
    <t>Art. 62 - Fracción V. Modificaciones de los contratos o decretos de constitución</t>
  </si>
  <si>
    <t xml:space="preserve">Criterio 5.Fecha en la que se realizó el contrato constitutivo, decreto de creación o equivalente del fideicomiso y fondo público, mandato o cualquier contrato análogo con el formato día/mes/año </t>
  </si>
  <si>
    <t>Criterio 6. Hipervínculo al documento del contrato constitutivo, decreto de creación o equivalente del fideicomiso y fondo público, mandato o cualquier contrato análogo</t>
  </si>
  <si>
    <t xml:space="preserve">Criterio 7. Realizó modificación (catálogo): Si/No </t>
  </si>
  <si>
    <t>Criterio 8. Objetivo de la modificación</t>
  </si>
  <si>
    <t xml:space="preserve">Criterio 9. Fecha en la que se realizaron modificaciones al contrato constitutivo, decreto de creación o equivalente, en su caso con el formato día/mes/año </t>
  </si>
  <si>
    <t>Criterio 10. Hipervínculo al documento del contrato, decreto o convenio modificatorio</t>
  </si>
  <si>
    <t>Criterio 11.Periodo de actualización de la información: trimestral. Únicamente cuando se expida alguna reforma, adición, derogación, abrogación o se realice cualquier tipo de modificación a los contratos o decretos de constitución, la información deberá publicarse y/o actualizarse en un plazo no mayor a 20 días naturales a partir de su publicación en el Diario Oficial de la Federación (DOF), Periódico o Gaceta Oficial, o acuerdo de aprobación en el caso de normas publicadas por medios distintos, como el sitio de Internet</t>
  </si>
  <si>
    <t xml:space="preserve">Criterio 18.La información publicada se organiza mediante el formato 5, en el que se incluyen todos los campos especificados en los criterios sustantivos de contenido </t>
  </si>
  <si>
    <t>Art. 62 - Fracción VI. Padrón de beneficiarios</t>
  </si>
  <si>
    <t>Criterio 5. Denominación del padrón de beneficiarios o participantes</t>
  </si>
  <si>
    <t>Criterio 6. Hipervínculo al padrón de beneficiarios o participantes</t>
  </si>
  <si>
    <t>Criterio 7. 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</si>
  <si>
    <t>Criterio 8. Monto (en pesos), recurso, beneficio o apoyo (en dinero o en especie) otorgado a cada una de las personas físicas, morales o grupos determinado</t>
  </si>
  <si>
    <t>Criterio 9. Unidad territorial (colonia, municipio, delegación, estado y/o país)</t>
  </si>
  <si>
    <t>Criterio 10. Edad (en su caso)</t>
  </si>
  <si>
    <t>Criterio 11. Sexo (en su caso)</t>
  </si>
  <si>
    <t xml:space="preserve">Criterio 12. Actividad u ocupación del beneficiario(a) (Ej. estudiante, jubilado(a), persona moral etcétera) </t>
  </si>
  <si>
    <t>Criterio 15. Descripción de la obra</t>
  </si>
  <si>
    <t>Criterio 16. Población beneficiada</t>
  </si>
  <si>
    <t>Criterio 17. Beneficio público esperado</t>
  </si>
  <si>
    <t>Criterio 18. Monto (en pesos), recurso, beneficio o apoyo (en dinero o en especie) involucrado en el beneficio</t>
  </si>
  <si>
    <t xml:space="preserve">Criterio 19.Periodo de actualización de la información: trimestral </t>
  </si>
  <si>
    <t xml:space="preserve">Criterio 26.La información publicada se organiza mediante los formatos 6a y 6b, en los que se incluyen todos los campos especificados en los criterios sustantivos de contenido </t>
  </si>
  <si>
    <t>Art. 62 - Fracción VII. Proceso de creación</t>
  </si>
  <si>
    <t>Criterio 5. Fecha de creación del fideicomiso y fondo público, mandato o cualquier contrato análogo (con el formato día/mes/año)</t>
  </si>
  <si>
    <t>Criterio 6. Denominación del documento en el que se establece la creación del fideicomiso y fondo público, mandato o cualquier contrato análogo</t>
  </si>
  <si>
    <t xml:space="preserve">Criterio 7.Hipervínculo al documento en el que se establece la creación del fideicomiso y fondo público, mandato o cualquier contrato análogo </t>
  </si>
  <si>
    <t xml:space="preserve">Criterio 8.Fecha en la que se publicó en el Diario Oficial de la Federación, Gaceta, periódico u homólogo a nivel estatal con el formato día/mes/año </t>
  </si>
  <si>
    <t xml:space="preserve">Criterio 9.Fecha en la que se suscribió el documento en el que se establece la creación del Fideicomiso o Fondo Público en su caso, con el formato día/mes/año </t>
  </si>
  <si>
    <t>Criterio 10. Objetivo(s) de la creación del fideicomiso y fondo público, mandato o cualquier contrato análogo</t>
  </si>
  <si>
    <t>Criterio 11. Fin(es) u objeto por lo que trabaja el fideicomiso y fondo público, mandato o cualquier contrato análogo</t>
  </si>
  <si>
    <t>Criterio 14. Origen de los recursos destinados para la creación del fideicomiso y fondo público, mandato o cualquier contrato análogo (público o privado)</t>
  </si>
  <si>
    <t>Criterio 15. Denominación de la dependencia, empresa u organización que aporto los recursos</t>
  </si>
  <si>
    <t xml:space="preserve">Criterio 16. Especificar el nivel de gobierno al que pertenece (catálogo): Federal/EstatalMunicipal/Nacional/Internacional </t>
  </si>
  <si>
    <t>Criterio 17. Autoridad que aprobó el uso de los recursos para la creación del fideicomiso y fondo público, mandato o cualquier contrato análogo (Poder legislativo local o federal)</t>
  </si>
  <si>
    <t>Criterio 18. Fecha en la que fue aprobado por el Congreso Local o Federal (con el formato día/mes/año)</t>
  </si>
  <si>
    <t>Criterio 19.Fecha de entrega de los recursos con el formato día/mes/año</t>
  </si>
  <si>
    <t>Criterio 20. Monto total de los recursos entregados para la creación del fideicomiso y fondo público, mandato o cualquier contrato análogo</t>
  </si>
  <si>
    <t xml:space="preserve">Criterio 23. Fecha de inicio del proceso de extinción del fideicomiso y fondo público, mandato o cualquier contrato análogo con el formato día/mes/año </t>
  </si>
  <si>
    <t>Criterio 24. Denominación del documento(s) en el cual se establece la fecha de extinción del fideicomiso y fondo público, mandato o cualquier contrato análogo</t>
  </si>
  <si>
    <t xml:space="preserve">Criterio 25.Fecha de publicación en el Diario Oficial de la Federación, gaceta, periódico u homólogo a nivel estatal con el formato día/mes/año </t>
  </si>
  <si>
    <t xml:space="preserve">Criterio 26.Fecha en la que se suscribió el documento en el que se estable la extinción del fideicomiso y fondo público, mandato o cualquier contrato análogo, en su caso con el formato día/mes/año </t>
  </si>
  <si>
    <t>Criterio 27. Motivo(s) y/o razón(es) de extinción del fideicomiso y fondo público, mandato o cualquier contrato análogo</t>
  </si>
  <si>
    <t>Criterio 28. Fundamento legal de la extinción</t>
  </si>
  <si>
    <t>Criterio 29. Hipervínculo al documento en el que se establece la extinción del fideicomiso y fondo público, mandato o cualquier contrato análogo</t>
  </si>
  <si>
    <t>Criterio 32. Dependencia gubernamental, entidad o tercero que recibió los remanentes del fideicomiso y fondo público, mandato o cualquier contrato análogo</t>
  </si>
  <si>
    <t>Criterio 33. Total de fondos financieros entregados (remanente)</t>
  </si>
  <si>
    <t xml:space="preserve">Criterio 34. Fecha de entrega con el formato día/mes/año </t>
  </si>
  <si>
    <t>Criterio 35. Hipervínculo al informe o documento que dé cuenta del ejercicio de los recursos públicos a la extinción del fideicomiso y fondo público, mandato o cualquier contrato análogo</t>
  </si>
  <si>
    <t xml:space="preserve">Criterio 36.Periodo de actualización de la información: trimestral </t>
  </si>
  <si>
    <t>Criterio 37.La información publicada deberá estar actualizada al periodo que corresponde, de acuerdo con la Tabla de actualización y conservación de la información</t>
  </si>
  <si>
    <t>Criterio 38.Conservar en el sitio de Internet y a través de la Plataforma Nacional la información vigente de acuerdo con la Tabla de actualización y conservación de la información</t>
  </si>
  <si>
    <t>Criterio 39.Área(s) o unidad(es) administrativa(s) que genera(n) o posee(n) la información respectiva y son responsables de publicarla y actualizarla</t>
  </si>
  <si>
    <t xml:space="preserve">Criterio 40.Fecha de actualización de la información publicada con el formato día/mes/año </t>
  </si>
  <si>
    <t xml:space="preserve">Criterio 41.Fecha de validación  de la información publicada con el formato día/mes/año </t>
  </si>
  <si>
    <t xml:space="preserve">Criterio 42.Nota. Este criterio se cumple en caso de que sea necesario que el sujeto obligado incluya alguna aclaración relativa a la información publicada y/o explicación por la falta de información </t>
  </si>
  <si>
    <t xml:space="preserve">Criterio 43.La información publicada se organiza mediante los formatos 7a, 7b, 7c y 7d, en los que se incluyen todos los campos especificados en los criterios sustantivos de contenido </t>
  </si>
  <si>
    <t>Criterio 44.El soporte de la información permite su reutilización</t>
  </si>
  <si>
    <t>Art. 62 - Fracción VIII. Los contratos de obras, adquisiciones y servicios de &lt;&lt;sujeto obligado&gt;&gt;</t>
  </si>
  <si>
    <t>Criterio 5 . Tipo de contrato: obra pública; adquisiciones; arrendamientos; servicios relacionados</t>
  </si>
  <si>
    <t>Criterio 6. Nombre completo (nombre[s], primer apellido, segundo apellido) de las personas físicas, en su caso, denominación o razón social de las personas morales contratadas</t>
  </si>
  <si>
    <t xml:space="preserve">Criterio 7. Área del sujeto obligado solicitante de las obras públicas, el arrendamiento, la adquisición de bienes y/o la prestación de servicios </t>
  </si>
  <si>
    <t xml:space="preserve">Criterio 8. Área del sujeto obligado contratante y responsable de su ejecución </t>
  </si>
  <si>
    <t>Criterio 9. Número de contrato</t>
  </si>
  <si>
    <t xml:space="preserve">Criterio 10.Fecha de inicio del contrato, expresada con el formato día/mes/año </t>
  </si>
  <si>
    <t>Criterio 11. Monto (en pesos) total del contrato, con impuestos incluidos</t>
  </si>
  <si>
    <t>Criterio 12. Objeto del contrato (descripción de las obras públicas, adquisiciones y de los servicios contratados)</t>
  </si>
  <si>
    <t>Criterio 13. Hipervínculo a los documentos de los contratos</t>
  </si>
  <si>
    <t xml:space="preserve">Criterio 16. Clave de la partida presupuestal de los recursos con que se cubran los honorarios pactados </t>
  </si>
  <si>
    <t xml:space="preserve">Criterio 17.Denominación de la partida presupuestal de los recursos con que se cubran los honorarios pactados </t>
  </si>
  <si>
    <t>Criterio 18. Nombre completo de la persona contratada (nombre[s], primer apellido, segundo apellido)</t>
  </si>
  <si>
    <t>Criterio 19. Servicios contratados (objeto del contrato)</t>
  </si>
  <si>
    <t>Criterio 20. Hipervínculo al contrato</t>
  </si>
  <si>
    <t>Criterio 21. Remuneración mensual bruta o contraprestación</t>
  </si>
  <si>
    <t>Criterio 22. Prestaciones, en su caso</t>
  </si>
  <si>
    <t xml:space="preserve">Criterio 23.Periodo de actualización de la información: trimestral </t>
  </si>
  <si>
    <t xml:space="preserve">Criterio 30.La información publicada se organiza mediante los formatos 8a y 8b, en los que se incluyen todos los campos especificados en los criterios sustantivos de contenido </t>
  </si>
  <si>
    <r>
      <rPr>
        <b/>
        <sz val="14"/>
        <color rgb="FF000000"/>
        <rFont val="Calibri"/>
        <family val="2"/>
      </rPr>
      <t>El artículo 63 dice a la letra:</t>
    </r>
    <r>
      <rPr>
        <sz val="11"/>
        <color rgb="FF000000"/>
        <rFont val="Calibri"/>
        <family val="2"/>
      </rPr>
      <t xml:space="preserve">
Artículo 63. Las autoridades administrativas y jurisdiccionales en materia laboral deberán poner a
disposición del público y mantener actualizada y accesible, la siguiente información de los sindicatos:</t>
    </r>
  </si>
  <si>
    <t>Art. 63 - Fracción I. Registro de sindicatos, federaciones y confederaciones</t>
  </si>
  <si>
    <t>Criterio 3. Ámbito de competencia: Nacional, Estatal, Municipal, Regional, Internacional</t>
  </si>
  <si>
    <t xml:space="preserve">Criterio 4. Entidad federativa (catálogo), cuando así corresponda </t>
  </si>
  <si>
    <t>Criterio 5. Ámbito de relación laboral: Público / Privado</t>
  </si>
  <si>
    <t>Criterio 6. Figura legal: Sindicato, Federación, Confederación o figura legal análoga</t>
  </si>
  <si>
    <t xml:space="preserve">Criterio 7. Tipo de sindicato, federación, confederación (catálogo): Trabajadores/Patrones </t>
  </si>
  <si>
    <t xml:space="preserve">Criterio 8. Clasificación241 de acuerdo con el tipo de sindicato, federación, confederación y la normatividad que corresponda, en caso de ser de trabajadores (catálogo): Gremiales/De empresa/Industriales/Nacionales de Industria/De oficios Varios </t>
  </si>
  <si>
    <t xml:space="preserve">Criterio 9.Clasificación de acuerdo con el tipo de sindicato, federación, confederación y la normatividad que corresponda, en caso de ser Patrones (catálogo): Público/Privado </t>
  </si>
  <si>
    <t>Criterio 10. Denominación del sindicato, federación, confederación o figura legal análoga (requerido en el inciso c de la fracción I del artículo 78 de la Ley General)</t>
  </si>
  <si>
    <t>Criterio 11. En el caso del sindicato deberá incluirse el nombre de la federación y/o confederación de los que forme parte</t>
  </si>
  <si>
    <t>Criterio 12. Fecha de registro ante la autoridad administrativa o jurisdiccional, con el formato día/mes/año</t>
  </si>
  <si>
    <t xml:space="preserve">Criterio 13}. Número de registro ante la autoridad administrativa o jurisdiccional </t>
  </si>
  <si>
    <t>Criterio 14. Vigencia del registro (fecha con el formato día/mes/año)</t>
  </si>
  <si>
    <t xml:space="preserve">Criterio 15.Nombre de los integrantes del Comité Ejecutivo y comisiones que ejerzan funciones de vigilancia (Nombre(s), primer apellido, segundo apellido) </t>
  </si>
  <si>
    <t xml:space="preserve">Criterio 16.Cargo de los integrantes del Comité Ejecutivo y comisiones que ejerzan funciones de vigilancia </t>
  </si>
  <si>
    <t xml:space="preserve">Criterio 17.Fecha de inicio de vigencia del Comité Ejecutivo del sindicato, federación, confederación o figura legal análoga con el formato día/mes/año  Criterio </t>
  </si>
  <si>
    <t xml:space="preserve">Criterio 18.Fecha de término de vigencia del Comité Ejecutivo del sindicato, federación, confederación o figura legal análoga con el formato día/mes/año </t>
  </si>
  <si>
    <t>Criterio 19 . Nombre del represente legal</t>
  </si>
  <si>
    <t>Criterio 20 Número de socios y/o miembros del sindicato, federación, confederación o figura legal análoga</t>
  </si>
  <si>
    <t xml:space="preserve">Criterio 21. Denominación del centro de trabajo </t>
  </si>
  <si>
    <t>Criterio 22.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</si>
  <si>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23. Rama de industria o actividad a que se dedica</t>
  </si>
  <si>
    <t>Criterio 24. Número de expediente</t>
  </si>
  <si>
    <t>Criterio 25. Hipervínculo al documento de registro</t>
  </si>
  <si>
    <t>Criterio 26. Periodo de actualización de la información: trimestral</t>
  </si>
  <si>
    <t>Criterio 27. La información deberá estar actualizada al periodo que corresponde de acuerdo con la Tabla de actualización y conservación de la información</t>
  </si>
  <si>
    <t>Criterio 28. Conservar en el sitio de Internet y a través de la Plataforma Nacional la información de acuerdo con la Tabla de actualización y conservación de la información</t>
  </si>
  <si>
    <t>Criterio 29. Área(s) o unidad(es) administrativa(s) que genera(n) o posee(n) la información respectiva y son responsables de publicarla y actualizarla</t>
  </si>
  <si>
    <t>Criterio 30. Fecha de actualización de la información publicada con el formato día/mes/año (por ej. 31/Marzo/2016)</t>
  </si>
  <si>
    <t>Criterio 31. Fecha de validación de la información publicada con el formato día/mes/año (por ej. 31/Marzo/2016)</t>
  </si>
  <si>
    <t>Criterio 32. La información publicada se organiza mediante el formato 1, en el que se incluyen todos los campos especificados en los criterios sustantivos de contenido</t>
  </si>
  <si>
    <t>Art. 63 - Fracción II. Las Tomas de nota</t>
  </si>
  <si>
    <t>Criterio 3. Denominación del sindicato, federación, confederación o figura legal análoga</t>
  </si>
  <si>
    <t>Criterio 4. Número de registro (otorgado por la autoridad laboral)</t>
  </si>
  <si>
    <t xml:space="preserve">Criterio 5. Ámbito de competencia (catálogo): Nacional/Estatal/Municipal/Regional/Internacional </t>
  </si>
  <si>
    <t xml:space="preserve">Criterio 6. Entidad federativa (catálogo), cuando así corresponda </t>
  </si>
  <si>
    <t xml:space="preserve">Criterio 7. Ámbito de relación laboral (catálogo): Público/Privado </t>
  </si>
  <si>
    <t xml:space="preserve">Criterio 8. Fecha de registro ante la Autoridad laboral con el formato día/mes/año </t>
  </si>
  <si>
    <t>Criterio 9. Nombre del Secretario General vigente</t>
  </si>
  <si>
    <t>Criterio 10. Nombre del Representante legal vigente</t>
  </si>
  <si>
    <t xml:space="preserve">Criterio 11. Fecha en la que se llevó a cabo la toma de nota con el formato día/mes/año </t>
  </si>
  <si>
    <t xml:space="preserve">Criterio 12. Tipo de toma de nota (catálogo): Registro/Constitución de subasociaciones/ /Cambios de comité ejecutivo/Actualización del padrón de miembros (altas y bajas)/Reformas estatutarias </t>
  </si>
  <si>
    <t>Criterio 13. Hipervínculo al oficio de toma de nota</t>
  </si>
  <si>
    <t xml:space="preserve">Criterio 14.Periodo de actualización de la información: trimestral </t>
  </si>
  <si>
    <t xml:space="preserve">Criterio 21.La información publicada se organiza mediante el formato 2, en el que se incluyen todos los campos especificados en los criterios sustantivos de contenido </t>
  </si>
  <si>
    <t>Art. 63 - Fracción III. El estatuto</t>
  </si>
  <si>
    <t>Criterio 4. Número de registro</t>
  </si>
  <si>
    <t>Criterio 5. Ámbito de competencia (Nacional, Estatal, Municipal, Regional, Internacional)</t>
  </si>
  <si>
    <t>Criterio 6. Entidad federativa, cuando así corresponda</t>
  </si>
  <si>
    <t>Criterio 7. Ámbito de relación laboral: público / privado</t>
  </si>
  <si>
    <t>Criterio 8. Denominación del Estatuto, declaraciones de principios, códigos de conducta y/u otros documentos que los acompañen como partes integrantes de sus normas fundamentales correspondientes</t>
  </si>
  <si>
    <t>Criterio 9. Fecha de registro del documento</t>
  </si>
  <si>
    <t xml:space="preserve">Criterio 10. Vigencia del documento con el formato día/mes/año </t>
  </si>
  <si>
    <t>Criterio 11. Breve explicación del oficio en el que la autoridad obligada toma nota de los estatutos o de sus modificaciones</t>
  </si>
  <si>
    <t>Criterio 12. Hipervínculo al documento del Estatuto vigente</t>
  </si>
  <si>
    <t xml:space="preserve">Criterio 13.Periodo de actualización de la información: trimestral y cuando se decrete, reforme, adicione, derogue o abrogue cualquier documento aplicable, la información deberá publicarse y/o actualizarse en un plazo no mayor a 10 días hábiles a partir de la toma de nota. </t>
  </si>
  <si>
    <t xml:space="preserve">Criterio 20.La información publicada se organiza mediante el formato 3, en el que se incluyen todos los campos especificados en los criterios sustantivos de contenido </t>
  </si>
  <si>
    <t>Art. 63 - Fracción IV. El Padrón de socios</t>
  </si>
  <si>
    <t>Criterio 4. Número del registro</t>
  </si>
  <si>
    <t xml:space="preserve">Criterio 5. Nombre completo (nombre[s], primer apellido, segundo apellido) de los miembros del sindicato, federación, confederación o figura legal análoga </t>
  </si>
  <si>
    <t>Criterio 6. Nombres de los patrones, empresas o establecimientos en los que prestan sus servicios</t>
  </si>
  <si>
    <t>Criterio 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de los patrones, empresas o establecimientos en los que prestan sus servicios</t>
  </si>
  <si>
    <t>Criterio 8. Número total de los miembros del sindicato, federación o confederación</t>
  </si>
  <si>
    <t>Criterio 9. Fecha en que se expidió el oficio en el que la autoridad tomó nota del padrón de socios actualizado, con el formato día/mes/año</t>
  </si>
  <si>
    <t>Criterio 10. Hipervínculo al oficio de toma de nota del padrón de socios o de su actualización</t>
  </si>
  <si>
    <t xml:space="preserve">Criterio 11.Periodo de actualización de la información: anual </t>
  </si>
  <si>
    <t xml:space="preserve">Criterio 19.La información publicada se organiza mediante el formato 4, en el que se incluyen todos los campos especificados en los criterios sustantivos de contenido </t>
  </si>
  <si>
    <t>Art. 63 - Fracción V. Las Actas de Asamblea</t>
  </si>
  <si>
    <t>Criterio 4. Número del registro del sindicato, federación, confederación o figura legal análoga</t>
  </si>
  <si>
    <t xml:space="preserve">Criterio 5. Tipo de Asamblea (catálogo): Constitutivas/En las que se aprueben los estatutos y sus modificaciones/En las que se elija a los directivos/En las que se elija a los miembros de los órganos de vigilancia </t>
  </si>
  <si>
    <t xml:space="preserve">Criterio 6. Número del acta de la Asamblea, en su caso </t>
  </si>
  <si>
    <t xml:space="preserve">Criterio 7.Fecha del acta de la Asamblea, con el formato (día/mes/año) </t>
  </si>
  <si>
    <t>Criterio 8. Hipervínculo al Acta de cada Asamblea</t>
  </si>
  <si>
    <t xml:space="preserve">Criterio 9. Fecha en que se expidió el oficio en el que la autoridad tomó nota de los acuerdos adoptados en la asamblea, con el formato día/mes/año </t>
  </si>
  <si>
    <t>Criterio 10. Hipervínculo al oficio de toma de nota de los acuerdos adoptados en la asamblea</t>
  </si>
  <si>
    <t>Art. 63 - Fracción VI. Los Reglamentos interiores de trabajo</t>
  </si>
  <si>
    <t>Criterio 5. Denominación del reglamento interior de trabajo, en su caso</t>
  </si>
  <si>
    <t>Criterio 6. Fecha de aprobación del reglamento interior de trabajo, con el formato día/mes/año</t>
  </si>
  <si>
    <t xml:space="preserve">Criterio 7. Fecha de última modificación del reglamento, con el formato día/mes/año </t>
  </si>
  <si>
    <t>Criterio 8 . Hipervínculo al documento completo del reglamento</t>
  </si>
  <si>
    <t>Criterio 9. Hipervínculo al acuerdo o laudo, que en su caso hubiera modificado el reglamento interior de trabajo</t>
  </si>
  <si>
    <t xml:space="preserve">Criterio 10. Fecha en la que se depositó el reglamento ante la autoridad laboral competente, con el formato día/mes/año </t>
  </si>
  <si>
    <t>Criterio 11. Hipervínculo al acuerdo de depósito</t>
  </si>
  <si>
    <t>Criterio 12. Nombre de los integrantes de la comisión mixta que aprobaron el reglamento interior de trabajo (nombre(s), primer apellido, segundo apellido), y, en su caso, del sindicato o sindicatos que hubieren participado en su elaboración</t>
  </si>
  <si>
    <t xml:space="preserve">Criterio 13 . Nombre  de los integrantes de la comisión mixta que aprobaron las modificaciones del reglamento interior de trabajo (nombre[s], primer apellido, segundo apellido) y, en su caso, del sindicato o sindicatos que hubieren participado en su modificación o en la designación de los representantes de los trabajadores en la comisión mixta </t>
  </si>
  <si>
    <t>Criterio 14. Hipervínculo a las resoluciones administrativas o jurisdiccionales que hubieren modificado el reglamento, con expresión de los datos que identifiquen el juicio correspondiente</t>
  </si>
  <si>
    <t xml:space="preserve">Criterio 15. Nombre completo (nombre(s), primer apellido, segundo apellido) de los patrones, empresas o establecimientos en los que rige el reglamento interior de trabajo </t>
  </si>
  <si>
    <t>Criterio 16. 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 clave del municipio, nombre del municipio o delegación, clave de la entidad federativa, nombre de la entidad federativa [catálogo], código postal)</t>
  </si>
  <si>
    <t xml:space="preserve">Criterio 24.La información publicada se organiza mediante el formato 6, en el que se incluyen todos los campos especificados en los criterios sustantivos de contenido </t>
  </si>
  <si>
    <t>Art. 63 - Fracción VII. Registro de sindicatos, federaciones y confederaciones</t>
  </si>
  <si>
    <t>Criterio 3. Denominación del sindicato, federación, confederación o figura legal análoga que celebra contrato colectivo, condiciones generales o convenio</t>
  </si>
  <si>
    <t>Criterio 4. 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</si>
  <si>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 xml:space="preserve">Criterio 5. Denominación del Contrato colectivo </t>
  </si>
  <si>
    <t>Criterio 6. Nombre (nombre(s), primer apellido, segundo apellido) del patrón o patrones, y/o razón social de empresas o establecimientos con quien se celebra el contrato colectivo</t>
  </si>
  <si>
    <t>Criterio 7. Denominación del sindicato, federación, confederación o patrón que revisó el contrato colectivo</t>
  </si>
  <si>
    <t>Criterio 8. Fecha de depósito, ante las Juntas de Conciliación y Arbitraje, del contrato colectivo, expresada en el formato día/mes/año</t>
  </si>
  <si>
    <t xml:space="preserve">Criterio 9.Fecha de inicio de vigencia del contrato colectivo con el formato día/mes/año </t>
  </si>
  <si>
    <t xml:space="preserve">Criterio 10.Fecha de término vigencia del contrato colectivo, con el formato día/mes/año. En su caso, señalar que es indefinida la vigencia </t>
  </si>
  <si>
    <t>Criterio 11. Jornada de trabajo</t>
  </si>
  <si>
    <t>Criterio 12. Total de días de descanso y vacaciones</t>
  </si>
  <si>
    <t xml:space="preserve">Criterio 13.Hipervínculo al tabulador salarial </t>
  </si>
  <si>
    <t xml:space="preserve">Criterio 14.Fecha de vigencia de los salarios expresada con el formato día/mes/año </t>
  </si>
  <si>
    <t>Criterio 15. Cláusulas relativas a la capacitación o adiestramiento de los trabajadores en la empresa o establecimientos que comprenda</t>
  </si>
  <si>
    <t>Criterio 16. Disposiciones sobre la capacitación o adiestramiento inicial que se deba impartir a quienes vayan a ingresar a laborar a la empresa o establecimiento</t>
  </si>
  <si>
    <t>Criterio 17. Las bases sobre la integración y funcionamiento de las Comisiones que deban conformarse</t>
  </si>
  <si>
    <t>Criterio 18. Hipervínculo al acuerdo de depósito del contrato colectivo de trabajo</t>
  </si>
  <si>
    <t>Criterio 19. En su caso, hipervínculo al convenio de revisión</t>
  </si>
  <si>
    <t>Criterio 20. Hipervínculo al convenio de revisión, en su caso</t>
  </si>
  <si>
    <t xml:space="preserve">Criterio 21.Hipervínculo al documento completo del contrato colectivo de trabajo y sus estipulaciones salariales </t>
  </si>
  <si>
    <t>Criterio 22. Hipervínculo al tabulador salarial</t>
  </si>
  <si>
    <t xml:space="preserve">Criterio 25.Denominación del sindicato, federación, confederación o figura legal análoga que celebra contrato colectivo, condiciones generales o convenio </t>
  </si>
  <si>
    <t xml:space="preserve">Criterio 26.Denominación de las Condiciones Generales de Trabajo </t>
  </si>
  <si>
    <t xml:space="preserve">Criterio 27.Nombre de la dependencia o entidad en donde rigen las condiciones generales de trabajo </t>
  </si>
  <si>
    <t>Criterio 28. Hipervínculo al documento completo de las condiciones generales de trabajo</t>
  </si>
  <si>
    <t>Criterio 29. Fecha de depósito de las condiciones generales de trabajo ante el Tribunal Federal de Conciliación y Arbitraje y los Tribunales Estatales de Conciliación y arbitraje o dependencias estatales</t>
  </si>
  <si>
    <t>Criterio 30. Hipervínculo al acuerdo de depósito de las condiciones generales de trabajo</t>
  </si>
  <si>
    <t>Criterio 31. Hipervínculo a los convenios relacionados con las condiciones generales de trabajo</t>
  </si>
  <si>
    <t xml:space="preserve">Criterio 32. Fecha de depósito de las condiciones generales de trabajo ante el Tribunal Federal de Conciliación y Arbitraje y los Tribunales Estatales de Conciliación y arbitraje o dependencias estatales con el formato día/mes/año </t>
  </si>
  <si>
    <t xml:space="preserve">Criterio 33.Hipervínculo al acuerdo de depósito de las condiciones generales de trabajo </t>
  </si>
  <si>
    <t xml:space="preserve">Criterio 34.Hipervínculo a los convenios relacionados con las condiciones generales de trabajo </t>
  </si>
  <si>
    <t xml:space="preserve">Criterio 35.Denominación del sindicato, federación o confederación que participó en la modificación de las condiciones generales de trabajo </t>
  </si>
  <si>
    <t xml:space="preserve">Criterio 36.Hipervínculo al acuerdo o laudo que en su caso hubiera modificado las condiciones generales de trabajo </t>
  </si>
  <si>
    <t>Criterio 39.Denominación del sindicato, federación, confederación o figura legal análoga que celebra contrato colectivo, condiciones generales o convenio</t>
  </si>
  <si>
    <t xml:space="preserve">Criterio 40.Denominación del Reglamento de escalafón y los Reglamentos de las comisiones mixtas de seguridad e higiene </t>
  </si>
  <si>
    <t xml:space="preserve">Criterio 41.Fecha de depósito del reglamento de escalafón ante el Tribunal Federal de Conciliación y Arbitraje y los Tribunales Estatales de Conciliación y arbitraje o dependencias estatales con el formato día/mes/año </t>
  </si>
  <si>
    <t xml:space="preserve">Criterio 42.Hipervínculo al Reglamento de escalafón </t>
  </si>
  <si>
    <t xml:space="preserve">Criterio 43. Fecha de depósito del reglamento de las comisiones mixtas de seguridad e higiene ante el Tribunal Federal de Conciliación y Arbitraje y los Tribunales Estatales de Conciliación y arbitraje o dependencias estatales con el formato día/mes/año </t>
  </si>
  <si>
    <t>Criterio 44. Hipervínculo al Reglamento de las comisiones mixtas de seguridad e higiene</t>
  </si>
  <si>
    <t>Criterio 45. Hipervínculo al tabulador salarial</t>
  </si>
  <si>
    <t xml:space="preserve">Criterio 46.Periodo de actualización de la información: trimestral </t>
  </si>
  <si>
    <t>Criterio 48.Área(s) o unidad(es) administrativa(s) que genera(n) o posee(n) la información respectiva y son responsables de publicarla y actualizarla</t>
  </si>
  <si>
    <t xml:space="preserve">Criterio 49.Fecha de actualización de la información publicada con el formato día/mes/año </t>
  </si>
  <si>
    <t xml:space="preserve">Criterio 50.Fecha de validación  de la información publicada con el formato día/mes/año </t>
  </si>
  <si>
    <t xml:space="preserve">Criterio 51.Nota. Este criterio se cumple en caso de que sea necesario que el sujeto obligado incluya alguna aclaración relativa a la información publicada y/o explicación por la falta de información </t>
  </si>
  <si>
    <t xml:space="preserve">Criterio 52.La información publicada se organiza mediante los formatos 7a, 7b y 7c en los que se incluyen los campos especificados en los criterios sustantivos de contenido </t>
  </si>
  <si>
    <t>Criterio 53.El soporte de la información permite su reutilización</t>
  </si>
  <si>
    <t>Art. 63 - Fracción VIII. Todos los documentos del expediente de registro sindical y de contratos colectivos de trabajo</t>
  </si>
  <si>
    <t>Criterio 4. Número de registro del sindicato, federación, confederación o figura legal análoga</t>
  </si>
  <si>
    <t>Criterio 5. Fecha de registro del sindicato, federación, confederación o figura análoga, expresadas en el formato día/mes/año)</t>
  </si>
  <si>
    <t>Criterio 6. Hipervínculo al expediente del registro del sindicato, federación, confederación o figura legal análoga</t>
  </si>
  <si>
    <t>Criterio 7. Nombre del sindicato o sindicatos de trabajadores y del patrón o patrones, sindicato o sindicatos de patrones que celebraron o revisaron el contrato colectivo de trabajo.</t>
  </si>
  <si>
    <t>Criterio 8. Hipervínculo al expediente del contrato colectivo de trabajo</t>
  </si>
  <si>
    <t xml:space="preserve">Criterio 9. Fecha de inicio de vigencia del contrato con el formato día/mes/año </t>
  </si>
  <si>
    <t xml:space="preserve">Criterio 10. Fecha de término de vigencia del contrato con el formato día/mes/año </t>
  </si>
  <si>
    <t xml:space="preserve">Criterio 18.La información publicada se organiza mediante el formato 8, en el que se incluyen los campos especificados en los criterios sustantivos de contenido. </t>
  </si>
  <si>
    <r>
      <rPr>
        <b/>
        <sz val="14"/>
        <color rgb="FF000000"/>
        <rFont val="Calibri"/>
        <family val="2"/>
      </rPr>
      <t>El artículo 64 dice a la letra:</t>
    </r>
    <r>
      <rPr>
        <sz val="11"/>
        <color rgb="FF000000"/>
        <rFont val="Calibri"/>
        <family val="2"/>
      </rPr>
      <t xml:space="preserve">
Artículo 64. Los sindicatos que reciban y ejerzan recursos públicos deberán mantener actualizada y
accesible, de forma impresa para consulta directa y en los respectivos sitios de Internet, la información
aplicable del artículo 70 de esta Ley, la señalada en el artículo anterior y la siguiente:</t>
    </r>
    <r>
      <rPr>
        <sz val="12"/>
        <color rgb="FF000000"/>
        <rFont val="Calibri"/>
        <family val="2"/>
      </rPr>
      <t xml:space="preserve">
</t>
    </r>
  </si>
  <si>
    <t>Art. 64 - Fracción I. Contratos y convenios entre sindicatos y autoridades, firmados</t>
  </si>
  <si>
    <t>Criterio 3.Tipo de convenio o contrato (catálogo): Concertación/Coordinación</t>
  </si>
  <si>
    <t>Criterio 4. Número o nomenclatura que identifique al convenio o contrato</t>
  </si>
  <si>
    <t>Criterio 5. Objeto, es decir, la finalidad con la que se firmó el documento</t>
  </si>
  <si>
    <t xml:space="preserve">Criterio 6.Fecha de firma del convenio con el formato día/mes/año </t>
  </si>
  <si>
    <t>Criterio 7. Nombre de quién o quienes representen al sindicato (Nombre[s], Primer apellido, segundo apellido)</t>
  </si>
  <si>
    <t>Criterio 8. Cargo</t>
  </si>
  <si>
    <t xml:space="preserve">Criterio 9.Con quién se celebra el convenio o contrato (catálogo): Sindicato/Autoridad </t>
  </si>
  <si>
    <t xml:space="preserve">Criterio 10.Denominación con quién se celebra el convenio o contrato (Nombre[s], Primer apellido, segundo apellido o razón social) </t>
  </si>
  <si>
    <t xml:space="preserve">Criterio 11.Inicio de vigencia del convenio o contrato con el formato día/mes/año </t>
  </si>
  <si>
    <t xml:space="preserve">Criterio 12.Término de vigencia del convenio o contrato con el formato día/mes/año </t>
  </si>
  <si>
    <t>Criterio 13. Mecanismos de vigilancia y supervisión para el cumplimiento del contrato o convenio</t>
  </si>
  <si>
    <t xml:space="preserve">Criterio 14. Hipervínculo al contrato o convenio, incluyendo anexos </t>
  </si>
  <si>
    <t>Criterio 15. Hipervínculo al documento modificado, en su caso</t>
  </si>
  <si>
    <t>Criterio 16. Denominación del programa, acciones o proyectos públicos en los que se inscriben las acciones materia del contrato o convenio</t>
  </si>
  <si>
    <t xml:space="preserve">Criterio 17. Monto o descripción de los recursos aprovechados o utilizados </t>
  </si>
  <si>
    <t xml:space="preserve">Criterio 18. Población beneficiaria </t>
  </si>
  <si>
    <t>Criterio 19. Requisitos o procedimientos de acceso a los beneficios</t>
  </si>
  <si>
    <t xml:space="preserve">Criterio 27.La información publicada se organiza mediante el formato 1, en el que se incluyen todos los campos especificados en los criterios sustantivos de contenido </t>
  </si>
  <si>
    <t>Art. 64 - Fracción II. Directorio del Comité ejecutivo</t>
  </si>
  <si>
    <t>Criterio 3. Denominación del comité ejecutivo o del órgano directivo correspondiente</t>
  </si>
  <si>
    <t>Criterio 4. Nombre de los integrantes del comité ejecutivo o del órgano directivo correspondiente (nombre(s), Primer apellido, segundo apellido)</t>
  </si>
  <si>
    <t>Criterio 5. Cargo de cada integrante del comité ejecutivo o del órgano directivo correspondiente</t>
  </si>
  <si>
    <t>Criterio 6.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</si>
  <si>
    <t>Criterio 7. Número(s) de teléfono(s) oficial(es) y extensión (es)</t>
  </si>
  <si>
    <t>Criterio 8. Dirección de correo electrónico oficial</t>
  </si>
  <si>
    <t>Criterio 9. Hipervínculo al oficio u oficios de toma de nota del comité ejecutivo o del órgano correspondiente</t>
  </si>
  <si>
    <t xml:space="preserve">Criterio 3.Denominación del sindicato, federación, confederación o figura legal análoga </t>
  </si>
  <si>
    <t xml:space="preserve">Criterio 4.Número del registro </t>
  </si>
  <si>
    <t xml:space="preserve">Criterio 5.Nombre completo de los (las) miembros y/o socios del sindicato, federación o confederación (Nombre(s), Primer apellido, segundo apellido)  </t>
  </si>
  <si>
    <t>Criterio 6. Nombre(s), Primer apellido, segundo apellido de los patrones, empresas o establecimientos en los que prestan sus servicios</t>
  </si>
  <si>
    <t>Criterio 7.Domicilio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</si>
  <si>
    <t xml:space="preserve">Criterio 8.Número total de los miembros del sindicato, federación o confederación </t>
  </si>
  <si>
    <t xml:space="preserve">Criterio 9.Fecha en que se expidió el oficio en el que la autoridad tomó nota del padrón de socios y/o miembros actualizado, con el formato día/mes/año </t>
  </si>
  <si>
    <t xml:space="preserve">Criterio 10.Hipervínculo al oficio de toma de nota del padrón de socios y/o miembros o de su actualización </t>
  </si>
  <si>
    <t xml:space="preserve">Criterio 18.La información publicada se organiza mediante el formato 3, en el que se incluyen todos los campos especificados en los criterios sustantivos de contenido </t>
  </si>
  <si>
    <t>Art. 64 - Fracción III. Relación de recursos públicos económicos, en especie, bienes o donativos</t>
  </si>
  <si>
    <t xml:space="preserve">Criterio 3.Tipo de recursos públicos recibidos (catálogo): Recursos económicos/Bienes muebles/Bienes inmuebles/Otras donaciones en especie/Donaciones en dinero/Recursos económicos en especie </t>
  </si>
  <si>
    <t xml:space="preserve">Criterio 4.Naturaleza de los recursos recibidos (catálogo): Contrato/Convenio/Donación/Condiciones Generales de Trabajo </t>
  </si>
  <si>
    <t>Criterio 5. Origen: nombre de la entidad, dependencia u organismo público que entregó</t>
  </si>
  <si>
    <t>Criterio 6. Descripción de los bienes muebles e inmuebles, de la donación en especie o dinero recibida</t>
  </si>
  <si>
    <t>Criterio 7. Monto de los recursos recibidos o valor comercial, según corresponda</t>
  </si>
  <si>
    <t xml:space="preserve">Criterio 8.Fecha(s) de recepción de los recursos, con el formato día/mes/año </t>
  </si>
  <si>
    <t>Criterio 9. Actividades a las que se destinará</t>
  </si>
  <si>
    <t>Criterio 10. Hipervínculo al contrato o convenio</t>
  </si>
  <si>
    <t>Criterio 11. Nombre(s), Primer apellido, segundo apellido de quien(es) recibe(n) los recursos</t>
  </si>
  <si>
    <t>Criterio 12. Puesto de quien(es) recibe(n) los recursos de acuerdo con el catálogo del puestos del sindicato, federación, confederación o figura legal análoga</t>
  </si>
  <si>
    <t>Criterio 13. Nombre(s), Primer apellido, segundo apellido de los responsables de administrar los recursos</t>
  </si>
  <si>
    <t>Criterio 14. Puesto o cargo de los responsables de administrar los recursos de acuerdo con el catálogo del puestos del sindicato, federación, confederación, asociación o figura legal análoga</t>
  </si>
  <si>
    <t>Criterio 15. Nombre(s), Primer apellido, segundo apellido de los responsables de ejercer los recursos</t>
  </si>
  <si>
    <t>Criterio 16. Puesto o cargo de los responsables que ejercen los recursos de acuerdo con el catálogo del puestos del sindicato, federación, confederación, asociación o figura legal análoga</t>
  </si>
  <si>
    <t>Criterio 17. Fecha(s) o periodo(s) en que se ejercen los recursos, expresada en el formato día/mes/año</t>
  </si>
  <si>
    <t>Criterio 18. Hipervínculo a los Informes sobre el avance en el ejercicio de los recursos públicos</t>
  </si>
  <si>
    <t>Criterio 19. Destino final de los recursos</t>
  </si>
  <si>
    <t>Criterio 20. El finiquito, con hipervínculo al documento correspondiente</t>
  </si>
  <si>
    <t>Criterio 21. Nombre(s), primer apellido, segundo apellido</t>
  </si>
  <si>
    <t xml:space="preserve">Criterio 33. Monto (en pesos), recurso, beneficio o apoyo otorgado (en dinero o en especie) </t>
  </si>
  <si>
    <t>Criterio 35. Unidad territorial</t>
  </si>
  <si>
    <t>Criterio 36. Edad, en su caso</t>
  </si>
  <si>
    <t xml:space="preserve">Criterio 37.Sexo, en su caso (catálogo): Femenino/Masculino </t>
  </si>
  <si>
    <t>Criterio 38. Hipervínculo a la información estadística, en su caso</t>
  </si>
  <si>
    <t xml:space="preserve">Criterio 39. Ejercicio </t>
  </si>
  <si>
    <t>Criterio 41. Descripción del bien (incluir marca y modelo o, en su caso, señalar si corresponde a una pieza arqueológica, artística, histórica u otra)</t>
  </si>
  <si>
    <t xml:space="preserve">Criterio 42.Código de identificación, en su caso </t>
  </si>
  <si>
    <t xml:space="preserve">Criterio 43.Institución a cargo del bien mueble, en su caso </t>
  </si>
  <si>
    <t xml:space="preserve">Criterio 44.Institución a cargo del bien mueble, en su caso </t>
  </si>
  <si>
    <t>Criterio 45. Monto unitario del bien (precio de adquisición o valor contable)</t>
  </si>
  <si>
    <t xml:space="preserve">Criterio 46. Ejercicio </t>
  </si>
  <si>
    <t xml:space="preserve">Criterio 47. Periodo que se informa (fecha de inicio y fecha de término con el formato día/mes/año) </t>
  </si>
  <si>
    <t>Criterio 48. Denominación del inmueble, en su caso</t>
  </si>
  <si>
    <t>Criterio 49.Domicilio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</si>
  <si>
    <t xml:space="preserve">Criterio 50.Domicilio en el extranjero. En caso de que el inmueble se ubique en otro país, se deberá incluir el domicilio el cual deberá incluir por lo menos: país, ciudad, calle y número </t>
  </si>
  <si>
    <t xml:space="preserve">Criterio 51.Naturaleza del inmueble (catálogo): Urbana/]Rústica (de conformidad con el artículo 6, fracción IV, del Reglamento del Registro Público de la Propiedad Federal) </t>
  </si>
  <si>
    <t xml:space="preserve">Criterio 52.Carácter del monumento (catálogo): Arqueológico/Histórico/Artístico (para el caso de inmuebles que hayan sido declarados monumentos arqueológicos, históricos o artísticos </t>
  </si>
  <si>
    <t>Criterio 53. Tipo de inmueble (edificio, iglesia, monumento arqueológico, artístico, histórico, otro)</t>
  </si>
  <si>
    <t>Criterio 54. Uso del inmueble</t>
  </si>
  <si>
    <t>Criterio 55. Operación que da origen a la posesión o propiedad del inmueble (donación, adquisición, expropiación, otra)</t>
  </si>
  <si>
    <t>Criterio 56. Valor catastral o último avalúo del inmueble</t>
  </si>
  <si>
    <t xml:space="preserve">Criterio 57.Periodo de actualización de la información: trimestral. </t>
  </si>
  <si>
    <t>Criterio 58.La información publicada deberá estar actualizada al periodo que corresponde, de acuerdo con la Tabla de actualización y conservación de la información</t>
  </si>
  <si>
    <t>Criterio 59.Conservar en el sitio de Internet y a través de la Plataforma Nacional la información vigente de acuerdo con la Tabla de actualización y conservación de la información</t>
  </si>
  <si>
    <t>Criterio 60.Área(s) o unidad(es) administrativa(s) que genera(n) o posee(n) la información respectiva y son responsables de publicarla y actualizarla</t>
  </si>
  <si>
    <t xml:space="preserve">Criterio 61.Fecha de actualización de la información publicada con el formato día/mes/año </t>
  </si>
  <si>
    <t xml:space="preserve">Criterio 62.Fecha de validación  de la información publicada con el formato día/mes/año </t>
  </si>
  <si>
    <t xml:space="preserve">Criterio 63.Nota. Este criterio se cumple en caso de que sea necesario que el sujeto obligado incluya alguna aclaración relativa a la información publicada y/o explicación por la falta de información </t>
  </si>
  <si>
    <t xml:space="preserve">Criterio 64.La información publicada se organiza mediante los formatos 4a, 4b y 4c, en los que se incluyen todos los campos especificados en los criterios sustantivos de contenido </t>
  </si>
  <si>
    <t>Criterio 65.El soporte de la información permite su reutilización</t>
  </si>
  <si>
    <r>
      <rPr>
        <b/>
        <sz val="14"/>
        <color rgb="FF000000"/>
        <rFont val="Calibri"/>
        <family val="2"/>
      </rPr>
      <t>El artículo 65 dice a la letra:</t>
    </r>
    <r>
      <rPr>
        <sz val="11"/>
        <color rgb="FF000000"/>
        <rFont val="Calibri"/>
        <family val="2"/>
      </rPr>
      <t xml:space="preserve">
Artículo 80. Para determinar la información adicional que publicarán todos los sujetos obligados de
manera obligatoria, los Organismos garantes deberán:</t>
    </r>
    <r>
      <rPr>
        <sz val="12"/>
        <color rgb="FF000000"/>
        <rFont val="Calibri"/>
        <family val="2"/>
      </rPr>
      <t xml:space="preserve">
</t>
    </r>
  </si>
  <si>
    <t>Art. 80.1. Listados con información de interés público</t>
  </si>
  <si>
    <t>Criterio 2. Nombre del sujeto obligado</t>
  </si>
  <si>
    <t>Criterio 3. Número de oficio mediante el cual se informa y requiere a los sujetos obligados el listado de información que consideren de interés público</t>
  </si>
  <si>
    <t>Criterio 4. Fecha del oficio enviado a cada sujeto obligado expresada en el formato día/mes/año, por ej. 31/Marzo/2016</t>
  </si>
  <si>
    <t>Criterio 5. Periodo de la recepción del listado (fecha de inicio y fecha de término, ambas expresadas en el formato día/mes/año, por ej. 31/Marzo/2016</t>
  </si>
  <si>
    <t>Criterio 6. Hipervínculo al listado de información que se considere de interés público de cada sujeto obligado</t>
  </si>
  <si>
    <t>Criterio 7. Denominación de la unidad(es) administrativa(s) responsable(s) de la revisión de cada listado recibido con la información que se considere de interés</t>
  </si>
  <si>
    <t>Criterio 8. Metodología o criterios, con base en los Lineamientos emitidos por el Sistema Nacional, para determinar lo que se definirá como información de interés pública adicional y obligatoria</t>
  </si>
  <si>
    <t>Criterio 9. Periodo en el que se realizará la revisión de cada listado (fecha de inicio y fecha de término, ambas expresadas en el formato día/mes/año, por ej. 31/Marzo/2016</t>
  </si>
  <si>
    <t>Criterio 10. Tipo de sesión en la que se aprueba el catálogo de información que el sujeto obligado deberá publicar como obligación de transparencia</t>
  </si>
  <si>
    <t>Criterio 11. Fecha de la sesión expresada en el formato día/mes/año, por ej. 31/Marzo/2016</t>
  </si>
  <si>
    <t>Criterio 12. Hipervínculo al Acuerdo mediante el cual se aprueba el catálogo de información que el sujeto obligado deberá publicar</t>
  </si>
  <si>
    <t>Criterio 13. Fecha de publicación en el Diario Oficial de la Federación, Gaceta, periódico o cualquier otro medio de difusión oficial que corresponda, expresada en el formato día/mes/año, por ej. 31/Marzo/2016</t>
  </si>
  <si>
    <t>Criterio 14. Hipervínculo al Catálogo de información que el sujeto obligado deberá publicar como obligación de transparencia</t>
  </si>
  <si>
    <t>Criterio 15. Periodo de actualización de la información: semestral</t>
  </si>
  <si>
    <t>Criterio 17. Conservar en el sitio de Internet y a través de la Plataforma Nacional la información vigente, de acuerdo con la Tabla de actualización y conservación de la información</t>
  </si>
  <si>
    <t>Criterio 19. Fecha de actualización de la información publicada con el formato día/mes/año (por ej. 31/Marzo/2016)</t>
  </si>
  <si>
    <t>Criterio 20. Fecha de validación de la información publicada con el formato día/mes/año (por ej. 31/Marzo/2016)</t>
  </si>
  <si>
    <t>Criterio 21. La información publicada se organiza mediante los formatos 1a, 1b y 1c, en los que se incluyen todos los campos especificados en los criterios sustantivos de contenido</t>
  </si>
  <si>
    <t>Art. 80.2. Catálogos de información por sujeto obligado</t>
  </si>
  <si>
    <t>Criterio 2. Periodo que se informa</t>
  </si>
  <si>
    <t>Criterio 3. Hipervínculo al catálogo de información que el sujeto obligado deberá publicar como obligación de transparencia adicional</t>
  </si>
  <si>
    <t>Criterio 4. Tema que se reporta</t>
  </si>
  <si>
    <t>Criterio 5. Hipervínculo a la información determinada en el catálogo</t>
  </si>
  <si>
    <t>Criterio 6. Periodo de actualización de la información: semestral</t>
  </si>
  <si>
    <t>Criterio 8. Conservar en el sitio de Internet y a través de la Plataforma Nacional la información vigente, de acuerdo con la Tabla de actualización y conservación de la información</t>
  </si>
  <si>
    <t>Criterio 10. Fecha de actualización de la información publicada con el formato día/mes/año (por ej. 31/Marzo/2016)</t>
  </si>
  <si>
    <t>Criterio 11. Fecha de validación de la información publicada con el formato día/mes/año (por ej. 31/Marzo/2016)</t>
  </si>
  <si>
    <t>Criterio 12. La información publicada se organiza mediante el formato 1d, en el que se incluyen todos los campos especificados en los criterios sustantivos de contenido</t>
  </si>
  <si>
    <r>
      <rPr>
        <b/>
        <sz val="14"/>
        <color rgb="FF000000"/>
        <rFont val="Calibri"/>
        <family val="2"/>
      </rPr>
      <t>El artículo 66 dice a la letra:</t>
    </r>
    <r>
      <rPr>
        <sz val="11"/>
        <color rgb="FF000000"/>
        <rFont val="Calibri"/>
        <family val="2"/>
      </rPr>
      <t xml:space="preserve">
Artículo 81. Los Organismos garantes, dentro de sus respectivas competencias, determinarán los
casos en que las personas físicas o morales que reciban y ejerzan recursos públicos o realicen actos de
autoridad, cumplirán con las obligaciones de transparencia y acceso a la información directamente o a
través de los sujetos obligados que les asignen dichos recursos o, en los términos de las disposiciones
aplicables, realicen actos de autoridad.
Los sujetos obligados correspondientes deberán enviar a los Organismos garantes competentes un
listado de las personas físicas o morales a los que, por cualquier motivo, asignaron recursos públicos o,
en los términos que establezcan las disposiciones aplicables, ejercen actos de autoridad.
Para resolver sobre el cumplimento de lo señalado en el párrafo anterior, los Organismos garantes
tomarán en cuenta si realiza una función gubernamental, el nivel de financiamiento público, el nivel de
regulación e involucramiento gubernamental y si el gobierno participó en su creación.</t>
    </r>
  </si>
  <si>
    <t>Criterio 3. Sujeto obligado que envió el listado de personas físicas o morales a las que se les otorgó o permitió el uso de recursos públicos durante el ejercicio anterior y el ejercicio en curso, además de aquellos que realicen o hayan realizado actos de autoridad</t>
  </si>
  <si>
    <t>Criterio 4. Fecha de recepción del listado con el formato (día/mes/año)</t>
  </si>
  <si>
    <t>Criterio 5. Hipervínculo al listado de personas físicas o morales a las que se les otorgó o permitió el uso de recursos públicos durante el ejercicio anterior y, en su caso, el ejercicio en curso, además de aquellos que realicen o hayan realizado actos de autoridad (documento) recibido</t>
  </si>
  <si>
    <t>Criterio 6. Fecha de la sesión del Pleno del Organismo garante correspondiente en que se aprobó el Padrón de Personas físicas y morales sujetas a obligaciones de transparencia y acceso a la información (con formato día/mes/año)</t>
  </si>
  <si>
    <t>Criterio 7. Criterio/Exposición de motivos/investigación/análisis en los cuales se basó el Pleno del Organismo correspondiente para llegar al Acuerdo mencionado</t>
  </si>
  <si>
    <t>Criterio 8. Fecha de publicación en el diario, periódico o gaceta oficial correspondiente al nivel de gobierno al que pertenezcan</t>
  </si>
  <si>
    <t>Criterio 9. Hipervínculo al Acuerdo aprobado por el Pleno del Organismo</t>
  </si>
  <si>
    <t>Criterio 10. Hipervínculo al Padrón de Personas físicas y morales sujetas a obligaciones de transparencia y acceso a la información</t>
  </si>
  <si>
    <t>Criterio 12. Sujeto obligado responsable de la asignación de recursos públicos o actos de autoridad</t>
  </si>
  <si>
    <t>Criterio 13. Nombre de la persona física (nombre[s], primer apellido, segundo apellido) o denominación de la persona moral que reciba o utilice recursos públicos o que ejerza actos de autoridad</t>
  </si>
  <si>
    <t>Criterio 14. Tipo de acción conferida (recibe recursos públicos, utilizó recursos públicos, ejerce actos de autoridad)</t>
  </si>
  <si>
    <t>Criterio 15. Cumplimiento de obligaciones de transparencia: Directamente/ A través del sujeto obligado</t>
  </si>
  <si>
    <t>Criterio 16. Ejercicio</t>
  </si>
  <si>
    <t>Criterio 17. Hipervínculo al Acuerdo aprobado por el Pleno del Organismo garante correspondiente, en el cual se observe el padrón de personas físicas y morales sujetas a obligaciones de transparencia y acceso a la información</t>
  </si>
  <si>
    <t>Criterio 18. Ejercicio</t>
  </si>
  <si>
    <t>Criterio 19. Nombre de la persona física (nombre(s), primer apellido, segundo apellido) o denominación de la persona moral que reciba y utilice recursos públicos o que ejerza actos de autoridad</t>
  </si>
  <si>
    <t>Criterio 20. Tipo de acción conferida: recibe y utiliza recursos públicos/ejerce actos de autoridad</t>
  </si>
  <si>
    <t>Criterio 21. Cumplimiento de obligaciones de transparencia: Directamente/ A través del sujeto obligado responsable</t>
  </si>
  <si>
    <t>Criterio 22. Periodo de actualización de la información: anual</t>
  </si>
  <si>
    <t>Criterio 23. La información deberá estar actualizada al periodo que corresponde de acuerdo con la Tabla de actualización y conservación de la información</t>
  </si>
  <si>
    <t>Criterio 24. Conservar en el sitio de Internet y a través de la Plataforma Nacional la información de acuerdo con la Tabla de actualización y conservación de la información</t>
  </si>
  <si>
    <t>Criterio 26. Fecha de actualización de la información publicada con el formato día/mes/año (por ej. 31/Marzo/2016)</t>
  </si>
  <si>
    <t>Criterio 27. Fecha de validación de la información publicada con el formato día/mes/año (por ej. 31/Marzo/2016)</t>
  </si>
  <si>
    <t>Criterio 28. La información publicada por los Organismos garantes se organiza mediante los formatos 81a y 81b. Por su parte, los sujetos obligados publicarán la información en los formatos 81c y 81d. En los formatos se incluyen todos los campos especificados en los criterios sustantivos de contenido</t>
  </si>
  <si>
    <t>Criterio 29. El soporte de la información permite su reutilización</t>
  </si>
  <si>
    <r>
      <rPr>
        <b/>
        <sz val="14"/>
        <color rgb="FF000000"/>
        <rFont val="Calibri"/>
        <family val="2"/>
      </rPr>
      <t>El artículo 67 dice a la letra:</t>
    </r>
    <r>
      <rPr>
        <sz val="11"/>
        <color rgb="FF000000"/>
        <rFont val="Calibri"/>
        <family val="2"/>
      </rPr>
      <t xml:space="preserve">
Artículo 82. Para determinar la información que deberán hacer pública las personas físicas o morales
que reciben y ejercen recursos públicos o realizan actos de autoridad, los Organismos garantes
competentes deberán:</t>
    </r>
  </si>
  <si>
    <t>Criterio 2. Número de oficio o nomenclatura del mismo por el cual solicitaron formalmente el listado de la información de interés público</t>
  </si>
  <si>
    <t>Criterio 3. Fecha en la que el Organismo garante envió el oficio a las personas físicas y morales (con el formato día/mes/año)</t>
  </si>
  <si>
    <t>Criterio 4. Fecha en la que el Organismo garante recibió el listado (con el formato día/mes/año, por ej. 31/Marzo/2016)</t>
  </si>
  <si>
    <t>Criterio 5. Hipervínculo al listado recibido</t>
  </si>
  <si>
    <t>Criterio 7. Fecha de publicación en el diario, periódico o gaceta oficial correspondiente al orden de gobierno al que pertenezcan, del padrón de personas físicas y morales sujetas a cumplir con las obligaciones de transparencia y acceso a la información (con el formato día/mes/año, por ej. 31/Marzo/2016)</t>
  </si>
  <si>
    <t>Criterio 8. Hipervínculo al padrón de personas físicas y morales sujetas a cumplir con las obligaciones de transparencia y acceso a la información</t>
  </si>
  <si>
    <t>Criterio 9. Hipervínculo a la tabla de aplicabilidad de las obligaciones comunes especificada en el artículo 70 de la Ley General que deberán publicar las personas físicas y morales sujetas a cumplir con las obligaciones de transparencia y acceso a la información</t>
  </si>
  <si>
    <t xml:space="preserve">Criterio 10. Hipervínculo a la tabla de aplicabilidad de la información de interés público que deberán publicar las personas físicas y morales sujetas a cumplir con las obligaciones de transparencia y acceso a la información </t>
  </si>
  <si>
    <t>Criterio 11. Hipervínculo a la tabla de actualización de la información que deberán publicar las personas físicas y morales sujetas a cumplir con las obligaciones de transparencia y acceso a la información</t>
  </si>
  <si>
    <t>Criterio 12. Ejercicio</t>
  </si>
  <si>
    <t>Criterio 13. Periodo que reporta</t>
  </si>
  <si>
    <t>Criterio 14. Actividad o información de interés público</t>
  </si>
  <si>
    <t>Criterio 15. Fundamento jurídico para la realización de dicha actividad</t>
  </si>
  <si>
    <t>Criterio 16. Periodicidad de dicha actividad</t>
  </si>
  <si>
    <t>Criterio 17. Periodo de actualización de la información</t>
  </si>
  <si>
    <t>Criterio 18. La información deberá estar actualizada al periodo que corresponde de acuerdo con la Tabla de actualización y conservación de la información</t>
  </si>
  <si>
    <t>Criterio 21. Fecha de actualización de la información publicada con el formato día/mes/año (por ej. 31/Marzo/2016)</t>
  </si>
  <si>
    <t>Criterio 22. Fecha de validación de la información publicada con el formato día/mes/año (por ej. 31/Marzo/2016)</t>
  </si>
  <si>
    <t>Criterio 23. La información publicada se organiza mediante los formatos 82a y 82b para los Organismos garantes y respecto a las personas físicas y morales mediante el formato 82c, en los que se incluyen todos los campos especificados en los criterios sustantivos de contenido</t>
  </si>
  <si>
    <t>LIC. ROSA ANGELINA LÓPEZ LÓPEZ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</si>
</sst>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rgb="FF000000"/>
      <name val="Calibri"/>
    </font>
    <font>
      <sz val="11"/>
      <name val="Calibri"/>
      <family val="2"/>
    </font>
    <font>
      <b/>
      <i/>
      <sz val="18"/>
      <color rgb="FF000000"/>
      <name val="Calibri"/>
      <family val="2"/>
    </font>
    <font>
      <b/>
      <i/>
      <u/>
      <sz val="12"/>
      <color rgb="FF000000"/>
      <name val="Calibri"/>
      <family val="2"/>
    </font>
    <font>
      <sz val="14"/>
      <color rgb="FF000000"/>
      <name val="Calibri"/>
      <family val="2"/>
    </font>
    <font>
      <u/>
      <sz val="14"/>
      <name val="Calibri"/>
      <family val="2"/>
    </font>
    <font>
      <u/>
      <sz val="14"/>
      <color rgb="FF0563C1"/>
      <name val="Calibri"/>
      <family val="2"/>
    </font>
    <font>
      <sz val="10"/>
      <name val="Arial"/>
      <family val="2"/>
    </font>
    <font>
      <b/>
      <sz val="10"/>
      <name val="Arial"/>
      <family val="2"/>
    </font>
    <font>
      <sz val="12"/>
      <name val="Calibri"/>
      <family val="2"/>
    </font>
    <font>
      <sz val="10"/>
      <color rgb="FF000000"/>
      <name val="Calibri"/>
      <family val="2"/>
    </font>
    <font>
      <b/>
      <sz val="11"/>
      <color rgb="FF000000"/>
      <name val="Calibri"/>
      <family val="2"/>
    </font>
    <font>
      <sz val="12"/>
      <color rgb="FF000000"/>
      <name val="Calibri"/>
      <family val="2"/>
    </font>
    <font>
      <b/>
      <u/>
      <sz val="14"/>
      <color rgb="FF000000"/>
      <name val="Calibri"/>
      <family val="2"/>
    </font>
    <font>
      <u/>
      <sz val="11"/>
      <color rgb="FF0563C1"/>
      <name val="Calibri"/>
      <family val="2"/>
    </font>
    <font>
      <b/>
      <sz val="9"/>
      <color rgb="FFFFFFFF"/>
      <name val="Calibri"/>
      <family val="2"/>
    </font>
    <font>
      <sz val="9"/>
      <color rgb="FF000000"/>
      <name val="Calibri"/>
      <family val="2"/>
    </font>
    <font>
      <b/>
      <u/>
      <sz val="11"/>
      <color rgb="FF000000"/>
      <name val="Calibri"/>
      <family val="2"/>
    </font>
    <font>
      <b/>
      <sz val="9"/>
      <color rgb="FF000000"/>
      <name val="Calibri"/>
      <family val="2"/>
    </font>
    <font>
      <sz val="9"/>
      <name val="Calibri"/>
      <family val="2"/>
    </font>
    <font>
      <i/>
      <sz val="8"/>
      <color rgb="FF000000"/>
      <name val="Calibri"/>
      <family val="2"/>
    </font>
    <font>
      <b/>
      <sz val="12"/>
      <color rgb="FF000000"/>
      <name val="Calibri"/>
      <family val="2"/>
    </font>
    <font>
      <b/>
      <sz val="14"/>
      <color rgb="FF000000"/>
      <name val="Calibri"/>
      <family val="2"/>
    </font>
    <font>
      <u/>
      <sz val="11"/>
      <color rgb="FF000000"/>
      <name val="Calibri"/>
      <family val="2"/>
    </font>
    <font>
      <sz val="16"/>
      <color rgb="FF000000"/>
      <name val="Calibri"/>
      <family val="2"/>
    </font>
    <font>
      <sz val="11"/>
      <color rgb="FF000000"/>
      <name val="Calibri"/>
      <family val="2"/>
    </font>
    <font>
      <b/>
      <sz val="18"/>
      <color rgb="FF000000"/>
      <name val="Calibri"/>
      <family val="2"/>
    </font>
    <font>
      <u/>
      <sz val="11"/>
      <color theme="10"/>
      <name val="Calibri"/>
      <family val="2"/>
    </font>
    <font>
      <u/>
      <sz val="14"/>
      <color theme="10"/>
      <name val="Calibri"/>
      <family val="2"/>
    </font>
    <font>
      <b/>
      <sz val="11"/>
      <name val="Calibri"/>
      <family val="2"/>
    </font>
  </fonts>
  <fills count="26">
    <fill>
      <patternFill patternType="none"/>
    </fill>
    <fill>
      <patternFill patternType="gray125"/>
    </fill>
    <fill>
      <patternFill patternType="solid">
        <fgColor rgb="FFD8D8D8"/>
        <bgColor rgb="FFD8D8D8"/>
      </patternFill>
    </fill>
    <fill>
      <patternFill patternType="solid">
        <fgColor rgb="FFBFBFBF"/>
        <bgColor rgb="FFBFBFBF"/>
      </patternFill>
    </fill>
    <fill>
      <patternFill patternType="solid">
        <fgColor rgb="FFD9D9D9"/>
        <bgColor rgb="FFD9D9D9"/>
      </patternFill>
    </fill>
    <fill>
      <patternFill patternType="solid">
        <fgColor rgb="FFA5A5A5"/>
        <bgColor rgb="FFA5A5A5"/>
      </patternFill>
    </fill>
    <fill>
      <patternFill patternType="solid">
        <fgColor rgb="FF60497A"/>
        <bgColor rgb="FF60497A"/>
      </patternFill>
    </fill>
    <fill>
      <patternFill patternType="solid">
        <fgColor rgb="FFEEDDFF"/>
        <bgColor rgb="FFEEDDFF"/>
      </patternFill>
    </fill>
    <fill>
      <patternFill patternType="solid">
        <fgColor rgb="FF70AD47"/>
        <bgColor rgb="FF70AD47"/>
      </patternFill>
    </fill>
    <fill>
      <patternFill patternType="solid">
        <fgColor rgb="FFE2EFD9"/>
        <bgColor rgb="FFE2EFD9"/>
      </patternFill>
    </fill>
    <fill>
      <patternFill patternType="solid">
        <fgColor rgb="FFC5E0B3"/>
        <bgColor rgb="FFC5E0B3"/>
      </patternFill>
    </fill>
    <fill>
      <patternFill patternType="solid">
        <fgColor rgb="FFDADADA"/>
        <bgColor rgb="FFDADADA"/>
      </patternFill>
    </fill>
    <fill>
      <patternFill patternType="solid">
        <fgColor rgb="FFFFFFFF"/>
        <bgColor rgb="FFFFFFFF"/>
      </patternFill>
    </fill>
    <fill>
      <patternFill patternType="solid">
        <fgColor theme="0" tint="-0.14999847407452621"/>
        <bgColor rgb="FFD8D8D8"/>
      </patternFill>
    </fill>
    <fill>
      <patternFill patternType="solid">
        <fgColor theme="0" tint="-0.14999847407452621"/>
        <bgColor indexed="64"/>
      </patternFill>
    </fill>
    <fill>
      <patternFill patternType="solid">
        <fgColor theme="0"/>
        <bgColor rgb="FF0C0C0C"/>
      </patternFill>
    </fill>
    <fill>
      <patternFill patternType="solid">
        <fgColor theme="0"/>
        <bgColor rgb="FFD8D8D8"/>
      </patternFill>
    </fill>
    <fill>
      <patternFill patternType="solid">
        <fgColor theme="0"/>
        <bgColor indexed="64"/>
      </patternFill>
    </fill>
    <fill>
      <patternFill patternType="solid">
        <fgColor theme="9" tint="-0.249977111117893"/>
        <bgColor rgb="FFD8D8D8"/>
      </patternFill>
    </fill>
    <fill>
      <patternFill patternType="solid">
        <fgColor theme="9" tint="-0.249977111117893"/>
        <bgColor indexed="64"/>
      </patternFill>
    </fill>
    <fill>
      <patternFill patternType="solid">
        <fgColor theme="9" tint="-0.249977111117893"/>
        <bgColor rgb="FFD9D9D9"/>
      </patternFill>
    </fill>
    <fill>
      <patternFill patternType="solid">
        <fgColor theme="9" tint="-0.249977111117893"/>
        <bgColor rgb="FF0C0C0C"/>
      </patternFill>
    </fill>
    <fill>
      <patternFill patternType="solid">
        <fgColor theme="9" tint="-0.249977111117893"/>
        <bgColor rgb="FFC5E0B3"/>
      </patternFill>
    </fill>
    <fill>
      <patternFill patternType="solid">
        <fgColor theme="9" tint="-0.249977111117893"/>
        <bgColor rgb="FFE2EFD9"/>
      </patternFill>
    </fill>
    <fill>
      <patternFill patternType="solid">
        <fgColor theme="0" tint="-0.14999847407452621"/>
        <bgColor rgb="FF0C0C0C"/>
      </patternFill>
    </fill>
    <fill>
      <patternFill patternType="solid">
        <fgColor theme="0" tint="-0.14999847407452621"/>
        <bgColor rgb="FFC5E0B3"/>
      </patternFill>
    </fill>
  </fills>
  <borders count="41">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FFFFFF"/>
      </left>
      <right/>
      <top style="thin">
        <color rgb="FFFFFFFF"/>
      </top>
      <bottom style="thin">
        <color rgb="FF000000"/>
      </bottom>
      <diagonal/>
    </border>
    <border>
      <left/>
      <right/>
      <top style="thin">
        <color rgb="FFFFFFFF"/>
      </top>
      <bottom style="thin">
        <color rgb="FF000000"/>
      </bottom>
      <diagonal/>
    </border>
    <border>
      <left/>
      <right style="thin">
        <color rgb="FF000000"/>
      </right>
      <top style="thin">
        <color rgb="FFFFFFFF"/>
      </top>
      <bottom style="thin">
        <color rgb="FF000000"/>
      </bottom>
      <diagonal/>
    </border>
    <border>
      <left style="thin">
        <color rgb="FFFFFFFF"/>
      </left>
      <right/>
      <top style="thin">
        <color rgb="FFFFFFFF"/>
      </top>
      <bottom/>
      <diagonal/>
    </border>
    <border>
      <left/>
      <right style="thin">
        <color rgb="FF000000"/>
      </right>
      <top style="thin">
        <color rgb="FFFFFFFF"/>
      </top>
      <bottom/>
      <diagonal/>
    </border>
    <border>
      <left style="thin">
        <color rgb="FFFFFFFF"/>
      </left>
      <right/>
      <top/>
      <bottom/>
      <diagonal/>
    </border>
    <border>
      <left/>
      <right style="thin">
        <color rgb="FF000000"/>
      </right>
      <top/>
      <bottom/>
      <diagonal/>
    </border>
    <border>
      <left style="medium">
        <color rgb="FFFFFFFF"/>
      </left>
      <right style="medium">
        <color rgb="FFFFFFFF"/>
      </right>
      <top style="medium">
        <color rgb="FFFFFFFF"/>
      </top>
      <bottom/>
      <diagonal/>
    </border>
    <border>
      <left/>
      <right style="thin">
        <color rgb="FFFFFFFF"/>
      </right>
      <top style="thin">
        <color rgb="FFFFFFFF"/>
      </top>
      <bottom style="thin">
        <color rgb="FF000000"/>
      </bottom>
      <diagonal/>
    </border>
    <border>
      <left style="medium">
        <color rgb="FFFFFFFF"/>
      </left>
      <right style="medium">
        <color rgb="FFFFFFFF"/>
      </right>
      <top style="medium">
        <color rgb="FFFFFFFF"/>
      </top>
      <bottom style="thin">
        <color rgb="FF000000"/>
      </bottom>
      <diagonal/>
    </border>
    <border>
      <left style="thin">
        <color rgb="FFFFFFFF"/>
      </left>
      <right style="thin">
        <color rgb="FFFFFFFF"/>
      </right>
      <top style="thin">
        <color rgb="FFFFFFFF"/>
      </top>
      <bottom style="thin">
        <color rgb="FF000000"/>
      </bottom>
      <diagonal/>
    </border>
    <border>
      <left style="medium">
        <color rgb="FFFFFFFF"/>
      </left>
      <right style="medium">
        <color rgb="FFFFFFFF"/>
      </right>
      <top/>
      <bottom/>
      <diagonal/>
    </border>
    <border>
      <left style="thin">
        <color rgb="FFFFFFFF"/>
      </left>
      <right style="thin">
        <color rgb="FF000000"/>
      </right>
      <top style="thin">
        <color rgb="FFFFFFFF"/>
      </top>
      <bottom style="thin">
        <color rgb="FF000000"/>
      </bottom>
      <diagonal/>
    </border>
    <border>
      <left style="thin">
        <color rgb="FFFFFFFF"/>
      </left>
      <right style="thin">
        <color rgb="FFFFFFFF"/>
      </right>
      <top style="thin">
        <color rgb="FFFFFFFF"/>
      </top>
      <bottom style="thin">
        <color rgb="FFFFFFFF"/>
      </bottom>
      <diagonal/>
    </border>
    <border>
      <left style="thin">
        <color rgb="FFFFFFFF"/>
      </left>
      <right style="thin">
        <color rgb="FF000000"/>
      </right>
      <top style="thin">
        <color rgb="FFFFFFFF"/>
      </top>
      <bottom style="thin">
        <color rgb="FFFFFFFF"/>
      </bottom>
      <diagonal/>
    </border>
    <border>
      <left style="thin">
        <color rgb="FFFFFFFF"/>
      </left>
      <right style="thin">
        <color rgb="FFFFFFFF"/>
      </right>
      <top/>
      <bottom style="thin">
        <color rgb="FF000000"/>
      </bottom>
      <diagonal/>
    </border>
    <border>
      <left style="thin">
        <color rgb="FFFFFFFF"/>
      </left>
      <right style="thin">
        <color rgb="FFFFFFFF"/>
      </right>
      <top style="thin">
        <color rgb="FFFFFFFF"/>
      </top>
      <bottom/>
      <diagonal/>
    </border>
    <border>
      <left style="thin">
        <color rgb="FFFFFFFF"/>
      </left>
      <right style="thin">
        <color rgb="FF000000"/>
      </right>
      <top style="thin">
        <color rgb="FFFFFFFF"/>
      </top>
      <bottom/>
      <diagonal/>
    </border>
    <border>
      <left/>
      <right/>
      <top style="thin">
        <color rgb="FF000000"/>
      </top>
      <bottom style="thin">
        <color rgb="FFFFFFFF"/>
      </bottom>
      <diagonal/>
    </border>
    <border>
      <left style="thin">
        <color rgb="FF000000"/>
      </left>
      <right style="thin">
        <color rgb="FF000000"/>
      </right>
      <top/>
      <bottom/>
      <diagonal/>
    </border>
    <border>
      <left style="thin">
        <color rgb="FFFFFFFF"/>
      </left>
      <right style="thin">
        <color rgb="FFFFFFFF"/>
      </right>
      <top style="thin">
        <color rgb="FF000000"/>
      </top>
      <bottom/>
      <diagonal/>
    </border>
    <border>
      <left style="thin">
        <color rgb="FFFFFFFF"/>
      </left>
      <right style="thin">
        <color rgb="FF000000"/>
      </right>
      <top style="thin">
        <color rgb="FF000000"/>
      </top>
      <bottom/>
      <diagonal/>
    </border>
    <border>
      <left style="thin">
        <color rgb="FFFFFFFF"/>
      </left>
      <right style="thin">
        <color rgb="FFFFFFFF"/>
      </right>
      <top/>
      <bottom/>
      <diagonal/>
    </border>
    <border>
      <left/>
      <right/>
      <top style="thin">
        <color rgb="FFFFFFFF"/>
      </top>
      <bottom/>
      <diagonal/>
    </border>
    <border>
      <left style="thin">
        <color rgb="FFFFFFFF"/>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double">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hair">
        <color rgb="FF5B9BD5"/>
      </left>
      <right style="hair">
        <color rgb="FF5B9BD5"/>
      </right>
      <top style="hair">
        <color rgb="FF5B9BD5"/>
      </top>
      <bottom style="hair">
        <color rgb="FF5B9BD5"/>
      </bottom>
      <diagonal/>
    </border>
    <border>
      <left/>
      <right/>
      <top/>
      <bottom style="double">
        <color rgb="FF000000"/>
      </bottom>
      <diagonal/>
    </border>
    <border>
      <left/>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xf numFmtId="0" fontId="27" fillId="0" borderId="0" applyNumberFormat="0" applyFill="0" applyBorder="0" applyAlignment="0" applyProtection="0"/>
  </cellStyleXfs>
  <cellXfs count="421">
    <xf numFmtId="0" fontId="0" fillId="0" borderId="0" xfId="0" applyFont="1" applyAlignment="1"/>
    <xf numFmtId="164" fontId="0" fillId="3" borderId="3" xfId="0" applyNumberFormat="1" applyFont="1" applyFill="1" applyBorder="1" applyAlignment="1">
      <alignment horizontal="center" vertical="center"/>
    </xf>
    <xf numFmtId="1" fontId="0" fillId="3" borderId="3" xfId="0" applyNumberFormat="1" applyFont="1" applyFill="1" applyBorder="1" applyAlignment="1">
      <alignment horizontal="center" vertical="center"/>
    </xf>
    <xf numFmtId="164" fontId="0" fillId="0" borderId="3" xfId="0" applyNumberFormat="1" applyFont="1" applyBorder="1" applyAlignment="1">
      <alignment horizontal="center" vertical="center"/>
    </xf>
    <xf numFmtId="0" fontId="4" fillId="0" borderId="0" xfId="0" applyFont="1" applyAlignment="1">
      <alignment horizontal="center" vertical="center"/>
    </xf>
    <xf numFmtId="0" fontId="6" fillId="0" borderId="3" xfId="0" applyFont="1" applyBorder="1" applyAlignment="1">
      <alignment horizontal="center" vertical="center"/>
    </xf>
    <xf numFmtId="164" fontId="0" fillId="0" borderId="0" xfId="0" applyNumberFormat="1" applyFont="1"/>
    <xf numFmtId="0" fontId="7" fillId="3" borderId="3" xfId="0" applyFont="1" applyFill="1" applyBorder="1" applyAlignment="1">
      <alignment horizontal="center" vertical="center"/>
    </xf>
    <xf numFmtId="1" fontId="8" fillId="2" borderId="3" xfId="0" applyNumberFormat="1" applyFont="1" applyFill="1" applyBorder="1" applyAlignment="1">
      <alignment horizontal="center" vertical="center"/>
    </xf>
    <xf numFmtId="0" fontId="9" fillId="0" borderId="3" xfId="0" applyFont="1" applyBorder="1" applyAlignment="1">
      <alignment horizontal="left" vertical="center" wrapText="1"/>
    </xf>
    <xf numFmtId="0" fontId="0" fillId="2" borderId="10" xfId="0" applyFont="1" applyFill="1" applyBorder="1" applyAlignment="1">
      <alignment horizontal="center"/>
    </xf>
    <xf numFmtId="0" fontId="14" fillId="6" borderId="12" xfId="0" applyFont="1" applyFill="1" applyBorder="1" applyAlignment="1">
      <alignment horizontal="center" vertical="center"/>
    </xf>
    <xf numFmtId="0" fontId="15" fillId="6" borderId="14"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6" fillId="7" borderId="3" xfId="0" applyFont="1" applyFill="1" applyBorder="1" applyAlignment="1">
      <alignment horizontal="center" vertical="center"/>
    </xf>
    <xf numFmtId="0" fontId="16" fillId="0" borderId="3" xfId="0" applyFont="1" applyBorder="1" applyAlignment="1">
      <alignment horizontal="center" vertical="center"/>
    </xf>
    <xf numFmtId="0" fontId="0" fillId="0" borderId="0" xfId="0" applyFont="1"/>
    <xf numFmtId="0" fontId="0" fillId="2" borderId="8" xfId="0" applyFont="1" applyFill="1" applyBorder="1" applyAlignment="1">
      <alignment horizontal="center"/>
    </xf>
    <xf numFmtId="0" fontId="18" fillId="0" borderId="3" xfId="0" applyFont="1" applyBorder="1" applyAlignment="1">
      <alignment horizontal="center" vertical="center"/>
    </xf>
    <xf numFmtId="0" fontId="0" fillId="2" borderId="29" xfId="0" applyFont="1" applyFill="1" applyBorder="1" applyAlignment="1">
      <alignment horizontal="center"/>
    </xf>
    <xf numFmtId="0" fontId="0" fillId="0" borderId="0" xfId="0" applyFont="1" applyAlignment="1">
      <alignment horizontal="center" vertical="center"/>
    </xf>
    <xf numFmtId="0" fontId="15" fillId="8" borderId="12" xfId="0" applyFont="1" applyFill="1" applyBorder="1" applyAlignment="1">
      <alignment horizontal="center" vertical="center"/>
    </xf>
    <xf numFmtId="0" fontId="16" fillId="9" borderId="3" xfId="0" applyFont="1" applyFill="1" applyBorder="1" applyAlignment="1">
      <alignment horizontal="center" vertical="center"/>
    </xf>
    <xf numFmtId="0" fontId="16" fillId="9" borderId="33" xfId="0" applyFont="1" applyFill="1" applyBorder="1" applyAlignment="1">
      <alignment horizontal="center" vertical="center"/>
    </xf>
    <xf numFmtId="0" fontId="16" fillId="9" borderId="34" xfId="0" applyFont="1" applyFill="1" applyBorder="1" applyAlignment="1">
      <alignment horizontal="center" vertical="center"/>
    </xf>
    <xf numFmtId="0" fontId="16" fillId="9" borderId="3"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6" fillId="9" borderId="33" xfId="0" applyFont="1" applyFill="1" applyBorder="1" applyAlignment="1">
      <alignment horizontal="center" vertical="center" wrapText="1"/>
    </xf>
    <xf numFmtId="0" fontId="19" fillId="9" borderId="33" xfId="0" applyFont="1" applyFill="1" applyBorder="1" applyAlignment="1">
      <alignment horizontal="center" vertical="center" wrapText="1"/>
    </xf>
    <xf numFmtId="14" fontId="0" fillId="0" borderId="0" xfId="0" applyNumberFormat="1" applyFont="1"/>
    <xf numFmtId="0" fontId="0" fillId="3" borderId="3" xfId="0" applyFont="1" applyFill="1" applyBorder="1" applyAlignment="1">
      <alignment horizontal="center" vertical="center"/>
    </xf>
    <xf numFmtId="0" fontId="0" fillId="0" borderId="3" xfId="0" applyFont="1" applyBorder="1" applyAlignment="1">
      <alignment horizontal="center" vertical="center"/>
    </xf>
    <xf numFmtId="0" fontId="0" fillId="0" borderId="0" xfId="0" applyFont="1" applyAlignment="1">
      <alignment horizontal="left" vertical="center" wrapText="1"/>
    </xf>
    <xf numFmtId="0" fontId="11" fillId="2" borderId="10" xfId="0" applyFont="1" applyFill="1" applyBorder="1" applyAlignment="1">
      <alignment horizontal="center"/>
    </xf>
    <xf numFmtId="0" fontId="16" fillId="2" borderId="3" xfId="0" applyFont="1" applyFill="1" applyBorder="1" applyAlignment="1">
      <alignment horizontal="left" vertical="center" wrapText="1"/>
    </xf>
    <xf numFmtId="0" fontId="0" fillId="2" borderId="3" xfId="0" applyFont="1" applyFill="1" applyBorder="1" applyAlignment="1">
      <alignment horizontal="center" vertical="center"/>
    </xf>
    <xf numFmtId="0" fontId="0" fillId="2" borderId="3" xfId="0" applyFont="1" applyFill="1" applyBorder="1" applyAlignment="1">
      <alignment horizontal="center" vertical="center" wrapText="1"/>
    </xf>
    <xf numFmtId="0" fontId="16" fillId="2" borderId="3" xfId="0" applyFont="1" applyFill="1" applyBorder="1" applyAlignment="1">
      <alignment vertical="center" wrapText="1"/>
    </xf>
    <xf numFmtId="0" fontId="16" fillId="10" borderId="3" xfId="0" applyFont="1" applyFill="1" applyBorder="1" applyAlignment="1">
      <alignment horizontal="left" vertical="center" wrapText="1"/>
    </xf>
    <xf numFmtId="0" fontId="0" fillId="2" borderId="10" xfId="0" applyFont="1" applyFill="1" applyBorder="1" applyAlignment="1">
      <alignment horizontal="center" wrapText="1"/>
    </xf>
    <xf numFmtId="0" fontId="16" fillId="10" borderId="3" xfId="0" applyFont="1" applyFill="1" applyBorder="1" applyAlignment="1">
      <alignment vertical="center" wrapText="1"/>
    </xf>
    <xf numFmtId="0" fontId="19" fillId="0" borderId="3" xfId="0" applyFont="1" applyBorder="1" applyAlignment="1">
      <alignment horizontal="center" vertical="center"/>
    </xf>
    <xf numFmtId="0" fontId="16" fillId="9" borderId="3" xfId="0" applyFont="1" applyFill="1" applyBorder="1" applyAlignment="1">
      <alignment vertical="center" wrapText="1"/>
    </xf>
    <xf numFmtId="0" fontId="0" fillId="3" borderId="33" xfId="0" applyFont="1" applyFill="1" applyBorder="1" applyAlignment="1">
      <alignment horizontal="center" vertical="center"/>
    </xf>
    <xf numFmtId="0" fontId="23" fillId="0" borderId="3" xfId="0" applyFont="1" applyBorder="1" applyAlignment="1">
      <alignment horizontal="center" vertical="center"/>
    </xf>
    <xf numFmtId="0" fontId="0" fillId="12" borderId="3" xfId="0" applyFont="1" applyFill="1" applyBorder="1" applyAlignment="1">
      <alignment horizontal="center" vertical="center"/>
    </xf>
    <xf numFmtId="0" fontId="0" fillId="9" borderId="3" xfId="0" applyFont="1" applyFill="1" applyBorder="1" applyAlignment="1">
      <alignment horizontal="center" vertical="center"/>
    </xf>
    <xf numFmtId="0" fontId="26" fillId="0" borderId="0" xfId="0" applyFont="1" applyAlignment="1">
      <alignment horizontal="center" vertical="center"/>
    </xf>
    <xf numFmtId="0" fontId="0" fillId="0" borderId="0" xfId="0" applyFont="1" applyAlignment="1" applyProtection="1">
      <protection locked="0"/>
    </xf>
    <xf numFmtId="0" fontId="0" fillId="2" borderId="10" xfId="0" applyFont="1" applyFill="1" applyBorder="1" applyAlignment="1" applyProtection="1">
      <alignment horizontal="center"/>
      <protection locked="0"/>
    </xf>
    <xf numFmtId="0" fontId="0" fillId="2" borderId="10" xfId="0" applyFont="1" applyFill="1" applyBorder="1" applyAlignment="1" applyProtection="1">
      <alignment vertical="center" wrapText="1"/>
    </xf>
    <xf numFmtId="0" fontId="0" fillId="4" borderId="11" xfId="0" applyFont="1" applyFill="1" applyBorder="1" applyAlignment="1" applyProtection="1">
      <alignment horizontal="center" vertical="center" wrapText="1"/>
    </xf>
    <xf numFmtId="0" fontId="0" fillId="0" borderId="0" xfId="0" applyFont="1" applyAlignment="1" applyProtection="1"/>
    <xf numFmtId="0" fontId="0" fillId="2" borderId="10" xfId="0" applyFont="1" applyFill="1" applyBorder="1" applyAlignment="1" applyProtection="1">
      <alignment horizontal="center" vertical="center"/>
    </xf>
    <xf numFmtId="0" fontId="0" fillId="2" borderId="18" xfId="0" applyFont="1" applyFill="1" applyBorder="1" applyAlignment="1" applyProtection="1">
      <alignment horizontal="center" vertical="center"/>
    </xf>
    <xf numFmtId="10" fontId="0" fillId="2" borderId="18" xfId="0" applyNumberFormat="1" applyFont="1" applyFill="1" applyBorder="1" applyAlignment="1" applyProtection="1">
      <alignment horizontal="center" vertical="center" wrapText="1"/>
    </xf>
    <xf numFmtId="10" fontId="11" fillId="2" borderId="19" xfId="0" applyNumberFormat="1"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xf>
    <xf numFmtId="10" fontId="0" fillId="2" borderId="15" xfId="0" applyNumberFormat="1" applyFont="1" applyFill="1" applyBorder="1" applyAlignment="1" applyProtection="1">
      <alignment horizontal="center" vertical="center" wrapText="1"/>
    </xf>
    <xf numFmtId="10" fontId="11" fillId="2" borderId="17" xfId="0" applyNumberFormat="1" applyFont="1" applyFill="1" applyBorder="1" applyAlignment="1" applyProtection="1">
      <alignment horizontal="center" vertical="center" wrapText="1"/>
    </xf>
    <xf numFmtId="0" fontId="0" fillId="2" borderId="21" xfId="0" applyFont="1" applyFill="1" applyBorder="1" applyAlignment="1" applyProtection="1">
      <alignment horizontal="center" vertical="center"/>
    </xf>
    <xf numFmtId="10" fontId="0" fillId="2" borderId="21" xfId="0" applyNumberFormat="1" applyFont="1" applyFill="1" applyBorder="1" applyAlignment="1" applyProtection="1">
      <alignment horizontal="center" vertical="center" wrapText="1"/>
    </xf>
    <xf numFmtId="10" fontId="11" fillId="2" borderId="22" xfId="0" applyNumberFormat="1" applyFont="1" applyFill="1" applyBorder="1" applyAlignment="1" applyProtection="1">
      <alignment horizontal="center" vertical="center" wrapText="1"/>
    </xf>
    <xf numFmtId="0" fontId="0" fillId="2" borderId="23" xfId="0" applyFont="1" applyFill="1" applyBorder="1" applyAlignment="1" applyProtection="1">
      <alignment horizontal="center" vertical="center"/>
    </xf>
    <xf numFmtId="10" fontId="0" fillId="2" borderId="23" xfId="0" applyNumberFormat="1" applyFont="1" applyFill="1" applyBorder="1" applyAlignment="1" applyProtection="1">
      <alignment horizontal="center" vertical="center" wrapText="1"/>
    </xf>
    <xf numFmtId="10" fontId="11" fillId="2" borderId="23" xfId="0" applyNumberFormat="1" applyFont="1" applyFill="1" applyBorder="1" applyAlignment="1" applyProtection="1">
      <alignment horizontal="center" vertical="center" wrapText="1"/>
    </xf>
    <xf numFmtId="10" fontId="11" fillId="2" borderId="8" xfId="0" applyNumberFormat="1" applyFont="1" applyFill="1" applyBorder="1" applyAlignment="1" applyProtection="1">
      <alignment horizontal="center" vertical="center" wrapText="1"/>
    </xf>
    <xf numFmtId="0" fontId="0" fillId="4" borderId="24" xfId="0" applyFont="1" applyFill="1" applyBorder="1" applyAlignment="1" applyProtection="1">
      <alignment horizontal="center" vertical="center" wrapText="1"/>
    </xf>
    <xf numFmtId="10" fontId="0" fillId="2" borderId="25" xfId="0" applyNumberFormat="1" applyFont="1" applyFill="1" applyBorder="1" applyAlignment="1" applyProtection="1">
      <alignment horizontal="center" vertical="center" wrapText="1"/>
    </xf>
    <xf numFmtId="10" fontId="11" fillId="2" borderId="26" xfId="0" applyNumberFormat="1" applyFont="1" applyFill="1" applyBorder="1" applyAlignment="1" applyProtection="1">
      <alignment horizontal="center" vertical="center" wrapText="1"/>
    </xf>
    <xf numFmtId="10" fontId="0" fillId="2" borderId="27" xfId="0" applyNumberFormat="1" applyFont="1" applyFill="1" applyBorder="1" applyAlignment="1" applyProtection="1">
      <alignment horizontal="center" vertical="center" wrapText="1"/>
    </xf>
    <xf numFmtId="0" fontId="0" fillId="2" borderId="31" xfId="0" applyFont="1" applyFill="1" applyBorder="1" applyAlignment="1" applyProtection="1">
      <alignment horizontal="center" vertical="center"/>
    </xf>
    <xf numFmtId="0" fontId="0" fillId="2" borderId="31"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xf>
    <xf numFmtId="0" fontId="0" fillId="4" borderId="30" xfId="0" applyFont="1" applyFill="1" applyBorder="1" applyAlignment="1" applyProtection="1">
      <alignment horizontal="center" vertical="center" wrapText="1"/>
    </xf>
    <xf numFmtId="0" fontId="0" fillId="0" borderId="0" xfId="0" applyFont="1" applyAlignment="1" applyProtection="1">
      <alignment horizontal="center"/>
    </xf>
    <xf numFmtId="0" fontId="0" fillId="0" borderId="0" xfId="0" applyFont="1" applyAlignment="1" applyProtection="1">
      <alignment horizontal="right"/>
    </xf>
    <xf numFmtId="10" fontId="0" fillId="0" borderId="0" xfId="0" applyNumberFormat="1" applyFont="1" applyProtection="1"/>
    <xf numFmtId="0" fontId="0" fillId="0" borderId="0" xfId="0" applyFont="1" applyAlignment="1" applyProtection="1">
      <alignment horizontal="center" vertical="center"/>
    </xf>
    <xf numFmtId="10" fontId="1" fillId="0" borderId="0" xfId="0" applyNumberFormat="1" applyFont="1" applyProtection="1"/>
    <xf numFmtId="10" fontId="0" fillId="0" borderId="0" xfId="0" applyNumberFormat="1" applyFont="1" applyAlignment="1" applyProtection="1">
      <alignment horizontal="center" vertical="center" wrapText="1"/>
    </xf>
    <xf numFmtId="9" fontId="0" fillId="0" borderId="0" xfId="0" applyNumberFormat="1" applyFont="1" applyAlignment="1" applyProtection="1">
      <alignment horizontal="center" vertical="center" wrapText="1"/>
    </xf>
    <xf numFmtId="0" fontId="7" fillId="3" borderId="3" xfId="0" applyFont="1" applyFill="1" applyBorder="1" applyAlignment="1" applyProtection="1">
      <alignment horizontal="center" vertical="center"/>
    </xf>
    <xf numFmtId="1" fontId="8" fillId="2" borderId="3" xfId="0" applyNumberFormat="1" applyFont="1" applyFill="1" applyBorder="1" applyAlignment="1" applyProtection="1">
      <alignment horizontal="right" vertical="center"/>
    </xf>
    <xf numFmtId="0" fontId="0" fillId="2" borderId="8" xfId="0" applyFont="1" applyFill="1" applyBorder="1" applyAlignment="1" applyProtection="1">
      <alignment vertical="center" wrapText="1"/>
    </xf>
    <xf numFmtId="0" fontId="0" fillId="4" borderId="9" xfId="0" applyFont="1" applyFill="1" applyBorder="1" applyAlignment="1" applyProtection="1">
      <alignment horizontal="center" vertical="center" wrapText="1"/>
    </xf>
    <xf numFmtId="0" fontId="0" fillId="2" borderId="10" xfId="0" applyFont="1" applyFill="1" applyBorder="1" applyAlignment="1" applyProtection="1">
      <alignment horizontal="center"/>
    </xf>
    <xf numFmtId="0" fontId="0" fillId="2" borderId="11" xfId="0" applyFont="1" applyFill="1" applyBorder="1" applyProtection="1"/>
    <xf numFmtId="0" fontId="28" fillId="0" borderId="3" xfId="1" applyFont="1" applyBorder="1" applyAlignment="1">
      <alignment horizontal="center" vertical="center"/>
    </xf>
    <xf numFmtId="0" fontId="11" fillId="16" borderId="40" xfId="0" applyFont="1" applyFill="1" applyBorder="1" applyAlignment="1" applyProtection="1">
      <alignment horizontal="center" vertical="center"/>
      <protection locked="0"/>
    </xf>
    <xf numFmtId="10" fontId="0" fillId="2" borderId="13" xfId="0" applyNumberFormat="1" applyFont="1" applyFill="1" applyBorder="1" applyAlignment="1" applyProtection="1">
      <alignment horizontal="center" vertical="center" wrapText="1"/>
    </xf>
    <xf numFmtId="0" fontId="0" fillId="2" borderId="8" xfId="0" applyFont="1" applyFill="1" applyBorder="1" applyAlignment="1" applyProtection="1">
      <alignment horizontal="center"/>
      <protection locked="0"/>
    </xf>
    <xf numFmtId="0" fontId="0" fillId="2" borderId="9" xfId="0" applyFont="1" applyFill="1" applyBorder="1" applyAlignment="1" applyProtection="1">
      <alignment horizontal="center" vertical="center" wrapText="1"/>
      <protection locked="0"/>
    </xf>
    <xf numFmtId="0" fontId="0" fillId="2" borderId="11" xfId="0" applyFont="1" applyFill="1" applyBorder="1" applyAlignment="1" applyProtection="1">
      <alignment horizontal="left" vertical="center"/>
      <protection locked="0"/>
    </xf>
    <xf numFmtId="0" fontId="25" fillId="2" borderId="17" xfId="0" applyFont="1" applyFill="1" applyBorder="1" applyAlignment="1" applyProtection="1">
      <alignment horizontal="center" vertical="center"/>
      <protection locked="0"/>
    </xf>
    <xf numFmtId="0" fontId="0" fillId="2" borderId="11" xfId="0" applyFont="1" applyFill="1" applyBorder="1" applyAlignment="1" applyProtection="1">
      <alignment horizontal="center" vertical="center"/>
      <protection locked="0"/>
    </xf>
    <xf numFmtId="0" fontId="0" fillId="2" borderId="17" xfId="0" applyFont="1" applyFill="1" applyBorder="1" applyAlignment="1" applyProtection="1">
      <alignment horizontal="center" vertical="center"/>
      <protection locked="0"/>
    </xf>
    <xf numFmtId="0" fontId="0" fillId="2" borderId="29" xfId="0" applyFont="1" applyFill="1" applyBorder="1" applyAlignment="1" applyProtection="1">
      <alignment horizontal="center"/>
      <protection locked="0"/>
    </xf>
    <xf numFmtId="0" fontId="0" fillId="2" borderId="30" xfId="0" applyFont="1" applyFill="1" applyBorder="1" applyAlignment="1" applyProtection="1">
      <alignment horizontal="center"/>
      <protection locked="0"/>
    </xf>
    <xf numFmtId="0" fontId="0" fillId="2" borderId="29" xfId="0" applyFont="1" applyFill="1" applyBorder="1" applyAlignment="1" applyProtection="1">
      <alignment horizontal="center"/>
    </xf>
    <xf numFmtId="0" fontId="0" fillId="2" borderId="30" xfId="0" applyFont="1" applyFill="1" applyBorder="1" applyAlignment="1" applyProtection="1">
      <alignment horizontal="center"/>
    </xf>
    <xf numFmtId="0" fontId="0" fillId="2" borderId="11" xfId="0" applyFont="1" applyFill="1" applyBorder="1" applyAlignment="1" applyProtection="1">
      <alignment horizontal="left" vertical="center"/>
    </xf>
    <xf numFmtId="0" fontId="0" fillId="2" borderId="11" xfId="0" applyFont="1" applyFill="1" applyBorder="1" applyAlignment="1" applyProtection="1">
      <alignment horizontal="center" vertical="center"/>
    </xf>
    <xf numFmtId="0" fontId="0" fillId="2" borderId="8" xfId="0" applyFont="1" applyFill="1" applyBorder="1" applyAlignment="1" applyProtection="1">
      <alignment horizontal="center"/>
    </xf>
    <xf numFmtId="0" fontId="0" fillId="2" borderId="9" xfId="0" applyFont="1" applyFill="1" applyBorder="1" applyAlignment="1" applyProtection="1">
      <alignment horizontal="center" vertical="center" wrapText="1"/>
    </xf>
    <xf numFmtId="0" fontId="0" fillId="0" borderId="0" xfId="0" applyFont="1" applyAlignment="1" applyProtection="1">
      <alignment wrapText="1"/>
      <protection locked="0"/>
    </xf>
    <xf numFmtId="0" fontId="0" fillId="0" borderId="3" xfId="0" applyFont="1" applyBorder="1" applyProtection="1"/>
    <xf numFmtId="0" fontId="12" fillId="0" borderId="0" xfId="0" applyFont="1" applyAlignment="1" applyProtection="1">
      <alignment horizontal="left" vertical="center" readingOrder="1"/>
    </xf>
    <xf numFmtId="0" fontId="0" fillId="0" borderId="3" xfId="0" applyFont="1" applyBorder="1" applyAlignment="1" applyProtection="1">
      <alignment horizontal="center" vertical="center"/>
    </xf>
    <xf numFmtId="0" fontId="12" fillId="0" borderId="0" xfId="0" applyFont="1" applyAlignment="1" applyProtection="1">
      <alignment horizontal="center" vertical="center"/>
    </xf>
    <xf numFmtId="0" fontId="12" fillId="0" borderId="35" xfId="0" applyFont="1" applyBorder="1" applyAlignment="1" applyProtection="1">
      <alignment horizontal="center" vertical="center"/>
    </xf>
    <xf numFmtId="0" fontId="12" fillId="0" borderId="35" xfId="0" applyFont="1" applyBorder="1" applyAlignment="1" applyProtection="1">
      <alignment vertical="center"/>
    </xf>
    <xf numFmtId="0" fontId="0" fillId="3" borderId="3" xfId="0" applyFont="1" applyFill="1" applyBorder="1" applyAlignment="1" applyProtection="1">
      <alignment horizontal="center" vertical="center"/>
    </xf>
    <xf numFmtId="0" fontId="0" fillId="0" borderId="0" xfId="0" applyFont="1" applyAlignment="1" applyProtection="1">
      <alignment wrapText="1"/>
    </xf>
    <xf numFmtId="0" fontId="0" fillId="15" borderId="4" xfId="0" applyFont="1" applyFill="1" applyBorder="1" applyAlignment="1" applyProtection="1">
      <alignment horizontal="center" vertical="center"/>
      <protection locked="0"/>
    </xf>
    <xf numFmtId="0" fontId="11" fillId="15" borderId="4" xfId="0" applyFont="1" applyFill="1" applyBorder="1" applyAlignment="1" applyProtection="1">
      <alignment vertical="center" wrapText="1"/>
      <protection locked="0"/>
    </xf>
    <xf numFmtId="0" fontId="0" fillId="15" borderId="4" xfId="0" applyFont="1" applyFill="1" applyBorder="1" applyAlignment="1" applyProtection="1">
      <alignment horizontal="center"/>
      <protection locked="0"/>
    </xf>
    <xf numFmtId="0" fontId="0" fillId="15" borderId="4" xfId="0" applyFont="1" applyFill="1" applyBorder="1" applyAlignment="1" applyProtection="1">
      <alignment vertical="center" wrapText="1"/>
      <protection locked="0"/>
    </xf>
    <xf numFmtId="0" fontId="0" fillId="16" borderId="4" xfId="0" applyFont="1" applyFill="1" applyBorder="1" applyAlignment="1" applyProtection="1">
      <alignment horizontal="center" vertical="center"/>
      <protection locked="0"/>
    </xf>
    <xf numFmtId="0" fontId="0" fillId="15" borderId="4" xfId="0" applyFont="1" applyFill="1" applyBorder="1" applyAlignment="1" applyProtection="1">
      <alignment horizontal="center" vertical="center" wrapText="1"/>
      <protection locked="0"/>
    </xf>
    <xf numFmtId="0" fontId="0" fillId="15" borderId="4" xfId="0" applyFont="1" applyFill="1" applyBorder="1" applyAlignment="1" applyProtection="1">
      <alignment horizontal="right" vertical="center" wrapText="1"/>
      <protection locked="0"/>
    </xf>
    <xf numFmtId="0" fontId="0" fillId="15" borderId="28" xfId="0" applyFont="1" applyFill="1" applyBorder="1" applyAlignment="1" applyProtection="1">
      <alignment horizontal="center"/>
      <protection locked="0"/>
    </xf>
    <xf numFmtId="0" fontId="0" fillId="15" borderId="4" xfId="0" applyFont="1" applyFill="1" applyBorder="1" applyAlignment="1" applyProtection="1">
      <alignment vertical="center"/>
      <protection locked="0"/>
    </xf>
    <xf numFmtId="0" fontId="11" fillId="2" borderId="10" xfId="0" applyFont="1" applyFill="1" applyBorder="1" applyAlignment="1" applyProtection="1">
      <alignment horizontal="center"/>
      <protection locked="0"/>
    </xf>
    <xf numFmtId="0" fontId="16" fillId="2" borderId="3" xfId="0" applyFont="1" applyFill="1" applyBorder="1" applyAlignment="1" applyProtection="1">
      <alignment horizontal="left" vertical="center" wrapText="1"/>
      <protection locked="0"/>
    </xf>
    <xf numFmtId="0" fontId="0" fillId="15" borderId="3" xfId="0" applyFont="1" applyFill="1" applyBorder="1" applyAlignment="1" applyProtection="1">
      <alignment horizontal="center" vertical="center"/>
      <protection locked="0"/>
    </xf>
    <xf numFmtId="0" fontId="0" fillId="2" borderId="3" xfId="0" applyFont="1" applyFill="1" applyBorder="1" applyAlignment="1" applyProtection="1">
      <alignment horizontal="center" vertical="center"/>
      <protection locked="0"/>
    </xf>
    <xf numFmtId="0" fontId="0" fillId="2" borderId="3" xfId="0" applyFont="1" applyFill="1" applyBorder="1" applyAlignment="1" applyProtection="1">
      <alignment horizontal="center" vertical="center" wrapText="1"/>
      <protection locked="0"/>
    </xf>
    <xf numFmtId="0" fontId="16" fillId="2" borderId="3" xfId="0" applyFont="1" applyFill="1" applyBorder="1" applyAlignment="1" applyProtection="1">
      <alignment vertical="center" wrapText="1"/>
      <protection locked="0"/>
    </xf>
    <xf numFmtId="0" fontId="0" fillId="2" borderId="11" xfId="0" applyFont="1" applyFill="1" applyBorder="1" applyAlignment="1" applyProtection="1">
      <alignment horizontal="center"/>
      <protection locked="0"/>
    </xf>
    <xf numFmtId="0" fontId="16" fillId="10" borderId="3" xfId="0" applyFont="1" applyFill="1" applyBorder="1" applyAlignment="1" applyProtection="1">
      <alignment horizontal="left" vertical="center" wrapText="1"/>
      <protection locked="0"/>
    </xf>
    <xf numFmtId="0" fontId="16" fillId="15" borderId="3" xfId="0" applyFont="1" applyFill="1" applyBorder="1" applyAlignment="1" applyProtection="1">
      <alignment vertical="center" wrapText="1"/>
      <protection locked="0"/>
    </xf>
    <xf numFmtId="0" fontId="0" fillId="15" borderId="37" xfId="0" applyFont="1" applyFill="1" applyBorder="1" applyAlignment="1" applyProtection="1">
      <alignment horizontal="center"/>
      <protection locked="0"/>
    </xf>
    <xf numFmtId="0" fontId="0" fillId="2" borderId="10" xfId="0" applyFont="1" applyFill="1" applyBorder="1" applyAlignment="1" applyProtection="1">
      <alignment horizontal="center" wrapText="1"/>
      <protection locked="0"/>
    </xf>
    <xf numFmtId="0" fontId="0" fillId="2" borderId="11" xfId="0" applyFont="1" applyFill="1" applyBorder="1" applyAlignment="1" applyProtection="1">
      <alignment horizontal="center" wrapText="1"/>
      <protection locked="0"/>
    </xf>
    <xf numFmtId="0" fontId="25" fillId="2" borderId="3" xfId="0" applyFont="1" applyFill="1" applyBorder="1" applyAlignment="1" applyProtection="1">
      <alignment horizontal="center" vertical="center" wrapText="1"/>
      <protection locked="0"/>
    </xf>
    <xf numFmtId="0" fontId="16" fillId="10" borderId="3" xfId="0" applyFont="1" applyFill="1" applyBorder="1" applyAlignment="1" applyProtection="1">
      <alignment vertical="center" wrapText="1"/>
      <protection locked="0"/>
    </xf>
    <xf numFmtId="0" fontId="16" fillId="15" borderId="4" xfId="0" applyFont="1" applyFill="1" applyBorder="1" applyAlignment="1" applyProtection="1">
      <alignment vertical="center" wrapText="1"/>
      <protection locked="0"/>
    </xf>
    <xf numFmtId="0" fontId="0" fillId="2" borderId="3" xfId="0" applyFont="1" applyFill="1" applyBorder="1" applyAlignment="1" applyProtection="1">
      <alignment horizontal="center"/>
      <protection locked="0"/>
    </xf>
    <xf numFmtId="0" fontId="25" fillId="2" borderId="3" xfId="0" applyFont="1" applyFill="1" applyBorder="1" applyAlignment="1" applyProtection="1">
      <alignment horizontal="center" vertical="center"/>
      <protection locked="0"/>
    </xf>
    <xf numFmtId="0" fontId="16" fillId="9" borderId="3" xfId="0" applyFont="1" applyFill="1" applyBorder="1" applyAlignment="1" applyProtection="1">
      <alignment vertical="center" wrapText="1"/>
      <protection locked="0"/>
    </xf>
    <xf numFmtId="0" fontId="16" fillId="2" borderId="3" xfId="0" applyFont="1" applyFill="1" applyBorder="1" applyAlignment="1" applyProtection="1">
      <alignment vertical="center"/>
      <protection locked="0"/>
    </xf>
    <xf numFmtId="0" fontId="0" fillId="15" borderId="4" xfId="0" applyFont="1" applyFill="1" applyBorder="1" applyProtection="1">
      <protection locked="0"/>
    </xf>
    <xf numFmtId="0" fontId="0" fillId="17" borderId="0" xfId="0" applyFont="1" applyFill="1" applyAlignment="1" applyProtection="1">
      <protection locked="0"/>
    </xf>
    <xf numFmtId="14" fontId="0" fillId="2" borderId="5" xfId="0" applyNumberFormat="1" applyFont="1" applyFill="1" applyBorder="1" applyAlignment="1" applyProtection="1">
      <alignment vertical="center" wrapText="1"/>
      <protection locked="0"/>
    </xf>
    <xf numFmtId="0" fontId="1" fillId="0" borderId="6" xfId="0" applyFont="1" applyBorder="1" applyAlignment="1" applyProtection="1">
      <protection locked="0"/>
    </xf>
    <xf numFmtId="0" fontId="1" fillId="14" borderId="7" xfId="0" applyFont="1" applyFill="1" applyBorder="1" applyAlignment="1" applyProtection="1">
      <protection locked="0"/>
    </xf>
    <xf numFmtId="15" fontId="0" fillId="0" borderId="0" xfId="0" applyNumberFormat="1" applyFont="1" applyProtection="1">
      <protection locked="0"/>
    </xf>
    <xf numFmtId="0" fontId="0" fillId="0" borderId="0" xfId="0" applyFont="1" applyProtection="1">
      <protection locked="0"/>
    </xf>
    <xf numFmtId="0" fontId="16" fillId="2" borderId="3" xfId="0" applyFont="1" applyFill="1" applyBorder="1" applyAlignment="1" applyProtection="1">
      <alignment wrapText="1"/>
      <protection locked="0"/>
    </xf>
    <xf numFmtId="0" fontId="11" fillId="10" borderId="3" xfId="0" applyFont="1" applyFill="1" applyBorder="1" applyAlignment="1" applyProtection="1">
      <alignment horizontal="left" vertical="center" wrapText="1"/>
      <protection locked="0"/>
    </xf>
    <xf numFmtId="0" fontId="16" fillId="15" borderId="3" xfId="0" applyFont="1" applyFill="1" applyBorder="1" applyAlignment="1" applyProtection="1">
      <alignment vertical="center" wrapText="1"/>
    </xf>
    <xf numFmtId="14" fontId="0" fillId="2" borderId="17" xfId="0" applyNumberFormat="1" applyFont="1" applyFill="1" applyBorder="1" applyAlignment="1" applyProtection="1">
      <alignment horizontal="center" vertical="center" wrapText="1"/>
      <protection locked="0"/>
    </xf>
    <xf numFmtId="0" fontId="16" fillId="2" borderId="3" xfId="0" applyFont="1" applyFill="1" applyBorder="1" applyAlignment="1" applyProtection="1">
      <alignment vertical="center" wrapText="1"/>
    </xf>
    <xf numFmtId="0" fontId="16" fillId="2" borderId="3" xfId="0" applyFont="1" applyFill="1" applyBorder="1" applyProtection="1">
      <protection locked="0"/>
    </xf>
    <xf numFmtId="0" fontId="11" fillId="2" borderId="10" xfId="0" applyFont="1" applyFill="1" applyBorder="1" applyAlignment="1" applyProtection="1">
      <alignment horizontal="center" wrapText="1"/>
      <protection locked="0"/>
    </xf>
    <xf numFmtId="0" fontId="0" fillId="2" borderId="11" xfId="0" applyFont="1" applyFill="1" applyBorder="1" applyAlignment="1" applyProtection="1">
      <alignment horizontal="left" vertical="center" wrapText="1"/>
      <protection locked="0"/>
    </xf>
    <xf numFmtId="0" fontId="0" fillId="0" borderId="0" xfId="0" applyFont="1" applyAlignment="1"/>
    <xf numFmtId="15" fontId="0" fillId="4" borderId="4" xfId="0" applyNumberFormat="1" applyFont="1" applyFill="1" applyBorder="1" applyAlignment="1" applyProtection="1">
      <alignment horizontal="center" vertical="center" wrapText="1"/>
    </xf>
    <xf numFmtId="0" fontId="0" fillId="2" borderId="4" xfId="0" applyFont="1" applyFill="1" applyBorder="1" applyAlignment="1" applyProtection="1">
      <alignment horizontal="center"/>
    </xf>
    <xf numFmtId="0" fontId="0" fillId="2" borderId="4" xfId="0" applyFont="1" applyFill="1" applyBorder="1" applyAlignment="1" applyProtection="1">
      <alignment horizontal="center" vertical="center"/>
    </xf>
    <xf numFmtId="0" fontId="0" fillId="2" borderId="4" xfId="0" applyFont="1" applyFill="1" applyBorder="1" applyAlignment="1" applyProtection="1">
      <alignment horizontal="center" vertical="center" wrapText="1"/>
    </xf>
    <xf numFmtId="0" fontId="0" fillId="4" borderId="4" xfId="0" applyFont="1" applyFill="1" applyBorder="1" applyAlignment="1" applyProtection="1">
      <alignment horizontal="center" vertical="center" wrapText="1"/>
    </xf>
    <xf numFmtId="0" fontId="0" fillId="2" borderId="36" xfId="0" applyFont="1" applyFill="1" applyBorder="1" applyAlignment="1" applyProtection="1">
      <alignment vertical="center" wrapText="1"/>
    </xf>
    <xf numFmtId="0" fontId="0" fillId="2" borderId="36" xfId="0" applyFont="1" applyFill="1" applyBorder="1" applyAlignment="1" applyProtection="1">
      <alignment horizontal="center" vertical="center" wrapText="1"/>
    </xf>
    <xf numFmtId="0" fontId="0" fillId="4" borderId="36" xfId="0" applyFont="1" applyFill="1" applyBorder="1" applyAlignment="1" applyProtection="1">
      <alignment horizontal="center" vertical="center" wrapText="1"/>
    </xf>
    <xf numFmtId="0" fontId="0" fillId="2" borderId="4" xfId="0" applyFont="1" applyFill="1" applyBorder="1" applyAlignment="1" applyProtection="1">
      <alignment vertical="center" wrapText="1"/>
    </xf>
    <xf numFmtId="0" fontId="11" fillId="2" borderId="4" xfId="0" applyFont="1" applyFill="1" applyBorder="1" applyAlignment="1" applyProtection="1">
      <alignment horizontal="center" vertical="center" wrapText="1"/>
    </xf>
    <xf numFmtId="14" fontId="0" fillId="2" borderId="4" xfId="0" applyNumberFormat="1" applyFont="1" applyFill="1" applyBorder="1" applyAlignment="1" applyProtection="1">
      <alignment horizontal="center" vertical="center" wrapText="1"/>
    </xf>
    <xf numFmtId="0" fontId="12" fillId="2" borderId="4" xfId="0" applyFont="1" applyFill="1" applyBorder="1" applyAlignment="1" applyProtection="1">
      <alignment horizontal="center" vertical="center" wrapText="1"/>
    </xf>
    <xf numFmtId="0" fontId="4" fillId="2" borderId="4" xfId="0" applyFont="1" applyFill="1" applyBorder="1" applyAlignment="1" applyProtection="1">
      <alignment vertical="center" wrapText="1"/>
    </xf>
    <xf numFmtId="0" fontId="4" fillId="2" borderId="4" xfId="0" applyFont="1" applyFill="1" applyBorder="1" applyAlignment="1" applyProtection="1">
      <alignment horizontal="right" vertical="center"/>
    </xf>
    <xf numFmtId="10" fontId="13" fillId="2" borderId="4" xfId="0" applyNumberFormat="1" applyFont="1" applyFill="1" applyBorder="1" applyAlignment="1" applyProtection="1">
      <alignment horizontal="center" vertical="center"/>
    </xf>
    <xf numFmtId="0" fontId="0" fillId="2" borderId="28" xfId="0" applyFont="1" applyFill="1" applyBorder="1" applyAlignment="1" applyProtection="1">
      <alignment vertical="center" wrapText="1"/>
    </xf>
    <xf numFmtId="0" fontId="11" fillId="2" borderId="28" xfId="0" applyFont="1" applyFill="1" applyBorder="1" applyAlignment="1" applyProtection="1">
      <alignment vertical="center" wrapText="1"/>
    </xf>
    <xf numFmtId="0" fontId="0" fillId="2" borderId="28" xfId="0" applyFont="1" applyFill="1" applyBorder="1" applyAlignment="1" applyProtection="1">
      <alignment horizontal="center" vertical="center" wrapText="1"/>
    </xf>
    <xf numFmtId="10" fontId="0" fillId="2" borderId="4" xfId="0" applyNumberFormat="1" applyFont="1" applyFill="1" applyBorder="1" applyAlignment="1" applyProtection="1">
      <alignment horizontal="center" vertical="center" wrapText="1"/>
    </xf>
    <xf numFmtId="10" fontId="11" fillId="2" borderId="4" xfId="0" applyNumberFormat="1" applyFont="1" applyFill="1" applyBorder="1" applyAlignment="1" applyProtection="1">
      <alignment horizontal="center" vertical="center" wrapText="1"/>
    </xf>
    <xf numFmtId="10" fontId="0" fillId="2" borderId="37" xfId="0" applyNumberFormat="1" applyFont="1" applyFill="1" applyBorder="1" applyAlignment="1" applyProtection="1">
      <alignment horizontal="center" vertical="center" wrapText="1"/>
    </xf>
    <xf numFmtId="0" fontId="0" fillId="2" borderId="37" xfId="0" applyFont="1" applyFill="1" applyBorder="1" applyAlignment="1" applyProtection="1">
      <alignment horizontal="center" vertical="center" wrapText="1"/>
    </xf>
    <xf numFmtId="0" fontId="0" fillId="2" borderId="37" xfId="0" applyFont="1" applyFill="1" applyBorder="1" applyAlignment="1" applyProtection="1">
      <alignment horizontal="center" vertical="center"/>
    </xf>
    <xf numFmtId="0" fontId="0" fillId="2" borderId="4" xfId="0" applyFont="1" applyFill="1" applyBorder="1" applyProtection="1"/>
    <xf numFmtId="0" fontId="0" fillId="2" borderId="4" xfId="0" applyFont="1" applyFill="1" applyBorder="1" applyAlignment="1" applyProtection="1">
      <alignment horizontal="right"/>
    </xf>
    <xf numFmtId="0" fontId="17" fillId="2" borderId="4" xfId="0" applyFont="1" applyFill="1" applyBorder="1" applyAlignment="1" applyProtection="1">
      <alignment horizontal="right" vertical="center"/>
    </xf>
    <xf numFmtId="0" fontId="0" fillId="2" borderId="4" xfId="0" applyFont="1" applyFill="1" applyBorder="1" applyAlignment="1" applyProtection="1">
      <alignment horizontal="right" vertical="center"/>
    </xf>
    <xf numFmtId="0" fontId="17" fillId="2" borderId="4" xfId="0" applyFont="1" applyFill="1" applyBorder="1" applyAlignment="1" applyProtection="1">
      <alignment vertical="center"/>
    </xf>
    <xf numFmtId="0" fontId="11" fillId="2" borderId="4" xfId="0" applyFont="1" applyFill="1" applyBorder="1" applyAlignment="1" applyProtection="1">
      <alignment horizontal="center" vertical="center"/>
    </xf>
    <xf numFmtId="0" fontId="0" fillId="2" borderId="28" xfId="0" applyFont="1" applyFill="1" applyBorder="1" applyAlignment="1" applyProtection="1">
      <alignment horizontal="right"/>
    </xf>
    <xf numFmtId="0" fontId="0" fillId="2" borderId="28" xfId="0" applyFont="1" applyFill="1" applyBorder="1" applyAlignment="1" applyProtection="1">
      <alignment horizontal="center"/>
    </xf>
    <xf numFmtId="0" fontId="0" fillId="2" borderId="28" xfId="0" applyFont="1" applyFill="1" applyBorder="1" applyAlignment="1" applyProtection="1">
      <alignment horizontal="right" wrapText="1"/>
    </xf>
    <xf numFmtId="0" fontId="0" fillId="2" borderId="4" xfId="0" applyFont="1" applyFill="1" applyBorder="1" applyAlignment="1" applyProtection="1">
      <alignment horizontal="left" vertical="center"/>
    </xf>
    <xf numFmtId="0" fontId="25" fillId="2" borderId="4" xfId="0" applyFont="1" applyFill="1" applyBorder="1" applyAlignment="1" applyProtection="1">
      <alignment horizontal="right" vertical="center"/>
    </xf>
    <xf numFmtId="0" fontId="0" fillId="2" borderId="37" xfId="0" applyFont="1" applyFill="1" applyBorder="1" applyAlignment="1" applyProtection="1">
      <alignment horizontal="right"/>
    </xf>
    <xf numFmtId="0" fontId="0" fillId="2" borderId="37" xfId="0" applyFont="1" applyFill="1" applyBorder="1" applyAlignment="1" applyProtection="1">
      <alignment horizontal="center"/>
    </xf>
    <xf numFmtId="0" fontId="16" fillId="2" borderId="4" xfId="0" applyFont="1" applyFill="1" applyBorder="1" applyAlignment="1" applyProtection="1">
      <alignment horizontal="right"/>
    </xf>
    <xf numFmtId="0" fontId="0" fillId="2" borderId="4" xfId="0" applyFont="1" applyFill="1" applyBorder="1" applyAlignment="1" applyProtection="1">
      <alignment horizontal="right" vertical="top"/>
    </xf>
    <xf numFmtId="0" fontId="14" fillId="8" borderId="12" xfId="0" applyFont="1" applyFill="1" applyBorder="1" applyAlignment="1">
      <alignment horizontal="center" vertical="center"/>
    </xf>
    <xf numFmtId="0" fontId="19" fillId="9" borderId="4" xfId="0" applyFont="1" applyFill="1" applyBorder="1" applyAlignment="1">
      <alignment horizontal="center" vertical="center" wrapText="1"/>
    </xf>
    <xf numFmtId="0" fontId="14" fillId="0" borderId="0" xfId="0" applyFont="1" applyAlignment="1">
      <alignment horizontal="center" vertical="center"/>
    </xf>
    <xf numFmtId="0" fontId="0" fillId="2" borderId="4" xfId="0" applyFont="1" applyFill="1" applyBorder="1" applyAlignment="1" applyProtection="1">
      <alignment horizontal="right" vertical="center" wrapText="1"/>
    </xf>
    <xf numFmtId="0" fontId="0" fillId="5" borderId="4" xfId="0" applyFont="1" applyFill="1" applyBorder="1" applyProtection="1"/>
    <xf numFmtId="0" fontId="0" fillId="5" borderId="4" xfId="0" applyFont="1" applyFill="1" applyBorder="1" applyAlignment="1" applyProtection="1">
      <alignment horizontal="right"/>
    </xf>
    <xf numFmtId="0" fontId="0" fillId="2" borderId="4" xfId="0" applyFont="1" applyFill="1" applyBorder="1" applyAlignment="1">
      <alignment vertical="center" wrapText="1"/>
    </xf>
    <xf numFmtId="0" fontId="0" fillId="2" borderId="4" xfId="0" applyFont="1" applyFill="1" applyBorder="1" applyAlignment="1">
      <alignment horizontal="center" vertical="center"/>
    </xf>
    <xf numFmtId="0" fontId="0" fillId="2"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4" xfId="0" applyFont="1" applyFill="1" applyBorder="1" applyAlignment="1">
      <alignment vertical="center" wrapText="1"/>
    </xf>
    <xf numFmtId="0" fontId="0" fillId="2" borderId="4" xfId="0" applyFont="1" applyFill="1" applyBorder="1" applyAlignment="1">
      <alignment horizontal="center"/>
    </xf>
    <xf numFmtId="0" fontId="12" fillId="2" borderId="4" xfId="0" applyFont="1" applyFill="1" applyBorder="1" applyAlignment="1">
      <alignment horizontal="right" vertical="center" wrapText="1"/>
    </xf>
    <xf numFmtId="10" fontId="4" fillId="2" borderId="4" xfId="0" applyNumberFormat="1" applyFont="1" applyFill="1" applyBorder="1" applyAlignment="1">
      <alignment horizontal="center" vertical="center" wrapText="1"/>
    </xf>
    <xf numFmtId="0" fontId="21" fillId="2" borderId="4" xfId="0" applyFont="1" applyFill="1" applyBorder="1" applyAlignment="1">
      <alignment horizontal="left"/>
    </xf>
    <xf numFmtId="10" fontId="22" fillId="2" borderId="4" xfId="0" applyNumberFormat="1" applyFont="1" applyFill="1" applyBorder="1" applyAlignment="1">
      <alignment horizontal="center" vertical="center" wrapText="1"/>
    </xf>
    <xf numFmtId="0" fontId="0" fillId="2" borderId="4" xfId="0" applyFont="1" applyFill="1" applyBorder="1" applyAlignment="1">
      <alignment horizontal="right" vertical="center" wrapText="1"/>
    </xf>
    <xf numFmtId="9" fontId="11" fillId="2" borderId="4" xfId="0" applyNumberFormat="1" applyFont="1" applyFill="1" applyBorder="1" applyAlignment="1">
      <alignment horizontal="center" vertical="center" wrapText="1"/>
    </xf>
    <xf numFmtId="0" fontId="11" fillId="2" borderId="4" xfId="0" applyFont="1" applyFill="1" applyBorder="1" applyAlignment="1">
      <alignment horizontal="right" vertical="center" wrapText="1"/>
    </xf>
    <xf numFmtId="10" fontId="11" fillId="2" borderId="4" xfId="0" applyNumberFormat="1" applyFont="1" applyFill="1" applyBorder="1" applyAlignment="1">
      <alignment horizontal="center" vertical="center" wrapText="1"/>
    </xf>
    <xf numFmtId="0" fontId="0" fillId="2" borderId="28" xfId="0" applyFont="1" applyFill="1" applyBorder="1" applyAlignment="1">
      <alignment horizontal="center" wrapText="1"/>
    </xf>
    <xf numFmtId="0" fontId="0" fillId="2" borderId="28" xfId="0" applyFont="1" applyFill="1" applyBorder="1" applyAlignment="1">
      <alignment horizontal="center"/>
    </xf>
    <xf numFmtId="0" fontId="0" fillId="2" borderId="4" xfId="0" applyFont="1" applyFill="1" applyBorder="1" applyAlignment="1">
      <alignment vertical="center"/>
    </xf>
    <xf numFmtId="0" fontId="0" fillId="2" borderId="37" xfId="0" applyFont="1" applyFill="1" applyBorder="1" applyAlignment="1">
      <alignment horizontal="center" wrapText="1"/>
    </xf>
    <xf numFmtId="0" fontId="0" fillId="2" borderId="37" xfId="0" applyFont="1" applyFill="1" applyBorder="1" applyAlignment="1">
      <alignment horizontal="center"/>
    </xf>
    <xf numFmtId="0" fontId="0" fillId="2" borderId="4" xfId="0" applyFont="1" applyFill="1" applyBorder="1" applyAlignment="1">
      <alignment horizontal="center" wrapText="1"/>
    </xf>
    <xf numFmtId="0" fontId="16" fillId="2" borderId="4" xfId="0" applyFont="1" applyFill="1" applyBorder="1" applyAlignment="1">
      <alignment vertical="center" wrapText="1"/>
    </xf>
    <xf numFmtId="0" fontId="0" fillId="11" borderId="4" xfId="0" applyFont="1" applyFill="1" applyBorder="1" applyAlignment="1">
      <alignment horizontal="center" vertical="center"/>
    </xf>
    <xf numFmtId="0" fontId="0" fillId="11" borderId="4" xfId="0" applyFont="1" applyFill="1" applyBorder="1" applyAlignment="1">
      <alignment vertical="center"/>
    </xf>
    <xf numFmtId="0" fontId="0" fillId="11" borderId="4" xfId="0" applyFont="1" applyFill="1" applyBorder="1" applyAlignment="1">
      <alignment horizontal="center" vertical="center" wrapText="1"/>
    </xf>
    <xf numFmtId="15" fontId="14" fillId="2" borderId="4" xfId="0" applyNumberFormat="1" applyFont="1" applyFill="1" applyBorder="1" applyAlignment="1" applyProtection="1">
      <alignment vertical="center"/>
      <protection locked="0"/>
    </xf>
    <xf numFmtId="15" fontId="0" fillId="2" borderId="4" xfId="0" applyNumberFormat="1" applyFont="1" applyFill="1" applyBorder="1" applyAlignment="1" applyProtection="1">
      <alignment vertical="center" wrapText="1"/>
      <protection locked="0"/>
    </xf>
    <xf numFmtId="15" fontId="0" fillId="2" borderId="4" xfId="0" applyNumberFormat="1" applyFont="1" applyFill="1" applyBorder="1" applyAlignment="1" applyProtection="1">
      <alignment horizontal="center" vertical="center" wrapText="1"/>
      <protection locked="0"/>
    </xf>
    <xf numFmtId="15" fontId="0" fillId="4" borderId="4" xfId="0" applyNumberFormat="1" applyFont="1" applyFill="1" applyBorder="1" applyAlignment="1" applyProtection="1">
      <alignment horizontal="center" vertical="center" wrapText="1"/>
      <protection locked="0"/>
    </xf>
    <xf numFmtId="0" fontId="0" fillId="2" borderId="4" xfId="0" applyFont="1" applyFill="1" applyBorder="1" applyAlignment="1" applyProtection="1">
      <alignment horizontal="center"/>
      <protection locked="0"/>
    </xf>
    <xf numFmtId="0" fontId="0" fillId="2" borderId="4" xfId="0" applyFont="1" applyFill="1" applyBorder="1" applyAlignment="1" applyProtection="1">
      <alignment horizontal="center" vertical="center"/>
      <protection locked="0"/>
    </xf>
    <xf numFmtId="0" fontId="0" fillId="2" borderId="4"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2" borderId="4" xfId="0" applyFont="1" applyFill="1" applyBorder="1" applyAlignment="1" applyProtection="1">
      <alignment vertical="center" wrapText="1"/>
      <protection locked="0"/>
    </xf>
    <xf numFmtId="0" fontId="11" fillId="2" borderId="4" xfId="0" applyFont="1" applyFill="1" applyBorder="1" applyAlignment="1" applyProtection="1">
      <alignment horizontal="center" vertical="center" wrapText="1"/>
      <protection locked="0"/>
    </xf>
    <xf numFmtId="0" fontId="11" fillId="2" borderId="4" xfId="0" applyFont="1" applyFill="1" applyBorder="1" applyAlignment="1" applyProtection="1">
      <alignment vertical="center" wrapText="1"/>
      <protection locked="0"/>
    </xf>
    <xf numFmtId="0" fontId="12" fillId="2" borderId="4" xfId="0" applyFont="1" applyFill="1" applyBorder="1" applyAlignment="1" applyProtection="1">
      <alignment horizontal="right" vertical="center" wrapText="1"/>
      <protection locked="0"/>
    </xf>
    <xf numFmtId="10" fontId="4" fillId="2" borderId="4" xfId="0" applyNumberFormat="1" applyFont="1" applyFill="1" applyBorder="1" applyAlignment="1" applyProtection="1">
      <alignment horizontal="center" vertical="center" wrapText="1"/>
    </xf>
    <xf numFmtId="10" fontId="4" fillId="2" borderId="4" xfId="0" applyNumberFormat="1" applyFont="1" applyFill="1" applyBorder="1" applyAlignment="1" applyProtection="1">
      <alignment horizontal="center" vertical="center" wrapText="1"/>
      <protection locked="0"/>
    </xf>
    <xf numFmtId="0" fontId="21" fillId="2" borderId="4" xfId="0" applyFont="1" applyFill="1" applyBorder="1" applyAlignment="1" applyProtection="1">
      <alignment horizontal="left"/>
      <protection locked="0"/>
    </xf>
    <xf numFmtId="10" fontId="22" fillId="2" borderId="4" xfId="0" applyNumberFormat="1" applyFont="1" applyFill="1" applyBorder="1" applyAlignment="1" applyProtection="1">
      <alignment horizontal="center" vertical="center" wrapText="1"/>
    </xf>
    <xf numFmtId="10" fontId="22" fillId="2" borderId="4" xfId="0" applyNumberFormat="1" applyFont="1" applyFill="1" applyBorder="1" applyAlignment="1" applyProtection="1">
      <alignment horizontal="center" vertical="center" wrapText="1"/>
      <protection locked="0"/>
    </xf>
    <xf numFmtId="0" fontId="22" fillId="2" borderId="4" xfId="0" applyFont="1" applyFill="1" applyBorder="1" applyAlignment="1" applyProtection="1">
      <alignment vertical="center" wrapText="1"/>
      <protection locked="0"/>
    </xf>
    <xf numFmtId="0" fontId="0" fillId="2" borderId="4" xfId="0" applyFont="1" applyFill="1" applyBorder="1" applyAlignment="1" applyProtection="1">
      <alignment horizontal="right" vertical="center" wrapText="1"/>
      <protection locked="0"/>
    </xf>
    <xf numFmtId="9" fontId="11" fillId="2" borderId="4" xfId="0" applyNumberFormat="1" applyFont="1" applyFill="1" applyBorder="1" applyAlignment="1" applyProtection="1">
      <alignment horizontal="center" vertical="center" wrapText="1"/>
    </xf>
    <xf numFmtId="9" fontId="11" fillId="2" borderId="4"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right" vertical="center" wrapText="1"/>
    </xf>
    <xf numFmtId="0" fontId="11" fillId="2" borderId="4" xfId="0" applyFont="1" applyFill="1" applyBorder="1" applyAlignment="1" applyProtection="1">
      <alignment horizontal="right" vertical="center" wrapText="1"/>
      <protection locked="0"/>
    </xf>
    <xf numFmtId="10" fontId="11" fillId="2" borderId="4" xfId="0" applyNumberFormat="1"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protection locked="0"/>
    </xf>
    <xf numFmtId="0" fontId="0" fillId="2" borderId="28" xfId="0" applyFont="1" applyFill="1" applyBorder="1" applyAlignment="1" applyProtection="1">
      <alignment horizontal="center" wrapText="1"/>
      <protection locked="0"/>
    </xf>
    <xf numFmtId="0" fontId="0" fillId="2" borderId="28" xfId="0" applyFont="1" applyFill="1" applyBorder="1" applyAlignment="1" applyProtection="1">
      <alignment horizontal="center"/>
      <protection locked="0"/>
    </xf>
    <xf numFmtId="0" fontId="0" fillId="2" borderId="4" xfId="0" applyFont="1" applyFill="1" applyBorder="1" applyAlignment="1" applyProtection="1">
      <alignment vertical="center"/>
      <protection locked="0"/>
    </xf>
    <xf numFmtId="0" fontId="0" fillId="2" borderId="37" xfId="0" applyFont="1" applyFill="1" applyBorder="1" applyAlignment="1" applyProtection="1">
      <alignment horizontal="center" wrapText="1"/>
      <protection locked="0"/>
    </xf>
    <xf numFmtId="0" fontId="0" fillId="2" borderId="37" xfId="0" applyFont="1" applyFill="1" applyBorder="1" applyAlignment="1" applyProtection="1">
      <alignment horizontal="center"/>
      <protection locked="0"/>
    </xf>
    <xf numFmtId="0" fontId="0" fillId="2" borderId="4" xfId="0" applyFont="1" applyFill="1" applyBorder="1" applyAlignment="1" applyProtection="1">
      <alignment horizontal="center" wrapText="1"/>
      <protection locked="0"/>
    </xf>
    <xf numFmtId="0" fontId="16" fillId="2" borderId="4" xfId="0" applyFont="1" applyFill="1" applyBorder="1" applyAlignment="1" applyProtection="1">
      <alignment vertical="center" wrapText="1"/>
      <protection locked="0"/>
    </xf>
    <xf numFmtId="0" fontId="0" fillId="11" borderId="4" xfId="0" applyFont="1" applyFill="1" applyBorder="1" applyAlignment="1" applyProtection="1">
      <alignment horizontal="center" vertical="center"/>
      <protection locked="0"/>
    </xf>
    <xf numFmtId="0" fontId="0" fillId="11" borderId="4" xfId="0" applyFont="1" applyFill="1" applyBorder="1" applyAlignment="1" applyProtection="1">
      <alignment vertical="center"/>
      <protection locked="0"/>
    </xf>
    <xf numFmtId="0" fontId="0" fillId="11" borderId="4" xfId="0" applyFont="1" applyFill="1" applyBorder="1" applyAlignment="1" applyProtection="1">
      <alignment horizontal="center" vertical="center" wrapText="1"/>
      <protection locked="0"/>
    </xf>
    <xf numFmtId="0" fontId="0" fillId="13" borderId="4" xfId="0" applyFont="1" applyFill="1" applyBorder="1" applyAlignment="1" applyProtection="1">
      <alignment horizontal="center"/>
      <protection locked="0"/>
    </xf>
    <xf numFmtId="0" fontId="0" fillId="13" borderId="4" xfId="0" applyFont="1" applyFill="1" applyBorder="1" applyAlignment="1" applyProtection="1">
      <alignment horizontal="center" wrapText="1"/>
      <protection locked="0"/>
    </xf>
    <xf numFmtId="0" fontId="14" fillId="3" borderId="3" xfId="0" applyFont="1" applyFill="1" applyBorder="1" applyAlignment="1">
      <alignment horizontal="center" vertical="center"/>
    </xf>
    <xf numFmtId="0" fontId="0" fillId="15" borderId="4" xfId="0" applyFont="1" applyFill="1" applyBorder="1" applyAlignment="1" applyProtection="1">
      <alignment vertical="center"/>
    </xf>
    <xf numFmtId="0" fontId="0" fillId="15" borderId="37" xfId="0" applyFont="1" applyFill="1" applyBorder="1" applyAlignment="1" applyProtection="1">
      <alignment horizontal="center"/>
    </xf>
    <xf numFmtId="0" fontId="25" fillId="2" borderId="4" xfId="0" applyFont="1" applyFill="1" applyBorder="1" applyAlignment="1" applyProtection="1">
      <alignment horizontal="center" vertical="center"/>
      <protection locked="0"/>
    </xf>
    <xf numFmtId="0" fontId="16" fillId="2" borderId="4" xfId="0" applyFont="1" applyFill="1" applyBorder="1" applyAlignment="1" applyProtection="1">
      <alignment vertical="center"/>
      <protection locked="0"/>
    </xf>
    <xf numFmtId="0" fontId="22" fillId="18" borderId="4" xfId="0" applyFont="1" applyFill="1" applyBorder="1" applyAlignment="1" applyProtection="1">
      <alignment vertical="center" wrapText="1"/>
      <protection locked="0"/>
    </xf>
    <xf numFmtId="0" fontId="0" fillId="20" borderId="4" xfId="0" applyFont="1" applyFill="1" applyBorder="1" applyAlignment="1" applyProtection="1">
      <alignment horizontal="center" vertical="center" wrapText="1"/>
      <protection locked="0"/>
    </xf>
    <xf numFmtId="0" fontId="0" fillId="18" borderId="4" xfId="0" applyFont="1" applyFill="1" applyBorder="1" applyAlignment="1" applyProtection="1">
      <alignment horizontal="center" vertical="center" wrapText="1"/>
      <protection locked="0"/>
    </xf>
    <xf numFmtId="0" fontId="0" fillId="21" borderId="4" xfId="0" applyFont="1" applyFill="1" applyBorder="1" applyAlignment="1" applyProtection="1">
      <alignment horizontal="center" vertical="center" wrapText="1"/>
      <protection locked="0"/>
    </xf>
    <xf numFmtId="0" fontId="0" fillId="18" borderId="4" xfId="0" applyFont="1" applyFill="1" applyBorder="1" applyAlignment="1" applyProtection="1">
      <alignment horizontal="right" vertical="center" wrapText="1"/>
      <protection locked="0"/>
    </xf>
    <xf numFmtId="0" fontId="0" fillId="21" borderId="4" xfId="0" applyFont="1" applyFill="1" applyBorder="1" applyAlignment="1" applyProtection="1">
      <alignment horizontal="right" vertical="center" wrapText="1"/>
      <protection locked="0"/>
    </xf>
    <xf numFmtId="9" fontId="11" fillId="18" borderId="4" xfId="0" applyNumberFormat="1" applyFont="1" applyFill="1" applyBorder="1" applyAlignment="1" applyProtection="1">
      <alignment horizontal="center" vertical="center" wrapText="1"/>
    </xf>
    <xf numFmtId="9" fontId="11" fillId="18" borderId="4" xfId="0" applyNumberFormat="1" applyFont="1" applyFill="1" applyBorder="1" applyAlignment="1" applyProtection="1">
      <alignment horizontal="center" vertical="center" wrapText="1"/>
      <protection locked="0"/>
    </xf>
    <xf numFmtId="0" fontId="11" fillId="18" borderId="4" xfId="0" applyFont="1" applyFill="1" applyBorder="1" applyAlignment="1" applyProtection="1">
      <alignment horizontal="right" vertical="center" wrapText="1"/>
    </xf>
    <xf numFmtId="0" fontId="0" fillId="18" borderId="4" xfId="0" applyFont="1" applyFill="1" applyBorder="1" applyAlignment="1" applyProtection="1">
      <alignment vertical="center" wrapText="1"/>
      <protection locked="0"/>
    </xf>
    <xf numFmtId="0" fontId="11" fillId="18" borderId="4" xfId="0" applyFont="1" applyFill="1" applyBorder="1" applyAlignment="1" applyProtection="1">
      <alignment horizontal="right" vertical="center" wrapText="1"/>
      <protection locked="0"/>
    </xf>
    <xf numFmtId="10" fontId="11" fillId="18" borderId="4" xfId="0" applyNumberFormat="1" applyFont="1" applyFill="1" applyBorder="1" applyAlignment="1" applyProtection="1">
      <alignment horizontal="center" vertical="center" wrapText="1"/>
    </xf>
    <xf numFmtId="10" fontId="11" fillId="18" borderId="4" xfId="0" applyNumberFormat="1" applyFont="1" applyFill="1" applyBorder="1" applyAlignment="1" applyProtection="1">
      <alignment horizontal="center" vertical="center" wrapText="1"/>
      <protection locked="0"/>
    </xf>
    <xf numFmtId="0" fontId="0" fillId="21" borderId="4" xfId="0" applyFont="1" applyFill="1" applyBorder="1" applyAlignment="1" applyProtection="1">
      <alignment vertical="center" wrapText="1"/>
      <protection locked="0"/>
    </xf>
    <xf numFmtId="0" fontId="11" fillId="18" borderId="4" xfId="0" applyFont="1" applyFill="1" applyBorder="1" applyAlignment="1" applyProtection="1">
      <alignment vertical="center" wrapText="1"/>
      <protection locked="0"/>
    </xf>
    <xf numFmtId="0" fontId="0" fillId="18" borderId="4" xfId="0" applyFont="1" applyFill="1" applyBorder="1" applyAlignment="1" applyProtection="1">
      <alignment horizontal="center" vertical="center"/>
      <protection locked="0"/>
    </xf>
    <xf numFmtId="0" fontId="0" fillId="21" borderId="4" xfId="0" applyFont="1" applyFill="1" applyBorder="1" applyAlignment="1" applyProtection="1">
      <alignment horizontal="center" vertical="center"/>
      <protection locked="0"/>
    </xf>
    <xf numFmtId="0" fontId="0" fillId="18" borderId="8" xfId="0" applyFont="1" applyFill="1" applyBorder="1" applyAlignment="1" applyProtection="1">
      <alignment horizontal="center"/>
      <protection locked="0"/>
    </xf>
    <xf numFmtId="0" fontId="0" fillId="18" borderId="28" xfId="0" applyFont="1" applyFill="1" applyBorder="1" applyAlignment="1" applyProtection="1">
      <alignment horizontal="center" wrapText="1"/>
      <protection locked="0"/>
    </xf>
    <xf numFmtId="0" fontId="0" fillId="21" borderId="28" xfId="0" applyFont="1" applyFill="1" applyBorder="1" applyAlignment="1" applyProtection="1">
      <alignment horizontal="center"/>
      <protection locked="0"/>
    </xf>
    <xf numFmtId="0" fontId="0" fillId="18" borderId="28" xfId="0" applyFont="1" applyFill="1" applyBorder="1" applyAlignment="1" applyProtection="1">
      <alignment horizontal="center"/>
      <protection locked="0"/>
    </xf>
    <xf numFmtId="0" fontId="0" fillId="18" borderId="9" xfId="0" applyFont="1" applyFill="1" applyBorder="1" applyAlignment="1" applyProtection="1">
      <alignment horizontal="center" vertical="center" wrapText="1"/>
      <protection locked="0"/>
    </xf>
    <xf numFmtId="0" fontId="0" fillId="18" borderId="10" xfId="0" applyFont="1" applyFill="1" applyBorder="1" applyAlignment="1" applyProtection="1">
      <alignment horizontal="center"/>
      <protection locked="0"/>
    </xf>
    <xf numFmtId="0" fontId="0" fillId="21" borderId="4" xfId="0" applyFont="1" applyFill="1" applyBorder="1" applyAlignment="1" applyProtection="1">
      <alignment vertical="center"/>
      <protection locked="0"/>
    </xf>
    <xf numFmtId="0" fontId="0" fillId="18" borderId="4" xfId="0" applyFont="1" applyFill="1" applyBorder="1" applyAlignment="1" applyProtection="1">
      <alignment vertical="center"/>
      <protection locked="0"/>
    </xf>
    <xf numFmtId="0" fontId="0" fillId="18" borderId="11" xfId="0" applyFont="1" applyFill="1" applyBorder="1" applyAlignment="1" applyProtection="1">
      <alignment horizontal="left" vertical="center"/>
      <protection locked="0"/>
    </xf>
    <xf numFmtId="0" fontId="11" fillId="18" borderId="10" xfId="0" applyFont="1" applyFill="1" applyBorder="1" applyAlignment="1" applyProtection="1">
      <alignment horizontal="center"/>
      <protection locked="0"/>
    </xf>
    <xf numFmtId="0" fontId="16" fillId="18" borderId="3" xfId="0" applyFont="1" applyFill="1" applyBorder="1" applyAlignment="1" applyProtection="1">
      <alignment horizontal="left" vertical="center" wrapText="1"/>
      <protection locked="0"/>
    </xf>
    <xf numFmtId="0" fontId="0" fillId="21" borderId="3" xfId="0" applyFont="1" applyFill="1" applyBorder="1" applyAlignment="1" applyProtection="1">
      <alignment horizontal="center" vertical="center"/>
      <protection locked="0"/>
    </xf>
    <xf numFmtId="0" fontId="0" fillId="18" borderId="3" xfId="0" applyFont="1" applyFill="1" applyBorder="1" applyAlignment="1" applyProtection="1">
      <alignment horizontal="center" vertical="center"/>
      <protection locked="0"/>
    </xf>
    <xf numFmtId="0" fontId="25" fillId="18" borderId="3" xfId="0" applyFont="1" applyFill="1" applyBorder="1" applyAlignment="1" applyProtection="1">
      <alignment horizontal="center" vertical="center"/>
      <protection locked="0"/>
    </xf>
    <xf numFmtId="0" fontId="25" fillId="18" borderId="3" xfId="0" applyFont="1" applyFill="1" applyBorder="1" applyAlignment="1" applyProtection="1">
      <alignment horizontal="center" vertical="center" wrapText="1"/>
      <protection locked="0"/>
    </xf>
    <xf numFmtId="0" fontId="16" fillId="18" borderId="3" xfId="0" applyFont="1" applyFill="1" applyBorder="1" applyAlignment="1" applyProtection="1">
      <alignment vertical="center" wrapText="1"/>
      <protection locked="0"/>
    </xf>
    <xf numFmtId="0" fontId="0" fillId="18" borderId="4" xfId="0" applyFont="1" applyFill="1" applyBorder="1" applyAlignment="1" applyProtection="1">
      <alignment horizontal="center"/>
      <protection locked="0"/>
    </xf>
    <xf numFmtId="0" fontId="0" fillId="18" borderId="11" xfId="0" applyFont="1" applyFill="1" applyBorder="1" applyAlignment="1" applyProtection="1">
      <alignment horizontal="center"/>
      <protection locked="0"/>
    </xf>
    <xf numFmtId="0" fontId="16" fillId="22" borderId="3" xfId="0" applyFont="1" applyFill="1" applyBorder="1" applyAlignment="1" applyProtection="1">
      <alignment horizontal="left" vertical="center" wrapText="1"/>
      <protection locked="0"/>
    </xf>
    <xf numFmtId="0" fontId="16" fillId="21" borderId="3" xfId="0" applyFont="1" applyFill="1" applyBorder="1" applyAlignment="1" applyProtection="1">
      <alignment vertical="center" wrapText="1"/>
      <protection locked="0"/>
    </xf>
    <xf numFmtId="0" fontId="0" fillId="18" borderId="29" xfId="0" applyFont="1" applyFill="1" applyBorder="1" applyAlignment="1" applyProtection="1">
      <alignment horizontal="center"/>
      <protection locked="0"/>
    </xf>
    <xf numFmtId="0" fontId="0" fillId="18" borderId="37" xfId="0" applyFont="1" applyFill="1" applyBorder="1" applyAlignment="1" applyProtection="1">
      <alignment horizontal="center" wrapText="1"/>
      <protection locked="0"/>
    </xf>
    <xf numFmtId="0" fontId="0" fillId="21" borderId="37" xfId="0" applyFont="1" applyFill="1" applyBorder="1" applyAlignment="1" applyProtection="1">
      <alignment horizontal="center"/>
      <protection locked="0"/>
    </xf>
    <xf numFmtId="0" fontId="0" fillId="18" borderId="37" xfId="0" applyFont="1" applyFill="1" applyBorder="1" applyAlignment="1" applyProtection="1">
      <alignment horizontal="center"/>
      <protection locked="0"/>
    </xf>
    <xf numFmtId="0" fontId="0" fillId="18" borderId="30" xfId="0" applyFont="1" applyFill="1" applyBorder="1" applyAlignment="1" applyProtection="1">
      <alignment horizontal="center"/>
      <protection locked="0"/>
    </xf>
    <xf numFmtId="0" fontId="0" fillId="18" borderId="4" xfId="0" applyFont="1" applyFill="1" applyBorder="1" applyAlignment="1" applyProtection="1">
      <alignment horizontal="center" wrapText="1"/>
      <protection locked="0"/>
    </xf>
    <xf numFmtId="0" fontId="0" fillId="21" borderId="4" xfId="0" applyFont="1" applyFill="1" applyBorder="1" applyAlignment="1" applyProtection="1">
      <alignment horizontal="center"/>
      <protection locked="0"/>
    </xf>
    <xf numFmtId="0" fontId="16" fillId="23" borderId="3" xfId="0" applyFont="1" applyFill="1" applyBorder="1" applyAlignment="1" applyProtection="1">
      <alignment vertical="center" wrapText="1"/>
      <protection locked="0"/>
    </xf>
    <xf numFmtId="0" fontId="0" fillId="18" borderId="3" xfId="0" applyFont="1" applyFill="1" applyBorder="1" applyAlignment="1" applyProtection="1">
      <alignment horizontal="center" vertical="center" wrapText="1"/>
      <protection locked="0"/>
    </xf>
    <xf numFmtId="0" fontId="0" fillId="18" borderId="10" xfId="0" applyFont="1" applyFill="1" applyBorder="1" applyAlignment="1" applyProtection="1">
      <alignment horizontal="center" wrapText="1"/>
      <protection locked="0"/>
    </xf>
    <xf numFmtId="0" fontId="0" fillId="13" borderId="4" xfId="0" applyFont="1" applyFill="1" applyBorder="1" applyAlignment="1" applyProtection="1">
      <alignment horizontal="center" vertical="center" wrapText="1"/>
      <protection locked="0"/>
    </xf>
    <xf numFmtId="0" fontId="0" fillId="24" borderId="4" xfId="0" applyFont="1" applyFill="1" applyBorder="1" applyAlignment="1" applyProtection="1">
      <alignment horizontal="center" vertical="center" wrapText="1"/>
      <protection locked="0"/>
    </xf>
    <xf numFmtId="0" fontId="0" fillId="13" borderId="4" xfId="0" applyFont="1" applyFill="1" applyBorder="1" applyAlignment="1" applyProtection="1">
      <alignment horizontal="right" vertical="center" wrapText="1"/>
      <protection locked="0"/>
    </xf>
    <xf numFmtId="0" fontId="0" fillId="24" borderId="4" xfId="0" applyFont="1" applyFill="1" applyBorder="1" applyAlignment="1" applyProtection="1">
      <alignment horizontal="right" vertical="center" wrapText="1"/>
      <protection locked="0"/>
    </xf>
    <xf numFmtId="9" fontId="11" fillId="13" borderId="4" xfId="0" applyNumberFormat="1" applyFont="1" applyFill="1" applyBorder="1" applyAlignment="1" applyProtection="1">
      <alignment horizontal="center" vertical="center" wrapText="1"/>
    </xf>
    <xf numFmtId="9" fontId="11" fillId="13" borderId="4" xfId="0" applyNumberFormat="1" applyFont="1" applyFill="1" applyBorder="1" applyAlignment="1" applyProtection="1">
      <alignment horizontal="center" vertical="center" wrapText="1"/>
      <protection locked="0"/>
    </xf>
    <xf numFmtId="0" fontId="11" fillId="13" borderId="4" xfId="0" applyFont="1" applyFill="1" applyBorder="1" applyAlignment="1" applyProtection="1">
      <alignment horizontal="right" vertical="center" wrapText="1"/>
    </xf>
    <xf numFmtId="0" fontId="0" fillId="13" borderId="4" xfId="0" applyFont="1" applyFill="1" applyBorder="1" applyAlignment="1" applyProtection="1">
      <alignment vertical="center" wrapText="1"/>
      <protection locked="0"/>
    </xf>
    <xf numFmtId="0" fontId="11" fillId="13" borderId="4" xfId="0" applyFont="1" applyFill="1" applyBorder="1" applyAlignment="1" applyProtection="1">
      <alignment horizontal="right" vertical="center" wrapText="1"/>
      <protection locked="0"/>
    </xf>
    <xf numFmtId="10" fontId="11" fillId="13" borderId="4" xfId="0" applyNumberFormat="1" applyFont="1" applyFill="1" applyBorder="1" applyAlignment="1" applyProtection="1">
      <alignment horizontal="center" vertical="center" wrapText="1"/>
    </xf>
    <xf numFmtId="10" fontId="11" fillId="13" borderId="4" xfId="0" applyNumberFormat="1" applyFont="1" applyFill="1" applyBorder="1" applyAlignment="1" applyProtection="1">
      <alignment horizontal="center" vertical="center" wrapText="1"/>
      <protection locked="0"/>
    </xf>
    <xf numFmtId="0" fontId="0" fillId="24" borderId="4" xfId="0" applyFont="1" applyFill="1" applyBorder="1" applyAlignment="1" applyProtection="1">
      <alignment vertical="center" wrapText="1"/>
      <protection locked="0"/>
    </xf>
    <xf numFmtId="0" fontId="11" fillId="13" borderId="4" xfId="0" applyFont="1" applyFill="1" applyBorder="1" applyAlignment="1" applyProtection="1">
      <alignment vertical="center" wrapText="1"/>
      <protection locked="0"/>
    </xf>
    <xf numFmtId="0" fontId="0" fillId="13" borderId="4" xfId="0" applyFont="1" applyFill="1" applyBorder="1" applyAlignment="1" applyProtection="1">
      <alignment horizontal="center" vertical="center"/>
      <protection locked="0"/>
    </xf>
    <xf numFmtId="0" fontId="0" fillId="24" borderId="4" xfId="0" applyFont="1" applyFill="1" applyBorder="1" applyAlignment="1" applyProtection="1">
      <alignment horizontal="center" vertical="center"/>
      <protection locked="0"/>
    </xf>
    <xf numFmtId="0" fontId="0" fillId="13" borderId="8" xfId="0" applyFont="1" applyFill="1" applyBorder="1" applyAlignment="1" applyProtection="1">
      <alignment horizontal="center"/>
      <protection locked="0"/>
    </xf>
    <xf numFmtId="0" fontId="0" fillId="13" borderId="28" xfId="0" applyFont="1" applyFill="1" applyBorder="1" applyAlignment="1" applyProtection="1">
      <alignment horizontal="center" wrapText="1"/>
      <protection locked="0"/>
    </xf>
    <xf numFmtId="0" fontId="0" fillId="24" borderId="28" xfId="0" applyFont="1" applyFill="1" applyBorder="1" applyAlignment="1" applyProtection="1">
      <alignment horizontal="center"/>
      <protection locked="0"/>
    </xf>
    <xf numFmtId="0" fontId="0" fillId="13" borderId="28" xfId="0" applyFont="1" applyFill="1" applyBorder="1" applyAlignment="1" applyProtection="1">
      <alignment horizontal="center"/>
      <protection locked="0"/>
    </xf>
    <xf numFmtId="0" fontId="0" fillId="13" borderId="10" xfId="0" applyFont="1" applyFill="1" applyBorder="1" applyAlignment="1" applyProtection="1">
      <alignment horizontal="center"/>
      <protection locked="0"/>
    </xf>
    <xf numFmtId="0" fontId="0" fillId="24" borderId="4" xfId="0" applyFont="1" applyFill="1" applyBorder="1" applyAlignment="1" applyProtection="1">
      <alignment vertical="center"/>
      <protection locked="0"/>
    </xf>
    <xf numFmtId="0" fontId="0" fillId="13" borderId="4" xfId="0" applyFont="1" applyFill="1" applyBorder="1" applyAlignment="1" applyProtection="1">
      <alignment vertical="center"/>
      <protection locked="0"/>
    </xf>
    <xf numFmtId="0" fontId="11" fillId="13" borderId="10" xfId="0" applyFont="1" applyFill="1" applyBorder="1" applyAlignment="1" applyProtection="1">
      <alignment horizontal="center"/>
      <protection locked="0"/>
    </xf>
    <xf numFmtId="0" fontId="16" fillId="13" borderId="3" xfId="0" applyFont="1" applyFill="1" applyBorder="1" applyAlignment="1" applyProtection="1">
      <alignment horizontal="left" vertical="center" wrapText="1"/>
      <protection locked="0"/>
    </xf>
    <xf numFmtId="0" fontId="16" fillId="24" borderId="3" xfId="0" applyFont="1" applyFill="1" applyBorder="1" applyAlignment="1" applyProtection="1">
      <alignment vertical="center" wrapText="1"/>
      <protection locked="0"/>
    </xf>
    <xf numFmtId="0" fontId="0" fillId="13" borderId="3" xfId="0" applyFont="1" applyFill="1" applyBorder="1" applyAlignment="1" applyProtection="1">
      <alignment horizontal="center" vertical="center"/>
      <protection locked="0"/>
    </xf>
    <xf numFmtId="0" fontId="0" fillId="13" borderId="3" xfId="0" applyFont="1" applyFill="1" applyBorder="1" applyAlignment="1" applyProtection="1">
      <alignment horizontal="center" vertical="center" wrapText="1"/>
      <protection locked="0"/>
    </xf>
    <xf numFmtId="0" fontId="16" fillId="13" borderId="3" xfId="0" applyFont="1" applyFill="1" applyBorder="1" applyAlignment="1" applyProtection="1">
      <alignment vertical="center" wrapText="1"/>
      <protection locked="0"/>
    </xf>
    <xf numFmtId="0" fontId="16" fillId="25" borderId="3" xfId="0" applyFont="1" applyFill="1" applyBorder="1" applyAlignment="1" applyProtection="1">
      <alignment horizontal="left" vertical="center" wrapText="1"/>
      <protection locked="0"/>
    </xf>
    <xf numFmtId="0" fontId="0" fillId="13" borderId="29" xfId="0" applyFont="1" applyFill="1" applyBorder="1" applyAlignment="1" applyProtection="1">
      <alignment horizontal="center"/>
      <protection locked="0"/>
    </xf>
    <xf numFmtId="0" fontId="0" fillId="13" borderId="37" xfId="0" applyFont="1" applyFill="1" applyBorder="1" applyAlignment="1" applyProtection="1">
      <alignment horizontal="center" wrapText="1"/>
      <protection locked="0"/>
    </xf>
    <xf numFmtId="0" fontId="0" fillId="24" borderId="37" xfId="0" applyFont="1" applyFill="1" applyBorder="1" applyAlignment="1" applyProtection="1">
      <alignment horizontal="center"/>
      <protection locked="0"/>
    </xf>
    <xf numFmtId="0" fontId="0" fillId="13" borderId="37" xfId="0" applyFont="1" applyFill="1" applyBorder="1" applyAlignment="1" applyProtection="1">
      <alignment horizontal="center"/>
      <protection locked="0"/>
    </xf>
    <xf numFmtId="0" fontId="7" fillId="0" borderId="34" xfId="0" applyFont="1" applyBorder="1" applyAlignment="1" applyProtection="1">
      <alignment horizontal="center" vertical="center"/>
    </xf>
    <xf numFmtId="0" fontId="1" fillId="0" borderId="1" xfId="0" applyFont="1" applyBorder="1" applyAlignment="1" applyProtection="1"/>
    <xf numFmtId="0" fontId="1" fillId="0" borderId="2" xfId="0" applyFont="1" applyBorder="1" applyAlignment="1" applyProtection="1"/>
    <xf numFmtId="0" fontId="7" fillId="3" borderId="34" xfId="0" applyFont="1" applyFill="1" applyBorder="1" applyAlignment="1" applyProtection="1">
      <alignment horizontal="center" vertical="center"/>
    </xf>
    <xf numFmtId="2" fontId="7" fillId="0" borderId="34" xfId="0" applyNumberFormat="1" applyFont="1" applyBorder="1" applyAlignment="1" applyProtection="1">
      <alignment horizontal="center" vertical="center"/>
    </xf>
    <xf numFmtId="0" fontId="0" fillId="2" borderId="21" xfId="0" applyFont="1" applyFill="1" applyBorder="1" applyAlignment="1" applyProtection="1">
      <alignment horizontal="center" vertical="center" wrapText="1"/>
    </xf>
    <xf numFmtId="0" fontId="1" fillId="0" borderId="20" xfId="0" applyFont="1" applyBorder="1" applyAlignment="1" applyProtection="1"/>
    <xf numFmtId="14" fontId="0" fillId="2" borderId="5" xfId="0" applyNumberFormat="1" applyFont="1" applyFill="1" applyBorder="1" applyAlignment="1" applyProtection="1">
      <alignment horizontal="center" vertical="center" wrapText="1"/>
      <protection locked="0"/>
    </xf>
    <xf numFmtId="0" fontId="1" fillId="0" borderId="6" xfId="0" applyFont="1" applyBorder="1" applyAlignment="1" applyProtection="1">
      <protection locked="0"/>
    </xf>
    <xf numFmtId="0" fontId="1" fillId="0" borderId="7" xfId="0" applyFont="1" applyBorder="1" applyAlignment="1" applyProtection="1">
      <protection locked="0"/>
    </xf>
    <xf numFmtId="0" fontId="11" fillId="2" borderId="4" xfId="0" applyFont="1" applyFill="1" applyBorder="1" applyAlignment="1" applyProtection="1">
      <alignment horizontal="center" vertical="center"/>
    </xf>
    <xf numFmtId="0" fontId="1" fillId="0" borderId="4" xfId="0" applyFont="1" applyBorder="1" applyAlignment="1" applyProtection="1"/>
    <xf numFmtId="0" fontId="0" fillId="2" borderId="4" xfId="0" applyFont="1" applyFill="1" applyBorder="1" applyAlignment="1" applyProtection="1">
      <alignment horizontal="center" vertical="center"/>
    </xf>
    <xf numFmtId="0" fontId="11" fillId="16" borderId="38" xfId="0" applyFont="1" applyFill="1" applyBorder="1" applyAlignment="1" applyProtection="1">
      <alignment horizontal="center" vertical="center" wrapText="1"/>
      <protection locked="0"/>
    </xf>
    <xf numFmtId="0" fontId="29" fillId="17" borderId="39" xfId="0" applyFont="1" applyFill="1" applyBorder="1" applyAlignment="1" applyProtection="1">
      <protection locked="0"/>
    </xf>
    <xf numFmtId="15" fontId="27" fillId="2" borderId="4" xfId="1" applyNumberFormat="1" applyFill="1" applyBorder="1" applyAlignment="1" applyProtection="1">
      <alignment horizontal="center" vertical="center"/>
    </xf>
    <xf numFmtId="15" fontId="3" fillId="2" borderId="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protection locked="0"/>
    </xf>
    <xf numFmtId="0" fontId="1" fillId="0" borderId="4" xfId="0" applyFont="1" applyBorder="1" applyAlignment="1" applyProtection="1">
      <protection locked="0"/>
    </xf>
    <xf numFmtId="0" fontId="10" fillId="2" borderId="4"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protection locked="0"/>
    </xf>
    <xf numFmtId="0" fontId="0" fillId="2" borderId="36" xfId="0" applyFont="1" applyFill="1" applyBorder="1" applyAlignment="1" applyProtection="1">
      <alignment horizontal="center" vertical="center"/>
      <protection locked="0"/>
    </xf>
    <xf numFmtId="0" fontId="0" fillId="2" borderId="36" xfId="0" applyFont="1" applyFill="1" applyBorder="1" applyAlignment="1" applyProtection="1">
      <alignment horizontal="center" vertical="center" wrapText="1"/>
      <protection locked="0"/>
    </xf>
    <xf numFmtId="0" fontId="0" fillId="2" borderId="32"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xf>
    <xf numFmtId="0" fontId="0" fillId="2" borderId="32" xfId="0" applyFont="1" applyFill="1" applyBorder="1" applyAlignment="1" applyProtection="1">
      <alignment horizontal="center" vertical="center"/>
    </xf>
    <xf numFmtId="0" fontId="0" fillId="2" borderId="5" xfId="0" applyFont="1" applyFill="1" applyBorder="1" applyAlignment="1" applyProtection="1">
      <alignment horizontal="center" vertical="center" wrapText="1"/>
    </xf>
    <xf numFmtId="0" fontId="1" fillId="0" borderId="13" xfId="0" applyFont="1" applyBorder="1" applyAlignment="1" applyProtection="1"/>
    <xf numFmtId="0" fontId="1" fillId="0" borderId="27" xfId="0" applyFont="1" applyBorder="1" applyAlignment="1" applyProtection="1"/>
    <xf numFmtId="0" fontId="0" fillId="2" borderId="4" xfId="0" applyFont="1" applyFill="1" applyBorder="1" applyAlignment="1" applyProtection="1">
      <alignment horizontal="center" vertical="center" wrapText="1"/>
    </xf>
    <xf numFmtId="2" fontId="7" fillId="0" borderId="34" xfId="0" applyNumberFormat="1" applyFont="1" applyBorder="1" applyAlignment="1">
      <alignment horizontal="center" vertical="center"/>
    </xf>
    <xf numFmtId="0" fontId="1" fillId="0" borderId="1" xfId="0" applyFont="1" applyBorder="1" applyAlignment="1"/>
    <xf numFmtId="0" fontId="1" fillId="0" borderId="2" xfId="0" applyFont="1" applyBorder="1" applyAlignment="1"/>
    <xf numFmtId="0" fontId="7" fillId="0" borderId="34" xfId="0" applyFont="1" applyBorder="1" applyAlignment="1">
      <alignment horizontal="center" vertical="center"/>
    </xf>
    <xf numFmtId="164" fontId="0" fillId="0" borderId="34" xfId="0" applyNumberFormat="1" applyFont="1" applyBorder="1" applyAlignment="1">
      <alignment horizontal="center" vertical="center"/>
    </xf>
    <xf numFmtId="0" fontId="7" fillId="3" borderId="34" xfId="0" applyFont="1" applyFill="1" applyBorder="1" applyAlignment="1">
      <alignment horizontal="center" vertical="center"/>
    </xf>
    <xf numFmtId="0" fontId="5" fillId="5" borderId="34" xfId="0" applyFont="1" applyFill="1" applyBorder="1" applyAlignment="1">
      <alignment horizontal="center" vertical="center"/>
    </xf>
    <xf numFmtId="0" fontId="27" fillId="2" borderId="4" xfId="1" applyFill="1" applyBorder="1" applyAlignment="1" applyProtection="1">
      <alignment horizontal="center"/>
    </xf>
    <xf numFmtId="0" fontId="0" fillId="2" borderId="5" xfId="0" applyFont="1" applyFill="1" applyBorder="1" applyAlignment="1" applyProtection="1">
      <alignment horizontal="center"/>
    </xf>
    <xf numFmtId="0" fontId="1" fillId="0" borderId="6" xfId="0" applyFont="1" applyBorder="1" applyAlignment="1" applyProtection="1"/>
    <xf numFmtId="0" fontId="1" fillId="0" borderId="7" xfId="0" applyFont="1" applyBorder="1" applyAlignment="1" applyProtection="1"/>
    <xf numFmtId="15" fontId="11" fillId="2" borderId="5" xfId="0" applyNumberFormat="1" applyFont="1" applyFill="1" applyBorder="1" applyAlignment="1" applyProtection="1">
      <alignment horizontal="center" vertical="center" wrapText="1"/>
    </xf>
    <xf numFmtId="0" fontId="17" fillId="2" borderId="28" xfId="0" applyFont="1" applyFill="1" applyBorder="1" applyAlignment="1" applyProtection="1">
      <alignment horizontal="center" vertical="center"/>
    </xf>
    <xf numFmtId="0" fontId="1" fillId="0" borderId="28" xfId="0" applyFont="1" applyBorder="1" applyAlignment="1" applyProtection="1"/>
    <xf numFmtId="0" fontId="11" fillId="2" borderId="28"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wrapText="1"/>
    </xf>
    <xf numFmtId="0" fontId="22" fillId="2" borderId="37" xfId="0" applyFont="1" applyFill="1" applyBorder="1" applyAlignment="1">
      <alignment horizontal="center" vertical="center" wrapText="1"/>
    </xf>
    <xf numFmtId="0" fontId="1" fillId="0" borderId="37" xfId="0" applyFont="1" applyBorder="1" applyAlignment="1"/>
    <xf numFmtId="0" fontId="17" fillId="2" borderId="28" xfId="0" applyFont="1" applyFill="1" applyBorder="1" applyAlignment="1">
      <alignment horizontal="center" vertical="center"/>
    </xf>
    <xf numFmtId="0" fontId="1" fillId="0" borderId="28" xfId="0" applyFont="1" applyBorder="1" applyAlignment="1"/>
    <xf numFmtId="0" fontId="2" fillId="0" borderId="0" xfId="0" applyFont="1" applyAlignment="1">
      <alignment horizontal="right" vertical="center" wrapText="1"/>
    </xf>
    <xf numFmtId="0" fontId="0" fillId="0" borderId="0" xfId="0" applyFont="1" applyAlignment="1"/>
    <xf numFmtId="14" fontId="0" fillId="2" borderId="5" xfId="0" applyNumberFormat="1" applyFont="1" applyFill="1" applyBorder="1" applyAlignment="1">
      <alignment horizontal="center" vertical="center" wrapText="1"/>
    </xf>
    <xf numFmtId="0" fontId="1" fillId="0" borderId="7" xfId="0" applyFont="1" applyBorder="1" applyAlignment="1"/>
    <xf numFmtId="0" fontId="0" fillId="2" borderId="36" xfId="0" applyFont="1" applyFill="1" applyBorder="1" applyAlignment="1">
      <alignment horizontal="center" vertical="center" wrapText="1"/>
    </xf>
    <xf numFmtId="0" fontId="1" fillId="0" borderId="36" xfId="0" applyFont="1" applyBorder="1" applyAlignment="1"/>
    <xf numFmtId="0" fontId="1" fillId="0" borderId="6" xfId="0" applyFont="1" applyBorder="1" applyAlignment="1"/>
    <xf numFmtId="0" fontId="22" fillId="2" borderId="37" xfId="0" applyFont="1" applyFill="1" applyBorder="1" applyAlignment="1" applyProtection="1">
      <alignment horizontal="center" vertical="center" wrapText="1"/>
      <protection locked="0"/>
    </xf>
    <xf numFmtId="0" fontId="1" fillId="0" borderId="37" xfId="0" applyFont="1" applyBorder="1" applyAlignment="1" applyProtection="1">
      <protection locked="0"/>
    </xf>
    <xf numFmtId="0" fontId="17" fillId="2" borderId="28" xfId="0" applyFont="1" applyFill="1" applyBorder="1" applyAlignment="1" applyProtection="1">
      <alignment horizontal="center" vertical="center"/>
      <protection locked="0"/>
    </xf>
    <xf numFmtId="0" fontId="1" fillId="0" borderId="28" xfId="0" applyFont="1" applyBorder="1" applyAlignment="1" applyProtection="1">
      <protection locked="0"/>
    </xf>
    <xf numFmtId="0" fontId="17" fillId="18" borderId="28" xfId="0" applyFont="1" applyFill="1" applyBorder="1" applyAlignment="1" applyProtection="1">
      <alignment horizontal="center" vertical="center"/>
      <protection locked="0"/>
    </xf>
    <xf numFmtId="0" fontId="1" fillId="19" borderId="28" xfId="0" applyFont="1" applyFill="1" applyBorder="1" applyAlignment="1" applyProtection="1">
      <protection locked="0"/>
    </xf>
    <xf numFmtId="0" fontId="22" fillId="18" borderId="37" xfId="0" applyFont="1" applyFill="1" applyBorder="1" applyAlignment="1" applyProtection="1">
      <alignment horizontal="center" vertical="center" wrapText="1"/>
      <protection locked="0"/>
    </xf>
    <xf numFmtId="0" fontId="1" fillId="19" borderId="37" xfId="0" applyFont="1" applyFill="1" applyBorder="1" applyAlignment="1" applyProtection="1">
      <protection locked="0"/>
    </xf>
    <xf numFmtId="0" fontId="22" fillId="13" borderId="37" xfId="0" applyFont="1" applyFill="1" applyBorder="1" applyAlignment="1" applyProtection="1">
      <alignment horizontal="center" vertical="center" wrapText="1"/>
      <protection locked="0"/>
    </xf>
    <xf numFmtId="0" fontId="1" fillId="14" borderId="37" xfId="0" applyFont="1" applyFill="1" applyBorder="1" applyAlignment="1" applyProtection="1">
      <protection locked="0"/>
    </xf>
    <xf numFmtId="0" fontId="17" fillId="13" borderId="28" xfId="0" applyFont="1" applyFill="1" applyBorder="1" applyAlignment="1" applyProtection="1">
      <alignment horizontal="center" vertical="center"/>
      <protection locked="0"/>
    </xf>
    <xf numFmtId="0" fontId="1" fillId="14" borderId="28" xfId="0" applyFont="1" applyFill="1" applyBorder="1" applyAlignment="1" applyProtection="1">
      <protection locked="0"/>
    </xf>
    <xf numFmtId="15" fontId="2" fillId="2" borderId="4" xfId="0" applyNumberFormat="1" applyFont="1" applyFill="1" applyBorder="1" applyAlignment="1" applyProtection="1">
      <alignment horizontal="center" vertical="center" wrapText="1"/>
    </xf>
    <xf numFmtId="0" fontId="1" fillId="0" borderId="36" xfId="0" applyFont="1" applyBorder="1" applyAlignment="1" applyProtection="1">
      <protection locked="0"/>
    </xf>
  </cellXfs>
  <cellStyles count="2">
    <cellStyle name="Hipervínculo" xfId="1" builtinId="8"/>
    <cellStyle name="Normal" xfId="0" builtinId="0"/>
  </cellStyles>
  <dxfs count="1">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0</xdr:row>
      <xdr:rowOff>38100</xdr:rowOff>
    </xdr:from>
    <xdr:to>
      <xdr:col>0</xdr:col>
      <xdr:colOff>1476375</xdr:colOff>
      <xdr:row>1</xdr:row>
      <xdr:rowOff>0</xdr:rowOff>
    </xdr:to>
    <xdr:pic>
      <xdr:nvPicPr>
        <xdr:cNvPr id="4" name="Imagen 3" descr="Resultado de imagen para itea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 y="38100"/>
          <a:ext cx="87630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514350</xdr:colOff>
      <xdr:row>21</xdr:row>
      <xdr:rowOff>9525</xdr:rowOff>
    </xdr:from>
    <xdr:ext cx="1724025" cy="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514350</xdr:colOff>
      <xdr:row>38</xdr:row>
      <xdr:rowOff>9525</xdr:rowOff>
    </xdr:from>
    <xdr:ext cx="1724025" cy="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685800</xdr:colOff>
      <xdr:row>0</xdr:row>
      <xdr:rowOff>0</xdr:rowOff>
    </xdr:from>
    <xdr:ext cx="1228725" cy="1143000"/>
    <xdr:pic>
      <xdr:nvPicPr>
        <xdr:cNvPr id="2" name="image4.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zoomScaleNormal="100" workbookViewId="0">
      <pane ySplit="3" topLeftCell="A4" activePane="bottomLeft" state="frozen"/>
      <selection pane="bottomLeft" activeCell="H11" sqref="H11"/>
    </sheetView>
  </sheetViews>
  <sheetFormatPr baseColWidth="10" defaultColWidth="14.42578125" defaultRowHeight="15" customHeight="1" x14ac:dyDescent="0.25"/>
  <cols>
    <col min="1" max="1" width="4.85546875" style="52" customWidth="1"/>
    <col min="2" max="2" width="3.85546875" style="52" customWidth="1"/>
    <col min="3" max="3" width="5.7109375" style="52" customWidth="1"/>
    <col min="4" max="4" width="9.7109375" style="52" customWidth="1"/>
    <col min="5" max="8" width="14.7109375" style="52" customWidth="1"/>
    <col min="9" max="9" width="3.85546875" style="52" customWidth="1"/>
    <col min="10" max="10" width="3.7109375" style="52" customWidth="1"/>
    <col min="11" max="15" width="10.7109375" style="52" hidden="1" customWidth="1"/>
    <col min="16" max="26" width="10.7109375" style="52" customWidth="1"/>
    <col min="27" max="16384" width="14.42578125" style="52"/>
  </cols>
  <sheetData>
    <row r="1" spans="1:10" ht="23.25" customHeight="1" x14ac:dyDescent="0.25">
      <c r="A1" s="363" t="s">
        <v>0</v>
      </c>
      <c r="B1" s="363"/>
      <c r="C1" s="363"/>
      <c r="D1" s="364" t="s">
        <v>1</v>
      </c>
      <c r="E1" s="359"/>
      <c r="F1" s="359"/>
      <c r="G1" s="359"/>
      <c r="H1" s="359"/>
      <c r="I1" s="158"/>
      <c r="J1" s="158"/>
    </row>
    <row r="2" spans="1:10" ht="29.25" customHeight="1" x14ac:dyDescent="0.25">
      <c r="A2" s="159"/>
      <c r="B2" s="160"/>
      <c r="C2" s="161"/>
      <c r="D2" s="365" t="s">
        <v>2</v>
      </c>
      <c r="E2" s="366"/>
      <c r="F2" s="366"/>
      <c r="G2" s="366"/>
      <c r="H2" s="366"/>
      <c r="I2" s="162"/>
      <c r="J2" s="162"/>
    </row>
    <row r="3" spans="1:10" ht="3" customHeight="1" x14ac:dyDescent="0.25">
      <c r="A3" s="161"/>
      <c r="B3" s="163"/>
      <c r="C3" s="163"/>
      <c r="D3" s="163"/>
      <c r="E3" s="163"/>
      <c r="F3" s="163"/>
      <c r="G3" s="164"/>
      <c r="H3" s="164"/>
      <c r="I3" s="165"/>
      <c r="J3" s="162"/>
    </row>
    <row r="4" spans="1:10" ht="12" customHeight="1" x14ac:dyDescent="0.25">
      <c r="A4" s="159"/>
      <c r="B4" s="160"/>
      <c r="C4" s="161"/>
      <c r="D4" s="160"/>
      <c r="E4" s="160"/>
      <c r="F4" s="160"/>
      <c r="G4" s="161"/>
      <c r="H4" s="161"/>
      <c r="I4" s="162"/>
      <c r="J4" s="162"/>
    </row>
    <row r="5" spans="1:10" ht="14.25" customHeight="1" x14ac:dyDescent="0.25">
      <c r="A5" s="161"/>
      <c r="B5" s="166"/>
      <c r="C5" s="367" t="s">
        <v>3</v>
      </c>
      <c r="D5" s="359"/>
      <c r="E5" s="359"/>
      <c r="F5" s="167"/>
      <c r="G5" s="367" t="s">
        <v>4</v>
      </c>
      <c r="H5" s="359"/>
      <c r="I5" s="162"/>
      <c r="J5" s="162"/>
    </row>
    <row r="6" spans="1:10" ht="2.25" customHeight="1" x14ac:dyDescent="0.25">
      <c r="A6" s="159"/>
      <c r="B6" s="159"/>
      <c r="C6" s="159"/>
      <c r="D6" s="159"/>
      <c r="E6" s="159"/>
      <c r="F6" s="159"/>
      <c r="G6" s="161"/>
      <c r="H6" s="161"/>
      <c r="I6" s="162"/>
      <c r="J6" s="162"/>
    </row>
    <row r="7" spans="1:10" ht="19.5" customHeight="1" x14ac:dyDescent="0.25">
      <c r="A7" s="161"/>
      <c r="B7" s="166"/>
      <c r="C7" s="355">
        <v>43376</v>
      </c>
      <c r="D7" s="356"/>
      <c r="E7" s="357"/>
      <c r="F7" s="160"/>
      <c r="G7" s="355">
        <v>43376</v>
      </c>
      <c r="H7" s="357"/>
      <c r="I7" s="162"/>
      <c r="J7" s="162"/>
    </row>
    <row r="8" spans="1:10" ht="8.25" customHeight="1" x14ac:dyDescent="0.25">
      <c r="A8" s="161"/>
      <c r="B8" s="166"/>
      <c r="C8" s="168"/>
      <c r="D8" s="168"/>
      <c r="E8" s="168"/>
      <c r="F8" s="160"/>
      <c r="G8" s="168"/>
      <c r="H8" s="168"/>
      <c r="I8" s="162"/>
      <c r="J8" s="162"/>
    </row>
    <row r="9" spans="1:10" x14ac:dyDescent="0.25">
      <c r="A9" s="159"/>
      <c r="B9" s="160"/>
      <c r="C9" s="358" t="s">
        <v>5</v>
      </c>
      <c r="D9" s="359"/>
      <c r="E9" s="359"/>
      <c r="F9" s="359"/>
      <c r="G9" s="359"/>
      <c r="H9" s="359"/>
      <c r="I9" s="162"/>
      <c r="J9" s="162"/>
    </row>
    <row r="10" spans="1:10" ht="24.75" customHeight="1" x14ac:dyDescent="0.25">
      <c r="A10" s="161"/>
      <c r="B10" s="166"/>
      <c r="C10" s="169"/>
      <c r="D10" s="170"/>
      <c r="E10" s="171" t="s">
        <v>6</v>
      </c>
      <c r="F10" s="172">
        <f>C59</f>
        <v>0.87073391395203725</v>
      </c>
      <c r="G10" s="161"/>
      <c r="H10" s="161" t="s">
        <v>7</v>
      </c>
      <c r="I10" s="162"/>
      <c r="J10" s="162"/>
    </row>
    <row r="11" spans="1:10" x14ac:dyDescent="0.25">
      <c r="A11" s="159"/>
      <c r="B11" s="160"/>
      <c r="C11" s="161"/>
      <c r="D11" s="160"/>
      <c r="E11" s="160"/>
      <c r="F11" s="160"/>
      <c r="G11" s="161"/>
      <c r="H11" s="161"/>
      <c r="I11" s="162"/>
      <c r="J11" s="162"/>
    </row>
    <row r="12" spans="1:10" x14ac:dyDescent="0.25">
      <c r="A12" s="161"/>
      <c r="B12" s="84"/>
      <c r="C12" s="173"/>
      <c r="D12" s="173"/>
      <c r="E12" s="174"/>
      <c r="F12" s="173"/>
      <c r="G12" s="175"/>
      <c r="H12" s="175"/>
      <c r="I12" s="85"/>
      <c r="J12" s="162"/>
    </row>
    <row r="13" spans="1:10" ht="15.75" thickBot="1" x14ac:dyDescent="0.3">
      <c r="A13" s="159"/>
      <c r="B13" s="86"/>
      <c r="C13" s="360" t="s">
        <v>8</v>
      </c>
      <c r="D13" s="359"/>
      <c r="E13" s="160" t="s">
        <v>9</v>
      </c>
      <c r="F13" s="160" t="s">
        <v>10</v>
      </c>
      <c r="G13" s="160" t="s">
        <v>11</v>
      </c>
      <c r="H13" s="160" t="s">
        <v>12</v>
      </c>
      <c r="I13" s="87"/>
      <c r="J13" s="159"/>
    </row>
    <row r="14" spans="1:10" ht="15.75" thickBot="1" x14ac:dyDescent="0.3">
      <c r="A14" s="161"/>
      <c r="B14" s="50"/>
      <c r="C14" s="361">
        <v>55</v>
      </c>
      <c r="D14" s="362"/>
      <c r="E14" s="89" t="s">
        <v>13</v>
      </c>
      <c r="F14" s="90">
        <f>IF(E14="NO","NA",'Art 55'!$E$9)</f>
        <v>0.86408300132027571</v>
      </c>
      <c r="G14" s="58">
        <f>IF(E14="NO","NA",'Art 55'!$E$10)</f>
        <v>0.8743386243386243</v>
      </c>
      <c r="H14" s="59">
        <f>IF(E14="NO","NA",'Art 55'!$E$11)</f>
        <v>0.87073391395203725</v>
      </c>
      <c r="I14" s="51"/>
      <c r="J14" s="162"/>
    </row>
    <row r="15" spans="1:10" ht="6" customHeight="1" x14ac:dyDescent="0.25">
      <c r="A15" s="161"/>
      <c r="B15" s="50"/>
      <c r="C15" s="161"/>
      <c r="D15" s="161"/>
      <c r="E15" s="167"/>
      <c r="F15" s="176"/>
      <c r="G15" s="176"/>
      <c r="H15" s="177"/>
      <c r="I15" s="51"/>
      <c r="J15" s="162"/>
    </row>
    <row r="16" spans="1:10" x14ac:dyDescent="0.25">
      <c r="A16" s="159"/>
      <c r="B16" s="53"/>
      <c r="C16" s="353">
        <v>56</v>
      </c>
      <c r="D16" s="54" t="s">
        <v>14</v>
      </c>
      <c r="E16" s="54" t="str">
        <f>IF('Aplicabilidad Específicos'!G8="","",'Aplicabilidad Específicos'!G8)</f>
        <v>NO</v>
      </c>
      <c r="F16" s="55" t="str">
        <f>IF(E16="NO","NA",'Art 56.FI'!$E$9)</f>
        <v>NA</v>
      </c>
      <c r="G16" s="55" t="str">
        <f>IF(E16="NO","NA",'Art 56.FI'!$E$10)</f>
        <v>NA</v>
      </c>
      <c r="H16" s="56" t="str">
        <f>IF(E16="NO","NA",'Art 56.FI'!$E$11)</f>
        <v>NA</v>
      </c>
      <c r="I16" s="51"/>
      <c r="J16" s="162"/>
    </row>
    <row r="17" spans="1:10" x14ac:dyDescent="0.25">
      <c r="A17" s="159"/>
      <c r="B17" s="53"/>
      <c r="C17" s="354"/>
      <c r="D17" s="57" t="s">
        <v>15</v>
      </c>
      <c r="E17" s="57" t="str">
        <f>IF('Aplicabilidad Específicos'!G10="","",'Aplicabilidad Específicos'!G10)</f>
        <v>NO</v>
      </c>
      <c r="F17" s="58" t="str">
        <f>IF(E17="NO","NA",'Art 56.FII'!$E$9)</f>
        <v>NA</v>
      </c>
      <c r="G17" s="58" t="str">
        <f>IF(E17="NO","NA",'Art 56.FII'!$E$10)</f>
        <v>NA</v>
      </c>
      <c r="H17" s="59" t="str">
        <f>IF(E17="NO","NA",'Art 56.FII'!$E$11)</f>
        <v>NA</v>
      </c>
      <c r="I17" s="51"/>
      <c r="J17" s="162"/>
    </row>
    <row r="18" spans="1:10" ht="6" customHeight="1" x14ac:dyDescent="0.25">
      <c r="A18" s="159"/>
      <c r="B18" s="53"/>
      <c r="C18" s="161"/>
      <c r="D18" s="160"/>
      <c r="E18" s="160"/>
      <c r="F18" s="176"/>
      <c r="G18" s="176"/>
      <c r="H18" s="177"/>
      <c r="I18" s="51"/>
      <c r="J18" s="162"/>
    </row>
    <row r="19" spans="1:10" x14ac:dyDescent="0.25">
      <c r="A19" s="159"/>
      <c r="B19" s="53"/>
      <c r="C19" s="374">
        <v>57</v>
      </c>
      <c r="D19" s="375"/>
      <c r="E19" s="57" t="str">
        <f>IF('Aplicabilidad Específicos'!G12="","",'Aplicabilidad Específicos'!G12)</f>
        <v>NO</v>
      </c>
      <c r="F19" s="58" t="str">
        <f>IF(E19="NO","NA",'Art. 57'!$E$9)</f>
        <v>NA</v>
      </c>
      <c r="G19" s="58" t="str">
        <f>IF(E19="NO","NA",'Art. 57'!$E$10)</f>
        <v>NA</v>
      </c>
      <c r="H19" s="59" t="str">
        <f>IF(E19="NO","NA",'Art. 57'!$E$11)</f>
        <v>NA</v>
      </c>
      <c r="I19" s="51"/>
      <c r="J19" s="162"/>
    </row>
    <row r="20" spans="1:10" ht="6" customHeight="1" x14ac:dyDescent="0.25">
      <c r="A20" s="159"/>
      <c r="B20" s="53"/>
      <c r="C20" s="161"/>
      <c r="D20" s="161"/>
      <c r="E20" s="160"/>
      <c r="F20" s="176"/>
      <c r="G20" s="176"/>
      <c r="H20" s="177"/>
      <c r="I20" s="51"/>
      <c r="J20" s="162"/>
    </row>
    <row r="21" spans="1:10" ht="15.75" customHeight="1" x14ac:dyDescent="0.25">
      <c r="A21" s="159"/>
      <c r="B21" s="53"/>
      <c r="C21" s="374">
        <v>58</v>
      </c>
      <c r="D21" s="375"/>
      <c r="E21" s="57" t="str">
        <f>IF('Aplicabilidad Específicos'!G14="","",'Aplicabilidad Específicos'!G14)</f>
        <v>NO</v>
      </c>
      <c r="F21" s="58" t="str">
        <f>IF(E21="NO","NA",'Art 58'!$E$9)</f>
        <v>NA</v>
      </c>
      <c r="G21" s="58" t="str">
        <f>IF(E21="NO","NA",'Art 58'!$E$10)</f>
        <v>NA</v>
      </c>
      <c r="H21" s="59" t="str">
        <f>IF(E21="NO","NA",'Art 58'!$E$11)</f>
        <v>NA</v>
      </c>
      <c r="I21" s="51"/>
      <c r="J21" s="162"/>
    </row>
    <row r="22" spans="1:10" ht="6" customHeight="1" x14ac:dyDescent="0.25">
      <c r="A22" s="159"/>
      <c r="B22" s="53"/>
      <c r="C22" s="161"/>
      <c r="D22" s="161"/>
      <c r="E22" s="160"/>
      <c r="F22" s="176"/>
      <c r="G22" s="176"/>
      <c r="H22" s="177"/>
      <c r="I22" s="51"/>
      <c r="J22" s="162"/>
    </row>
    <row r="23" spans="1:10" ht="15.75" customHeight="1" x14ac:dyDescent="0.25">
      <c r="A23" s="159"/>
      <c r="B23" s="53"/>
      <c r="C23" s="353">
        <v>59</v>
      </c>
      <c r="D23" s="54" t="s">
        <v>14</v>
      </c>
      <c r="E23" s="54" t="str">
        <f>IF('Aplicabilidad Específicos'!G16="","",'Aplicabilidad Específicos'!G16)</f>
        <v>NO</v>
      </c>
      <c r="F23" s="55" t="str">
        <f>IF(E23="NO","NA",'Art 59.FI'!$E$9)</f>
        <v>NA</v>
      </c>
      <c r="G23" s="55" t="str">
        <f>IF(E23="NO","NA",'Art 59.FI'!$E$10)</f>
        <v>NA</v>
      </c>
      <c r="H23" s="56" t="str">
        <f>IF(E23="NO","NA",'Art 59.FI'!$E$11)</f>
        <v>NA</v>
      </c>
      <c r="I23" s="51"/>
      <c r="J23" s="162"/>
    </row>
    <row r="24" spans="1:10" ht="15.75" customHeight="1" x14ac:dyDescent="0.25">
      <c r="A24" s="159"/>
      <c r="B24" s="53"/>
      <c r="C24" s="376"/>
      <c r="D24" s="54" t="s">
        <v>15</v>
      </c>
      <c r="E24" s="54" t="str">
        <f>IF('Aplicabilidad Específicos'!K8="","",'Aplicabilidad Específicos'!K8)</f>
        <v>NO</v>
      </c>
      <c r="F24" s="55" t="str">
        <f>IF(E24="NO","NA",'Art 59.FII'!$E$9)</f>
        <v>NA</v>
      </c>
      <c r="G24" s="55" t="str">
        <f>IF(E24="NO","NA",'Art 59.FII'!$E$10)</f>
        <v>NA</v>
      </c>
      <c r="H24" s="56" t="str">
        <f>IF(E24="NO","NA",'Art 59.FII'!$E$11)</f>
        <v>NA</v>
      </c>
      <c r="I24" s="51"/>
      <c r="J24" s="162"/>
    </row>
    <row r="25" spans="1:10" ht="15.75" customHeight="1" x14ac:dyDescent="0.25">
      <c r="A25" s="159"/>
      <c r="B25" s="53"/>
      <c r="C25" s="376"/>
      <c r="D25" s="60" t="s">
        <v>16</v>
      </c>
      <c r="E25" s="54" t="str">
        <f>IF('Aplicabilidad Específicos'!K10="","",'Aplicabilidad Específicos'!K10)</f>
        <v>NO</v>
      </c>
      <c r="F25" s="55" t="str">
        <f>IF(E25="NO","NA",'Art 59.FIII'!$E$9)</f>
        <v>NA</v>
      </c>
      <c r="G25" s="55" t="str">
        <f>IF(E25="NO","NA",'Art 59.FIII'!$E$10)</f>
        <v>NA</v>
      </c>
      <c r="H25" s="56" t="str">
        <f>IF(E25="NO","NA",'Art 59.FIII'!$E$11)</f>
        <v>NA</v>
      </c>
      <c r="I25" s="51"/>
      <c r="J25" s="162"/>
    </row>
    <row r="26" spans="1:10" ht="15.75" customHeight="1" x14ac:dyDescent="0.25">
      <c r="A26" s="159"/>
      <c r="B26" s="53"/>
      <c r="C26" s="376"/>
      <c r="D26" s="60" t="s">
        <v>17</v>
      </c>
      <c r="E26" s="54" t="str">
        <f>IF('Aplicabilidad Específicos'!K11="","",'Aplicabilidad Específicos'!K11)</f>
        <v>NO</v>
      </c>
      <c r="F26" s="55" t="str">
        <f>IF(E26="NO","NA",'Art. 59. IV'!$E$9)</f>
        <v>NA</v>
      </c>
      <c r="G26" s="55" t="str">
        <f>IF(E26="NO","NA",'Art. 59. IV'!$E$10)</f>
        <v>NA</v>
      </c>
      <c r="H26" s="56" t="str">
        <f>IF(E26="NO","NA",'Art. 59. IV'!$E$11)</f>
        <v>NA</v>
      </c>
      <c r="I26" s="51"/>
      <c r="J26" s="162"/>
    </row>
    <row r="27" spans="1:10" ht="15.75" customHeight="1" x14ac:dyDescent="0.25">
      <c r="A27" s="159"/>
      <c r="B27" s="53"/>
      <c r="C27" s="354"/>
      <c r="D27" s="60" t="s">
        <v>18</v>
      </c>
      <c r="E27" s="54" t="str">
        <f>IF('Aplicabilidad Específicos'!K12="","",'Aplicabilidad Específicos'!K12)</f>
        <v>NO</v>
      </c>
      <c r="F27" s="61" t="str">
        <f>IF(E27="NO","NA",'Art. 59. V'!$E$9)</f>
        <v>NA</v>
      </c>
      <c r="G27" s="61" t="str">
        <f>IF(E27="NO","NA",'Art. 59. V'!$E$10)</f>
        <v>NA</v>
      </c>
      <c r="H27" s="62" t="str">
        <f>IF(E27="NO","NA",'Art. 59. V'!$E$11)</f>
        <v>NA</v>
      </c>
      <c r="I27" s="51"/>
      <c r="J27" s="162"/>
    </row>
    <row r="28" spans="1:10" ht="6" customHeight="1" x14ac:dyDescent="0.25">
      <c r="A28" s="159"/>
      <c r="B28" s="53"/>
      <c r="C28" s="161"/>
      <c r="D28" s="63"/>
      <c r="E28" s="63"/>
      <c r="F28" s="64"/>
      <c r="G28" s="64"/>
      <c r="H28" s="65"/>
      <c r="I28" s="51"/>
      <c r="J28" s="162"/>
    </row>
    <row r="29" spans="1:10" ht="15.75" customHeight="1" x14ac:dyDescent="0.25">
      <c r="A29" s="159"/>
      <c r="B29" s="53"/>
      <c r="C29" s="374">
        <v>60</v>
      </c>
      <c r="D29" s="375"/>
      <c r="E29" s="57" t="str">
        <f>IF('Aplicabilidad Específicos'!K13="","",'Aplicabilidad Específicos'!K13)</f>
        <v>NO</v>
      </c>
      <c r="F29" s="58" t="str">
        <f>IF(E29="NO","NA",'Art 60'!$E$9)</f>
        <v>NA</v>
      </c>
      <c r="G29" s="58" t="str">
        <f>IF(E29="NO","NA",'Art 60'!$E$10)</f>
        <v>NA</v>
      </c>
      <c r="H29" s="66" t="str">
        <f>IF(E29="NO","NA",'Art 60'!$E$11)</f>
        <v>NA</v>
      </c>
      <c r="I29" s="67"/>
      <c r="J29" s="162"/>
    </row>
    <row r="30" spans="1:10" ht="6" customHeight="1" x14ac:dyDescent="0.25">
      <c r="A30" s="159"/>
      <c r="B30" s="53"/>
      <c r="C30" s="161"/>
      <c r="D30" s="161"/>
      <c r="E30" s="160"/>
      <c r="F30" s="176"/>
      <c r="G30" s="176"/>
      <c r="H30" s="65"/>
      <c r="I30" s="51"/>
      <c r="J30" s="162"/>
    </row>
    <row r="31" spans="1:10" ht="15.75" customHeight="1" x14ac:dyDescent="0.25">
      <c r="A31" s="159"/>
      <c r="B31" s="53"/>
      <c r="C31" s="374">
        <v>61</v>
      </c>
      <c r="D31" s="375"/>
      <c r="E31" s="57" t="str">
        <f>IF('Aplicabilidad Específicos'!K15="","",'Aplicabilidad Específicos'!K15)</f>
        <v>NO</v>
      </c>
      <c r="F31" s="61" t="str">
        <f>IF(E31="NO","NA",'Art 61'!$E$9)</f>
        <v>NA</v>
      </c>
      <c r="G31" s="61" t="str">
        <f>IF(E31="NO","NA",'Art 61'!$E$10)</f>
        <v>NA</v>
      </c>
      <c r="H31" s="66" t="str">
        <f>IF(E31="NO","NA",'Art 61'!$E$11)</f>
        <v>NA</v>
      </c>
      <c r="I31" s="67"/>
      <c r="J31" s="162"/>
    </row>
    <row r="32" spans="1:10" ht="6" customHeight="1" x14ac:dyDescent="0.25">
      <c r="A32" s="159"/>
      <c r="B32" s="53"/>
      <c r="C32" s="161"/>
      <c r="D32" s="161"/>
      <c r="E32" s="160"/>
      <c r="F32" s="176"/>
      <c r="G32" s="176"/>
      <c r="H32" s="177"/>
      <c r="I32" s="51"/>
      <c r="J32" s="162"/>
    </row>
    <row r="33" spans="1:10" ht="15.75" customHeight="1" x14ac:dyDescent="0.25">
      <c r="A33" s="159"/>
      <c r="B33" s="53"/>
      <c r="C33" s="374">
        <v>62</v>
      </c>
      <c r="D33" s="375"/>
      <c r="E33" s="57" t="str">
        <f>IF('Aplicabilidad Específicos'!K17="","",'Aplicabilidad Específicos'!K17)</f>
        <v>NO</v>
      </c>
      <c r="F33" s="68" t="str">
        <f>IF(E33="NO","NA",'Art 62'!$E$9)</f>
        <v>NA</v>
      </c>
      <c r="G33" s="68" t="str">
        <f>IF(E33="NO","NA",'Art 62'!$E$10)</f>
        <v>NA</v>
      </c>
      <c r="H33" s="69" t="str">
        <f>IF(E33="NO","NA",'Art 62'!$E$11)</f>
        <v>NA</v>
      </c>
      <c r="I33" s="67"/>
      <c r="J33" s="162"/>
    </row>
    <row r="34" spans="1:10" ht="6" customHeight="1" x14ac:dyDescent="0.25">
      <c r="A34" s="159"/>
      <c r="B34" s="53"/>
      <c r="C34" s="161"/>
      <c r="D34" s="161"/>
      <c r="E34" s="160"/>
      <c r="F34" s="178"/>
      <c r="G34" s="176"/>
      <c r="H34" s="177"/>
      <c r="I34" s="51"/>
      <c r="J34" s="162"/>
    </row>
    <row r="35" spans="1:10" ht="15.75" customHeight="1" x14ac:dyDescent="0.25">
      <c r="A35" s="159"/>
      <c r="B35" s="53"/>
      <c r="C35" s="374">
        <v>63</v>
      </c>
      <c r="D35" s="375"/>
      <c r="E35" s="57" t="str">
        <f>IF('Aplicabilidad Específicos'!O8="","",'Aplicabilidad Específicos'!O8)</f>
        <v>NO</v>
      </c>
      <c r="F35" s="70" t="str">
        <f>IF(E35="NO","NA",'Art 63'!$E$9)</f>
        <v>NA</v>
      </c>
      <c r="G35" s="68" t="str">
        <f>IF(E35="NO","NA",'Art 63'!$E$10)</f>
        <v>NA</v>
      </c>
      <c r="H35" s="69" t="str">
        <f>IF(E35="NO","NA",'Art 63'!$E$11)</f>
        <v>NA</v>
      </c>
      <c r="I35" s="67"/>
      <c r="J35" s="162"/>
    </row>
    <row r="36" spans="1:10" ht="6" customHeight="1" x14ac:dyDescent="0.25">
      <c r="A36" s="159"/>
      <c r="B36" s="53"/>
      <c r="C36" s="161"/>
      <c r="D36" s="161"/>
      <c r="E36" s="160"/>
      <c r="F36" s="178"/>
      <c r="G36" s="178"/>
      <c r="H36" s="177"/>
      <c r="I36" s="51"/>
      <c r="J36" s="162"/>
    </row>
    <row r="37" spans="1:10" ht="15.75" customHeight="1" x14ac:dyDescent="0.25">
      <c r="A37" s="159"/>
      <c r="B37" s="53"/>
      <c r="C37" s="374">
        <v>64</v>
      </c>
      <c r="D37" s="375"/>
      <c r="E37" s="57" t="str">
        <f>IF('Aplicabilidad Específicos'!O10="","",'Aplicabilidad Específicos'!O10)</f>
        <v>NO</v>
      </c>
      <c r="F37" s="70" t="str">
        <f>IF(E37="NO","NA",'Art 64'!$E$9)</f>
        <v>NA</v>
      </c>
      <c r="G37" s="70" t="str">
        <f>IF(E37="NO","NA",'Art 64'!$E$10)</f>
        <v>NA</v>
      </c>
      <c r="H37" s="69" t="str">
        <f>IF(E37="NO","NA",'Art 64'!$E$11)</f>
        <v>NA</v>
      </c>
      <c r="I37" s="67"/>
      <c r="J37" s="162"/>
    </row>
    <row r="38" spans="1:10" ht="6" customHeight="1" x14ac:dyDescent="0.25">
      <c r="A38" s="159"/>
      <c r="B38" s="53"/>
      <c r="C38" s="161"/>
      <c r="D38" s="161"/>
      <c r="E38" s="160"/>
      <c r="F38" s="178"/>
      <c r="G38" s="178"/>
      <c r="H38" s="177"/>
      <c r="I38" s="51"/>
      <c r="J38" s="162"/>
    </row>
    <row r="39" spans="1:10" ht="15.75" customHeight="1" x14ac:dyDescent="0.25">
      <c r="A39" s="159"/>
      <c r="B39" s="53"/>
      <c r="C39" s="374">
        <v>65</v>
      </c>
      <c r="D39" s="375"/>
      <c r="E39" s="57" t="str">
        <f>IF('Aplicabilidad Específicos'!O12="","",'Aplicabilidad Específicos'!O12)</f>
        <v>NO</v>
      </c>
      <c r="F39" s="70" t="str">
        <f>IF(E39="NO","NA",'Art 65'!$E$9)</f>
        <v>NA</v>
      </c>
      <c r="G39" s="70" t="str">
        <f>IF(E39="NO","NA",'Art 65'!$E$10)</f>
        <v>NA</v>
      </c>
      <c r="H39" s="69" t="str">
        <f>IF(E39="NO","NA",'Art 65'!$E$11)</f>
        <v>NA</v>
      </c>
      <c r="I39" s="67"/>
      <c r="J39" s="162"/>
    </row>
    <row r="40" spans="1:10" ht="6" customHeight="1" x14ac:dyDescent="0.25">
      <c r="A40" s="159"/>
      <c r="B40" s="53"/>
      <c r="C40" s="161"/>
      <c r="D40" s="161"/>
      <c r="E40" s="160"/>
      <c r="F40" s="176"/>
      <c r="G40" s="176"/>
      <c r="H40" s="177"/>
      <c r="I40" s="51"/>
      <c r="J40" s="162"/>
    </row>
    <row r="41" spans="1:10" ht="15.75" customHeight="1" x14ac:dyDescent="0.25">
      <c r="A41" s="159"/>
      <c r="B41" s="53"/>
      <c r="C41" s="374">
        <v>66</v>
      </c>
      <c r="D41" s="375"/>
      <c r="E41" s="57" t="str">
        <f>IF('Aplicabilidad Específicos'!O14="","",'Aplicabilidad Específicos'!O14)</f>
        <v>NO</v>
      </c>
      <c r="F41" s="68" t="str">
        <f>IF(E41="NO","NA",'Art 66'!$E$9)</f>
        <v>NA</v>
      </c>
      <c r="G41" s="68" t="str">
        <f>IF(E41="NO","NA",'Art 66'!$E$10)</f>
        <v>NA</v>
      </c>
      <c r="H41" s="69" t="str">
        <f>IF(E41="NO","NA",'Art 66'!$E$11)</f>
        <v>NA</v>
      </c>
      <c r="I41" s="67"/>
      <c r="J41" s="162"/>
    </row>
    <row r="42" spans="1:10" ht="6" customHeight="1" x14ac:dyDescent="0.25">
      <c r="A42" s="159"/>
      <c r="B42" s="53"/>
      <c r="C42" s="377"/>
      <c r="D42" s="359"/>
      <c r="E42" s="160"/>
      <c r="F42" s="176"/>
      <c r="G42" s="176"/>
      <c r="H42" s="177"/>
      <c r="I42" s="51"/>
      <c r="J42" s="162"/>
    </row>
    <row r="43" spans="1:10" ht="15.75" customHeight="1" x14ac:dyDescent="0.25">
      <c r="A43" s="159"/>
      <c r="B43" s="53"/>
      <c r="C43" s="374">
        <v>67</v>
      </c>
      <c r="D43" s="375"/>
      <c r="E43" s="57" t="str">
        <f>IF('Aplicabilidad Específicos'!O16="","",'Aplicabilidad Específicos'!O16)</f>
        <v>NO</v>
      </c>
      <c r="F43" s="68" t="str">
        <f>IF(E43="NO","NA",'Art 67'!$E$9)</f>
        <v>NA</v>
      </c>
      <c r="G43" s="61" t="str">
        <f>IF(E43="NO","NA",'Art 67'!$E$10)</f>
        <v>NA</v>
      </c>
      <c r="H43" s="66" t="str">
        <f>IF(E43="NO","NA",'Art 67'!$E$11)</f>
        <v>NA</v>
      </c>
      <c r="I43" s="67"/>
      <c r="J43" s="162"/>
    </row>
    <row r="44" spans="1:10" ht="9" customHeight="1" x14ac:dyDescent="0.25">
      <c r="A44" s="159"/>
      <c r="B44" s="53"/>
      <c r="C44" s="161"/>
      <c r="D44" s="160"/>
      <c r="E44" s="160"/>
      <c r="F44" s="71"/>
      <c r="G44" s="72"/>
      <c r="H44" s="72"/>
      <c r="I44" s="51"/>
      <c r="J44" s="162"/>
    </row>
    <row r="45" spans="1:10" ht="9" customHeight="1" x14ac:dyDescent="0.25">
      <c r="A45" s="159"/>
      <c r="B45" s="73"/>
      <c r="C45" s="179"/>
      <c r="D45" s="180"/>
      <c r="E45" s="180"/>
      <c r="F45" s="180"/>
      <c r="G45" s="179"/>
      <c r="H45" s="179"/>
      <c r="I45" s="74"/>
      <c r="J45" s="162"/>
    </row>
    <row r="46" spans="1:10" ht="15.75" customHeight="1" x14ac:dyDescent="0.25">
      <c r="A46" s="159"/>
      <c r="B46" s="160"/>
      <c r="C46" s="161"/>
      <c r="D46" s="160"/>
      <c r="E46" s="160"/>
      <c r="F46" s="160"/>
      <c r="G46" s="161"/>
      <c r="H46" s="161"/>
      <c r="I46" s="162"/>
      <c r="J46" s="162"/>
    </row>
    <row r="47" spans="1:10" ht="15.75" customHeight="1" x14ac:dyDescent="0.25">
      <c r="A47" s="159"/>
      <c r="B47" s="160"/>
      <c r="C47" s="161"/>
      <c r="D47" s="160"/>
      <c r="E47" s="160"/>
      <c r="F47" s="160"/>
      <c r="G47" s="161"/>
      <c r="H47" s="161"/>
      <c r="I47" s="162"/>
      <c r="J47" s="162"/>
    </row>
    <row r="48" spans="1:10" ht="15.75" customHeight="1" thickBot="1" x14ac:dyDescent="0.3">
      <c r="A48" s="159"/>
      <c r="B48" s="368" t="s">
        <v>19</v>
      </c>
      <c r="C48" s="369"/>
      <c r="D48" s="369"/>
      <c r="E48" s="369"/>
      <c r="F48" s="160"/>
      <c r="G48" s="370" t="s">
        <v>6410</v>
      </c>
      <c r="H48" s="370"/>
      <c r="I48" s="370"/>
      <c r="J48" s="162"/>
    </row>
    <row r="49" spans="1:10" ht="15.75" customHeight="1" thickTop="1" x14ac:dyDescent="0.25">
      <c r="A49" s="159"/>
      <c r="B49" s="372" t="s">
        <v>20</v>
      </c>
      <c r="C49" s="373"/>
      <c r="D49" s="373"/>
      <c r="E49" s="373"/>
      <c r="F49" s="160"/>
      <c r="G49" s="371" t="s">
        <v>21</v>
      </c>
      <c r="H49" s="371"/>
      <c r="I49" s="371"/>
      <c r="J49" s="162"/>
    </row>
    <row r="50" spans="1:10" ht="50.25" customHeight="1" x14ac:dyDescent="0.25">
      <c r="A50" s="159"/>
      <c r="B50" s="160"/>
      <c r="C50" s="161"/>
      <c r="D50" s="160"/>
      <c r="E50" s="160"/>
      <c r="F50" s="160"/>
      <c r="G50" s="161"/>
      <c r="H50" s="161"/>
      <c r="I50" s="162"/>
      <c r="J50" s="162"/>
    </row>
    <row r="51" spans="1:10" ht="15.75" hidden="1" customHeight="1" x14ac:dyDescent="0.25">
      <c r="A51" s="75"/>
      <c r="G51" s="75"/>
    </row>
    <row r="52" spans="1:10" ht="15.75" hidden="1" customHeight="1" x14ac:dyDescent="0.25">
      <c r="A52" s="75"/>
      <c r="G52" s="76">
        <v>70</v>
      </c>
      <c r="H52" s="77">
        <f>IF(H14="NA","NA",H14)</f>
        <v>0.87073391395203725</v>
      </c>
    </row>
    <row r="53" spans="1:10" ht="15.75" hidden="1" customHeight="1" x14ac:dyDescent="0.25">
      <c r="A53" s="75"/>
      <c r="F53" s="78"/>
      <c r="G53" s="75">
        <v>71</v>
      </c>
      <c r="H53" s="77" t="str">
        <f>IF(AND(H16="NA",H17="NA"),"NA",AVERAGE(H16:H17))</f>
        <v>NA</v>
      </c>
    </row>
    <row r="54" spans="1:10" ht="15.75" hidden="1" customHeight="1" x14ac:dyDescent="0.25">
      <c r="A54" s="75"/>
      <c r="G54" s="75">
        <v>72</v>
      </c>
      <c r="H54" s="77" t="str">
        <f>IF(H19="NA","NA",H19)</f>
        <v>NA</v>
      </c>
    </row>
    <row r="55" spans="1:10" ht="15.75" hidden="1" customHeight="1" x14ac:dyDescent="0.25">
      <c r="A55" s="75"/>
      <c r="G55" s="75">
        <v>73</v>
      </c>
      <c r="H55" s="77" t="str">
        <f>IF(H21="NA","NA",H21)</f>
        <v>NA</v>
      </c>
    </row>
    <row r="56" spans="1:10" ht="15.75" hidden="1" customHeight="1" x14ac:dyDescent="0.25">
      <c r="A56" s="75"/>
      <c r="C56" s="52" t="s">
        <v>22</v>
      </c>
      <c r="D56" s="52" t="s">
        <v>23</v>
      </c>
      <c r="E56" s="52" t="s">
        <v>24</v>
      </c>
      <c r="F56" s="52" t="s">
        <v>25</v>
      </c>
      <c r="G56" s="75">
        <v>74</v>
      </c>
      <c r="H56" s="77" t="str">
        <f>IF(AND(H23="NA",H24="NA",H25="NA"),"NA",AVERAGE(H23:H25))</f>
        <v>NA</v>
      </c>
    </row>
    <row r="57" spans="1:10" ht="58.5" hidden="1" customHeight="1" x14ac:dyDescent="0.25">
      <c r="A57" s="75"/>
      <c r="C57" s="79">
        <f>IF(H52="NA","NA",H52)</f>
        <v>0.87073391395203725</v>
      </c>
      <c r="D57" s="80" t="str">
        <f>IF(AND(H53="NA",H54="NA",H55="NA",H56="NA",H57="NA",H58="NA",H59="NA",H60="NA",H61="NA"),"NA",AVERAGE(H53:H61))</f>
        <v>NA</v>
      </c>
      <c r="E57" s="80" t="str">
        <f>IF(AND(H62="NA",H63="NA",H64="NA"),"NA",AVERAGE(H62:H64))</f>
        <v>NA</v>
      </c>
      <c r="F57" s="78">
        <f>IF(AND(C57="NA",D57="NA",E57="NA"),8,IF(AND(C57="NA",D57="NA"),7,IF(AND(C57="NA",E57="NA"),6,IF(AND(D57="NA",E57="NA"),5,IF(E57="NA",4,IF(D57="NA",3,IF(C57="NA",2,1)))))))</f>
        <v>5</v>
      </c>
      <c r="G57" s="75">
        <v>75</v>
      </c>
      <c r="H57" s="77" t="str">
        <f>IF(H29="NA","NA",H29)</f>
        <v>NA</v>
      </c>
    </row>
    <row r="58" spans="1:10" ht="47.25" hidden="1" customHeight="1" x14ac:dyDescent="0.25">
      <c r="A58" s="75" t="s">
        <v>26</v>
      </c>
      <c r="C58" s="81">
        <f>IF(C57="NA","NA",C57*HLOOKUP(F57,PONDERACIONES!$A$2:$I$5,2,FALSE))</f>
        <v>0.87073391395203725</v>
      </c>
      <c r="D58" s="81" t="str">
        <f>IF(D57="NA","NA",D57*HLOOKUP(F57,PONDERACIONES!$A$2:$I$5,3,FALSE))</f>
        <v>NA</v>
      </c>
      <c r="E58" s="81" t="str">
        <f>IF(E57="NA","NA",E57*HLOOKUP(F57,PONDERACIONES!$A$2:$I$5,4,FALSE))</f>
        <v>NA</v>
      </c>
      <c r="G58" s="75">
        <v>76</v>
      </c>
      <c r="H58" s="77" t="str">
        <f>IF(H31="NA","NA",H31)</f>
        <v>NA</v>
      </c>
    </row>
    <row r="59" spans="1:10" ht="42" hidden="1" customHeight="1" x14ac:dyDescent="0.25">
      <c r="A59" s="75" t="s">
        <v>27</v>
      </c>
      <c r="C59" s="81">
        <f>IF(AND(C58="NA",D58="NA",E58="NA"),"NA",SUM(C58:E58))</f>
        <v>0.87073391395203725</v>
      </c>
      <c r="F59" s="78"/>
      <c r="G59" s="75">
        <v>77</v>
      </c>
      <c r="H59" s="77" t="str">
        <f>IF(H33="NA","NA",H33)</f>
        <v>NA</v>
      </c>
    </row>
    <row r="60" spans="1:10" ht="15.75" hidden="1" customHeight="1" x14ac:dyDescent="0.25">
      <c r="A60" s="75"/>
      <c r="G60" s="75">
        <v>78</v>
      </c>
      <c r="H60" s="77" t="str">
        <f>IF(H35="NA","NA",H35)</f>
        <v>NA</v>
      </c>
    </row>
    <row r="61" spans="1:10" ht="15.75" hidden="1" customHeight="1" x14ac:dyDescent="0.25">
      <c r="A61" s="75"/>
      <c r="G61" s="75">
        <v>79</v>
      </c>
      <c r="H61" s="77" t="str">
        <f>IF(H37="NA","NA",H37)</f>
        <v>NA</v>
      </c>
    </row>
    <row r="62" spans="1:10" ht="15.75" hidden="1" customHeight="1" x14ac:dyDescent="0.25">
      <c r="A62" s="82" t="s">
        <v>28</v>
      </c>
      <c r="B62" s="351" t="s">
        <v>29</v>
      </c>
      <c r="C62" s="349"/>
      <c r="D62" s="349"/>
      <c r="E62" s="350"/>
      <c r="G62" s="75">
        <v>80</v>
      </c>
      <c r="H62" s="77" t="str">
        <f>IF(H39="NA","NA",H39)</f>
        <v>NA</v>
      </c>
    </row>
    <row r="63" spans="1:10" ht="15.75" hidden="1" customHeight="1" x14ac:dyDescent="0.25">
      <c r="A63" s="83">
        <v>1</v>
      </c>
      <c r="B63" s="348" t="s">
        <v>30</v>
      </c>
      <c r="C63" s="349"/>
      <c r="D63" s="349"/>
      <c r="E63" s="350"/>
      <c r="G63" s="75">
        <v>81</v>
      </c>
      <c r="H63" s="77" t="str">
        <f>IF(H41="NA","NA",H41)</f>
        <v>NA</v>
      </c>
    </row>
    <row r="64" spans="1:10" ht="15.75" hidden="1" customHeight="1" x14ac:dyDescent="0.25">
      <c r="A64" s="83">
        <v>2</v>
      </c>
      <c r="B64" s="348" t="s">
        <v>31</v>
      </c>
      <c r="C64" s="349"/>
      <c r="D64" s="349"/>
      <c r="E64" s="350"/>
      <c r="G64" s="75">
        <v>82</v>
      </c>
      <c r="H64" s="77" t="str">
        <f>IF(H43="NA","NA",H43)</f>
        <v>NA</v>
      </c>
    </row>
    <row r="65" spans="1:7" ht="15.75" hidden="1" customHeight="1" x14ac:dyDescent="0.25">
      <c r="A65" s="83">
        <v>3</v>
      </c>
      <c r="B65" s="348" t="s">
        <v>32</v>
      </c>
      <c r="C65" s="349"/>
      <c r="D65" s="349"/>
      <c r="E65" s="350"/>
      <c r="G65" s="75"/>
    </row>
    <row r="66" spans="1:7" ht="15.75" hidden="1" customHeight="1" x14ac:dyDescent="0.25">
      <c r="A66" s="83">
        <v>4</v>
      </c>
      <c r="B66" s="348" t="s">
        <v>33</v>
      </c>
      <c r="C66" s="349"/>
      <c r="D66" s="349"/>
      <c r="E66" s="350"/>
      <c r="G66" s="75"/>
    </row>
    <row r="67" spans="1:7" ht="15.75" hidden="1" customHeight="1" x14ac:dyDescent="0.25">
      <c r="A67" s="83">
        <v>5</v>
      </c>
      <c r="B67" s="348" t="s">
        <v>34</v>
      </c>
      <c r="C67" s="349"/>
      <c r="D67" s="349"/>
      <c r="E67" s="350"/>
      <c r="G67" s="75"/>
    </row>
    <row r="68" spans="1:7" ht="15.75" hidden="1" customHeight="1" x14ac:dyDescent="0.25">
      <c r="A68" s="83">
        <v>6</v>
      </c>
      <c r="B68" s="352" t="s">
        <v>35</v>
      </c>
      <c r="C68" s="349"/>
      <c r="D68" s="349"/>
      <c r="E68" s="350"/>
      <c r="G68" s="75"/>
    </row>
    <row r="69" spans="1:7" ht="15.75" hidden="1" customHeight="1" x14ac:dyDescent="0.25">
      <c r="A69" s="83">
        <v>7</v>
      </c>
      <c r="B69" s="348" t="s">
        <v>36</v>
      </c>
      <c r="C69" s="349"/>
      <c r="D69" s="349"/>
      <c r="E69" s="350"/>
      <c r="G69" s="75"/>
    </row>
    <row r="70" spans="1:7" ht="15.75" hidden="1" customHeight="1" x14ac:dyDescent="0.25">
      <c r="A70" s="83">
        <v>8</v>
      </c>
      <c r="B70" s="348" t="s">
        <v>37</v>
      </c>
      <c r="C70" s="349"/>
      <c r="D70" s="349"/>
      <c r="E70" s="350"/>
      <c r="G70" s="75"/>
    </row>
    <row r="71" spans="1:7" ht="15.75" customHeight="1" x14ac:dyDescent="0.25">
      <c r="A71" s="75"/>
      <c r="G71" s="75"/>
    </row>
    <row r="72" spans="1:7" ht="15.75" customHeight="1" x14ac:dyDescent="0.25">
      <c r="A72" s="75"/>
      <c r="G72" s="75"/>
    </row>
    <row r="73" spans="1:7" ht="15.75" customHeight="1" x14ac:dyDescent="0.25">
      <c r="A73" s="75"/>
      <c r="G73" s="75"/>
    </row>
    <row r="74" spans="1:7" ht="15.75" customHeight="1" x14ac:dyDescent="0.25">
      <c r="A74" s="75"/>
      <c r="G74" s="75"/>
    </row>
    <row r="75" spans="1:7" ht="15.75" customHeight="1" x14ac:dyDescent="0.25">
      <c r="A75" s="75"/>
      <c r="G75" s="75"/>
    </row>
    <row r="76" spans="1:7" ht="15.75" customHeight="1" x14ac:dyDescent="0.25">
      <c r="A76" s="75"/>
      <c r="G76" s="75"/>
    </row>
    <row r="77" spans="1:7" ht="15.75" customHeight="1" x14ac:dyDescent="0.25">
      <c r="A77" s="75"/>
      <c r="G77" s="75"/>
    </row>
    <row r="78" spans="1:7" ht="15.75" customHeight="1" x14ac:dyDescent="0.25">
      <c r="A78" s="75"/>
      <c r="G78" s="75"/>
    </row>
    <row r="79" spans="1:7" ht="15.75" customHeight="1" x14ac:dyDescent="0.25">
      <c r="A79" s="75"/>
      <c r="G79" s="75"/>
    </row>
    <row r="80" spans="1:7" ht="15.75" customHeight="1" x14ac:dyDescent="0.25">
      <c r="A80" s="75"/>
      <c r="G80" s="75"/>
    </row>
    <row r="81" spans="1:7" ht="15.75" customHeight="1" x14ac:dyDescent="0.25">
      <c r="A81" s="75"/>
      <c r="G81" s="75"/>
    </row>
    <row r="82" spans="1:7" ht="15.75" customHeight="1" x14ac:dyDescent="0.25">
      <c r="A82" s="75"/>
      <c r="G82" s="75"/>
    </row>
    <row r="83" spans="1:7" ht="15.75" customHeight="1" x14ac:dyDescent="0.25">
      <c r="A83" s="75"/>
      <c r="G83" s="75"/>
    </row>
    <row r="84" spans="1:7" ht="15.75" customHeight="1" x14ac:dyDescent="0.25">
      <c r="A84" s="75"/>
      <c r="G84" s="75"/>
    </row>
    <row r="85" spans="1:7" ht="15.75" customHeight="1" x14ac:dyDescent="0.25">
      <c r="A85" s="75"/>
      <c r="G85" s="75"/>
    </row>
    <row r="86" spans="1:7" ht="15.75" customHeight="1" x14ac:dyDescent="0.25">
      <c r="A86" s="75"/>
      <c r="G86" s="75"/>
    </row>
    <row r="87" spans="1:7" ht="15.75" customHeight="1" x14ac:dyDescent="0.25">
      <c r="A87" s="75"/>
      <c r="G87" s="75"/>
    </row>
    <row r="88" spans="1:7" ht="15.75" customHeight="1" x14ac:dyDescent="0.25">
      <c r="A88" s="75"/>
      <c r="G88" s="75"/>
    </row>
    <row r="89" spans="1:7" ht="15.75" customHeight="1" x14ac:dyDescent="0.25">
      <c r="A89" s="75"/>
      <c r="G89" s="75"/>
    </row>
    <row r="90" spans="1:7" ht="15.75" customHeight="1" x14ac:dyDescent="0.25">
      <c r="A90" s="75"/>
      <c r="G90" s="75"/>
    </row>
    <row r="91" spans="1:7" ht="15.75" customHeight="1" x14ac:dyDescent="0.25">
      <c r="A91" s="75"/>
      <c r="G91" s="75"/>
    </row>
    <row r="92" spans="1:7" ht="15.75" customHeight="1" x14ac:dyDescent="0.25">
      <c r="A92" s="75"/>
      <c r="G92" s="75"/>
    </row>
    <row r="93" spans="1:7" ht="15.75" customHeight="1" x14ac:dyDescent="0.25">
      <c r="A93" s="75"/>
      <c r="G93" s="75"/>
    </row>
    <row r="94" spans="1:7" ht="15.75" customHeight="1" x14ac:dyDescent="0.25">
      <c r="A94" s="75"/>
      <c r="G94" s="75"/>
    </row>
    <row r="95" spans="1:7" ht="15.75" customHeight="1" x14ac:dyDescent="0.25">
      <c r="A95" s="75"/>
      <c r="G95" s="75"/>
    </row>
    <row r="96" spans="1:7" ht="15.75" customHeight="1" x14ac:dyDescent="0.25">
      <c r="A96" s="75"/>
      <c r="G96" s="75"/>
    </row>
    <row r="97" spans="1:7" ht="15.75" customHeight="1" x14ac:dyDescent="0.25">
      <c r="A97" s="75"/>
      <c r="G97" s="75"/>
    </row>
    <row r="98" spans="1:7" ht="15.75" customHeight="1" x14ac:dyDescent="0.25">
      <c r="A98" s="75"/>
      <c r="G98" s="75"/>
    </row>
    <row r="99" spans="1:7" ht="15.75" customHeight="1" x14ac:dyDescent="0.25">
      <c r="A99" s="75"/>
      <c r="G99" s="75"/>
    </row>
    <row r="100" spans="1:7" ht="15.75" customHeight="1" x14ac:dyDescent="0.25">
      <c r="A100" s="75"/>
      <c r="G100" s="75"/>
    </row>
    <row r="101" spans="1:7" ht="15.75" customHeight="1" x14ac:dyDescent="0.25">
      <c r="A101" s="75"/>
      <c r="G101" s="75"/>
    </row>
    <row r="102" spans="1:7" ht="15.75" customHeight="1" x14ac:dyDescent="0.25">
      <c r="A102" s="75"/>
      <c r="G102" s="75"/>
    </row>
    <row r="103" spans="1:7" ht="15.75" customHeight="1" x14ac:dyDescent="0.25">
      <c r="A103" s="75"/>
      <c r="G103" s="75"/>
    </row>
    <row r="104" spans="1:7" ht="15.75" customHeight="1" x14ac:dyDescent="0.25">
      <c r="A104" s="75"/>
      <c r="G104" s="75"/>
    </row>
    <row r="105" spans="1:7" ht="15.75" customHeight="1" x14ac:dyDescent="0.25">
      <c r="A105" s="75"/>
      <c r="G105" s="75"/>
    </row>
    <row r="106" spans="1:7" ht="15.75" customHeight="1" x14ac:dyDescent="0.25">
      <c r="A106" s="75"/>
      <c r="G106" s="75"/>
    </row>
    <row r="107" spans="1:7" ht="15.75" customHeight="1" x14ac:dyDescent="0.25">
      <c r="A107" s="75"/>
      <c r="G107" s="75"/>
    </row>
    <row r="108" spans="1:7" ht="15.75" customHeight="1" x14ac:dyDescent="0.25">
      <c r="A108" s="75"/>
      <c r="G108" s="75"/>
    </row>
    <row r="109" spans="1:7" ht="15.75" customHeight="1" x14ac:dyDescent="0.25">
      <c r="A109" s="75"/>
      <c r="G109" s="75"/>
    </row>
    <row r="110" spans="1:7" ht="15.75" customHeight="1" x14ac:dyDescent="0.25">
      <c r="A110" s="75"/>
      <c r="G110" s="75"/>
    </row>
    <row r="111" spans="1:7" ht="15.75" customHeight="1" x14ac:dyDescent="0.25">
      <c r="A111" s="75"/>
      <c r="G111" s="75"/>
    </row>
    <row r="112" spans="1:7" ht="15.75" customHeight="1" x14ac:dyDescent="0.25">
      <c r="A112" s="75"/>
      <c r="G112" s="75"/>
    </row>
    <row r="113" spans="1:7" ht="15.75" customHeight="1" x14ac:dyDescent="0.25">
      <c r="A113" s="75"/>
      <c r="G113" s="75"/>
    </row>
    <row r="114" spans="1:7" ht="15.75" customHeight="1" x14ac:dyDescent="0.25">
      <c r="A114" s="75"/>
      <c r="G114" s="75"/>
    </row>
    <row r="115" spans="1:7" ht="15.75" customHeight="1" x14ac:dyDescent="0.25">
      <c r="A115" s="75"/>
      <c r="G115" s="75"/>
    </row>
    <row r="116" spans="1:7" ht="15.75" customHeight="1" x14ac:dyDescent="0.25">
      <c r="A116" s="75"/>
      <c r="G116" s="75"/>
    </row>
    <row r="117" spans="1:7" ht="15.75" customHeight="1" x14ac:dyDescent="0.25">
      <c r="A117" s="75"/>
      <c r="G117" s="75"/>
    </row>
    <row r="118" spans="1:7" ht="15.75" customHeight="1" x14ac:dyDescent="0.25">
      <c r="A118" s="75"/>
      <c r="G118" s="75"/>
    </row>
    <row r="119" spans="1:7" ht="15.75" customHeight="1" x14ac:dyDescent="0.25">
      <c r="A119" s="75"/>
      <c r="G119" s="75"/>
    </row>
    <row r="120" spans="1:7" ht="15.75" customHeight="1" x14ac:dyDescent="0.25">
      <c r="A120" s="75"/>
      <c r="G120" s="75"/>
    </row>
    <row r="121" spans="1:7" ht="15.75" customHeight="1" x14ac:dyDescent="0.25">
      <c r="A121" s="75"/>
      <c r="G121" s="75"/>
    </row>
    <row r="122" spans="1:7" ht="15.75" customHeight="1" x14ac:dyDescent="0.25">
      <c r="A122" s="75"/>
      <c r="G122" s="75"/>
    </row>
    <row r="123" spans="1:7" ht="15.75" customHeight="1" x14ac:dyDescent="0.25">
      <c r="A123" s="75"/>
      <c r="G123" s="75"/>
    </row>
    <row r="124" spans="1:7" ht="15.75" customHeight="1" x14ac:dyDescent="0.25">
      <c r="A124" s="75"/>
      <c r="G124" s="75"/>
    </row>
    <row r="125" spans="1:7" ht="15.75" customHeight="1" x14ac:dyDescent="0.25">
      <c r="A125" s="75"/>
      <c r="G125" s="75"/>
    </row>
    <row r="126" spans="1:7" ht="15.75" customHeight="1" x14ac:dyDescent="0.25">
      <c r="A126" s="75"/>
      <c r="G126" s="75"/>
    </row>
    <row r="127" spans="1:7" ht="15.75" customHeight="1" x14ac:dyDescent="0.25">
      <c r="A127" s="75"/>
      <c r="G127" s="75"/>
    </row>
    <row r="128" spans="1:7" ht="15.75" customHeight="1" x14ac:dyDescent="0.25">
      <c r="A128" s="75"/>
      <c r="G128" s="75"/>
    </row>
    <row r="129" spans="1:7" ht="15.75" customHeight="1" x14ac:dyDescent="0.25">
      <c r="A129" s="75"/>
      <c r="G129" s="75"/>
    </row>
    <row r="130" spans="1:7" ht="15.75" customHeight="1" x14ac:dyDescent="0.25">
      <c r="A130" s="75"/>
      <c r="G130" s="75"/>
    </row>
    <row r="131" spans="1:7" ht="15.75" customHeight="1" x14ac:dyDescent="0.25">
      <c r="A131" s="75"/>
      <c r="G131" s="75"/>
    </row>
    <row r="132" spans="1:7" ht="15.75" customHeight="1" x14ac:dyDescent="0.25">
      <c r="A132" s="75"/>
      <c r="G132" s="75"/>
    </row>
    <row r="133" spans="1:7" ht="15.75" customHeight="1" x14ac:dyDescent="0.25">
      <c r="A133" s="75"/>
      <c r="G133" s="75"/>
    </row>
    <row r="134" spans="1:7" ht="15.75" customHeight="1" x14ac:dyDescent="0.25">
      <c r="A134" s="75"/>
      <c r="G134" s="75"/>
    </row>
    <row r="135" spans="1:7" ht="15.75" customHeight="1" x14ac:dyDescent="0.25">
      <c r="A135" s="75"/>
      <c r="G135" s="75"/>
    </row>
    <row r="136" spans="1:7" ht="15.75" customHeight="1" x14ac:dyDescent="0.25">
      <c r="A136" s="75"/>
      <c r="G136" s="75"/>
    </row>
    <row r="137" spans="1:7" ht="15.75" customHeight="1" x14ac:dyDescent="0.25">
      <c r="A137" s="75"/>
      <c r="G137" s="75"/>
    </row>
    <row r="138" spans="1:7" ht="15.75" customHeight="1" x14ac:dyDescent="0.25">
      <c r="A138" s="75"/>
      <c r="G138" s="75"/>
    </row>
    <row r="139" spans="1:7" ht="15.75" customHeight="1" x14ac:dyDescent="0.25">
      <c r="A139" s="75"/>
      <c r="G139" s="75"/>
    </row>
    <row r="140" spans="1:7" ht="15.75" customHeight="1" x14ac:dyDescent="0.25">
      <c r="A140" s="75"/>
      <c r="G140" s="75"/>
    </row>
    <row r="141" spans="1:7" ht="15.75" customHeight="1" x14ac:dyDescent="0.25">
      <c r="A141" s="75"/>
      <c r="G141" s="75"/>
    </row>
    <row r="142" spans="1:7" ht="15.75" customHeight="1" x14ac:dyDescent="0.25">
      <c r="A142" s="75"/>
      <c r="G142" s="75"/>
    </row>
    <row r="143" spans="1:7" ht="15.75" customHeight="1" x14ac:dyDescent="0.25">
      <c r="A143" s="75"/>
      <c r="G143" s="75"/>
    </row>
    <row r="144" spans="1:7" ht="15.75" customHeight="1" x14ac:dyDescent="0.25">
      <c r="A144" s="75"/>
      <c r="G144" s="75"/>
    </row>
    <row r="145" spans="1:7" ht="15.75" customHeight="1" x14ac:dyDescent="0.25">
      <c r="A145" s="75"/>
      <c r="G145" s="75"/>
    </row>
    <row r="146" spans="1:7" ht="15.75" customHeight="1" x14ac:dyDescent="0.25">
      <c r="A146" s="75"/>
      <c r="G146" s="75"/>
    </row>
    <row r="147" spans="1:7" ht="15.75" customHeight="1" x14ac:dyDescent="0.25">
      <c r="A147" s="75"/>
      <c r="G147" s="75"/>
    </row>
    <row r="148" spans="1:7" ht="15.75" customHeight="1" x14ac:dyDescent="0.25">
      <c r="A148" s="75"/>
      <c r="G148" s="75"/>
    </row>
    <row r="149" spans="1:7" ht="15.75" customHeight="1" x14ac:dyDescent="0.25">
      <c r="A149" s="75"/>
      <c r="G149" s="75"/>
    </row>
    <row r="150" spans="1:7" ht="15.75" customHeight="1" x14ac:dyDescent="0.25">
      <c r="A150" s="75"/>
      <c r="G150" s="75"/>
    </row>
    <row r="151" spans="1:7" ht="15.75" customHeight="1" x14ac:dyDescent="0.25">
      <c r="A151" s="75"/>
      <c r="G151" s="75"/>
    </row>
    <row r="152" spans="1:7" ht="15.75" customHeight="1" x14ac:dyDescent="0.25">
      <c r="A152" s="75"/>
      <c r="G152" s="75"/>
    </row>
    <row r="153" spans="1:7" ht="15.75" customHeight="1" x14ac:dyDescent="0.25">
      <c r="A153" s="75"/>
      <c r="G153" s="75"/>
    </row>
    <row r="154" spans="1:7" ht="15.75" customHeight="1" x14ac:dyDescent="0.25">
      <c r="A154" s="75"/>
      <c r="G154" s="75"/>
    </row>
    <row r="155" spans="1:7" ht="15.75" customHeight="1" x14ac:dyDescent="0.25">
      <c r="A155" s="75"/>
      <c r="G155" s="75"/>
    </row>
    <row r="156" spans="1:7" ht="15.75" customHeight="1" x14ac:dyDescent="0.25">
      <c r="A156" s="75"/>
      <c r="G156" s="75"/>
    </row>
    <row r="157" spans="1:7" ht="15.75" customHeight="1" x14ac:dyDescent="0.25">
      <c r="A157" s="75"/>
      <c r="G157" s="75"/>
    </row>
    <row r="158" spans="1:7" ht="15.75" customHeight="1" x14ac:dyDescent="0.25">
      <c r="A158" s="75"/>
      <c r="G158" s="75"/>
    </row>
    <row r="159" spans="1:7" ht="15.75" customHeight="1" x14ac:dyDescent="0.25">
      <c r="A159" s="75"/>
      <c r="G159" s="75"/>
    </row>
    <row r="160" spans="1:7" ht="15.75" customHeight="1" x14ac:dyDescent="0.25">
      <c r="A160" s="75"/>
      <c r="G160" s="75"/>
    </row>
    <row r="161" spans="1:7" ht="15.75" customHeight="1" x14ac:dyDescent="0.25">
      <c r="A161" s="75"/>
      <c r="G161" s="75"/>
    </row>
    <row r="162" spans="1:7" ht="15.75" customHeight="1" x14ac:dyDescent="0.25">
      <c r="A162" s="75"/>
      <c r="G162" s="75"/>
    </row>
    <row r="163" spans="1:7" ht="15.75" customHeight="1" x14ac:dyDescent="0.25">
      <c r="A163" s="75"/>
      <c r="G163" s="75"/>
    </row>
    <row r="164" spans="1:7" ht="15.75" customHeight="1" x14ac:dyDescent="0.25">
      <c r="A164" s="75"/>
      <c r="G164" s="75"/>
    </row>
    <row r="165" spans="1:7" ht="15.75" customHeight="1" x14ac:dyDescent="0.25">
      <c r="A165" s="75"/>
      <c r="G165" s="75"/>
    </row>
    <row r="166" spans="1:7" ht="15.75" customHeight="1" x14ac:dyDescent="0.25">
      <c r="A166" s="75"/>
      <c r="G166" s="75"/>
    </row>
    <row r="167" spans="1:7" ht="15.75" customHeight="1" x14ac:dyDescent="0.25">
      <c r="A167" s="75"/>
      <c r="G167" s="75"/>
    </row>
    <row r="168" spans="1:7" ht="15.75" customHeight="1" x14ac:dyDescent="0.25">
      <c r="A168" s="75"/>
      <c r="G168" s="75"/>
    </row>
    <row r="169" spans="1:7" ht="15.75" customHeight="1" x14ac:dyDescent="0.25">
      <c r="A169" s="75"/>
      <c r="G169" s="75"/>
    </row>
    <row r="170" spans="1:7" ht="15.75" customHeight="1" x14ac:dyDescent="0.25">
      <c r="A170" s="75"/>
      <c r="G170" s="75"/>
    </row>
    <row r="171" spans="1:7" ht="15.75" customHeight="1" x14ac:dyDescent="0.25">
      <c r="A171" s="75"/>
      <c r="G171" s="75"/>
    </row>
    <row r="172" spans="1:7" ht="15.75" customHeight="1" x14ac:dyDescent="0.25">
      <c r="A172" s="75"/>
      <c r="G172" s="75"/>
    </row>
    <row r="173" spans="1:7" ht="15.75" customHeight="1" x14ac:dyDescent="0.25">
      <c r="A173" s="75"/>
      <c r="G173" s="75"/>
    </row>
    <row r="174" spans="1:7" ht="15.75" customHeight="1" x14ac:dyDescent="0.25">
      <c r="A174" s="75"/>
      <c r="G174" s="75"/>
    </row>
    <row r="175" spans="1:7" ht="15.75" customHeight="1" x14ac:dyDescent="0.25">
      <c r="A175" s="75"/>
      <c r="G175" s="75"/>
    </row>
    <row r="176" spans="1:7" ht="15.75" customHeight="1" x14ac:dyDescent="0.25">
      <c r="A176" s="75"/>
      <c r="G176" s="75"/>
    </row>
    <row r="177" spans="1:7" ht="15.75" customHeight="1" x14ac:dyDescent="0.25">
      <c r="A177" s="75"/>
      <c r="G177" s="75"/>
    </row>
    <row r="178" spans="1:7" ht="15.75" customHeight="1" x14ac:dyDescent="0.25">
      <c r="A178" s="75"/>
      <c r="G178" s="75"/>
    </row>
    <row r="179" spans="1:7" ht="15.75" customHeight="1" x14ac:dyDescent="0.25">
      <c r="A179" s="75"/>
      <c r="G179" s="75"/>
    </row>
    <row r="180" spans="1:7" ht="15.75" customHeight="1" x14ac:dyDescent="0.25">
      <c r="A180" s="75"/>
      <c r="G180" s="75"/>
    </row>
    <row r="181" spans="1:7" ht="15.75" customHeight="1" x14ac:dyDescent="0.25">
      <c r="A181" s="75"/>
      <c r="G181" s="75"/>
    </row>
    <row r="182" spans="1:7" ht="15.75" customHeight="1" x14ac:dyDescent="0.25">
      <c r="A182" s="75"/>
      <c r="G182" s="75"/>
    </row>
    <row r="183" spans="1:7" ht="15.75" customHeight="1" x14ac:dyDescent="0.25">
      <c r="A183" s="75"/>
      <c r="G183" s="75"/>
    </row>
    <row r="184" spans="1:7" ht="15.75" customHeight="1" x14ac:dyDescent="0.25">
      <c r="A184" s="75"/>
      <c r="G184" s="75"/>
    </row>
    <row r="185" spans="1:7" ht="15.75" customHeight="1" x14ac:dyDescent="0.25">
      <c r="A185" s="75"/>
      <c r="G185" s="75"/>
    </row>
    <row r="186" spans="1:7" ht="15.75" customHeight="1" x14ac:dyDescent="0.25">
      <c r="A186" s="75"/>
      <c r="G186" s="75"/>
    </row>
    <row r="187" spans="1:7" ht="15.75" customHeight="1" x14ac:dyDescent="0.25">
      <c r="A187" s="75"/>
      <c r="G187" s="75"/>
    </row>
    <row r="188" spans="1:7" ht="15.75" customHeight="1" x14ac:dyDescent="0.25">
      <c r="A188" s="75"/>
      <c r="G188" s="75"/>
    </row>
    <row r="189" spans="1:7" ht="15.75" customHeight="1" x14ac:dyDescent="0.25">
      <c r="A189" s="75"/>
      <c r="G189" s="75"/>
    </row>
    <row r="190" spans="1:7" ht="15.75" customHeight="1" x14ac:dyDescent="0.25">
      <c r="A190" s="75"/>
      <c r="G190" s="75"/>
    </row>
    <row r="191" spans="1:7" ht="15.75" customHeight="1" x14ac:dyDescent="0.25">
      <c r="A191" s="75"/>
      <c r="G191" s="75"/>
    </row>
    <row r="192" spans="1:7" ht="15.75" customHeight="1" x14ac:dyDescent="0.25">
      <c r="A192" s="75"/>
      <c r="G192" s="75"/>
    </row>
    <row r="193" spans="1:7" ht="15.75" customHeight="1" x14ac:dyDescent="0.25">
      <c r="A193" s="75"/>
      <c r="G193" s="75"/>
    </row>
    <row r="194" spans="1:7" ht="15.75" customHeight="1" x14ac:dyDescent="0.25">
      <c r="A194" s="75"/>
      <c r="G194" s="75"/>
    </row>
    <row r="195" spans="1:7" ht="15.75" customHeight="1" x14ac:dyDescent="0.25">
      <c r="A195" s="75"/>
      <c r="G195" s="75"/>
    </row>
    <row r="196" spans="1:7" ht="15.75" customHeight="1" x14ac:dyDescent="0.25">
      <c r="A196" s="75"/>
      <c r="G196" s="75"/>
    </row>
    <row r="197" spans="1:7" ht="15.75" customHeight="1" x14ac:dyDescent="0.25">
      <c r="A197" s="75"/>
      <c r="G197" s="75"/>
    </row>
    <row r="198" spans="1:7" ht="15.75" customHeight="1" x14ac:dyDescent="0.25">
      <c r="A198" s="75"/>
      <c r="G198" s="75"/>
    </row>
    <row r="199" spans="1:7" ht="15.75" customHeight="1" x14ac:dyDescent="0.25">
      <c r="A199" s="75"/>
      <c r="G199" s="75"/>
    </row>
    <row r="200" spans="1:7" ht="15.75" customHeight="1" x14ac:dyDescent="0.25">
      <c r="A200" s="75"/>
      <c r="G200" s="75"/>
    </row>
    <row r="201" spans="1:7" ht="15.75" customHeight="1" x14ac:dyDescent="0.25">
      <c r="A201" s="75"/>
      <c r="G201" s="75"/>
    </row>
    <row r="202" spans="1:7" ht="15.75" customHeight="1" x14ac:dyDescent="0.25">
      <c r="A202" s="75"/>
      <c r="G202" s="75"/>
    </row>
    <row r="203" spans="1:7" ht="15.75" customHeight="1" x14ac:dyDescent="0.25">
      <c r="A203" s="75"/>
      <c r="G203" s="75"/>
    </row>
    <row r="204" spans="1:7" ht="15.75" customHeight="1" x14ac:dyDescent="0.25">
      <c r="A204" s="75"/>
      <c r="G204" s="75"/>
    </row>
    <row r="205" spans="1:7" ht="15.75" customHeight="1" x14ac:dyDescent="0.25">
      <c r="A205" s="75"/>
      <c r="G205" s="75"/>
    </row>
    <row r="206" spans="1:7" ht="15.75" customHeight="1" x14ac:dyDescent="0.25">
      <c r="A206" s="75"/>
      <c r="G206" s="75"/>
    </row>
    <row r="207" spans="1:7" ht="15.75" customHeight="1" x14ac:dyDescent="0.25">
      <c r="A207" s="75"/>
      <c r="G207" s="75"/>
    </row>
    <row r="208" spans="1:7" ht="15.75" customHeight="1" x14ac:dyDescent="0.25">
      <c r="A208" s="75"/>
      <c r="G208" s="75"/>
    </row>
    <row r="209" spans="1:7" ht="15.75" customHeight="1" x14ac:dyDescent="0.25">
      <c r="A209" s="75"/>
      <c r="G209" s="75"/>
    </row>
    <row r="210" spans="1:7" ht="15.75" customHeight="1" x14ac:dyDescent="0.25">
      <c r="A210" s="75"/>
      <c r="G210" s="75"/>
    </row>
    <row r="211" spans="1:7" ht="15.75" customHeight="1" x14ac:dyDescent="0.25">
      <c r="A211" s="75"/>
      <c r="G211" s="75"/>
    </row>
    <row r="212" spans="1:7" ht="15.75" customHeight="1" x14ac:dyDescent="0.25">
      <c r="A212" s="75"/>
      <c r="G212" s="75"/>
    </row>
    <row r="213" spans="1:7" ht="15.75" customHeight="1" x14ac:dyDescent="0.25">
      <c r="A213" s="75"/>
      <c r="G213" s="75"/>
    </row>
    <row r="214" spans="1:7" ht="15.75" customHeight="1" x14ac:dyDescent="0.25">
      <c r="A214" s="75"/>
      <c r="G214" s="75"/>
    </row>
    <row r="215" spans="1:7" ht="15.75" customHeight="1" x14ac:dyDescent="0.25">
      <c r="A215" s="75"/>
      <c r="G215" s="75"/>
    </row>
    <row r="216" spans="1:7" ht="15.75" customHeight="1" x14ac:dyDescent="0.25">
      <c r="A216" s="75"/>
      <c r="G216" s="75"/>
    </row>
    <row r="217" spans="1:7" ht="15.75" customHeight="1" x14ac:dyDescent="0.25">
      <c r="A217" s="75"/>
      <c r="G217" s="75"/>
    </row>
    <row r="218" spans="1:7" ht="15.75" customHeight="1" x14ac:dyDescent="0.25">
      <c r="A218" s="75"/>
      <c r="G218" s="75"/>
    </row>
    <row r="219" spans="1:7" ht="15.75" customHeight="1" x14ac:dyDescent="0.25">
      <c r="A219" s="75"/>
      <c r="G219" s="75"/>
    </row>
    <row r="220" spans="1:7" ht="15.75" customHeight="1" x14ac:dyDescent="0.25">
      <c r="A220" s="75"/>
      <c r="G220" s="75"/>
    </row>
    <row r="221" spans="1:7" ht="15.75" customHeight="1" x14ac:dyDescent="0.25">
      <c r="A221" s="75"/>
      <c r="G221" s="75"/>
    </row>
    <row r="222" spans="1:7" ht="15.75" customHeight="1" x14ac:dyDescent="0.25">
      <c r="A222" s="75"/>
      <c r="G222" s="75"/>
    </row>
    <row r="223" spans="1:7" ht="15.75" customHeight="1" x14ac:dyDescent="0.25">
      <c r="A223" s="75"/>
      <c r="G223" s="75"/>
    </row>
    <row r="224" spans="1:7" ht="15.75" customHeight="1" x14ac:dyDescent="0.25">
      <c r="A224" s="75"/>
      <c r="G224" s="75"/>
    </row>
    <row r="225" spans="1:7" ht="15.75" customHeight="1" x14ac:dyDescent="0.25">
      <c r="A225" s="75"/>
      <c r="G225" s="75"/>
    </row>
    <row r="226" spans="1:7" ht="15.75" customHeight="1" x14ac:dyDescent="0.25">
      <c r="A226" s="75"/>
      <c r="G226" s="75"/>
    </row>
    <row r="227" spans="1:7" ht="15.75" customHeight="1" x14ac:dyDescent="0.25">
      <c r="A227" s="75"/>
      <c r="G227" s="75"/>
    </row>
    <row r="228" spans="1:7" ht="15.75" customHeight="1" x14ac:dyDescent="0.25">
      <c r="A228" s="75"/>
      <c r="G228" s="75"/>
    </row>
    <row r="229" spans="1:7" ht="15.75" customHeight="1" x14ac:dyDescent="0.25">
      <c r="A229" s="75"/>
      <c r="G229" s="75"/>
    </row>
    <row r="230" spans="1:7" ht="15.75" customHeight="1" x14ac:dyDescent="0.25">
      <c r="A230" s="75"/>
      <c r="G230" s="75"/>
    </row>
    <row r="231" spans="1:7" ht="15.75" customHeight="1" x14ac:dyDescent="0.25">
      <c r="A231" s="75"/>
      <c r="G231" s="75"/>
    </row>
    <row r="232" spans="1:7" ht="15.75" customHeight="1" x14ac:dyDescent="0.25">
      <c r="A232" s="75"/>
      <c r="G232" s="75"/>
    </row>
    <row r="233" spans="1:7" ht="15.75" customHeight="1" x14ac:dyDescent="0.25">
      <c r="A233" s="75"/>
      <c r="G233" s="75"/>
    </row>
    <row r="234" spans="1:7" ht="15.75" customHeight="1" x14ac:dyDescent="0.25">
      <c r="A234" s="75"/>
      <c r="G234" s="75"/>
    </row>
    <row r="235" spans="1:7" ht="15.75" customHeight="1" x14ac:dyDescent="0.25">
      <c r="A235" s="75"/>
      <c r="G235" s="75"/>
    </row>
    <row r="236" spans="1:7" ht="15.75" customHeight="1" x14ac:dyDescent="0.25">
      <c r="A236" s="75"/>
      <c r="G236" s="75"/>
    </row>
    <row r="237" spans="1:7" ht="15.75" customHeight="1" x14ac:dyDescent="0.25">
      <c r="A237" s="75"/>
      <c r="G237" s="75"/>
    </row>
    <row r="238" spans="1:7" ht="15.75" customHeight="1" x14ac:dyDescent="0.25">
      <c r="A238" s="75"/>
      <c r="G238" s="75"/>
    </row>
    <row r="239" spans="1:7" ht="15.75" customHeight="1" x14ac:dyDescent="0.25">
      <c r="A239" s="75"/>
      <c r="G239" s="75"/>
    </row>
    <row r="240" spans="1:7" ht="15.75" customHeight="1" x14ac:dyDescent="0.25">
      <c r="A240" s="75"/>
      <c r="G240" s="75"/>
    </row>
    <row r="241" spans="1:7" ht="15.75" customHeight="1" x14ac:dyDescent="0.25">
      <c r="A241" s="75"/>
      <c r="G241" s="75"/>
    </row>
    <row r="242" spans="1:7" ht="15.75" customHeight="1" x14ac:dyDescent="0.25">
      <c r="A242" s="75"/>
      <c r="G242" s="75"/>
    </row>
    <row r="243" spans="1:7" ht="15.75" customHeight="1" x14ac:dyDescent="0.25">
      <c r="A243" s="75"/>
      <c r="G243" s="75"/>
    </row>
    <row r="244" spans="1:7" ht="15.75" customHeight="1" x14ac:dyDescent="0.25">
      <c r="A244" s="75"/>
      <c r="G244" s="75"/>
    </row>
    <row r="245" spans="1:7" ht="15.75" customHeight="1" x14ac:dyDescent="0.25">
      <c r="A245" s="75"/>
      <c r="G245" s="75"/>
    </row>
    <row r="246" spans="1:7" ht="15.75" customHeight="1" x14ac:dyDescent="0.25">
      <c r="A246" s="75"/>
      <c r="G246" s="75"/>
    </row>
    <row r="247" spans="1:7" ht="15.75" customHeight="1" x14ac:dyDescent="0.25">
      <c r="A247" s="75"/>
      <c r="G247" s="75"/>
    </row>
    <row r="248" spans="1:7" ht="15.75" customHeight="1" x14ac:dyDescent="0.25">
      <c r="A248" s="75"/>
      <c r="G248" s="75"/>
    </row>
    <row r="249" spans="1:7" ht="15.75" customHeight="1" x14ac:dyDescent="0.25">
      <c r="A249" s="75"/>
      <c r="G249" s="75"/>
    </row>
    <row r="250" spans="1:7" ht="15.75" customHeight="1" x14ac:dyDescent="0.25">
      <c r="A250" s="75"/>
      <c r="G250" s="75"/>
    </row>
    <row r="251" spans="1:7" ht="15.75" customHeight="1" x14ac:dyDescent="0.25">
      <c r="A251" s="75"/>
      <c r="G251" s="75"/>
    </row>
    <row r="252" spans="1:7" ht="15.75" customHeight="1" x14ac:dyDescent="0.25">
      <c r="A252" s="75"/>
      <c r="G252" s="75"/>
    </row>
    <row r="253" spans="1:7" ht="15.75" customHeight="1" x14ac:dyDescent="0.25">
      <c r="A253" s="75"/>
      <c r="G253" s="75"/>
    </row>
    <row r="254" spans="1:7" ht="15.75" customHeight="1" x14ac:dyDescent="0.25">
      <c r="A254" s="75"/>
      <c r="G254" s="75"/>
    </row>
    <row r="255" spans="1:7" ht="15.75" customHeight="1" x14ac:dyDescent="0.25">
      <c r="A255" s="75"/>
      <c r="G255" s="75"/>
    </row>
    <row r="256" spans="1:7" ht="15.75" customHeight="1" x14ac:dyDescent="0.25">
      <c r="A256" s="75"/>
      <c r="G256" s="75"/>
    </row>
    <row r="257" spans="1:7" ht="15.75" customHeight="1" x14ac:dyDescent="0.25">
      <c r="A257" s="75"/>
      <c r="G257" s="75"/>
    </row>
    <row r="258" spans="1:7" ht="15.75" customHeight="1" x14ac:dyDescent="0.25">
      <c r="A258" s="75"/>
      <c r="G258" s="75"/>
    </row>
    <row r="259" spans="1:7" ht="15.75" customHeight="1" x14ac:dyDescent="0.25">
      <c r="A259" s="75"/>
      <c r="G259" s="75"/>
    </row>
    <row r="260" spans="1:7" ht="15.75" customHeight="1" x14ac:dyDescent="0.25">
      <c r="A260" s="75"/>
      <c r="G260" s="75"/>
    </row>
    <row r="261" spans="1:7" ht="15.75" customHeight="1" x14ac:dyDescent="0.25">
      <c r="A261" s="75"/>
      <c r="G261" s="75"/>
    </row>
    <row r="262" spans="1:7" ht="15.75" customHeight="1" x14ac:dyDescent="0.25">
      <c r="A262" s="75"/>
      <c r="G262" s="75"/>
    </row>
    <row r="263" spans="1:7" ht="15.75" customHeight="1" x14ac:dyDescent="0.25">
      <c r="A263" s="75"/>
      <c r="G263" s="75"/>
    </row>
    <row r="264" spans="1:7" ht="15.75" customHeight="1" x14ac:dyDescent="0.25">
      <c r="A264" s="75"/>
      <c r="G264" s="75"/>
    </row>
    <row r="265" spans="1:7" ht="15.75" customHeight="1" x14ac:dyDescent="0.25">
      <c r="A265" s="75"/>
      <c r="G265" s="75"/>
    </row>
    <row r="266" spans="1:7" ht="15.75" customHeight="1" x14ac:dyDescent="0.25">
      <c r="A266" s="75"/>
      <c r="G266" s="75"/>
    </row>
    <row r="267" spans="1:7" ht="15.75" customHeight="1" x14ac:dyDescent="0.25">
      <c r="A267" s="75"/>
      <c r="G267" s="75"/>
    </row>
    <row r="268" spans="1:7" ht="15.75" customHeight="1" x14ac:dyDescent="0.25">
      <c r="A268" s="75"/>
      <c r="G268" s="75"/>
    </row>
    <row r="269" spans="1:7" ht="15.75" customHeight="1" x14ac:dyDescent="0.25">
      <c r="A269" s="75"/>
      <c r="G269" s="75"/>
    </row>
    <row r="270" spans="1:7" ht="15.75" customHeight="1" x14ac:dyDescent="0.25">
      <c r="A270" s="75"/>
      <c r="G270" s="75"/>
    </row>
    <row r="271" spans="1:7" ht="15.75" customHeight="1" x14ac:dyDescent="0.25">
      <c r="A271" s="75"/>
      <c r="G271" s="75"/>
    </row>
    <row r="272" spans="1:7" ht="15.75" customHeight="1" x14ac:dyDescent="0.25">
      <c r="A272" s="75"/>
      <c r="G272" s="75"/>
    </row>
    <row r="273" spans="1:7" ht="15.75" customHeight="1" x14ac:dyDescent="0.25">
      <c r="A273" s="75"/>
      <c r="G273" s="75"/>
    </row>
    <row r="274" spans="1:7" ht="15.75" customHeight="1" x14ac:dyDescent="0.25">
      <c r="A274" s="75"/>
      <c r="G274" s="75"/>
    </row>
    <row r="275" spans="1:7" ht="15.75" customHeight="1" x14ac:dyDescent="0.25">
      <c r="A275" s="75"/>
      <c r="G275" s="75"/>
    </row>
    <row r="276" spans="1:7" ht="15.75" customHeight="1" x14ac:dyDescent="0.25">
      <c r="A276" s="75"/>
      <c r="G276" s="75"/>
    </row>
    <row r="277" spans="1:7" ht="15.75" customHeight="1" x14ac:dyDescent="0.25">
      <c r="A277" s="75"/>
      <c r="G277" s="75"/>
    </row>
    <row r="278" spans="1:7" ht="15.75" customHeight="1" x14ac:dyDescent="0.25">
      <c r="A278" s="75"/>
      <c r="G278" s="75"/>
    </row>
    <row r="279" spans="1:7" ht="15.75" customHeight="1" x14ac:dyDescent="0.25">
      <c r="A279" s="75"/>
      <c r="G279" s="75"/>
    </row>
    <row r="280" spans="1:7" ht="15.75" customHeight="1" x14ac:dyDescent="0.25">
      <c r="A280" s="75"/>
      <c r="G280" s="75"/>
    </row>
    <row r="281" spans="1:7" ht="15.75" customHeight="1" x14ac:dyDescent="0.25">
      <c r="A281" s="75"/>
      <c r="G281" s="75"/>
    </row>
    <row r="282" spans="1:7" ht="15.75" customHeight="1" x14ac:dyDescent="0.25">
      <c r="A282" s="75"/>
      <c r="G282" s="75"/>
    </row>
    <row r="283" spans="1:7" ht="15.75" customHeight="1" x14ac:dyDescent="0.25">
      <c r="A283" s="75"/>
      <c r="G283" s="75"/>
    </row>
    <row r="284" spans="1:7" ht="15.75" customHeight="1" x14ac:dyDescent="0.25">
      <c r="A284" s="75"/>
      <c r="G284" s="75"/>
    </row>
    <row r="285" spans="1:7" ht="15.75" customHeight="1" x14ac:dyDescent="0.25">
      <c r="A285" s="75"/>
      <c r="G285" s="75"/>
    </row>
    <row r="286" spans="1:7" ht="15.75" customHeight="1" x14ac:dyDescent="0.25">
      <c r="A286" s="75"/>
      <c r="G286" s="75"/>
    </row>
    <row r="287" spans="1:7" ht="15.75" customHeight="1" x14ac:dyDescent="0.25">
      <c r="A287" s="75"/>
      <c r="G287" s="75"/>
    </row>
    <row r="288" spans="1:7" ht="15.75" customHeight="1" x14ac:dyDescent="0.25">
      <c r="A288" s="75"/>
      <c r="G288" s="75"/>
    </row>
    <row r="289" spans="1:7" ht="15.75" customHeight="1" x14ac:dyDescent="0.25">
      <c r="A289" s="75"/>
      <c r="G289" s="75"/>
    </row>
    <row r="290" spans="1:7" ht="15.75" customHeight="1" x14ac:dyDescent="0.25">
      <c r="A290" s="75"/>
      <c r="G290" s="75"/>
    </row>
    <row r="291" spans="1:7" ht="15.75" customHeight="1" x14ac:dyDescent="0.25">
      <c r="A291" s="75"/>
      <c r="G291" s="75"/>
    </row>
    <row r="292" spans="1:7" ht="15.75" customHeight="1" x14ac:dyDescent="0.25">
      <c r="A292" s="75"/>
      <c r="G292" s="75"/>
    </row>
    <row r="293" spans="1:7" ht="15.75" customHeight="1" x14ac:dyDescent="0.25">
      <c r="A293" s="75"/>
      <c r="G293" s="75"/>
    </row>
    <row r="294" spans="1:7" ht="15.75" customHeight="1" x14ac:dyDescent="0.25">
      <c r="A294" s="75"/>
      <c r="G294" s="75"/>
    </row>
    <row r="295" spans="1:7" ht="15.75" customHeight="1" x14ac:dyDescent="0.25">
      <c r="A295" s="75"/>
      <c r="G295" s="75"/>
    </row>
    <row r="296" spans="1:7" ht="15.75" customHeight="1" x14ac:dyDescent="0.25">
      <c r="A296" s="75"/>
      <c r="G296" s="75"/>
    </row>
    <row r="297" spans="1:7" ht="15.75" customHeight="1" x14ac:dyDescent="0.25">
      <c r="A297" s="75"/>
      <c r="G297" s="75"/>
    </row>
    <row r="298" spans="1:7" ht="15.75" customHeight="1" x14ac:dyDescent="0.25">
      <c r="A298" s="75"/>
      <c r="G298" s="75"/>
    </row>
    <row r="299" spans="1:7" ht="15.75" customHeight="1" x14ac:dyDescent="0.25">
      <c r="A299" s="75"/>
      <c r="G299" s="75"/>
    </row>
    <row r="300" spans="1:7" ht="15.75" customHeight="1" x14ac:dyDescent="0.25">
      <c r="A300" s="75"/>
      <c r="G300" s="75"/>
    </row>
    <row r="301" spans="1:7" ht="15.75" customHeight="1" x14ac:dyDescent="0.25">
      <c r="A301" s="75"/>
      <c r="G301" s="75"/>
    </row>
    <row r="302" spans="1:7" ht="15.75" customHeight="1" x14ac:dyDescent="0.25">
      <c r="A302" s="75"/>
      <c r="G302" s="75"/>
    </row>
    <row r="303" spans="1:7" ht="15.75" customHeight="1" x14ac:dyDescent="0.25">
      <c r="A303" s="75"/>
      <c r="G303" s="75"/>
    </row>
    <row r="304" spans="1:7" ht="15.75" customHeight="1" x14ac:dyDescent="0.25">
      <c r="A304" s="75"/>
      <c r="G304" s="75"/>
    </row>
    <row r="305" spans="1:7" ht="15.75" customHeight="1" x14ac:dyDescent="0.25">
      <c r="A305" s="75"/>
      <c r="G305" s="75"/>
    </row>
    <row r="306" spans="1:7" ht="15.75" customHeight="1" x14ac:dyDescent="0.25">
      <c r="A306" s="75"/>
      <c r="G306" s="75"/>
    </row>
    <row r="307" spans="1:7" ht="15.75" customHeight="1" x14ac:dyDescent="0.25">
      <c r="A307" s="75"/>
      <c r="G307" s="75"/>
    </row>
    <row r="308" spans="1:7" ht="15.75" customHeight="1" x14ac:dyDescent="0.25">
      <c r="A308" s="75"/>
      <c r="G308" s="75"/>
    </row>
    <row r="309" spans="1:7" ht="15.75" customHeight="1" x14ac:dyDescent="0.25">
      <c r="A309" s="75"/>
      <c r="G309" s="75"/>
    </row>
    <row r="310" spans="1:7" ht="15.75" customHeight="1" x14ac:dyDescent="0.25">
      <c r="A310" s="75"/>
      <c r="G310" s="75"/>
    </row>
    <row r="311" spans="1:7" ht="15.75" customHeight="1" x14ac:dyDescent="0.25">
      <c r="A311" s="75"/>
      <c r="G311" s="75"/>
    </row>
    <row r="312" spans="1:7" ht="15.75" customHeight="1" x14ac:dyDescent="0.25">
      <c r="A312" s="75"/>
      <c r="G312" s="75"/>
    </row>
    <row r="313" spans="1:7" ht="15.75" customHeight="1" x14ac:dyDescent="0.25">
      <c r="A313" s="75"/>
      <c r="G313" s="75"/>
    </row>
    <row r="314" spans="1:7" ht="15.75" customHeight="1" x14ac:dyDescent="0.25">
      <c r="A314" s="75"/>
      <c r="G314" s="75"/>
    </row>
    <row r="315" spans="1:7" ht="15.75" customHeight="1" x14ac:dyDescent="0.25">
      <c r="A315" s="75"/>
      <c r="G315" s="75"/>
    </row>
    <row r="316" spans="1:7" ht="15.75" customHeight="1" x14ac:dyDescent="0.25">
      <c r="A316" s="75"/>
      <c r="G316" s="75"/>
    </row>
    <row r="317" spans="1:7" ht="15.75" customHeight="1" x14ac:dyDescent="0.25">
      <c r="A317" s="75"/>
      <c r="G317" s="75"/>
    </row>
    <row r="318" spans="1:7" ht="15.75" customHeight="1" x14ac:dyDescent="0.25">
      <c r="A318" s="75"/>
      <c r="G318" s="75"/>
    </row>
    <row r="319" spans="1:7" ht="15.75" customHeight="1" x14ac:dyDescent="0.25">
      <c r="A319" s="75"/>
      <c r="G319" s="75"/>
    </row>
    <row r="320" spans="1:7" ht="15.75" customHeight="1" x14ac:dyDescent="0.25">
      <c r="A320" s="75"/>
      <c r="G320" s="75"/>
    </row>
    <row r="321" spans="1:7" ht="15.75" customHeight="1" x14ac:dyDescent="0.25">
      <c r="A321" s="75"/>
      <c r="G321" s="75"/>
    </row>
    <row r="322" spans="1:7" ht="15.75" customHeight="1" x14ac:dyDescent="0.25">
      <c r="A322" s="75"/>
      <c r="G322" s="75"/>
    </row>
    <row r="323" spans="1:7" ht="15.75" customHeight="1" x14ac:dyDescent="0.25">
      <c r="A323" s="75"/>
      <c r="G323" s="75"/>
    </row>
    <row r="324" spans="1:7" ht="15.75" customHeight="1" x14ac:dyDescent="0.25">
      <c r="A324" s="75"/>
      <c r="G324" s="75"/>
    </row>
    <row r="325" spans="1:7" ht="15.75" customHeight="1" x14ac:dyDescent="0.25">
      <c r="A325" s="75"/>
      <c r="G325" s="75"/>
    </row>
    <row r="326" spans="1:7" ht="15.75" customHeight="1" x14ac:dyDescent="0.25">
      <c r="A326" s="75"/>
      <c r="G326" s="75"/>
    </row>
    <row r="327" spans="1:7" ht="15.75" customHeight="1" x14ac:dyDescent="0.25">
      <c r="A327" s="75"/>
      <c r="G327" s="75"/>
    </row>
    <row r="328" spans="1:7" ht="15.75" customHeight="1" x14ac:dyDescent="0.25">
      <c r="A328" s="75"/>
      <c r="G328" s="75"/>
    </row>
    <row r="329" spans="1:7" ht="15.75" customHeight="1" x14ac:dyDescent="0.25">
      <c r="A329" s="75"/>
      <c r="G329" s="75"/>
    </row>
    <row r="330" spans="1:7" ht="15.75" customHeight="1" x14ac:dyDescent="0.25">
      <c r="A330" s="75"/>
      <c r="G330" s="75"/>
    </row>
    <row r="331" spans="1:7" ht="15.75" customHeight="1" x14ac:dyDescent="0.25">
      <c r="A331" s="75"/>
      <c r="G331" s="75"/>
    </row>
    <row r="332" spans="1:7" ht="15.75" customHeight="1" x14ac:dyDescent="0.25">
      <c r="A332" s="75"/>
      <c r="G332" s="75"/>
    </row>
    <row r="333" spans="1:7" ht="15.75" customHeight="1" x14ac:dyDescent="0.25">
      <c r="A333" s="75"/>
      <c r="G333" s="75"/>
    </row>
    <row r="334" spans="1:7" ht="15.75" customHeight="1" x14ac:dyDescent="0.25">
      <c r="A334" s="75"/>
      <c r="G334" s="75"/>
    </row>
    <row r="335" spans="1:7" ht="15.75" customHeight="1" x14ac:dyDescent="0.25">
      <c r="A335" s="75"/>
      <c r="G335" s="75"/>
    </row>
    <row r="336" spans="1:7" ht="15.75" customHeight="1" x14ac:dyDescent="0.25">
      <c r="A336" s="75"/>
      <c r="G336" s="75"/>
    </row>
    <row r="337" spans="1:7" ht="15.75" customHeight="1" x14ac:dyDescent="0.25">
      <c r="A337" s="75"/>
      <c r="G337" s="75"/>
    </row>
    <row r="338" spans="1:7" ht="15.75" customHeight="1" x14ac:dyDescent="0.25">
      <c r="A338" s="75"/>
      <c r="G338" s="75"/>
    </row>
    <row r="339" spans="1:7" ht="15.75" customHeight="1" x14ac:dyDescent="0.25">
      <c r="A339" s="75"/>
      <c r="G339" s="75"/>
    </row>
    <row r="340" spans="1:7" ht="15.75" customHeight="1" x14ac:dyDescent="0.25">
      <c r="A340" s="75"/>
      <c r="G340" s="75"/>
    </row>
    <row r="341" spans="1:7" ht="15.75" customHeight="1" x14ac:dyDescent="0.25">
      <c r="A341" s="75"/>
      <c r="G341" s="75"/>
    </row>
    <row r="342" spans="1:7" ht="15.75" customHeight="1" x14ac:dyDescent="0.25">
      <c r="A342" s="75"/>
      <c r="G342" s="75"/>
    </row>
    <row r="343" spans="1:7" ht="15.75" customHeight="1" x14ac:dyDescent="0.25">
      <c r="A343" s="75"/>
      <c r="G343" s="75"/>
    </row>
    <row r="344" spans="1:7" ht="15.75" customHeight="1" x14ac:dyDescent="0.25">
      <c r="A344" s="75"/>
      <c r="G344" s="75"/>
    </row>
    <row r="345" spans="1:7" ht="15.75" customHeight="1" x14ac:dyDescent="0.25">
      <c r="A345" s="75"/>
      <c r="G345" s="75"/>
    </row>
    <row r="346" spans="1:7" ht="15.75" customHeight="1" x14ac:dyDescent="0.25">
      <c r="A346" s="75"/>
      <c r="G346" s="75"/>
    </row>
    <row r="347" spans="1:7" ht="15.75" customHeight="1" x14ac:dyDescent="0.25">
      <c r="A347" s="75"/>
      <c r="G347" s="75"/>
    </row>
    <row r="348" spans="1:7" ht="15.75" customHeight="1" x14ac:dyDescent="0.25">
      <c r="A348" s="75"/>
      <c r="G348" s="75"/>
    </row>
    <row r="349" spans="1:7" ht="15.75" customHeight="1" x14ac:dyDescent="0.25">
      <c r="A349" s="75"/>
      <c r="G349" s="75"/>
    </row>
    <row r="350" spans="1:7" ht="15.75" customHeight="1" x14ac:dyDescent="0.25">
      <c r="A350" s="75"/>
      <c r="G350" s="75"/>
    </row>
    <row r="351" spans="1:7" ht="15.75" customHeight="1" x14ac:dyDescent="0.25">
      <c r="A351" s="75"/>
      <c r="G351" s="75"/>
    </row>
    <row r="352" spans="1:7" ht="15.75" customHeight="1" x14ac:dyDescent="0.25">
      <c r="A352" s="75"/>
      <c r="G352" s="75"/>
    </row>
    <row r="353" spans="1:7" ht="15.75" customHeight="1" x14ac:dyDescent="0.25">
      <c r="A353" s="75"/>
      <c r="G353" s="75"/>
    </row>
    <row r="354" spans="1:7" ht="15.75" customHeight="1" x14ac:dyDescent="0.25">
      <c r="A354" s="75"/>
      <c r="G354" s="75"/>
    </row>
    <row r="355" spans="1:7" ht="15.75" customHeight="1" x14ac:dyDescent="0.25">
      <c r="A355" s="75"/>
      <c r="G355" s="75"/>
    </row>
    <row r="356" spans="1:7" ht="15.75" customHeight="1" x14ac:dyDescent="0.25">
      <c r="A356" s="75"/>
      <c r="G356" s="75"/>
    </row>
    <row r="357" spans="1:7" ht="15.75" customHeight="1" x14ac:dyDescent="0.25">
      <c r="A357" s="75"/>
      <c r="G357" s="75"/>
    </row>
    <row r="358" spans="1:7" ht="15.75" customHeight="1" x14ac:dyDescent="0.25">
      <c r="A358" s="75"/>
      <c r="G358" s="75"/>
    </row>
    <row r="359" spans="1:7" ht="15.75" customHeight="1" x14ac:dyDescent="0.25">
      <c r="A359" s="75"/>
      <c r="G359" s="75"/>
    </row>
    <row r="360" spans="1:7" ht="15.75" customHeight="1" x14ac:dyDescent="0.25">
      <c r="A360" s="75"/>
      <c r="G360" s="75"/>
    </row>
    <row r="361" spans="1:7" ht="15.75" customHeight="1" x14ac:dyDescent="0.25">
      <c r="A361" s="75"/>
      <c r="G361" s="75"/>
    </row>
    <row r="362" spans="1:7" ht="15.75" customHeight="1" x14ac:dyDescent="0.25">
      <c r="A362" s="75"/>
      <c r="G362" s="75"/>
    </row>
    <row r="363" spans="1:7" ht="15.75" customHeight="1" x14ac:dyDescent="0.25">
      <c r="A363" s="75"/>
      <c r="G363" s="75"/>
    </row>
    <row r="364" spans="1:7" ht="15.75" customHeight="1" x14ac:dyDescent="0.25">
      <c r="A364" s="75"/>
      <c r="G364" s="75"/>
    </row>
    <row r="365" spans="1:7" ht="15.75" customHeight="1" x14ac:dyDescent="0.25">
      <c r="A365" s="75"/>
      <c r="G365" s="75"/>
    </row>
    <row r="366" spans="1:7" ht="15.75" customHeight="1" x14ac:dyDescent="0.25">
      <c r="A366" s="75"/>
      <c r="G366" s="75"/>
    </row>
    <row r="367" spans="1:7" ht="15.75" customHeight="1" x14ac:dyDescent="0.25">
      <c r="A367" s="75"/>
      <c r="G367" s="75"/>
    </row>
    <row r="368" spans="1:7" ht="15.75" customHeight="1" x14ac:dyDescent="0.25">
      <c r="A368" s="75"/>
      <c r="G368" s="75"/>
    </row>
    <row r="369" spans="1:7" ht="15.75" customHeight="1" x14ac:dyDescent="0.25">
      <c r="A369" s="75"/>
      <c r="G369" s="75"/>
    </row>
    <row r="370" spans="1:7" ht="15.75" customHeight="1" x14ac:dyDescent="0.25">
      <c r="A370" s="75"/>
      <c r="G370" s="75"/>
    </row>
    <row r="371" spans="1:7" ht="15.75" customHeight="1" x14ac:dyDescent="0.25">
      <c r="A371" s="75"/>
      <c r="G371" s="75"/>
    </row>
    <row r="372" spans="1:7" ht="15.75" customHeight="1" x14ac:dyDescent="0.25">
      <c r="A372" s="75"/>
      <c r="G372" s="75"/>
    </row>
    <row r="373" spans="1:7" ht="15.75" customHeight="1" x14ac:dyDescent="0.25">
      <c r="A373" s="75"/>
      <c r="G373" s="75"/>
    </row>
    <row r="374" spans="1:7" ht="15.75" customHeight="1" x14ac:dyDescent="0.25">
      <c r="A374" s="75"/>
      <c r="G374" s="75"/>
    </row>
    <row r="375" spans="1:7" ht="15.75" customHeight="1" x14ac:dyDescent="0.25">
      <c r="A375" s="75"/>
      <c r="G375" s="75"/>
    </row>
    <row r="376" spans="1:7" ht="15.75" customHeight="1" x14ac:dyDescent="0.25">
      <c r="A376" s="75"/>
      <c r="G376" s="75"/>
    </row>
    <row r="377" spans="1:7" ht="15.75" customHeight="1" x14ac:dyDescent="0.25">
      <c r="A377" s="75"/>
      <c r="G377" s="75"/>
    </row>
    <row r="378" spans="1:7" ht="15.75" customHeight="1" x14ac:dyDescent="0.25">
      <c r="A378" s="75"/>
      <c r="G378" s="75"/>
    </row>
    <row r="379" spans="1:7" ht="15.75" customHeight="1" x14ac:dyDescent="0.25">
      <c r="A379" s="75"/>
      <c r="G379" s="75"/>
    </row>
    <row r="380" spans="1:7" ht="15.75" customHeight="1" x14ac:dyDescent="0.25">
      <c r="A380" s="75"/>
      <c r="G380" s="75"/>
    </row>
    <row r="381" spans="1:7" ht="15.75" customHeight="1" x14ac:dyDescent="0.25">
      <c r="A381" s="75"/>
      <c r="G381" s="75"/>
    </row>
    <row r="382" spans="1:7" ht="15.75" customHeight="1" x14ac:dyDescent="0.25">
      <c r="A382" s="75"/>
      <c r="G382" s="75"/>
    </row>
    <row r="383" spans="1:7" ht="15.75" customHeight="1" x14ac:dyDescent="0.25">
      <c r="A383" s="75"/>
      <c r="G383" s="75"/>
    </row>
    <row r="384" spans="1:7" ht="15.75" customHeight="1" x14ac:dyDescent="0.25">
      <c r="A384" s="75"/>
      <c r="G384" s="75"/>
    </row>
    <row r="385" spans="1:7" ht="15.75" customHeight="1" x14ac:dyDescent="0.25">
      <c r="A385" s="75"/>
      <c r="G385" s="75"/>
    </row>
    <row r="386" spans="1:7" ht="15.75" customHeight="1" x14ac:dyDescent="0.25">
      <c r="A386" s="75"/>
      <c r="G386" s="75"/>
    </row>
    <row r="387" spans="1:7" ht="15.75" customHeight="1" x14ac:dyDescent="0.25">
      <c r="A387" s="75"/>
      <c r="G387" s="75"/>
    </row>
    <row r="388" spans="1:7" ht="15.75" customHeight="1" x14ac:dyDescent="0.25">
      <c r="A388" s="75"/>
      <c r="G388" s="75"/>
    </row>
    <row r="389" spans="1:7" ht="15.75" customHeight="1" x14ac:dyDescent="0.25">
      <c r="A389" s="75"/>
      <c r="G389" s="75"/>
    </row>
    <row r="390" spans="1:7" ht="15.75" customHeight="1" x14ac:dyDescent="0.25">
      <c r="A390" s="75"/>
      <c r="G390" s="75"/>
    </row>
    <row r="391" spans="1:7" ht="15.75" customHeight="1" x14ac:dyDescent="0.25">
      <c r="A391" s="75"/>
      <c r="G391" s="75"/>
    </row>
    <row r="392" spans="1:7" ht="15.75" customHeight="1" x14ac:dyDescent="0.25">
      <c r="A392" s="75"/>
      <c r="G392" s="75"/>
    </row>
    <row r="393" spans="1:7" ht="15.75" customHeight="1" x14ac:dyDescent="0.25">
      <c r="A393" s="75"/>
      <c r="G393" s="75"/>
    </row>
    <row r="394" spans="1:7" ht="15.75" customHeight="1" x14ac:dyDescent="0.25">
      <c r="A394" s="75"/>
      <c r="G394" s="75"/>
    </row>
    <row r="395" spans="1:7" ht="15.75" customHeight="1" x14ac:dyDescent="0.25">
      <c r="A395" s="75"/>
      <c r="G395" s="75"/>
    </row>
    <row r="396" spans="1:7" ht="15.75" customHeight="1" x14ac:dyDescent="0.25">
      <c r="A396" s="75"/>
      <c r="G396" s="75"/>
    </row>
    <row r="397" spans="1:7" ht="15.75" customHeight="1" x14ac:dyDescent="0.25">
      <c r="A397" s="75"/>
      <c r="G397" s="75"/>
    </row>
    <row r="398" spans="1:7" ht="15.75" customHeight="1" x14ac:dyDescent="0.25">
      <c r="A398" s="75"/>
      <c r="G398" s="75"/>
    </row>
    <row r="399" spans="1:7" ht="15.75" customHeight="1" x14ac:dyDescent="0.25">
      <c r="A399" s="75"/>
      <c r="G399" s="75"/>
    </row>
    <row r="400" spans="1:7" ht="15.75" customHeight="1" x14ac:dyDescent="0.25">
      <c r="A400" s="75"/>
      <c r="G400" s="75"/>
    </row>
    <row r="401" spans="1:7" ht="15.75" customHeight="1" x14ac:dyDescent="0.25">
      <c r="A401" s="75"/>
      <c r="G401" s="75"/>
    </row>
    <row r="402" spans="1:7" ht="15.75" customHeight="1" x14ac:dyDescent="0.25">
      <c r="A402" s="75"/>
      <c r="G402" s="75"/>
    </row>
    <row r="403" spans="1:7" ht="15.75" customHeight="1" x14ac:dyDescent="0.25">
      <c r="A403" s="75"/>
      <c r="G403" s="75"/>
    </row>
    <row r="404" spans="1:7" ht="15.75" customHeight="1" x14ac:dyDescent="0.25">
      <c r="A404" s="75"/>
      <c r="G404" s="75"/>
    </row>
    <row r="405" spans="1:7" ht="15.75" customHeight="1" x14ac:dyDescent="0.25">
      <c r="A405" s="75"/>
      <c r="G405" s="75"/>
    </row>
    <row r="406" spans="1:7" ht="15.75" customHeight="1" x14ac:dyDescent="0.25">
      <c r="A406" s="75"/>
      <c r="G406" s="75"/>
    </row>
    <row r="407" spans="1:7" ht="15.75" customHeight="1" x14ac:dyDescent="0.25">
      <c r="A407" s="75"/>
      <c r="G407" s="75"/>
    </row>
    <row r="408" spans="1:7" ht="15.75" customHeight="1" x14ac:dyDescent="0.25">
      <c r="A408" s="75"/>
      <c r="G408" s="75"/>
    </row>
    <row r="409" spans="1:7" ht="15.75" customHeight="1" x14ac:dyDescent="0.25">
      <c r="A409" s="75"/>
      <c r="G409" s="75"/>
    </row>
    <row r="410" spans="1:7" ht="15.75" customHeight="1" x14ac:dyDescent="0.25">
      <c r="A410" s="75"/>
      <c r="G410" s="75"/>
    </row>
    <row r="411" spans="1:7" ht="15.75" customHeight="1" x14ac:dyDescent="0.25">
      <c r="A411" s="75"/>
      <c r="G411" s="75"/>
    </row>
    <row r="412" spans="1:7" ht="15.75" customHeight="1" x14ac:dyDescent="0.25">
      <c r="A412" s="75"/>
      <c r="G412" s="75"/>
    </row>
    <row r="413" spans="1:7" ht="15.75" customHeight="1" x14ac:dyDescent="0.25">
      <c r="A413" s="75"/>
      <c r="G413" s="75"/>
    </row>
    <row r="414" spans="1:7" ht="15.75" customHeight="1" x14ac:dyDescent="0.25">
      <c r="A414" s="75"/>
      <c r="G414" s="75"/>
    </row>
    <row r="415" spans="1:7" ht="15.75" customHeight="1" x14ac:dyDescent="0.25">
      <c r="A415" s="75"/>
      <c r="G415" s="75"/>
    </row>
    <row r="416" spans="1:7" ht="15.75" customHeight="1" x14ac:dyDescent="0.25">
      <c r="A416" s="75"/>
      <c r="G416" s="75"/>
    </row>
    <row r="417" spans="1:7" ht="15.75" customHeight="1" x14ac:dyDescent="0.25">
      <c r="A417" s="75"/>
      <c r="G417" s="75"/>
    </row>
    <row r="418" spans="1:7" ht="15.75" customHeight="1" x14ac:dyDescent="0.25">
      <c r="A418" s="75"/>
      <c r="G418" s="75"/>
    </row>
    <row r="419" spans="1:7" ht="15.75" customHeight="1" x14ac:dyDescent="0.25">
      <c r="A419" s="75"/>
      <c r="G419" s="75"/>
    </row>
    <row r="420" spans="1:7" ht="15.75" customHeight="1" x14ac:dyDescent="0.25">
      <c r="A420" s="75"/>
      <c r="G420" s="75"/>
    </row>
    <row r="421" spans="1:7" ht="15.75" customHeight="1" x14ac:dyDescent="0.25">
      <c r="A421" s="75"/>
      <c r="G421" s="75"/>
    </row>
    <row r="422" spans="1:7" ht="15.75" customHeight="1" x14ac:dyDescent="0.25">
      <c r="A422" s="75"/>
      <c r="G422" s="75"/>
    </row>
    <row r="423" spans="1:7" ht="15.75" customHeight="1" x14ac:dyDescent="0.25">
      <c r="A423" s="75"/>
      <c r="G423" s="75"/>
    </row>
    <row r="424" spans="1:7" ht="15.75" customHeight="1" x14ac:dyDescent="0.25">
      <c r="A424" s="75"/>
      <c r="G424" s="75"/>
    </row>
    <row r="425" spans="1:7" ht="15.75" customHeight="1" x14ac:dyDescent="0.25">
      <c r="A425" s="75"/>
      <c r="G425" s="75"/>
    </row>
    <row r="426" spans="1:7" ht="15.75" customHeight="1" x14ac:dyDescent="0.25">
      <c r="A426" s="75"/>
      <c r="G426" s="75"/>
    </row>
    <row r="427" spans="1:7" ht="15.75" customHeight="1" x14ac:dyDescent="0.25">
      <c r="A427" s="75"/>
      <c r="G427" s="75"/>
    </row>
    <row r="428" spans="1:7" ht="15.75" customHeight="1" x14ac:dyDescent="0.25">
      <c r="A428" s="75"/>
      <c r="G428" s="75"/>
    </row>
    <row r="429" spans="1:7" ht="15.75" customHeight="1" x14ac:dyDescent="0.25">
      <c r="A429" s="75"/>
      <c r="G429" s="75"/>
    </row>
    <row r="430" spans="1:7" ht="15.75" customHeight="1" x14ac:dyDescent="0.25">
      <c r="A430" s="75"/>
      <c r="G430" s="75"/>
    </row>
    <row r="431" spans="1:7" ht="15.75" customHeight="1" x14ac:dyDescent="0.25">
      <c r="A431" s="75"/>
      <c r="G431" s="75"/>
    </row>
    <row r="432" spans="1:7" ht="15.75" customHeight="1" x14ac:dyDescent="0.25">
      <c r="A432" s="75"/>
      <c r="G432" s="75"/>
    </row>
    <row r="433" spans="1:7" ht="15.75" customHeight="1" x14ac:dyDescent="0.25">
      <c r="A433" s="75"/>
      <c r="G433" s="75"/>
    </row>
    <row r="434" spans="1:7" ht="15.75" customHeight="1" x14ac:dyDescent="0.25">
      <c r="A434" s="75"/>
      <c r="G434" s="75"/>
    </row>
    <row r="435" spans="1:7" ht="15.75" customHeight="1" x14ac:dyDescent="0.25">
      <c r="A435" s="75"/>
      <c r="G435" s="75"/>
    </row>
    <row r="436" spans="1:7" ht="15.75" customHeight="1" x14ac:dyDescent="0.25">
      <c r="A436" s="75"/>
      <c r="G436" s="75"/>
    </row>
    <row r="437" spans="1:7" ht="15.75" customHeight="1" x14ac:dyDescent="0.25">
      <c r="A437" s="75"/>
      <c r="G437" s="75"/>
    </row>
    <row r="438" spans="1:7" ht="15.75" customHeight="1" x14ac:dyDescent="0.25">
      <c r="A438" s="75"/>
      <c r="G438" s="75"/>
    </row>
    <row r="439" spans="1:7" ht="15.75" customHeight="1" x14ac:dyDescent="0.25">
      <c r="A439" s="75"/>
      <c r="G439" s="75"/>
    </row>
    <row r="440" spans="1:7" ht="15.75" customHeight="1" x14ac:dyDescent="0.25">
      <c r="A440" s="75"/>
      <c r="G440" s="75"/>
    </row>
    <row r="441" spans="1:7" ht="15.75" customHeight="1" x14ac:dyDescent="0.25">
      <c r="A441" s="75"/>
      <c r="G441" s="75"/>
    </row>
    <row r="442" spans="1:7" ht="15.75" customHeight="1" x14ac:dyDescent="0.25">
      <c r="A442" s="75"/>
      <c r="G442" s="75"/>
    </row>
    <row r="443" spans="1:7" ht="15.75" customHeight="1" x14ac:dyDescent="0.25">
      <c r="A443" s="75"/>
      <c r="G443" s="75"/>
    </row>
    <row r="444" spans="1:7" ht="15.75" customHeight="1" x14ac:dyDescent="0.25">
      <c r="A444" s="75"/>
      <c r="G444" s="75"/>
    </row>
    <row r="445" spans="1:7" ht="15.75" customHeight="1" x14ac:dyDescent="0.25">
      <c r="A445" s="75"/>
      <c r="G445" s="75"/>
    </row>
    <row r="446" spans="1:7" ht="15.75" customHeight="1" x14ac:dyDescent="0.25">
      <c r="A446" s="75"/>
      <c r="G446" s="75"/>
    </row>
    <row r="447" spans="1:7" ht="15.75" customHeight="1" x14ac:dyDescent="0.25">
      <c r="A447" s="75"/>
      <c r="G447" s="75"/>
    </row>
    <row r="448" spans="1:7" ht="15.75" customHeight="1" x14ac:dyDescent="0.25">
      <c r="A448" s="75"/>
      <c r="G448" s="75"/>
    </row>
    <row r="449" spans="1:7" ht="15.75" customHeight="1" x14ac:dyDescent="0.25">
      <c r="A449" s="75"/>
      <c r="G449" s="75"/>
    </row>
    <row r="450" spans="1:7" ht="15.75" customHeight="1" x14ac:dyDescent="0.25">
      <c r="A450" s="75"/>
      <c r="G450" s="75"/>
    </row>
    <row r="451" spans="1:7" ht="15.75" customHeight="1" x14ac:dyDescent="0.25">
      <c r="A451" s="75"/>
      <c r="G451" s="75"/>
    </row>
    <row r="452" spans="1:7" ht="15.75" customHeight="1" x14ac:dyDescent="0.25">
      <c r="A452" s="75"/>
      <c r="G452" s="75"/>
    </row>
    <row r="453" spans="1:7" ht="15.75" customHeight="1" x14ac:dyDescent="0.25">
      <c r="A453" s="75"/>
      <c r="G453" s="75"/>
    </row>
    <row r="454" spans="1:7" ht="15.75" customHeight="1" x14ac:dyDescent="0.25">
      <c r="A454" s="75"/>
      <c r="G454" s="75"/>
    </row>
    <row r="455" spans="1:7" ht="15.75" customHeight="1" x14ac:dyDescent="0.25">
      <c r="A455" s="75"/>
      <c r="G455" s="75"/>
    </row>
    <row r="456" spans="1:7" ht="15.75" customHeight="1" x14ac:dyDescent="0.25">
      <c r="A456" s="75"/>
      <c r="G456" s="75"/>
    </row>
    <row r="457" spans="1:7" ht="15.75" customHeight="1" x14ac:dyDescent="0.25">
      <c r="A457" s="75"/>
      <c r="G457" s="75"/>
    </row>
    <row r="458" spans="1:7" ht="15.75" customHeight="1" x14ac:dyDescent="0.25">
      <c r="A458" s="75"/>
      <c r="G458" s="75"/>
    </row>
    <row r="459" spans="1:7" ht="15.75" customHeight="1" x14ac:dyDescent="0.25">
      <c r="A459" s="75"/>
      <c r="G459" s="75"/>
    </row>
    <row r="460" spans="1:7" ht="15.75" customHeight="1" x14ac:dyDescent="0.25">
      <c r="A460" s="75"/>
      <c r="G460" s="75"/>
    </row>
    <row r="461" spans="1:7" ht="15.75" customHeight="1" x14ac:dyDescent="0.25">
      <c r="A461" s="75"/>
      <c r="G461" s="75"/>
    </row>
    <row r="462" spans="1:7" ht="15.75" customHeight="1" x14ac:dyDescent="0.25">
      <c r="A462" s="75"/>
      <c r="G462" s="75"/>
    </row>
    <row r="463" spans="1:7" ht="15.75" customHeight="1" x14ac:dyDescent="0.25">
      <c r="A463" s="75"/>
      <c r="G463" s="75"/>
    </row>
    <row r="464" spans="1:7" ht="15.75" customHeight="1" x14ac:dyDescent="0.25">
      <c r="A464" s="75"/>
      <c r="G464" s="75"/>
    </row>
    <row r="465" spans="1:7" ht="15.75" customHeight="1" x14ac:dyDescent="0.25">
      <c r="A465" s="75"/>
      <c r="G465" s="75"/>
    </row>
    <row r="466" spans="1:7" ht="15.75" customHeight="1" x14ac:dyDescent="0.25">
      <c r="A466" s="75"/>
      <c r="G466" s="75"/>
    </row>
    <row r="467" spans="1:7" ht="15.75" customHeight="1" x14ac:dyDescent="0.25">
      <c r="A467" s="75"/>
      <c r="G467" s="75"/>
    </row>
    <row r="468" spans="1:7" ht="15.75" customHeight="1" x14ac:dyDescent="0.25">
      <c r="A468" s="75"/>
      <c r="G468" s="75"/>
    </row>
    <row r="469" spans="1:7" ht="15.75" customHeight="1" x14ac:dyDescent="0.25">
      <c r="A469" s="75"/>
      <c r="G469" s="75"/>
    </row>
    <row r="470" spans="1:7" ht="15.75" customHeight="1" x14ac:dyDescent="0.25">
      <c r="A470" s="75"/>
      <c r="G470" s="75"/>
    </row>
    <row r="471" spans="1:7" ht="15.75" customHeight="1" x14ac:dyDescent="0.25">
      <c r="A471" s="75"/>
      <c r="G471" s="75"/>
    </row>
    <row r="472" spans="1:7" ht="15.75" customHeight="1" x14ac:dyDescent="0.25">
      <c r="A472" s="75"/>
      <c r="G472" s="75"/>
    </row>
    <row r="473" spans="1:7" ht="15.75" customHeight="1" x14ac:dyDescent="0.25">
      <c r="A473" s="75"/>
      <c r="G473" s="75"/>
    </row>
    <row r="474" spans="1:7" ht="15.75" customHeight="1" x14ac:dyDescent="0.25">
      <c r="A474" s="75"/>
      <c r="G474" s="75"/>
    </row>
    <row r="475" spans="1:7" ht="15.75" customHeight="1" x14ac:dyDescent="0.25">
      <c r="A475" s="75"/>
      <c r="G475" s="75"/>
    </row>
    <row r="476" spans="1:7" ht="15.75" customHeight="1" x14ac:dyDescent="0.25">
      <c r="A476" s="75"/>
      <c r="G476" s="75"/>
    </row>
    <row r="477" spans="1:7" ht="15.75" customHeight="1" x14ac:dyDescent="0.25">
      <c r="A477" s="75"/>
      <c r="G477" s="75"/>
    </row>
    <row r="478" spans="1:7" ht="15.75" customHeight="1" x14ac:dyDescent="0.25">
      <c r="A478" s="75"/>
      <c r="G478" s="75"/>
    </row>
    <row r="479" spans="1:7" ht="15.75" customHeight="1" x14ac:dyDescent="0.25">
      <c r="A479" s="75"/>
      <c r="G479" s="75"/>
    </row>
    <row r="480" spans="1:7" ht="15.75" customHeight="1" x14ac:dyDescent="0.25">
      <c r="A480" s="75"/>
      <c r="G480" s="75"/>
    </row>
    <row r="481" spans="1:7" ht="15.75" customHeight="1" x14ac:dyDescent="0.25">
      <c r="A481" s="75"/>
      <c r="G481" s="75"/>
    </row>
    <row r="482" spans="1:7" ht="15.75" customHeight="1" x14ac:dyDescent="0.25">
      <c r="A482" s="75"/>
      <c r="G482" s="75"/>
    </row>
    <row r="483" spans="1:7" ht="15.75" customHeight="1" x14ac:dyDescent="0.25">
      <c r="A483" s="75"/>
      <c r="G483" s="75"/>
    </row>
    <row r="484" spans="1:7" ht="15.75" customHeight="1" x14ac:dyDescent="0.25">
      <c r="A484" s="75"/>
      <c r="G484" s="75"/>
    </row>
    <row r="485" spans="1:7" ht="15.75" customHeight="1" x14ac:dyDescent="0.25">
      <c r="A485" s="75"/>
      <c r="G485" s="75"/>
    </row>
    <row r="486" spans="1:7" ht="15.75" customHeight="1" x14ac:dyDescent="0.25">
      <c r="A486" s="75"/>
      <c r="G486" s="75"/>
    </row>
    <row r="487" spans="1:7" ht="15.75" customHeight="1" x14ac:dyDescent="0.25">
      <c r="A487" s="75"/>
      <c r="G487" s="75"/>
    </row>
    <row r="488" spans="1:7" ht="15.75" customHeight="1" x14ac:dyDescent="0.25">
      <c r="A488" s="75"/>
      <c r="G488" s="75"/>
    </row>
    <row r="489" spans="1:7" ht="15.75" customHeight="1" x14ac:dyDescent="0.25">
      <c r="A489" s="75"/>
      <c r="G489" s="75"/>
    </row>
    <row r="490" spans="1:7" ht="15.75" customHeight="1" x14ac:dyDescent="0.25">
      <c r="A490" s="75"/>
      <c r="G490" s="75"/>
    </row>
    <row r="491" spans="1:7" ht="15.75" customHeight="1" x14ac:dyDescent="0.25">
      <c r="A491" s="75"/>
      <c r="G491" s="75"/>
    </row>
    <row r="492" spans="1:7" ht="15.75" customHeight="1" x14ac:dyDescent="0.25">
      <c r="A492" s="75"/>
      <c r="G492" s="75"/>
    </row>
    <row r="493" spans="1:7" ht="15.75" customHeight="1" x14ac:dyDescent="0.25">
      <c r="A493" s="75"/>
      <c r="G493" s="75"/>
    </row>
    <row r="494" spans="1:7" ht="15.75" customHeight="1" x14ac:dyDescent="0.25">
      <c r="A494" s="75"/>
      <c r="G494" s="75"/>
    </row>
    <row r="495" spans="1:7" ht="15.75" customHeight="1" x14ac:dyDescent="0.25">
      <c r="A495" s="75"/>
      <c r="G495" s="75"/>
    </row>
    <row r="496" spans="1:7" ht="15.75" customHeight="1" x14ac:dyDescent="0.25">
      <c r="A496" s="75"/>
      <c r="G496" s="75"/>
    </row>
    <row r="497" spans="1:7" ht="15.75" customHeight="1" x14ac:dyDescent="0.25">
      <c r="A497" s="75"/>
      <c r="G497" s="75"/>
    </row>
    <row r="498" spans="1:7" ht="15.75" customHeight="1" x14ac:dyDescent="0.25">
      <c r="A498" s="75"/>
      <c r="G498" s="75"/>
    </row>
    <row r="499" spans="1:7" ht="15.75" customHeight="1" x14ac:dyDescent="0.25">
      <c r="A499" s="75"/>
      <c r="G499" s="75"/>
    </row>
    <row r="500" spans="1:7" ht="15.75" customHeight="1" x14ac:dyDescent="0.25">
      <c r="A500" s="75"/>
      <c r="G500" s="75"/>
    </row>
    <row r="501" spans="1:7" ht="15.75" customHeight="1" x14ac:dyDescent="0.25">
      <c r="A501" s="75"/>
      <c r="G501" s="75"/>
    </row>
    <row r="502" spans="1:7" ht="15.75" customHeight="1" x14ac:dyDescent="0.25">
      <c r="A502" s="75"/>
      <c r="G502" s="75"/>
    </row>
    <row r="503" spans="1:7" ht="15.75" customHeight="1" x14ac:dyDescent="0.25">
      <c r="A503" s="75"/>
      <c r="G503" s="75"/>
    </row>
    <row r="504" spans="1:7" ht="15.75" customHeight="1" x14ac:dyDescent="0.25">
      <c r="A504" s="75"/>
      <c r="G504" s="75"/>
    </row>
    <row r="505" spans="1:7" ht="15.75" customHeight="1" x14ac:dyDescent="0.25">
      <c r="A505" s="75"/>
      <c r="G505" s="75"/>
    </row>
    <row r="506" spans="1:7" ht="15.75" customHeight="1" x14ac:dyDescent="0.25">
      <c r="A506" s="75"/>
      <c r="G506" s="75"/>
    </row>
    <row r="507" spans="1:7" ht="15.75" customHeight="1" x14ac:dyDescent="0.25">
      <c r="A507" s="75"/>
      <c r="G507" s="75"/>
    </row>
    <row r="508" spans="1:7" ht="15.75" customHeight="1" x14ac:dyDescent="0.25">
      <c r="A508" s="75"/>
      <c r="G508" s="75"/>
    </row>
    <row r="509" spans="1:7" ht="15.75" customHeight="1" x14ac:dyDescent="0.25">
      <c r="A509" s="75"/>
      <c r="G509" s="75"/>
    </row>
    <row r="510" spans="1:7" ht="15.75" customHeight="1" x14ac:dyDescent="0.25">
      <c r="A510" s="75"/>
      <c r="G510" s="75"/>
    </row>
    <row r="511" spans="1:7" ht="15.75" customHeight="1" x14ac:dyDescent="0.25">
      <c r="A511" s="75"/>
      <c r="G511" s="75"/>
    </row>
    <row r="512" spans="1:7" ht="15.75" customHeight="1" x14ac:dyDescent="0.25">
      <c r="A512" s="75"/>
      <c r="G512" s="75"/>
    </row>
    <row r="513" spans="1:7" ht="15.75" customHeight="1" x14ac:dyDescent="0.25">
      <c r="A513" s="75"/>
      <c r="G513" s="75"/>
    </row>
    <row r="514" spans="1:7" ht="15.75" customHeight="1" x14ac:dyDescent="0.25">
      <c r="A514" s="75"/>
      <c r="G514" s="75"/>
    </row>
    <row r="515" spans="1:7" ht="15.75" customHeight="1" x14ac:dyDescent="0.25">
      <c r="A515" s="75"/>
      <c r="G515" s="75"/>
    </row>
    <row r="516" spans="1:7" ht="15.75" customHeight="1" x14ac:dyDescent="0.25">
      <c r="A516" s="75"/>
      <c r="G516" s="75"/>
    </row>
    <row r="517" spans="1:7" ht="15.75" customHeight="1" x14ac:dyDescent="0.25">
      <c r="A517" s="75"/>
      <c r="G517" s="75"/>
    </row>
    <row r="518" spans="1:7" ht="15.75" customHeight="1" x14ac:dyDescent="0.25">
      <c r="A518" s="75"/>
      <c r="G518" s="75"/>
    </row>
    <row r="519" spans="1:7" ht="15.75" customHeight="1" x14ac:dyDescent="0.25">
      <c r="A519" s="75"/>
      <c r="G519" s="75"/>
    </row>
    <row r="520" spans="1:7" ht="15.75" customHeight="1" x14ac:dyDescent="0.25">
      <c r="A520" s="75"/>
      <c r="G520" s="75"/>
    </row>
    <row r="521" spans="1:7" ht="15.75" customHeight="1" x14ac:dyDescent="0.25">
      <c r="A521" s="75"/>
      <c r="G521" s="75"/>
    </row>
    <row r="522" spans="1:7" ht="15.75" customHeight="1" x14ac:dyDescent="0.25">
      <c r="A522" s="75"/>
      <c r="G522" s="75"/>
    </row>
    <row r="523" spans="1:7" ht="15.75" customHeight="1" x14ac:dyDescent="0.25">
      <c r="A523" s="75"/>
      <c r="G523" s="75"/>
    </row>
    <row r="524" spans="1:7" ht="15.75" customHeight="1" x14ac:dyDescent="0.25">
      <c r="A524" s="75"/>
      <c r="G524" s="75"/>
    </row>
    <row r="525" spans="1:7" ht="15.75" customHeight="1" x14ac:dyDescent="0.25">
      <c r="A525" s="75"/>
      <c r="G525" s="75"/>
    </row>
    <row r="526" spans="1:7" ht="15.75" customHeight="1" x14ac:dyDescent="0.25">
      <c r="A526" s="75"/>
      <c r="G526" s="75"/>
    </row>
    <row r="527" spans="1:7" ht="15.75" customHeight="1" x14ac:dyDescent="0.25">
      <c r="A527" s="75"/>
      <c r="G527" s="75"/>
    </row>
    <row r="528" spans="1:7" ht="15.75" customHeight="1" x14ac:dyDescent="0.25">
      <c r="A528" s="75"/>
      <c r="G528" s="75"/>
    </row>
    <row r="529" spans="1:7" ht="15.75" customHeight="1" x14ac:dyDescent="0.25">
      <c r="A529" s="75"/>
      <c r="G529" s="75"/>
    </row>
    <row r="530" spans="1:7" ht="15.75" customHeight="1" x14ac:dyDescent="0.25">
      <c r="A530" s="75"/>
      <c r="G530" s="75"/>
    </row>
    <row r="531" spans="1:7" ht="15.75" customHeight="1" x14ac:dyDescent="0.25">
      <c r="A531" s="75"/>
      <c r="G531" s="75"/>
    </row>
    <row r="532" spans="1:7" ht="15.75" customHeight="1" x14ac:dyDescent="0.25">
      <c r="A532" s="75"/>
      <c r="G532" s="75"/>
    </row>
    <row r="533" spans="1:7" ht="15.75" customHeight="1" x14ac:dyDescent="0.25">
      <c r="A533" s="75"/>
      <c r="G533" s="75"/>
    </row>
    <row r="534" spans="1:7" ht="15.75" customHeight="1" x14ac:dyDescent="0.25">
      <c r="A534" s="75"/>
      <c r="G534" s="75"/>
    </row>
    <row r="535" spans="1:7" ht="15.75" customHeight="1" x14ac:dyDescent="0.25">
      <c r="A535" s="75"/>
      <c r="G535" s="75"/>
    </row>
    <row r="536" spans="1:7" ht="15.75" customHeight="1" x14ac:dyDescent="0.25">
      <c r="A536" s="75"/>
      <c r="G536" s="75"/>
    </row>
    <row r="537" spans="1:7" ht="15.75" customHeight="1" x14ac:dyDescent="0.25">
      <c r="A537" s="75"/>
      <c r="G537" s="75"/>
    </row>
    <row r="538" spans="1:7" ht="15.75" customHeight="1" x14ac:dyDescent="0.25">
      <c r="A538" s="75"/>
      <c r="G538" s="75"/>
    </row>
    <row r="539" spans="1:7" ht="15.75" customHeight="1" x14ac:dyDescent="0.25">
      <c r="A539" s="75"/>
      <c r="G539" s="75"/>
    </row>
    <row r="540" spans="1:7" ht="15.75" customHeight="1" x14ac:dyDescent="0.25">
      <c r="A540" s="75"/>
      <c r="G540" s="75"/>
    </row>
    <row r="541" spans="1:7" ht="15.75" customHeight="1" x14ac:dyDescent="0.25">
      <c r="A541" s="75"/>
      <c r="G541" s="75"/>
    </row>
    <row r="542" spans="1:7" ht="15.75" customHeight="1" x14ac:dyDescent="0.25">
      <c r="A542" s="75"/>
      <c r="G542" s="75"/>
    </row>
    <row r="543" spans="1:7" ht="15.75" customHeight="1" x14ac:dyDescent="0.25">
      <c r="A543" s="75"/>
      <c r="G543" s="75"/>
    </row>
    <row r="544" spans="1:7" ht="15.75" customHeight="1" x14ac:dyDescent="0.25">
      <c r="A544" s="75"/>
      <c r="G544" s="75"/>
    </row>
    <row r="545" spans="1:7" ht="15.75" customHeight="1" x14ac:dyDescent="0.25">
      <c r="A545" s="75"/>
      <c r="G545" s="75"/>
    </row>
    <row r="546" spans="1:7" ht="15.75" customHeight="1" x14ac:dyDescent="0.25">
      <c r="A546" s="75"/>
      <c r="G546" s="75"/>
    </row>
    <row r="547" spans="1:7" ht="15.75" customHeight="1" x14ac:dyDescent="0.25">
      <c r="A547" s="75"/>
      <c r="G547" s="75"/>
    </row>
    <row r="548" spans="1:7" ht="15.75" customHeight="1" x14ac:dyDescent="0.25">
      <c r="A548" s="75"/>
      <c r="G548" s="75"/>
    </row>
    <row r="549" spans="1:7" ht="15.75" customHeight="1" x14ac:dyDescent="0.25">
      <c r="A549" s="75"/>
      <c r="G549" s="75"/>
    </row>
    <row r="550" spans="1:7" ht="15.75" customHeight="1" x14ac:dyDescent="0.25">
      <c r="A550" s="75"/>
      <c r="G550" s="75"/>
    </row>
    <row r="551" spans="1:7" ht="15.75" customHeight="1" x14ac:dyDescent="0.25">
      <c r="A551" s="75"/>
      <c r="G551" s="75"/>
    </row>
    <row r="552" spans="1:7" ht="15.75" customHeight="1" x14ac:dyDescent="0.25">
      <c r="A552" s="75"/>
      <c r="G552" s="75"/>
    </row>
    <row r="553" spans="1:7" ht="15.75" customHeight="1" x14ac:dyDescent="0.25">
      <c r="A553" s="75"/>
      <c r="G553" s="75"/>
    </row>
    <row r="554" spans="1:7" ht="15.75" customHeight="1" x14ac:dyDescent="0.25">
      <c r="A554" s="75"/>
      <c r="G554" s="75"/>
    </row>
    <row r="555" spans="1:7" ht="15.75" customHeight="1" x14ac:dyDescent="0.25">
      <c r="A555" s="75"/>
      <c r="G555" s="75"/>
    </row>
    <row r="556" spans="1:7" ht="15.75" customHeight="1" x14ac:dyDescent="0.25">
      <c r="A556" s="75"/>
      <c r="G556" s="75"/>
    </row>
    <row r="557" spans="1:7" ht="15.75" customHeight="1" x14ac:dyDescent="0.25">
      <c r="A557" s="75"/>
      <c r="G557" s="75"/>
    </row>
    <row r="558" spans="1:7" ht="15.75" customHeight="1" x14ac:dyDescent="0.25">
      <c r="A558" s="75"/>
      <c r="G558" s="75"/>
    </row>
    <row r="559" spans="1:7" ht="15.75" customHeight="1" x14ac:dyDescent="0.25">
      <c r="A559" s="75"/>
      <c r="G559" s="75"/>
    </row>
    <row r="560" spans="1:7" ht="15.75" customHeight="1" x14ac:dyDescent="0.25">
      <c r="A560" s="75"/>
      <c r="G560" s="75"/>
    </row>
    <row r="561" spans="1:7" ht="15.75" customHeight="1" x14ac:dyDescent="0.25">
      <c r="A561" s="75"/>
      <c r="G561" s="75"/>
    </row>
    <row r="562" spans="1:7" ht="15.75" customHeight="1" x14ac:dyDescent="0.25">
      <c r="A562" s="75"/>
      <c r="G562" s="75"/>
    </row>
    <row r="563" spans="1:7" ht="15.75" customHeight="1" x14ac:dyDescent="0.25">
      <c r="A563" s="75"/>
      <c r="G563" s="75"/>
    </row>
    <row r="564" spans="1:7" ht="15.75" customHeight="1" x14ac:dyDescent="0.25">
      <c r="A564" s="75"/>
      <c r="G564" s="75"/>
    </row>
    <row r="565" spans="1:7" ht="15.75" customHeight="1" x14ac:dyDescent="0.25">
      <c r="A565" s="75"/>
      <c r="G565" s="75"/>
    </row>
    <row r="566" spans="1:7" ht="15.75" customHeight="1" x14ac:dyDescent="0.25">
      <c r="A566" s="75"/>
      <c r="G566" s="75"/>
    </row>
    <row r="567" spans="1:7" ht="15.75" customHeight="1" x14ac:dyDescent="0.25">
      <c r="A567" s="75"/>
      <c r="G567" s="75"/>
    </row>
    <row r="568" spans="1:7" ht="15.75" customHeight="1" x14ac:dyDescent="0.25">
      <c r="A568" s="75"/>
      <c r="G568" s="75"/>
    </row>
    <row r="569" spans="1:7" ht="15.75" customHeight="1" x14ac:dyDescent="0.25">
      <c r="A569" s="75"/>
      <c r="G569" s="75"/>
    </row>
    <row r="570" spans="1:7" ht="15.75" customHeight="1" x14ac:dyDescent="0.25">
      <c r="A570" s="75"/>
      <c r="G570" s="75"/>
    </row>
    <row r="571" spans="1:7" ht="15.75" customHeight="1" x14ac:dyDescent="0.25">
      <c r="A571" s="75"/>
      <c r="G571" s="75"/>
    </row>
    <row r="572" spans="1:7" ht="15.75" customHeight="1" x14ac:dyDescent="0.25">
      <c r="A572" s="75"/>
      <c r="G572" s="75"/>
    </row>
    <row r="573" spans="1:7" ht="15.75" customHeight="1" x14ac:dyDescent="0.25">
      <c r="A573" s="75"/>
      <c r="G573" s="75"/>
    </row>
    <row r="574" spans="1:7" ht="15.75" customHeight="1" x14ac:dyDescent="0.25">
      <c r="A574" s="75"/>
      <c r="G574" s="75"/>
    </row>
    <row r="575" spans="1:7" ht="15.75" customHeight="1" x14ac:dyDescent="0.25">
      <c r="A575" s="75"/>
      <c r="G575" s="75"/>
    </row>
    <row r="576" spans="1:7" ht="15.75" customHeight="1" x14ac:dyDescent="0.25">
      <c r="A576" s="75"/>
      <c r="G576" s="75"/>
    </row>
    <row r="577" spans="1:7" ht="15.75" customHeight="1" x14ac:dyDescent="0.25">
      <c r="A577" s="75"/>
      <c r="G577" s="75"/>
    </row>
    <row r="578" spans="1:7" ht="15.75" customHeight="1" x14ac:dyDescent="0.25">
      <c r="A578" s="75"/>
      <c r="G578" s="75"/>
    </row>
    <row r="579" spans="1:7" ht="15.75" customHeight="1" x14ac:dyDescent="0.25">
      <c r="A579" s="75"/>
      <c r="G579" s="75"/>
    </row>
    <row r="580" spans="1:7" ht="15.75" customHeight="1" x14ac:dyDescent="0.25">
      <c r="A580" s="75"/>
      <c r="G580" s="75"/>
    </row>
    <row r="581" spans="1:7" ht="15.75" customHeight="1" x14ac:dyDescent="0.25">
      <c r="A581" s="75"/>
      <c r="G581" s="75"/>
    </row>
    <row r="582" spans="1:7" ht="15.75" customHeight="1" x14ac:dyDescent="0.25">
      <c r="A582" s="75"/>
      <c r="G582" s="75"/>
    </row>
    <row r="583" spans="1:7" ht="15.75" customHeight="1" x14ac:dyDescent="0.25">
      <c r="A583" s="75"/>
      <c r="G583" s="75"/>
    </row>
    <row r="584" spans="1:7" ht="15.75" customHeight="1" x14ac:dyDescent="0.25">
      <c r="A584" s="75"/>
      <c r="G584" s="75"/>
    </row>
    <row r="585" spans="1:7" ht="15.75" customHeight="1" x14ac:dyDescent="0.25">
      <c r="A585" s="75"/>
      <c r="G585" s="75"/>
    </row>
    <row r="586" spans="1:7" ht="15.75" customHeight="1" x14ac:dyDescent="0.25">
      <c r="A586" s="75"/>
      <c r="G586" s="75"/>
    </row>
    <row r="587" spans="1:7" ht="15.75" customHeight="1" x14ac:dyDescent="0.25">
      <c r="A587" s="75"/>
      <c r="G587" s="75"/>
    </row>
    <row r="588" spans="1:7" ht="15.75" customHeight="1" x14ac:dyDescent="0.25">
      <c r="A588" s="75"/>
      <c r="G588" s="75"/>
    </row>
    <row r="589" spans="1:7" ht="15.75" customHeight="1" x14ac:dyDescent="0.25">
      <c r="A589" s="75"/>
      <c r="G589" s="75"/>
    </row>
    <row r="590" spans="1:7" ht="15.75" customHeight="1" x14ac:dyDescent="0.25">
      <c r="A590" s="75"/>
      <c r="G590" s="75"/>
    </row>
    <row r="591" spans="1:7" ht="15.75" customHeight="1" x14ac:dyDescent="0.25">
      <c r="A591" s="75"/>
      <c r="G591" s="75"/>
    </row>
    <row r="592" spans="1:7" ht="15.75" customHeight="1" x14ac:dyDescent="0.25">
      <c r="A592" s="75"/>
      <c r="G592" s="75"/>
    </row>
    <row r="593" spans="1:7" ht="15.75" customHeight="1" x14ac:dyDescent="0.25">
      <c r="A593" s="75"/>
      <c r="G593" s="75"/>
    </row>
    <row r="594" spans="1:7" ht="15.75" customHeight="1" x14ac:dyDescent="0.25">
      <c r="A594" s="75"/>
      <c r="G594" s="75"/>
    </row>
    <row r="595" spans="1:7" ht="15.75" customHeight="1" x14ac:dyDescent="0.25">
      <c r="A595" s="75"/>
      <c r="G595" s="75"/>
    </row>
    <row r="596" spans="1:7" ht="15.75" customHeight="1" x14ac:dyDescent="0.25">
      <c r="A596" s="75"/>
      <c r="G596" s="75"/>
    </row>
    <row r="597" spans="1:7" ht="15.75" customHeight="1" x14ac:dyDescent="0.25">
      <c r="A597" s="75"/>
      <c r="G597" s="75"/>
    </row>
    <row r="598" spans="1:7" ht="15.75" customHeight="1" x14ac:dyDescent="0.25">
      <c r="A598" s="75"/>
      <c r="G598" s="75"/>
    </row>
    <row r="599" spans="1:7" ht="15.75" customHeight="1" x14ac:dyDescent="0.25">
      <c r="A599" s="75"/>
      <c r="G599" s="75"/>
    </row>
    <row r="600" spans="1:7" ht="15.75" customHeight="1" x14ac:dyDescent="0.25">
      <c r="A600" s="75"/>
      <c r="G600" s="75"/>
    </row>
    <row r="601" spans="1:7" ht="15.75" customHeight="1" x14ac:dyDescent="0.25">
      <c r="A601" s="75"/>
      <c r="G601" s="75"/>
    </row>
    <row r="602" spans="1:7" ht="15.75" customHeight="1" x14ac:dyDescent="0.25">
      <c r="A602" s="75"/>
      <c r="G602" s="75"/>
    </row>
    <row r="603" spans="1:7" ht="15.75" customHeight="1" x14ac:dyDescent="0.25">
      <c r="A603" s="75"/>
      <c r="G603" s="75"/>
    </row>
    <row r="604" spans="1:7" ht="15.75" customHeight="1" x14ac:dyDescent="0.25">
      <c r="A604" s="75"/>
      <c r="G604" s="75"/>
    </row>
    <row r="605" spans="1:7" ht="15.75" customHeight="1" x14ac:dyDescent="0.25">
      <c r="A605" s="75"/>
      <c r="G605" s="75"/>
    </row>
    <row r="606" spans="1:7" ht="15.75" customHeight="1" x14ac:dyDescent="0.25">
      <c r="A606" s="75"/>
      <c r="G606" s="75"/>
    </row>
    <row r="607" spans="1:7" ht="15.75" customHeight="1" x14ac:dyDescent="0.25">
      <c r="A607" s="75"/>
      <c r="G607" s="75"/>
    </row>
    <row r="608" spans="1:7" ht="15.75" customHeight="1" x14ac:dyDescent="0.25">
      <c r="A608" s="75"/>
      <c r="G608" s="75"/>
    </row>
    <row r="609" spans="1:7" ht="15.75" customHeight="1" x14ac:dyDescent="0.25">
      <c r="A609" s="75"/>
      <c r="G609" s="75"/>
    </row>
    <row r="610" spans="1:7" ht="15.75" customHeight="1" x14ac:dyDescent="0.25">
      <c r="A610" s="75"/>
      <c r="G610" s="75"/>
    </row>
    <row r="611" spans="1:7" ht="15.75" customHeight="1" x14ac:dyDescent="0.25">
      <c r="A611" s="75"/>
      <c r="G611" s="75"/>
    </row>
    <row r="612" spans="1:7" ht="15.75" customHeight="1" x14ac:dyDescent="0.25">
      <c r="A612" s="75"/>
      <c r="G612" s="75"/>
    </row>
    <row r="613" spans="1:7" ht="15.75" customHeight="1" x14ac:dyDescent="0.25">
      <c r="A613" s="75"/>
      <c r="G613" s="75"/>
    </row>
    <row r="614" spans="1:7" ht="15.75" customHeight="1" x14ac:dyDescent="0.25">
      <c r="A614" s="75"/>
      <c r="G614" s="75"/>
    </row>
    <row r="615" spans="1:7" ht="15.75" customHeight="1" x14ac:dyDescent="0.25">
      <c r="A615" s="75"/>
      <c r="G615" s="75"/>
    </row>
    <row r="616" spans="1:7" ht="15.75" customHeight="1" x14ac:dyDescent="0.25">
      <c r="A616" s="75"/>
      <c r="G616" s="75"/>
    </row>
    <row r="617" spans="1:7" ht="15.75" customHeight="1" x14ac:dyDescent="0.25">
      <c r="A617" s="75"/>
      <c r="G617" s="75"/>
    </row>
    <row r="618" spans="1:7" ht="15.75" customHeight="1" x14ac:dyDescent="0.25">
      <c r="A618" s="75"/>
      <c r="G618" s="75"/>
    </row>
    <row r="619" spans="1:7" ht="15.75" customHeight="1" x14ac:dyDescent="0.25">
      <c r="A619" s="75"/>
      <c r="G619" s="75"/>
    </row>
    <row r="620" spans="1:7" ht="15.75" customHeight="1" x14ac:dyDescent="0.25">
      <c r="A620" s="75"/>
      <c r="G620" s="75"/>
    </row>
    <row r="621" spans="1:7" ht="15.75" customHeight="1" x14ac:dyDescent="0.25">
      <c r="A621" s="75"/>
      <c r="G621" s="75"/>
    </row>
    <row r="622" spans="1:7" ht="15.75" customHeight="1" x14ac:dyDescent="0.25">
      <c r="A622" s="75"/>
      <c r="G622" s="75"/>
    </row>
    <row r="623" spans="1:7" ht="15.75" customHeight="1" x14ac:dyDescent="0.25">
      <c r="A623" s="75"/>
      <c r="G623" s="75"/>
    </row>
    <row r="624" spans="1:7" ht="15.75" customHeight="1" x14ac:dyDescent="0.25">
      <c r="A624" s="75"/>
      <c r="G624" s="75"/>
    </row>
    <row r="625" spans="1:7" ht="15.75" customHeight="1" x14ac:dyDescent="0.25">
      <c r="A625" s="75"/>
      <c r="G625" s="75"/>
    </row>
    <row r="626" spans="1:7" ht="15.75" customHeight="1" x14ac:dyDescent="0.25">
      <c r="A626" s="75"/>
      <c r="G626" s="75"/>
    </row>
    <row r="627" spans="1:7" ht="15.75" customHeight="1" x14ac:dyDescent="0.25">
      <c r="A627" s="75"/>
      <c r="G627" s="75"/>
    </row>
    <row r="628" spans="1:7" ht="15.75" customHeight="1" x14ac:dyDescent="0.25">
      <c r="A628" s="75"/>
      <c r="G628" s="75"/>
    </row>
    <row r="629" spans="1:7" ht="15.75" customHeight="1" x14ac:dyDescent="0.25">
      <c r="A629" s="75"/>
      <c r="G629" s="75"/>
    </row>
    <row r="630" spans="1:7" ht="15.75" customHeight="1" x14ac:dyDescent="0.25">
      <c r="A630" s="75"/>
      <c r="G630" s="75"/>
    </row>
    <row r="631" spans="1:7" ht="15.75" customHeight="1" x14ac:dyDescent="0.25">
      <c r="A631" s="75"/>
      <c r="G631" s="75"/>
    </row>
    <row r="632" spans="1:7" ht="15.75" customHeight="1" x14ac:dyDescent="0.25">
      <c r="A632" s="75"/>
      <c r="G632" s="75"/>
    </row>
    <row r="633" spans="1:7" ht="15.75" customHeight="1" x14ac:dyDescent="0.25">
      <c r="A633" s="75"/>
      <c r="G633" s="75"/>
    </row>
    <row r="634" spans="1:7" ht="15.75" customHeight="1" x14ac:dyDescent="0.25">
      <c r="A634" s="75"/>
      <c r="G634" s="75"/>
    </row>
    <row r="635" spans="1:7" ht="15.75" customHeight="1" x14ac:dyDescent="0.25">
      <c r="A635" s="75"/>
      <c r="G635" s="75"/>
    </row>
    <row r="636" spans="1:7" ht="15.75" customHeight="1" x14ac:dyDescent="0.25">
      <c r="A636" s="75"/>
      <c r="G636" s="75"/>
    </row>
    <row r="637" spans="1:7" ht="15.75" customHeight="1" x14ac:dyDescent="0.25">
      <c r="A637" s="75"/>
      <c r="G637" s="75"/>
    </row>
    <row r="638" spans="1:7" ht="15.75" customHeight="1" x14ac:dyDescent="0.25">
      <c r="A638" s="75"/>
      <c r="G638" s="75"/>
    </row>
    <row r="639" spans="1:7" ht="15.75" customHeight="1" x14ac:dyDescent="0.25">
      <c r="A639" s="75"/>
      <c r="G639" s="75"/>
    </row>
    <row r="640" spans="1:7" ht="15.75" customHeight="1" x14ac:dyDescent="0.25">
      <c r="A640" s="75"/>
      <c r="G640" s="75"/>
    </row>
    <row r="641" spans="1:7" ht="15.75" customHeight="1" x14ac:dyDescent="0.25">
      <c r="A641" s="75"/>
      <c r="G641" s="75"/>
    </row>
    <row r="642" spans="1:7" ht="15.75" customHeight="1" x14ac:dyDescent="0.25">
      <c r="A642" s="75"/>
      <c r="G642" s="75"/>
    </row>
    <row r="643" spans="1:7" ht="15.75" customHeight="1" x14ac:dyDescent="0.25">
      <c r="A643" s="75"/>
      <c r="G643" s="75"/>
    </row>
    <row r="644" spans="1:7" ht="15.75" customHeight="1" x14ac:dyDescent="0.25">
      <c r="A644" s="75"/>
      <c r="G644" s="75"/>
    </row>
    <row r="645" spans="1:7" ht="15.75" customHeight="1" x14ac:dyDescent="0.25">
      <c r="A645" s="75"/>
      <c r="G645" s="75"/>
    </row>
    <row r="646" spans="1:7" ht="15.75" customHeight="1" x14ac:dyDescent="0.25">
      <c r="A646" s="75"/>
      <c r="G646" s="75"/>
    </row>
    <row r="647" spans="1:7" ht="15.75" customHeight="1" x14ac:dyDescent="0.25">
      <c r="A647" s="75"/>
      <c r="G647" s="75"/>
    </row>
    <row r="648" spans="1:7" ht="15.75" customHeight="1" x14ac:dyDescent="0.25">
      <c r="A648" s="75"/>
      <c r="G648" s="75"/>
    </row>
    <row r="649" spans="1:7" ht="15.75" customHeight="1" x14ac:dyDescent="0.25">
      <c r="A649" s="75"/>
      <c r="G649" s="75"/>
    </row>
    <row r="650" spans="1:7" ht="15.75" customHeight="1" x14ac:dyDescent="0.25">
      <c r="A650" s="75"/>
      <c r="G650" s="75"/>
    </row>
    <row r="651" spans="1:7" ht="15.75" customHeight="1" x14ac:dyDescent="0.25">
      <c r="A651" s="75"/>
      <c r="G651" s="75"/>
    </row>
    <row r="652" spans="1:7" ht="15.75" customHeight="1" x14ac:dyDescent="0.25">
      <c r="A652" s="75"/>
      <c r="G652" s="75"/>
    </row>
    <row r="653" spans="1:7" ht="15.75" customHeight="1" x14ac:dyDescent="0.25">
      <c r="A653" s="75"/>
      <c r="G653" s="75"/>
    </row>
    <row r="654" spans="1:7" ht="15.75" customHeight="1" x14ac:dyDescent="0.25">
      <c r="A654" s="75"/>
      <c r="G654" s="75"/>
    </row>
    <row r="655" spans="1:7" ht="15.75" customHeight="1" x14ac:dyDescent="0.25">
      <c r="A655" s="75"/>
      <c r="G655" s="75"/>
    </row>
    <row r="656" spans="1:7" ht="15.75" customHeight="1" x14ac:dyDescent="0.25">
      <c r="A656" s="75"/>
      <c r="G656" s="75"/>
    </row>
    <row r="657" spans="1:7" ht="15.75" customHeight="1" x14ac:dyDescent="0.25">
      <c r="A657" s="75"/>
      <c r="G657" s="75"/>
    </row>
    <row r="658" spans="1:7" ht="15.75" customHeight="1" x14ac:dyDescent="0.25">
      <c r="A658" s="75"/>
      <c r="G658" s="75"/>
    </row>
    <row r="659" spans="1:7" ht="15.75" customHeight="1" x14ac:dyDescent="0.25">
      <c r="A659" s="75"/>
      <c r="G659" s="75"/>
    </row>
    <row r="660" spans="1:7" ht="15.75" customHeight="1" x14ac:dyDescent="0.25">
      <c r="A660" s="75"/>
      <c r="G660" s="75"/>
    </row>
    <row r="661" spans="1:7" ht="15.75" customHeight="1" x14ac:dyDescent="0.25">
      <c r="A661" s="75"/>
      <c r="G661" s="75"/>
    </row>
    <row r="662" spans="1:7" ht="15.75" customHeight="1" x14ac:dyDescent="0.25">
      <c r="A662" s="75"/>
      <c r="G662" s="75"/>
    </row>
    <row r="663" spans="1:7" ht="15.75" customHeight="1" x14ac:dyDescent="0.25">
      <c r="A663" s="75"/>
      <c r="G663" s="75"/>
    </row>
    <row r="664" spans="1:7" ht="15.75" customHeight="1" x14ac:dyDescent="0.25">
      <c r="A664" s="75"/>
      <c r="G664" s="75"/>
    </row>
    <row r="665" spans="1:7" ht="15.75" customHeight="1" x14ac:dyDescent="0.25">
      <c r="A665" s="75"/>
      <c r="G665" s="75"/>
    </row>
    <row r="666" spans="1:7" ht="15.75" customHeight="1" x14ac:dyDescent="0.25">
      <c r="A666" s="75"/>
      <c r="G666" s="75"/>
    </row>
    <row r="667" spans="1:7" ht="15.75" customHeight="1" x14ac:dyDescent="0.25">
      <c r="A667" s="75"/>
      <c r="G667" s="75"/>
    </row>
    <row r="668" spans="1:7" ht="15.75" customHeight="1" x14ac:dyDescent="0.25">
      <c r="A668" s="75"/>
      <c r="G668" s="75"/>
    </row>
    <row r="669" spans="1:7" ht="15.75" customHeight="1" x14ac:dyDescent="0.25">
      <c r="A669" s="75"/>
      <c r="G669" s="75"/>
    </row>
    <row r="670" spans="1:7" ht="15.75" customHeight="1" x14ac:dyDescent="0.25">
      <c r="A670" s="75"/>
      <c r="G670" s="75"/>
    </row>
    <row r="671" spans="1:7" ht="15.75" customHeight="1" x14ac:dyDescent="0.25">
      <c r="A671" s="75"/>
      <c r="G671" s="75"/>
    </row>
    <row r="672" spans="1:7" ht="15.75" customHeight="1" x14ac:dyDescent="0.25">
      <c r="A672" s="75"/>
      <c r="G672" s="75"/>
    </row>
    <row r="673" spans="1:7" ht="15.75" customHeight="1" x14ac:dyDescent="0.25">
      <c r="A673" s="75"/>
      <c r="G673" s="75"/>
    </row>
    <row r="674" spans="1:7" ht="15.75" customHeight="1" x14ac:dyDescent="0.25">
      <c r="A674" s="75"/>
      <c r="G674" s="75"/>
    </row>
    <row r="675" spans="1:7" ht="15.75" customHeight="1" x14ac:dyDescent="0.25">
      <c r="A675" s="75"/>
      <c r="G675" s="75"/>
    </row>
    <row r="676" spans="1:7" ht="15.75" customHeight="1" x14ac:dyDescent="0.25">
      <c r="A676" s="75"/>
      <c r="G676" s="75"/>
    </row>
    <row r="677" spans="1:7" ht="15.75" customHeight="1" x14ac:dyDescent="0.25">
      <c r="A677" s="75"/>
      <c r="G677" s="75"/>
    </row>
    <row r="678" spans="1:7" ht="15.75" customHeight="1" x14ac:dyDescent="0.25">
      <c r="A678" s="75"/>
      <c r="G678" s="75"/>
    </row>
    <row r="679" spans="1:7" ht="15.75" customHeight="1" x14ac:dyDescent="0.25">
      <c r="A679" s="75"/>
      <c r="G679" s="75"/>
    </row>
    <row r="680" spans="1:7" ht="15.75" customHeight="1" x14ac:dyDescent="0.25">
      <c r="A680" s="75"/>
      <c r="G680" s="75"/>
    </row>
    <row r="681" spans="1:7" ht="15.75" customHeight="1" x14ac:dyDescent="0.25">
      <c r="A681" s="75"/>
      <c r="G681" s="75"/>
    </row>
    <row r="682" spans="1:7" ht="15.75" customHeight="1" x14ac:dyDescent="0.25">
      <c r="A682" s="75"/>
      <c r="G682" s="75"/>
    </row>
    <row r="683" spans="1:7" ht="15.75" customHeight="1" x14ac:dyDescent="0.25">
      <c r="A683" s="75"/>
      <c r="G683" s="75"/>
    </row>
    <row r="684" spans="1:7" ht="15.75" customHeight="1" x14ac:dyDescent="0.25">
      <c r="A684" s="75"/>
      <c r="G684" s="75"/>
    </row>
    <row r="685" spans="1:7" ht="15.75" customHeight="1" x14ac:dyDescent="0.25">
      <c r="A685" s="75"/>
      <c r="G685" s="75"/>
    </row>
    <row r="686" spans="1:7" ht="15.75" customHeight="1" x14ac:dyDescent="0.25">
      <c r="A686" s="75"/>
      <c r="G686" s="75"/>
    </row>
    <row r="687" spans="1:7" ht="15.75" customHeight="1" x14ac:dyDescent="0.25">
      <c r="A687" s="75"/>
      <c r="G687" s="75"/>
    </row>
    <row r="688" spans="1:7" ht="15.75" customHeight="1" x14ac:dyDescent="0.25">
      <c r="A688" s="75"/>
      <c r="G688" s="75"/>
    </row>
    <row r="689" spans="1:7" ht="15.75" customHeight="1" x14ac:dyDescent="0.25">
      <c r="A689" s="75"/>
      <c r="G689" s="75"/>
    </row>
    <row r="690" spans="1:7" ht="15.75" customHeight="1" x14ac:dyDescent="0.25">
      <c r="A690" s="75"/>
      <c r="G690" s="75"/>
    </row>
    <row r="691" spans="1:7" ht="15.75" customHeight="1" x14ac:dyDescent="0.25">
      <c r="A691" s="75"/>
      <c r="G691" s="75"/>
    </row>
    <row r="692" spans="1:7" ht="15.75" customHeight="1" x14ac:dyDescent="0.25">
      <c r="A692" s="75"/>
      <c r="G692" s="75"/>
    </row>
    <row r="693" spans="1:7" ht="15.75" customHeight="1" x14ac:dyDescent="0.25">
      <c r="A693" s="75"/>
      <c r="G693" s="75"/>
    </row>
    <row r="694" spans="1:7" ht="15.75" customHeight="1" x14ac:dyDescent="0.25">
      <c r="A694" s="75"/>
      <c r="G694" s="75"/>
    </row>
    <row r="695" spans="1:7" ht="15.75" customHeight="1" x14ac:dyDescent="0.25">
      <c r="A695" s="75"/>
      <c r="G695" s="75"/>
    </row>
    <row r="696" spans="1:7" ht="15.75" customHeight="1" x14ac:dyDescent="0.25">
      <c r="A696" s="75"/>
      <c r="G696" s="75"/>
    </row>
    <row r="697" spans="1:7" ht="15.75" customHeight="1" x14ac:dyDescent="0.25">
      <c r="A697" s="75"/>
      <c r="G697" s="75"/>
    </row>
    <row r="698" spans="1:7" ht="15.75" customHeight="1" x14ac:dyDescent="0.25">
      <c r="A698" s="75"/>
      <c r="G698" s="75"/>
    </row>
    <row r="699" spans="1:7" ht="15.75" customHeight="1" x14ac:dyDescent="0.25">
      <c r="A699" s="75"/>
      <c r="G699" s="75"/>
    </row>
    <row r="700" spans="1:7" ht="15.75" customHeight="1" x14ac:dyDescent="0.25">
      <c r="A700" s="75"/>
      <c r="G700" s="75"/>
    </row>
    <row r="701" spans="1:7" ht="15.75" customHeight="1" x14ac:dyDescent="0.25">
      <c r="A701" s="75"/>
      <c r="G701" s="75"/>
    </row>
    <row r="702" spans="1:7" ht="15.75" customHeight="1" x14ac:dyDescent="0.25">
      <c r="A702" s="75"/>
      <c r="G702" s="75"/>
    </row>
    <row r="703" spans="1:7" ht="15.75" customHeight="1" x14ac:dyDescent="0.25">
      <c r="A703" s="75"/>
      <c r="G703" s="75"/>
    </row>
    <row r="704" spans="1:7" ht="15.75" customHeight="1" x14ac:dyDescent="0.25">
      <c r="A704" s="75"/>
      <c r="G704" s="75"/>
    </row>
    <row r="705" spans="1:7" ht="15.75" customHeight="1" x14ac:dyDescent="0.25">
      <c r="A705" s="75"/>
      <c r="G705" s="75"/>
    </row>
    <row r="706" spans="1:7" ht="15.75" customHeight="1" x14ac:dyDescent="0.25">
      <c r="A706" s="75"/>
      <c r="G706" s="75"/>
    </row>
    <row r="707" spans="1:7" ht="15.75" customHeight="1" x14ac:dyDescent="0.25">
      <c r="A707" s="75"/>
      <c r="G707" s="75"/>
    </row>
    <row r="708" spans="1:7" ht="15.75" customHeight="1" x14ac:dyDescent="0.25">
      <c r="A708" s="75"/>
      <c r="G708" s="75"/>
    </row>
    <row r="709" spans="1:7" ht="15.75" customHeight="1" x14ac:dyDescent="0.25">
      <c r="A709" s="75"/>
      <c r="G709" s="75"/>
    </row>
    <row r="710" spans="1:7" ht="15.75" customHeight="1" x14ac:dyDescent="0.25">
      <c r="A710" s="75"/>
      <c r="G710" s="75"/>
    </row>
    <row r="711" spans="1:7" ht="15.75" customHeight="1" x14ac:dyDescent="0.25">
      <c r="A711" s="75"/>
      <c r="G711" s="75"/>
    </row>
    <row r="712" spans="1:7" ht="15.75" customHeight="1" x14ac:dyDescent="0.25">
      <c r="A712" s="75"/>
      <c r="G712" s="75"/>
    </row>
    <row r="713" spans="1:7" ht="15.75" customHeight="1" x14ac:dyDescent="0.25">
      <c r="A713" s="75"/>
      <c r="G713" s="75"/>
    </row>
    <row r="714" spans="1:7" ht="15.75" customHeight="1" x14ac:dyDescent="0.25">
      <c r="A714" s="75"/>
      <c r="G714" s="75"/>
    </row>
    <row r="715" spans="1:7" ht="15.75" customHeight="1" x14ac:dyDescent="0.25">
      <c r="A715" s="75"/>
      <c r="G715" s="75"/>
    </row>
    <row r="716" spans="1:7" ht="15.75" customHeight="1" x14ac:dyDescent="0.25">
      <c r="A716" s="75"/>
      <c r="G716" s="75"/>
    </row>
    <row r="717" spans="1:7" ht="15.75" customHeight="1" x14ac:dyDescent="0.25">
      <c r="A717" s="75"/>
      <c r="G717" s="75"/>
    </row>
    <row r="718" spans="1:7" ht="15.75" customHeight="1" x14ac:dyDescent="0.25">
      <c r="A718" s="75"/>
      <c r="G718" s="75"/>
    </row>
    <row r="719" spans="1:7" ht="15.75" customHeight="1" x14ac:dyDescent="0.25">
      <c r="A719" s="75"/>
      <c r="G719" s="75"/>
    </row>
    <row r="720" spans="1:7" ht="15.75" customHeight="1" x14ac:dyDescent="0.25">
      <c r="A720" s="75"/>
      <c r="G720" s="75"/>
    </row>
    <row r="721" spans="1:7" ht="15.75" customHeight="1" x14ac:dyDescent="0.25">
      <c r="A721" s="75"/>
      <c r="G721" s="75"/>
    </row>
    <row r="722" spans="1:7" ht="15.75" customHeight="1" x14ac:dyDescent="0.25">
      <c r="A722" s="75"/>
      <c r="G722" s="75"/>
    </row>
    <row r="723" spans="1:7" ht="15.75" customHeight="1" x14ac:dyDescent="0.25">
      <c r="A723" s="75"/>
      <c r="G723" s="75"/>
    </row>
    <row r="724" spans="1:7" ht="15.75" customHeight="1" x14ac:dyDescent="0.25">
      <c r="A724" s="75"/>
      <c r="G724" s="75"/>
    </row>
    <row r="725" spans="1:7" ht="15.75" customHeight="1" x14ac:dyDescent="0.25">
      <c r="A725" s="75"/>
      <c r="G725" s="75"/>
    </row>
    <row r="726" spans="1:7" ht="15.75" customHeight="1" x14ac:dyDescent="0.25">
      <c r="A726" s="75"/>
      <c r="G726" s="75"/>
    </row>
    <row r="727" spans="1:7" ht="15.75" customHeight="1" x14ac:dyDescent="0.25">
      <c r="A727" s="75"/>
      <c r="G727" s="75"/>
    </row>
    <row r="728" spans="1:7" ht="15.75" customHeight="1" x14ac:dyDescent="0.25">
      <c r="A728" s="75"/>
      <c r="G728" s="75"/>
    </row>
    <row r="729" spans="1:7" ht="15.75" customHeight="1" x14ac:dyDescent="0.25">
      <c r="A729" s="75"/>
      <c r="G729" s="75"/>
    </row>
    <row r="730" spans="1:7" ht="15.75" customHeight="1" x14ac:dyDescent="0.25">
      <c r="A730" s="75"/>
      <c r="G730" s="75"/>
    </row>
    <row r="731" spans="1:7" ht="15.75" customHeight="1" x14ac:dyDescent="0.25">
      <c r="A731" s="75"/>
      <c r="G731" s="75"/>
    </row>
    <row r="732" spans="1:7" ht="15.75" customHeight="1" x14ac:dyDescent="0.25">
      <c r="A732" s="75"/>
      <c r="G732" s="75"/>
    </row>
    <row r="733" spans="1:7" ht="15.75" customHeight="1" x14ac:dyDescent="0.25">
      <c r="A733" s="75"/>
      <c r="G733" s="75"/>
    </row>
    <row r="734" spans="1:7" ht="15.75" customHeight="1" x14ac:dyDescent="0.25">
      <c r="A734" s="75"/>
      <c r="G734" s="75"/>
    </row>
    <row r="735" spans="1:7" ht="15.75" customHeight="1" x14ac:dyDescent="0.25">
      <c r="A735" s="75"/>
      <c r="G735" s="75"/>
    </row>
    <row r="736" spans="1:7" ht="15.75" customHeight="1" x14ac:dyDescent="0.25">
      <c r="A736" s="75"/>
      <c r="G736" s="75"/>
    </row>
    <row r="737" spans="1:7" ht="15.75" customHeight="1" x14ac:dyDescent="0.25">
      <c r="A737" s="75"/>
      <c r="G737" s="75"/>
    </row>
    <row r="738" spans="1:7" ht="15.75" customHeight="1" x14ac:dyDescent="0.25">
      <c r="A738" s="75"/>
      <c r="G738" s="75"/>
    </row>
    <row r="739" spans="1:7" ht="15.75" customHeight="1" x14ac:dyDescent="0.25">
      <c r="A739" s="75"/>
      <c r="G739" s="75"/>
    </row>
    <row r="740" spans="1:7" ht="15.75" customHeight="1" x14ac:dyDescent="0.25">
      <c r="A740" s="75"/>
      <c r="G740" s="75"/>
    </row>
    <row r="741" spans="1:7" ht="15.75" customHeight="1" x14ac:dyDescent="0.25">
      <c r="A741" s="75"/>
      <c r="G741" s="75"/>
    </row>
    <row r="742" spans="1:7" ht="15.75" customHeight="1" x14ac:dyDescent="0.25">
      <c r="A742" s="75"/>
      <c r="G742" s="75"/>
    </row>
    <row r="743" spans="1:7" ht="15.75" customHeight="1" x14ac:dyDescent="0.25">
      <c r="A743" s="75"/>
      <c r="G743" s="75"/>
    </row>
    <row r="744" spans="1:7" ht="15.75" customHeight="1" x14ac:dyDescent="0.25">
      <c r="A744" s="75"/>
      <c r="G744" s="75"/>
    </row>
    <row r="745" spans="1:7" ht="15.75" customHeight="1" x14ac:dyDescent="0.25">
      <c r="A745" s="75"/>
      <c r="G745" s="75"/>
    </row>
    <row r="746" spans="1:7" ht="15.75" customHeight="1" x14ac:dyDescent="0.25">
      <c r="A746" s="75"/>
      <c r="G746" s="75"/>
    </row>
    <row r="747" spans="1:7" ht="15.75" customHeight="1" x14ac:dyDescent="0.25">
      <c r="A747" s="75"/>
      <c r="G747" s="75"/>
    </row>
    <row r="748" spans="1:7" ht="15.75" customHeight="1" x14ac:dyDescent="0.25">
      <c r="A748" s="75"/>
      <c r="G748" s="75"/>
    </row>
    <row r="749" spans="1:7" ht="15.75" customHeight="1" x14ac:dyDescent="0.25">
      <c r="A749" s="75"/>
      <c r="G749" s="75"/>
    </row>
    <row r="750" spans="1:7" ht="15.75" customHeight="1" x14ac:dyDescent="0.25">
      <c r="A750" s="75"/>
      <c r="G750" s="75"/>
    </row>
    <row r="751" spans="1:7" ht="15.75" customHeight="1" x14ac:dyDescent="0.25">
      <c r="A751" s="75"/>
      <c r="G751" s="75"/>
    </row>
    <row r="752" spans="1:7" ht="15.75" customHeight="1" x14ac:dyDescent="0.25">
      <c r="A752" s="75"/>
      <c r="G752" s="75"/>
    </row>
    <row r="753" spans="1:7" ht="15.75" customHeight="1" x14ac:dyDescent="0.25">
      <c r="A753" s="75"/>
      <c r="G753" s="75"/>
    </row>
    <row r="754" spans="1:7" ht="15.75" customHeight="1" x14ac:dyDescent="0.25">
      <c r="A754" s="75"/>
      <c r="G754" s="75"/>
    </row>
    <row r="755" spans="1:7" ht="15.75" customHeight="1" x14ac:dyDescent="0.25">
      <c r="A755" s="75"/>
      <c r="G755" s="75"/>
    </row>
    <row r="756" spans="1:7" ht="15.75" customHeight="1" x14ac:dyDescent="0.25">
      <c r="A756" s="75"/>
      <c r="G756" s="75"/>
    </row>
    <row r="757" spans="1:7" ht="15.75" customHeight="1" x14ac:dyDescent="0.25">
      <c r="A757" s="75"/>
      <c r="G757" s="75"/>
    </row>
    <row r="758" spans="1:7" ht="15.75" customHeight="1" x14ac:dyDescent="0.25">
      <c r="A758" s="75"/>
      <c r="G758" s="75"/>
    </row>
    <row r="759" spans="1:7" ht="15.75" customHeight="1" x14ac:dyDescent="0.25">
      <c r="A759" s="75"/>
      <c r="G759" s="75"/>
    </row>
    <row r="760" spans="1:7" ht="15.75" customHeight="1" x14ac:dyDescent="0.25">
      <c r="A760" s="75"/>
      <c r="G760" s="75"/>
    </row>
    <row r="761" spans="1:7" ht="15.75" customHeight="1" x14ac:dyDescent="0.25">
      <c r="A761" s="75"/>
      <c r="G761" s="75"/>
    </row>
    <row r="762" spans="1:7" ht="15.75" customHeight="1" x14ac:dyDescent="0.25">
      <c r="A762" s="75"/>
      <c r="G762" s="75"/>
    </row>
    <row r="763" spans="1:7" ht="15.75" customHeight="1" x14ac:dyDescent="0.25">
      <c r="A763" s="75"/>
      <c r="G763" s="75"/>
    </row>
    <row r="764" spans="1:7" ht="15.75" customHeight="1" x14ac:dyDescent="0.25">
      <c r="A764" s="75"/>
      <c r="G764" s="75"/>
    </row>
    <row r="765" spans="1:7" ht="15.75" customHeight="1" x14ac:dyDescent="0.25">
      <c r="A765" s="75"/>
      <c r="G765" s="75"/>
    </row>
    <row r="766" spans="1:7" ht="15.75" customHeight="1" x14ac:dyDescent="0.25">
      <c r="A766" s="75"/>
      <c r="G766" s="75"/>
    </row>
    <row r="767" spans="1:7" ht="15.75" customHeight="1" x14ac:dyDescent="0.25">
      <c r="A767" s="75"/>
      <c r="G767" s="75"/>
    </row>
    <row r="768" spans="1:7" ht="15.75" customHeight="1" x14ac:dyDescent="0.25">
      <c r="A768" s="75"/>
      <c r="G768" s="75"/>
    </row>
    <row r="769" spans="1:7" ht="15.75" customHeight="1" x14ac:dyDescent="0.25">
      <c r="A769" s="75"/>
      <c r="G769" s="75"/>
    </row>
    <row r="770" spans="1:7" ht="15.75" customHeight="1" x14ac:dyDescent="0.25">
      <c r="A770" s="75"/>
      <c r="G770" s="75"/>
    </row>
    <row r="771" spans="1:7" ht="15.75" customHeight="1" x14ac:dyDescent="0.25">
      <c r="A771" s="75"/>
      <c r="G771" s="75"/>
    </row>
    <row r="772" spans="1:7" ht="15.75" customHeight="1" x14ac:dyDescent="0.25">
      <c r="A772" s="75"/>
      <c r="G772" s="75"/>
    </row>
    <row r="773" spans="1:7" ht="15.75" customHeight="1" x14ac:dyDescent="0.25">
      <c r="A773" s="75"/>
      <c r="G773" s="75"/>
    </row>
    <row r="774" spans="1:7" ht="15.75" customHeight="1" x14ac:dyDescent="0.25">
      <c r="A774" s="75"/>
      <c r="G774" s="75"/>
    </row>
    <row r="775" spans="1:7" ht="15.75" customHeight="1" x14ac:dyDescent="0.25">
      <c r="A775" s="75"/>
      <c r="G775" s="75"/>
    </row>
    <row r="776" spans="1:7" ht="15.75" customHeight="1" x14ac:dyDescent="0.25">
      <c r="A776" s="75"/>
      <c r="G776" s="75"/>
    </row>
    <row r="777" spans="1:7" ht="15.75" customHeight="1" x14ac:dyDescent="0.25">
      <c r="A777" s="75"/>
      <c r="G777" s="75"/>
    </row>
    <row r="778" spans="1:7" ht="15.75" customHeight="1" x14ac:dyDescent="0.25">
      <c r="A778" s="75"/>
      <c r="G778" s="75"/>
    </row>
    <row r="779" spans="1:7" ht="15.75" customHeight="1" x14ac:dyDescent="0.25">
      <c r="A779" s="75"/>
      <c r="G779" s="75"/>
    </row>
    <row r="780" spans="1:7" ht="15.75" customHeight="1" x14ac:dyDescent="0.25">
      <c r="A780" s="75"/>
      <c r="G780" s="75"/>
    </row>
    <row r="781" spans="1:7" ht="15.75" customHeight="1" x14ac:dyDescent="0.25">
      <c r="A781" s="75"/>
      <c r="G781" s="75"/>
    </row>
    <row r="782" spans="1:7" ht="15.75" customHeight="1" x14ac:dyDescent="0.25">
      <c r="A782" s="75"/>
      <c r="G782" s="75"/>
    </row>
    <row r="783" spans="1:7" ht="15.75" customHeight="1" x14ac:dyDescent="0.25">
      <c r="A783" s="75"/>
      <c r="G783" s="75"/>
    </row>
    <row r="784" spans="1:7" ht="15.75" customHeight="1" x14ac:dyDescent="0.25">
      <c r="A784" s="75"/>
      <c r="G784" s="75"/>
    </row>
    <row r="785" spans="1:7" ht="15.75" customHeight="1" x14ac:dyDescent="0.25">
      <c r="A785" s="75"/>
      <c r="G785" s="75"/>
    </row>
    <row r="786" spans="1:7" ht="15.75" customHeight="1" x14ac:dyDescent="0.25">
      <c r="A786" s="75"/>
      <c r="G786" s="75"/>
    </row>
    <row r="787" spans="1:7" ht="15.75" customHeight="1" x14ac:dyDescent="0.25">
      <c r="A787" s="75"/>
      <c r="G787" s="75"/>
    </row>
    <row r="788" spans="1:7" ht="15.75" customHeight="1" x14ac:dyDescent="0.25">
      <c r="A788" s="75"/>
      <c r="G788" s="75"/>
    </row>
    <row r="789" spans="1:7" ht="15.75" customHeight="1" x14ac:dyDescent="0.25">
      <c r="A789" s="75"/>
      <c r="G789" s="75"/>
    </row>
    <row r="790" spans="1:7" ht="15.75" customHeight="1" x14ac:dyDescent="0.25">
      <c r="A790" s="75"/>
      <c r="G790" s="75"/>
    </row>
    <row r="791" spans="1:7" ht="15.75" customHeight="1" x14ac:dyDescent="0.25">
      <c r="A791" s="75"/>
      <c r="G791" s="75"/>
    </row>
    <row r="792" spans="1:7" ht="15.75" customHeight="1" x14ac:dyDescent="0.25">
      <c r="A792" s="75"/>
      <c r="G792" s="75"/>
    </row>
    <row r="793" spans="1:7" ht="15.75" customHeight="1" x14ac:dyDescent="0.25">
      <c r="A793" s="75"/>
      <c r="G793" s="75"/>
    </row>
    <row r="794" spans="1:7" ht="15.75" customHeight="1" x14ac:dyDescent="0.25">
      <c r="A794" s="75"/>
      <c r="G794" s="75"/>
    </row>
    <row r="795" spans="1:7" ht="15.75" customHeight="1" x14ac:dyDescent="0.25">
      <c r="A795" s="75"/>
      <c r="G795" s="75"/>
    </row>
    <row r="796" spans="1:7" ht="15.75" customHeight="1" x14ac:dyDescent="0.25">
      <c r="A796" s="75"/>
      <c r="G796" s="75"/>
    </row>
    <row r="797" spans="1:7" ht="15.75" customHeight="1" x14ac:dyDescent="0.25">
      <c r="A797" s="75"/>
      <c r="G797" s="75"/>
    </row>
    <row r="798" spans="1:7" ht="15.75" customHeight="1" x14ac:dyDescent="0.25">
      <c r="A798" s="75"/>
      <c r="G798" s="75"/>
    </row>
    <row r="799" spans="1:7" ht="15.75" customHeight="1" x14ac:dyDescent="0.25">
      <c r="A799" s="75"/>
      <c r="G799" s="75"/>
    </row>
    <row r="800" spans="1:7" ht="15.75" customHeight="1" x14ac:dyDescent="0.25">
      <c r="A800" s="75"/>
      <c r="G800" s="75"/>
    </row>
    <row r="801" spans="1:7" ht="15.75" customHeight="1" x14ac:dyDescent="0.25">
      <c r="A801" s="75"/>
      <c r="G801" s="75"/>
    </row>
    <row r="802" spans="1:7" ht="15.75" customHeight="1" x14ac:dyDescent="0.25">
      <c r="A802" s="75"/>
      <c r="G802" s="75"/>
    </row>
    <row r="803" spans="1:7" ht="15.75" customHeight="1" x14ac:dyDescent="0.25">
      <c r="A803" s="75"/>
      <c r="G803" s="75"/>
    </row>
    <row r="804" spans="1:7" ht="15.75" customHeight="1" x14ac:dyDescent="0.25">
      <c r="A804" s="75"/>
      <c r="G804" s="75"/>
    </row>
    <row r="805" spans="1:7" ht="15.75" customHeight="1" x14ac:dyDescent="0.25">
      <c r="A805" s="75"/>
      <c r="G805" s="75"/>
    </row>
    <row r="806" spans="1:7" ht="15.75" customHeight="1" x14ac:dyDescent="0.25">
      <c r="A806" s="75"/>
      <c r="G806" s="75"/>
    </row>
    <row r="807" spans="1:7" ht="15.75" customHeight="1" x14ac:dyDescent="0.25">
      <c r="A807" s="75"/>
      <c r="G807" s="75"/>
    </row>
    <row r="808" spans="1:7" ht="15.75" customHeight="1" x14ac:dyDescent="0.25">
      <c r="A808" s="75"/>
      <c r="G808" s="75"/>
    </row>
    <row r="809" spans="1:7" ht="15.75" customHeight="1" x14ac:dyDescent="0.25">
      <c r="A809" s="75"/>
      <c r="G809" s="75"/>
    </row>
    <row r="810" spans="1:7" ht="15.75" customHeight="1" x14ac:dyDescent="0.25">
      <c r="A810" s="75"/>
      <c r="G810" s="75"/>
    </row>
    <row r="811" spans="1:7" ht="15.75" customHeight="1" x14ac:dyDescent="0.25">
      <c r="A811" s="75"/>
      <c r="G811" s="75"/>
    </row>
    <row r="812" spans="1:7" ht="15.75" customHeight="1" x14ac:dyDescent="0.25">
      <c r="A812" s="75"/>
      <c r="G812" s="75"/>
    </row>
    <row r="813" spans="1:7" ht="15.75" customHeight="1" x14ac:dyDescent="0.25">
      <c r="A813" s="75"/>
      <c r="G813" s="75"/>
    </row>
    <row r="814" spans="1:7" ht="15.75" customHeight="1" x14ac:dyDescent="0.25">
      <c r="A814" s="75"/>
      <c r="G814" s="75"/>
    </row>
    <row r="815" spans="1:7" ht="15.75" customHeight="1" x14ac:dyDescent="0.25">
      <c r="A815" s="75"/>
      <c r="G815" s="75"/>
    </row>
    <row r="816" spans="1:7" ht="15.75" customHeight="1" x14ac:dyDescent="0.25">
      <c r="A816" s="75"/>
      <c r="G816" s="75"/>
    </row>
    <row r="817" spans="1:7" ht="15.75" customHeight="1" x14ac:dyDescent="0.25">
      <c r="A817" s="75"/>
      <c r="G817" s="75"/>
    </row>
    <row r="818" spans="1:7" ht="15.75" customHeight="1" x14ac:dyDescent="0.25">
      <c r="A818" s="75"/>
      <c r="G818" s="75"/>
    </row>
    <row r="819" spans="1:7" ht="15.75" customHeight="1" x14ac:dyDescent="0.25">
      <c r="A819" s="75"/>
      <c r="G819" s="75"/>
    </row>
    <row r="820" spans="1:7" ht="15.75" customHeight="1" x14ac:dyDescent="0.25">
      <c r="A820" s="75"/>
      <c r="G820" s="75"/>
    </row>
    <row r="821" spans="1:7" ht="15.75" customHeight="1" x14ac:dyDescent="0.25">
      <c r="A821" s="75"/>
      <c r="G821" s="75"/>
    </row>
    <row r="822" spans="1:7" ht="15.75" customHeight="1" x14ac:dyDescent="0.25">
      <c r="A822" s="75"/>
      <c r="G822" s="75"/>
    </row>
    <row r="823" spans="1:7" ht="15.75" customHeight="1" x14ac:dyDescent="0.25">
      <c r="A823" s="75"/>
      <c r="G823" s="75"/>
    </row>
    <row r="824" spans="1:7" ht="15.75" customHeight="1" x14ac:dyDescent="0.25">
      <c r="A824" s="75"/>
      <c r="G824" s="75"/>
    </row>
    <row r="825" spans="1:7" ht="15.75" customHeight="1" x14ac:dyDescent="0.25">
      <c r="A825" s="75"/>
      <c r="G825" s="75"/>
    </row>
    <row r="826" spans="1:7" ht="15.75" customHeight="1" x14ac:dyDescent="0.25">
      <c r="A826" s="75"/>
      <c r="G826" s="75"/>
    </row>
    <row r="827" spans="1:7" ht="15.75" customHeight="1" x14ac:dyDescent="0.25">
      <c r="A827" s="75"/>
      <c r="G827" s="75"/>
    </row>
    <row r="828" spans="1:7" ht="15.75" customHeight="1" x14ac:dyDescent="0.25">
      <c r="A828" s="75"/>
      <c r="G828" s="75"/>
    </row>
    <row r="829" spans="1:7" ht="15.75" customHeight="1" x14ac:dyDescent="0.25">
      <c r="A829" s="75"/>
      <c r="G829" s="75"/>
    </row>
    <row r="830" spans="1:7" ht="15.75" customHeight="1" x14ac:dyDescent="0.25">
      <c r="A830" s="75"/>
      <c r="G830" s="75"/>
    </row>
    <row r="831" spans="1:7" ht="15.75" customHeight="1" x14ac:dyDescent="0.25">
      <c r="A831" s="75"/>
      <c r="G831" s="75"/>
    </row>
    <row r="832" spans="1:7" ht="15.75" customHeight="1" x14ac:dyDescent="0.25">
      <c r="A832" s="75"/>
      <c r="G832" s="75"/>
    </row>
    <row r="833" spans="1:7" ht="15.75" customHeight="1" x14ac:dyDescent="0.25">
      <c r="A833" s="75"/>
      <c r="G833" s="75"/>
    </row>
    <row r="834" spans="1:7" ht="15.75" customHeight="1" x14ac:dyDescent="0.25">
      <c r="A834" s="75"/>
      <c r="G834" s="75"/>
    </row>
    <row r="835" spans="1:7" ht="15.75" customHeight="1" x14ac:dyDescent="0.25">
      <c r="A835" s="75"/>
      <c r="G835" s="75"/>
    </row>
    <row r="836" spans="1:7" ht="15.75" customHeight="1" x14ac:dyDescent="0.25">
      <c r="A836" s="75"/>
      <c r="G836" s="75"/>
    </row>
    <row r="837" spans="1:7" ht="15.75" customHeight="1" x14ac:dyDescent="0.25">
      <c r="A837" s="75"/>
      <c r="G837" s="75"/>
    </row>
    <row r="838" spans="1:7" ht="15.75" customHeight="1" x14ac:dyDescent="0.25">
      <c r="A838" s="75"/>
      <c r="G838" s="75"/>
    </row>
    <row r="839" spans="1:7" ht="15.75" customHeight="1" x14ac:dyDescent="0.25">
      <c r="A839" s="75"/>
      <c r="G839" s="75"/>
    </row>
    <row r="840" spans="1:7" ht="15.75" customHeight="1" x14ac:dyDescent="0.25">
      <c r="A840" s="75"/>
      <c r="G840" s="75"/>
    </row>
    <row r="841" spans="1:7" ht="15.75" customHeight="1" x14ac:dyDescent="0.25">
      <c r="A841" s="75"/>
      <c r="G841" s="75"/>
    </row>
    <row r="842" spans="1:7" ht="15.75" customHeight="1" x14ac:dyDescent="0.25">
      <c r="A842" s="75"/>
      <c r="G842" s="75"/>
    </row>
    <row r="843" spans="1:7" ht="15.75" customHeight="1" x14ac:dyDescent="0.25">
      <c r="A843" s="75"/>
      <c r="G843" s="75"/>
    </row>
    <row r="844" spans="1:7" ht="15.75" customHeight="1" x14ac:dyDescent="0.25">
      <c r="A844" s="75"/>
      <c r="G844" s="75"/>
    </row>
    <row r="845" spans="1:7" ht="15.75" customHeight="1" x14ac:dyDescent="0.25">
      <c r="A845" s="75"/>
      <c r="G845" s="75"/>
    </row>
    <row r="846" spans="1:7" ht="15.75" customHeight="1" x14ac:dyDescent="0.25">
      <c r="A846" s="75"/>
      <c r="G846" s="75"/>
    </row>
    <row r="847" spans="1:7" ht="15.75" customHeight="1" x14ac:dyDescent="0.25">
      <c r="A847" s="75"/>
      <c r="G847" s="75"/>
    </row>
    <row r="848" spans="1:7" ht="15.75" customHeight="1" x14ac:dyDescent="0.25">
      <c r="A848" s="75"/>
      <c r="G848" s="75"/>
    </row>
    <row r="849" spans="1:7" ht="15.75" customHeight="1" x14ac:dyDescent="0.25">
      <c r="A849" s="75"/>
      <c r="G849" s="75"/>
    </row>
    <row r="850" spans="1:7" ht="15.75" customHeight="1" x14ac:dyDescent="0.25">
      <c r="A850" s="75"/>
      <c r="G850" s="75"/>
    </row>
    <row r="851" spans="1:7" ht="15.75" customHeight="1" x14ac:dyDescent="0.25">
      <c r="A851" s="75"/>
      <c r="G851" s="75"/>
    </row>
    <row r="852" spans="1:7" ht="15.75" customHeight="1" x14ac:dyDescent="0.25">
      <c r="A852" s="75"/>
      <c r="G852" s="75"/>
    </row>
    <row r="853" spans="1:7" ht="15.75" customHeight="1" x14ac:dyDescent="0.25">
      <c r="A853" s="75"/>
      <c r="G853" s="75"/>
    </row>
    <row r="854" spans="1:7" ht="15.75" customHeight="1" x14ac:dyDescent="0.25">
      <c r="A854" s="75"/>
      <c r="G854" s="75"/>
    </row>
    <row r="855" spans="1:7" ht="15.75" customHeight="1" x14ac:dyDescent="0.25">
      <c r="A855" s="75"/>
      <c r="G855" s="75"/>
    </row>
    <row r="856" spans="1:7" ht="15.75" customHeight="1" x14ac:dyDescent="0.25">
      <c r="A856" s="75"/>
      <c r="G856" s="75"/>
    </row>
    <row r="857" spans="1:7" ht="15.75" customHeight="1" x14ac:dyDescent="0.25">
      <c r="A857" s="75"/>
      <c r="G857" s="75"/>
    </row>
    <row r="858" spans="1:7" ht="15.75" customHeight="1" x14ac:dyDescent="0.25">
      <c r="A858" s="75"/>
      <c r="G858" s="75"/>
    </row>
    <row r="859" spans="1:7" ht="15.75" customHeight="1" x14ac:dyDescent="0.25">
      <c r="A859" s="75"/>
      <c r="G859" s="75"/>
    </row>
    <row r="860" spans="1:7" ht="15.75" customHeight="1" x14ac:dyDescent="0.25">
      <c r="A860" s="75"/>
      <c r="G860" s="75"/>
    </row>
    <row r="861" spans="1:7" ht="15.75" customHeight="1" x14ac:dyDescent="0.25">
      <c r="A861" s="75"/>
      <c r="G861" s="75"/>
    </row>
    <row r="862" spans="1:7" ht="15.75" customHeight="1" x14ac:dyDescent="0.25">
      <c r="A862" s="75"/>
      <c r="G862" s="75"/>
    </row>
    <row r="863" spans="1:7" ht="15.75" customHeight="1" x14ac:dyDescent="0.25">
      <c r="A863" s="75"/>
      <c r="G863" s="75"/>
    </row>
    <row r="864" spans="1:7" ht="15.75" customHeight="1" x14ac:dyDescent="0.25">
      <c r="A864" s="75"/>
      <c r="G864" s="75"/>
    </row>
    <row r="865" spans="1:7" ht="15.75" customHeight="1" x14ac:dyDescent="0.25">
      <c r="A865" s="75"/>
      <c r="G865" s="75"/>
    </row>
    <row r="866" spans="1:7" ht="15.75" customHeight="1" x14ac:dyDescent="0.25">
      <c r="A866" s="75"/>
      <c r="G866" s="75"/>
    </row>
    <row r="867" spans="1:7" ht="15.75" customHeight="1" x14ac:dyDescent="0.25">
      <c r="A867" s="75"/>
      <c r="G867" s="75"/>
    </row>
    <row r="868" spans="1:7" ht="15.75" customHeight="1" x14ac:dyDescent="0.25">
      <c r="A868" s="75"/>
      <c r="G868" s="75"/>
    </row>
    <row r="869" spans="1:7" ht="15.75" customHeight="1" x14ac:dyDescent="0.25">
      <c r="A869" s="75"/>
      <c r="G869" s="75"/>
    </row>
    <row r="870" spans="1:7" ht="15.75" customHeight="1" x14ac:dyDescent="0.25">
      <c r="A870" s="75"/>
      <c r="G870" s="75"/>
    </row>
    <row r="871" spans="1:7" ht="15.75" customHeight="1" x14ac:dyDescent="0.25">
      <c r="A871" s="75"/>
      <c r="G871" s="75"/>
    </row>
    <row r="872" spans="1:7" ht="15.75" customHeight="1" x14ac:dyDescent="0.25">
      <c r="A872" s="75"/>
      <c r="G872" s="75"/>
    </row>
    <row r="873" spans="1:7" ht="15.75" customHeight="1" x14ac:dyDescent="0.25">
      <c r="A873" s="75"/>
      <c r="G873" s="75"/>
    </row>
    <row r="874" spans="1:7" ht="15.75" customHeight="1" x14ac:dyDescent="0.25">
      <c r="A874" s="75"/>
      <c r="G874" s="75"/>
    </row>
    <row r="875" spans="1:7" ht="15.75" customHeight="1" x14ac:dyDescent="0.25">
      <c r="A875" s="75"/>
      <c r="G875" s="75"/>
    </row>
    <row r="876" spans="1:7" ht="15.75" customHeight="1" x14ac:dyDescent="0.25">
      <c r="A876" s="75"/>
      <c r="G876" s="75"/>
    </row>
    <row r="877" spans="1:7" ht="15.75" customHeight="1" x14ac:dyDescent="0.25">
      <c r="A877" s="75"/>
      <c r="G877" s="75"/>
    </row>
    <row r="878" spans="1:7" ht="15.75" customHeight="1" x14ac:dyDescent="0.25">
      <c r="A878" s="75"/>
      <c r="G878" s="75"/>
    </row>
    <row r="879" spans="1:7" ht="15.75" customHeight="1" x14ac:dyDescent="0.25">
      <c r="A879" s="75"/>
      <c r="G879" s="75"/>
    </row>
    <row r="880" spans="1:7" ht="15.75" customHeight="1" x14ac:dyDescent="0.25">
      <c r="A880" s="75"/>
      <c r="G880" s="75"/>
    </row>
    <row r="881" spans="1:7" ht="15.75" customHeight="1" x14ac:dyDescent="0.25">
      <c r="A881" s="75"/>
      <c r="G881" s="75"/>
    </row>
    <row r="882" spans="1:7" ht="15.75" customHeight="1" x14ac:dyDescent="0.25">
      <c r="A882" s="75"/>
      <c r="G882" s="75"/>
    </row>
    <row r="883" spans="1:7" ht="15.75" customHeight="1" x14ac:dyDescent="0.25">
      <c r="A883" s="75"/>
      <c r="G883" s="75"/>
    </row>
    <row r="884" spans="1:7" ht="15.75" customHeight="1" x14ac:dyDescent="0.25">
      <c r="A884" s="75"/>
      <c r="G884" s="75"/>
    </row>
    <row r="885" spans="1:7" ht="15.75" customHeight="1" x14ac:dyDescent="0.25">
      <c r="A885" s="75"/>
      <c r="G885" s="75"/>
    </row>
    <row r="886" spans="1:7" ht="15.75" customHeight="1" x14ac:dyDescent="0.25">
      <c r="A886" s="75"/>
      <c r="G886" s="75"/>
    </row>
    <row r="887" spans="1:7" ht="15.75" customHeight="1" x14ac:dyDescent="0.25">
      <c r="A887" s="75"/>
      <c r="G887" s="75"/>
    </row>
    <row r="888" spans="1:7" ht="15.75" customHeight="1" x14ac:dyDescent="0.25">
      <c r="A888" s="75"/>
      <c r="G888" s="75"/>
    </row>
    <row r="889" spans="1:7" ht="15.75" customHeight="1" x14ac:dyDescent="0.25">
      <c r="A889" s="75"/>
      <c r="G889" s="75"/>
    </row>
    <row r="890" spans="1:7" ht="15.75" customHeight="1" x14ac:dyDescent="0.25">
      <c r="A890" s="75"/>
      <c r="G890" s="75"/>
    </row>
    <row r="891" spans="1:7" ht="15.75" customHeight="1" x14ac:dyDescent="0.25">
      <c r="A891" s="75"/>
      <c r="G891" s="75"/>
    </row>
    <row r="892" spans="1:7" ht="15.75" customHeight="1" x14ac:dyDescent="0.25">
      <c r="A892" s="75"/>
      <c r="G892" s="75"/>
    </row>
    <row r="893" spans="1:7" ht="15.75" customHeight="1" x14ac:dyDescent="0.25">
      <c r="A893" s="75"/>
      <c r="G893" s="75"/>
    </row>
    <row r="894" spans="1:7" ht="15.75" customHeight="1" x14ac:dyDescent="0.25">
      <c r="A894" s="75"/>
      <c r="G894" s="75"/>
    </row>
    <row r="895" spans="1:7" ht="15.75" customHeight="1" x14ac:dyDescent="0.25">
      <c r="A895" s="75"/>
      <c r="G895" s="75"/>
    </row>
    <row r="896" spans="1:7" ht="15.75" customHeight="1" x14ac:dyDescent="0.25">
      <c r="A896" s="75"/>
      <c r="G896" s="75"/>
    </row>
    <row r="897" spans="1:7" ht="15.75" customHeight="1" x14ac:dyDescent="0.25">
      <c r="A897" s="75"/>
      <c r="G897" s="75"/>
    </row>
    <row r="898" spans="1:7" ht="15.75" customHeight="1" x14ac:dyDescent="0.25">
      <c r="A898" s="75"/>
      <c r="G898" s="75"/>
    </row>
    <row r="899" spans="1:7" ht="15.75" customHeight="1" x14ac:dyDescent="0.25">
      <c r="A899" s="75"/>
      <c r="G899" s="75"/>
    </row>
    <row r="900" spans="1:7" ht="15.75" customHeight="1" x14ac:dyDescent="0.25">
      <c r="A900" s="75"/>
      <c r="G900" s="75"/>
    </row>
    <row r="901" spans="1:7" ht="15.75" customHeight="1" x14ac:dyDescent="0.25">
      <c r="A901" s="75"/>
      <c r="G901" s="75"/>
    </row>
    <row r="902" spans="1:7" ht="15.75" customHeight="1" x14ac:dyDescent="0.25">
      <c r="A902" s="75"/>
      <c r="G902" s="75"/>
    </row>
    <row r="903" spans="1:7" ht="15.75" customHeight="1" x14ac:dyDescent="0.25">
      <c r="A903" s="75"/>
      <c r="G903" s="75"/>
    </row>
    <row r="904" spans="1:7" ht="15.75" customHeight="1" x14ac:dyDescent="0.25">
      <c r="A904" s="75"/>
      <c r="G904" s="75"/>
    </row>
    <row r="905" spans="1:7" ht="15.75" customHeight="1" x14ac:dyDescent="0.25">
      <c r="A905" s="75"/>
      <c r="G905" s="75"/>
    </row>
    <row r="906" spans="1:7" ht="15.75" customHeight="1" x14ac:dyDescent="0.25">
      <c r="A906" s="75"/>
      <c r="G906" s="75"/>
    </row>
    <row r="907" spans="1:7" ht="15.75" customHeight="1" x14ac:dyDescent="0.25">
      <c r="A907" s="75"/>
      <c r="G907" s="75"/>
    </row>
    <row r="908" spans="1:7" ht="15.75" customHeight="1" x14ac:dyDescent="0.25">
      <c r="A908" s="75"/>
      <c r="G908" s="75"/>
    </row>
    <row r="909" spans="1:7" ht="15.75" customHeight="1" x14ac:dyDescent="0.25">
      <c r="A909" s="75"/>
      <c r="G909" s="75"/>
    </row>
    <row r="910" spans="1:7" ht="15.75" customHeight="1" x14ac:dyDescent="0.25">
      <c r="A910" s="75"/>
      <c r="G910" s="75"/>
    </row>
    <row r="911" spans="1:7" ht="15.75" customHeight="1" x14ac:dyDescent="0.25">
      <c r="A911" s="75"/>
      <c r="G911" s="75"/>
    </row>
    <row r="912" spans="1:7" ht="15.75" customHeight="1" x14ac:dyDescent="0.25">
      <c r="A912" s="75"/>
      <c r="G912" s="75"/>
    </row>
    <row r="913" spans="1:7" ht="15.75" customHeight="1" x14ac:dyDescent="0.25">
      <c r="A913" s="75"/>
      <c r="G913" s="75"/>
    </row>
    <row r="914" spans="1:7" ht="15.75" customHeight="1" x14ac:dyDescent="0.25">
      <c r="A914" s="75"/>
      <c r="G914" s="75"/>
    </row>
    <row r="915" spans="1:7" ht="15.75" customHeight="1" x14ac:dyDescent="0.25">
      <c r="A915" s="75"/>
      <c r="G915" s="75"/>
    </row>
    <row r="916" spans="1:7" ht="15.75" customHeight="1" x14ac:dyDescent="0.25">
      <c r="A916" s="75"/>
      <c r="G916" s="75"/>
    </row>
    <row r="917" spans="1:7" ht="15.75" customHeight="1" x14ac:dyDescent="0.25">
      <c r="A917" s="75"/>
      <c r="G917" s="75"/>
    </row>
    <row r="918" spans="1:7" ht="15.75" customHeight="1" x14ac:dyDescent="0.25">
      <c r="A918" s="75"/>
      <c r="G918" s="75"/>
    </row>
    <row r="919" spans="1:7" ht="15.75" customHeight="1" x14ac:dyDescent="0.25">
      <c r="A919" s="75"/>
      <c r="G919" s="75"/>
    </row>
    <row r="920" spans="1:7" ht="15.75" customHeight="1" x14ac:dyDescent="0.25">
      <c r="A920" s="75"/>
      <c r="G920" s="75"/>
    </row>
    <row r="921" spans="1:7" ht="15.75" customHeight="1" x14ac:dyDescent="0.25">
      <c r="A921" s="75"/>
      <c r="G921" s="75"/>
    </row>
    <row r="922" spans="1:7" ht="15.75" customHeight="1" x14ac:dyDescent="0.25">
      <c r="A922" s="75"/>
      <c r="G922" s="75"/>
    </row>
    <row r="923" spans="1:7" ht="15.75" customHeight="1" x14ac:dyDescent="0.25">
      <c r="A923" s="75"/>
      <c r="G923" s="75"/>
    </row>
    <row r="924" spans="1:7" ht="15.75" customHeight="1" x14ac:dyDescent="0.25">
      <c r="A924" s="75"/>
      <c r="G924" s="75"/>
    </row>
    <row r="925" spans="1:7" ht="15.75" customHeight="1" x14ac:dyDescent="0.25">
      <c r="A925" s="75"/>
      <c r="G925" s="75"/>
    </row>
    <row r="926" spans="1:7" ht="15.75" customHeight="1" x14ac:dyDescent="0.25">
      <c r="A926" s="75"/>
      <c r="G926" s="75"/>
    </row>
    <row r="927" spans="1:7" ht="15.75" customHeight="1" x14ac:dyDescent="0.25">
      <c r="A927" s="75"/>
      <c r="G927" s="75"/>
    </row>
    <row r="928" spans="1:7" ht="15.75" customHeight="1" x14ac:dyDescent="0.25">
      <c r="A928" s="75"/>
      <c r="G928" s="75"/>
    </row>
    <row r="929" spans="1:7" ht="15.75" customHeight="1" x14ac:dyDescent="0.25">
      <c r="A929" s="75"/>
      <c r="G929" s="75"/>
    </row>
    <row r="930" spans="1:7" ht="15.75" customHeight="1" x14ac:dyDescent="0.25">
      <c r="A930" s="75"/>
      <c r="G930" s="75"/>
    </row>
    <row r="931" spans="1:7" ht="15.75" customHeight="1" x14ac:dyDescent="0.25">
      <c r="A931" s="75"/>
      <c r="G931" s="75"/>
    </row>
    <row r="932" spans="1:7" ht="15.75" customHeight="1" x14ac:dyDescent="0.25">
      <c r="A932" s="75"/>
      <c r="G932" s="75"/>
    </row>
    <row r="933" spans="1:7" ht="15.75" customHeight="1" x14ac:dyDescent="0.25">
      <c r="A933" s="75"/>
      <c r="G933" s="75"/>
    </row>
    <row r="934" spans="1:7" ht="15.75" customHeight="1" x14ac:dyDescent="0.25">
      <c r="A934" s="75"/>
      <c r="G934" s="75"/>
    </row>
    <row r="935" spans="1:7" ht="15.75" customHeight="1" x14ac:dyDescent="0.25">
      <c r="A935" s="75"/>
      <c r="G935" s="75"/>
    </row>
    <row r="936" spans="1:7" ht="15.75" customHeight="1" x14ac:dyDescent="0.25">
      <c r="A936" s="75"/>
      <c r="G936" s="75"/>
    </row>
    <row r="937" spans="1:7" ht="15.75" customHeight="1" x14ac:dyDescent="0.25">
      <c r="A937" s="75"/>
      <c r="G937" s="75"/>
    </row>
    <row r="938" spans="1:7" ht="15.75" customHeight="1" x14ac:dyDescent="0.25">
      <c r="A938" s="75"/>
      <c r="G938" s="75"/>
    </row>
    <row r="939" spans="1:7" ht="15.75" customHeight="1" x14ac:dyDescent="0.25">
      <c r="A939" s="75"/>
      <c r="G939" s="75"/>
    </row>
    <row r="940" spans="1:7" ht="15.75" customHeight="1" x14ac:dyDescent="0.25">
      <c r="A940" s="75"/>
      <c r="G940" s="75"/>
    </row>
    <row r="941" spans="1:7" ht="15.75" customHeight="1" x14ac:dyDescent="0.25">
      <c r="A941" s="75"/>
      <c r="G941" s="75"/>
    </row>
    <row r="942" spans="1:7" ht="15.75" customHeight="1" x14ac:dyDescent="0.25">
      <c r="A942" s="75"/>
      <c r="G942" s="75"/>
    </row>
    <row r="943" spans="1:7" ht="15.75" customHeight="1" x14ac:dyDescent="0.25">
      <c r="A943" s="75"/>
      <c r="G943" s="75"/>
    </row>
    <row r="944" spans="1:7" ht="15.75" customHeight="1" x14ac:dyDescent="0.25">
      <c r="A944" s="75"/>
      <c r="G944" s="75"/>
    </row>
    <row r="945" spans="1:7" ht="15.75" customHeight="1" x14ac:dyDescent="0.25">
      <c r="A945" s="75"/>
      <c r="G945" s="75"/>
    </row>
    <row r="946" spans="1:7" ht="15.75" customHeight="1" x14ac:dyDescent="0.25">
      <c r="A946" s="75"/>
      <c r="G946" s="75"/>
    </row>
    <row r="947" spans="1:7" ht="15.75" customHeight="1" x14ac:dyDescent="0.25">
      <c r="A947" s="75"/>
      <c r="G947" s="75"/>
    </row>
    <row r="948" spans="1:7" ht="15.75" customHeight="1" x14ac:dyDescent="0.25">
      <c r="A948" s="75"/>
      <c r="G948" s="75"/>
    </row>
    <row r="949" spans="1:7" ht="15.75" customHeight="1" x14ac:dyDescent="0.25">
      <c r="A949" s="75"/>
      <c r="G949" s="75"/>
    </row>
    <row r="950" spans="1:7" ht="15.75" customHeight="1" x14ac:dyDescent="0.25">
      <c r="A950" s="75"/>
      <c r="G950" s="75"/>
    </row>
    <row r="951" spans="1:7" ht="15.75" customHeight="1" x14ac:dyDescent="0.25">
      <c r="A951" s="75"/>
      <c r="G951" s="75"/>
    </row>
    <row r="952" spans="1:7" ht="15.75" customHeight="1" x14ac:dyDescent="0.25">
      <c r="A952" s="75"/>
      <c r="G952" s="75"/>
    </row>
    <row r="953" spans="1:7" ht="15.75" customHeight="1" x14ac:dyDescent="0.25">
      <c r="A953" s="75"/>
      <c r="G953" s="75"/>
    </row>
    <row r="954" spans="1:7" ht="15.75" customHeight="1" x14ac:dyDescent="0.25">
      <c r="A954" s="75"/>
      <c r="G954" s="75"/>
    </row>
    <row r="955" spans="1:7" ht="15.75" customHeight="1" x14ac:dyDescent="0.25">
      <c r="A955" s="75"/>
      <c r="G955" s="75"/>
    </row>
    <row r="956" spans="1:7" ht="15.75" customHeight="1" x14ac:dyDescent="0.25">
      <c r="A956" s="75"/>
      <c r="G956" s="75"/>
    </row>
    <row r="957" spans="1:7" ht="15.75" customHeight="1" x14ac:dyDescent="0.25">
      <c r="A957" s="75"/>
      <c r="G957" s="75"/>
    </row>
    <row r="958" spans="1:7" ht="15.75" customHeight="1" x14ac:dyDescent="0.25">
      <c r="A958" s="75"/>
      <c r="G958" s="75"/>
    </row>
    <row r="959" spans="1:7" ht="15.75" customHeight="1" x14ac:dyDescent="0.25">
      <c r="A959" s="75"/>
      <c r="G959" s="75"/>
    </row>
    <row r="960" spans="1:7" ht="15.75" customHeight="1" x14ac:dyDescent="0.25">
      <c r="A960" s="75"/>
      <c r="G960" s="75"/>
    </row>
    <row r="961" spans="1:7" ht="15.75" customHeight="1" x14ac:dyDescent="0.25">
      <c r="A961" s="75"/>
      <c r="G961" s="75"/>
    </row>
    <row r="962" spans="1:7" ht="15.75" customHeight="1" x14ac:dyDescent="0.25">
      <c r="A962" s="75"/>
      <c r="G962" s="75"/>
    </row>
    <row r="963" spans="1:7" ht="15.75" customHeight="1" x14ac:dyDescent="0.25">
      <c r="A963" s="75"/>
      <c r="G963" s="75"/>
    </row>
    <row r="964" spans="1:7" ht="15.75" customHeight="1" x14ac:dyDescent="0.25">
      <c r="A964" s="75"/>
      <c r="G964" s="75"/>
    </row>
    <row r="965" spans="1:7" ht="15.75" customHeight="1" x14ac:dyDescent="0.25">
      <c r="A965" s="75"/>
      <c r="G965" s="75"/>
    </row>
    <row r="966" spans="1:7" ht="15.75" customHeight="1" x14ac:dyDescent="0.25">
      <c r="A966" s="75"/>
      <c r="G966" s="75"/>
    </row>
    <row r="967" spans="1:7" ht="15.75" customHeight="1" x14ac:dyDescent="0.25">
      <c r="A967" s="75"/>
      <c r="G967" s="75"/>
    </row>
    <row r="968" spans="1:7" ht="15.75" customHeight="1" x14ac:dyDescent="0.25">
      <c r="A968" s="75"/>
      <c r="G968" s="75"/>
    </row>
    <row r="969" spans="1:7" ht="15.75" customHeight="1" x14ac:dyDescent="0.25">
      <c r="A969" s="75"/>
      <c r="G969" s="75"/>
    </row>
    <row r="970" spans="1:7" ht="15.75" customHeight="1" x14ac:dyDescent="0.25">
      <c r="A970" s="75"/>
      <c r="G970" s="75"/>
    </row>
    <row r="971" spans="1:7" ht="15.75" customHeight="1" x14ac:dyDescent="0.25">
      <c r="A971" s="75"/>
      <c r="G971" s="75"/>
    </row>
    <row r="972" spans="1:7" ht="15.75" customHeight="1" x14ac:dyDescent="0.25">
      <c r="A972" s="75"/>
      <c r="G972" s="75"/>
    </row>
    <row r="973" spans="1:7" ht="15.75" customHeight="1" x14ac:dyDescent="0.25">
      <c r="A973" s="75"/>
      <c r="G973" s="75"/>
    </row>
    <row r="974" spans="1:7" ht="15.75" customHeight="1" x14ac:dyDescent="0.25">
      <c r="A974" s="75"/>
      <c r="G974" s="75"/>
    </row>
    <row r="975" spans="1:7" ht="15.75" customHeight="1" x14ac:dyDescent="0.25">
      <c r="A975" s="75"/>
      <c r="G975" s="75"/>
    </row>
    <row r="976" spans="1:7" ht="15.75" customHeight="1" x14ac:dyDescent="0.25">
      <c r="A976" s="75"/>
      <c r="G976" s="75"/>
    </row>
    <row r="977" spans="1:7" ht="15.75" customHeight="1" x14ac:dyDescent="0.25">
      <c r="A977" s="75"/>
      <c r="G977" s="75"/>
    </row>
    <row r="978" spans="1:7" ht="15.75" customHeight="1" x14ac:dyDescent="0.25">
      <c r="A978" s="75"/>
      <c r="G978" s="75"/>
    </row>
    <row r="979" spans="1:7" ht="15.75" customHeight="1" x14ac:dyDescent="0.25">
      <c r="A979" s="75"/>
      <c r="G979" s="75"/>
    </row>
    <row r="980" spans="1:7" ht="15.75" customHeight="1" x14ac:dyDescent="0.25">
      <c r="A980" s="75"/>
      <c r="G980" s="75"/>
    </row>
    <row r="981" spans="1:7" ht="15.75" customHeight="1" x14ac:dyDescent="0.25">
      <c r="A981" s="75"/>
      <c r="G981" s="75"/>
    </row>
    <row r="982" spans="1:7" ht="15.75" customHeight="1" x14ac:dyDescent="0.25">
      <c r="A982" s="75"/>
      <c r="G982" s="75"/>
    </row>
    <row r="983" spans="1:7" ht="15.75" customHeight="1" x14ac:dyDescent="0.25">
      <c r="A983" s="75"/>
      <c r="G983" s="75"/>
    </row>
    <row r="984" spans="1:7" ht="15.75" customHeight="1" x14ac:dyDescent="0.25">
      <c r="A984" s="75"/>
      <c r="G984" s="75"/>
    </row>
    <row r="985" spans="1:7" ht="15.75" customHeight="1" x14ac:dyDescent="0.25">
      <c r="A985" s="75"/>
      <c r="G985" s="75"/>
    </row>
    <row r="986" spans="1:7" ht="15.75" customHeight="1" x14ac:dyDescent="0.25">
      <c r="A986" s="75"/>
      <c r="G986" s="75"/>
    </row>
    <row r="987" spans="1:7" ht="15.75" customHeight="1" x14ac:dyDescent="0.25">
      <c r="A987" s="75"/>
      <c r="G987" s="75"/>
    </row>
    <row r="988" spans="1:7" ht="15.75" customHeight="1" x14ac:dyDescent="0.25">
      <c r="A988" s="75"/>
      <c r="G988" s="75"/>
    </row>
    <row r="989" spans="1:7" ht="15.75" customHeight="1" x14ac:dyDescent="0.25">
      <c r="A989" s="75"/>
      <c r="G989" s="75"/>
    </row>
    <row r="990" spans="1:7" ht="15.75" customHeight="1" x14ac:dyDescent="0.25">
      <c r="A990" s="75"/>
      <c r="G990" s="75"/>
    </row>
    <row r="991" spans="1:7" ht="15.75" customHeight="1" x14ac:dyDescent="0.25">
      <c r="A991" s="75"/>
      <c r="G991" s="75"/>
    </row>
    <row r="992" spans="1:7" ht="15.75" customHeight="1" x14ac:dyDescent="0.25">
      <c r="A992" s="75"/>
      <c r="G992" s="75"/>
    </row>
    <row r="993" spans="1:7" ht="15.75" customHeight="1" x14ac:dyDescent="0.25">
      <c r="A993" s="75"/>
      <c r="G993" s="75"/>
    </row>
    <row r="994" spans="1:7" ht="15.75" customHeight="1" x14ac:dyDescent="0.25">
      <c r="A994" s="75"/>
      <c r="G994" s="75"/>
    </row>
    <row r="995" spans="1:7" ht="15.75" customHeight="1" x14ac:dyDescent="0.25">
      <c r="A995" s="75"/>
      <c r="G995" s="75"/>
    </row>
    <row r="996" spans="1:7" ht="15.75" customHeight="1" x14ac:dyDescent="0.25">
      <c r="A996" s="75"/>
      <c r="G996" s="75"/>
    </row>
    <row r="997" spans="1:7" ht="15.75" customHeight="1" x14ac:dyDescent="0.25">
      <c r="A997" s="75"/>
      <c r="G997" s="75"/>
    </row>
    <row r="998" spans="1:7" ht="15.75" customHeight="1" x14ac:dyDescent="0.25">
      <c r="A998" s="75"/>
      <c r="G998" s="75"/>
    </row>
    <row r="999" spans="1:7" ht="15.75" customHeight="1" x14ac:dyDescent="0.25">
      <c r="A999" s="75"/>
      <c r="G999" s="75"/>
    </row>
    <row r="1000" spans="1:7" ht="15.75" customHeight="1" x14ac:dyDescent="0.25">
      <c r="A1000" s="75"/>
      <c r="G1000" s="75"/>
    </row>
  </sheetData>
  <sheetProtection sheet="1" objects="1" scenarios="1"/>
  <mergeCells count="36">
    <mergeCell ref="B48:E48"/>
    <mergeCell ref="G48:I48"/>
    <mergeCell ref="G49:I49"/>
    <mergeCell ref="B49:E49"/>
    <mergeCell ref="C19:D19"/>
    <mergeCell ref="C21:D21"/>
    <mergeCell ref="C29:D29"/>
    <mergeCell ref="C31:D31"/>
    <mergeCell ref="C33:D33"/>
    <mergeCell ref="C35:D35"/>
    <mergeCell ref="C23:C27"/>
    <mergeCell ref="C41:D41"/>
    <mergeCell ref="C42:D42"/>
    <mergeCell ref="C43:D43"/>
    <mergeCell ref="C37:D37"/>
    <mergeCell ref="C39:D39"/>
    <mergeCell ref="A1:C1"/>
    <mergeCell ref="D1:H1"/>
    <mergeCell ref="D2:H2"/>
    <mergeCell ref="G7:H7"/>
    <mergeCell ref="C5:E5"/>
    <mergeCell ref="G5:H5"/>
    <mergeCell ref="C16:C17"/>
    <mergeCell ref="C7:E7"/>
    <mergeCell ref="C9:H9"/>
    <mergeCell ref="C13:D13"/>
    <mergeCell ref="C14:D14"/>
    <mergeCell ref="B70:E70"/>
    <mergeCell ref="B62:E62"/>
    <mergeCell ref="B63:E63"/>
    <mergeCell ref="B64:E64"/>
    <mergeCell ref="B65:E65"/>
    <mergeCell ref="B66:E66"/>
    <mergeCell ref="B67:E67"/>
    <mergeCell ref="B68:E68"/>
    <mergeCell ref="B69:E69"/>
  </mergeCells>
  <hyperlinks>
    <hyperlink ref="A1" location="Google_Sheet_Link_1855053909" display="Volver al índice"/>
    <hyperlink ref="A1:C1" location="ÍNDICE!A1" display="Volver al índice"/>
  </hyperlink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09"/>
  <sheetViews>
    <sheetView tabSelected="1" zoomScaleNormal="100" workbookViewId="0">
      <pane ySplit="1" topLeftCell="A1583" activePane="bottomLeft" state="frozen"/>
      <selection pane="bottomLeft" activeCell="B17" sqref="B17:H17"/>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4" style="143"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16384" width="14.42578125" style="48"/>
  </cols>
  <sheetData>
    <row r="1" spans="1:10" x14ac:dyDescent="0.25">
      <c r="A1" s="226" t="s">
        <v>0</v>
      </c>
      <c r="B1" s="227"/>
      <c r="C1" s="419" t="str">
        <f>Resultados!D2</f>
        <v>Universidad Tecnológica de Calvillo</v>
      </c>
      <c r="D1" s="359"/>
      <c r="E1" s="359"/>
      <c r="F1" s="359"/>
      <c r="G1" s="359"/>
      <c r="H1" s="227"/>
      <c r="I1" s="228"/>
      <c r="J1" s="229"/>
    </row>
    <row r="2" spans="1:10" x14ac:dyDescent="0.25">
      <c r="A2" s="230"/>
      <c r="B2" s="231"/>
      <c r="C2" s="232"/>
      <c r="D2" s="114"/>
      <c r="E2" s="231"/>
      <c r="F2" s="231"/>
      <c r="G2" s="231"/>
      <c r="H2" s="232"/>
      <c r="I2" s="232"/>
      <c r="J2" s="233"/>
    </row>
    <row r="3" spans="1:10" x14ac:dyDescent="0.25">
      <c r="A3" s="234"/>
      <c r="B3" s="234"/>
      <c r="C3" s="370" t="s">
        <v>2902</v>
      </c>
      <c r="D3" s="420"/>
      <c r="E3" s="420"/>
      <c r="F3" s="420"/>
      <c r="G3" s="420"/>
      <c r="H3" s="234"/>
      <c r="I3" s="232"/>
      <c r="J3" s="233"/>
    </row>
    <row r="4" spans="1:10" x14ac:dyDescent="0.25">
      <c r="A4" s="230"/>
      <c r="B4" s="231"/>
      <c r="C4" s="232"/>
      <c r="D4" s="114"/>
      <c r="E4" s="231"/>
      <c r="F4" s="231"/>
      <c r="G4" s="231"/>
      <c r="H4" s="232"/>
      <c r="I4" s="232"/>
      <c r="J4" s="233"/>
    </row>
    <row r="5" spans="1:10" x14ac:dyDescent="0.25">
      <c r="A5" s="234"/>
      <c r="B5" s="234"/>
      <c r="C5" s="235" t="s">
        <v>3</v>
      </c>
      <c r="D5" s="115"/>
      <c r="E5" s="236"/>
      <c r="F5" s="236"/>
      <c r="G5" s="235" t="s">
        <v>4</v>
      </c>
      <c r="H5" s="234"/>
      <c r="I5" s="232"/>
      <c r="J5" s="233"/>
    </row>
    <row r="6" spans="1:10" x14ac:dyDescent="0.25">
      <c r="A6" s="230"/>
      <c r="B6" s="230"/>
      <c r="C6" s="230"/>
      <c r="D6" s="116"/>
      <c r="E6" s="230"/>
      <c r="F6" s="230"/>
      <c r="G6" s="230"/>
      <c r="H6" s="232"/>
      <c r="I6" s="232"/>
      <c r="J6" s="233"/>
    </row>
    <row r="7" spans="1:10" x14ac:dyDescent="0.25">
      <c r="A7" s="234"/>
      <c r="B7" s="234"/>
      <c r="C7" s="144">
        <v>43376</v>
      </c>
      <c r="D7" s="145"/>
      <c r="E7" s="146"/>
      <c r="F7" s="231"/>
      <c r="G7" s="355">
        <v>43376</v>
      </c>
      <c r="H7" s="357"/>
      <c r="I7" s="232"/>
      <c r="J7" s="233"/>
    </row>
    <row r="8" spans="1:10" x14ac:dyDescent="0.25">
      <c r="A8" s="230"/>
      <c r="B8" s="231"/>
      <c r="C8" s="232"/>
      <c r="D8" s="114"/>
      <c r="E8" s="231"/>
      <c r="F8" s="231"/>
      <c r="G8" s="231"/>
      <c r="H8" s="232"/>
      <c r="I8" s="232"/>
      <c r="J8" s="233"/>
    </row>
    <row r="9" spans="1:10" ht="18.75" x14ac:dyDescent="0.25">
      <c r="A9" s="234"/>
      <c r="B9" s="234"/>
      <c r="C9" s="237" t="s">
        <v>1473</v>
      </c>
      <c r="D9" s="117"/>
      <c r="E9" s="238">
        <f t="shared" ref="E9:E10" si="0">AVERAGE(E19,E57,E102,E138,E176,E222,E268,E308,E410,E467,E514,E558,E606,E647,E696,E791,E841,E885,E931,E989,E1048,E1100,E1156,E1274,E1328,E1368,E1419,E1469,E1611,E1649,E1689,E1739,E1792,E1835,E1924,E2005,E2045,E2101,E2181,E2238,E2279,E2324,E2365,E2412,E2465,E2502,E2546,E2631,E2676)</f>
        <v>0.86408300132027571</v>
      </c>
      <c r="F9" s="239"/>
      <c r="G9" s="234"/>
      <c r="H9" s="234"/>
      <c r="I9" s="232"/>
      <c r="J9" s="233"/>
    </row>
    <row r="10" spans="1:10" ht="18.75" x14ac:dyDescent="0.25">
      <c r="A10" s="230"/>
      <c r="B10" s="240"/>
      <c r="C10" s="237" t="s">
        <v>1474</v>
      </c>
      <c r="D10" s="114"/>
      <c r="E10" s="238">
        <f t="shared" si="0"/>
        <v>0.8743386243386243</v>
      </c>
      <c r="F10" s="239"/>
      <c r="G10" s="231"/>
      <c r="H10" s="232"/>
      <c r="I10" s="232"/>
      <c r="J10" s="233"/>
    </row>
    <row r="11" spans="1:10" ht="18.75" x14ac:dyDescent="0.25">
      <c r="A11" s="234"/>
      <c r="B11" s="234"/>
      <c r="C11" s="237" t="s">
        <v>1475</v>
      </c>
      <c r="D11" s="117"/>
      <c r="E11" s="241">
        <f>AVERAGE(E21,E59,E104,E140,E178,E224,E270,E310,E412,E469,E516,E560,E608,E649,E698,E793,E843,E887,E933,E991,E1050,E1102,E1158,E1276,E1330,E1370,E1421,E1471,E1613,E1651,E1691,E1741,E1794,E1837,E1926,E2007,E2047,E2103,E2183,E2240,E2281,E2326,E2367,E2414,E2467,E2504,E2548,E2633,E2678,E2592)</f>
        <v>0.87073391395203725</v>
      </c>
      <c r="F11" s="242"/>
      <c r="G11" s="234"/>
      <c r="H11" s="234"/>
      <c r="I11" s="232"/>
      <c r="J11" s="233"/>
    </row>
    <row r="12" spans="1:10" x14ac:dyDescent="0.25">
      <c r="A12" s="230"/>
      <c r="B12" s="231"/>
      <c r="C12" s="232"/>
      <c r="D12" s="114"/>
      <c r="E12" s="231"/>
      <c r="F12" s="231"/>
      <c r="G12" s="231"/>
      <c r="H12" s="232"/>
      <c r="I12" s="232"/>
      <c r="J12" s="233"/>
    </row>
    <row r="13" spans="1:10" x14ac:dyDescent="0.25">
      <c r="A13" s="234"/>
      <c r="B13" s="234"/>
      <c r="C13" s="234"/>
      <c r="D13" s="117"/>
      <c r="E13" s="236"/>
      <c r="F13" s="236"/>
      <c r="G13" s="234"/>
      <c r="H13" s="234"/>
      <c r="I13" s="232"/>
      <c r="J13" s="233"/>
    </row>
    <row r="14" spans="1:10" ht="15.75" x14ac:dyDescent="0.25">
      <c r="A14" s="230"/>
      <c r="B14" s="240" t="s">
        <v>1476</v>
      </c>
      <c r="C14" s="232"/>
      <c r="D14" s="118"/>
      <c r="E14" s="231"/>
      <c r="F14" s="231"/>
      <c r="G14" s="231"/>
      <c r="H14" s="232"/>
      <c r="I14" s="232"/>
      <c r="J14" s="233"/>
    </row>
    <row r="15" spans="1:10" x14ac:dyDescent="0.25">
      <c r="A15" s="234"/>
      <c r="B15" s="234"/>
      <c r="C15" s="234"/>
      <c r="D15" s="117"/>
      <c r="E15" s="236"/>
      <c r="F15" s="236"/>
      <c r="G15" s="234"/>
      <c r="H15" s="234"/>
      <c r="I15" s="232"/>
      <c r="J15" s="233"/>
    </row>
    <row r="16" spans="1:10" x14ac:dyDescent="0.25">
      <c r="A16" s="230"/>
      <c r="B16" s="231"/>
      <c r="C16" s="232"/>
      <c r="D16" s="114"/>
      <c r="E16" s="231"/>
      <c r="F16" s="231"/>
      <c r="G16" s="231"/>
      <c r="H16" s="232"/>
      <c r="I16" s="232"/>
      <c r="J16" s="233"/>
    </row>
    <row r="17" spans="1:10" ht="18.75" x14ac:dyDescent="0.25">
      <c r="A17" s="234"/>
      <c r="B17" s="407" t="s">
        <v>1477</v>
      </c>
      <c r="C17" s="408"/>
      <c r="D17" s="408"/>
      <c r="E17" s="408"/>
      <c r="F17" s="408"/>
      <c r="G17" s="408"/>
      <c r="H17" s="408"/>
      <c r="I17" s="243"/>
      <c r="J17" s="233"/>
    </row>
    <row r="18" spans="1:10" x14ac:dyDescent="0.25">
      <c r="A18" s="234"/>
      <c r="B18" s="232"/>
      <c r="C18" s="232"/>
      <c r="D18" s="119"/>
      <c r="E18" s="232"/>
      <c r="F18" s="232"/>
      <c r="G18" s="232"/>
      <c r="H18" s="232"/>
      <c r="I18" s="232"/>
      <c r="J18" s="233"/>
    </row>
    <row r="19" spans="1:10" x14ac:dyDescent="0.25">
      <c r="A19" s="234"/>
      <c r="B19" s="232"/>
      <c r="C19" s="244" t="s">
        <v>1478</v>
      </c>
      <c r="D19" s="120"/>
      <c r="E19" s="245">
        <f>IF('Aplicabilidad Art.55'!$E$10="NO","NA",SUM(E28:E34)/SUM(D28:D34))</f>
        <v>1</v>
      </c>
      <c r="F19" s="246"/>
      <c r="G19" s="247" t="str">
        <f>CONCATENATE("Según la configuración de aplicabilidad, esta fracción ",'Aplicabilidad Art.55'!E10," aplica.")</f>
        <v>Según la configuración de aplicabilidad, esta fracción SI aplica.</v>
      </c>
      <c r="H19" s="234"/>
      <c r="I19" s="232"/>
      <c r="J19" s="233"/>
    </row>
    <row r="20" spans="1:10" x14ac:dyDescent="0.25">
      <c r="A20" s="234"/>
      <c r="B20" s="234"/>
      <c r="C20" s="244" t="s">
        <v>1480</v>
      </c>
      <c r="D20" s="120"/>
      <c r="E20" s="245">
        <f>IF('Aplicabilidad Art.55'!$E$10="NO","NA",SUM(E39:E47)/SUM(D39:D47))</f>
        <v>1</v>
      </c>
      <c r="F20" s="246"/>
      <c r="G20" s="248" t="s">
        <v>1481</v>
      </c>
      <c r="H20" s="234"/>
      <c r="I20" s="232"/>
      <c r="J20" s="233"/>
    </row>
    <row r="21" spans="1:10" x14ac:dyDescent="0.25">
      <c r="A21" s="234"/>
      <c r="B21" s="234"/>
      <c r="C21" s="244" t="s">
        <v>1482</v>
      </c>
      <c r="D21" s="120"/>
      <c r="E21" s="177">
        <f>IF('Aplicabilidad Art.55'!$E$10="NO","NA",E19*0.6+E20*0.4)</f>
        <v>1</v>
      </c>
      <c r="F21" s="249"/>
      <c r="G21" s="248" t="s">
        <v>1483</v>
      </c>
      <c r="H21" s="234"/>
      <c r="I21" s="232"/>
      <c r="J21" s="233"/>
    </row>
    <row r="22" spans="1:10" x14ac:dyDescent="0.25">
      <c r="A22" s="234"/>
      <c r="B22" s="234"/>
      <c r="C22" s="234"/>
      <c r="D22" s="117"/>
      <c r="E22" s="236"/>
      <c r="F22" s="236"/>
      <c r="G22" s="234"/>
      <c r="H22" s="234"/>
      <c r="I22" s="232"/>
      <c r="J22" s="250"/>
    </row>
    <row r="23" spans="1:10" x14ac:dyDescent="0.25">
      <c r="A23" s="230"/>
      <c r="B23" s="231"/>
      <c r="C23" s="232"/>
      <c r="D23" s="114"/>
      <c r="E23" s="231"/>
      <c r="F23" s="231"/>
      <c r="G23" s="231"/>
      <c r="H23" s="232"/>
      <c r="I23" s="232"/>
      <c r="J23" s="233"/>
    </row>
    <row r="24" spans="1:10" x14ac:dyDescent="0.25">
      <c r="A24" s="230"/>
      <c r="B24" s="91"/>
      <c r="C24" s="251"/>
      <c r="D24" s="121"/>
      <c r="E24" s="409"/>
      <c r="F24" s="410"/>
      <c r="G24" s="410"/>
      <c r="H24" s="252"/>
      <c r="I24" s="92"/>
      <c r="J24" s="233"/>
    </row>
    <row r="25" spans="1:10" x14ac:dyDescent="0.25">
      <c r="A25" s="230"/>
      <c r="B25" s="49"/>
      <c r="C25" s="234" t="s">
        <v>1484</v>
      </c>
      <c r="D25" s="122"/>
      <c r="E25" s="253"/>
      <c r="F25" s="253"/>
      <c r="G25" s="253"/>
      <c r="H25" s="253"/>
      <c r="I25" s="93"/>
      <c r="J25" s="233"/>
    </row>
    <row r="26" spans="1:10" x14ac:dyDescent="0.25">
      <c r="A26" s="230"/>
      <c r="B26" s="123"/>
      <c r="C26" s="234"/>
      <c r="D26" s="122"/>
      <c r="E26" s="253"/>
      <c r="F26" s="253"/>
      <c r="G26" s="253"/>
      <c r="H26" s="253"/>
      <c r="I26" s="93"/>
      <c r="J26" s="233"/>
    </row>
    <row r="27" spans="1:10" x14ac:dyDescent="0.25">
      <c r="A27" s="230"/>
      <c r="B27" s="123"/>
      <c r="C27" s="232" t="s">
        <v>726</v>
      </c>
      <c r="D27" s="114"/>
      <c r="E27" s="231" t="s">
        <v>1485</v>
      </c>
      <c r="F27" s="231" t="s">
        <v>712</v>
      </c>
      <c r="G27" s="231" t="s">
        <v>1486</v>
      </c>
      <c r="H27" s="253"/>
      <c r="I27" s="93"/>
      <c r="J27" s="233"/>
    </row>
    <row r="28" spans="1:10" x14ac:dyDescent="0.25">
      <c r="A28" s="230"/>
      <c r="B28" s="123"/>
      <c r="C28" s="124" t="s">
        <v>1487</v>
      </c>
      <c r="D28" s="125">
        <v>1</v>
      </c>
      <c r="E28" s="126">
        <v>1</v>
      </c>
      <c r="F28" s="126" t="s">
        <v>713</v>
      </c>
      <c r="G28" s="127" t="s">
        <v>2903</v>
      </c>
      <c r="H28" s="253"/>
      <c r="I28" s="93"/>
      <c r="J28" s="233"/>
    </row>
    <row r="29" spans="1:10" ht="24" x14ac:dyDescent="0.25">
      <c r="A29" s="230"/>
      <c r="B29" s="123"/>
      <c r="C29" s="124" t="s">
        <v>1488</v>
      </c>
      <c r="D29" s="125">
        <v>1</v>
      </c>
      <c r="E29" s="126">
        <v>1</v>
      </c>
      <c r="F29" s="126" t="s">
        <v>713</v>
      </c>
      <c r="G29" s="127" t="s">
        <v>2903</v>
      </c>
      <c r="H29" s="253"/>
      <c r="I29" s="93"/>
      <c r="J29" s="233"/>
    </row>
    <row r="30" spans="1:10" ht="132" x14ac:dyDescent="0.25">
      <c r="A30" s="230"/>
      <c r="B30" s="49"/>
      <c r="C30" s="128" t="s">
        <v>1489</v>
      </c>
      <c r="D30" s="125">
        <v>1</v>
      </c>
      <c r="E30" s="126">
        <v>1</v>
      </c>
      <c r="F30" s="126" t="s">
        <v>713</v>
      </c>
      <c r="G30" s="127" t="s">
        <v>2903</v>
      </c>
      <c r="H30" s="253"/>
      <c r="I30" s="93"/>
      <c r="J30" s="233"/>
    </row>
    <row r="31" spans="1:10" x14ac:dyDescent="0.25">
      <c r="A31" s="230"/>
      <c r="B31" s="49"/>
      <c r="C31" s="128" t="s">
        <v>1490</v>
      </c>
      <c r="D31" s="125">
        <v>1</v>
      </c>
      <c r="E31" s="126">
        <v>1</v>
      </c>
      <c r="F31" s="126" t="s">
        <v>713</v>
      </c>
      <c r="G31" s="127" t="s">
        <v>2903</v>
      </c>
      <c r="H31" s="253"/>
      <c r="I31" s="93"/>
      <c r="J31" s="230"/>
    </row>
    <row r="32" spans="1:10" ht="60" x14ac:dyDescent="0.25">
      <c r="A32" s="230"/>
      <c r="B32" s="49"/>
      <c r="C32" s="128" t="s">
        <v>1491</v>
      </c>
      <c r="D32" s="125">
        <v>1</v>
      </c>
      <c r="E32" s="126">
        <v>1</v>
      </c>
      <c r="F32" s="126" t="s">
        <v>713</v>
      </c>
      <c r="G32" s="127" t="s">
        <v>2903</v>
      </c>
      <c r="H32" s="253"/>
      <c r="I32" s="93"/>
      <c r="J32" s="230"/>
    </row>
    <row r="33" spans="1:10" ht="36" x14ac:dyDescent="0.25">
      <c r="A33" s="230"/>
      <c r="B33" s="49"/>
      <c r="C33" s="128" t="s">
        <v>1492</v>
      </c>
      <c r="D33" s="125">
        <v>1</v>
      </c>
      <c r="E33" s="126">
        <v>1</v>
      </c>
      <c r="F33" s="126" t="s">
        <v>713</v>
      </c>
      <c r="G33" s="127" t="s">
        <v>2903</v>
      </c>
      <c r="H33" s="253"/>
      <c r="I33" s="129"/>
      <c r="J33" s="230"/>
    </row>
    <row r="34" spans="1:10" x14ac:dyDescent="0.25">
      <c r="A34" s="230"/>
      <c r="B34" s="49"/>
      <c r="C34" s="128" t="s">
        <v>1493</v>
      </c>
      <c r="D34" s="125">
        <v>1</v>
      </c>
      <c r="E34" s="126">
        <v>1</v>
      </c>
      <c r="F34" s="126" t="s">
        <v>713</v>
      </c>
      <c r="G34" s="127" t="s">
        <v>2903</v>
      </c>
      <c r="H34" s="253"/>
      <c r="I34" s="129"/>
      <c r="J34" s="230"/>
    </row>
    <row r="35" spans="1:10" x14ac:dyDescent="0.25">
      <c r="A35" s="230"/>
      <c r="B35" s="49"/>
      <c r="C35" s="234"/>
      <c r="D35" s="122"/>
      <c r="E35" s="253"/>
      <c r="F35" s="253"/>
      <c r="G35" s="253"/>
      <c r="H35" s="253"/>
      <c r="I35" s="129"/>
      <c r="J35" s="230"/>
    </row>
    <row r="36" spans="1:10" x14ac:dyDescent="0.25">
      <c r="A36" s="230"/>
      <c r="B36" s="49"/>
      <c r="C36" s="234" t="s">
        <v>1480</v>
      </c>
      <c r="D36" s="122"/>
      <c r="E36" s="253"/>
      <c r="F36" s="253"/>
      <c r="G36" s="253"/>
      <c r="H36" s="253"/>
      <c r="I36" s="129"/>
      <c r="J36" s="230"/>
    </row>
    <row r="37" spans="1:10" x14ac:dyDescent="0.25">
      <c r="A37" s="230"/>
      <c r="B37" s="49"/>
      <c r="C37" s="234"/>
      <c r="D37" s="122"/>
      <c r="E37" s="253"/>
      <c r="F37" s="253"/>
      <c r="G37" s="253"/>
      <c r="H37" s="253"/>
      <c r="I37" s="129"/>
      <c r="J37" s="230"/>
    </row>
    <row r="38" spans="1:10" x14ac:dyDescent="0.25">
      <c r="A38" s="230"/>
      <c r="B38" s="49"/>
      <c r="C38" s="232" t="s">
        <v>726</v>
      </c>
      <c r="D38" s="114"/>
      <c r="E38" s="231" t="s">
        <v>1485</v>
      </c>
      <c r="F38" s="231" t="s">
        <v>712</v>
      </c>
      <c r="G38" s="231" t="s">
        <v>1486</v>
      </c>
      <c r="H38" s="253"/>
      <c r="I38" s="129"/>
      <c r="J38" s="230"/>
    </row>
    <row r="39" spans="1:10" ht="60" x14ac:dyDescent="0.25">
      <c r="A39" s="230"/>
      <c r="B39" s="49"/>
      <c r="C39" s="130" t="s">
        <v>1494</v>
      </c>
      <c r="D39" s="131">
        <v>1</v>
      </c>
      <c r="E39" s="126">
        <v>1</v>
      </c>
      <c r="F39" s="126" t="s">
        <v>713</v>
      </c>
      <c r="G39" s="127" t="s">
        <v>2903</v>
      </c>
      <c r="H39" s="253"/>
      <c r="I39" s="129"/>
      <c r="J39" s="230"/>
    </row>
    <row r="40" spans="1:10" ht="36" x14ac:dyDescent="0.25">
      <c r="A40" s="230"/>
      <c r="B40" s="49"/>
      <c r="C40" s="124" t="s">
        <v>1495</v>
      </c>
      <c r="D40" s="131">
        <v>1</v>
      </c>
      <c r="E40" s="126">
        <v>1</v>
      </c>
      <c r="F40" s="126" t="s">
        <v>713</v>
      </c>
      <c r="G40" s="127" t="s">
        <v>2903</v>
      </c>
      <c r="H40" s="253"/>
      <c r="I40" s="129"/>
      <c r="J40" s="230"/>
    </row>
    <row r="41" spans="1:10" ht="36" x14ac:dyDescent="0.25">
      <c r="A41" s="230"/>
      <c r="B41" s="49"/>
      <c r="C41" s="124" t="s">
        <v>1496</v>
      </c>
      <c r="D41" s="131">
        <v>1</v>
      </c>
      <c r="E41" s="126">
        <v>1</v>
      </c>
      <c r="F41" s="126" t="s">
        <v>713</v>
      </c>
      <c r="G41" s="127" t="s">
        <v>2904</v>
      </c>
      <c r="H41" s="253"/>
      <c r="I41" s="129"/>
      <c r="J41" s="230"/>
    </row>
    <row r="42" spans="1:10" ht="36" x14ac:dyDescent="0.25">
      <c r="A42" s="230"/>
      <c r="B42" s="49"/>
      <c r="C42" s="124" t="s">
        <v>1497</v>
      </c>
      <c r="D42" s="131">
        <v>1</v>
      </c>
      <c r="E42" s="126">
        <v>1</v>
      </c>
      <c r="F42" s="126" t="s">
        <v>713</v>
      </c>
      <c r="G42" s="127" t="s">
        <v>2903</v>
      </c>
      <c r="H42" s="253"/>
      <c r="I42" s="129"/>
      <c r="J42" s="230"/>
    </row>
    <row r="43" spans="1:10" ht="24" x14ac:dyDescent="0.25">
      <c r="A43" s="230"/>
      <c r="B43" s="49"/>
      <c r="C43" s="124" t="s">
        <v>1498</v>
      </c>
      <c r="D43" s="131">
        <v>1</v>
      </c>
      <c r="E43" s="126">
        <v>1</v>
      </c>
      <c r="F43" s="126" t="s">
        <v>713</v>
      </c>
      <c r="G43" s="127" t="s">
        <v>2903</v>
      </c>
      <c r="H43" s="253"/>
      <c r="I43" s="129"/>
      <c r="J43" s="230"/>
    </row>
    <row r="44" spans="1:10" ht="24" x14ac:dyDescent="0.25">
      <c r="A44" s="230"/>
      <c r="B44" s="49"/>
      <c r="C44" s="124" t="s">
        <v>1499</v>
      </c>
      <c r="D44" s="131">
        <v>1</v>
      </c>
      <c r="E44" s="126">
        <v>1</v>
      </c>
      <c r="F44" s="126" t="s">
        <v>713</v>
      </c>
      <c r="G44" s="127" t="s">
        <v>2903</v>
      </c>
      <c r="H44" s="253"/>
      <c r="I44" s="129"/>
      <c r="J44" s="230"/>
    </row>
    <row r="45" spans="1:10" ht="36" x14ac:dyDescent="0.25">
      <c r="A45" s="230"/>
      <c r="B45" s="49"/>
      <c r="C45" s="124" t="s">
        <v>1500</v>
      </c>
      <c r="D45" s="131">
        <v>1</v>
      </c>
      <c r="E45" s="126">
        <v>1</v>
      </c>
      <c r="F45" s="126" t="s">
        <v>713</v>
      </c>
      <c r="G45" s="127" t="s">
        <v>2903</v>
      </c>
      <c r="H45" s="253"/>
      <c r="I45" s="129"/>
      <c r="J45" s="230"/>
    </row>
    <row r="46" spans="1:10" ht="36" x14ac:dyDescent="0.25">
      <c r="A46" s="230"/>
      <c r="B46" s="49"/>
      <c r="C46" s="130" t="s">
        <v>1501</v>
      </c>
      <c r="D46" s="131">
        <v>1</v>
      </c>
      <c r="E46" s="126">
        <v>1</v>
      </c>
      <c r="F46" s="126" t="s">
        <v>713</v>
      </c>
      <c r="G46" s="127" t="s">
        <v>2903</v>
      </c>
      <c r="H46" s="253"/>
      <c r="I46" s="129"/>
      <c r="J46" s="230"/>
    </row>
    <row r="47" spans="1:10" x14ac:dyDescent="0.25">
      <c r="A47" s="230"/>
      <c r="B47" s="49"/>
      <c r="C47" s="124" t="s">
        <v>1502</v>
      </c>
      <c r="D47" s="131">
        <v>1</v>
      </c>
      <c r="E47" s="126">
        <v>1</v>
      </c>
      <c r="F47" s="126" t="s">
        <v>713</v>
      </c>
      <c r="G47" s="127" t="s">
        <v>2903</v>
      </c>
      <c r="H47" s="253"/>
      <c r="I47" s="129"/>
      <c r="J47" s="230"/>
    </row>
    <row r="48" spans="1:10" x14ac:dyDescent="0.25">
      <c r="A48" s="230"/>
      <c r="B48" s="49"/>
      <c r="C48" s="234"/>
      <c r="D48" s="117"/>
      <c r="E48" s="253"/>
      <c r="F48" s="253"/>
      <c r="G48" s="253"/>
      <c r="H48" s="253"/>
      <c r="I48" s="129"/>
      <c r="J48" s="230"/>
    </row>
    <row r="49" spans="1:10" x14ac:dyDescent="0.25">
      <c r="A49" s="230"/>
      <c r="B49" s="97"/>
      <c r="C49" s="254"/>
      <c r="D49" s="132"/>
      <c r="E49" s="255"/>
      <c r="F49" s="255"/>
      <c r="G49" s="255"/>
      <c r="H49" s="255"/>
      <c r="I49" s="98"/>
      <c r="J49" s="230"/>
    </row>
    <row r="50" spans="1:10" x14ac:dyDescent="0.25">
      <c r="A50" s="230"/>
      <c r="B50" s="230"/>
      <c r="C50" s="256"/>
      <c r="D50" s="116"/>
      <c r="E50" s="230"/>
      <c r="F50" s="230"/>
      <c r="G50" s="230"/>
      <c r="H50" s="230"/>
      <c r="I50" s="230"/>
      <c r="J50" s="230"/>
    </row>
    <row r="51" spans="1:10" x14ac:dyDescent="0.25">
      <c r="A51" s="230"/>
      <c r="B51" s="230"/>
      <c r="C51" s="256"/>
      <c r="D51" s="116"/>
      <c r="E51" s="230"/>
      <c r="F51" s="230"/>
      <c r="G51" s="230"/>
      <c r="H51" s="230"/>
      <c r="I51" s="230"/>
      <c r="J51" s="230"/>
    </row>
    <row r="52" spans="1:10" x14ac:dyDescent="0.25">
      <c r="A52" s="230"/>
      <c r="B52" s="230"/>
      <c r="C52" s="256"/>
      <c r="D52" s="116"/>
      <c r="E52" s="230"/>
      <c r="F52" s="230"/>
      <c r="G52" s="230"/>
      <c r="H52" s="230"/>
      <c r="I52" s="230"/>
      <c r="J52" s="230"/>
    </row>
    <row r="53" spans="1:10" x14ac:dyDescent="0.25">
      <c r="A53" s="230"/>
      <c r="B53" s="230"/>
      <c r="C53" s="256"/>
      <c r="D53" s="116"/>
      <c r="E53" s="230"/>
      <c r="F53" s="230"/>
      <c r="G53" s="230"/>
      <c r="H53" s="230"/>
      <c r="I53" s="230"/>
      <c r="J53" s="230"/>
    </row>
    <row r="54" spans="1:10" x14ac:dyDescent="0.25">
      <c r="A54" s="230"/>
      <c r="B54" s="230"/>
      <c r="C54" s="256"/>
      <c r="D54" s="116"/>
      <c r="E54" s="230"/>
      <c r="F54" s="230"/>
      <c r="G54" s="230"/>
      <c r="H54" s="230"/>
      <c r="I54" s="230"/>
      <c r="J54" s="230"/>
    </row>
    <row r="55" spans="1:10" ht="18.75" x14ac:dyDescent="0.25">
      <c r="A55" s="234"/>
      <c r="B55" s="413" t="s">
        <v>1503</v>
      </c>
      <c r="C55" s="414"/>
      <c r="D55" s="414"/>
      <c r="E55" s="414"/>
      <c r="F55" s="414"/>
      <c r="G55" s="414"/>
      <c r="H55" s="414"/>
      <c r="I55" s="243"/>
      <c r="J55" s="233"/>
    </row>
    <row r="56" spans="1:10" x14ac:dyDescent="0.25">
      <c r="A56" s="234"/>
      <c r="B56" s="270"/>
      <c r="C56" s="270"/>
      <c r="D56" s="271"/>
      <c r="E56" s="270"/>
      <c r="F56" s="270"/>
      <c r="G56" s="270"/>
      <c r="H56" s="270"/>
      <c r="I56" s="232"/>
      <c r="J56" s="233"/>
    </row>
    <row r="57" spans="1:10" x14ac:dyDescent="0.25">
      <c r="A57" s="234"/>
      <c r="B57" s="270"/>
      <c r="C57" s="272" t="s">
        <v>1478</v>
      </c>
      <c r="D57" s="273"/>
      <c r="E57" s="274">
        <f>IF('Aplicabilidad Art.55'!$E$12="NO","NA",SUM(E66:E80)/SUM(D66:D80))</f>
        <v>1</v>
      </c>
      <c r="F57" s="275"/>
      <c r="G57" s="276" t="str">
        <f>CONCATENATE("Según la configuración de aplicabilidad, esta fracción ",'Aplicabilidad Art.55'!E12," aplica.")</f>
        <v>Según la configuración de aplicabilidad, esta fracción SI aplica.</v>
      </c>
      <c r="H57" s="277"/>
      <c r="I57" s="232"/>
      <c r="J57" s="233"/>
    </row>
    <row r="58" spans="1:10" x14ac:dyDescent="0.25">
      <c r="A58" s="234"/>
      <c r="B58" s="277"/>
      <c r="C58" s="272" t="s">
        <v>1480</v>
      </c>
      <c r="D58" s="273"/>
      <c r="E58" s="274">
        <f>IF('Aplicabilidad Art.55'!$E$12="NO","NA",SUM(E85:E93)/SUM(D85:D93))</f>
        <v>1</v>
      </c>
      <c r="F58" s="275"/>
      <c r="G58" s="278" t="s">
        <v>1481</v>
      </c>
      <c r="H58" s="277"/>
      <c r="I58" s="232"/>
      <c r="J58" s="233"/>
    </row>
    <row r="59" spans="1:10" x14ac:dyDescent="0.25">
      <c r="A59" s="234"/>
      <c r="B59" s="277"/>
      <c r="C59" s="272" t="s">
        <v>1482</v>
      </c>
      <c r="D59" s="273"/>
      <c r="E59" s="279">
        <f>IF('Aplicabilidad Art.55'!$E$12="NO","NA",E57*0.6+E58*0.4)</f>
        <v>1</v>
      </c>
      <c r="F59" s="280"/>
      <c r="G59" s="278" t="s">
        <v>1483</v>
      </c>
      <c r="H59" s="277"/>
      <c r="I59" s="232"/>
      <c r="J59" s="233"/>
    </row>
    <row r="60" spans="1:10" x14ac:dyDescent="0.25">
      <c r="A60" s="234"/>
      <c r="B60" s="277"/>
      <c r="C60" s="277"/>
      <c r="D60" s="281"/>
      <c r="E60" s="282"/>
      <c r="F60" s="282"/>
      <c r="G60" s="277"/>
      <c r="H60" s="277"/>
      <c r="I60" s="232"/>
      <c r="J60" s="233"/>
    </row>
    <row r="61" spans="1:10" x14ac:dyDescent="0.25">
      <c r="A61" s="230"/>
      <c r="B61" s="283"/>
      <c r="C61" s="270"/>
      <c r="D61" s="284"/>
      <c r="E61" s="283"/>
      <c r="F61" s="283"/>
      <c r="G61" s="283"/>
      <c r="H61" s="270"/>
      <c r="I61" s="232"/>
      <c r="J61" s="233"/>
    </row>
    <row r="62" spans="1:10" x14ac:dyDescent="0.25">
      <c r="A62" s="230"/>
      <c r="B62" s="285"/>
      <c r="C62" s="286"/>
      <c r="D62" s="287"/>
      <c r="E62" s="411"/>
      <c r="F62" s="412"/>
      <c r="G62" s="412"/>
      <c r="H62" s="288"/>
      <c r="I62" s="92"/>
      <c r="J62" s="233"/>
    </row>
    <row r="63" spans="1:10" x14ac:dyDescent="0.25">
      <c r="A63" s="230"/>
      <c r="B63" s="290"/>
      <c r="C63" s="277" t="s">
        <v>1484</v>
      </c>
      <c r="D63" s="291"/>
      <c r="E63" s="292"/>
      <c r="F63" s="292"/>
      <c r="G63" s="292"/>
      <c r="H63" s="292"/>
      <c r="I63" s="93"/>
      <c r="J63" s="233"/>
    </row>
    <row r="64" spans="1:10" x14ac:dyDescent="0.25">
      <c r="A64" s="230"/>
      <c r="B64" s="294"/>
      <c r="C64" s="277"/>
      <c r="D64" s="291"/>
      <c r="E64" s="292"/>
      <c r="F64" s="292"/>
      <c r="G64" s="292"/>
      <c r="H64" s="292"/>
      <c r="I64" s="93"/>
      <c r="J64" s="233"/>
    </row>
    <row r="65" spans="1:10" x14ac:dyDescent="0.25">
      <c r="A65" s="230"/>
      <c r="B65" s="294"/>
      <c r="C65" s="270" t="s">
        <v>726</v>
      </c>
      <c r="D65" s="284"/>
      <c r="E65" s="283" t="s">
        <v>1485</v>
      </c>
      <c r="F65" s="283" t="s">
        <v>712</v>
      </c>
      <c r="G65" s="283" t="s">
        <v>1486</v>
      </c>
      <c r="H65" s="292"/>
      <c r="I65" s="93"/>
      <c r="J65" s="233"/>
    </row>
    <row r="66" spans="1:10" x14ac:dyDescent="0.25">
      <c r="A66" s="230"/>
      <c r="B66" s="294"/>
      <c r="C66" s="295" t="s">
        <v>1487</v>
      </c>
      <c r="D66" s="296">
        <v>1</v>
      </c>
      <c r="E66" s="297">
        <v>1</v>
      </c>
      <c r="F66" s="297" t="s">
        <v>713</v>
      </c>
      <c r="G66" s="313" t="s">
        <v>2903</v>
      </c>
      <c r="H66" s="292"/>
      <c r="I66" s="93"/>
      <c r="J66" s="233"/>
    </row>
    <row r="67" spans="1:10" ht="24" x14ac:dyDescent="0.25">
      <c r="A67" s="230"/>
      <c r="B67" s="294"/>
      <c r="C67" s="295" t="s">
        <v>1488</v>
      </c>
      <c r="D67" s="296">
        <v>1</v>
      </c>
      <c r="E67" s="297">
        <v>1</v>
      </c>
      <c r="F67" s="297" t="s">
        <v>713</v>
      </c>
      <c r="G67" s="313" t="s">
        <v>2903</v>
      </c>
      <c r="H67" s="292"/>
      <c r="I67" s="93"/>
      <c r="J67" s="233"/>
    </row>
    <row r="68" spans="1:10" ht="24" x14ac:dyDescent="0.25">
      <c r="A68" s="230"/>
      <c r="B68" s="290"/>
      <c r="C68" s="300" t="s">
        <v>1504</v>
      </c>
      <c r="D68" s="296">
        <v>1</v>
      </c>
      <c r="E68" s="297">
        <v>1</v>
      </c>
      <c r="F68" s="297" t="s">
        <v>713</v>
      </c>
      <c r="G68" s="313" t="s">
        <v>2903</v>
      </c>
      <c r="H68" s="292"/>
      <c r="I68" s="93"/>
      <c r="J68" s="233"/>
    </row>
    <row r="69" spans="1:10" ht="24" x14ac:dyDescent="0.25">
      <c r="A69" s="230"/>
      <c r="B69" s="290"/>
      <c r="C69" s="300" t="s">
        <v>1505</v>
      </c>
      <c r="D69" s="296">
        <v>1</v>
      </c>
      <c r="E69" s="297">
        <v>1</v>
      </c>
      <c r="F69" s="297" t="s">
        <v>713</v>
      </c>
      <c r="G69" s="313" t="s">
        <v>2903</v>
      </c>
      <c r="H69" s="292"/>
      <c r="I69" s="93"/>
      <c r="J69" s="230"/>
    </row>
    <row r="70" spans="1:10" ht="24" x14ac:dyDescent="0.25">
      <c r="A70" s="230"/>
      <c r="B70" s="290"/>
      <c r="C70" s="300" t="s">
        <v>1506</v>
      </c>
      <c r="D70" s="296">
        <v>1</v>
      </c>
      <c r="E70" s="297">
        <v>1</v>
      </c>
      <c r="F70" s="297" t="s">
        <v>713</v>
      </c>
      <c r="G70" s="313" t="s">
        <v>2903</v>
      </c>
      <c r="H70" s="292"/>
      <c r="I70" s="93"/>
      <c r="J70" s="230"/>
    </row>
    <row r="71" spans="1:10" ht="60" x14ac:dyDescent="0.25">
      <c r="A71" s="230"/>
      <c r="B71" s="290"/>
      <c r="C71" s="300" t="s">
        <v>1507</v>
      </c>
      <c r="D71" s="296">
        <v>1</v>
      </c>
      <c r="E71" s="297">
        <v>1</v>
      </c>
      <c r="F71" s="297" t="s">
        <v>713</v>
      </c>
      <c r="G71" s="313" t="s">
        <v>2903</v>
      </c>
      <c r="H71" s="292"/>
      <c r="I71" s="93"/>
      <c r="J71" s="230"/>
    </row>
    <row r="72" spans="1:10" x14ac:dyDescent="0.25">
      <c r="A72" s="230"/>
      <c r="B72" s="290"/>
      <c r="C72" s="300" t="s">
        <v>1508</v>
      </c>
      <c r="D72" s="296">
        <v>1</v>
      </c>
      <c r="E72" s="297">
        <v>1</v>
      </c>
      <c r="F72" s="297" t="s">
        <v>713</v>
      </c>
      <c r="G72" s="313" t="s">
        <v>2903</v>
      </c>
      <c r="H72" s="292"/>
      <c r="I72" s="93"/>
      <c r="J72" s="230"/>
    </row>
    <row r="73" spans="1:10" ht="36" x14ac:dyDescent="0.25">
      <c r="A73" s="230"/>
      <c r="B73" s="290"/>
      <c r="C73" s="300" t="s">
        <v>1509</v>
      </c>
      <c r="D73" s="296">
        <v>1</v>
      </c>
      <c r="E73" s="297">
        <v>1</v>
      </c>
      <c r="F73" s="297" t="s">
        <v>713</v>
      </c>
      <c r="G73" s="313" t="s">
        <v>2903</v>
      </c>
      <c r="H73" s="292"/>
      <c r="I73" s="93"/>
      <c r="J73" s="230"/>
    </row>
    <row r="74" spans="1:10" x14ac:dyDescent="0.25">
      <c r="A74" s="230"/>
      <c r="B74" s="290"/>
      <c r="C74" s="300" t="s">
        <v>1510</v>
      </c>
      <c r="D74" s="296">
        <v>1</v>
      </c>
      <c r="E74" s="297">
        <v>1</v>
      </c>
      <c r="F74" s="297" t="s">
        <v>713</v>
      </c>
      <c r="G74" s="313" t="s">
        <v>2903</v>
      </c>
      <c r="H74" s="292"/>
      <c r="I74" s="93"/>
      <c r="J74" s="230"/>
    </row>
    <row r="75" spans="1:10" ht="24" x14ac:dyDescent="0.25">
      <c r="A75" s="230"/>
      <c r="B75" s="290"/>
      <c r="C75" s="300" t="s">
        <v>1511</v>
      </c>
      <c r="D75" s="296">
        <v>1</v>
      </c>
      <c r="E75" s="297">
        <v>1</v>
      </c>
      <c r="F75" s="297" t="s">
        <v>713</v>
      </c>
      <c r="G75" s="313" t="s">
        <v>2903</v>
      </c>
      <c r="H75" s="292"/>
      <c r="I75" s="93"/>
      <c r="J75" s="230"/>
    </row>
    <row r="76" spans="1:10" ht="24" x14ac:dyDescent="0.25">
      <c r="A76" s="230"/>
      <c r="B76" s="290"/>
      <c r="C76" s="300" t="s">
        <v>1512</v>
      </c>
      <c r="D76" s="296">
        <v>1</v>
      </c>
      <c r="E76" s="297">
        <v>1</v>
      </c>
      <c r="F76" s="297" t="s">
        <v>713</v>
      </c>
      <c r="G76" s="313" t="s">
        <v>2903</v>
      </c>
      <c r="H76" s="292"/>
      <c r="I76" s="93"/>
      <c r="J76" s="230"/>
    </row>
    <row r="77" spans="1:10" ht="48" x14ac:dyDescent="0.25">
      <c r="A77" s="230"/>
      <c r="B77" s="290"/>
      <c r="C77" s="300" t="s">
        <v>1513</v>
      </c>
      <c r="D77" s="296">
        <v>1</v>
      </c>
      <c r="E77" s="297">
        <v>1</v>
      </c>
      <c r="F77" s="297" t="s">
        <v>713</v>
      </c>
      <c r="G77" s="313" t="s">
        <v>2903</v>
      </c>
      <c r="H77" s="292"/>
      <c r="I77" s="93"/>
      <c r="J77" s="230"/>
    </row>
    <row r="78" spans="1:10" x14ac:dyDescent="0.25">
      <c r="A78" s="230"/>
      <c r="B78" s="290"/>
      <c r="C78" s="295" t="s">
        <v>1514</v>
      </c>
      <c r="D78" s="296">
        <v>1</v>
      </c>
      <c r="E78" s="297">
        <v>1</v>
      </c>
      <c r="F78" s="297" t="s">
        <v>713</v>
      </c>
      <c r="G78" s="313" t="s">
        <v>2903</v>
      </c>
      <c r="H78" s="292"/>
      <c r="I78" s="93"/>
      <c r="J78" s="230"/>
    </row>
    <row r="79" spans="1:10" ht="24" x14ac:dyDescent="0.25">
      <c r="A79" s="230"/>
      <c r="B79" s="290"/>
      <c r="C79" s="295" t="s">
        <v>1515</v>
      </c>
      <c r="D79" s="296">
        <v>1</v>
      </c>
      <c r="E79" s="297">
        <v>1</v>
      </c>
      <c r="F79" s="297" t="s">
        <v>713</v>
      </c>
      <c r="G79" s="313" t="s">
        <v>2903</v>
      </c>
      <c r="H79" s="292"/>
      <c r="I79" s="93"/>
      <c r="J79" s="230"/>
    </row>
    <row r="80" spans="1:10" ht="36" x14ac:dyDescent="0.25">
      <c r="A80" s="230"/>
      <c r="B80" s="290"/>
      <c r="C80" s="300" t="s">
        <v>1516</v>
      </c>
      <c r="D80" s="296">
        <v>1</v>
      </c>
      <c r="E80" s="297">
        <v>1</v>
      </c>
      <c r="F80" s="297" t="s">
        <v>713</v>
      </c>
      <c r="G80" s="313" t="s">
        <v>2905</v>
      </c>
      <c r="H80" s="292"/>
      <c r="I80" s="129"/>
      <c r="J80" s="230"/>
    </row>
    <row r="81" spans="1:10" x14ac:dyDescent="0.25">
      <c r="A81" s="230"/>
      <c r="B81" s="290"/>
      <c r="C81" s="277"/>
      <c r="D81" s="291"/>
      <c r="E81" s="292"/>
      <c r="F81" s="292"/>
      <c r="G81" s="292"/>
      <c r="H81" s="292"/>
      <c r="I81" s="129"/>
      <c r="J81" s="230"/>
    </row>
    <row r="82" spans="1:10" x14ac:dyDescent="0.25">
      <c r="A82" s="230"/>
      <c r="B82" s="290"/>
      <c r="C82" s="277" t="s">
        <v>1480</v>
      </c>
      <c r="D82" s="291"/>
      <c r="E82" s="292"/>
      <c r="F82" s="292"/>
      <c r="G82" s="292"/>
      <c r="H82" s="292"/>
      <c r="I82" s="129"/>
      <c r="J82" s="230"/>
    </row>
    <row r="83" spans="1:10" x14ac:dyDescent="0.25">
      <c r="A83" s="230"/>
      <c r="B83" s="290"/>
      <c r="C83" s="277"/>
      <c r="D83" s="291"/>
      <c r="E83" s="292"/>
      <c r="F83" s="292"/>
      <c r="G83" s="292"/>
      <c r="H83" s="292"/>
      <c r="I83" s="129"/>
      <c r="J83" s="230"/>
    </row>
    <row r="84" spans="1:10" x14ac:dyDescent="0.25">
      <c r="A84" s="230"/>
      <c r="B84" s="290"/>
      <c r="C84" s="270" t="s">
        <v>726</v>
      </c>
      <c r="D84" s="284"/>
      <c r="E84" s="283" t="s">
        <v>1485</v>
      </c>
      <c r="F84" s="283" t="s">
        <v>712</v>
      </c>
      <c r="G84" s="283" t="s">
        <v>1486</v>
      </c>
      <c r="H84" s="292"/>
      <c r="I84" s="129"/>
      <c r="J84" s="230"/>
    </row>
    <row r="85" spans="1:10" ht="36" x14ac:dyDescent="0.25">
      <c r="A85" s="256"/>
      <c r="B85" s="314"/>
      <c r="C85" s="303" t="s">
        <v>1517</v>
      </c>
      <c r="D85" s="304">
        <v>1</v>
      </c>
      <c r="E85" s="297">
        <v>1</v>
      </c>
      <c r="F85" s="297" t="s">
        <v>713</v>
      </c>
      <c r="G85" s="313" t="s">
        <v>2903</v>
      </c>
      <c r="H85" s="277"/>
      <c r="I85" s="134"/>
      <c r="J85" s="256"/>
    </row>
    <row r="86" spans="1:10" ht="36" x14ac:dyDescent="0.25">
      <c r="A86" s="256"/>
      <c r="B86" s="314"/>
      <c r="C86" s="295" t="s">
        <v>1518</v>
      </c>
      <c r="D86" s="304">
        <v>1</v>
      </c>
      <c r="E86" s="297">
        <v>1</v>
      </c>
      <c r="F86" s="297" t="s">
        <v>713</v>
      </c>
      <c r="G86" s="313" t="s">
        <v>2903</v>
      </c>
      <c r="H86" s="277"/>
      <c r="I86" s="134"/>
      <c r="J86" s="256"/>
    </row>
    <row r="87" spans="1:10" ht="36" x14ac:dyDescent="0.25">
      <c r="A87" s="256"/>
      <c r="B87" s="314"/>
      <c r="C87" s="295" t="s">
        <v>1519</v>
      </c>
      <c r="D87" s="304">
        <v>1</v>
      </c>
      <c r="E87" s="297">
        <v>1</v>
      </c>
      <c r="F87" s="297" t="s">
        <v>713</v>
      </c>
      <c r="G87" s="313" t="s">
        <v>2906</v>
      </c>
      <c r="H87" s="277"/>
      <c r="I87" s="134"/>
      <c r="J87" s="256"/>
    </row>
    <row r="88" spans="1:10" ht="36" x14ac:dyDescent="0.25">
      <c r="A88" s="256"/>
      <c r="B88" s="314"/>
      <c r="C88" s="295" t="s">
        <v>1520</v>
      </c>
      <c r="D88" s="304">
        <v>1</v>
      </c>
      <c r="E88" s="297">
        <v>1</v>
      </c>
      <c r="F88" s="297" t="s">
        <v>713</v>
      </c>
      <c r="G88" s="313" t="s">
        <v>2903</v>
      </c>
      <c r="H88" s="277"/>
      <c r="I88" s="134"/>
      <c r="J88" s="256"/>
    </row>
    <row r="89" spans="1:10" ht="24" x14ac:dyDescent="0.25">
      <c r="A89" s="256"/>
      <c r="B89" s="314"/>
      <c r="C89" s="295" t="s">
        <v>1521</v>
      </c>
      <c r="D89" s="304">
        <v>1</v>
      </c>
      <c r="E89" s="297">
        <v>1</v>
      </c>
      <c r="F89" s="297" t="s">
        <v>713</v>
      </c>
      <c r="G89" s="313" t="s">
        <v>2903</v>
      </c>
      <c r="H89" s="277"/>
      <c r="I89" s="134"/>
      <c r="J89" s="256"/>
    </row>
    <row r="90" spans="1:10" ht="24" x14ac:dyDescent="0.25">
      <c r="A90" s="256"/>
      <c r="B90" s="314"/>
      <c r="C90" s="295" t="s">
        <v>1522</v>
      </c>
      <c r="D90" s="304">
        <v>1</v>
      </c>
      <c r="E90" s="297">
        <v>1</v>
      </c>
      <c r="F90" s="297" t="s">
        <v>713</v>
      </c>
      <c r="G90" s="313" t="s">
        <v>2903</v>
      </c>
      <c r="H90" s="277"/>
      <c r="I90" s="134"/>
      <c r="J90" s="256"/>
    </row>
    <row r="91" spans="1:10" ht="36" x14ac:dyDescent="0.25">
      <c r="A91" s="256"/>
      <c r="B91" s="314"/>
      <c r="C91" s="295" t="s">
        <v>1523</v>
      </c>
      <c r="D91" s="304">
        <v>1</v>
      </c>
      <c r="E91" s="297">
        <v>1</v>
      </c>
      <c r="F91" s="297" t="s">
        <v>713</v>
      </c>
      <c r="G91" s="313" t="s">
        <v>2903</v>
      </c>
      <c r="H91" s="277"/>
      <c r="I91" s="134"/>
      <c r="J91" s="256"/>
    </row>
    <row r="92" spans="1:10" ht="36" x14ac:dyDescent="0.25">
      <c r="A92" s="256"/>
      <c r="B92" s="314"/>
      <c r="C92" s="303" t="s">
        <v>1524</v>
      </c>
      <c r="D92" s="304">
        <v>1</v>
      </c>
      <c r="E92" s="297">
        <v>1</v>
      </c>
      <c r="F92" s="297" t="s">
        <v>713</v>
      </c>
      <c r="G92" s="313" t="s">
        <v>2903</v>
      </c>
      <c r="H92" s="277"/>
      <c r="I92" s="134"/>
      <c r="J92" s="256"/>
    </row>
    <row r="93" spans="1:10" x14ac:dyDescent="0.25">
      <c r="A93" s="230"/>
      <c r="B93" s="290"/>
      <c r="C93" s="295" t="s">
        <v>1525</v>
      </c>
      <c r="D93" s="304">
        <v>1</v>
      </c>
      <c r="E93" s="297">
        <v>1</v>
      </c>
      <c r="F93" s="297" t="s">
        <v>713</v>
      </c>
      <c r="G93" s="313" t="s">
        <v>2903</v>
      </c>
      <c r="H93" s="292"/>
      <c r="I93" s="129"/>
      <c r="J93" s="230"/>
    </row>
    <row r="94" spans="1:10" x14ac:dyDescent="0.25">
      <c r="A94" s="230"/>
      <c r="B94" s="305"/>
      <c r="C94" s="306"/>
      <c r="D94" s="307"/>
      <c r="E94" s="308"/>
      <c r="F94" s="308"/>
      <c r="G94" s="308"/>
      <c r="H94" s="308"/>
      <c r="I94" s="98"/>
      <c r="J94" s="230"/>
    </row>
    <row r="95" spans="1:10" x14ac:dyDescent="0.25">
      <c r="A95" s="230"/>
      <c r="B95" s="230"/>
      <c r="C95" s="256"/>
      <c r="D95" s="116"/>
      <c r="E95" s="230"/>
      <c r="F95" s="230"/>
      <c r="G95" s="230"/>
      <c r="H95" s="230"/>
      <c r="I95" s="230"/>
      <c r="J95" s="230"/>
    </row>
    <row r="96" spans="1:10" x14ac:dyDescent="0.25">
      <c r="A96" s="230"/>
      <c r="B96" s="230"/>
      <c r="C96" s="256"/>
      <c r="D96" s="116"/>
      <c r="E96" s="230"/>
      <c r="F96" s="230"/>
      <c r="G96" s="230"/>
      <c r="H96" s="230"/>
      <c r="I96" s="230"/>
      <c r="J96" s="230"/>
    </row>
    <row r="97" spans="1:10" x14ac:dyDescent="0.25">
      <c r="A97" s="230"/>
      <c r="B97" s="230"/>
      <c r="C97" s="256"/>
      <c r="D97" s="116"/>
      <c r="E97" s="230"/>
      <c r="F97" s="230"/>
      <c r="G97" s="230"/>
      <c r="H97" s="230"/>
      <c r="I97" s="230"/>
      <c r="J97" s="230"/>
    </row>
    <row r="98" spans="1:10" x14ac:dyDescent="0.25">
      <c r="A98" s="230"/>
      <c r="B98" s="230"/>
      <c r="C98" s="256"/>
      <c r="D98" s="116"/>
      <c r="E98" s="230"/>
      <c r="F98" s="230"/>
      <c r="G98" s="230"/>
      <c r="H98" s="230"/>
      <c r="I98" s="230"/>
      <c r="J98" s="230"/>
    </row>
    <row r="99" spans="1:10" x14ac:dyDescent="0.25">
      <c r="A99" s="230"/>
      <c r="B99" s="230"/>
      <c r="C99" s="256"/>
      <c r="D99" s="116"/>
      <c r="E99" s="230"/>
      <c r="F99" s="230"/>
      <c r="G99" s="230"/>
      <c r="H99" s="230"/>
      <c r="I99" s="230"/>
      <c r="J99" s="230"/>
    </row>
    <row r="100" spans="1:10" ht="18.75" x14ac:dyDescent="0.25">
      <c r="A100" s="234"/>
      <c r="B100" s="413" t="s">
        <v>1526</v>
      </c>
      <c r="C100" s="414"/>
      <c r="D100" s="414"/>
      <c r="E100" s="414"/>
      <c r="F100" s="414"/>
      <c r="G100" s="414"/>
      <c r="H100" s="414"/>
      <c r="I100" s="243"/>
      <c r="J100" s="233"/>
    </row>
    <row r="101" spans="1:10" x14ac:dyDescent="0.25">
      <c r="A101" s="234"/>
      <c r="B101" s="270"/>
      <c r="C101" s="270"/>
      <c r="D101" s="271"/>
      <c r="E101" s="270"/>
      <c r="F101" s="270"/>
      <c r="G101" s="270"/>
      <c r="H101" s="270"/>
      <c r="I101" s="232"/>
      <c r="J101" s="233"/>
    </row>
    <row r="102" spans="1:10" x14ac:dyDescent="0.25">
      <c r="A102" s="234"/>
      <c r="B102" s="270"/>
      <c r="C102" s="272" t="s">
        <v>1478</v>
      </c>
      <c r="D102" s="273"/>
      <c r="E102" s="274">
        <f>IF('Aplicabilidad Art.55'!$E$14="NO","NA",SUM(E111:E116)/SUM(D111:D116))</f>
        <v>1</v>
      </c>
      <c r="F102" s="275"/>
      <c r="G102" s="276" t="str">
        <f>CONCATENATE("Según la configuración de aplicabilidad, esta fracción ",'Aplicabilidad Art.55'!E14," aplica.")</f>
        <v>Según la configuración de aplicabilidad, esta fracción SI aplica.</v>
      </c>
      <c r="H102" s="277"/>
      <c r="I102" s="232"/>
      <c r="J102" s="233"/>
    </row>
    <row r="103" spans="1:10" x14ac:dyDescent="0.25">
      <c r="A103" s="234"/>
      <c r="B103" s="277"/>
      <c r="C103" s="272" t="s">
        <v>1480</v>
      </c>
      <c r="D103" s="273"/>
      <c r="E103" s="274">
        <f>IF('Aplicabilidad Art.55'!$E$14="NO","NA",SUM(E121:E129)/SUM(D121:D129))</f>
        <v>1</v>
      </c>
      <c r="F103" s="275"/>
      <c r="G103" s="278" t="s">
        <v>1481</v>
      </c>
      <c r="H103" s="277"/>
      <c r="I103" s="232"/>
      <c r="J103" s="233"/>
    </row>
    <row r="104" spans="1:10" x14ac:dyDescent="0.25">
      <c r="A104" s="234"/>
      <c r="B104" s="277"/>
      <c r="C104" s="272" t="s">
        <v>1482</v>
      </c>
      <c r="D104" s="273"/>
      <c r="E104" s="279">
        <f>IF('Aplicabilidad Art.55'!$E$14="NO","NA",E102*0.6+E103*0.4)</f>
        <v>1</v>
      </c>
      <c r="F104" s="280"/>
      <c r="G104" s="278" t="s">
        <v>1483</v>
      </c>
      <c r="H104" s="277"/>
      <c r="I104" s="232"/>
      <c r="J104" s="233"/>
    </row>
    <row r="105" spans="1:10" x14ac:dyDescent="0.25">
      <c r="A105" s="234"/>
      <c r="B105" s="277"/>
      <c r="C105" s="277"/>
      <c r="D105" s="281"/>
      <c r="E105" s="282"/>
      <c r="F105" s="282"/>
      <c r="G105" s="277"/>
      <c r="H105" s="277"/>
      <c r="I105" s="232"/>
      <c r="J105" s="233"/>
    </row>
    <row r="106" spans="1:10" x14ac:dyDescent="0.25">
      <c r="A106" s="230"/>
      <c r="B106" s="283"/>
      <c r="C106" s="270"/>
      <c r="D106" s="284"/>
      <c r="E106" s="283"/>
      <c r="F106" s="283"/>
      <c r="G106" s="283"/>
      <c r="H106" s="270"/>
      <c r="I106" s="232"/>
      <c r="J106" s="233"/>
    </row>
    <row r="107" spans="1:10" x14ac:dyDescent="0.25">
      <c r="A107" s="230"/>
      <c r="B107" s="285"/>
      <c r="C107" s="286"/>
      <c r="D107" s="287"/>
      <c r="E107" s="411"/>
      <c r="F107" s="412"/>
      <c r="G107" s="412"/>
      <c r="H107" s="288"/>
      <c r="I107" s="92"/>
      <c r="J107" s="233"/>
    </row>
    <row r="108" spans="1:10" x14ac:dyDescent="0.25">
      <c r="A108" s="230"/>
      <c r="B108" s="290"/>
      <c r="C108" s="277" t="s">
        <v>1484</v>
      </c>
      <c r="D108" s="291"/>
      <c r="E108" s="292"/>
      <c r="F108" s="292"/>
      <c r="G108" s="292"/>
      <c r="H108" s="292"/>
      <c r="I108" s="93"/>
      <c r="J108" s="233"/>
    </row>
    <row r="109" spans="1:10" x14ac:dyDescent="0.25">
      <c r="A109" s="230"/>
      <c r="B109" s="294"/>
      <c r="C109" s="277"/>
      <c r="D109" s="291"/>
      <c r="E109" s="292"/>
      <c r="F109" s="292"/>
      <c r="G109" s="292"/>
      <c r="H109" s="292"/>
      <c r="I109" s="93"/>
      <c r="J109" s="233"/>
    </row>
    <row r="110" spans="1:10" x14ac:dyDescent="0.25">
      <c r="A110" s="230"/>
      <c r="B110" s="294"/>
      <c r="C110" s="270" t="s">
        <v>726</v>
      </c>
      <c r="D110" s="284"/>
      <c r="E110" s="283" t="s">
        <v>1485</v>
      </c>
      <c r="F110" s="283" t="s">
        <v>712</v>
      </c>
      <c r="G110" s="283" t="s">
        <v>1486</v>
      </c>
      <c r="H110" s="292"/>
      <c r="I110" s="93"/>
      <c r="J110" s="233"/>
    </row>
    <row r="111" spans="1:10" x14ac:dyDescent="0.25">
      <c r="A111" s="230"/>
      <c r="B111" s="294"/>
      <c r="C111" s="295" t="s">
        <v>1487</v>
      </c>
      <c r="D111" s="296">
        <v>1</v>
      </c>
      <c r="E111" s="297">
        <v>1</v>
      </c>
      <c r="F111" s="297" t="s">
        <v>713</v>
      </c>
      <c r="G111" s="313" t="s">
        <v>2903</v>
      </c>
      <c r="H111" s="292"/>
      <c r="I111" s="93"/>
      <c r="J111" s="233"/>
    </row>
    <row r="112" spans="1:10" ht="24" x14ac:dyDescent="0.25">
      <c r="A112" s="230"/>
      <c r="B112" s="294"/>
      <c r="C112" s="295" t="s">
        <v>1488</v>
      </c>
      <c r="D112" s="296">
        <v>1</v>
      </c>
      <c r="E112" s="297">
        <v>1</v>
      </c>
      <c r="F112" s="297" t="s">
        <v>713</v>
      </c>
      <c r="G112" s="313" t="s">
        <v>2903</v>
      </c>
      <c r="H112" s="292"/>
      <c r="I112" s="93"/>
      <c r="J112" s="233"/>
    </row>
    <row r="113" spans="1:10" ht="24" x14ac:dyDescent="0.25">
      <c r="A113" s="230"/>
      <c r="B113" s="290"/>
      <c r="C113" s="300" t="s">
        <v>1504</v>
      </c>
      <c r="D113" s="296">
        <v>1</v>
      </c>
      <c r="E113" s="297">
        <v>1</v>
      </c>
      <c r="F113" s="297" t="s">
        <v>713</v>
      </c>
      <c r="G113" s="313" t="s">
        <v>2903</v>
      </c>
      <c r="H113" s="292"/>
      <c r="I113" s="93"/>
      <c r="J113" s="230"/>
    </row>
    <row r="114" spans="1:10" ht="24" x14ac:dyDescent="0.25">
      <c r="A114" s="230"/>
      <c r="B114" s="290"/>
      <c r="C114" s="300" t="s">
        <v>1527</v>
      </c>
      <c r="D114" s="296">
        <v>1</v>
      </c>
      <c r="E114" s="297">
        <v>1</v>
      </c>
      <c r="F114" s="297" t="s">
        <v>713</v>
      </c>
      <c r="G114" s="313" t="s">
        <v>2903</v>
      </c>
      <c r="H114" s="292"/>
      <c r="I114" s="93"/>
      <c r="J114" s="230"/>
    </row>
    <row r="115" spans="1:10" x14ac:dyDescent="0.25">
      <c r="A115" s="230"/>
      <c r="B115" s="290"/>
      <c r="C115" s="300" t="s">
        <v>1528</v>
      </c>
      <c r="D115" s="296">
        <v>1</v>
      </c>
      <c r="E115" s="297">
        <v>1</v>
      </c>
      <c r="F115" s="297" t="s">
        <v>713</v>
      </c>
      <c r="G115" s="313" t="s">
        <v>2903</v>
      </c>
      <c r="H115" s="292"/>
      <c r="I115" s="129"/>
      <c r="J115" s="230"/>
    </row>
    <row r="116" spans="1:10" ht="36" x14ac:dyDescent="0.25">
      <c r="A116" s="230"/>
      <c r="B116" s="290"/>
      <c r="C116" s="300" t="s">
        <v>1529</v>
      </c>
      <c r="D116" s="296">
        <v>1</v>
      </c>
      <c r="E116" s="297">
        <v>1</v>
      </c>
      <c r="F116" s="297" t="s">
        <v>713</v>
      </c>
      <c r="G116" s="313" t="s">
        <v>2907</v>
      </c>
      <c r="H116" s="292"/>
      <c r="I116" s="129"/>
      <c r="J116" s="230"/>
    </row>
    <row r="117" spans="1:10" x14ac:dyDescent="0.25">
      <c r="A117" s="230"/>
      <c r="B117" s="290"/>
      <c r="C117" s="277"/>
      <c r="D117" s="291"/>
      <c r="E117" s="292"/>
      <c r="F117" s="292"/>
      <c r="G117" s="292"/>
      <c r="H117" s="292"/>
      <c r="I117" s="129"/>
      <c r="J117" s="230"/>
    </row>
    <row r="118" spans="1:10" x14ac:dyDescent="0.25">
      <c r="A118" s="230"/>
      <c r="B118" s="290"/>
      <c r="C118" s="277" t="s">
        <v>1480</v>
      </c>
      <c r="D118" s="291"/>
      <c r="E118" s="292"/>
      <c r="F118" s="292"/>
      <c r="G118" s="292"/>
      <c r="H118" s="292"/>
      <c r="I118" s="129"/>
      <c r="J118" s="230"/>
    </row>
    <row r="119" spans="1:10" x14ac:dyDescent="0.25">
      <c r="A119" s="230"/>
      <c r="B119" s="290"/>
      <c r="C119" s="277"/>
      <c r="D119" s="291"/>
      <c r="E119" s="292"/>
      <c r="F119" s="292"/>
      <c r="G119" s="292"/>
      <c r="H119" s="292"/>
      <c r="I119" s="129"/>
      <c r="J119" s="230"/>
    </row>
    <row r="120" spans="1:10" x14ac:dyDescent="0.25">
      <c r="A120" s="230"/>
      <c r="B120" s="290"/>
      <c r="C120" s="270" t="s">
        <v>726</v>
      </c>
      <c r="D120" s="284"/>
      <c r="E120" s="283" t="s">
        <v>1485</v>
      </c>
      <c r="F120" s="283" t="s">
        <v>712</v>
      </c>
      <c r="G120" s="283" t="s">
        <v>1486</v>
      </c>
      <c r="H120" s="292"/>
      <c r="I120" s="129"/>
      <c r="J120" s="230"/>
    </row>
    <row r="121" spans="1:10" ht="36" x14ac:dyDescent="0.25">
      <c r="A121" s="230"/>
      <c r="B121" s="290"/>
      <c r="C121" s="303" t="s">
        <v>1530</v>
      </c>
      <c r="D121" s="304">
        <v>1</v>
      </c>
      <c r="E121" s="297">
        <v>1</v>
      </c>
      <c r="F121" s="297" t="s">
        <v>713</v>
      </c>
      <c r="G121" s="313" t="s">
        <v>2903</v>
      </c>
      <c r="H121" s="292"/>
      <c r="I121" s="129"/>
      <c r="J121" s="230"/>
    </row>
    <row r="122" spans="1:10" ht="36" x14ac:dyDescent="0.25">
      <c r="A122" s="230"/>
      <c r="B122" s="290"/>
      <c r="C122" s="295" t="s">
        <v>1531</v>
      </c>
      <c r="D122" s="304">
        <v>1</v>
      </c>
      <c r="E122" s="297">
        <v>1</v>
      </c>
      <c r="F122" s="297" t="s">
        <v>713</v>
      </c>
      <c r="G122" s="313" t="s">
        <v>2903</v>
      </c>
      <c r="H122" s="292"/>
      <c r="I122" s="129"/>
      <c r="J122" s="230"/>
    </row>
    <row r="123" spans="1:10" ht="36" x14ac:dyDescent="0.25">
      <c r="A123" s="230"/>
      <c r="B123" s="290"/>
      <c r="C123" s="295" t="s">
        <v>1532</v>
      </c>
      <c r="D123" s="304">
        <v>1</v>
      </c>
      <c r="E123" s="297">
        <v>1</v>
      </c>
      <c r="F123" s="297" t="s">
        <v>713</v>
      </c>
      <c r="G123" s="313" t="s">
        <v>2906</v>
      </c>
      <c r="H123" s="292"/>
      <c r="I123" s="129"/>
      <c r="J123" s="230"/>
    </row>
    <row r="124" spans="1:10" ht="36" x14ac:dyDescent="0.25">
      <c r="A124" s="230"/>
      <c r="B124" s="290"/>
      <c r="C124" s="295" t="s">
        <v>1533</v>
      </c>
      <c r="D124" s="304">
        <v>1</v>
      </c>
      <c r="E124" s="297">
        <v>1</v>
      </c>
      <c r="F124" s="297" t="s">
        <v>713</v>
      </c>
      <c r="G124" s="313" t="s">
        <v>2903</v>
      </c>
      <c r="H124" s="292"/>
      <c r="I124" s="129"/>
      <c r="J124" s="230"/>
    </row>
    <row r="125" spans="1:10" ht="24" x14ac:dyDescent="0.25">
      <c r="A125" s="230"/>
      <c r="B125" s="290"/>
      <c r="C125" s="295" t="s">
        <v>1534</v>
      </c>
      <c r="D125" s="304">
        <v>1</v>
      </c>
      <c r="E125" s="297">
        <v>1</v>
      </c>
      <c r="F125" s="297" t="s">
        <v>713</v>
      </c>
      <c r="G125" s="313" t="s">
        <v>2903</v>
      </c>
      <c r="H125" s="292"/>
      <c r="I125" s="129"/>
      <c r="J125" s="230"/>
    </row>
    <row r="126" spans="1:10" ht="24" x14ac:dyDescent="0.25">
      <c r="A126" s="230"/>
      <c r="B126" s="290"/>
      <c r="C126" s="295" t="s">
        <v>1535</v>
      </c>
      <c r="D126" s="304">
        <v>1</v>
      </c>
      <c r="E126" s="297">
        <v>1</v>
      </c>
      <c r="F126" s="297" t="s">
        <v>713</v>
      </c>
      <c r="G126" s="313" t="s">
        <v>2903</v>
      </c>
      <c r="H126" s="292"/>
      <c r="I126" s="129"/>
      <c r="J126" s="230"/>
    </row>
    <row r="127" spans="1:10" ht="36" x14ac:dyDescent="0.25">
      <c r="A127" s="230"/>
      <c r="B127" s="290"/>
      <c r="C127" s="295" t="s">
        <v>1536</v>
      </c>
      <c r="D127" s="304">
        <v>1</v>
      </c>
      <c r="E127" s="297">
        <v>1</v>
      </c>
      <c r="F127" s="297" t="s">
        <v>713</v>
      </c>
      <c r="G127" s="313" t="s">
        <v>2903</v>
      </c>
      <c r="H127" s="292"/>
      <c r="I127" s="129"/>
      <c r="J127" s="230"/>
    </row>
    <row r="128" spans="1:10" ht="36" x14ac:dyDescent="0.25">
      <c r="A128" s="230"/>
      <c r="B128" s="290"/>
      <c r="C128" s="303" t="s">
        <v>1537</v>
      </c>
      <c r="D128" s="304">
        <v>1</v>
      </c>
      <c r="E128" s="297">
        <v>1</v>
      </c>
      <c r="F128" s="297" t="s">
        <v>713</v>
      </c>
      <c r="G128" s="313" t="s">
        <v>2903</v>
      </c>
      <c r="H128" s="292"/>
      <c r="I128" s="129"/>
      <c r="J128" s="230"/>
    </row>
    <row r="129" spans="1:10" x14ac:dyDescent="0.25">
      <c r="A129" s="230"/>
      <c r="B129" s="290"/>
      <c r="C129" s="295" t="s">
        <v>1538</v>
      </c>
      <c r="D129" s="304">
        <v>1</v>
      </c>
      <c r="E129" s="297">
        <v>1</v>
      </c>
      <c r="F129" s="297" t="s">
        <v>713</v>
      </c>
      <c r="G129" s="313" t="s">
        <v>2903</v>
      </c>
      <c r="H129" s="292"/>
      <c r="I129" s="129"/>
      <c r="J129" s="230"/>
    </row>
    <row r="130" spans="1:10" x14ac:dyDescent="0.25">
      <c r="A130" s="230"/>
      <c r="B130" s="305"/>
      <c r="C130" s="306"/>
      <c r="D130" s="307"/>
      <c r="E130" s="308"/>
      <c r="F130" s="308"/>
      <c r="G130" s="308"/>
      <c r="H130" s="308"/>
      <c r="I130" s="98"/>
      <c r="J130" s="230"/>
    </row>
    <row r="131" spans="1:10" x14ac:dyDescent="0.25">
      <c r="A131" s="230"/>
      <c r="B131" s="230"/>
      <c r="C131" s="256"/>
      <c r="D131" s="116"/>
      <c r="E131" s="230"/>
      <c r="F131" s="230"/>
      <c r="G131" s="230"/>
      <c r="H131" s="230"/>
      <c r="I131" s="230"/>
      <c r="J131" s="230"/>
    </row>
    <row r="132" spans="1:10" x14ac:dyDescent="0.25">
      <c r="A132" s="230"/>
      <c r="B132" s="230"/>
      <c r="C132" s="256"/>
      <c r="D132" s="116"/>
      <c r="E132" s="230"/>
      <c r="F132" s="230"/>
      <c r="G132" s="230"/>
      <c r="H132" s="230"/>
      <c r="I132" s="230"/>
      <c r="J132" s="230"/>
    </row>
    <row r="133" spans="1:10" x14ac:dyDescent="0.25">
      <c r="A133" s="230"/>
      <c r="B133" s="230"/>
      <c r="C133" s="256"/>
      <c r="D133" s="116"/>
      <c r="E133" s="230"/>
      <c r="F133" s="230"/>
      <c r="G133" s="230"/>
      <c r="H133" s="230"/>
      <c r="I133" s="230"/>
      <c r="J133" s="230"/>
    </row>
    <row r="134" spans="1:10" x14ac:dyDescent="0.25">
      <c r="A134" s="230"/>
      <c r="B134" s="230"/>
      <c r="C134" s="256"/>
      <c r="D134" s="116"/>
      <c r="E134" s="230"/>
      <c r="F134" s="230"/>
      <c r="G134" s="230"/>
      <c r="H134" s="230"/>
      <c r="I134" s="230"/>
      <c r="J134" s="230"/>
    </row>
    <row r="135" spans="1:10" x14ac:dyDescent="0.25">
      <c r="A135" s="230"/>
      <c r="B135" s="230"/>
      <c r="C135" s="256"/>
      <c r="D135" s="116"/>
      <c r="E135" s="230"/>
      <c r="F135" s="230"/>
      <c r="G135" s="230"/>
      <c r="H135" s="230"/>
      <c r="I135" s="230"/>
      <c r="J135" s="230"/>
    </row>
    <row r="136" spans="1:10" ht="18.75" x14ac:dyDescent="0.25">
      <c r="A136" s="234"/>
      <c r="B136" s="407" t="s">
        <v>1539</v>
      </c>
      <c r="C136" s="408"/>
      <c r="D136" s="408"/>
      <c r="E136" s="408"/>
      <c r="F136" s="408"/>
      <c r="G136" s="408"/>
      <c r="H136" s="408"/>
      <c r="I136" s="243"/>
      <c r="J136" s="233"/>
    </row>
    <row r="137" spans="1:10" x14ac:dyDescent="0.25">
      <c r="A137" s="234"/>
      <c r="B137" s="232"/>
      <c r="C137" s="232"/>
      <c r="D137" s="119"/>
      <c r="E137" s="232"/>
      <c r="F137" s="232"/>
      <c r="G137" s="232"/>
      <c r="H137" s="232"/>
      <c r="I137" s="232"/>
      <c r="J137" s="233"/>
    </row>
    <row r="138" spans="1:10" x14ac:dyDescent="0.25">
      <c r="A138" s="234"/>
      <c r="B138" s="232"/>
      <c r="C138" s="244" t="s">
        <v>1478</v>
      </c>
      <c r="D138" s="120"/>
      <c r="E138" s="245">
        <f>IF('Aplicabilidad Art.55'!$E$16="NO","NA",SUM(E147:E154)/SUM(D147:D154))</f>
        <v>0.25</v>
      </c>
      <c r="F138" s="246"/>
      <c r="G138" s="247" t="str">
        <f>CONCATENATE("Según la configuración de aplicabilidad, esta fracción ",'Aplicabilidad Art.55'!E16," aplica.")</f>
        <v>Según la configuración de aplicabilidad, esta fracción SI aplica.</v>
      </c>
      <c r="H138" s="234"/>
      <c r="I138" s="232"/>
      <c r="J138" s="233"/>
    </row>
    <row r="139" spans="1:10" x14ac:dyDescent="0.25">
      <c r="A139" s="234"/>
      <c r="B139" s="234"/>
      <c r="C139" s="244" t="s">
        <v>1480</v>
      </c>
      <c r="D139" s="120"/>
      <c r="E139" s="245">
        <f>IF('Aplicabilidad Art.55'!$E$16="NO","NA",SUM(E159:E167)/SUM(D159:D167))</f>
        <v>0.61111111111111116</v>
      </c>
      <c r="F139" s="246"/>
      <c r="G139" s="248" t="s">
        <v>1481</v>
      </c>
      <c r="H139" s="234"/>
      <c r="I139" s="232"/>
      <c r="J139" s="233"/>
    </row>
    <row r="140" spans="1:10" x14ac:dyDescent="0.25">
      <c r="A140" s="234"/>
      <c r="B140" s="234"/>
      <c r="C140" s="244" t="s">
        <v>1482</v>
      </c>
      <c r="D140" s="120"/>
      <c r="E140" s="177">
        <f>IF('Aplicabilidad Art.55'!$E$16="NO","NA",E138*0.6+E139*0.4)</f>
        <v>0.39444444444444449</v>
      </c>
      <c r="F140" s="249"/>
      <c r="G140" s="248" t="s">
        <v>1540</v>
      </c>
      <c r="H140" s="234"/>
      <c r="I140" s="232"/>
      <c r="J140" s="233"/>
    </row>
    <row r="141" spans="1:10" x14ac:dyDescent="0.25">
      <c r="A141" s="234"/>
      <c r="B141" s="234"/>
      <c r="C141" s="234"/>
      <c r="D141" s="117"/>
      <c r="E141" s="236"/>
      <c r="F141" s="236"/>
      <c r="G141" s="234"/>
      <c r="H141" s="234"/>
      <c r="I141" s="232"/>
      <c r="J141" s="233"/>
    </row>
    <row r="142" spans="1:10" x14ac:dyDescent="0.25">
      <c r="A142" s="230"/>
      <c r="B142" s="231"/>
      <c r="C142" s="232"/>
      <c r="D142" s="114"/>
      <c r="E142" s="231"/>
      <c r="F142" s="231"/>
      <c r="G142" s="231"/>
      <c r="H142" s="232"/>
      <c r="I142" s="232"/>
      <c r="J142" s="233"/>
    </row>
    <row r="143" spans="1:10" x14ac:dyDescent="0.25">
      <c r="A143" s="230"/>
      <c r="B143" s="91"/>
      <c r="C143" s="251"/>
      <c r="D143" s="121"/>
      <c r="E143" s="409"/>
      <c r="F143" s="410"/>
      <c r="G143" s="410"/>
      <c r="H143" s="252"/>
      <c r="I143" s="92"/>
      <c r="J143" s="233"/>
    </row>
    <row r="144" spans="1:10" x14ac:dyDescent="0.25">
      <c r="A144" s="230"/>
      <c r="B144" s="49"/>
      <c r="C144" s="234" t="s">
        <v>1484</v>
      </c>
      <c r="D144" s="122"/>
      <c r="E144" s="253"/>
      <c r="F144" s="253"/>
      <c r="G144" s="253"/>
      <c r="H144" s="253"/>
      <c r="I144" s="93"/>
      <c r="J144" s="233"/>
    </row>
    <row r="145" spans="1:10" x14ac:dyDescent="0.25">
      <c r="A145" s="230"/>
      <c r="B145" s="123"/>
      <c r="C145" s="234"/>
      <c r="D145" s="122"/>
      <c r="E145" s="253"/>
      <c r="F145" s="253"/>
      <c r="G145" s="253"/>
      <c r="H145" s="253"/>
      <c r="I145" s="93"/>
      <c r="J145" s="233"/>
    </row>
    <row r="146" spans="1:10" x14ac:dyDescent="0.25">
      <c r="A146" s="230"/>
      <c r="B146" s="123"/>
      <c r="C146" s="232" t="s">
        <v>726</v>
      </c>
      <c r="D146" s="114"/>
      <c r="E146" s="231" t="s">
        <v>1485</v>
      </c>
      <c r="F146" s="231" t="s">
        <v>712</v>
      </c>
      <c r="G146" s="231" t="s">
        <v>1486</v>
      </c>
      <c r="H146" s="253"/>
      <c r="I146" s="93"/>
      <c r="J146" s="233"/>
    </row>
    <row r="147" spans="1:10" x14ac:dyDescent="0.25">
      <c r="A147" s="230"/>
      <c r="B147" s="123"/>
      <c r="C147" s="124" t="s">
        <v>1487</v>
      </c>
      <c r="D147" s="125">
        <v>1</v>
      </c>
      <c r="E147" s="126">
        <v>1</v>
      </c>
      <c r="F147" s="126" t="s">
        <v>713</v>
      </c>
      <c r="G147" s="127" t="s">
        <v>2903</v>
      </c>
      <c r="H147" s="253"/>
      <c r="I147" s="93"/>
      <c r="J147" s="233"/>
    </row>
    <row r="148" spans="1:10" ht="24" x14ac:dyDescent="0.25">
      <c r="A148" s="230"/>
      <c r="B148" s="123"/>
      <c r="C148" s="124" t="s">
        <v>1488</v>
      </c>
      <c r="D148" s="125">
        <v>1</v>
      </c>
      <c r="E148" s="126">
        <v>0</v>
      </c>
      <c r="F148" s="126" t="s">
        <v>713</v>
      </c>
      <c r="G148" s="127" t="s">
        <v>2908</v>
      </c>
      <c r="H148" s="253"/>
      <c r="I148" s="93"/>
      <c r="J148" s="233"/>
    </row>
    <row r="149" spans="1:10" ht="36" x14ac:dyDescent="0.25">
      <c r="A149" s="230"/>
      <c r="B149" s="49"/>
      <c r="C149" s="128" t="s">
        <v>1541</v>
      </c>
      <c r="D149" s="125">
        <v>1</v>
      </c>
      <c r="E149" s="126">
        <v>1</v>
      </c>
      <c r="F149" s="126" t="s">
        <v>713</v>
      </c>
      <c r="G149" s="127" t="s">
        <v>2903</v>
      </c>
      <c r="H149" s="253"/>
      <c r="I149" s="93"/>
      <c r="J149" s="230"/>
    </row>
    <row r="150" spans="1:10" x14ac:dyDescent="0.25">
      <c r="A150" s="230"/>
      <c r="B150" s="49"/>
      <c r="C150" s="128" t="s">
        <v>1542</v>
      </c>
      <c r="D150" s="125">
        <v>1</v>
      </c>
      <c r="E150" s="126">
        <v>0</v>
      </c>
      <c r="F150" s="126" t="s">
        <v>713</v>
      </c>
      <c r="G150" s="127" t="s">
        <v>2909</v>
      </c>
      <c r="H150" s="253"/>
      <c r="I150" s="93"/>
      <c r="J150" s="230"/>
    </row>
    <row r="151" spans="1:10" x14ac:dyDescent="0.25">
      <c r="A151" s="230"/>
      <c r="B151" s="49"/>
      <c r="C151" s="128" t="s">
        <v>1543</v>
      </c>
      <c r="D151" s="125">
        <v>1</v>
      </c>
      <c r="E151" s="126">
        <v>0</v>
      </c>
      <c r="F151" s="126" t="s">
        <v>713</v>
      </c>
      <c r="G151" s="127" t="s">
        <v>2909</v>
      </c>
      <c r="H151" s="253"/>
      <c r="I151" s="93"/>
      <c r="J151" s="230"/>
    </row>
    <row r="152" spans="1:10" x14ac:dyDescent="0.25">
      <c r="A152" s="230"/>
      <c r="B152" s="49"/>
      <c r="C152" s="128" t="s">
        <v>1544</v>
      </c>
      <c r="D152" s="125">
        <v>1</v>
      </c>
      <c r="E152" s="126">
        <v>0</v>
      </c>
      <c r="F152" s="126" t="s">
        <v>713</v>
      </c>
      <c r="G152" s="127" t="s">
        <v>2909</v>
      </c>
      <c r="H152" s="253"/>
      <c r="I152" s="93"/>
      <c r="J152" s="230"/>
    </row>
    <row r="153" spans="1:10" x14ac:dyDescent="0.25">
      <c r="A153" s="230"/>
      <c r="B153" s="49"/>
      <c r="C153" s="128" t="s">
        <v>1545</v>
      </c>
      <c r="D153" s="125">
        <v>1</v>
      </c>
      <c r="E153" s="126">
        <v>0</v>
      </c>
      <c r="F153" s="126" t="s">
        <v>713</v>
      </c>
      <c r="G153" s="127" t="s">
        <v>2909</v>
      </c>
      <c r="H153" s="253"/>
      <c r="I153" s="129"/>
      <c r="J153" s="230"/>
    </row>
    <row r="154" spans="1:10" ht="48" x14ac:dyDescent="0.25">
      <c r="A154" s="230"/>
      <c r="B154" s="49"/>
      <c r="C154" s="128" t="s">
        <v>1546</v>
      </c>
      <c r="D154" s="125">
        <v>1</v>
      </c>
      <c r="E154" s="126">
        <v>0</v>
      </c>
      <c r="F154" s="126" t="s">
        <v>713</v>
      </c>
      <c r="G154" s="127" t="s">
        <v>2910</v>
      </c>
      <c r="H154" s="253"/>
      <c r="I154" s="129"/>
      <c r="J154" s="230"/>
    </row>
    <row r="155" spans="1:10" x14ac:dyDescent="0.25">
      <c r="A155" s="230"/>
      <c r="B155" s="49"/>
      <c r="C155" s="234"/>
      <c r="D155" s="122"/>
      <c r="E155" s="253"/>
      <c r="F155" s="253"/>
      <c r="G155" s="253"/>
      <c r="H155" s="253"/>
      <c r="I155" s="129"/>
      <c r="J155" s="230"/>
    </row>
    <row r="156" spans="1:10" x14ac:dyDescent="0.25">
      <c r="A156" s="230"/>
      <c r="B156" s="49"/>
      <c r="C156" s="234" t="s">
        <v>1480</v>
      </c>
      <c r="D156" s="122"/>
      <c r="E156" s="253"/>
      <c r="F156" s="253"/>
      <c r="G156" s="253"/>
      <c r="H156" s="253"/>
      <c r="I156" s="129"/>
      <c r="J156" s="230"/>
    </row>
    <row r="157" spans="1:10" x14ac:dyDescent="0.25">
      <c r="A157" s="230"/>
      <c r="B157" s="49"/>
      <c r="C157" s="234"/>
      <c r="D157" s="122"/>
      <c r="E157" s="253"/>
      <c r="F157" s="253"/>
      <c r="G157" s="253"/>
      <c r="H157" s="253"/>
      <c r="I157" s="129"/>
      <c r="J157" s="230"/>
    </row>
    <row r="158" spans="1:10" x14ac:dyDescent="0.25">
      <c r="A158" s="230"/>
      <c r="B158" s="49"/>
      <c r="C158" s="232" t="s">
        <v>726</v>
      </c>
      <c r="D158" s="114"/>
      <c r="E158" s="231" t="s">
        <v>1485</v>
      </c>
      <c r="F158" s="231" t="s">
        <v>712</v>
      </c>
      <c r="G158" s="231" t="s">
        <v>1486</v>
      </c>
      <c r="H158" s="253"/>
      <c r="I158" s="129"/>
      <c r="J158" s="230"/>
    </row>
    <row r="159" spans="1:10" ht="30" x14ac:dyDescent="0.25">
      <c r="A159" s="230"/>
      <c r="B159" s="49"/>
      <c r="C159" s="130" t="s">
        <v>1547</v>
      </c>
      <c r="D159" s="131">
        <v>1</v>
      </c>
      <c r="E159" s="126">
        <v>0</v>
      </c>
      <c r="F159" s="126" t="s">
        <v>713</v>
      </c>
      <c r="G159" s="127" t="s">
        <v>2911</v>
      </c>
      <c r="H159" s="253"/>
      <c r="I159" s="129"/>
      <c r="J159" s="230"/>
    </row>
    <row r="160" spans="1:10" ht="36" x14ac:dyDescent="0.25">
      <c r="A160" s="230"/>
      <c r="B160" s="49"/>
      <c r="C160" s="124" t="s">
        <v>1548</v>
      </c>
      <c r="D160" s="131">
        <v>1</v>
      </c>
      <c r="E160" s="126">
        <v>0</v>
      </c>
      <c r="F160" s="126" t="s">
        <v>713</v>
      </c>
      <c r="G160" s="127" t="s">
        <v>2912</v>
      </c>
      <c r="H160" s="253"/>
      <c r="I160" s="129"/>
      <c r="J160" s="230"/>
    </row>
    <row r="161" spans="1:10" ht="36" x14ac:dyDescent="0.25">
      <c r="A161" s="230"/>
      <c r="B161" s="49"/>
      <c r="C161" s="124" t="s">
        <v>1549</v>
      </c>
      <c r="D161" s="131">
        <v>1</v>
      </c>
      <c r="E161" s="126">
        <v>0</v>
      </c>
      <c r="F161" s="126" t="s">
        <v>713</v>
      </c>
      <c r="G161" s="127" t="s">
        <v>2913</v>
      </c>
      <c r="H161" s="253"/>
      <c r="I161" s="129"/>
      <c r="J161" s="230"/>
    </row>
    <row r="162" spans="1:10" ht="36" x14ac:dyDescent="0.25">
      <c r="A162" s="230"/>
      <c r="B162" s="49"/>
      <c r="C162" s="124" t="s">
        <v>1550</v>
      </c>
      <c r="D162" s="131">
        <v>1</v>
      </c>
      <c r="E162" s="126">
        <v>1</v>
      </c>
      <c r="F162" s="126" t="s">
        <v>713</v>
      </c>
      <c r="G162" s="127" t="s">
        <v>2903</v>
      </c>
      <c r="H162" s="253"/>
      <c r="I162" s="129"/>
      <c r="J162" s="230"/>
    </row>
    <row r="163" spans="1:10" ht="24" x14ac:dyDescent="0.25">
      <c r="A163" s="230"/>
      <c r="B163" s="49"/>
      <c r="C163" s="124" t="s">
        <v>1551</v>
      </c>
      <c r="D163" s="131">
        <v>1</v>
      </c>
      <c r="E163" s="126">
        <v>1</v>
      </c>
      <c r="F163" s="126" t="s">
        <v>713</v>
      </c>
      <c r="G163" s="127" t="s">
        <v>2903</v>
      </c>
      <c r="H163" s="253"/>
      <c r="I163" s="129"/>
      <c r="J163" s="230"/>
    </row>
    <row r="164" spans="1:10" ht="24" x14ac:dyDescent="0.25">
      <c r="A164" s="230"/>
      <c r="B164" s="49"/>
      <c r="C164" s="124" t="s">
        <v>1552</v>
      </c>
      <c r="D164" s="131">
        <v>1</v>
      </c>
      <c r="E164" s="126">
        <v>1</v>
      </c>
      <c r="F164" s="126" t="s">
        <v>713</v>
      </c>
      <c r="G164" s="127" t="s">
        <v>2903</v>
      </c>
      <c r="H164" s="253"/>
      <c r="I164" s="129"/>
      <c r="J164" s="230"/>
    </row>
    <row r="165" spans="1:10" ht="36" x14ac:dyDescent="0.25">
      <c r="A165" s="230"/>
      <c r="B165" s="49"/>
      <c r="C165" s="124" t="s">
        <v>1553</v>
      </c>
      <c r="D165" s="131">
        <v>1</v>
      </c>
      <c r="E165" s="126">
        <v>0.5</v>
      </c>
      <c r="F165" s="126" t="s">
        <v>713</v>
      </c>
      <c r="G165" s="127" t="s">
        <v>2914</v>
      </c>
      <c r="H165" s="253"/>
      <c r="I165" s="129"/>
      <c r="J165" s="230"/>
    </row>
    <row r="166" spans="1:10" ht="36" x14ac:dyDescent="0.25">
      <c r="A166" s="230"/>
      <c r="B166" s="49"/>
      <c r="C166" s="130" t="s">
        <v>1554</v>
      </c>
      <c r="D166" s="131">
        <v>1</v>
      </c>
      <c r="E166" s="126">
        <v>1</v>
      </c>
      <c r="F166" s="126" t="s">
        <v>713</v>
      </c>
      <c r="G166" s="127" t="s">
        <v>2903</v>
      </c>
      <c r="H166" s="253"/>
      <c r="I166" s="129"/>
      <c r="J166" s="230"/>
    </row>
    <row r="167" spans="1:10" x14ac:dyDescent="0.25">
      <c r="A167" s="230"/>
      <c r="B167" s="49"/>
      <c r="C167" s="124" t="s">
        <v>1555</v>
      </c>
      <c r="D167" s="131">
        <v>1</v>
      </c>
      <c r="E167" s="126">
        <v>1</v>
      </c>
      <c r="F167" s="126" t="s">
        <v>713</v>
      </c>
      <c r="G167" s="127" t="s">
        <v>2903</v>
      </c>
      <c r="H167" s="253"/>
      <c r="I167" s="129"/>
      <c r="J167" s="230"/>
    </row>
    <row r="168" spans="1:10" x14ac:dyDescent="0.25">
      <c r="A168" s="230"/>
      <c r="B168" s="97"/>
      <c r="C168" s="254"/>
      <c r="D168" s="132"/>
      <c r="E168" s="255"/>
      <c r="F168" s="255"/>
      <c r="G168" s="255"/>
      <c r="H168" s="255"/>
      <c r="I168" s="98"/>
      <c r="J168" s="230"/>
    </row>
    <row r="169" spans="1:10" x14ac:dyDescent="0.25">
      <c r="A169" s="230"/>
      <c r="B169" s="230"/>
      <c r="C169" s="256"/>
      <c r="D169" s="116"/>
      <c r="E169" s="230"/>
      <c r="F169" s="230"/>
      <c r="G169" s="230"/>
      <c r="H169" s="230"/>
      <c r="I169" s="230"/>
      <c r="J169" s="230"/>
    </row>
    <row r="170" spans="1:10" x14ac:dyDescent="0.25">
      <c r="A170" s="230"/>
      <c r="B170" s="230"/>
      <c r="C170" s="256"/>
      <c r="D170" s="116"/>
      <c r="E170" s="230"/>
      <c r="F170" s="230"/>
      <c r="G170" s="230"/>
      <c r="H170" s="230"/>
      <c r="I170" s="230"/>
      <c r="J170" s="230"/>
    </row>
    <row r="171" spans="1:10" x14ac:dyDescent="0.25">
      <c r="A171" s="230"/>
      <c r="B171" s="230"/>
      <c r="C171" s="256"/>
      <c r="D171" s="116"/>
      <c r="E171" s="230"/>
      <c r="F171" s="230"/>
      <c r="G171" s="230"/>
      <c r="H171" s="230"/>
      <c r="I171" s="230"/>
      <c r="J171" s="230"/>
    </row>
    <row r="172" spans="1:10" x14ac:dyDescent="0.25">
      <c r="A172" s="230"/>
      <c r="B172" s="230"/>
      <c r="C172" s="256"/>
      <c r="D172" s="116"/>
      <c r="E172" s="230"/>
      <c r="F172" s="230"/>
      <c r="G172" s="230"/>
      <c r="H172" s="230"/>
      <c r="I172" s="230"/>
      <c r="J172" s="230"/>
    </row>
    <row r="173" spans="1:10" x14ac:dyDescent="0.25">
      <c r="A173" s="230"/>
      <c r="B173" s="230"/>
      <c r="C173" s="256"/>
      <c r="D173" s="116"/>
      <c r="E173" s="230"/>
      <c r="F173" s="230"/>
      <c r="G173" s="230"/>
      <c r="H173" s="230"/>
      <c r="I173" s="230"/>
      <c r="J173" s="230"/>
    </row>
    <row r="174" spans="1:10" ht="18.75" x14ac:dyDescent="0.25">
      <c r="A174" s="234"/>
      <c r="B174" s="407" t="s">
        <v>1556</v>
      </c>
      <c r="C174" s="408"/>
      <c r="D174" s="408"/>
      <c r="E174" s="408"/>
      <c r="F174" s="408"/>
      <c r="G174" s="408"/>
      <c r="H174" s="408"/>
      <c r="I174" s="243"/>
      <c r="J174" s="233"/>
    </row>
    <row r="175" spans="1:10" x14ac:dyDescent="0.25">
      <c r="A175" s="234"/>
      <c r="B175" s="232"/>
      <c r="C175" s="232"/>
      <c r="D175" s="119"/>
      <c r="E175" s="232"/>
      <c r="F175" s="232"/>
      <c r="G175" s="232"/>
      <c r="H175" s="232"/>
      <c r="I175" s="232"/>
      <c r="J175" s="233"/>
    </row>
    <row r="176" spans="1:10" x14ac:dyDescent="0.25">
      <c r="A176" s="234"/>
      <c r="B176" s="232"/>
      <c r="C176" s="244" t="s">
        <v>1478</v>
      </c>
      <c r="D176" s="120"/>
      <c r="E176" s="245">
        <f>IF('Aplicabilidad Art.55'!$E$18="NO","NA",SUM(E186:E200)/SUM(D186:D200))</f>
        <v>1</v>
      </c>
      <c r="F176" s="246"/>
      <c r="G176" s="247" t="str">
        <f>CONCATENATE("Según la configuración de aplicabilidad, esta fracción ",'Aplicabilidad Art.55'!E18," aplica.")</f>
        <v>Según la configuración de aplicabilidad, esta fracción SI aplica.</v>
      </c>
      <c r="H176" s="234"/>
      <c r="I176" s="232"/>
      <c r="J176" s="233"/>
    </row>
    <row r="177" spans="1:10" x14ac:dyDescent="0.25">
      <c r="A177" s="234"/>
      <c r="B177" s="234"/>
      <c r="C177" s="244" t="s">
        <v>1480</v>
      </c>
      <c r="D177" s="120"/>
      <c r="E177" s="245">
        <f>IF('Aplicabilidad Art.55'!$E$18="NO","NA",SUM(E205:E213)/SUM(D205:D213))</f>
        <v>1</v>
      </c>
      <c r="F177" s="246"/>
      <c r="G177" s="248" t="s">
        <v>1481</v>
      </c>
      <c r="H177" s="234"/>
      <c r="I177" s="232"/>
      <c r="J177" s="233"/>
    </row>
    <row r="178" spans="1:10" x14ac:dyDescent="0.25">
      <c r="A178" s="234"/>
      <c r="B178" s="234"/>
      <c r="C178" s="244" t="s">
        <v>1482</v>
      </c>
      <c r="D178" s="120"/>
      <c r="E178" s="177">
        <f>IF('Aplicabilidad Art.55'!$E$18="NO","NA",E176*0.6+E177*0.4)</f>
        <v>1</v>
      </c>
      <c r="F178" s="249"/>
      <c r="G178" s="248" t="s">
        <v>1557</v>
      </c>
      <c r="H178" s="234"/>
      <c r="I178" s="232"/>
      <c r="J178" s="233"/>
    </row>
    <row r="179" spans="1:10" x14ac:dyDescent="0.25">
      <c r="A179" s="234"/>
      <c r="B179" s="234"/>
      <c r="C179" s="234"/>
      <c r="D179" s="117"/>
      <c r="E179" s="236"/>
      <c r="F179" s="236"/>
      <c r="G179" s="234"/>
      <c r="H179" s="234"/>
      <c r="I179" s="232"/>
      <c r="J179" s="233"/>
    </row>
    <row r="180" spans="1:10" x14ac:dyDescent="0.25">
      <c r="A180" s="230"/>
      <c r="B180" s="231"/>
      <c r="C180" s="232"/>
      <c r="D180" s="114"/>
      <c r="E180" s="231"/>
      <c r="F180" s="231"/>
      <c r="G180" s="231"/>
      <c r="H180" s="232"/>
      <c r="I180" s="232"/>
      <c r="J180" s="233"/>
    </row>
    <row r="181" spans="1:10" x14ac:dyDescent="0.25">
      <c r="A181" s="230"/>
      <c r="B181" s="91"/>
      <c r="C181" s="251"/>
      <c r="D181" s="121"/>
      <c r="E181" s="409"/>
      <c r="F181" s="410"/>
      <c r="G181" s="410"/>
      <c r="H181" s="252"/>
      <c r="I181" s="92"/>
      <c r="J181" s="233"/>
    </row>
    <row r="182" spans="1:10" x14ac:dyDescent="0.25">
      <c r="A182" s="230"/>
      <c r="B182" s="49"/>
      <c r="C182" s="234" t="s">
        <v>1484</v>
      </c>
      <c r="D182" s="122"/>
      <c r="E182" s="253"/>
      <c r="F182" s="253"/>
      <c r="G182" s="253"/>
      <c r="H182" s="253"/>
      <c r="I182" s="93"/>
      <c r="J182" s="233"/>
    </row>
    <row r="183" spans="1:10" x14ac:dyDescent="0.25">
      <c r="A183" s="230"/>
      <c r="B183" s="123"/>
      <c r="C183" s="234"/>
      <c r="D183" s="122"/>
      <c r="E183" s="253"/>
      <c r="F183" s="253"/>
      <c r="G183" s="253"/>
      <c r="H183" s="253"/>
      <c r="I183" s="93"/>
      <c r="J183" s="233"/>
    </row>
    <row r="184" spans="1:10" x14ac:dyDescent="0.25">
      <c r="A184" s="230"/>
      <c r="B184" s="123"/>
      <c r="C184" s="232" t="s">
        <v>726</v>
      </c>
      <c r="D184" s="114"/>
      <c r="E184" s="231" t="s">
        <v>1485</v>
      </c>
      <c r="F184" s="231" t="s">
        <v>712</v>
      </c>
      <c r="G184" s="231" t="s">
        <v>1486</v>
      </c>
      <c r="H184" s="253"/>
      <c r="I184" s="93"/>
      <c r="J184" s="233"/>
    </row>
    <row r="185" spans="1:10" x14ac:dyDescent="0.25">
      <c r="A185" s="230"/>
      <c r="B185" s="123"/>
      <c r="C185" s="232"/>
      <c r="D185" s="114"/>
      <c r="E185" s="231"/>
      <c r="F185" s="231"/>
      <c r="G185" s="231"/>
      <c r="H185" s="253"/>
      <c r="I185" s="93"/>
      <c r="J185" s="233"/>
    </row>
    <row r="186" spans="1:10" x14ac:dyDescent="0.25">
      <c r="A186" s="230"/>
      <c r="B186" s="49"/>
      <c r="C186" s="128" t="s">
        <v>1558</v>
      </c>
      <c r="D186" s="131">
        <v>1</v>
      </c>
      <c r="E186" s="126">
        <v>1</v>
      </c>
      <c r="F186" s="126" t="s">
        <v>713</v>
      </c>
      <c r="G186" s="127" t="s">
        <v>2903</v>
      </c>
      <c r="H186" s="253"/>
      <c r="I186" s="93"/>
      <c r="J186" s="233"/>
    </row>
    <row r="187" spans="1:10" ht="24" x14ac:dyDescent="0.25">
      <c r="A187" s="230"/>
      <c r="B187" s="49"/>
      <c r="C187" s="124" t="s">
        <v>1488</v>
      </c>
      <c r="D187" s="131">
        <v>1</v>
      </c>
      <c r="E187" s="126">
        <v>1</v>
      </c>
      <c r="F187" s="126" t="s">
        <v>713</v>
      </c>
      <c r="G187" s="127" t="s">
        <v>2903</v>
      </c>
      <c r="H187" s="253"/>
      <c r="I187" s="93"/>
      <c r="J187" s="230"/>
    </row>
    <row r="188" spans="1:10" x14ac:dyDescent="0.25">
      <c r="A188" s="230"/>
      <c r="B188" s="49"/>
      <c r="C188" s="128" t="s">
        <v>1559</v>
      </c>
      <c r="D188" s="131">
        <v>1</v>
      </c>
      <c r="E188" s="126">
        <v>1</v>
      </c>
      <c r="F188" s="126" t="s">
        <v>713</v>
      </c>
      <c r="G188" s="127" t="s">
        <v>2903</v>
      </c>
      <c r="H188" s="253"/>
      <c r="I188" s="93"/>
      <c r="J188" s="230"/>
    </row>
    <row r="189" spans="1:10" x14ac:dyDescent="0.25">
      <c r="A189" s="230"/>
      <c r="B189" s="49"/>
      <c r="C189" s="128" t="s">
        <v>1560</v>
      </c>
      <c r="D189" s="131">
        <v>1</v>
      </c>
      <c r="E189" s="126">
        <v>1</v>
      </c>
      <c r="F189" s="126" t="s">
        <v>713</v>
      </c>
      <c r="G189" s="127" t="s">
        <v>2903</v>
      </c>
      <c r="H189" s="253"/>
      <c r="I189" s="93"/>
      <c r="J189" s="230"/>
    </row>
    <row r="190" spans="1:10" x14ac:dyDescent="0.25">
      <c r="A190" s="230"/>
      <c r="B190" s="49"/>
      <c r="C190" s="128" t="s">
        <v>1561</v>
      </c>
      <c r="D190" s="131">
        <v>1</v>
      </c>
      <c r="E190" s="126">
        <v>1</v>
      </c>
      <c r="F190" s="126" t="s">
        <v>713</v>
      </c>
      <c r="G190" s="127" t="s">
        <v>2903</v>
      </c>
      <c r="H190" s="253"/>
      <c r="I190" s="93"/>
      <c r="J190" s="230"/>
    </row>
    <row r="191" spans="1:10" ht="24" x14ac:dyDescent="0.25">
      <c r="A191" s="230"/>
      <c r="B191" s="49"/>
      <c r="C191" s="128" t="s">
        <v>1562</v>
      </c>
      <c r="D191" s="131">
        <v>1</v>
      </c>
      <c r="E191" s="126">
        <v>1</v>
      </c>
      <c r="F191" s="126" t="s">
        <v>713</v>
      </c>
      <c r="G191" s="127" t="s">
        <v>2903</v>
      </c>
      <c r="H191" s="253"/>
      <c r="I191" s="93"/>
      <c r="J191" s="230"/>
    </row>
    <row r="192" spans="1:10" ht="36" x14ac:dyDescent="0.25">
      <c r="A192" s="230"/>
      <c r="B192" s="49"/>
      <c r="C192" s="128" t="s">
        <v>1563</v>
      </c>
      <c r="D192" s="131">
        <v>1</v>
      </c>
      <c r="E192" s="126">
        <v>1</v>
      </c>
      <c r="F192" s="126" t="s">
        <v>713</v>
      </c>
      <c r="G192" s="127" t="s">
        <v>2903</v>
      </c>
      <c r="H192" s="253"/>
      <c r="I192" s="93"/>
      <c r="J192" s="230"/>
    </row>
    <row r="193" spans="1:10" x14ac:dyDescent="0.25">
      <c r="A193" s="230"/>
      <c r="B193" s="49"/>
      <c r="C193" s="128" t="s">
        <v>1564</v>
      </c>
      <c r="D193" s="131">
        <v>1</v>
      </c>
      <c r="E193" s="126">
        <v>1</v>
      </c>
      <c r="F193" s="126" t="s">
        <v>713</v>
      </c>
      <c r="G193" s="127" t="s">
        <v>2903</v>
      </c>
      <c r="H193" s="253"/>
      <c r="I193" s="93"/>
      <c r="J193" s="230"/>
    </row>
    <row r="194" spans="1:10" x14ac:dyDescent="0.25">
      <c r="A194" s="230"/>
      <c r="B194" s="49"/>
      <c r="C194" s="128" t="s">
        <v>1565</v>
      </c>
      <c r="D194" s="131">
        <v>1</v>
      </c>
      <c r="E194" s="126">
        <v>1</v>
      </c>
      <c r="F194" s="126" t="s">
        <v>713</v>
      </c>
      <c r="G194" s="127" t="s">
        <v>2903</v>
      </c>
      <c r="H194" s="253"/>
      <c r="I194" s="93"/>
      <c r="J194" s="230"/>
    </row>
    <row r="195" spans="1:10" x14ac:dyDescent="0.25">
      <c r="A195" s="230"/>
      <c r="B195" s="49"/>
      <c r="C195" s="128" t="s">
        <v>1566</v>
      </c>
      <c r="D195" s="131">
        <v>1</v>
      </c>
      <c r="E195" s="126">
        <v>1</v>
      </c>
      <c r="F195" s="126" t="s">
        <v>713</v>
      </c>
      <c r="G195" s="127" t="s">
        <v>2903</v>
      </c>
      <c r="H195" s="253"/>
      <c r="I195" s="93"/>
      <c r="J195" s="230"/>
    </row>
    <row r="196" spans="1:10" x14ac:dyDescent="0.25">
      <c r="A196" s="230"/>
      <c r="B196" s="49"/>
      <c r="C196" s="128" t="s">
        <v>1567</v>
      </c>
      <c r="D196" s="131">
        <v>1</v>
      </c>
      <c r="E196" s="126">
        <v>1</v>
      </c>
      <c r="F196" s="126" t="s">
        <v>713</v>
      </c>
      <c r="G196" s="127" t="s">
        <v>2903</v>
      </c>
      <c r="H196" s="253"/>
      <c r="I196" s="93"/>
      <c r="J196" s="230"/>
    </row>
    <row r="197" spans="1:10" x14ac:dyDescent="0.25">
      <c r="A197" s="230"/>
      <c r="B197" s="49"/>
      <c r="C197" s="128" t="s">
        <v>1568</v>
      </c>
      <c r="D197" s="131">
        <v>1</v>
      </c>
      <c r="E197" s="126">
        <v>1</v>
      </c>
      <c r="F197" s="126" t="s">
        <v>713</v>
      </c>
      <c r="G197" s="127" t="s">
        <v>2903</v>
      </c>
      <c r="H197" s="253"/>
      <c r="I197" s="93"/>
      <c r="J197" s="230"/>
    </row>
    <row r="198" spans="1:10" x14ac:dyDescent="0.25">
      <c r="A198" s="230"/>
      <c r="B198" s="49"/>
      <c r="C198" s="128" t="s">
        <v>1569</v>
      </c>
      <c r="D198" s="131">
        <v>1</v>
      </c>
      <c r="E198" s="126">
        <v>1</v>
      </c>
      <c r="F198" s="126" t="s">
        <v>713</v>
      </c>
      <c r="G198" s="127" t="s">
        <v>2903</v>
      </c>
      <c r="H198" s="253"/>
      <c r="I198" s="93"/>
      <c r="J198" s="230"/>
    </row>
    <row r="199" spans="1:10" x14ac:dyDescent="0.25">
      <c r="A199" s="230"/>
      <c r="B199" s="49"/>
      <c r="C199" s="128" t="s">
        <v>1570</v>
      </c>
      <c r="D199" s="131">
        <v>1</v>
      </c>
      <c r="E199" s="126">
        <v>1</v>
      </c>
      <c r="F199" s="126" t="s">
        <v>713</v>
      </c>
      <c r="G199" s="127" t="s">
        <v>2903</v>
      </c>
      <c r="H199" s="253"/>
      <c r="I199" s="129"/>
      <c r="J199" s="230"/>
    </row>
    <row r="200" spans="1:10" ht="36" x14ac:dyDescent="0.25">
      <c r="A200" s="230"/>
      <c r="B200" s="49"/>
      <c r="C200" s="128" t="s">
        <v>1571</v>
      </c>
      <c r="D200" s="131">
        <v>1</v>
      </c>
      <c r="E200" s="126">
        <v>1</v>
      </c>
      <c r="F200" s="126" t="s">
        <v>713</v>
      </c>
      <c r="G200" s="127" t="s">
        <v>2903</v>
      </c>
      <c r="H200" s="253"/>
      <c r="I200" s="129"/>
      <c r="J200" s="230"/>
    </row>
    <row r="201" spans="1:10" x14ac:dyDescent="0.25">
      <c r="A201" s="230"/>
      <c r="B201" s="49"/>
      <c r="C201" s="234"/>
      <c r="D201" s="122"/>
      <c r="E201" s="253"/>
      <c r="F201" s="253"/>
      <c r="G201" s="253"/>
      <c r="H201" s="253"/>
      <c r="I201" s="129"/>
      <c r="J201" s="230"/>
    </row>
    <row r="202" spans="1:10" x14ac:dyDescent="0.25">
      <c r="A202" s="230"/>
      <c r="B202" s="49"/>
      <c r="C202" s="234" t="s">
        <v>1480</v>
      </c>
      <c r="D202" s="122"/>
      <c r="E202" s="253"/>
      <c r="F202" s="253"/>
      <c r="G202" s="253"/>
      <c r="H202" s="253"/>
      <c r="I202" s="129"/>
      <c r="J202" s="230"/>
    </row>
    <row r="203" spans="1:10" x14ac:dyDescent="0.25">
      <c r="A203" s="230"/>
      <c r="B203" s="49"/>
      <c r="C203" s="234"/>
      <c r="D203" s="122"/>
      <c r="E203" s="253"/>
      <c r="F203" s="253"/>
      <c r="G203" s="253"/>
      <c r="H203" s="253"/>
      <c r="I203" s="129"/>
      <c r="J203" s="230"/>
    </row>
    <row r="204" spans="1:10" x14ac:dyDescent="0.25">
      <c r="A204" s="230"/>
      <c r="B204" s="49"/>
      <c r="C204" s="232" t="s">
        <v>726</v>
      </c>
      <c r="D204" s="114"/>
      <c r="E204" s="231" t="s">
        <v>1485</v>
      </c>
      <c r="F204" s="231" t="s">
        <v>712</v>
      </c>
      <c r="G204" s="231" t="s">
        <v>1486</v>
      </c>
      <c r="H204" s="253"/>
      <c r="I204" s="129"/>
      <c r="J204" s="230"/>
    </row>
    <row r="205" spans="1:10" x14ac:dyDescent="0.25">
      <c r="A205" s="230"/>
      <c r="B205" s="49"/>
      <c r="C205" s="130" t="s">
        <v>1572</v>
      </c>
      <c r="D205" s="131">
        <v>1</v>
      </c>
      <c r="E205" s="126">
        <v>1</v>
      </c>
      <c r="F205" s="126" t="s">
        <v>713</v>
      </c>
      <c r="G205" s="127" t="s">
        <v>2903</v>
      </c>
      <c r="H205" s="253"/>
      <c r="I205" s="129"/>
      <c r="J205" s="230"/>
    </row>
    <row r="206" spans="1:10" ht="36" x14ac:dyDescent="0.25">
      <c r="A206" s="230"/>
      <c r="B206" s="49"/>
      <c r="C206" s="124" t="s">
        <v>1518</v>
      </c>
      <c r="D206" s="131">
        <v>1</v>
      </c>
      <c r="E206" s="126">
        <v>1</v>
      </c>
      <c r="F206" s="126" t="s">
        <v>713</v>
      </c>
      <c r="G206" s="127" t="s">
        <v>2903</v>
      </c>
      <c r="H206" s="253"/>
      <c r="I206" s="129"/>
      <c r="J206" s="230"/>
    </row>
    <row r="207" spans="1:10" ht="45" x14ac:dyDescent="0.25">
      <c r="A207" s="230"/>
      <c r="B207" s="49"/>
      <c r="C207" s="124" t="s">
        <v>1519</v>
      </c>
      <c r="D207" s="131">
        <v>1</v>
      </c>
      <c r="E207" s="126">
        <v>1</v>
      </c>
      <c r="F207" s="126" t="s">
        <v>713</v>
      </c>
      <c r="G207" s="127" t="s">
        <v>2915</v>
      </c>
      <c r="H207" s="253"/>
      <c r="I207" s="129"/>
      <c r="J207" s="230"/>
    </row>
    <row r="208" spans="1:10" ht="36" x14ac:dyDescent="0.25">
      <c r="A208" s="230"/>
      <c r="B208" s="49"/>
      <c r="C208" s="124" t="s">
        <v>1520</v>
      </c>
      <c r="D208" s="131">
        <v>1</v>
      </c>
      <c r="E208" s="126">
        <v>1</v>
      </c>
      <c r="F208" s="126" t="s">
        <v>713</v>
      </c>
      <c r="G208" s="127" t="s">
        <v>2903</v>
      </c>
      <c r="H208" s="253"/>
      <c r="I208" s="129"/>
      <c r="J208" s="230"/>
    </row>
    <row r="209" spans="1:10" ht="24" x14ac:dyDescent="0.25">
      <c r="A209" s="230"/>
      <c r="B209" s="49"/>
      <c r="C209" s="124" t="s">
        <v>1521</v>
      </c>
      <c r="D209" s="131">
        <v>1</v>
      </c>
      <c r="E209" s="126">
        <v>1</v>
      </c>
      <c r="F209" s="126" t="s">
        <v>713</v>
      </c>
      <c r="G209" s="127" t="s">
        <v>2903</v>
      </c>
      <c r="H209" s="253"/>
      <c r="I209" s="129"/>
      <c r="J209" s="230"/>
    </row>
    <row r="210" spans="1:10" ht="24" x14ac:dyDescent="0.25">
      <c r="A210" s="230"/>
      <c r="B210" s="49"/>
      <c r="C210" s="124" t="s">
        <v>1522</v>
      </c>
      <c r="D210" s="131">
        <v>1</v>
      </c>
      <c r="E210" s="126">
        <v>1</v>
      </c>
      <c r="F210" s="126" t="s">
        <v>713</v>
      </c>
      <c r="G210" s="127" t="s">
        <v>2903</v>
      </c>
      <c r="H210" s="253"/>
      <c r="I210" s="129"/>
      <c r="J210" s="230"/>
    </row>
    <row r="211" spans="1:10" ht="36" x14ac:dyDescent="0.25">
      <c r="A211" s="230"/>
      <c r="B211" s="49"/>
      <c r="C211" s="124" t="s">
        <v>1523</v>
      </c>
      <c r="D211" s="131">
        <v>1</v>
      </c>
      <c r="E211" s="126">
        <v>1</v>
      </c>
      <c r="F211" s="126" t="s">
        <v>713</v>
      </c>
      <c r="G211" s="127" t="s">
        <v>2903</v>
      </c>
      <c r="H211" s="253"/>
      <c r="I211" s="129"/>
      <c r="J211" s="230"/>
    </row>
    <row r="212" spans="1:10" ht="36" x14ac:dyDescent="0.25">
      <c r="A212" s="230"/>
      <c r="B212" s="49"/>
      <c r="C212" s="130" t="s">
        <v>1573</v>
      </c>
      <c r="D212" s="131">
        <v>1</v>
      </c>
      <c r="E212" s="126">
        <v>1</v>
      </c>
      <c r="F212" s="126" t="s">
        <v>713</v>
      </c>
      <c r="G212" s="127" t="s">
        <v>2903</v>
      </c>
      <c r="H212" s="253"/>
      <c r="I212" s="129"/>
      <c r="J212" s="230"/>
    </row>
    <row r="213" spans="1:10" x14ac:dyDescent="0.25">
      <c r="A213" s="230"/>
      <c r="B213" s="49"/>
      <c r="C213" s="124" t="s">
        <v>1525</v>
      </c>
      <c r="D213" s="131">
        <v>1</v>
      </c>
      <c r="E213" s="126">
        <v>1</v>
      </c>
      <c r="F213" s="126" t="s">
        <v>713</v>
      </c>
      <c r="G213" s="127" t="s">
        <v>2903</v>
      </c>
      <c r="H213" s="253"/>
      <c r="I213" s="129"/>
      <c r="J213" s="230"/>
    </row>
    <row r="214" spans="1:10" x14ac:dyDescent="0.25">
      <c r="A214" s="230"/>
      <c r="B214" s="97"/>
      <c r="C214" s="254"/>
      <c r="D214" s="132"/>
      <c r="E214" s="255"/>
      <c r="F214" s="255"/>
      <c r="G214" s="255"/>
      <c r="H214" s="255"/>
      <c r="I214" s="98"/>
      <c r="J214" s="230"/>
    </row>
    <row r="215" spans="1:10" x14ac:dyDescent="0.25">
      <c r="A215" s="230"/>
      <c r="B215" s="230"/>
      <c r="C215" s="256"/>
      <c r="D215" s="116"/>
      <c r="E215" s="230"/>
      <c r="F215" s="230"/>
      <c r="G215" s="230"/>
      <c r="H215" s="230"/>
      <c r="I215" s="230"/>
      <c r="J215" s="230"/>
    </row>
    <row r="216" spans="1:10" x14ac:dyDescent="0.25">
      <c r="A216" s="230"/>
      <c r="B216" s="230"/>
      <c r="C216" s="256"/>
      <c r="D216" s="116"/>
      <c r="E216" s="230"/>
      <c r="F216" s="230"/>
      <c r="G216" s="230"/>
      <c r="H216" s="230"/>
      <c r="I216" s="230"/>
      <c r="J216" s="230"/>
    </row>
    <row r="217" spans="1:10" x14ac:dyDescent="0.25">
      <c r="A217" s="230"/>
      <c r="B217" s="230"/>
      <c r="C217" s="256"/>
      <c r="D217" s="116"/>
      <c r="E217" s="230"/>
      <c r="F217" s="230"/>
      <c r="G217" s="230"/>
      <c r="H217" s="230"/>
      <c r="I217" s="230"/>
      <c r="J217" s="230"/>
    </row>
    <row r="218" spans="1:10" x14ac:dyDescent="0.25">
      <c r="A218" s="230"/>
      <c r="B218" s="230"/>
      <c r="C218" s="256"/>
      <c r="D218" s="116"/>
      <c r="E218" s="230"/>
      <c r="F218" s="230"/>
      <c r="G218" s="230"/>
      <c r="H218" s="230"/>
      <c r="I218" s="230"/>
      <c r="J218" s="230"/>
    </row>
    <row r="219" spans="1:10" x14ac:dyDescent="0.25">
      <c r="A219" s="230"/>
      <c r="B219" s="230"/>
      <c r="C219" s="256"/>
      <c r="D219" s="116"/>
      <c r="E219" s="230"/>
      <c r="F219" s="230"/>
      <c r="G219" s="230"/>
      <c r="H219" s="230"/>
      <c r="I219" s="230"/>
      <c r="J219" s="230"/>
    </row>
    <row r="220" spans="1:10" ht="18.75" x14ac:dyDescent="0.25">
      <c r="A220" s="234"/>
      <c r="B220" s="407" t="s">
        <v>1574</v>
      </c>
      <c r="C220" s="408"/>
      <c r="D220" s="408"/>
      <c r="E220" s="408"/>
      <c r="F220" s="408"/>
      <c r="G220" s="408"/>
      <c r="H220" s="408"/>
      <c r="I220" s="243"/>
      <c r="J220" s="233"/>
    </row>
    <row r="221" spans="1:10" x14ac:dyDescent="0.25">
      <c r="A221" s="234"/>
      <c r="B221" s="232"/>
      <c r="C221" s="232"/>
      <c r="D221" s="119"/>
      <c r="E221" s="232"/>
      <c r="F221" s="232"/>
      <c r="G221" s="232"/>
      <c r="H221" s="232"/>
      <c r="I221" s="232"/>
      <c r="J221" s="233"/>
    </row>
    <row r="222" spans="1:10" x14ac:dyDescent="0.25">
      <c r="A222" s="234"/>
      <c r="B222" s="232"/>
      <c r="C222" s="244" t="s">
        <v>1478</v>
      </c>
      <c r="D222" s="120"/>
      <c r="E222" s="245">
        <f>IF('Aplicabilidad Art.55'!$E$20="NO","NA",SUM(E231:E246)/SUM(D231:D246))</f>
        <v>1</v>
      </c>
      <c r="F222" s="246"/>
      <c r="G222" s="247" t="str">
        <f>CONCATENATE("Según la configuración de aplicabilidad, esta fracción ",'Aplicabilidad Art.55'!E20," aplica.")</f>
        <v>Según la configuración de aplicabilidad, esta fracción SI aplica.</v>
      </c>
      <c r="H222" s="234"/>
      <c r="I222" s="232"/>
      <c r="J222" s="233"/>
    </row>
    <row r="223" spans="1:10" x14ac:dyDescent="0.25">
      <c r="A223" s="234"/>
      <c r="B223" s="234"/>
      <c r="C223" s="244" t="s">
        <v>1480</v>
      </c>
      <c r="D223" s="120"/>
      <c r="E223" s="245">
        <f>IF('Aplicabilidad Art.55'!$E$20="NO","NA",SUM(E251:E259)/SUM(D251:D259))</f>
        <v>1</v>
      </c>
      <c r="F223" s="246"/>
      <c r="G223" s="248" t="s">
        <v>1481</v>
      </c>
      <c r="H223" s="234"/>
      <c r="I223" s="232"/>
      <c r="J223" s="233"/>
    </row>
    <row r="224" spans="1:10" x14ac:dyDescent="0.25">
      <c r="A224" s="234"/>
      <c r="B224" s="234"/>
      <c r="C224" s="244" t="s">
        <v>1482</v>
      </c>
      <c r="D224" s="120"/>
      <c r="E224" s="177">
        <f>IF('Aplicabilidad Art.55'!$E$20="NO","NA",E222*0.6+E223*0.4)</f>
        <v>1</v>
      </c>
      <c r="F224" s="249"/>
      <c r="G224" s="248" t="s">
        <v>1483</v>
      </c>
      <c r="H224" s="234"/>
      <c r="I224" s="232"/>
      <c r="J224" s="233"/>
    </row>
    <row r="225" spans="1:10" x14ac:dyDescent="0.25">
      <c r="A225" s="234"/>
      <c r="B225" s="234"/>
      <c r="C225" s="234"/>
      <c r="D225" s="117"/>
      <c r="E225" s="236"/>
      <c r="F225" s="236"/>
      <c r="G225" s="234"/>
      <c r="H225" s="234"/>
      <c r="I225" s="232"/>
      <c r="J225" s="233"/>
    </row>
    <row r="226" spans="1:10" x14ac:dyDescent="0.25">
      <c r="A226" s="230"/>
      <c r="B226" s="231"/>
      <c r="C226" s="232"/>
      <c r="D226" s="114"/>
      <c r="E226" s="231"/>
      <c r="F226" s="231"/>
      <c r="G226" s="231"/>
      <c r="H226" s="232"/>
      <c r="I226" s="232"/>
      <c r="J226" s="233"/>
    </row>
    <row r="227" spans="1:10" x14ac:dyDescent="0.25">
      <c r="A227" s="230"/>
      <c r="B227" s="91"/>
      <c r="C227" s="251"/>
      <c r="D227" s="121"/>
      <c r="E227" s="409"/>
      <c r="F227" s="410"/>
      <c r="G227" s="410"/>
      <c r="H227" s="252"/>
      <c r="I227" s="92"/>
      <c r="J227" s="233"/>
    </row>
    <row r="228" spans="1:10" x14ac:dyDescent="0.25">
      <c r="A228" s="230"/>
      <c r="B228" s="49"/>
      <c r="C228" s="234" t="s">
        <v>1484</v>
      </c>
      <c r="D228" s="122"/>
      <c r="E228" s="253"/>
      <c r="F228" s="253"/>
      <c r="G228" s="253"/>
      <c r="H228" s="253"/>
      <c r="I228" s="93"/>
      <c r="J228" s="233"/>
    </row>
    <row r="229" spans="1:10" x14ac:dyDescent="0.25">
      <c r="A229" s="230"/>
      <c r="B229" s="123"/>
      <c r="C229" s="234"/>
      <c r="D229" s="122"/>
      <c r="E229" s="253"/>
      <c r="F229" s="253"/>
      <c r="G229" s="253"/>
      <c r="H229" s="253"/>
      <c r="I229" s="93"/>
      <c r="J229" s="233"/>
    </row>
    <row r="230" spans="1:10" x14ac:dyDescent="0.25">
      <c r="A230" s="230"/>
      <c r="B230" s="123"/>
      <c r="C230" s="232" t="s">
        <v>726</v>
      </c>
      <c r="D230" s="114"/>
      <c r="E230" s="231" t="s">
        <v>1485</v>
      </c>
      <c r="F230" s="231" t="s">
        <v>712</v>
      </c>
      <c r="G230" s="231" t="s">
        <v>1486</v>
      </c>
      <c r="H230" s="253"/>
      <c r="I230" s="93"/>
      <c r="J230" s="233"/>
    </row>
    <row r="231" spans="1:10" x14ac:dyDescent="0.25">
      <c r="A231" s="230"/>
      <c r="B231" s="123"/>
      <c r="C231" s="124" t="s">
        <v>1487</v>
      </c>
      <c r="D231" s="125">
        <v>1</v>
      </c>
      <c r="E231" s="126">
        <v>1</v>
      </c>
      <c r="F231" s="126" t="s">
        <v>713</v>
      </c>
      <c r="G231" s="127" t="s">
        <v>2903</v>
      </c>
      <c r="H231" s="253"/>
      <c r="I231" s="93"/>
      <c r="J231" s="233"/>
    </row>
    <row r="232" spans="1:10" ht="24" x14ac:dyDescent="0.25">
      <c r="A232" s="230"/>
      <c r="B232" s="49"/>
      <c r="C232" s="124" t="s">
        <v>1488</v>
      </c>
      <c r="D232" s="125">
        <v>1</v>
      </c>
      <c r="E232" s="126">
        <v>1</v>
      </c>
      <c r="F232" s="126" t="s">
        <v>713</v>
      </c>
      <c r="G232" s="127" t="s">
        <v>2903</v>
      </c>
      <c r="H232" s="253"/>
      <c r="I232" s="93"/>
      <c r="J232" s="233"/>
    </row>
    <row r="233" spans="1:10" ht="24" x14ac:dyDescent="0.25">
      <c r="A233" s="230"/>
      <c r="B233" s="49"/>
      <c r="C233" s="128" t="s">
        <v>1575</v>
      </c>
      <c r="D233" s="125">
        <v>1</v>
      </c>
      <c r="E233" s="126">
        <v>1</v>
      </c>
      <c r="F233" s="126" t="s">
        <v>713</v>
      </c>
      <c r="G233" s="127" t="s">
        <v>2903</v>
      </c>
      <c r="H233" s="253"/>
      <c r="I233" s="93"/>
      <c r="J233" s="230"/>
    </row>
    <row r="234" spans="1:10" x14ac:dyDescent="0.25">
      <c r="A234" s="230"/>
      <c r="B234" s="49"/>
      <c r="C234" s="128" t="s">
        <v>1576</v>
      </c>
      <c r="D234" s="125">
        <v>1</v>
      </c>
      <c r="E234" s="126">
        <v>1</v>
      </c>
      <c r="F234" s="126" t="s">
        <v>713</v>
      </c>
      <c r="G234" s="127" t="s">
        <v>2903</v>
      </c>
      <c r="H234" s="253"/>
      <c r="I234" s="93"/>
      <c r="J234" s="230"/>
    </row>
    <row r="235" spans="1:10" x14ac:dyDescent="0.25">
      <c r="A235" s="230"/>
      <c r="B235" s="49"/>
      <c r="C235" s="128" t="s">
        <v>1577</v>
      </c>
      <c r="D235" s="125">
        <v>1</v>
      </c>
      <c r="E235" s="126">
        <v>1</v>
      </c>
      <c r="F235" s="126" t="s">
        <v>713</v>
      </c>
      <c r="G235" s="127" t="s">
        <v>2903</v>
      </c>
      <c r="H235" s="253"/>
      <c r="I235" s="93"/>
      <c r="J235" s="230"/>
    </row>
    <row r="236" spans="1:10" ht="24" x14ac:dyDescent="0.25">
      <c r="A236" s="230"/>
      <c r="B236" s="49"/>
      <c r="C236" s="128" t="s">
        <v>1578</v>
      </c>
      <c r="D236" s="125">
        <v>1</v>
      </c>
      <c r="E236" s="126">
        <v>1</v>
      </c>
      <c r="F236" s="126" t="s">
        <v>713</v>
      </c>
      <c r="G236" s="127" t="s">
        <v>2903</v>
      </c>
      <c r="H236" s="253"/>
      <c r="I236" s="93"/>
      <c r="J236" s="230"/>
    </row>
    <row r="237" spans="1:10" ht="24" x14ac:dyDescent="0.25">
      <c r="A237" s="230"/>
      <c r="B237" s="49"/>
      <c r="C237" s="128" t="s">
        <v>1579</v>
      </c>
      <c r="D237" s="125">
        <v>1</v>
      </c>
      <c r="E237" s="126">
        <v>1</v>
      </c>
      <c r="F237" s="126" t="s">
        <v>713</v>
      </c>
      <c r="G237" s="127" t="s">
        <v>2903</v>
      </c>
      <c r="H237" s="253"/>
      <c r="I237" s="93"/>
      <c r="J237" s="230"/>
    </row>
    <row r="238" spans="1:10" ht="24" x14ac:dyDescent="0.25">
      <c r="A238" s="230"/>
      <c r="B238" s="49"/>
      <c r="C238" s="128" t="s">
        <v>1580</v>
      </c>
      <c r="D238" s="125">
        <v>1</v>
      </c>
      <c r="E238" s="126">
        <v>1</v>
      </c>
      <c r="F238" s="126" t="s">
        <v>713</v>
      </c>
      <c r="G238" s="127" t="s">
        <v>2903</v>
      </c>
      <c r="H238" s="253"/>
      <c r="I238" s="93"/>
      <c r="J238" s="230"/>
    </row>
    <row r="239" spans="1:10" x14ac:dyDescent="0.25">
      <c r="A239" s="230"/>
      <c r="B239" s="49"/>
      <c r="C239" s="128" t="s">
        <v>1581</v>
      </c>
      <c r="D239" s="125">
        <v>1</v>
      </c>
      <c r="E239" s="126">
        <v>1</v>
      </c>
      <c r="F239" s="126" t="s">
        <v>713</v>
      </c>
      <c r="G239" s="127" t="s">
        <v>2903</v>
      </c>
      <c r="H239" s="253"/>
      <c r="I239" s="93"/>
      <c r="J239" s="230"/>
    </row>
    <row r="240" spans="1:10" x14ac:dyDescent="0.25">
      <c r="A240" s="230"/>
      <c r="B240" s="49"/>
      <c r="C240" s="128" t="s">
        <v>1582</v>
      </c>
      <c r="D240" s="125">
        <v>1</v>
      </c>
      <c r="E240" s="126">
        <v>1</v>
      </c>
      <c r="F240" s="126" t="s">
        <v>713</v>
      </c>
      <c r="G240" s="127" t="s">
        <v>2903</v>
      </c>
      <c r="H240" s="253"/>
      <c r="I240" s="93"/>
      <c r="J240" s="230"/>
    </row>
    <row r="241" spans="1:10" x14ac:dyDescent="0.25">
      <c r="A241" s="230"/>
      <c r="B241" s="49"/>
      <c r="C241" s="128" t="s">
        <v>1583</v>
      </c>
      <c r="D241" s="125">
        <v>1</v>
      </c>
      <c r="E241" s="126">
        <v>1</v>
      </c>
      <c r="F241" s="126" t="s">
        <v>713</v>
      </c>
      <c r="G241" s="127" t="s">
        <v>2903</v>
      </c>
      <c r="H241" s="253"/>
      <c r="I241" s="93"/>
      <c r="J241" s="230"/>
    </row>
    <row r="242" spans="1:10" x14ac:dyDescent="0.25">
      <c r="A242" s="230"/>
      <c r="B242" s="49"/>
      <c r="C242" s="128" t="s">
        <v>1584</v>
      </c>
      <c r="D242" s="125">
        <v>1</v>
      </c>
      <c r="E242" s="126">
        <v>1</v>
      </c>
      <c r="F242" s="126" t="s">
        <v>713</v>
      </c>
      <c r="G242" s="127" t="s">
        <v>2903</v>
      </c>
      <c r="H242" s="253"/>
      <c r="I242" s="93"/>
      <c r="J242" s="230"/>
    </row>
    <row r="243" spans="1:10" x14ac:dyDescent="0.25">
      <c r="A243" s="230"/>
      <c r="B243" s="49"/>
      <c r="C243" s="128" t="s">
        <v>1585</v>
      </c>
      <c r="D243" s="125">
        <v>1</v>
      </c>
      <c r="E243" s="126">
        <v>1</v>
      </c>
      <c r="F243" s="126" t="s">
        <v>713</v>
      </c>
      <c r="G243" s="127" t="s">
        <v>2903</v>
      </c>
      <c r="H243" s="253"/>
      <c r="I243" s="93"/>
      <c r="J243" s="230"/>
    </row>
    <row r="244" spans="1:10" x14ac:dyDescent="0.25">
      <c r="A244" s="230"/>
      <c r="B244" s="49"/>
      <c r="C244" s="128" t="s">
        <v>1586</v>
      </c>
      <c r="D244" s="125">
        <v>1</v>
      </c>
      <c r="E244" s="126">
        <v>1</v>
      </c>
      <c r="F244" s="126" t="s">
        <v>713</v>
      </c>
      <c r="G244" s="127" t="s">
        <v>2903</v>
      </c>
      <c r="H244" s="253"/>
      <c r="I244" s="93"/>
      <c r="J244" s="230"/>
    </row>
    <row r="245" spans="1:10" x14ac:dyDescent="0.25">
      <c r="A245" s="230"/>
      <c r="B245" s="49"/>
      <c r="C245" s="128" t="s">
        <v>1587</v>
      </c>
      <c r="D245" s="125">
        <v>1</v>
      </c>
      <c r="E245" s="126">
        <v>1</v>
      </c>
      <c r="F245" s="126" t="s">
        <v>713</v>
      </c>
      <c r="G245" s="127" t="s">
        <v>2903</v>
      </c>
      <c r="H245" s="253"/>
      <c r="I245" s="129"/>
      <c r="J245" s="230"/>
    </row>
    <row r="246" spans="1:10" ht="36" x14ac:dyDescent="0.25">
      <c r="A246" s="230"/>
      <c r="B246" s="49"/>
      <c r="C246" s="128" t="s">
        <v>1588</v>
      </c>
      <c r="D246" s="125">
        <v>1</v>
      </c>
      <c r="E246" s="126">
        <v>1</v>
      </c>
      <c r="F246" s="126" t="s">
        <v>713</v>
      </c>
      <c r="G246" s="127" t="s">
        <v>2903</v>
      </c>
      <c r="H246" s="253"/>
      <c r="I246" s="129"/>
      <c r="J246" s="230"/>
    </row>
    <row r="247" spans="1:10" x14ac:dyDescent="0.25">
      <c r="A247" s="230"/>
      <c r="B247" s="49"/>
      <c r="C247" s="234"/>
      <c r="D247" s="122"/>
      <c r="E247" s="253"/>
      <c r="F247" s="253"/>
      <c r="G247" s="253"/>
      <c r="H247" s="253"/>
      <c r="I247" s="129"/>
      <c r="J247" s="230"/>
    </row>
    <row r="248" spans="1:10" x14ac:dyDescent="0.25">
      <c r="A248" s="230"/>
      <c r="B248" s="49"/>
      <c r="C248" s="234" t="s">
        <v>1480</v>
      </c>
      <c r="D248" s="122"/>
      <c r="E248" s="253"/>
      <c r="F248" s="253"/>
      <c r="G248" s="253"/>
      <c r="H248" s="253"/>
      <c r="I248" s="129"/>
      <c r="J248" s="230"/>
    </row>
    <row r="249" spans="1:10" x14ac:dyDescent="0.25">
      <c r="A249" s="230"/>
      <c r="B249" s="49"/>
      <c r="C249" s="234"/>
      <c r="D249" s="122"/>
      <c r="E249" s="253"/>
      <c r="F249" s="253"/>
      <c r="G249" s="253"/>
      <c r="H249" s="253"/>
      <c r="I249" s="129"/>
      <c r="J249" s="230"/>
    </row>
    <row r="250" spans="1:10" x14ac:dyDescent="0.25">
      <c r="A250" s="230"/>
      <c r="B250" s="49"/>
      <c r="C250" s="232" t="s">
        <v>726</v>
      </c>
      <c r="D250" s="114"/>
      <c r="E250" s="231"/>
      <c r="F250" s="231"/>
      <c r="G250" s="231" t="s">
        <v>1486</v>
      </c>
      <c r="H250" s="253"/>
      <c r="I250" s="129"/>
      <c r="J250" s="230"/>
    </row>
    <row r="251" spans="1:10" x14ac:dyDescent="0.25">
      <c r="A251" s="230"/>
      <c r="B251" s="49"/>
      <c r="C251" s="130" t="s">
        <v>1589</v>
      </c>
      <c r="D251" s="131">
        <v>1</v>
      </c>
      <c r="E251" s="126">
        <v>1</v>
      </c>
      <c r="F251" s="126" t="s">
        <v>713</v>
      </c>
      <c r="G251" s="127" t="s">
        <v>2903</v>
      </c>
      <c r="H251" s="253"/>
      <c r="I251" s="129"/>
      <c r="J251" s="230"/>
    </row>
    <row r="252" spans="1:10" ht="36" x14ac:dyDescent="0.25">
      <c r="A252" s="230"/>
      <c r="B252" s="49"/>
      <c r="C252" s="124" t="s">
        <v>1590</v>
      </c>
      <c r="D252" s="131">
        <v>1</v>
      </c>
      <c r="E252" s="126">
        <v>1</v>
      </c>
      <c r="F252" s="126" t="s">
        <v>713</v>
      </c>
      <c r="G252" s="127" t="s">
        <v>2903</v>
      </c>
      <c r="H252" s="253"/>
      <c r="I252" s="129"/>
      <c r="J252" s="230"/>
    </row>
    <row r="253" spans="1:10" ht="45" x14ac:dyDescent="0.25">
      <c r="A253" s="230"/>
      <c r="B253" s="49"/>
      <c r="C253" s="124" t="s">
        <v>1591</v>
      </c>
      <c r="D253" s="131">
        <v>1</v>
      </c>
      <c r="E253" s="126">
        <v>1</v>
      </c>
      <c r="F253" s="126" t="s">
        <v>713</v>
      </c>
      <c r="G253" s="127" t="s">
        <v>2915</v>
      </c>
      <c r="H253" s="253"/>
      <c r="I253" s="129"/>
      <c r="J253" s="230"/>
    </row>
    <row r="254" spans="1:10" ht="36" x14ac:dyDescent="0.25">
      <c r="A254" s="230"/>
      <c r="B254" s="49"/>
      <c r="C254" s="124" t="s">
        <v>1592</v>
      </c>
      <c r="D254" s="131">
        <v>1</v>
      </c>
      <c r="E254" s="126">
        <v>1</v>
      </c>
      <c r="F254" s="126" t="s">
        <v>713</v>
      </c>
      <c r="G254" s="127" t="s">
        <v>2903</v>
      </c>
      <c r="H254" s="253"/>
      <c r="I254" s="129"/>
      <c r="J254" s="230"/>
    </row>
    <row r="255" spans="1:10" ht="24" x14ac:dyDescent="0.25">
      <c r="A255" s="230"/>
      <c r="B255" s="49"/>
      <c r="C255" s="124" t="s">
        <v>1593</v>
      </c>
      <c r="D255" s="131">
        <v>1</v>
      </c>
      <c r="E255" s="126">
        <v>1</v>
      </c>
      <c r="F255" s="126" t="s">
        <v>713</v>
      </c>
      <c r="G255" s="127" t="s">
        <v>2903</v>
      </c>
      <c r="H255" s="253"/>
      <c r="I255" s="129"/>
      <c r="J255" s="230"/>
    </row>
    <row r="256" spans="1:10" ht="24" x14ac:dyDescent="0.25">
      <c r="A256" s="230"/>
      <c r="B256" s="49"/>
      <c r="C256" s="124" t="s">
        <v>1594</v>
      </c>
      <c r="D256" s="131">
        <v>1</v>
      </c>
      <c r="E256" s="126">
        <v>1</v>
      </c>
      <c r="F256" s="126" t="s">
        <v>713</v>
      </c>
      <c r="G256" s="127" t="s">
        <v>2903</v>
      </c>
      <c r="H256" s="253"/>
      <c r="I256" s="129"/>
      <c r="J256" s="230"/>
    </row>
    <row r="257" spans="1:10" ht="36" x14ac:dyDescent="0.25">
      <c r="A257" s="230"/>
      <c r="B257" s="49"/>
      <c r="C257" s="124" t="s">
        <v>1595</v>
      </c>
      <c r="D257" s="131">
        <v>1</v>
      </c>
      <c r="E257" s="126">
        <v>1</v>
      </c>
      <c r="F257" s="126" t="s">
        <v>713</v>
      </c>
      <c r="G257" s="127" t="s">
        <v>2903</v>
      </c>
      <c r="H257" s="253"/>
      <c r="I257" s="129"/>
      <c r="J257" s="230"/>
    </row>
    <row r="258" spans="1:10" ht="36" x14ac:dyDescent="0.25">
      <c r="A258" s="230"/>
      <c r="B258" s="49"/>
      <c r="C258" s="130" t="s">
        <v>1596</v>
      </c>
      <c r="D258" s="131">
        <v>1</v>
      </c>
      <c r="E258" s="126">
        <v>1</v>
      </c>
      <c r="F258" s="126" t="s">
        <v>713</v>
      </c>
      <c r="G258" s="127" t="s">
        <v>2903</v>
      </c>
      <c r="H258" s="253"/>
      <c r="I258" s="129"/>
      <c r="J258" s="230"/>
    </row>
    <row r="259" spans="1:10" x14ac:dyDescent="0.25">
      <c r="A259" s="230"/>
      <c r="B259" s="49"/>
      <c r="C259" s="124" t="s">
        <v>1597</v>
      </c>
      <c r="D259" s="131">
        <v>1</v>
      </c>
      <c r="E259" s="126">
        <v>1</v>
      </c>
      <c r="F259" s="126" t="s">
        <v>713</v>
      </c>
      <c r="G259" s="127" t="s">
        <v>2903</v>
      </c>
      <c r="H259" s="253"/>
      <c r="I259" s="129"/>
      <c r="J259" s="230"/>
    </row>
    <row r="260" spans="1:10" x14ac:dyDescent="0.25">
      <c r="A260" s="230"/>
      <c r="B260" s="97"/>
      <c r="C260" s="254"/>
      <c r="D260" s="132"/>
      <c r="E260" s="255"/>
      <c r="F260" s="255"/>
      <c r="G260" s="255"/>
      <c r="H260" s="255"/>
      <c r="I260" s="98"/>
      <c r="J260" s="230"/>
    </row>
    <row r="261" spans="1:10" x14ac:dyDescent="0.25">
      <c r="A261" s="230"/>
      <c r="B261" s="230"/>
      <c r="C261" s="256"/>
      <c r="D261" s="116"/>
      <c r="E261" s="230"/>
      <c r="F261" s="230"/>
      <c r="G261" s="230"/>
      <c r="H261" s="230"/>
      <c r="I261" s="230"/>
      <c r="J261" s="230"/>
    </row>
    <row r="262" spans="1:10" x14ac:dyDescent="0.25">
      <c r="A262" s="230"/>
      <c r="B262" s="230"/>
      <c r="C262" s="256"/>
      <c r="D262" s="116"/>
      <c r="E262" s="230"/>
      <c r="F262" s="230"/>
      <c r="G262" s="230"/>
      <c r="H262" s="230"/>
      <c r="I262" s="230"/>
      <c r="J262" s="230"/>
    </row>
    <row r="263" spans="1:10" x14ac:dyDescent="0.25">
      <c r="A263" s="230"/>
      <c r="B263" s="230"/>
      <c r="C263" s="256"/>
      <c r="D263" s="116"/>
      <c r="E263" s="230"/>
      <c r="F263" s="230"/>
      <c r="G263" s="230"/>
      <c r="H263" s="230"/>
      <c r="I263" s="230"/>
      <c r="J263" s="230"/>
    </row>
    <row r="264" spans="1:10" x14ac:dyDescent="0.25">
      <c r="A264" s="230"/>
      <c r="B264" s="230"/>
      <c r="C264" s="256"/>
      <c r="D264" s="116"/>
      <c r="E264" s="230"/>
      <c r="F264" s="230"/>
      <c r="G264" s="230"/>
      <c r="H264" s="230"/>
      <c r="I264" s="230"/>
      <c r="J264" s="230"/>
    </row>
    <row r="265" spans="1:10" x14ac:dyDescent="0.25">
      <c r="A265" s="230"/>
      <c r="B265" s="230"/>
      <c r="C265" s="256"/>
      <c r="D265" s="116"/>
      <c r="E265" s="230"/>
      <c r="F265" s="230"/>
      <c r="G265" s="230"/>
      <c r="H265" s="230"/>
      <c r="I265" s="230"/>
      <c r="J265" s="230"/>
    </row>
    <row r="266" spans="1:10" ht="18.75" x14ac:dyDescent="0.25">
      <c r="A266" s="234"/>
      <c r="B266" s="413" t="s">
        <v>1598</v>
      </c>
      <c r="C266" s="414"/>
      <c r="D266" s="414"/>
      <c r="E266" s="414"/>
      <c r="F266" s="414"/>
      <c r="G266" s="414"/>
      <c r="H266" s="414"/>
      <c r="I266" s="243"/>
      <c r="J266" s="233"/>
    </row>
    <row r="267" spans="1:10" x14ac:dyDescent="0.25">
      <c r="A267" s="234"/>
      <c r="B267" s="270"/>
      <c r="C267" s="270"/>
      <c r="D267" s="271"/>
      <c r="E267" s="270"/>
      <c r="F267" s="270"/>
      <c r="G267" s="270"/>
      <c r="H267" s="270"/>
      <c r="I267" s="232"/>
      <c r="J267" s="233"/>
    </row>
    <row r="268" spans="1:10" x14ac:dyDescent="0.25">
      <c r="A268" s="234"/>
      <c r="B268" s="270"/>
      <c r="C268" s="272" t="s">
        <v>1478</v>
      </c>
      <c r="D268" s="273"/>
      <c r="E268" s="274">
        <f>IF('Aplicabilidad Art.55'!$E$22="NO","NA",SUM(E277:E286)/SUM(D277:D286))</f>
        <v>1</v>
      </c>
      <c r="F268" s="275"/>
      <c r="G268" s="276" t="str">
        <f>CONCATENATE("Según la configuración de aplicabilidad, esta fracción ",'Aplicabilidad Art.55'!E22," aplica.")</f>
        <v>Según la configuración de aplicabilidad, esta fracción SI aplica.</v>
      </c>
      <c r="H268" s="277"/>
      <c r="I268" s="232"/>
      <c r="J268" s="233"/>
    </row>
    <row r="269" spans="1:10" x14ac:dyDescent="0.25">
      <c r="A269" s="234"/>
      <c r="B269" s="277"/>
      <c r="C269" s="272" t="s">
        <v>1480</v>
      </c>
      <c r="D269" s="273"/>
      <c r="E269" s="274">
        <f>IF('Aplicabilidad Art.55'!$E$22="NO","NA",SUM(E291:E299)/SUM(D291:D299))</f>
        <v>1</v>
      </c>
      <c r="F269" s="275"/>
      <c r="G269" s="278" t="s">
        <v>1481</v>
      </c>
      <c r="H269" s="277"/>
      <c r="I269" s="232"/>
      <c r="J269" s="233"/>
    </row>
    <row r="270" spans="1:10" x14ac:dyDescent="0.25">
      <c r="A270" s="234"/>
      <c r="B270" s="277"/>
      <c r="C270" s="272" t="s">
        <v>1482</v>
      </c>
      <c r="D270" s="273"/>
      <c r="E270" s="279">
        <f>IF('Aplicabilidad Art.55'!$E$22="NO","NA",E268*0.6+E269*0.4)</f>
        <v>1</v>
      </c>
      <c r="F270" s="280"/>
      <c r="G270" s="278" t="s">
        <v>1483</v>
      </c>
      <c r="H270" s="277"/>
      <c r="I270" s="232"/>
      <c r="J270" s="233"/>
    </row>
    <row r="271" spans="1:10" x14ac:dyDescent="0.25">
      <c r="A271" s="234"/>
      <c r="B271" s="277"/>
      <c r="C271" s="277"/>
      <c r="D271" s="281"/>
      <c r="E271" s="282"/>
      <c r="F271" s="282"/>
      <c r="G271" s="277"/>
      <c r="H271" s="277"/>
      <c r="I271" s="232"/>
      <c r="J271" s="233"/>
    </row>
    <row r="272" spans="1:10" x14ac:dyDescent="0.25">
      <c r="A272" s="230"/>
      <c r="B272" s="283"/>
      <c r="C272" s="270"/>
      <c r="D272" s="284"/>
      <c r="E272" s="283"/>
      <c r="F272" s="283"/>
      <c r="G272" s="283"/>
      <c r="H272" s="270"/>
      <c r="I272" s="232"/>
      <c r="J272" s="233"/>
    </row>
    <row r="273" spans="1:10" x14ac:dyDescent="0.25">
      <c r="A273" s="230"/>
      <c r="B273" s="285"/>
      <c r="C273" s="286"/>
      <c r="D273" s="287"/>
      <c r="E273" s="411"/>
      <c r="F273" s="412"/>
      <c r="G273" s="412"/>
      <c r="H273" s="288"/>
      <c r="I273" s="92"/>
      <c r="J273" s="233"/>
    </row>
    <row r="274" spans="1:10" x14ac:dyDescent="0.25">
      <c r="A274" s="230"/>
      <c r="B274" s="290"/>
      <c r="C274" s="277" t="s">
        <v>1484</v>
      </c>
      <c r="D274" s="291"/>
      <c r="E274" s="292"/>
      <c r="F274" s="292"/>
      <c r="G274" s="292"/>
      <c r="H274" s="292"/>
      <c r="I274" s="93"/>
      <c r="J274" s="233"/>
    </row>
    <row r="275" spans="1:10" x14ac:dyDescent="0.25">
      <c r="A275" s="230"/>
      <c r="B275" s="294"/>
      <c r="C275" s="277"/>
      <c r="D275" s="291"/>
      <c r="E275" s="292"/>
      <c r="F275" s="292"/>
      <c r="G275" s="292"/>
      <c r="H275" s="292"/>
      <c r="I275" s="93"/>
      <c r="J275" s="233"/>
    </row>
    <row r="276" spans="1:10" x14ac:dyDescent="0.25">
      <c r="A276" s="230"/>
      <c r="B276" s="294"/>
      <c r="C276" s="270" t="s">
        <v>726</v>
      </c>
      <c r="D276" s="284"/>
      <c r="E276" s="283" t="s">
        <v>1485</v>
      </c>
      <c r="F276" s="283" t="s">
        <v>712</v>
      </c>
      <c r="G276" s="283" t="s">
        <v>1486</v>
      </c>
      <c r="H276" s="292"/>
      <c r="I276" s="93"/>
      <c r="J276" s="233"/>
    </row>
    <row r="277" spans="1:10" x14ac:dyDescent="0.25">
      <c r="A277" s="230"/>
      <c r="B277" s="294"/>
      <c r="C277" s="295" t="s">
        <v>1487</v>
      </c>
      <c r="D277" s="296">
        <v>1</v>
      </c>
      <c r="E277" s="297">
        <v>1</v>
      </c>
      <c r="F277" s="297" t="s">
        <v>713</v>
      </c>
      <c r="G277" s="313" t="s">
        <v>2903</v>
      </c>
      <c r="H277" s="292"/>
      <c r="I277" s="93"/>
      <c r="J277" s="233"/>
    </row>
    <row r="278" spans="1:10" ht="24" x14ac:dyDescent="0.25">
      <c r="A278" s="230"/>
      <c r="B278" s="294"/>
      <c r="C278" s="295" t="s">
        <v>1488</v>
      </c>
      <c r="D278" s="296">
        <v>1</v>
      </c>
      <c r="E278" s="297">
        <v>1</v>
      </c>
      <c r="F278" s="297" t="s">
        <v>713</v>
      </c>
      <c r="G278" s="313" t="s">
        <v>2903</v>
      </c>
      <c r="H278" s="292"/>
      <c r="I278" s="93"/>
      <c r="J278" s="233"/>
    </row>
    <row r="279" spans="1:10" ht="24" x14ac:dyDescent="0.25">
      <c r="A279" s="230"/>
      <c r="B279" s="290"/>
      <c r="C279" s="300" t="s">
        <v>1599</v>
      </c>
      <c r="D279" s="296">
        <v>1</v>
      </c>
      <c r="E279" s="297">
        <v>1</v>
      </c>
      <c r="F279" s="297" t="s">
        <v>713</v>
      </c>
      <c r="G279" s="313" t="s">
        <v>2903</v>
      </c>
      <c r="H279" s="292"/>
      <c r="I279" s="93"/>
      <c r="J279" s="233"/>
    </row>
    <row r="280" spans="1:10" ht="24" x14ac:dyDescent="0.25">
      <c r="A280" s="230"/>
      <c r="B280" s="290"/>
      <c r="C280" s="300" t="s">
        <v>1600</v>
      </c>
      <c r="D280" s="296">
        <v>1</v>
      </c>
      <c r="E280" s="297">
        <v>1</v>
      </c>
      <c r="F280" s="297" t="s">
        <v>713</v>
      </c>
      <c r="G280" s="313" t="s">
        <v>2903</v>
      </c>
      <c r="H280" s="292"/>
      <c r="I280" s="93"/>
      <c r="J280" s="230"/>
    </row>
    <row r="281" spans="1:10" ht="72" x14ac:dyDescent="0.25">
      <c r="A281" s="230"/>
      <c r="B281" s="290"/>
      <c r="C281" s="300" t="s">
        <v>1601</v>
      </c>
      <c r="D281" s="296">
        <v>1</v>
      </c>
      <c r="E281" s="297">
        <v>1</v>
      </c>
      <c r="F281" s="297" t="s">
        <v>713</v>
      </c>
      <c r="G281" s="313" t="s">
        <v>2903</v>
      </c>
      <c r="H281" s="292"/>
      <c r="I281" s="93"/>
      <c r="J281" s="230"/>
    </row>
    <row r="282" spans="1:10" ht="24" x14ac:dyDescent="0.25">
      <c r="A282" s="230"/>
      <c r="B282" s="290"/>
      <c r="C282" s="300" t="s">
        <v>1602</v>
      </c>
      <c r="D282" s="296">
        <v>1</v>
      </c>
      <c r="E282" s="297">
        <v>1</v>
      </c>
      <c r="F282" s="297" t="s">
        <v>713</v>
      </c>
      <c r="G282" s="313" t="s">
        <v>2903</v>
      </c>
      <c r="H282" s="292"/>
      <c r="I282" s="93"/>
      <c r="J282" s="230"/>
    </row>
    <row r="283" spans="1:10" x14ac:dyDescent="0.25">
      <c r="A283" s="230"/>
      <c r="B283" s="290"/>
      <c r="C283" s="300" t="s">
        <v>1603</v>
      </c>
      <c r="D283" s="296">
        <v>1</v>
      </c>
      <c r="E283" s="297">
        <v>1</v>
      </c>
      <c r="F283" s="297" t="s">
        <v>713</v>
      </c>
      <c r="G283" s="313" t="s">
        <v>2903</v>
      </c>
      <c r="H283" s="292"/>
      <c r="I283" s="93"/>
      <c r="J283" s="230"/>
    </row>
    <row r="284" spans="1:10" ht="84" x14ac:dyDescent="0.25">
      <c r="A284" s="230"/>
      <c r="B284" s="290"/>
      <c r="C284" s="300" t="s">
        <v>1604</v>
      </c>
      <c r="D284" s="296">
        <v>1</v>
      </c>
      <c r="E284" s="297">
        <v>1</v>
      </c>
      <c r="F284" s="297" t="s">
        <v>713</v>
      </c>
      <c r="G284" s="313" t="s">
        <v>2903</v>
      </c>
      <c r="H284" s="292"/>
      <c r="I284" s="93"/>
      <c r="J284" s="230"/>
    </row>
    <row r="285" spans="1:10" x14ac:dyDescent="0.25">
      <c r="A285" s="230"/>
      <c r="B285" s="290"/>
      <c r="C285" s="300" t="s">
        <v>1605</v>
      </c>
      <c r="D285" s="296">
        <v>1</v>
      </c>
      <c r="E285" s="297">
        <v>1</v>
      </c>
      <c r="F285" s="297" t="s">
        <v>713</v>
      </c>
      <c r="G285" s="313" t="s">
        <v>2903</v>
      </c>
      <c r="H285" s="292"/>
      <c r="I285" s="93"/>
      <c r="J285" s="230"/>
    </row>
    <row r="286" spans="1:10" x14ac:dyDescent="0.25">
      <c r="A286" s="230"/>
      <c r="B286" s="290"/>
      <c r="C286" s="300" t="s">
        <v>1606</v>
      </c>
      <c r="D286" s="296">
        <v>1</v>
      </c>
      <c r="E286" s="297">
        <v>1</v>
      </c>
      <c r="F286" s="297" t="s">
        <v>713</v>
      </c>
      <c r="G286" s="313" t="s">
        <v>2903</v>
      </c>
      <c r="H286" s="292"/>
      <c r="I286" s="129"/>
      <c r="J286" s="230"/>
    </row>
    <row r="287" spans="1:10" x14ac:dyDescent="0.25">
      <c r="A287" s="230"/>
      <c r="B287" s="290"/>
      <c r="C287" s="277"/>
      <c r="D287" s="291"/>
      <c r="E287" s="292"/>
      <c r="F287" s="292"/>
      <c r="G287" s="292"/>
      <c r="H287" s="292"/>
      <c r="I287" s="129"/>
      <c r="J287" s="230"/>
    </row>
    <row r="288" spans="1:10" x14ac:dyDescent="0.25">
      <c r="A288" s="230"/>
      <c r="B288" s="290"/>
      <c r="C288" s="277" t="s">
        <v>1480</v>
      </c>
      <c r="D288" s="291"/>
      <c r="E288" s="292"/>
      <c r="F288" s="292"/>
      <c r="G288" s="292"/>
      <c r="H288" s="292"/>
      <c r="I288" s="129"/>
      <c r="J288" s="230"/>
    </row>
    <row r="289" spans="1:10" x14ac:dyDescent="0.25">
      <c r="A289" s="230"/>
      <c r="B289" s="290"/>
      <c r="C289" s="277"/>
      <c r="D289" s="291"/>
      <c r="E289" s="292"/>
      <c r="F289" s="292"/>
      <c r="G289" s="292"/>
      <c r="H289" s="292"/>
      <c r="I289" s="129"/>
      <c r="J289" s="230"/>
    </row>
    <row r="290" spans="1:10" x14ac:dyDescent="0.25">
      <c r="A290" s="230"/>
      <c r="B290" s="290"/>
      <c r="C290" s="270" t="s">
        <v>726</v>
      </c>
      <c r="D290" s="284"/>
      <c r="E290" s="283" t="s">
        <v>1485</v>
      </c>
      <c r="F290" s="283" t="s">
        <v>712</v>
      </c>
      <c r="G290" s="283" t="s">
        <v>1486</v>
      </c>
      <c r="H290" s="292"/>
      <c r="I290" s="129"/>
      <c r="J290" s="230"/>
    </row>
    <row r="291" spans="1:10" ht="36" x14ac:dyDescent="0.25">
      <c r="A291" s="230"/>
      <c r="B291" s="290"/>
      <c r="C291" s="303" t="s">
        <v>1607</v>
      </c>
      <c r="D291" s="304">
        <v>1</v>
      </c>
      <c r="E291" s="297">
        <v>1</v>
      </c>
      <c r="F291" s="297" t="s">
        <v>713</v>
      </c>
      <c r="G291" s="313" t="s">
        <v>2903</v>
      </c>
      <c r="H291" s="292"/>
      <c r="I291" s="129"/>
      <c r="J291" s="230"/>
    </row>
    <row r="292" spans="1:10" ht="36" x14ac:dyDescent="0.25">
      <c r="A292" s="230"/>
      <c r="B292" s="290"/>
      <c r="C292" s="295" t="s">
        <v>1608</v>
      </c>
      <c r="D292" s="304">
        <v>1</v>
      </c>
      <c r="E292" s="297">
        <v>1</v>
      </c>
      <c r="F292" s="297" t="s">
        <v>713</v>
      </c>
      <c r="G292" s="313" t="s">
        <v>2903</v>
      </c>
      <c r="H292" s="292"/>
      <c r="I292" s="129"/>
      <c r="J292" s="230"/>
    </row>
    <row r="293" spans="1:10" ht="60" x14ac:dyDescent="0.25">
      <c r="A293" s="230"/>
      <c r="B293" s="290"/>
      <c r="C293" s="295" t="s">
        <v>1609</v>
      </c>
      <c r="D293" s="304">
        <v>1</v>
      </c>
      <c r="E293" s="297">
        <v>1</v>
      </c>
      <c r="F293" s="297" t="s">
        <v>713</v>
      </c>
      <c r="G293" s="313" t="s">
        <v>2916</v>
      </c>
      <c r="H293" s="292"/>
      <c r="I293" s="129"/>
      <c r="J293" s="230"/>
    </row>
    <row r="294" spans="1:10" ht="36" x14ac:dyDescent="0.25">
      <c r="A294" s="230"/>
      <c r="B294" s="290"/>
      <c r="C294" s="295" t="s">
        <v>1610</v>
      </c>
      <c r="D294" s="304">
        <v>1</v>
      </c>
      <c r="E294" s="297">
        <v>1</v>
      </c>
      <c r="F294" s="297" t="s">
        <v>713</v>
      </c>
      <c r="G294" s="313" t="s">
        <v>2903</v>
      </c>
      <c r="H294" s="292"/>
      <c r="I294" s="129"/>
      <c r="J294" s="230"/>
    </row>
    <row r="295" spans="1:10" ht="24" x14ac:dyDescent="0.25">
      <c r="A295" s="230"/>
      <c r="B295" s="290"/>
      <c r="C295" s="295" t="s">
        <v>1611</v>
      </c>
      <c r="D295" s="304">
        <v>1</v>
      </c>
      <c r="E295" s="297">
        <v>1</v>
      </c>
      <c r="F295" s="297" t="s">
        <v>713</v>
      </c>
      <c r="G295" s="313" t="s">
        <v>2903</v>
      </c>
      <c r="H295" s="292"/>
      <c r="I295" s="129"/>
      <c r="J295" s="230"/>
    </row>
    <row r="296" spans="1:10" ht="24" x14ac:dyDescent="0.25">
      <c r="A296" s="230"/>
      <c r="B296" s="290"/>
      <c r="C296" s="295" t="s">
        <v>1612</v>
      </c>
      <c r="D296" s="304">
        <v>1</v>
      </c>
      <c r="E296" s="297">
        <v>1</v>
      </c>
      <c r="F296" s="297" t="s">
        <v>713</v>
      </c>
      <c r="G296" s="313" t="s">
        <v>2903</v>
      </c>
      <c r="H296" s="292"/>
      <c r="I296" s="129"/>
      <c r="J296" s="230"/>
    </row>
    <row r="297" spans="1:10" ht="36" x14ac:dyDescent="0.25">
      <c r="A297" s="230"/>
      <c r="B297" s="290"/>
      <c r="C297" s="295" t="s">
        <v>1613</v>
      </c>
      <c r="D297" s="304">
        <v>1</v>
      </c>
      <c r="E297" s="297">
        <v>1</v>
      </c>
      <c r="F297" s="297" t="s">
        <v>713</v>
      </c>
      <c r="G297" s="313" t="s">
        <v>2903</v>
      </c>
      <c r="H297" s="292"/>
      <c r="I297" s="129"/>
      <c r="J297" s="230"/>
    </row>
    <row r="298" spans="1:10" ht="36" x14ac:dyDescent="0.25">
      <c r="A298" s="230"/>
      <c r="B298" s="290"/>
      <c r="C298" s="303" t="s">
        <v>1614</v>
      </c>
      <c r="D298" s="304">
        <v>1</v>
      </c>
      <c r="E298" s="297">
        <v>1</v>
      </c>
      <c r="F298" s="297" t="s">
        <v>713</v>
      </c>
      <c r="G298" s="313" t="s">
        <v>2903</v>
      </c>
      <c r="H298" s="292"/>
      <c r="I298" s="129"/>
      <c r="J298" s="230"/>
    </row>
    <row r="299" spans="1:10" x14ac:dyDescent="0.25">
      <c r="A299" s="230"/>
      <c r="B299" s="290"/>
      <c r="C299" s="295" t="s">
        <v>1615</v>
      </c>
      <c r="D299" s="304">
        <v>1</v>
      </c>
      <c r="E299" s="297">
        <v>1</v>
      </c>
      <c r="F299" s="297" t="s">
        <v>713</v>
      </c>
      <c r="G299" s="313" t="s">
        <v>2903</v>
      </c>
      <c r="H299" s="292"/>
      <c r="I299" s="129"/>
      <c r="J299" s="230"/>
    </row>
    <row r="300" spans="1:10" x14ac:dyDescent="0.25">
      <c r="A300" s="230"/>
      <c r="B300" s="305"/>
      <c r="C300" s="306"/>
      <c r="D300" s="307"/>
      <c r="E300" s="308"/>
      <c r="F300" s="308"/>
      <c r="G300" s="308"/>
      <c r="H300" s="308"/>
      <c r="I300" s="98"/>
      <c r="J300" s="230"/>
    </row>
    <row r="301" spans="1:10" x14ac:dyDescent="0.25">
      <c r="A301" s="230"/>
      <c r="B301" s="230"/>
      <c r="C301" s="256"/>
      <c r="D301" s="116"/>
      <c r="E301" s="230"/>
      <c r="F301" s="230"/>
      <c r="G301" s="230"/>
      <c r="H301" s="230"/>
      <c r="I301" s="230"/>
      <c r="J301" s="230"/>
    </row>
    <row r="302" spans="1:10" x14ac:dyDescent="0.25">
      <c r="A302" s="230"/>
      <c r="B302" s="230"/>
      <c r="C302" s="256"/>
      <c r="D302" s="116"/>
      <c r="E302" s="230"/>
      <c r="F302" s="230"/>
      <c r="G302" s="230"/>
      <c r="H302" s="230"/>
      <c r="I302" s="230"/>
      <c r="J302" s="230"/>
    </row>
    <row r="303" spans="1:10" x14ac:dyDescent="0.25">
      <c r="A303" s="230"/>
      <c r="B303" s="230"/>
      <c r="C303" s="256"/>
      <c r="D303" s="116"/>
      <c r="E303" s="230"/>
      <c r="F303" s="230"/>
      <c r="G303" s="230"/>
      <c r="H303" s="230"/>
      <c r="I303" s="230"/>
      <c r="J303" s="230"/>
    </row>
    <row r="304" spans="1:10" x14ac:dyDescent="0.25">
      <c r="A304" s="230"/>
      <c r="B304" s="230"/>
      <c r="C304" s="256"/>
      <c r="D304" s="116"/>
      <c r="E304" s="230"/>
      <c r="F304" s="230"/>
      <c r="G304" s="230"/>
      <c r="H304" s="230"/>
      <c r="I304" s="230"/>
      <c r="J304" s="230"/>
    </row>
    <row r="305" spans="1:10" x14ac:dyDescent="0.25">
      <c r="A305" s="230"/>
      <c r="B305" s="230"/>
      <c r="C305" s="256"/>
      <c r="D305" s="116"/>
      <c r="E305" s="230"/>
      <c r="F305" s="230"/>
      <c r="G305" s="230"/>
      <c r="H305" s="230"/>
      <c r="I305" s="230"/>
      <c r="J305" s="230"/>
    </row>
    <row r="306" spans="1:10" ht="18.75" x14ac:dyDescent="0.25">
      <c r="A306" s="234"/>
      <c r="B306" s="413" t="s">
        <v>1616</v>
      </c>
      <c r="C306" s="414"/>
      <c r="D306" s="414"/>
      <c r="E306" s="414"/>
      <c r="F306" s="414"/>
      <c r="G306" s="414"/>
      <c r="H306" s="414"/>
      <c r="I306" s="268"/>
      <c r="J306" s="269"/>
    </row>
    <row r="307" spans="1:10" x14ac:dyDescent="0.25">
      <c r="A307" s="234"/>
      <c r="B307" s="270"/>
      <c r="C307" s="270"/>
      <c r="D307" s="271"/>
      <c r="E307" s="270"/>
      <c r="F307" s="270"/>
      <c r="G307" s="270"/>
      <c r="H307" s="270"/>
      <c r="I307" s="270"/>
      <c r="J307" s="269"/>
    </row>
    <row r="308" spans="1:10" x14ac:dyDescent="0.25">
      <c r="A308" s="234"/>
      <c r="B308" s="270"/>
      <c r="C308" s="272" t="s">
        <v>1478</v>
      </c>
      <c r="D308" s="273"/>
      <c r="E308" s="274">
        <f>IF('Aplicabilidad Art.55'!$E$24="NO","NA",SUM(E317:E388)/SUM(D317:D388))</f>
        <v>1</v>
      </c>
      <c r="F308" s="275"/>
      <c r="G308" s="276" t="str">
        <f>CONCATENATE("Según la configuración de aplicabilidad, esta fracción ",'Aplicabilidad Art.55'!E24," aplica.")</f>
        <v>Según la configuración de aplicabilidad, esta fracción SI aplica.</v>
      </c>
      <c r="H308" s="277"/>
      <c r="I308" s="270"/>
      <c r="J308" s="269"/>
    </row>
    <row r="309" spans="1:10" x14ac:dyDescent="0.25">
      <c r="A309" s="234"/>
      <c r="B309" s="277"/>
      <c r="C309" s="272" t="s">
        <v>1480</v>
      </c>
      <c r="D309" s="273"/>
      <c r="E309" s="274">
        <f>IF('Aplicabilidad Art.55'!$E$24="NO","NA",SUM(E393:E401)/SUM(D393:D401))</f>
        <v>1</v>
      </c>
      <c r="F309" s="275"/>
      <c r="G309" s="278" t="s">
        <v>1481</v>
      </c>
      <c r="H309" s="277"/>
      <c r="I309" s="270"/>
      <c r="J309" s="269"/>
    </row>
    <row r="310" spans="1:10" x14ac:dyDescent="0.25">
      <c r="A310" s="234"/>
      <c r="B310" s="277"/>
      <c r="C310" s="272" t="s">
        <v>1482</v>
      </c>
      <c r="D310" s="273"/>
      <c r="E310" s="279">
        <f>IF('Aplicabilidad Art.55'!$E$24="NO","NA",E308*0.6+E309*0.4)</f>
        <v>1</v>
      </c>
      <c r="F310" s="280"/>
      <c r="G310" s="278" t="s">
        <v>1617</v>
      </c>
      <c r="H310" s="277"/>
      <c r="I310" s="270"/>
      <c r="J310" s="269"/>
    </row>
    <row r="311" spans="1:10" x14ac:dyDescent="0.25">
      <c r="A311" s="234"/>
      <c r="B311" s="277"/>
      <c r="C311" s="277"/>
      <c r="D311" s="281"/>
      <c r="E311" s="282"/>
      <c r="F311" s="282"/>
      <c r="G311" s="277"/>
      <c r="H311" s="277"/>
      <c r="I311" s="270"/>
      <c r="J311" s="269"/>
    </row>
    <row r="312" spans="1:10" x14ac:dyDescent="0.25">
      <c r="A312" s="230"/>
      <c r="B312" s="283"/>
      <c r="C312" s="270"/>
      <c r="D312" s="284"/>
      <c r="E312" s="283"/>
      <c r="F312" s="283"/>
      <c r="G312" s="283"/>
      <c r="H312" s="270"/>
      <c r="I312" s="270"/>
      <c r="J312" s="269"/>
    </row>
    <row r="313" spans="1:10" x14ac:dyDescent="0.25">
      <c r="A313" s="230"/>
      <c r="B313" s="285"/>
      <c r="C313" s="286"/>
      <c r="D313" s="287"/>
      <c r="E313" s="411"/>
      <c r="F313" s="412"/>
      <c r="G313" s="412"/>
      <c r="H313" s="288"/>
      <c r="I313" s="289"/>
      <c r="J313" s="269"/>
    </row>
    <row r="314" spans="1:10" x14ac:dyDescent="0.25">
      <c r="A314" s="230"/>
      <c r="B314" s="290"/>
      <c r="C314" s="277" t="s">
        <v>1484</v>
      </c>
      <c r="D314" s="291"/>
      <c r="E314" s="292"/>
      <c r="F314" s="292"/>
      <c r="G314" s="292"/>
      <c r="H314" s="292"/>
      <c r="I314" s="293"/>
      <c r="J314" s="269"/>
    </row>
    <row r="315" spans="1:10" x14ac:dyDescent="0.25">
      <c r="A315" s="230"/>
      <c r="B315" s="294"/>
      <c r="C315" s="277"/>
      <c r="D315" s="291"/>
      <c r="E315" s="292"/>
      <c r="F315" s="292"/>
      <c r="G315" s="292"/>
      <c r="H315" s="292"/>
      <c r="I315" s="293"/>
      <c r="J315" s="269"/>
    </row>
    <row r="316" spans="1:10" x14ac:dyDescent="0.25">
      <c r="A316" s="230"/>
      <c r="B316" s="294"/>
      <c r="C316" s="270" t="s">
        <v>726</v>
      </c>
      <c r="D316" s="284"/>
      <c r="E316" s="283" t="s">
        <v>1485</v>
      </c>
      <c r="F316" s="283" t="s">
        <v>712</v>
      </c>
      <c r="G316" s="283" t="s">
        <v>1486</v>
      </c>
      <c r="H316" s="292"/>
      <c r="I316" s="293"/>
      <c r="J316" s="269"/>
    </row>
    <row r="317" spans="1:10" x14ac:dyDescent="0.25">
      <c r="A317" s="230"/>
      <c r="B317" s="294"/>
      <c r="C317" s="295" t="s">
        <v>1487</v>
      </c>
      <c r="D317" s="304">
        <v>1</v>
      </c>
      <c r="E317" s="297">
        <v>1</v>
      </c>
      <c r="F317" s="297" t="s">
        <v>713</v>
      </c>
      <c r="G317" s="313" t="s">
        <v>2903</v>
      </c>
      <c r="H317" s="292"/>
      <c r="I317" s="293"/>
      <c r="J317" s="269"/>
    </row>
    <row r="318" spans="1:10" ht="24" x14ac:dyDescent="0.25">
      <c r="A318" s="230"/>
      <c r="B318" s="294"/>
      <c r="C318" s="295" t="s">
        <v>1488</v>
      </c>
      <c r="D318" s="304">
        <v>1</v>
      </c>
      <c r="E318" s="297">
        <v>1</v>
      </c>
      <c r="F318" s="297" t="s">
        <v>713</v>
      </c>
      <c r="G318" s="313" t="s">
        <v>2903</v>
      </c>
      <c r="H318" s="292"/>
      <c r="I318" s="293"/>
      <c r="J318" s="269"/>
    </row>
    <row r="319" spans="1:10" ht="84" x14ac:dyDescent="0.25">
      <c r="A319" s="230"/>
      <c r="B319" s="290"/>
      <c r="C319" s="300" t="s">
        <v>1618</v>
      </c>
      <c r="D319" s="304">
        <v>1</v>
      </c>
      <c r="E319" s="297">
        <v>1</v>
      </c>
      <c r="F319" s="297" t="s">
        <v>713</v>
      </c>
      <c r="G319" s="313" t="s">
        <v>2903</v>
      </c>
      <c r="H319" s="292"/>
      <c r="I319" s="293"/>
      <c r="J319" s="269"/>
    </row>
    <row r="320" spans="1:10" ht="24" x14ac:dyDescent="0.25">
      <c r="A320" s="230"/>
      <c r="B320" s="290"/>
      <c r="C320" s="300" t="s">
        <v>1619</v>
      </c>
      <c r="D320" s="304">
        <v>1</v>
      </c>
      <c r="E320" s="297">
        <v>1</v>
      </c>
      <c r="F320" s="297" t="s">
        <v>713</v>
      </c>
      <c r="G320" s="313" t="s">
        <v>2903</v>
      </c>
      <c r="H320" s="292"/>
      <c r="I320" s="293"/>
      <c r="J320" s="301"/>
    </row>
    <row r="321" spans="1:10" ht="24" x14ac:dyDescent="0.25">
      <c r="A321" s="230"/>
      <c r="B321" s="290"/>
      <c r="C321" s="300" t="s">
        <v>1620</v>
      </c>
      <c r="D321" s="304">
        <v>1</v>
      </c>
      <c r="E321" s="297">
        <v>1</v>
      </c>
      <c r="F321" s="297" t="s">
        <v>713</v>
      </c>
      <c r="G321" s="313" t="s">
        <v>2903</v>
      </c>
      <c r="H321" s="292"/>
      <c r="I321" s="293"/>
      <c r="J321" s="301"/>
    </row>
    <row r="322" spans="1:10" ht="24" x14ac:dyDescent="0.25">
      <c r="A322" s="230"/>
      <c r="B322" s="290"/>
      <c r="C322" s="300" t="s">
        <v>1621</v>
      </c>
      <c r="D322" s="304">
        <v>1</v>
      </c>
      <c r="E322" s="297">
        <v>1</v>
      </c>
      <c r="F322" s="297" t="s">
        <v>713</v>
      </c>
      <c r="G322" s="313" t="s">
        <v>2917</v>
      </c>
      <c r="H322" s="292"/>
      <c r="I322" s="293"/>
      <c r="J322" s="301"/>
    </row>
    <row r="323" spans="1:10" ht="24" x14ac:dyDescent="0.25">
      <c r="A323" s="230"/>
      <c r="B323" s="290"/>
      <c r="C323" s="300" t="s">
        <v>1622</v>
      </c>
      <c r="D323" s="304">
        <v>1</v>
      </c>
      <c r="E323" s="297">
        <v>1</v>
      </c>
      <c r="F323" s="297" t="s">
        <v>713</v>
      </c>
      <c r="G323" s="313" t="s">
        <v>2917</v>
      </c>
      <c r="H323" s="292"/>
      <c r="I323" s="293"/>
      <c r="J323" s="301"/>
    </row>
    <row r="324" spans="1:10" ht="36" x14ac:dyDescent="0.25">
      <c r="A324" s="230"/>
      <c r="B324" s="290"/>
      <c r="C324" s="300" t="s">
        <v>1623</v>
      </c>
      <c r="D324" s="304">
        <v>1</v>
      </c>
      <c r="E324" s="297">
        <v>1</v>
      </c>
      <c r="F324" s="297" t="s">
        <v>713</v>
      </c>
      <c r="G324" s="313" t="s">
        <v>2917</v>
      </c>
      <c r="H324" s="292"/>
      <c r="I324" s="293"/>
      <c r="J324" s="301"/>
    </row>
    <row r="325" spans="1:10" x14ac:dyDescent="0.25">
      <c r="A325" s="230"/>
      <c r="B325" s="290"/>
      <c r="C325" s="300" t="s">
        <v>1624</v>
      </c>
      <c r="D325" s="304">
        <v>1</v>
      </c>
      <c r="E325" s="297">
        <v>1</v>
      </c>
      <c r="F325" s="297" t="s">
        <v>713</v>
      </c>
      <c r="G325" s="313" t="s">
        <v>2903</v>
      </c>
      <c r="H325" s="292"/>
      <c r="I325" s="293"/>
      <c r="J325" s="301"/>
    </row>
    <row r="326" spans="1:10" ht="36" x14ac:dyDescent="0.25">
      <c r="A326" s="230"/>
      <c r="B326" s="290"/>
      <c r="C326" s="300" t="s">
        <v>1625</v>
      </c>
      <c r="D326" s="304">
        <v>1</v>
      </c>
      <c r="E326" s="297">
        <v>1</v>
      </c>
      <c r="F326" s="297" t="s">
        <v>713</v>
      </c>
      <c r="G326" s="313" t="s">
        <v>2903</v>
      </c>
      <c r="H326" s="292"/>
      <c r="I326" s="293"/>
      <c r="J326" s="301"/>
    </row>
    <row r="327" spans="1:10" ht="24" x14ac:dyDescent="0.25">
      <c r="A327" s="230"/>
      <c r="B327" s="290"/>
      <c r="C327" s="300" t="s">
        <v>1626</v>
      </c>
      <c r="D327" s="304">
        <v>1</v>
      </c>
      <c r="E327" s="297">
        <v>1</v>
      </c>
      <c r="F327" s="297" t="s">
        <v>713</v>
      </c>
      <c r="G327" s="313" t="s">
        <v>2903</v>
      </c>
      <c r="H327" s="292"/>
      <c r="I327" s="293"/>
      <c r="J327" s="301"/>
    </row>
    <row r="328" spans="1:10" ht="48" x14ac:dyDescent="0.25">
      <c r="A328" s="230"/>
      <c r="B328" s="290"/>
      <c r="C328" s="300" t="s">
        <v>1627</v>
      </c>
      <c r="D328" s="304">
        <v>1</v>
      </c>
      <c r="E328" s="297">
        <v>1</v>
      </c>
      <c r="F328" s="297" t="s">
        <v>713</v>
      </c>
      <c r="G328" s="313" t="s">
        <v>2903</v>
      </c>
      <c r="H328" s="292"/>
      <c r="I328" s="293"/>
      <c r="J328" s="301"/>
    </row>
    <row r="329" spans="1:10" ht="24" x14ac:dyDescent="0.25">
      <c r="A329" s="230"/>
      <c r="B329" s="290"/>
      <c r="C329" s="300" t="s">
        <v>1628</v>
      </c>
      <c r="D329" s="304">
        <v>1</v>
      </c>
      <c r="E329" s="297">
        <v>1</v>
      </c>
      <c r="F329" s="297" t="s">
        <v>713</v>
      </c>
      <c r="G329" s="313" t="s">
        <v>2903</v>
      </c>
      <c r="H329" s="292"/>
      <c r="I329" s="293"/>
      <c r="J329" s="301"/>
    </row>
    <row r="330" spans="1:10" x14ac:dyDescent="0.25">
      <c r="A330" s="230"/>
      <c r="B330" s="290"/>
      <c r="C330" s="300" t="s">
        <v>1629</v>
      </c>
      <c r="D330" s="304">
        <v>1</v>
      </c>
      <c r="E330" s="297">
        <v>1</v>
      </c>
      <c r="F330" s="297" t="s">
        <v>713</v>
      </c>
      <c r="G330" s="313" t="s">
        <v>2903</v>
      </c>
      <c r="H330" s="292"/>
      <c r="I330" s="293"/>
      <c r="J330" s="301"/>
    </row>
    <row r="331" spans="1:10" x14ac:dyDescent="0.25">
      <c r="A331" s="230"/>
      <c r="B331" s="290"/>
      <c r="C331" s="300" t="s">
        <v>1630</v>
      </c>
      <c r="D331" s="304">
        <v>1</v>
      </c>
      <c r="E331" s="297">
        <v>1</v>
      </c>
      <c r="F331" s="297" t="s">
        <v>713</v>
      </c>
      <c r="G331" s="313" t="s">
        <v>2903</v>
      </c>
      <c r="H331" s="292"/>
      <c r="I331" s="293"/>
      <c r="J331" s="301"/>
    </row>
    <row r="332" spans="1:10" x14ac:dyDescent="0.25">
      <c r="A332" s="230"/>
      <c r="B332" s="290"/>
      <c r="C332" s="300" t="s">
        <v>1631</v>
      </c>
      <c r="D332" s="304">
        <v>1</v>
      </c>
      <c r="E332" s="297">
        <v>1</v>
      </c>
      <c r="F332" s="297" t="s">
        <v>713</v>
      </c>
      <c r="G332" s="313" t="s">
        <v>2903</v>
      </c>
      <c r="H332" s="292"/>
      <c r="I332" s="293"/>
      <c r="J332" s="301"/>
    </row>
    <row r="333" spans="1:10" ht="24" x14ac:dyDescent="0.25">
      <c r="A333" s="230"/>
      <c r="B333" s="290"/>
      <c r="C333" s="300" t="s">
        <v>1632</v>
      </c>
      <c r="D333" s="304">
        <v>1</v>
      </c>
      <c r="E333" s="297">
        <v>1</v>
      </c>
      <c r="F333" s="297" t="s">
        <v>713</v>
      </c>
      <c r="G333" s="313" t="s">
        <v>2903</v>
      </c>
      <c r="H333" s="292"/>
      <c r="I333" s="293"/>
      <c r="J333" s="301"/>
    </row>
    <row r="334" spans="1:10" x14ac:dyDescent="0.25">
      <c r="A334" s="230"/>
      <c r="B334" s="290"/>
      <c r="C334" s="300" t="s">
        <v>1633</v>
      </c>
      <c r="D334" s="304">
        <v>1</v>
      </c>
      <c r="E334" s="297">
        <v>1</v>
      </c>
      <c r="F334" s="297" t="s">
        <v>713</v>
      </c>
      <c r="G334" s="313" t="s">
        <v>2903</v>
      </c>
      <c r="H334" s="292"/>
      <c r="I334" s="293"/>
      <c r="J334" s="301"/>
    </row>
    <row r="335" spans="1:10" x14ac:dyDescent="0.25">
      <c r="A335" s="230"/>
      <c r="B335" s="290"/>
      <c r="C335" s="300" t="s">
        <v>1634</v>
      </c>
      <c r="D335" s="304">
        <v>1</v>
      </c>
      <c r="E335" s="297">
        <v>1</v>
      </c>
      <c r="F335" s="297" t="s">
        <v>713</v>
      </c>
      <c r="G335" s="313" t="s">
        <v>2903</v>
      </c>
      <c r="H335" s="292"/>
      <c r="I335" s="293"/>
      <c r="J335" s="301"/>
    </row>
    <row r="336" spans="1:10" x14ac:dyDescent="0.25">
      <c r="A336" s="230"/>
      <c r="B336" s="290"/>
      <c r="C336" s="300" t="s">
        <v>1635</v>
      </c>
      <c r="D336" s="304">
        <v>1</v>
      </c>
      <c r="E336" s="297">
        <v>1</v>
      </c>
      <c r="F336" s="297" t="s">
        <v>713</v>
      </c>
      <c r="G336" s="313" t="s">
        <v>2903</v>
      </c>
      <c r="H336" s="292"/>
      <c r="I336" s="293"/>
      <c r="J336" s="301"/>
    </row>
    <row r="337" spans="1:10" x14ac:dyDescent="0.25">
      <c r="A337" s="230"/>
      <c r="B337" s="290"/>
      <c r="C337" s="300" t="s">
        <v>1636</v>
      </c>
      <c r="D337" s="304">
        <v>1</v>
      </c>
      <c r="E337" s="297">
        <v>1</v>
      </c>
      <c r="F337" s="297" t="s">
        <v>713</v>
      </c>
      <c r="G337" s="313" t="s">
        <v>2903</v>
      </c>
      <c r="H337" s="292"/>
      <c r="I337" s="293"/>
      <c r="J337" s="301"/>
    </row>
    <row r="338" spans="1:10" x14ac:dyDescent="0.25">
      <c r="A338" s="230"/>
      <c r="B338" s="290"/>
      <c r="C338" s="300" t="s">
        <v>1637</v>
      </c>
      <c r="D338" s="304">
        <v>1</v>
      </c>
      <c r="E338" s="297">
        <v>1</v>
      </c>
      <c r="F338" s="297" t="s">
        <v>713</v>
      </c>
      <c r="G338" s="313" t="s">
        <v>2903</v>
      </c>
      <c r="H338" s="292"/>
      <c r="I338" s="293"/>
      <c r="J338" s="301"/>
    </row>
    <row r="339" spans="1:10" x14ac:dyDescent="0.25">
      <c r="A339" s="230"/>
      <c r="B339" s="290"/>
      <c r="C339" s="300" t="s">
        <v>1638</v>
      </c>
      <c r="D339" s="304">
        <v>1</v>
      </c>
      <c r="E339" s="297">
        <v>1</v>
      </c>
      <c r="F339" s="297" t="s">
        <v>713</v>
      </c>
      <c r="G339" s="313" t="s">
        <v>2903</v>
      </c>
      <c r="H339" s="292"/>
      <c r="I339" s="302"/>
      <c r="J339" s="301"/>
    </row>
    <row r="340" spans="1:10" ht="24" x14ac:dyDescent="0.25">
      <c r="A340" s="230"/>
      <c r="B340" s="290"/>
      <c r="C340" s="300" t="s">
        <v>1639</v>
      </c>
      <c r="D340" s="304">
        <v>1</v>
      </c>
      <c r="E340" s="297">
        <v>1</v>
      </c>
      <c r="F340" s="297" t="s">
        <v>713</v>
      </c>
      <c r="G340" s="313" t="s">
        <v>2903</v>
      </c>
      <c r="H340" s="292"/>
      <c r="I340" s="302"/>
      <c r="J340" s="301"/>
    </row>
    <row r="341" spans="1:10" x14ac:dyDescent="0.25">
      <c r="A341" s="230"/>
      <c r="B341" s="290"/>
      <c r="C341" s="300" t="s">
        <v>1640</v>
      </c>
      <c r="D341" s="304">
        <v>1</v>
      </c>
      <c r="E341" s="297">
        <v>1</v>
      </c>
      <c r="F341" s="297" t="s">
        <v>713</v>
      </c>
      <c r="G341" s="313" t="s">
        <v>2903</v>
      </c>
      <c r="H341" s="292"/>
      <c r="I341" s="302"/>
      <c r="J341" s="301"/>
    </row>
    <row r="342" spans="1:10" x14ac:dyDescent="0.25">
      <c r="A342" s="230"/>
      <c r="B342" s="290"/>
      <c r="C342" s="300" t="s">
        <v>1641</v>
      </c>
      <c r="D342" s="304">
        <v>1</v>
      </c>
      <c r="E342" s="297">
        <v>1</v>
      </c>
      <c r="F342" s="297" t="s">
        <v>713</v>
      </c>
      <c r="G342" s="313" t="s">
        <v>2903</v>
      </c>
      <c r="H342" s="292"/>
      <c r="I342" s="302"/>
      <c r="J342" s="301"/>
    </row>
    <row r="343" spans="1:10" x14ac:dyDescent="0.25">
      <c r="A343" s="230"/>
      <c r="B343" s="290"/>
      <c r="C343" s="300" t="s">
        <v>1642</v>
      </c>
      <c r="D343" s="304">
        <v>1</v>
      </c>
      <c r="E343" s="297">
        <v>1</v>
      </c>
      <c r="F343" s="297" t="s">
        <v>713</v>
      </c>
      <c r="G343" s="313" t="s">
        <v>2903</v>
      </c>
      <c r="H343" s="292"/>
      <c r="I343" s="302"/>
      <c r="J343" s="301"/>
    </row>
    <row r="344" spans="1:10" x14ac:dyDescent="0.25">
      <c r="A344" s="230"/>
      <c r="B344" s="290"/>
      <c r="C344" s="300" t="s">
        <v>1643</v>
      </c>
      <c r="D344" s="304">
        <v>1</v>
      </c>
      <c r="E344" s="297">
        <v>1</v>
      </c>
      <c r="F344" s="297" t="s">
        <v>713</v>
      </c>
      <c r="G344" s="313" t="s">
        <v>2903</v>
      </c>
      <c r="H344" s="292"/>
      <c r="I344" s="302"/>
      <c r="J344" s="301"/>
    </row>
    <row r="345" spans="1:10" ht="24" x14ac:dyDescent="0.25">
      <c r="A345" s="230"/>
      <c r="B345" s="290"/>
      <c r="C345" s="300" t="s">
        <v>1644</v>
      </c>
      <c r="D345" s="304">
        <v>1</v>
      </c>
      <c r="E345" s="297">
        <v>1</v>
      </c>
      <c r="F345" s="297" t="s">
        <v>713</v>
      </c>
      <c r="G345" s="313" t="s">
        <v>2903</v>
      </c>
      <c r="H345" s="292"/>
      <c r="I345" s="302"/>
      <c r="J345" s="301"/>
    </row>
    <row r="346" spans="1:10" x14ac:dyDescent="0.25">
      <c r="A346" s="230"/>
      <c r="B346" s="290"/>
      <c r="C346" s="300" t="s">
        <v>1645</v>
      </c>
      <c r="D346" s="304">
        <v>1</v>
      </c>
      <c r="E346" s="297">
        <v>1</v>
      </c>
      <c r="F346" s="297" t="s">
        <v>713</v>
      </c>
      <c r="G346" s="313" t="s">
        <v>2903</v>
      </c>
      <c r="H346" s="292"/>
      <c r="I346" s="302"/>
      <c r="J346" s="301"/>
    </row>
    <row r="347" spans="1:10" x14ac:dyDescent="0.25">
      <c r="A347" s="230"/>
      <c r="B347" s="290"/>
      <c r="C347" s="300" t="s">
        <v>1646</v>
      </c>
      <c r="D347" s="304">
        <v>1</v>
      </c>
      <c r="E347" s="297">
        <v>1</v>
      </c>
      <c r="F347" s="297" t="s">
        <v>713</v>
      </c>
      <c r="G347" s="313" t="s">
        <v>2903</v>
      </c>
      <c r="H347" s="292"/>
      <c r="I347" s="302"/>
      <c r="J347" s="301"/>
    </row>
    <row r="348" spans="1:10" x14ac:dyDescent="0.25">
      <c r="A348" s="230"/>
      <c r="B348" s="290"/>
      <c r="C348" s="300" t="s">
        <v>1647</v>
      </c>
      <c r="D348" s="304">
        <v>1</v>
      </c>
      <c r="E348" s="297">
        <v>1</v>
      </c>
      <c r="F348" s="297" t="s">
        <v>713</v>
      </c>
      <c r="G348" s="313" t="s">
        <v>2903</v>
      </c>
      <c r="H348" s="292"/>
      <c r="I348" s="302"/>
      <c r="J348" s="301"/>
    </row>
    <row r="349" spans="1:10" x14ac:dyDescent="0.25">
      <c r="A349" s="230"/>
      <c r="B349" s="290"/>
      <c r="C349" s="300" t="s">
        <v>1648</v>
      </c>
      <c r="D349" s="304">
        <v>1</v>
      </c>
      <c r="E349" s="297">
        <v>1</v>
      </c>
      <c r="F349" s="297" t="s">
        <v>713</v>
      </c>
      <c r="G349" s="313" t="s">
        <v>2903</v>
      </c>
      <c r="H349" s="292"/>
      <c r="I349" s="302"/>
      <c r="J349" s="301"/>
    </row>
    <row r="350" spans="1:10" ht="24" x14ac:dyDescent="0.25">
      <c r="A350" s="230"/>
      <c r="B350" s="290"/>
      <c r="C350" s="300" t="s">
        <v>1649</v>
      </c>
      <c r="D350" s="304">
        <v>1</v>
      </c>
      <c r="E350" s="297">
        <v>1</v>
      </c>
      <c r="F350" s="297" t="s">
        <v>713</v>
      </c>
      <c r="G350" s="313" t="s">
        <v>2903</v>
      </c>
      <c r="H350" s="292"/>
      <c r="I350" s="302"/>
      <c r="J350" s="301"/>
    </row>
    <row r="351" spans="1:10" x14ac:dyDescent="0.25">
      <c r="A351" s="230"/>
      <c r="B351" s="290"/>
      <c r="C351" s="300" t="s">
        <v>1650</v>
      </c>
      <c r="D351" s="304">
        <v>1</v>
      </c>
      <c r="E351" s="297">
        <v>1</v>
      </c>
      <c r="F351" s="297" t="s">
        <v>713</v>
      </c>
      <c r="G351" s="313" t="s">
        <v>2903</v>
      </c>
      <c r="H351" s="292"/>
      <c r="I351" s="302"/>
      <c r="J351" s="301"/>
    </row>
    <row r="352" spans="1:10" x14ac:dyDescent="0.25">
      <c r="A352" s="230"/>
      <c r="B352" s="290"/>
      <c r="C352" s="300" t="s">
        <v>1651</v>
      </c>
      <c r="D352" s="304">
        <v>1</v>
      </c>
      <c r="E352" s="297">
        <v>1</v>
      </c>
      <c r="F352" s="297" t="s">
        <v>713</v>
      </c>
      <c r="G352" s="313" t="s">
        <v>2903</v>
      </c>
      <c r="H352" s="292"/>
      <c r="I352" s="302"/>
      <c r="J352" s="301"/>
    </row>
    <row r="353" spans="1:10" x14ac:dyDescent="0.25">
      <c r="A353" s="230"/>
      <c r="B353" s="290"/>
      <c r="C353" s="300" t="s">
        <v>1652</v>
      </c>
      <c r="D353" s="304">
        <v>1</v>
      </c>
      <c r="E353" s="297">
        <v>1</v>
      </c>
      <c r="F353" s="297" t="s">
        <v>713</v>
      </c>
      <c r="G353" s="313" t="s">
        <v>2903</v>
      </c>
      <c r="H353" s="292"/>
      <c r="I353" s="302"/>
      <c r="J353" s="301"/>
    </row>
    <row r="354" spans="1:10" x14ac:dyDescent="0.25">
      <c r="A354" s="230"/>
      <c r="B354" s="290"/>
      <c r="C354" s="300" t="s">
        <v>1653</v>
      </c>
      <c r="D354" s="304">
        <v>1</v>
      </c>
      <c r="E354" s="297">
        <v>1</v>
      </c>
      <c r="F354" s="297" t="s">
        <v>713</v>
      </c>
      <c r="G354" s="313" t="s">
        <v>2903</v>
      </c>
      <c r="H354" s="292"/>
      <c r="I354" s="302"/>
      <c r="J354" s="301"/>
    </row>
    <row r="355" spans="1:10" ht="24" x14ac:dyDescent="0.25">
      <c r="A355" s="230"/>
      <c r="B355" s="290"/>
      <c r="C355" s="300" t="s">
        <v>1654</v>
      </c>
      <c r="D355" s="304">
        <v>1</v>
      </c>
      <c r="E355" s="297">
        <v>1</v>
      </c>
      <c r="F355" s="297" t="s">
        <v>713</v>
      </c>
      <c r="G355" s="313" t="s">
        <v>2903</v>
      </c>
      <c r="H355" s="292"/>
      <c r="I355" s="302"/>
      <c r="J355" s="301"/>
    </row>
    <row r="356" spans="1:10" x14ac:dyDescent="0.25">
      <c r="A356" s="230"/>
      <c r="B356" s="290"/>
      <c r="C356" s="300" t="s">
        <v>1655</v>
      </c>
      <c r="D356" s="304">
        <v>1</v>
      </c>
      <c r="E356" s="297">
        <v>1</v>
      </c>
      <c r="F356" s="297" t="s">
        <v>713</v>
      </c>
      <c r="G356" s="313" t="s">
        <v>2903</v>
      </c>
      <c r="H356" s="292"/>
      <c r="I356" s="302"/>
      <c r="J356" s="301"/>
    </row>
    <row r="357" spans="1:10" x14ac:dyDescent="0.25">
      <c r="A357" s="230"/>
      <c r="B357" s="290"/>
      <c r="C357" s="300" t="s">
        <v>1656</v>
      </c>
      <c r="D357" s="304">
        <v>1</v>
      </c>
      <c r="E357" s="297">
        <v>1</v>
      </c>
      <c r="F357" s="297" t="s">
        <v>713</v>
      </c>
      <c r="G357" s="313" t="s">
        <v>2903</v>
      </c>
      <c r="H357" s="292"/>
      <c r="I357" s="302"/>
      <c r="J357" s="301"/>
    </row>
    <row r="358" spans="1:10" x14ac:dyDescent="0.25">
      <c r="A358" s="230"/>
      <c r="B358" s="290"/>
      <c r="C358" s="300" t="s">
        <v>1657</v>
      </c>
      <c r="D358" s="304">
        <v>1</v>
      </c>
      <c r="E358" s="297">
        <v>1</v>
      </c>
      <c r="F358" s="297" t="s">
        <v>713</v>
      </c>
      <c r="G358" s="313" t="s">
        <v>2903</v>
      </c>
      <c r="H358" s="292"/>
      <c r="I358" s="302"/>
      <c r="J358" s="301"/>
    </row>
    <row r="359" spans="1:10" x14ac:dyDescent="0.25">
      <c r="A359" s="230"/>
      <c r="B359" s="290"/>
      <c r="C359" s="300" t="s">
        <v>1658</v>
      </c>
      <c r="D359" s="304">
        <v>1</v>
      </c>
      <c r="E359" s="297">
        <v>1</v>
      </c>
      <c r="F359" s="297" t="s">
        <v>713</v>
      </c>
      <c r="G359" s="313" t="s">
        <v>2903</v>
      </c>
      <c r="H359" s="292"/>
      <c r="I359" s="302"/>
      <c r="J359" s="301"/>
    </row>
    <row r="360" spans="1:10" ht="24" x14ac:dyDescent="0.25">
      <c r="A360" s="230"/>
      <c r="B360" s="290"/>
      <c r="C360" s="300" t="s">
        <v>1659</v>
      </c>
      <c r="D360" s="304">
        <v>1</v>
      </c>
      <c r="E360" s="297">
        <v>1</v>
      </c>
      <c r="F360" s="297" t="s">
        <v>713</v>
      </c>
      <c r="G360" s="313" t="s">
        <v>2903</v>
      </c>
      <c r="H360" s="292"/>
      <c r="I360" s="302"/>
      <c r="J360" s="301"/>
    </row>
    <row r="361" spans="1:10" x14ac:dyDescent="0.25">
      <c r="A361" s="230"/>
      <c r="B361" s="290"/>
      <c r="C361" s="300" t="s">
        <v>1660</v>
      </c>
      <c r="D361" s="304">
        <v>1</v>
      </c>
      <c r="E361" s="297">
        <v>1</v>
      </c>
      <c r="F361" s="297" t="s">
        <v>713</v>
      </c>
      <c r="G361" s="313" t="s">
        <v>2903</v>
      </c>
      <c r="H361" s="292"/>
      <c r="I361" s="302"/>
      <c r="J361" s="301"/>
    </row>
    <row r="362" spans="1:10" x14ac:dyDescent="0.25">
      <c r="A362" s="230"/>
      <c r="B362" s="290"/>
      <c r="C362" s="300" t="s">
        <v>1661</v>
      </c>
      <c r="D362" s="304">
        <v>1</v>
      </c>
      <c r="E362" s="297">
        <v>1</v>
      </c>
      <c r="F362" s="297" t="s">
        <v>713</v>
      </c>
      <c r="G362" s="313" t="s">
        <v>2903</v>
      </c>
      <c r="H362" s="292"/>
      <c r="I362" s="302"/>
      <c r="J362" s="301"/>
    </row>
    <row r="363" spans="1:10" x14ac:dyDescent="0.25">
      <c r="A363" s="230"/>
      <c r="B363" s="290"/>
      <c r="C363" s="300" t="s">
        <v>1662</v>
      </c>
      <c r="D363" s="304">
        <v>1</v>
      </c>
      <c r="E363" s="297">
        <v>1</v>
      </c>
      <c r="F363" s="297" t="s">
        <v>713</v>
      </c>
      <c r="G363" s="313" t="s">
        <v>2903</v>
      </c>
      <c r="H363" s="292"/>
      <c r="I363" s="302"/>
      <c r="J363" s="301"/>
    </row>
    <row r="364" spans="1:10" x14ac:dyDescent="0.25">
      <c r="A364" s="230"/>
      <c r="B364" s="290"/>
      <c r="C364" s="300" t="s">
        <v>1663</v>
      </c>
      <c r="D364" s="304">
        <v>1</v>
      </c>
      <c r="E364" s="297">
        <v>1</v>
      </c>
      <c r="F364" s="297" t="s">
        <v>713</v>
      </c>
      <c r="G364" s="313" t="s">
        <v>2903</v>
      </c>
      <c r="H364" s="292"/>
      <c r="I364" s="302"/>
      <c r="J364" s="301"/>
    </row>
    <row r="365" spans="1:10" ht="24" x14ac:dyDescent="0.25">
      <c r="A365" s="230"/>
      <c r="B365" s="290"/>
      <c r="C365" s="300" t="s">
        <v>1664</v>
      </c>
      <c r="D365" s="304">
        <v>1</v>
      </c>
      <c r="E365" s="297">
        <v>1</v>
      </c>
      <c r="F365" s="297" t="s">
        <v>713</v>
      </c>
      <c r="G365" s="313" t="s">
        <v>2903</v>
      </c>
      <c r="H365" s="292"/>
      <c r="I365" s="302"/>
      <c r="J365" s="301"/>
    </row>
    <row r="366" spans="1:10" x14ac:dyDescent="0.25">
      <c r="A366" s="230"/>
      <c r="B366" s="290"/>
      <c r="C366" s="300" t="s">
        <v>1665</v>
      </c>
      <c r="D366" s="304">
        <v>1</v>
      </c>
      <c r="E366" s="297">
        <v>1</v>
      </c>
      <c r="F366" s="297" t="s">
        <v>713</v>
      </c>
      <c r="G366" s="313" t="s">
        <v>2903</v>
      </c>
      <c r="H366" s="292"/>
      <c r="I366" s="302"/>
      <c r="J366" s="301"/>
    </row>
    <row r="367" spans="1:10" x14ac:dyDescent="0.25">
      <c r="A367" s="230"/>
      <c r="B367" s="290"/>
      <c r="C367" s="300" t="s">
        <v>1666</v>
      </c>
      <c r="D367" s="304">
        <v>1</v>
      </c>
      <c r="E367" s="297">
        <v>1</v>
      </c>
      <c r="F367" s="297" t="s">
        <v>713</v>
      </c>
      <c r="G367" s="313" t="s">
        <v>2903</v>
      </c>
      <c r="H367" s="292"/>
      <c r="I367" s="302"/>
      <c r="J367" s="301"/>
    </row>
    <row r="368" spans="1:10" x14ac:dyDescent="0.25">
      <c r="A368" s="230"/>
      <c r="B368" s="290"/>
      <c r="C368" s="300" t="s">
        <v>1667</v>
      </c>
      <c r="D368" s="304">
        <v>1</v>
      </c>
      <c r="E368" s="297">
        <v>1</v>
      </c>
      <c r="F368" s="297" t="s">
        <v>713</v>
      </c>
      <c r="G368" s="313" t="s">
        <v>2903</v>
      </c>
      <c r="H368" s="292"/>
      <c r="I368" s="302"/>
      <c r="J368" s="301"/>
    </row>
    <row r="369" spans="1:10" x14ac:dyDescent="0.25">
      <c r="A369" s="230"/>
      <c r="B369" s="290"/>
      <c r="C369" s="300" t="s">
        <v>1668</v>
      </c>
      <c r="D369" s="304">
        <v>1</v>
      </c>
      <c r="E369" s="297">
        <v>1</v>
      </c>
      <c r="F369" s="297" t="s">
        <v>713</v>
      </c>
      <c r="G369" s="313" t="s">
        <v>2903</v>
      </c>
      <c r="H369" s="292"/>
      <c r="I369" s="302"/>
      <c r="J369" s="301"/>
    </row>
    <row r="370" spans="1:10" ht="24" x14ac:dyDescent="0.25">
      <c r="A370" s="230"/>
      <c r="B370" s="290"/>
      <c r="C370" s="300" t="s">
        <v>1669</v>
      </c>
      <c r="D370" s="304">
        <v>1</v>
      </c>
      <c r="E370" s="297">
        <v>1</v>
      </c>
      <c r="F370" s="297" t="s">
        <v>713</v>
      </c>
      <c r="G370" s="313" t="s">
        <v>2903</v>
      </c>
      <c r="H370" s="292"/>
      <c r="I370" s="302"/>
      <c r="J370" s="301"/>
    </row>
    <row r="371" spans="1:10" x14ac:dyDescent="0.25">
      <c r="A371" s="230"/>
      <c r="B371" s="290"/>
      <c r="C371" s="300" t="s">
        <v>1670</v>
      </c>
      <c r="D371" s="304">
        <v>1</v>
      </c>
      <c r="E371" s="297">
        <v>1</v>
      </c>
      <c r="F371" s="297" t="s">
        <v>713</v>
      </c>
      <c r="G371" s="313" t="s">
        <v>2903</v>
      </c>
      <c r="H371" s="292"/>
      <c r="I371" s="302"/>
      <c r="J371" s="301"/>
    </row>
    <row r="372" spans="1:10" x14ac:dyDescent="0.25">
      <c r="A372" s="230"/>
      <c r="B372" s="290"/>
      <c r="C372" s="300" t="s">
        <v>1671</v>
      </c>
      <c r="D372" s="304">
        <v>1</v>
      </c>
      <c r="E372" s="297">
        <v>1</v>
      </c>
      <c r="F372" s="297" t="s">
        <v>713</v>
      </c>
      <c r="G372" s="313" t="s">
        <v>2903</v>
      </c>
      <c r="H372" s="292"/>
      <c r="I372" s="302"/>
      <c r="J372" s="301"/>
    </row>
    <row r="373" spans="1:10" x14ac:dyDescent="0.25">
      <c r="A373" s="230"/>
      <c r="B373" s="290"/>
      <c r="C373" s="300" t="s">
        <v>1672</v>
      </c>
      <c r="D373" s="304">
        <v>1</v>
      </c>
      <c r="E373" s="297">
        <v>1</v>
      </c>
      <c r="F373" s="297" t="s">
        <v>713</v>
      </c>
      <c r="G373" s="313" t="s">
        <v>2903</v>
      </c>
      <c r="H373" s="292"/>
      <c r="I373" s="302"/>
      <c r="J373" s="301"/>
    </row>
    <row r="374" spans="1:10" x14ac:dyDescent="0.25">
      <c r="A374" s="230"/>
      <c r="B374" s="290"/>
      <c r="C374" s="300" t="s">
        <v>1673</v>
      </c>
      <c r="D374" s="304">
        <v>1</v>
      </c>
      <c r="E374" s="297">
        <v>1</v>
      </c>
      <c r="F374" s="297" t="s">
        <v>713</v>
      </c>
      <c r="G374" s="313" t="s">
        <v>2903</v>
      </c>
      <c r="H374" s="292"/>
      <c r="I374" s="302"/>
      <c r="J374" s="301"/>
    </row>
    <row r="375" spans="1:10" ht="24" x14ac:dyDescent="0.25">
      <c r="A375" s="230"/>
      <c r="B375" s="290"/>
      <c r="C375" s="300" t="s">
        <v>1674</v>
      </c>
      <c r="D375" s="304">
        <v>1</v>
      </c>
      <c r="E375" s="297">
        <v>1</v>
      </c>
      <c r="F375" s="297" t="s">
        <v>713</v>
      </c>
      <c r="G375" s="313" t="s">
        <v>2903</v>
      </c>
      <c r="H375" s="292"/>
      <c r="I375" s="302"/>
      <c r="J375" s="301"/>
    </row>
    <row r="376" spans="1:10" x14ac:dyDescent="0.25">
      <c r="A376" s="230"/>
      <c r="B376" s="290"/>
      <c r="C376" s="300" t="s">
        <v>1675</v>
      </c>
      <c r="D376" s="304">
        <v>1</v>
      </c>
      <c r="E376" s="297">
        <v>1</v>
      </c>
      <c r="F376" s="297" t="s">
        <v>713</v>
      </c>
      <c r="G376" s="313" t="s">
        <v>2903</v>
      </c>
      <c r="H376" s="292"/>
      <c r="I376" s="302"/>
      <c r="J376" s="301"/>
    </row>
    <row r="377" spans="1:10" ht="36" x14ac:dyDescent="0.25">
      <c r="A377" s="230"/>
      <c r="B377" s="290"/>
      <c r="C377" s="300" t="s">
        <v>1676</v>
      </c>
      <c r="D377" s="304">
        <v>1</v>
      </c>
      <c r="E377" s="297">
        <v>1</v>
      </c>
      <c r="F377" s="297" t="s">
        <v>713</v>
      </c>
      <c r="G377" s="313" t="s">
        <v>2903</v>
      </c>
      <c r="H377" s="292"/>
      <c r="I377" s="302"/>
      <c r="J377" s="301"/>
    </row>
    <row r="378" spans="1:10" x14ac:dyDescent="0.25">
      <c r="A378" s="230"/>
      <c r="B378" s="290"/>
      <c r="C378" s="300" t="s">
        <v>1677</v>
      </c>
      <c r="D378" s="304">
        <v>1</v>
      </c>
      <c r="E378" s="297">
        <v>1</v>
      </c>
      <c r="F378" s="297" t="s">
        <v>713</v>
      </c>
      <c r="G378" s="313" t="s">
        <v>2903</v>
      </c>
      <c r="H378" s="292"/>
      <c r="I378" s="302"/>
      <c r="J378" s="301"/>
    </row>
    <row r="379" spans="1:10" x14ac:dyDescent="0.25">
      <c r="A379" s="230"/>
      <c r="B379" s="290"/>
      <c r="C379" s="300" t="s">
        <v>1678</v>
      </c>
      <c r="D379" s="304">
        <v>1</v>
      </c>
      <c r="E379" s="297">
        <v>1</v>
      </c>
      <c r="F379" s="297" t="s">
        <v>713</v>
      </c>
      <c r="G379" s="313" t="s">
        <v>2903</v>
      </c>
      <c r="H379" s="292"/>
      <c r="I379" s="302"/>
      <c r="J379" s="301"/>
    </row>
    <row r="380" spans="1:10" ht="24" x14ac:dyDescent="0.25">
      <c r="A380" s="230"/>
      <c r="B380" s="290"/>
      <c r="C380" s="300" t="s">
        <v>1679</v>
      </c>
      <c r="D380" s="304">
        <v>1</v>
      </c>
      <c r="E380" s="297">
        <v>1</v>
      </c>
      <c r="F380" s="297" t="s">
        <v>713</v>
      </c>
      <c r="G380" s="313" t="s">
        <v>2903</v>
      </c>
      <c r="H380" s="292"/>
      <c r="I380" s="302"/>
      <c r="J380" s="301"/>
    </row>
    <row r="381" spans="1:10" x14ac:dyDescent="0.25">
      <c r="A381" s="230"/>
      <c r="B381" s="290"/>
      <c r="C381" s="300" t="s">
        <v>1680</v>
      </c>
      <c r="D381" s="304">
        <v>1</v>
      </c>
      <c r="E381" s="297">
        <v>1</v>
      </c>
      <c r="F381" s="297" t="s">
        <v>713</v>
      </c>
      <c r="G381" s="313" t="s">
        <v>2903</v>
      </c>
      <c r="H381" s="292"/>
      <c r="I381" s="302"/>
      <c r="J381" s="301"/>
    </row>
    <row r="382" spans="1:10" ht="48" x14ac:dyDescent="0.25">
      <c r="A382" s="230"/>
      <c r="B382" s="290"/>
      <c r="C382" s="300" t="s">
        <v>1681</v>
      </c>
      <c r="D382" s="304">
        <v>1</v>
      </c>
      <c r="E382" s="297">
        <v>1</v>
      </c>
      <c r="F382" s="297" t="s">
        <v>713</v>
      </c>
      <c r="G382" s="313" t="s">
        <v>2903</v>
      </c>
      <c r="H382" s="292"/>
      <c r="I382" s="302"/>
      <c r="J382" s="301"/>
    </row>
    <row r="383" spans="1:10" x14ac:dyDescent="0.25">
      <c r="A383" s="230"/>
      <c r="B383" s="290"/>
      <c r="C383" s="300" t="s">
        <v>1682</v>
      </c>
      <c r="D383" s="304">
        <v>1</v>
      </c>
      <c r="E383" s="297">
        <v>1</v>
      </c>
      <c r="F383" s="297" t="s">
        <v>713</v>
      </c>
      <c r="G383" s="313" t="s">
        <v>2903</v>
      </c>
      <c r="H383" s="292"/>
      <c r="I383" s="302"/>
      <c r="J383" s="301"/>
    </row>
    <row r="384" spans="1:10" x14ac:dyDescent="0.25">
      <c r="A384" s="230"/>
      <c r="B384" s="290"/>
      <c r="C384" s="300" t="s">
        <v>1683</v>
      </c>
      <c r="D384" s="304">
        <v>1</v>
      </c>
      <c r="E384" s="297">
        <v>1</v>
      </c>
      <c r="F384" s="297" t="s">
        <v>713</v>
      </c>
      <c r="G384" s="313" t="s">
        <v>2903</v>
      </c>
      <c r="H384" s="292"/>
      <c r="I384" s="302"/>
      <c r="J384" s="301"/>
    </row>
    <row r="385" spans="1:10" ht="24" x14ac:dyDescent="0.25">
      <c r="A385" s="230"/>
      <c r="B385" s="290"/>
      <c r="C385" s="300" t="s">
        <v>1684</v>
      </c>
      <c r="D385" s="304">
        <v>1</v>
      </c>
      <c r="E385" s="297">
        <v>1</v>
      </c>
      <c r="F385" s="297" t="s">
        <v>713</v>
      </c>
      <c r="G385" s="313" t="s">
        <v>2903</v>
      </c>
      <c r="H385" s="292"/>
      <c r="I385" s="302"/>
      <c r="J385" s="301"/>
    </row>
    <row r="386" spans="1:10" x14ac:dyDescent="0.25">
      <c r="A386" s="230"/>
      <c r="B386" s="290"/>
      <c r="C386" s="300" t="s">
        <v>1685</v>
      </c>
      <c r="D386" s="304">
        <v>1</v>
      </c>
      <c r="E386" s="297">
        <v>1</v>
      </c>
      <c r="F386" s="297" t="s">
        <v>713</v>
      </c>
      <c r="G386" s="313" t="s">
        <v>2903</v>
      </c>
      <c r="H386" s="292"/>
      <c r="I386" s="302"/>
      <c r="J386" s="301"/>
    </row>
    <row r="387" spans="1:10" ht="36" x14ac:dyDescent="0.25">
      <c r="A387" s="230"/>
      <c r="B387" s="290"/>
      <c r="C387" s="300" t="s">
        <v>1686</v>
      </c>
      <c r="D387" s="304">
        <v>1</v>
      </c>
      <c r="E387" s="297">
        <v>1</v>
      </c>
      <c r="F387" s="297" t="s">
        <v>713</v>
      </c>
      <c r="G387" s="313" t="s">
        <v>2903</v>
      </c>
      <c r="H387" s="292"/>
      <c r="I387" s="302"/>
      <c r="J387" s="301"/>
    </row>
    <row r="388" spans="1:10" x14ac:dyDescent="0.25">
      <c r="A388" s="230"/>
      <c r="B388" s="290"/>
      <c r="C388" s="300" t="s">
        <v>1687</v>
      </c>
      <c r="D388" s="304">
        <v>1</v>
      </c>
      <c r="E388" s="297">
        <v>1</v>
      </c>
      <c r="F388" s="297" t="s">
        <v>713</v>
      </c>
      <c r="G388" s="313" t="s">
        <v>2903</v>
      </c>
      <c r="H388" s="292"/>
      <c r="I388" s="302"/>
      <c r="J388" s="301"/>
    </row>
    <row r="389" spans="1:10" x14ac:dyDescent="0.25">
      <c r="A389" s="230"/>
      <c r="B389" s="290"/>
      <c r="C389" s="277"/>
      <c r="D389" s="291"/>
      <c r="E389" s="292"/>
      <c r="F389" s="292"/>
      <c r="G389" s="292"/>
      <c r="H389" s="292"/>
      <c r="I389" s="302"/>
      <c r="J389" s="301"/>
    </row>
    <row r="390" spans="1:10" x14ac:dyDescent="0.25">
      <c r="A390" s="230"/>
      <c r="B390" s="290"/>
      <c r="C390" s="277" t="s">
        <v>1480</v>
      </c>
      <c r="D390" s="291"/>
      <c r="E390" s="292"/>
      <c r="F390" s="292"/>
      <c r="G390" s="292"/>
      <c r="H390" s="292"/>
      <c r="I390" s="302"/>
      <c r="J390" s="301"/>
    </row>
    <row r="391" spans="1:10" x14ac:dyDescent="0.25">
      <c r="A391" s="230"/>
      <c r="B391" s="290"/>
      <c r="C391" s="277"/>
      <c r="D391" s="291"/>
      <c r="E391" s="292"/>
      <c r="F391" s="292"/>
      <c r="G391" s="292"/>
      <c r="H391" s="292"/>
      <c r="I391" s="302"/>
      <c r="J391" s="301"/>
    </row>
    <row r="392" spans="1:10" x14ac:dyDescent="0.25">
      <c r="A392" s="230"/>
      <c r="B392" s="290"/>
      <c r="C392" s="270" t="s">
        <v>726</v>
      </c>
      <c r="D392" s="284"/>
      <c r="E392" s="283" t="s">
        <v>1485</v>
      </c>
      <c r="F392" s="283" t="s">
        <v>712</v>
      </c>
      <c r="G392" s="283" t="s">
        <v>1486</v>
      </c>
      <c r="H392" s="292"/>
      <c r="I392" s="302"/>
      <c r="J392" s="301"/>
    </row>
    <row r="393" spans="1:10" ht="48" x14ac:dyDescent="0.25">
      <c r="A393" s="230"/>
      <c r="B393" s="290"/>
      <c r="C393" s="303" t="s">
        <v>1688</v>
      </c>
      <c r="D393" s="304">
        <v>1</v>
      </c>
      <c r="E393" s="297">
        <v>1</v>
      </c>
      <c r="F393" s="297" t="s">
        <v>713</v>
      </c>
      <c r="G393" s="313" t="s">
        <v>2903</v>
      </c>
      <c r="H393" s="292"/>
      <c r="I393" s="302"/>
      <c r="J393" s="301"/>
    </row>
    <row r="394" spans="1:10" ht="36" x14ac:dyDescent="0.25">
      <c r="A394" s="230"/>
      <c r="B394" s="290"/>
      <c r="C394" s="295" t="s">
        <v>1689</v>
      </c>
      <c r="D394" s="304">
        <v>1</v>
      </c>
      <c r="E394" s="297">
        <v>1</v>
      </c>
      <c r="F394" s="297" t="s">
        <v>713</v>
      </c>
      <c r="G394" s="313" t="s">
        <v>2903</v>
      </c>
      <c r="H394" s="292"/>
      <c r="I394" s="302"/>
      <c r="J394" s="301"/>
    </row>
    <row r="395" spans="1:10" ht="36" x14ac:dyDescent="0.25">
      <c r="A395" s="230"/>
      <c r="B395" s="290"/>
      <c r="C395" s="295" t="s">
        <v>1690</v>
      </c>
      <c r="D395" s="304">
        <v>1</v>
      </c>
      <c r="E395" s="297">
        <v>1</v>
      </c>
      <c r="F395" s="297" t="s">
        <v>713</v>
      </c>
      <c r="G395" s="313" t="s">
        <v>2903</v>
      </c>
      <c r="H395" s="292"/>
      <c r="I395" s="302"/>
      <c r="J395" s="301"/>
    </row>
    <row r="396" spans="1:10" ht="36" x14ac:dyDescent="0.25">
      <c r="A396" s="230"/>
      <c r="B396" s="290"/>
      <c r="C396" s="295" t="s">
        <v>1691</v>
      </c>
      <c r="D396" s="304">
        <v>1</v>
      </c>
      <c r="E396" s="297">
        <v>1</v>
      </c>
      <c r="F396" s="297" t="s">
        <v>713</v>
      </c>
      <c r="G396" s="313" t="s">
        <v>2903</v>
      </c>
      <c r="H396" s="292"/>
      <c r="I396" s="302"/>
      <c r="J396" s="301"/>
    </row>
    <row r="397" spans="1:10" ht="24" x14ac:dyDescent="0.25">
      <c r="A397" s="230"/>
      <c r="B397" s="290"/>
      <c r="C397" s="295" t="s">
        <v>1692</v>
      </c>
      <c r="D397" s="304">
        <v>1</v>
      </c>
      <c r="E397" s="297">
        <v>1</v>
      </c>
      <c r="F397" s="297" t="s">
        <v>713</v>
      </c>
      <c r="G397" s="313" t="s">
        <v>2903</v>
      </c>
      <c r="H397" s="292"/>
      <c r="I397" s="302"/>
      <c r="J397" s="301"/>
    </row>
    <row r="398" spans="1:10" ht="24" x14ac:dyDescent="0.25">
      <c r="A398" s="230"/>
      <c r="B398" s="290"/>
      <c r="C398" s="295" t="s">
        <v>1693</v>
      </c>
      <c r="D398" s="304">
        <v>1</v>
      </c>
      <c r="E398" s="297">
        <v>1</v>
      </c>
      <c r="F398" s="297" t="s">
        <v>713</v>
      </c>
      <c r="G398" s="313" t="s">
        <v>2903</v>
      </c>
      <c r="H398" s="292"/>
      <c r="I398" s="302"/>
      <c r="J398" s="301"/>
    </row>
    <row r="399" spans="1:10" ht="36" x14ac:dyDescent="0.25">
      <c r="A399" s="230"/>
      <c r="B399" s="290"/>
      <c r="C399" s="295" t="s">
        <v>1694</v>
      </c>
      <c r="D399" s="304">
        <v>1</v>
      </c>
      <c r="E399" s="297">
        <v>1</v>
      </c>
      <c r="F399" s="297" t="s">
        <v>713</v>
      </c>
      <c r="G399" s="313" t="s">
        <v>2918</v>
      </c>
      <c r="H399" s="292"/>
      <c r="I399" s="302"/>
      <c r="J399" s="301"/>
    </row>
    <row r="400" spans="1:10" ht="36" x14ac:dyDescent="0.25">
      <c r="A400" s="230"/>
      <c r="B400" s="290"/>
      <c r="C400" s="303" t="s">
        <v>1695</v>
      </c>
      <c r="D400" s="304">
        <v>1</v>
      </c>
      <c r="E400" s="297">
        <v>1</v>
      </c>
      <c r="F400" s="297" t="s">
        <v>713</v>
      </c>
      <c r="G400" s="313" t="s">
        <v>2903</v>
      </c>
      <c r="H400" s="292"/>
      <c r="I400" s="302"/>
      <c r="J400" s="301"/>
    </row>
    <row r="401" spans="1:10" x14ac:dyDescent="0.25">
      <c r="A401" s="230"/>
      <c r="B401" s="290"/>
      <c r="C401" s="295" t="s">
        <v>1696</v>
      </c>
      <c r="D401" s="304">
        <v>1</v>
      </c>
      <c r="E401" s="297">
        <v>1</v>
      </c>
      <c r="F401" s="297" t="s">
        <v>713</v>
      </c>
      <c r="G401" s="313" t="s">
        <v>2903</v>
      </c>
      <c r="H401" s="292"/>
      <c r="I401" s="302"/>
      <c r="J401" s="301"/>
    </row>
    <row r="402" spans="1:10" x14ac:dyDescent="0.25">
      <c r="A402" s="230"/>
      <c r="B402" s="305"/>
      <c r="C402" s="306"/>
      <c r="D402" s="307"/>
      <c r="E402" s="308"/>
      <c r="F402" s="308"/>
      <c r="G402" s="308"/>
      <c r="H402" s="308"/>
      <c r="I402" s="309"/>
      <c r="J402" s="301"/>
    </row>
    <row r="403" spans="1:10" x14ac:dyDescent="0.25">
      <c r="A403" s="230"/>
      <c r="B403" s="301"/>
      <c r="C403" s="310"/>
      <c r="D403" s="311"/>
      <c r="E403" s="301"/>
      <c r="F403" s="301"/>
      <c r="G403" s="301"/>
      <c r="H403" s="301"/>
      <c r="I403" s="301"/>
      <c r="J403" s="301"/>
    </row>
    <row r="404" spans="1:10" x14ac:dyDescent="0.25">
      <c r="A404" s="230"/>
      <c r="B404" s="230"/>
      <c r="C404" s="256"/>
      <c r="D404" s="116"/>
      <c r="E404" s="230"/>
      <c r="F404" s="230"/>
      <c r="G404" s="230"/>
      <c r="H404" s="230"/>
      <c r="I404" s="230"/>
      <c r="J404" s="230"/>
    </row>
    <row r="405" spans="1:10" x14ac:dyDescent="0.25">
      <c r="A405" s="230"/>
      <c r="B405" s="230"/>
      <c r="C405" s="256"/>
      <c r="D405" s="116"/>
      <c r="E405" s="230"/>
      <c r="F405" s="230"/>
      <c r="G405" s="230"/>
      <c r="H405" s="230"/>
      <c r="I405" s="230"/>
      <c r="J405" s="230"/>
    </row>
    <row r="406" spans="1:10" x14ac:dyDescent="0.25">
      <c r="A406" s="230"/>
      <c r="B406" s="230"/>
      <c r="C406" s="256"/>
      <c r="D406" s="116"/>
      <c r="E406" s="230"/>
      <c r="F406" s="230"/>
      <c r="G406" s="230"/>
      <c r="H406" s="230"/>
      <c r="I406" s="230"/>
      <c r="J406" s="230"/>
    </row>
    <row r="407" spans="1:10" x14ac:dyDescent="0.25">
      <c r="A407" s="230"/>
      <c r="B407" s="230"/>
      <c r="C407" s="256"/>
      <c r="D407" s="116"/>
      <c r="E407" s="230"/>
      <c r="F407" s="230"/>
      <c r="G407" s="230"/>
      <c r="H407" s="230"/>
      <c r="I407" s="230"/>
      <c r="J407" s="230"/>
    </row>
    <row r="408" spans="1:10" ht="18.75" x14ac:dyDescent="0.25">
      <c r="A408" s="234"/>
      <c r="B408" s="413" t="s">
        <v>1697</v>
      </c>
      <c r="C408" s="414"/>
      <c r="D408" s="414"/>
      <c r="E408" s="414"/>
      <c r="F408" s="414"/>
      <c r="G408" s="414"/>
      <c r="H408" s="414"/>
      <c r="I408" s="243"/>
      <c r="J408" s="233"/>
    </row>
    <row r="409" spans="1:10" x14ac:dyDescent="0.25">
      <c r="A409" s="234"/>
      <c r="B409" s="270"/>
      <c r="C409" s="270"/>
      <c r="D409" s="271"/>
      <c r="E409" s="270"/>
      <c r="F409" s="270"/>
      <c r="G409" s="270"/>
      <c r="H409" s="270"/>
      <c r="I409" s="232"/>
      <c r="J409" s="233"/>
    </row>
    <row r="410" spans="1:10" x14ac:dyDescent="0.25">
      <c r="A410" s="234"/>
      <c r="B410" s="270"/>
      <c r="C410" s="272" t="s">
        <v>1478</v>
      </c>
      <c r="D410" s="273"/>
      <c r="E410" s="274">
        <f>IF('Aplicabilidad Art.55'!$E$26="NO","NA",SUM(E419:E445)/SUM(D419:D445))</f>
        <v>1</v>
      </c>
      <c r="F410" s="275"/>
      <c r="G410" s="276" t="str">
        <f>CONCATENATE("Según la configuración de aplicabilidad, esta fracción ",'Aplicabilidad Art.55'!E26," aplica.")</f>
        <v>Según la configuración de aplicabilidad, esta fracción SI aplica.</v>
      </c>
      <c r="H410" s="277"/>
      <c r="I410" s="232"/>
      <c r="J410" s="233"/>
    </row>
    <row r="411" spans="1:10" x14ac:dyDescent="0.25">
      <c r="A411" s="234"/>
      <c r="B411" s="277"/>
      <c r="C411" s="272" t="s">
        <v>1480</v>
      </c>
      <c r="D411" s="273"/>
      <c r="E411" s="274">
        <f>IF('Aplicabilidad Art.55'!$E$26="NO","NA",SUM(E450:E458)/SUM(D450:D458))</f>
        <v>1</v>
      </c>
      <c r="F411" s="275"/>
      <c r="G411" s="278" t="s">
        <v>1481</v>
      </c>
      <c r="H411" s="277"/>
      <c r="I411" s="232"/>
      <c r="J411" s="233"/>
    </row>
    <row r="412" spans="1:10" x14ac:dyDescent="0.25">
      <c r="A412" s="234"/>
      <c r="B412" s="277"/>
      <c r="C412" s="272" t="s">
        <v>1482</v>
      </c>
      <c r="D412" s="273"/>
      <c r="E412" s="279">
        <f>IF('Aplicabilidad Art.55'!$E$26="NO","NA",E410*0.6+E411*0.4)</f>
        <v>1</v>
      </c>
      <c r="F412" s="280"/>
      <c r="G412" s="278" t="s">
        <v>1483</v>
      </c>
      <c r="H412" s="277"/>
      <c r="I412" s="232"/>
      <c r="J412" s="233"/>
    </row>
    <row r="413" spans="1:10" x14ac:dyDescent="0.25">
      <c r="A413" s="234"/>
      <c r="B413" s="277"/>
      <c r="C413" s="277"/>
      <c r="D413" s="281"/>
      <c r="E413" s="282"/>
      <c r="F413" s="282"/>
      <c r="G413" s="277"/>
      <c r="H413" s="277"/>
      <c r="I413" s="232"/>
      <c r="J413" s="233"/>
    </row>
    <row r="414" spans="1:10" x14ac:dyDescent="0.25">
      <c r="A414" s="230"/>
      <c r="B414" s="283"/>
      <c r="C414" s="270"/>
      <c r="D414" s="284"/>
      <c r="E414" s="283"/>
      <c r="F414" s="283"/>
      <c r="G414" s="283"/>
      <c r="H414" s="270"/>
      <c r="I414" s="232"/>
      <c r="J414" s="233"/>
    </row>
    <row r="415" spans="1:10" x14ac:dyDescent="0.25">
      <c r="A415" s="230"/>
      <c r="B415" s="285"/>
      <c r="C415" s="286"/>
      <c r="D415" s="287"/>
      <c r="E415" s="411"/>
      <c r="F415" s="412"/>
      <c r="G415" s="412"/>
      <c r="H415" s="288"/>
      <c r="I415" s="92"/>
      <c r="J415" s="233"/>
    </row>
    <row r="416" spans="1:10" x14ac:dyDescent="0.25">
      <c r="A416" s="230"/>
      <c r="B416" s="290"/>
      <c r="C416" s="277" t="s">
        <v>1484</v>
      </c>
      <c r="D416" s="291"/>
      <c r="E416" s="292"/>
      <c r="F416" s="292"/>
      <c r="G416" s="292"/>
      <c r="H416" s="292"/>
      <c r="I416" s="93"/>
      <c r="J416" s="233"/>
    </row>
    <row r="417" spans="1:10" x14ac:dyDescent="0.25">
      <c r="A417" s="230"/>
      <c r="B417" s="294"/>
      <c r="C417" s="277"/>
      <c r="D417" s="291"/>
      <c r="E417" s="292"/>
      <c r="F417" s="292"/>
      <c r="G417" s="292"/>
      <c r="H417" s="292"/>
      <c r="I417" s="93"/>
      <c r="J417" s="233"/>
    </row>
    <row r="418" spans="1:10" x14ac:dyDescent="0.25">
      <c r="A418" s="230"/>
      <c r="B418" s="294"/>
      <c r="C418" s="270" t="s">
        <v>726</v>
      </c>
      <c r="D418" s="284"/>
      <c r="E418" s="283" t="s">
        <v>1485</v>
      </c>
      <c r="F418" s="283" t="s">
        <v>712</v>
      </c>
      <c r="G418" s="283" t="s">
        <v>1486</v>
      </c>
      <c r="H418" s="292"/>
      <c r="I418" s="93"/>
      <c r="J418" s="233"/>
    </row>
    <row r="419" spans="1:10" x14ac:dyDescent="0.25">
      <c r="A419" s="230"/>
      <c r="B419" s="294"/>
      <c r="C419" s="295" t="s">
        <v>1487</v>
      </c>
      <c r="D419" s="304">
        <v>1</v>
      </c>
      <c r="E419" s="297">
        <v>1</v>
      </c>
      <c r="F419" s="297" t="s">
        <v>713</v>
      </c>
      <c r="G419" s="313" t="s">
        <v>2903</v>
      </c>
      <c r="H419" s="292"/>
      <c r="I419" s="93"/>
      <c r="J419" s="233"/>
    </row>
    <row r="420" spans="1:10" ht="24" x14ac:dyDescent="0.25">
      <c r="A420" s="230"/>
      <c r="B420" s="290"/>
      <c r="C420" s="295" t="s">
        <v>1488</v>
      </c>
      <c r="D420" s="304">
        <v>1</v>
      </c>
      <c r="E420" s="297">
        <v>1</v>
      </c>
      <c r="F420" s="297" t="s">
        <v>713</v>
      </c>
      <c r="G420" s="313" t="s">
        <v>2903</v>
      </c>
      <c r="H420" s="292"/>
      <c r="I420" s="93"/>
      <c r="J420" s="233"/>
    </row>
    <row r="421" spans="1:10" ht="84" x14ac:dyDescent="0.25">
      <c r="A421" s="230"/>
      <c r="B421" s="290"/>
      <c r="C421" s="300" t="s">
        <v>1698</v>
      </c>
      <c r="D421" s="304">
        <v>1</v>
      </c>
      <c r="E421" s="297">
        <v>1</v>
      </c>
      <c r="F421" s="297" t="s">
        <v>713</v>
      </c>
      <c r="G421" s="313" t="s">
        <v>2903</v>
      </c>
      <c r="H421" s="292"/>
      <c r="I421" s="93"/>
      <c r="J421" s="230"/>
    </row>
    <row r="422" spans="1:10" ht="24" x14ac:dyDescent="0.25">
      <c r="A422" s="230"/>
      <c r="B422" s="290"/>
      <c r="C422" s="300" t="s">
        <v>1699</v>
      </c>
      <c r="D422" s="304">
        <v>1</v>
      </c>
      <c r="E422" s="297">
        <v>1</v>
      </c>
      <c r="F422" s="297" t="s">
        <v>713</v>
      </c>
      <c r="G422" s="313" t="s">
        <v>2903</v>
      </c>
      <c r="H422" s="292"/>
      <c r="I422" s="93"/>
      <c r="J422" s="230"/>
    </row>
    <row r="423" spans="1:10" ht="24" x14ac:dyDescent="0.25">
      <c r="A423" s="230"/>
      <c r="B423" s="290"/>
      <c r="C423" s="300" t="s">
        <v>1700</v>
      </c>
      <c r="D423" s="304">
        <v>1</v>
      </c>
      <c r="E423" s="297">
        <v>1</v>
      </c>
      <c r="F423" s="297" t="s">
        <v>713</v>
      </c>
      <c r="G423" s="313" t="s">
        <v>2903</v>
      </c>
      <c r="H423" s="292"/>
      <c r="I423" s="93"/>
      <c r="J423" s="230"/>
    </row>
    <row r="424" spans="1:10" ht="24" x14ac:dyDescent="0.25">
      <c r="A424" s="230"/>
      <c r="B424" s="290"/>
      <c r="C424" s="300" t="s">
        <v>1701</v>
      </c>
      <c r="D424" s="304">
        <v>1</v>
      </c>
      <c r="E424" s="297">
        <v>1</v>
      </c>
      <c r="F424" s="297" t="s">
        <v>713</v>
      </c>
      <c r="G424" s="313" t="s">
        <v>2903</v>
      </c>
      <c r="H424" s="292"/>
      <c r="I424" s="93"/>
      <c r="J424" s="230"/>
    </row>
    <row r="425" spans="1:10" ht="24" x14ac:dyDescent="0.25">
      <c r="A425" s="230"/>
      <c r="B425" s="290"/>
      <c r="C425" s="300" t="s">
        <v>1702</v>
      </c>
      <c r="D425" s="304">
        <v>1</v>
      </c>
      <c r="E425" s="297">
        <v>1</v>
      </c>
      <c r="F425" s="297" t="s">
        <v>713</v>
      </c>
      <c r="G425" s="313" t="s">
        <v>2903</v>
      </c>
      <c r="H425" s="292"/>
      <c r="I425" s="93"/>
      <c r="J425" s="230"/>
    </row>
    <row r="426" spans="1:10" ht="48" x14ac:dyDescent="0.25">
      <c r="A426" s="230"/>
      <c r="B426" s="290"/>
      <c r="C426" s="300" t="s">
        <v>1703</v>
      </c>
      <c r="D426" s="304">
        <v>1</v>
      </c>
      <c r="E426" s="297">
        <v>1</v>
      </c>
      <c r="F426" s="297" t="s">
        <v>713</v>
      </c>
      <c r="G426" s="313" t="s">
        <v>2903</v>
      </c>
      <c r="H426" s="292"/>
      <c r="I426" s="93"/>
      <c r="J426" s="230"/>
    </row>
    <row r="427" spans="1:10" x14ac:dyDescent="0.25">
      <c r="A427" s="230"/>
      <c r="B427" s="290"/>
      <c r="C427" s="300" t="s">
        <v>1704</v>
      </c>
      <c r="D427" s="304">
        <v>1</v>
      </c>
      <c r="E427" s="297">
        <v>1</v>
      </c>
      <c r="F427" s="297" t="s">
        <v>713</v>
      </c>
      <c r="G427" s="313" t="s">
        <v>2903</v>
      </c>
      <c r="H427" s="292"/>
      <c r="I427" s="93"/>
      <c r="J427" s="230"/>
    </row>
    <row r="428" spans="1:10" x14ac:dyDescent="0.25">
      <c r="A428" s="230"/>
      <c r="B428" s="290"/>
      <c r="C428" s="300" t="s">
        <v>1705</v>
      </c>
      <c r="D428" s="304">
        <v>1</v>
      </c>
      <c r="E428" s="297">
        <v>1</v>
      </c>
      <c r="F428" s="297" t="s">
        <v>713</v>
      </c>
      <c r="G428" s="313" t="s">
        <v>2903</v>
      </c>
      <c r="H428" s="292"/>
      <c r="I428" s="93"/>
      <c r="J428" s="230"/>
    </row>
    <row r="429" spans="1:10" x14ac:dyDescent="0.25">
      <c r="A429" s="230"/>
      <c r="B429" s="290"/>
      <c r="C429" s="300" t="s">
        <v>1706</v>
      </c>
      <c r="D429" s="304">
        <v>1</v>
      </c>
      <c r="E429" s="297">
        <v>1</v>
      </c>
      <c r="F429" s="297" t="s">
        <v>713</v>
      </c>
      <c r="G429" s="313" t="s">
        <v>2903</v>
      </c>
      <c r="H429" s="292"/>
      <c r="I429" s="93"/>
      <c r="J429" s="230"/>
    </row>
    <row r="430" spans="1:10" ht="48" x14ac:dyDescent="0.25">
      <c r="A430" s="230"/>
      <c r="B430" s="290"/>
      <c r="C430" s="300" t="s">
        <v>1707</v>
      </c>
      <c r="D430" s="304">
        <v>1</v>
      </c>
      <c r="E430" s="297">
        <v>1</v>
      </c>
      <c r="F430" s="297" t="s">
        <v>713</v>
      </c>
      <c r="G430" s="313" t="s">
        <v>2903</v>
      </c>
      <c r="H430" s="292"/>
      <c r="I430" s="93"/>
      <c r="J430" s="230"/>
    </row>
    <row r="431" spans="1:10" x14ac:dyDescent="0.25">
      <c r="A431" s="230"/>
      <c r="B431" s="290"/>
      <c r="C431" s="300" t="s">
        <v>1708</v>
      </c>
      <c r="D431" s="304">
        <v>1</v>
      </c>
      <c r="E431" s="297">
        <v>1</v>
      </c>
      <c r="F431" s="297" t="s">
        <v>713</v>
      </c>
      <c r="G431" s="313" t="s">
        <v>2903</v>
      </c>
      <c r="H431" s="292"/>
      <c r="I431" s="93"/>
      <c r="J431" s="230"/>
    </row>
    <row r="432" spans="1:10" x14ac:dyDescent="0.25">
      <c r="A432" s="230"/>
      <c r="B432" s="290"/>
      <c r="C432" s="300" t="s">
        <v>1709</v>
      </c>
      <c r="D432" s="304">
        <v>1</v>
      </c>
      <c r="E432" s="297">
        <v>1</v>
      </c>
      <c r="F432" s="297" t="s">
        <v>713</v>
      </c>
      <c r="G432" s="313" t="s">
        <v>2903</v>
      </c>
      <c r="H432" s="292"/>
      <c r="I432" s="93"/>
      <c r="J432" s="230"/>
    </row>
    <row r="433" spans="1:10" x14ac:dyDescent="0.25">
      <c r="A433" s="230"/>
      <c r="B433" s="290"/>
      <c r="C433" s="300" t="s">
        <v>1710</v>
      </c>
      <c r="D433" s="304">
        <v>1</v>
      </c>
      <c r="E433" s="297">
        <v>1</v>
      </c>
      <c r="F433" s="297" t="s">
        <v>713</v>
      </c>
      <c r="G433" s="313" t="s">
        <v>2903</v>
      </c>
      <c r="H433" s="292"/>
      <c r="I433" s="93"/>
      <c r="J433" s="230"/>
    </row>
    <row r="434" spans="1:10" x14ac:dyDescent="0.25">
      <c r="A434" s="230"/>
      <c r="B434" s="290"/>
      <c r="C434" s="300" t="s">
        <v>1711</v>
      </c>
      <c r="D434" s="304">
        <v>1</v>
      </c>
      <c r="E434" s="297">
        <v>1</v>
      </c>
      <c r="F434" s="297" t="s">
        <v>713</v>
      </c>
      <c r="G434" s="313" t="s">
        <v>2903</v>
      </c>
      <c r="H434" s="292"/>
      <c r="I434" s="93"/>
      <c r="J434" s="230"/>
    </row>
    <row r="435" spans="1:10" ht="24" x14ac:dyDescent="0.25">
      <c r="A435" s="230"/>
      <c r="B435" s="290"/>
      <c r="C435" s="300" t="s">
        <v>1712</v>
      </c>
      <c r="D435" s="304">
        <v>1</v>
      </c>
      <c r="E435" s="297">
        <v>1</v>
      </c>
      <c r="F435" s="297" t="s">
        <v>713</v>
      </c>
      <c r="G435" s="313" t="s">
        <v>2903</v>
      </c>
      <c r="H435" s="292"/>
      <c r="I435" s="93"/>
      <c r="J435" s="230"/>
    </row>
    <row r="436" spans="1:10" ht="24" x14ac:dyDescent="0.25">
      <c r="A436" s="230"/>
      <c r="B436" s="290"/>
      <c r="C436" s="300" t="s">
        <v>1713</v>
      </c>
      <c r="D436" s="304">
        <v>1</v>
      </c>
      <c r="E436" s="297">
        <v>1</v>
      </c>
      <c r="F436" s="297" t="s">
        <v>713</v>
      </c>
      <c r="G436" s="313" t="s">
        <v>2903</v>
      </c>
      <c r="H436" s="292"/>
      <c r="I436" s="93"/>
      <c r="J436" s="230"/>
    </row>
    <row r="437" spans="1:10" ht="36" x14ac:dyDescent="0.25">
      <c r="A437" s="230"/>
      <c r="B437" s="290"/>
      <c r="C437" s="300" t="s">
        <v>1714</v>
      </c>
      <c r="D437" s="304">
        <v>1</v>
      </c>
      <c r="E437" s="297">
        <v>1</v>
      </c>
      <c r="F437" s="297" t="s">
        <v>713</v>
      </c>
      <c r="G437" s="313" t="s">
        <v>2903</v>
      </c>
      <c r="H437" s="292"/>
      <c r="I437" s="93"/>
      <c r="J437" s="230"/>
    </row>
    <row r="438" spans="1:10" ht="84" x14ac:dyDescent="0.25">
      <c r="A438" s="230"/>
      <c r="B438" s="290"/>
      <c r="C438" s="300" t="s">
        <v>1715</v>
      </c>
      <c r="D438" s="304">
        <v>1</v>
      </c>
      <c r="E438" s="297">
        <v>1</v>
      </c>
      <c r="F438" s="297" t="s">
        <v>713</v>
      </c>
      <c r="G438" s="313" t="s">
        <v>2903</v>
      </c>
      <c r="H438" s="292"/>
      <c r="I438" s="93"/>
      <c r="J438" s="230"/>
    </row>
    <row r="439" spans="1:10" x14ac:dyDescent="0.25">
      <c r="A439" s="230"/>
      <c r="B439" s="290"/>
      <c r="C439" s="300" t="s">
        <v>1716</v>
      </c>
      <c r="D439" s="304">
        <v>1</v>
      </c>
      <c r="E439" s="297">
        <v>1</v>
      </c>
      <c r="F439" s="297" t="s">
        <v>713</v>
      </c>
      <c r="G439" s="313" t="s">
        <v>2903</v>
      </c>
      <c r="H439" s="292"/>
      <c r="I439" s="93"/>
      <c r="J439" s="230"/>
    </row>
    <row r="440" spans="1:10" ht="24" x14ac:dyDescent="0.25">
      <c r="A440" s="230"/>
      <c r="B440" s="290"/>
      <c r="C440" s="300" t="s">
        <v>1717</v>
      </c>
      <c r="D440" s="304">
        <v>1</v>
      </c>
      <c r="E440" s="297">
        <v>1</v>
      </c>
      <c r="F440" s="297" t="s">
        <v>713</v>
      </c>
      <c r="G440" s="313" t="s">
        <v>2903</v>
      </c>
      <c r="H440" s="292"/>
      <c r="I440" s="93"/>
      <c r="J440" s="230"/>
    </row>
    <row r="441" spans="1:10" ht="24" x14ac:dyDescent="0.25">
      <c r="A441" s="230"/>
      <c r="B441" s="290"/>
      <c r="C441" s="300" t="s">
        <v>1718</v>
      </c>
      <c r="D441" s="304">
        <v>1</v>
      </c>
      <c r="E441" s="297">
        <v>1</v>
      </c>
      <c r="F441" s="297" t="s">
        <v>713</v>
      </c>
      <c r="G441" s="313" t="s">
        <v>2903</v>
      </c>
      <c r="H441" s="292"/>
      <c r="I441" s="93"/>
      <c r="J441" s="230"/>
    </row>
    <row r="442" spans="1:10" ht="24" x14ac:dyDescent="0.25">
      <c r="A442" s="230"/>
      <c r="B442" s="290"/>
      <c r="C442" s="300" t="s">
        <v>1719</v>
      </c>
      <c r="D442" s="304">
        <v>1</v>
      </c>
      <c r="E442" s="297">
        <v>1</v>
      </c>
      <c r="F442" s="297" t="s">
        <v>713</v>
      </c>
      <c r="G442" s="313" t="s">
        <v>2903</v>
      </c>
      <c r="H442" s="292"/>
      <c r="I442" s="93"/>
      <c r="J442" s="230"/>
    </row>
    <row r="443" spans="1:10" ht="60" x14ac:dyDescent="0.25">
      <c r="A443" s="230"/>
      <c r="B443" s="290"/>
      <c r="C443" s="300" t="s">
        <v>1720</v>
      </c>
      <c r="D443" s="304">
        <v>1</v>
      </c>
      <c r="E443" s="297">
        <v>1</v>
      </c>
      <c r="F443" s="297" t="s">
        <v>713</v>
      </c>
      <c r="G443" s="313" t="s">
        <v>2919</v>
      </c>
      <c r="H443" s="292"/>
      <c r="I443" s="93"/>
      <c r="J443" s="230"/>
    </row>
    <row r="444" spans="1:10" ht="30" x14ac:dyDescent="0.25">
      <c r="A444" s="230"/>
      <c r="B444" s="290"/>
      <c r="C444" s="300" t="s">
        <v>1721</v>
      </c>
      <c r="D444" s="304">
        <v>1</v>
      </c>
      <c r="E444" s="297">
        <v>1</v>
      </c>
      <c r="F444" s="297" t="s">
        <v>713</v>
      </c>
      <c r="G444" s="313" t="s">
        <v>2919</v>
      </c>
      <c r="H444" s="292"/>
      <c r="I444" s="93"/>
      <c r="J444" s="230"/>
    </row>
    <row r="445" spans="1:10" ht="24" x14ac:dyDescent="0.25">
      <c r="A445" s="230"/>
      <c r="B445" s="290"/>
      <c r="C445" s="300" t="s">
        <v>1722</v>
      </c>
      <c r="D445" s="304">
        <v>1</v>
      </c>
      <c r="E445" s="297">
        <v>1</v>
      </c>
      <c r="F445" s="297" t="s">
        <v>713</v>
      </c>
      <c r="G445" s="313" t="s">
        <v>2903</v>
      </c>
      <c r="H445" s="292"/>
      <c r="I445" s="93"/>
      <c r="J445" s="230"/>
    </row>
    <row r="446" spans="1:10" x14ac:dyDescent="0.25">
      <c r="A446" s="230"/>
      <c r="B446" s="290"/>
      <c r="C446" s="277"/>
      <c r="D446" s="291"/>
      <c r="E446" s="292"/>
      <c r="F446" s="292"/>
      <c r="G446" s="292"/>
      <c r="H446" s="292"/>
      <c r="I446" s="129"/>
      <c r="J446" s="230"/>
    </row>
    <row r="447" spans="1:10" x14ac:dyDescent="0.25">
      <c r="A447" s="230"/>
      <c r="B447" s="290"/>
      <c r="C447" s="277" t="s">
        <v>1480</v>
      </c>
      <c r="D447" s="291"/>
      <c r="E447" s="292"/>
      <c r="F447" s="292"/>
      <c r="G447" s="292"/>
      <c r="H447" s="292"/>
      <c r="I447" s="129"/>
      <c r="J447" s="230"/>
    </row>
    <row r="448" spans="1:10" x14ac:dyDescent="0.25">
      <c r="A448" s="230"/>
      <c r="B448" s="290"/>
      <c r="C448" s="277"/>
      <c r="D448" s="291"/>
      <c r="E448" s="292"/>
      <c r="F448" s="292"/>
      <c r="G448" s="292"/>
      <c r="H448" s="292"/>
      <c r="I448" s="129"/>
      <c r="J448" s="230"/>
    </row>
    <row r="449" spans="1:10" x14ac:dyDescent="0.25">
      <c r="A449" s="230"/>
      <c r="B449" s="290"/>
      <c r="C449" s="270" t="s">
        <v>726</v>
      </c>
      <c r="D449" s="284"/>
      <c r="E449" s="283" t="s">
        <v>1485</v>
      </c>
      <c r="F449" s="283" t="s">
        <v>712</v>
      </c>
      <c r="G449" s="283"/>
      <c r="H449" s="292"/>
      <c r="I449" s="129"/>
      <c r="J449" s="230"/>
    </row>
    <row r="450" spans="1:10" x14ac:dyDescent="0.25">
      <c r="A450" s="230"/>
      <c r="B450" s="290"/>
      <c r="C450" s="303" t="s">
        <v>1723</v>
      </c>
      <c r="D450" s="304">
        <v>1</v>
      </c>
      <c r="E450" s="297">
        <v>1</v>
      </c>
      <c r="F450" s="297" t="s">
        <v>713</v>
      </c>
      <c r="G450" s="313" t="s">
        <v>2903</v>
      </c>
      <c r="H450" s="292"/>
      <c r="I450" s="129"/>
      <c r="J450" s="230"/>
    </row>
    <row r="451" spans="1:10" ht="36" x14ac:dyDescent="0.25">
      <c r="A451" s="230"/>
      <c r="B451" s="290"/>
      <c r="C451" s="295" t="s">
        <v>1724</v>
      </c>
      <c r="D451" s="304">
        <v>1</v>
      </c>
      <c r="E451" s="297">
        <v>1</v>
      </c>
      <c r="F451" s="297" t="s">
        <v>713</v>
      </c>
      <c r="G451" s="313" t="s">
        <v>2903</v>
      </c>
      <c r="H451" s="292"/>
      <c r="I451" s="129"/>
      <c r="J451" s="230"/>
    </row>
    <row r="452" spans="1:10" ht="36" x14ac:dyDescent="0.25">
      <c r="A452" s="230"/>
      <c r="B452" s="290"/>
      <c r="C452" s="295" t="s">
        <v>1725</v>
      </c>
      <c r="D452" s="304">
        <v>1</v>
      </c>
      <c r="E452" s="297">
        <v>1</v>
      </c>
      <c r="F452" s="297" t="s">
        <v>713</v>
      </c>
      <c r="G452" s="313" t="s">
        <v>2903</v>
      </c>
      <c r="H452" s="292"/>
      <c r="I452" s="129"/>
      <c r="J452" s="230"/>
    </row>
    <row r="453" spans="1:10" ht="36" x14ac:dyDescent="0.25">
      <c r="A453" s="230"/>
      <c r="B453" s="290"/>
      <c r="C453" s="295" t="s">
        <v>1726</v>
      </c>
      <c r="D453" s="304">
        <v>1</v>
      </c>
      <c r="E453" s="297">
        <v>1</v>
      </c>
      <c r="F453" s="297" t="s">
        <v>713</v>
      </c>
      <c r="G453" s="313" t="s">
        <v>2903</v>
      </c>
      <c r="H453" s="292"/>
      <c r="I453" s="129"/>
      <c r="J453" s="230"/>
    </row>
    <row r="454" spans="1:10" ht="24" x14ac:dyDescent="0.25">
      <c r="A454" s="230"/>
      <c r="B454" s="290"/>
      <c r="C454" s="295" t="s">
        <v>1727</v>
      </c>
      <c r="D454" s="304">
        <v>1</v>
      </c>
      <c r="E454" s="297">
        <v>1</v>
      </c>
      <c r="F454" s="297" t="s">
        <v>713</v>
      </c>
      <c r="G454" s="313" t="s">
        <v>2903</v>
      </c>
      <c r="H454" s="292"/>
      <c r="I454" s="129"/>
      <c r="J454" s="230"/>
    </row>
    <row r="455" spans="1:10" ht="24" x14ac:dyDescent="0.25">
      <c r="A455" s="230"/>
      <c r="B455" s="290"/>
      <c r="C455" s="295" t="s">
        <v>1728</v>
      </c>
      <c r="D455" s="304">
        <v>1</v>
      </c>
      <c r="E455" s="297">
        <v>1</v>
      </c>
      <c r="F455" s="297" t="s">
        <v>713</v>
      </c>
      <c r="G455" s="313" t="s">
        <v>2903</v>
      </c>
      <c r="H455" s="292"/>
      <c r="I455" s="129"/>
      <c r="J455" s="230"/>
    </row>
    <row r="456" spans="1:10" ht="36" x14ac:dyDescent="0.25">
      <c r="A456" s="230"/>
      <c r="B456" s="290"/>
      <c r="C456" s="295" t="s">
        <v>1729</v>
      </c>
      <c r="D456" s="304">
        <v>1</v>
      </c>
      <c r="E456" s="297">
        <v>1</v>
      </c>
      <c r="F456" s="297" t="s">
        <v>713</v>
      </c>
      <c r="G456" s="313" t="s">
        <v>2903</v>
      </c>
      <c r="H456" s="292"/>
      <c r="I456" s="129"/>
      <c r="J456" s="230"/>
    </row>
    <row r="457" spans="1:10" ht="36" x14ac:dyDescent="0.25">
      <c r="A457" s="230"/>
      <c r="B457" s="290"/>
      <c r="C457" s="303" t="s">
        <v>1730</v>
      </c>
      <c r="D457" s="304">
        <v>1</v>
      </c>
      <c r="E457" s="297">
        <v>1</v>
      </c>
      <c r="F457" s="297" t="s">
        <v>713</v>
      </c>
      <c r="G457" s="313" t="s">
        <v>2903</v>
      </c>
      <c r="H457" s="292"/>
      <c r="I457" s="129"/>
      <c r="J457" s="230"/>
    </row>
    <row r="458" spans="1:10" x14ac:dyDescent="0.25">
      <c r="A458" s="230"/>
      <c r="B458" s="290"/>
      <c r="C458" s="295" t="s">
        <v>1731</v>
      </c>
      <c r="D458" s="304">
        <v>1</v>
      </c>
      <c r="E458" s="297">
        <v>1</v>
      </c>
      <c r="F458" s="297" t="s">
        <v>713</v>
      </c>
      <c r="G458" s="313" t="s">
        <v>2903</v>
      </c>
      <c r="H458" s="292"/>
      <c r="I458" s="129"/>
      <c r="J458" s="230"/>
    </row>
    <row r="459" spans="1:10" x14ac:dyDescent="0.25">
      <c r="A459" s="230"/>
      <c r="B459" s="305"/>
      <c r="C459" s="306"/>
      <c r="D459" s="307"/>
      <c r="E459" s="308"/>
      <c r="F459" s="308"/>
      <c r="G459" s="308"/>
      <c r="H459" s="308"/>
      <c r="I459" s="98"/>
      <c r="J459" s="230"/>
    </row>
    <row r="460" spans="1:10" x14ac:dyDescent="0.25">
      <c r="A460" s="230"/>
      <c r="B460" s="230"/>
      <c r="C460" s="256"/>
      <c r="D460" s="116"/>
      <c r="E460" s="230"/>
      <c r="F460" s="230"/>
      <c r="G460" s="230"/>
      <c r="H460" s="230"/>
      <c r="I460" s="230"/>
      <c r="J460" s="230"/>
    </row>
    <row r="461" spans="1:10" x14ac:dyDescent="0.25">
      <c r="A461" s="230"/>
      <c r="B461" s="230"/>
      <c r="C461" s="256"/>
      <c r="D461" s="116"/>
      <c r="E461" s="230"/>
      <c r="F461" s="230"/>
      <c r="G461" s="230"/>
      <c r="H461" s="230"/>
      <c r="I461" s="230"/>
      <c r="J461" s="230"/>
    </row>
    <row r="462" spans="1:10" x14ac:dyDescent="0.25">
      <c r="A462" s="230"/>
      <c r="B462" s="230"/>
      <c r="C462" s="256"/>
      <c r="D462" s="116"/>
      <c r="E462" s="230"/>
      <c r="F462" s="230"/>
      <c r="G462" s="230"/>
      <c r="H462" s="230"/>
      <c r="I462" s="230"/>
      <c r="J462" s="230"/>
    </row>
    <row r="463" spans="1:10" x14ac:dyDescent="0.25">
      <c r="A463" s="230"/>
      <c r="B463" s="230"/>
      <c r="C463" s="256"/>
      <c r="D463" s="116"/>
      <c r="E463" s="230"/>
      <c r="F463" s="230"/>
      <c r="G463" s="230"/>
      <c r="H463" s="230"/>
      <c r="I463" s="230"/>
      <c r="J463" s="230"/>
    </row>
    <row r="464" spans="1:10" x14ac:dyDescent="0.25">
      <c r="A464" s="230"/>
      <c r="B464" s="230"/>
      <c r="C464" s="256"/>
      <c r="D464" s="116"/>
      <c r="E464" s="230"/>
      <c r="F464" s="230"/>
      <c r="G464" s="230"/>
      <c r="H464" s="230"/>
      <c r="I464" s="230"/>
      <c r="J464" s="230"/>
    </row>
    <row r="465" spans="1:10" ht="18.75" x14ac:dyDescent="0.25">
      <c r="A465" s="234"/>
      <c r="B465" s="413" t="s">
        <v>1732</v>
      </c>
      <c r="C465" s="414"/>
      <c r="D465" s="414"/>
      <c r="E465" s="414"/>
      <c r="F465" s="414"/>
      <c r="G465" s="414"/>
      <c r="H465" s="414"/>
      <c r="I465" s="243"/>
      <c r="J465" s="233"/>
    </row>
    <row r="466" spans="1:10" x14ac:dyDescent="0.25">
      <c r="A466" s="234"/>
      <c r="B466" s="270"/>
      <c r="C466" s="270"/>
      <c r="D466" s="271"/>
      <c r="E466" s="270"/>
      <c r="F466" s="270"/>
      <c r="G466" s="270"/>
      <c r="H466" s="270"/>
      <c r="I466" s="232"/>
      <c r="J466" s="233"/>
    </row>
    <row r="467" spans="1:10" x14ac:dyDescent="0.25">
      <c r="A467" s="234"/>
      <c r="B467" s="270"/>
      <c r="C467" s="272" t="s">
        <v>1478</v>
      </c>
      <c r="D467" s="273"/>
      <c r="E467" s="274">
        <f>IF('Aplicabilidad Art.55'!$E$28="NO","NA",SUM(E476:E492)/SUM(D476:D492))</f>
        <v>1</v>
      </c>
      <c r="F467" s="275"/>
      <c r="G467" s="276" t="str">
        <f>CONCATENATE("Según la configuración de aplicabilidad, esta fracción ",'Aplicabilidad Art.55'!E28," aplica.")</f>
        <v>Según la configuración de aplicabilidad, esta fracción SI aplica.</v>
      </c>
      <c r="H467" s="277"/>
      <c r="I467" s="232"/>
      <c r="J467" s="233"/>
    </row>
    <row r="468" spans="1:10" x14ac:dyDescent="0.25">
      <c r="A468" s="234"/>
      <c r="B468" s="277"/>
      <c r="C468" s="272" t="s">
        <v>1480</v>
      </c>
      <c r="D468" s="273"/>
      <c r="E468" s="274">
        <f>IF('Aplicabilidad Art.55'!$E$28="NO","NA",SUM(E497:E505)/SUM(D497:D505))</f>
        <v>1</v>
      </c>
      <c r="F468" s="275"/>
      <c r="G468" s="278" t="s">
        <v>1481</v>
      </c>
      <c r="H468" s="277"/>
      <c r="I468" s="232"/>
      <c r="J468" s="233"/>
    </row>
    <row r="469" spans="1:10" x14ac:dyDescent="0.25">
      <c r="A469" s="234"/>
      <c r="B469" s="277"/>
      <c r="C469" s="272" t="s">
        <v>1482</v>
      </c>
      <c r="D469" s="273"/>
      <c r="E469" s="279">
        <f>IF('Aplicabilidad Art.55'!$E$28="NO","NA",E467*0.6+E468*0.4)</f>
        <v>1</v>
      </c>
      <c r="F469" s="280"/>
      <c r="G469" s="278" t="s">
        <v>1483</v>
      </c>
      <c r="H469" s="277"/>
      <c r="I469" s="232"/>
      <c r="J469" s="233"/>
    </row>
    <row r="470" spans="1:10" x14ac:dyDescent="0.25">
      <c r="A470" s="234"/>
      <c r="B470" s="277"/>
      <c r="C470" s="277"/>
      <c r="D470" s="281"/>
      <c r="E470" s="282"/>
      <c r="F470" s="282"/>
      <c r="G470" s="277"/>
      <c r="H470" s="277"/>
      <c r="I470" s="232"/>
      <c r="J470" s="233"/>
    </row>
    <row r="471" spans="1:10" x14ac:dyDescent="0.25">
      <c r="A471" s="230"/>
      <c r="B471" s="283"/>
      <c r="C471" s="270"/>
      <c r="D471" s="284"/>
      <c r="E471" s="283"/>
      <c r="F471" s="283"/>
      <c r="G471" s="283"/>
      <c r="H471" s="270"/>
      <c r="I471" s="232"/>
      <c r="J471" s="233"/>
    </row>
    <row r="472" spans="1:10" x14ac:dyDescent="0.25">
      <c r="A472" s="230"/>
      <c r="B472" s="285"/>
      <c r="C472" s="286"/>
      <c r="D472" s="287"/>
      <c r="E472" s="411"/>
      <c r="F472" s="412"/>
      <c r="G472" s="412"/>
      <c r="H472" s="288"/>
      <c r="I472" s="92"/>
      <c r="J472" s="233"/>
    </row>
    <row r="473" spans="1:10" x14ac:dyDescent="0.25">
      <c r="A473" s="230"/>
      <c r="B473" s="290"/>
      <c r="C473" s="277" t="s">
        <v>1484</v>
      </c>
      <c r="D473" s="291"/>
      <c r="E473" s="292"/>
      <c r="F473" s="292"/>
      <c r="G473" s="292"/>
      <c r="H473" s="292"/>
      <c r="I473" s="93"/>
      <c r="J473" s="233"/>
    </row>
    <row r="474" spans="1:10" x14ac:dyDescent="0.25">
      <c r="A474" s="230"/>
      <c r="B474" s="294"/>
      <c r="C474" s="277"/>
      <c r="D474" s="291"/>
      <c r="E474" s="292"/>
      <c r="F474" s="292"/>
      <c r="G474" s="292"/>
      <c r="H474" s="292"/>
      <c r="I474" s="93"/>
      <c r="J474" s="233"/>
    </row>
    <row r="475" spans="1:10" x14ac:dyDescent="0.25">
      <c r="A475" s="230"/>
      <c r="B475" s="294"/>
      <c r="C475" s="270" t="s">
        <v>726</v>
      </c>
      <c r="D475" s="284"/>
      <c r="E475" s="283" t="s">
        <v>1485</v>
      </c>
      <c r="F475" s="283" t="s">
        <v>712</v>
      </c>
      <c r="G475" s="283" t="s">
        <v>1486</v>
      </c>
      <c r="H475" s="292"/>
      <c r="I475" s="93"/>
      <c r="J475" s="233"/>
    </row>
    <row r="476" spans="1:10" x14ac:dyDescent="0.25">
      <c r="A476" s="230"/>
      <c r="B476" s="294"/>
      <c r="C476" s="295" t="s">
        <v>1487</v>
      </c>
      <c r="D476" s="304">
        <v>1</v>
      </c>
      <c r="E476" s="297">
        <v>1</v>
      </c>
      <c r="F476" s="297" t="s">
        <v>713</v>
      </c>
      <c r="G476" s="313" t="s">
        <v>2903</v>
      </c>
      <c r="H476" s="292"/>
      <c r="I476" s="93"/>
      <c r="J476" s="233"/>
    </row>
    <row r="477" spans="1:10" ht="24" x14ac:dyDescent="0.25">
      <c r="A477" s="230"/>
      <c r="B477" s="290"/>
      <c r="C477" s="295" t="s">
        <v>1488</v>
      </c>
      <c r="D477" s="304">
        <v>1</v>
      </c>
      <c r="E477" s="297">
        <v>1</v>
      </c>
      <c r="F477" s="297" t="s">
        <v>713</v>
      </c>
      <c r="G477" s="313" t="s">
        <v>2903</v>
      </c>
      <c r="H477" s="292"/>
      <c r="I477" s="93"/>
      <c r="J477" s="233"/>
    </row>
    <row r="478" spans="1:10" ht="24" x14ac:dyDescent="0.25">
      <c r="A478" s="230"/>
      <c r="B478" s="290"/>
      <c r="C478" s="300" t="s">
        <v>1733</v>
      </c>
      <c r="D478" s="304">
        <v>1</v>
      </c>
      <c r="E478" s="297">
        <v>1</v>
      </c>
      <c r="F478" s="297" t="s">
        <v>713</v>
      </c>
      <c r="G478" s="313" t="s">
        <v>2903</v>
      </c>
      <c r="H478" s="292"/>
      <c r="I478" s="93"/>
      <c r="J478" s="230"/>
    </row>
    <row r="479" spans="1:10" ht="48" x14ac:dyDescent="0.25">
      <c r="A479" s="230"/>
      <c r="B479" s="290"/>
      <c r="C479" s="300" t="s">
        <v>1734</v>
      </c>
      <c r="D479" s="304">
        <v>1</v>
      </c>
      <c r="E479" s="297">
        <v>1</v>
      </c>
      <c r="F479" s="297" t="s">
        <v>713</v>
      </c>
      <c r="G479" s="313" t="s">
        <v>2903</v>
      </c>
      <c r="H479" s="292"/>
      <c r="I479" s="93"/>
      <c r="J479" s="230"/>
    </row>
    <row r="480" spans="1:10" ht="24" x14ac:dyDescent="0.25">
      <c r="A480" s="230"/>
      <c r="B480" s="290"/>
      <c r="C480" s="300" t="s">
        <v>1735</v>
      </c>
      <c r="D480" s="304">
        <v>1</v>
      </c>
      <c r="E480" s="297">
        <v>1</v>
      </c>
      <c r="F480" s="297" t="s">
        <v>713</v>
      </c>
      <c r="G480" s="313" t="s">
        <v>2903</v>
      </c>
      <c r="H480" s="292"/>
      <c r="I480" s="93"/>
      <c r="J480" s="230"/>
    </row>
    <row r="481" spans="1:10" ht="24" x14ac:dyDescent="0.25">
      <c r="A481" s="230"/>
      <c r="B481" s="290"/>
      <c r="C481" s="300" t="s">
        <v>1736</v>
      </c>
      <c r="D481" s="304">
        <v>1</v>
      </c>
      <c r="E481" s="297">
        <v>1</v>
      </c>
      <c r="F481" s="297" t="s">
        <v>713</v>
      </c>
      <c r="G481" s="313" t="s">
        <v>2903</v>
      </c>
      <c r="H481" s="292"/>
      <c r="I481" s="93"/>
      <c r="J481" s="230"/>
    </row>
    <row r="482" spans="1:10" x14ac:dyDescent="0.25">
      <c r="A482" s="230"/>
      <c r="B482" s="290"/>
      <c r="C482" s="300" t="s">
        <v>1737</v>
      </c>
      <c r="D482" s="304">
        <v>1</v>
      </c>
      <c r="E482" s="297">
        <v>1</v>
      </c>
      <c r="F482" s="297" t="s">
        <v>713</v>
      </c>
      <c r="G482" s="313" t="s">
        <v>2903</v>
      </c>
      <c r="H482" s="292"/>
      <c r="I482" s="93"/>
      <c r="J482" s="230"/>
    </row>
    <row r="483" spans="1:10" ht="24" x14ac:dyDescent="0.25">
      <c r="A483" s="230"/>
      <c r="B483" s="290"/>
      <c r="C483" s="300" t="s">
        <v>1738</v>
      </c>
      <c r="D483" s="304">
        <v>1</v>
      </c>
      <c r="E483" s="297">
        <v>1</v>
      </c>
      <c r="F483" s="297" t="s">
        <v>713</v>
      </c>
      <c r="G483" s="313" t="s">
        <v>2903</v>
      </c>
      <c r="H483" s="292"/>
      <c r="I483" s="93"/>
      <c r="J483" s="230"/>
    </row>
    <row r="484" spans="1:10" ht="60" x14ac:dyDescent="0.25">
      <c r="A484" s="230"/>
      <c r="B484" s="290"/>
      <c r="C484" s="300" t="s">
        <v>1739</v>
      </c>
      <c r="D484" s="304">
        <v>1</v>
      </c>
      <c r="E484" s="297">
        <v>1</v>
      </c>
      <c r="F484" s="297" t="s">
        <v>713</v>
      </c>
      <c r="G484" s="313" t="s">
        <v>2903</v>
      </c>
      <c r="H484" s="292"/>
      <c r="I484" s="93"/>
      <c r="J484" s="230"/>
    </row>
    <row r="485" spans="1:10" x14ac:dyDescent="0.25">
      <c r="A485" s="230"/>
      <c r="B485" s="290"/>
      <c r="C485" s="295" t="s">
        <v>1740</v>
      </c>
      <c r="D485" s="304">
        <v>1</v>
      </c>
      <c r="E485" s="297">
        <v>1</v>
      </c>
      <c r="F485" s="297" t="s">
        <v>713</v>
      </c>
      <c r="G485" s="313" t="s">
        <v>2903</v>
      </c>
      <c r="H485" s="292"/>
      <c r="I485" s="93"/>
      <c r="J485" s="230"/>
    </row>
    <row r="486" spans="1:10" ht="24" x14ac:dyDescent="0.25">
      <c r="A486" s="230"/>
      <c r="B486" s="290"/>
      <c r="C486" s="295" t="s">
        <v>1741</v>
      </c>
      <c r="D486" s="304">
        <v>1</v>
      </c>
      <c r="E486" s="297">
        <v>1</v>
      </c>
      <c r="F486" s="297" t="s">
        <v>713</v>
      </c>
      <c r="G486" s="313" t="s">
        <v>2903</v>
      </c>
      <c r="H486" s="292"/>
      <c r="I486" s="93"/>
      <c r="J486" s="230"/>
    </row>
    <row r="487" spans="1:10" x14ac:dyDescent="0.25">
      <c r="A487" s="230"/>
      <c r="B487" s="290"/>
      <c r="C487" s="300" t="s">
        <v>1742</v>
      </c>
      <c r="D487" s="304">
        <v>1</v>
      </c>
      <c r="E487" s="297">
        <v>1</v>
      </c>
      <c r="F487" s="297" t="s">
        <v>713</v>
      </c>
      <c r="G487" s="313" t="s">
        <v>2903</v>
      </c>
      <c r="H487" s="292"/>
      <c r="I487" s="93"/>
      <c r="J487" s="230"/>
    </row>
    <row r="488" spans="1:10" x14ac:dyDescent="0.25">
      <c r="A488" s="230"/>
      <c r="B488" s="290"/>
      <c r="C488" s="300" t="s">
        <v>1743</v>
      </c>
      <c r="D488" s="304">
        <v>1</v>
      </c>
      <c r="E488" s="297">
        <v>1</v>
      </c>
      <c r="F488" s="297" t="s">
        <v>713</v>
      </c>
      <c r="G488" s="313" t="s">
        <v>2903</v>
      </c>
      <c r="H488" s="292"/>
      <c r="I488" s="93"/>
      <c r="J488" s="230"/>
    </row>
    <row r="489" spans="1:10" x14ac:dyDescent="0.25">
      <c r="A489" s="230"/>
      <c r="B489" s="290"/>
      <c r="C489" s="300" t="s">
        <v>1744</v>
      </c>
      <c r="D489" s="304">
        <v>1</v>
      </c>
      <c r="E489" s="297">
        <v>1</v>
      </c>
      <c r="F489" s="297" t="s">
        <v>713</v>
      </c>
      <c r="G489" s="313" t="s">
        <v>2903</v>
      </c>
      <c r="H489" s="292"/>
      <c r="I489" s="93"/>
      <c r="J489" s="230"/>
    </row>
    <row r="490" spans="1:10" x14ac:dyDescent="0.25">
      <c r="A490" s="230"/>
      <c r="B490" s="290"/>
      <c r="C490" s="300" t="s">
        <v>1745</v>
      </c>
      <c r="D490" s="304">
        <v>1</v>
      </c>
      <c r="E490" s="297">
        <v>1</v>
      </c>
      <c r="F490" s="297" t="s">
        <v>713</v>
      </c>
      <c r="G490" s="313" t="s">
        <v>2903</v>
      </c>
      <c r="H490" s="292"/>
      <c r="I490" s="93"/>
      <c r="J490" s="230"/>
    </row>
    <row r="491" spans="1:10" x14ac:dyDescent="0.25">
      <c r="A491" s="230"/>
      <c r="B491" s="290"/>
      <c r="C491" s="300" t="s">
        <v>1746</v>
      </c>
      <c r="D491" s="304">
        <v>1</v>
      </c>
      <c r="E491" s="297">
        <v>1</v>
      </c>
      <c r="F491" s="297" t="s">
        <v>713</v>
      </c>
      <c r="G491" s="313" t="s">
        <v>2903</v>
      </c>
      <c r="H491" s="292"/>
      <c r="I491" s="129"/>
      <c r="J491" s="230"/>
    </row>
    <row r="492" spans="1:10" x14ac:dyDescent="0.25">
      <c r="A492" s="230"/>
      <c r="B492" s="290"/>
      <c r="C492" s="300" t="s">
        <v>1747</v>
      </c>
      <c r="D492" s="304">
        <v>1</v>
      </c>
      <c r="E492" s="297">
        <v>1</v>
      </c>
      <c r="F492" s="297" t="s">
        <v>713</v>
      </c>
      <c r="G492" s="313" t="s">
        <v>2903</v>
      </c>
      <c r="H492" s="292"/>
      <c r="I492" s="129"/>
      <c r="J492" s="230"/>
    </row>
    <row r="493" spans="1:10" x14ac:dyDescent="0.25">
      <c r="A493" s="230"/>
      <c r="B493" s="290"/>
      <c r="C493" s="277"/>
      <c r="D493" s="291"/>
      <c r="E493" s="283"/>
      <c r="F493" s="283"/>
      <c r="G493" s="270"/>
      <c r="H493" s="292"/>
      <c r="I493" s="129"/>
      <c r="J493" s="230"/>
    </row>
    <row r="494" spans="1:10" x14ac:dyDescent="0.25">
      <c r="A494" s="230"/>
      <c r="B494" s="290"/>
      <c r="C494" s="277" t="s">
        <v>1480</v>
      </c>
      <c r="D494" s="291"/>
      <c r="E494" s="283"/>
      <c r="F494" s="283"/>
      <c r="G494" s="270"/>
      <c r="H494" s="292"/>
      <c r="I494" s="129"/>
      <c r="J494" s="230"/>
    </row>
    <row r="495" spans="1:10" x14ac:dyDescent="0.25">
      <c r="A495" s="230"/>
      <c r="B495" s="290"/>
      <c r="C495" s="277"/>
      <c r="D495" s="291"/>
      <c r="E495" s="283"/>
      <c r="F495" s="283"/>
      <c r="G495" s="270"/>
      <c r="H495" s="292"/>
      <c r="I495" s="129"/>
      <c r="J495" s="230"/>
    </row>
    <row r="496" spans="1:10" x14ac:dyDescent="0.25">
      <c r="A496" s="230"/>
      <c r="B496" s="290"/>
      <c r="C496" s="270" t="s">
        <v>726</v>
      </c>
      <c r="D496" s="284"/>
      <c r="E496" s="283"/>
      <c r="F496" s="283"/>
      <c r="G496" s="270"/>
      <c r="H496" s="292"/>
      <c r="I496" s="129"/>
      <c r="J496" s="230"/>
    </row>
    <row r="497" spans="1:10" x14ac:dyDescent="0.25">
      <c r="A497" s="230"/>
      <c r="B497" s="290"/>
      <c r="C497" s="303" t="s">
        <v>1748</v>
      </c>
      <c r="D497" s="304">
        <v>1</v>
      </c>
      <c r="E497" s="297">
        <v>1</v>
      </c>
      <c r="F497" s="297" t="s">
        <v>713</v>
      </c>
      <c r="G497" s="313" t="s">
        <v>2903</v>
      </c>
      <c r="H497" s="292"/>
      <c r="I497" s="129"/>
      <c r="J497" s="230"/>
    </row>
    <row r="498" spans="1:10" ht="36" x14ac:dyDescent="0.25">
      <c r="A498" s="230"/>
      <c r="B498" s="290"/>
      <c r="C498" s="295" t="s">
        <v>1749</v>
      </c>
      <c r="D498" s="304">
        <v>1</v>
      </c>
      <c r="E498" s="297">
        <v>1</v>
      </c>
      <c r="F498" s="297" t="s">
        <v>713</v>
      </c>
      <c r="G498" s="313" t="s">
        <v>2903</v>
      </c>
      <c r="H498" s="292"/>
      <c r="I498" s="129"/>
      <c r="J498" s="230"/>
    </row>
    <row r="499" spans="1:10" ht="36" x14ac:dyDescent="0.25">
      <c r="A499" s="230"/>
      <c r="B499" s="290"/>
      <c r="C499" s="295" t="s">
        <v>1750</v>
      </c>
      <c r="D499" s="304">
        <v>1</v>
      </c>
      <c r="E499" s="297">
        <v>1</v>
      </c>
      <c r="F499" s="297" t="s">
        <v>713</v>
      </c>
      <c r="G499" s="313" t="s">
        <v>2903</v>
      </c>
      <c r="H499" s="292"/>
      <c r="I499" s="129"/>
      <c r="J499" s="230"/>
    </row>
    <row r="500" spans="1:10" ht="36" x14ac:dyDescent="0.25">
      <c r="A500" s="230"/>
      <c r="B500" s="290"/>
      <c r="C500" s="295" t="s">
        <v>1751</v>
      </c>
      <c r="D500" s="304">
        <v>1</v>
      </c>
      <c r="E500" s="297">
        <v>1</v>
      </c>
      <c r="F500" s="297" t="s">
        <v>713</v>
      </c>
      <c r="G500" s="313" t="s">
        <v>2903</v>
      </c>
      <c r="H500" s="292"/>
      <c r="I500" s="129"/>
      <c r="J500" s="230"/>
    </row>
    <row r="501" spans="1:10" ht="24" x14ac:dyDescent="0.25">
      <c r="A501" s="230"/>
      <c r="B501" s="290"/>
      <c r="C501" s="295" t="s">
        <v>1752</v>
      </c>
      <c r="D501" s="304">
        <v>1</v>
      </c>
      <c r="E501" s="297">
        <v>1</v>
      </c>
      <c r="F501" s="297" t="s">
        <v>713</v>
      </c>
      <c r="G501" s="313" t="s">
        <v>2903</v>
      </c>
      <c r="H501" s="292"/>
      <c r="I501" s="129"/>
      <c r="J501" s="230"/>
    </row>
    <row r="502" spans="1:10" ht="24" x14ac:dyDescent="0.25">
      <c r="A502" s="230"/>
      <c r="B502" s="290"/>
      <c r="C502" s="295" t="s">
        <v>1753</v>
      </c>
      <c r="D502" s="304">
        <v>1</v>
      </c>
      <c r="E502" s="297">
        <v>1</v>
      </c>
      <c r="F502" s="297" t="s">
        <v>713</v>
      </c>
      <c r="G502" s="313" t="s">
        <v>2903</v>
      </c>
      <c r="H502" s="292"/>
      <c r="I502" s="129"/>
      <c r="J502" s="230"/>
    </row>
    <row r="503" spans="1:10" ht="36" x14ac:dyDescent="0.25">
      <c r="A503" s="230"/>
      <c r="B503" s="290"/>
      <c r="C503" s="295" t="s">
        <v>1754</v>
      </c>
      <c r="D503" s="304">
        <v>1</v>
      </c>
      <c r="E503" s="297">
        <v>1</v>
      </c>
      <c r="F503" s="297" t="s">
        <v>713</v>
      </c>
      <c r="G503" s="313" t="s">
        <v>2903</v>
      </c>
      <c r="H503" s="292"/>
      <c r="I503" s="129"/>
      <c r="J503" s="230"/>
    </row>
    <row r="504" spans="1:10" ht="36" x14ac:dyDescent="0.25">
      <c r="A504" s="230"/>
      <c r="B504" s="290"/>
      <c r="C504" s="303" t="s">
        <v>1755</v>
      </c>
      <c r="D504" s="304">
        <v>1</v>
      </c>
      <c r="E504" s="297">
        <v>1</v>
      </c>
      <c r="F504" s="297" t="s">
        <v>713</v>
      </c>
      <c r="G504" s="313" t="s">
        <v>2903</v>
      </c>
      <c r="H504" s="292"/>
      <c r="I504" s="129"/>
      <c r="J504" s="230"/>
    </row>
    <row r="505" spans="1:10" x14ac:dyDescent="0.25">
      <c r="A505" s="230"/>
      <c r="B505" s="290"/>
      <c r="C505" s="295" t="s">
        <v>1756</v>
      </c>
      <c r="D505" s="304">
        <v>1</v>
      </c>
      <c r="E505" s="297">
        <v>1</v>
      </c>
      <c r="F505" s="297" t="s">
        <v>713</v>
      </c>
      <c r="G505" s="313" t="s">
        <v>2903</v>
      </c>
      <c r="H505" s="292"/>
      <c r="I505" s="129"/>
      <c r="J505" s="230"/>
    </row>
    <row r="506" spans="1:10" x14ac:dyDescent="0.25">
      <c r="A506" s="230"/>
      <c r="B506" s="305"/>
      <c r="C506" s="306"/>
      <c r="D506" s="307"/>
      <c r="E506" s="308"/>
      <c r="F506" s="308"/>
      <c r="G506" s="308"/>
      <c r="H506" s="308"/>
      <c r="I506" s="98"/>
      <c r="J506" s="230"/>
    </row>
    <row r="507" spans="1:10" x14ac:dyDescent="0.25">
      <c r="A507" s="230"/>
      <c r="B507" s="230"/>
      <c r="C507" s="256"/>
      <c r="D507" s="116"/>
      <c r="E507" s="230"/>
      <c r="F507" s="230"/>
      <c r="G507" s="230"/>
      <c r="H507" s="230"/>
      <c r="I507" s="230"/>
      <c r="J507" s="230"/>
    </row>
    <row r="508" spans="1:10" x14ac:dyDescent="0.25">
      <c r="A508" s="230"/>
      <c r="B508" s="230"/>
      <c r="C508" s="256"/>
      <c r="D508" s="116"/>
      <c r="E508" s="230"/>
      <c r="F508" s="230"/>
      <c r="G508" s="230"/>
      <c r="H508" s="230"/>
      <c r="I508" s="230"/>
      <c r="J508" s="230"/>
    </row>
    <row r="509" spans="1:10" x14ac:dyDescent="0.25">
      <c r="A509" s="230"/>
      <c r="B509" s="230"/>
      <c r="C509" s="256"/>
      <c r="D509" s="116"/>
      <c r="E509" s="230"/>
      <c r="F509" s="230"/>
      <c r="G509" s="230"/>
      <c r="H509" s="230"/>
      <c r="I509" s="230"/>
      <c r="J509" s="230"/>
    </row>
    <row r="510" spans="1:10" x14ac:dyDescent="0.25">
      <c r="A510" s="230"/>
      <c r="B510" s="230"/>
      <c r="C510" s="256"/>
      <c r="D510" s="116"/>
      <c r="E510" s="230"/>
      <c r="F510" s="230"/>
      <c r="G510" s="230"/>
      <c r="H510" s="230"/>
      <c r="I510" s="230"/>
      <c r="J510" s="230"/>
    </row>
    <row r="511" spans="1:10" x14ac:dyDescent="0.25">
      <c r="A511" s="230"/>
      <c r="B511" s="230"/>
      <c r="C511" s="256"/>
      <c r="D511" s="116"/>
      <c r="E511" s="230"/>
      <c r="F511" s="230"/>
      <c r="G511" s="230"/>
      <c r="H511" s="230"/>
      <c r="I511" s="230"/>
      <c r="J511" s="230"/>
    </row>
    <row r="512" spans="1:10" ht="18.75" x14ac:dyDescent="0.25">
      <c r="A512" s="234"/>
      <c r="B512" s="413" t="s">
        <v>1757</v>
      </c>
      <c r="C512" s="414"/>
      <c r="D512" s="414"/>
      <c r="E512" s="414"/>
      <c r="F512" s="414"/>
      <c r="G512" s="414"/>
      <c r="H512" s="414"/>
      <c r="I512" s="243"/>
      <c r="J512" s="233"/>
    </row>
    <row r="513" spans="1:10" x14ac:dyDescent="0.25">
      <c r="A513" s="234"/>
      <c r="B513" s="270"/>
      <c r="C513" s="270"/>
      <c r="D513" s="271"/>
      <c r="E513" s="270"/>
      <c r="F513" s="270"/>
      <c r="G513" s="270"/>
      <c r="H513" s="270"/>
      <c r="I513" s="232"/>
      <c r="J513" s="233"/>
    </row>
    <row r="514" spans="1:10" x14ac:dyDescent="0.25">
      <c r="A514" s="234"/>
      <c r="B514" s="270"/>
      <c r="C514" s="272" t="s">
        <v>1478</v>
      </c>
      <c r="D514" s="273"/>
      <c r="E514" s="274">
        <f>IF('Aplicabilidad Art.55'!$E$30="NO","NA",SUM(E523:E536)/SUM(D523:D536))</f>
        <v>1</v>
      </c>
      <c r="F514" s="275"/>
      <c r="G514" s="276" t="str">
        <f>CONCATENATE("Según la configuración de aplicabilidad, esta fracción ",'Aplicabilidad Art.55'!E30," aplica.")</f>
        <v>Según la configuración de aplicabilidad, esta fracción SI aplica.</v>
      </c>
      <c r="H514" s="277"/>
      <c r="I514" s="232"/>
      <c r="J514" s="233"/>
    </row>
    <row r="515" spans="1:10" x14ac:dyDescent="0.25">
      <c r="A515" s="234"/>
      <c r="B515" s="277"/>
      <c r="C515" s="272" t="s">
        <v>1480</v>
      </c>
      <c r="D515" s="273"/>
      <c r="E515" s="274">
        <f>IF('Aplicabilidad Art.55'!$E$30="NO","NA",SUM(E541:E549)/SUM(D541:D549))</f>
        <v>1</v>
      </c>
      <c r="F515" s="275"/>
      <c r="G515" s="278" t="s">
        <v>1481</v>
      </c>
      <c r="H515" s="277"/>
      <c r="I515" s="232"/>
      <c r="J515" s="233"/>
    </row>
    <row r="516" spans="1:10" x14ac:dyDescent="0.25">
      <c r="A516" s="234"/>
      <c r="B516" s="277"/>
      <c r="C516" s="272" t="s">
        <v>1482</v>
      </c>
      <c r="D516" s="273"/>
      <c r="E516" s="279">
        <f>IF('Aplicabilidad Art.55'!$E$30="NO","NA",E514*0.6+E515*0.4)</f>
        <v>1</v>
      </c>
      <c r="F516" s="280"/>
      <c r="G516" s="278" t="s">
        <v>1483</v>
      </c>
      <c r="H516" s="277"/>
      <c r="I516" s="232"/>
      <c r="J516" s="233"/>
    </row>
    <row r="517" spans="1:10" x14ac:dyDescent="0.25">
      <c r="A517" s="234"/>
      <c r="B517" s="277"/>
      <c r="C517" s="277"/>
      <c r="D517" s="281"/>
      <c r="E517" s="282"/>
      <c r="F517" s="282"/>
      <c r="G517" s="277"/>
      <c r="H517" s="277"/>
      <c r="I517" s="232"/>
      <c r="J517" s="233"/>
    </row>
    <row r="518" spans="1:10" x14ac:dyDescent="0.25">
      <c r="A518" s="230"/>
      <c r="B518" s="283"/>
      <c r="C518" s="270"/>
      <c r="D518" s="284"/>
      <c r="E518" s="283"/>
      <c r="F518" s="283"/>
      <c r="G518" s="283"/>
      <c r="H518" s="270"/>
      <c r="I518" s="232"/>
      <c r="J518" s="233"/>
    </row>
    <row r="519" spans="1:10" x14ac:dyDescent="0.25">
      <c r="A519" s="230"/>
      <c r="B519" s="285"/>
      <c r="C519" s="286"/>
      <c r="D519" s="287"/>
      <c r="E519" s="411"/>
      <c r="F519" s="412"/>
      <c r="G519" s="412"/>
      <c r="H519" s="288"/>
      <c r="I519" s="92"/>
      <c r="J519" s="233"/>
    </row>
    <row r="520" spans="1:10" x14ac:dyDescent="0.25">
      <c r="A520" s="230"/>
      <c r="B520" s="290"/>
      <c r="C520" s="277" t="s">
        <v>1484</v>
      </c>
      <c r="D520" s="291"/>
      <c r="E520" s="292"/>
      <c r="F520" s="292"/>
      <c r="G520" s="292"/>
      <c r="H520" s="292"/>
      <c r="I520" s="93"/>
      <c r="J520" s="233"/>
    </row>
    <row r="521" spans="1:10" x14ac:dyDescent="0.25">
      <c r="A521" s="230"/>
      <c r="B521" s="294"/>
      <c r="C521" s="277"/>
      <c r="D521" s="291"/>
      <c r="E521" s="292"/>
      <c r="F521" s="292"/>
      <c r="G521" s="292"/>
      <c r="H521" s="292"/>
      <c r="I521" s="93"/>
      <c r="J521" s="233"/>
    </row>
    <row r="522" spans="1:10" x14ac:dyDescent="0.25">
      <c r="A522" s="230"/>
      <c r="B522" s="294"/>
      <c r="C522" s="270" t="s">
        <v>726</v>
      </c>
      <c r="D522" s="284"/>
      <c r="E522" s="283" t="s">
        <v>1485</v>
      </c>
      <c r="F522" s="283" t="s">
        <v>712</v>
      </c>
      <c r="G522" s="283" t="s">
        <v>1486</v>
      </c>
      <c r="H522" s="292"/>
      <c r="I522" s="93"/>
      <c r="J522" s="233"/>
    </row>
    <row r="523" spans="1:10" x14ac:dyDescent="0.25">
      <c r="A523" s="230"/>
      <c r="B523" s="294"/>
      <c r="C523" s="295" t="s">
        <v>1487</v>
      </c>
      <c r="D523" s="304">
        <v>1</v>
      </c>
      <c r="E523" s="297">
        <v>1</v>
      </c>
      <c r="F523" s="297" t="s">
        <v>713</v>
      </c>
      <c r="G523" s="313" t="s">
        <v>2903</v>
      </c>
      <c r="H523" s="292"/>
      <c r="I523" s="93"/>
      <c r="J523" s="233"/>
    </row>
    <row r="524" spans="1:10" ht="24" x14ac:dyDescent="0.25">
      <c r="A524" s="230"/>
      <c r="B524" s="290"/>
      <c r="C524" s="295" t="s">
        <v>1488</v>
      </c>
      <c r="D524" s="304">
        <v>1</v>
      </c>
      <c r="E524" s="297">
        <v>1</v>
      </c>
      <c r="F524" s="297" t="s">
        <v>713</v>
      </c>
      <c r="G524" s="313" t="s">
        <v>2903</v>
      </c>
      <c r="H524" s="292"/>
      <c r="I524" s="93"/>
      <c r="J524" s="233"/>
    </row>
    <row r="525" spans="1:10" ht="24" x14ac:dyDescent="0.25">
      <c r="A525" s="230"/>
      <c r="B525" s="290"/>
      <c r="C525" s="300" t="s">
        <v>1758</v>
      </c>
      <c r="D525" s="304">
        <v>1</v>
      </c>
      <c r="E525" s="297">
        <v>1</v>
      </c>
      <c r="F525" s="297" t="s">
        <v>713</v>
      </c>
      <c r="G525" s="313" t="s">
        <v>2903</v>
      </c>
      <c r="H525" s="292"/>
      <c r="I525" s="93"/>
      <c r="J525" s="230"/>
    </row>
    <row r="526" spans="1:10" ht="36" x14ac:dyDescent="0.25">
      <c r="A526" s="230"/>
      <c r="B526" s="290"/>
      <c r="C526" s="300" t="s">
        <v>1759</v>
      </c>
      <c r="D526" s="304">
        <v>1</v>
      </c>
      <c r="E526" s="297">
        <v>1</v>
      </c>
      <c r="F526" s="297" t="s">
        <v>713</v>
      </c>
      <c r="G526" s="313" t="s">
        <v>2903</v>
      </c>
      <c r="H526" s="292"/>
      <c r="I526" s="93"/>
      <c r="J526" s="230"/>
    </row>
    <row r="527" spans="1:10" ht="24" x14ac:dyDescent="0.25">
      <c r="A527" s="230"/>
      <c r="B527" s="290"/>
      <c r="C527" s="300" t="s">
        <v>1760</v>
      </c>
      <c r="D527" s="304">
        <v>1</v>
      </c>
      <c r="E527" s="297">
        <v>1</v>
      </c>
      <c r="F527" s="297" t="s">
        <v>713</v>
      </c>
      <c r="G527" s="313" t="s">
        <v>2903</v>
      </c>
      <c r="H527" s="292"/>
      <c r="I527" s="93"/>
      <c r="J527" s="230"/>
    </row>
    <row r="528" spans="1:10" x14ac:dyDescent="0.25">
      <c r="A528" s="230"/>
      <c r="B528" s="290"/>
      <c r="C528" s="300" t="s">
        <v>1761</v>
      </c>
      <c r="D528" s="304">
        <v>1</v>
      </c>
      <c r="E528" s="297">
        <v>1</v>
      </c>
      <c r="F528" s="297" t="s">
        <v>713</v>
      </c>
      <c r="G528" s="313" t="s">
        <v>2903</v>
      </c>
      <c r="H528" s="292"/>
      <c r="I528" s="93"/>
      <c r="J528" s="230"/>
    </row>
    <row r="529" spans="1:10" ht="30" x14ac:dyDescent="0.25">
      <c r="A529" s="230"/>
      <c r="B529" s="290"/>
      <c r="C529" s="300" t="s">
        <v>1762</v>
      </c>
      <c r="D529" s="304">
        <v>1</v>
      </c>
      <c r="E529" s="297">
        <v>1</v>
      </c>
      <c r="F529" s="297" t="s">
        <v>713</v>
      </c>
      <c r="G529" s="313" t="s">
        <v>2920</v>
      </c>
      <c r="H529" s="292"/>
      <c r="I529" s="93"/>
      <c r="J529" s="230"/>
    </row>
    <row r="530" spans="1:10" ht="24" x14ac:dyDescent="0.25">
      <c r="A530" s="230"/>
      <c r="B530" s="290"/>
      <c r="C530" s="300" t="s">
        <v>1763</v>
      </c>
      <c r="D530" s="304">
        <v>1</v>
      </c>
      <c r="E530" s="297">
        <v>1</v>
      </c>
      <c r="F530" s="297" t="s">
        <v>713</v>
      </c>
      <c r="G530" s="313" t="s">
        <v>2903</v>
      </c>
      <c r="H530" s="292"/>
      <c r="I530" s="93"/>
      <c r="J530" s="230"/>
    </row>
    <row r="531" spans="1:10" ht="24" x14ac:dyDescent="0.25">
      <c r="A531" s="230"/>
      <c r="B531" s="290"/>
      <c r="C531" s="300" t="s">
        <v>1764</v>
      </c>
      <c r="D531" s="304">
        <v>1</v>
      </c>
      <c r="E531" s="297">
        <v>1</v>
      </c>
      <c r="F531" s="297" t="s">
        <v>713</v>
      </c>
      <c r="G531" s="313" t="s">
        <v>2903</v>
      </c>
      <c r="H531" s="292"/>
      <c r="I531" s="93"/>
      <c r="J531" s="230"/>
    </row>
    <row r="532" spans="1:10" x14ac:dyDescent="0.25">
      <c r="A532" s="230"/>
      <c r="B532" s="290"/>
      <c r="C532" s="300" t="s">
        <v>1765</v>
      </c>
      <c r="D532" s="304">
        <v>1</v>
      </c>
      <c r="E532" s="297">
        <v>1</v>
      </c>
      <c r="F532" s="297" t="s">
        <v>713</v>
      </c>
      <c r="G532" s="313" t="s">
        <v>2903</v>
      </c>
      <c r="H532" s="292"/>
      <c r="I532" s="93"/>
      <c r="J532" s="230"/>
    </row>
    <row r="533" spans="1:10" x14ac:dyDescent="0.25">
      <c r="A533" s="230"/>
      <c r="B533" s="290"/>
      <c r="C533" s="300" t="s">
        <v>1766</v>
      </c>
      <c r="D533" s="304">
        <v>1</v>
      </c>
      <c r="E533" s="297">
        <v>1</v>
      </c>
      <c r="F533" s="297" t="s">
        <v>713</v>
      </c>
      <c r="G533" s="313" t="s">
        <v>2903</v>
      </c>
      <c r="H533" s="292"/>
      <c r="I533" s="93"/>
      <c r="J533" s="230"/>
    </row>
    <row r="534" spans="1:10" x14ac:dyDescent="0.25">
      <c r="A534" s="230"/>
      <c r="B534" s="290"/>
      <c r="C534" s="300" t="s">
        <v>1767</v>
      </c>
      <c r="D534" s="304">
        <v>1</v>
      </c>
      <c r="E534" s="297">
        <v>1</v>
      </c>
      <c r="F534" s="297" t="s">
        <v>713</v>
      </c>
      <c r="G534" s="313" t="s">
        <v>2903</v>
      </c>
      <c r="H534" s="292"/>
      <c r="I534" s="93"/>
      <c r="J534" s="230"/>
    </row>
    <row r="535" spans="1:10" x14ac:dyDescent="0.25">
      <c r="A535" s="230"/>
      <c r="B535" s="290"/>
      <c r="C535" s="300" t="s">
        <v>1768</v>
      </c>
      <c r="D535" s="304">
        <v>1</v>
      </c>
      <c r="E535" s="297">
        <v>1</v>
      </c>
      <c r="F535" s="297" t="s">
        <v>713</v>
      </c>
      <c r="G535" s="313" t="s">
        <v>2903</v>
      </c>
      <c r="H535" s="292"/>
      <c r="I535" s="129"/>
      <c r="J535" s="230"/>
    </row>
    <row r="536" spans="1:10" ht="30" x14ac:dyDescent="0.25">
      <c r="A536" s="230"/>
      <c r="B536" s="290"/>
      <c r="C536" s="300" t="s">
        <v>1769</v>
      </c>
      <c r="D536" s="304">
        <v>1</v>
      </c>
      <c r="E536" s="297">
        <v>1</v>
      </c>
      <c r="F536" s="297" t="s">
        <v>713</v>
      </c>
      <c r="G536" s="313" t="s">
        <v>2920</v>
      </c>
      <c r="H536" s="292"/>
      <c r="I536" s="129"/>
      <c r="J536" s="230"/>
    </row>
    <row r="537" spans="1:10" x14ac:dyDescent="0.25">
      <c r="A537" s="230"/>
      <c r="B537" s="290"/>
      <c r="C537" s="277"/>
      <c r="D537" s="291"/>
      <c r="E537" s="292"/>
      <c r="F537" s="292"/>
      <c r="G537" s="292"/>
      <c r="H537" s="292"/>
      <c r="I537" s="129"/>
      <c r="J537" s="230"/>
    </row>
    <row r="538" spans="1:10" x14ac:dyDescent="0.25">
      <c r="A538" s="230"/>
      <c r="B538" s="290"/>
      <c r="C538" s="277" t="s">
        <v>1480</v>
      </c>
      <c r="D538" s="291"/>
      <c r="E538" s="292"/>
      <c r="F538" s="292"/>
      <c r="G538" s="292"/>
      <c r="H538" s="292"/>
      <c r="I538" s="129"/>
      <c r="J538" s="230"/>
    </row>
    <row r="539" spans="1:10" x14ac:dyDescent="0.25">
      <c r="A539" s="230"/>
      <c r="B539" s="290"/>
      <c r="C539" s="277"/>
      <c r="D539" s="291"/>
      <c r="E539" s="292"/>
      <c r="F539" s="292"/>
      <c r="G539" s="292"/>
      <c r="H539" s="292"/>
      <c r="I539" s="129"/>
      <c r="J539" s="230"/>
    </row>
    <row r="540" spans="1:10" x14ac:dyDescent="0.25">
      <c r="A540" s="230"/>
      <c r="B540" s="290"/>
      <c r="C540" s="270" t="s">
        <v>726</v>
      </c>
      <c r="D540" s="284"/>
      <c r="E540" s="283" t="s">
        <v>1485</v>
      </c>
      <c r="F540" s="283" t="s">
        <v>712</v>
      </c>
      <c r="G540" s="283" t="s">
        <v>1486</v>
      </c>
      <c r="H540" s="292"/>
      <c r="I540" s="129"/>
      <c r="J540" s="230"/>
    </row>
    <row r="541" spans="1:10" x14ac:dyDescent="0.25">
      <c r="A541" s="230"/>
      <c r="B541" s="290"/>
      <c r="C541" s="303" t="s">
        <v>1770</v>
      </c>
      <c r="D541" s="304">
        <v>1</v>
      </c>
      <c r="E541" s="297">
        <v>1</v>
      </c>
      <c r="F541" s="297" t="s">
        <v>713</v>
      </c>
      <c r="G541" s="313" t="s">
        <v>2903</v>
      </c>
      <c r="H541" s="292"/>
      <c r="I541" s="129"/>
      <c r="J541" s="230"/>
    </row>
    <row r="542" spans="1:10" ht="36" x14ac:dyDescent="0.25">
      <c r="A542" s="230"/>
      <c r="B542" s="290"/>
      <c r="C542" s="295" t="s">
        <v>1771</v>
      </c>
      <c r="D542" s="304">
        <v>1</v>
      </c>
      <c r="E542" s="297">
        <v>1</v>
      </c>
      <c r="F542" s="297" t="s">
        <v>713</v>
      </c>
      <c r="G542" s="313" t="s">
        <v>2903</v>
      </c>
      <c r="H542" s="292"/>
      <c r="I542" s="129"/>
      <c r="J542" s="230"/>
    </row>
    <row r="543" spans="1:10" ht="36" x14ac:dyDescent="0.25">
      <c r="A543" s="230"/>
      <c r="B543" s="290"/>
      <c r="C543" s="295" t="s">
        <v>1772</v>
      </c>
      <c r="D543" s="304">
        <v>1</v>
      </c>
      <c r="E543" s="297">
        <v>1</v>
      </c>
      <c r="F543" s="297" t="s">
        <v>713</v>
      </c>
      <c r="G543" s="313" t="s">
        <v>2903</v>
      </c>
      <c r="H543" s="292"/>
      <c r="I543" s="129"/>
      <c r="J543" s="230"/>
    </row>
    <row r="544" spans="1:10" ht="36" x14ac:dyDescent="0.25">
      <c r="A544" s="230"/>
      <c r="B544" s="290"/>
      <c r="C544" s="295" t="s">
        <v>1773</v>
      </c>
      <c r="D544" s="304">
        <v>1</v>
      </c>
      <c r="E544" s="297">
        <v>1</v>
      </c>
      <c r="F544" s="297" t="s">
        <v>713</v>
      </c>
      <c r="G544" s="313" t="s">
        <v>2903</v>
      </c>
      <c r="H544" s="292"/>
      <c r="I544" s="129"/>
      <c r="J544" s="230"/>
    </row>
    <row r="545" spans="1:10" ht="24" x14ac:dyDescent="0.25">
      <c r="A545" s="230"/>
      <c r="B545" s="290"/>
      <c r="C545" s="295" t="s">
        <v>1774</v>
      </c>
      <c r="D545" s="304">
        <v>1</v>
      </c>
      <c r="E545" s="297">
        <v>1</v>
      </c>
      <c r="F545" s="297" t="s">
        <v>713</v>
      </c>
      <c r="G545" s="313" t="s">
        <v>2903</v>
      </c>
      <c r="H545" s="292"/>
      <c r="I545" s="129"/>
      <c r="J545" s="230"/>
    </row>
    <row r="546" spans="1:10" ht="24" x14ac:dyDescent="0.25">
      <c r="A546" s="230"/>
      <c r="B546" s="290"/>
      <c r="C546" s="295" t="s">
        <v>1775</v>
      </c>
      <c r="D546" s="304">
        <v>1</v>
      </c>
      <c r="E546" s="297">
        <v>1</v>
      </c>
      <c r="F546" s="297" t="s">
        <v>713</v>
      </c>
      <c r="G546" s="313" t="s">
        <v>2903</v>
      </c>
      <c r="H546" s="292"/>
      <c r="I546" s="129"/>
      <c r="J546" s="230"/>
    </row>
    <row r="547" spans="1:10" ht="36" x14ac:dyDescent="0.25">
      <c r="A547" s="230"/>
      <c r="B547" s="290"/>
      <c r="C547" s="295" t="s">
        <v>1776</v>
      </c>
      <c r="D547" s="304">
        <v>1</v>
      </c>
      <c r="E547" s="297">
        <v>1</v>
      </c>
      <c r="F547" s="297" t="s">
        <v>713</v>
      </c>
      <c r="G547" s="313" t="s">
        <v>2903</v>
      </c>
      <c r="H547" s="292"/>
      <c r="I547" s="129"/>
      <c r="J547" s="230"/>
    </row>
    <row r="548" spans="1:10" ht="36" x14ac:dyDescent="0.25">
      <c r="A548" s="230"/>
      <c r="B548" s="290"/>
      <c r="C548" s="303" t="s">
        <v>1777</v>
      </c>
      <c r="D548" s="304">
        <v>1</v>
      </c>
      <c r="E548" s="297">
        <v>1</v>
      </c>
      <c r="F548" s="297" t="s">
        <v>713</v>
      </c>
      <c r="G548" s="313" t="s">
        <v>2903</v>
      </c>
      <c r="H548" s="292"/>
      <c r="I548" s="129"/>
      <c r="J548" s="230"/>
    </row>
    <row r="549" spans="1:10" x14ac:dyDescent="0.25">
      <c r="A549" s="230"/>
      <c r="B549" s="290"/>
      <c r="C549" s="295" t="s">
        <v>1778</v>
      </c>
      <c r="D549" s="304">
        <v>1</v>
      </c>
      <c r="E549" s="297">
        <v>1</v>
      </c>
      <c r="F549" s="297" t="s">
        <v>713</v>
      </c>
      <c r="G549" s="313" t="s">
        <v>2903</v>
      </c>
      <c r="H549" s="292"/>
      <c r="I549" s="129"/>
      <c r="J549" s="230"/>
    </row>
    <row r="550" spans="1:10" x14ac:dyDescent="0.25">
      <c r="A550" s="230"/>
      <c r="B550" s="305"/>
      <c r="C550" s="306"/>
      <c r="D550" s="307"/>
      <c r="E550" s="308"/>
      <c r="F550" s="308"/>
      <c r="G550" s="308"/>
      <c r="H550" s="308"/>
      <c r="I550" s="98"/>
      <c r="J550" s="230"/>
    </row>
    <row r="551" spans="1:10" x14ac:dyDescent="0.25">
      <c r="A551" s="230"/>
      <c r="B551" s="230"/>
      <c r="C551" s="256"/>
      <c r="D551" s="116"/>
      <c r="E551" s="230"/>
      <c r="F551" s="230"/>
      <c r="G551" s="230"/>
      <c r="H551" s="230"/>
      <c r="I551" s="230"/>
      <c r="J551" s="230"/>
    </row>
    <row r="552" spans="1:10" x14ac:dyDescent="0.25">
      <c r="A552" s="230"/>
      <c r="B552" s="230"/>
      <c r="C552" s="256"/>
      <c r="D552" s="116"/>
      <c r="E552" s="230"/>
      <c r="F552" s="230"/>
      <c r="G552" s="230"/>
      <c r="H552" s="230"/>
      <c r="I552" s="230"/>
      <c r="J552" s="230"/>
    </row>
    <row r="553" spans="1:10" x14ac:dyDescent="0.25">
      <c r="A553" s="230"/>
      <c r="B553" s="230"/>
      <c r="C553" s="256"/>
      <c r="D553" s="116"/>
      <c r="E553" s="230"/>
      <c r="F553" s="230"/>
      <c r="G553" s="230"/>
      <c r="H553" s="230"/>
      <c r="I553" s="230"/>
      <c r="J553" s="230"/>
    </row>
    <row r="554" spans="1:10" x14ac:dyDescent="0.25">
      <c r="A554" s="230"/>
      <c r="B554" s="230"/>
      <c r="C554" s="256"/>
      <c r="D554" s="116"/>
      <c r="E554" s="230"/>
      <c r="F554" s="230"/>
      <c r="G554" s="230"/>
      <c r="H554" s="230"/>
      <c r="I554" s="230"/>
      <c r="J554" s="230"/>
    </row>
    <row r="555" spans="1:10" x14ac:dyDescent="0.25">
      <c r="A555" s="230"/>
      <c r="B555" s="230"/>
      <c r="C555" s="256"/>
      <c r="D555" s="116"/>
      <c r="E555" s="230"/>
      <c r="F555" s="230"/>
      <c r="G555" s="230"/>
      <c r="H555" s="230"/>
      <c r="I555" s="230"/>
      <c r="J555" s="230"/>
    </row>
    <row r="556" spans="1:10" ht="18.75" x14ac:dyDescent="0.25">
      <c r="A556" s="234"/>
      <c r="B556" s="407" t="s">
        <v>1779</v>
      </c>
      <c r="C556" s="408"/>
      <c r="D556" s="408"/>
      <c r="E556" s="408"/>
      <c r="F556" s="408"/>
      <c r="G556" s="408"/>
      <c r="H556" s="408"/>
      <c r="I556" s="243"/>
      <c r="J556" s="233"/>
    </row>
    <row r="557" spans="1:10" x14ac:dyDescent="0.25">
      <c r="A557" s="234"/>
      <c r="B557" s="232"/>
      <c r="C557" s="232"/>
      <c r="D557" s="119"/>
      <c r="E557" s="232"/>
      <c r="F557" s="232"/>
      <c r="G557" s="232"/>
      <c r="H557" s="232"/>
      <c r="I557" s="232"/>
      <c r="J557" s="233"/>
    </row>
    <row r="558" spans="1:10" x14ac:dyDescent="0.25">
      <c r="A558" s="234"/>
      <c r="B558" s="232"/>
      <c r="C558" s="244" t="s">
        <v>1478</v>
      </c>
      <c r="D558" s="120"/>
      <c r="E558" s="245" t="str">
        <f>IF('Aplicabilidad Art.55'!$E$32="NO","NA",SUM(E567:E584)/SUM(D567:D584))</f>
        <v>NA</v>
      </c>
      <c r="F558" s="246"/>
      <c r="G558" s="247" t="str">
        <f>CONCATENATE("Según la configuración de aplicabilidad, esta fracción ",'Aplicabilidad Art.55'!E32," aplica.")</f>
        <v>Según la configuración de aplicabilidad, esta fracción NO aplica.</v>
      </c>
      <c r="H558" s="234"/>
      <c r="I558" s="232"/>
      <c r="J558" s="233"/>
    </row>
    <row r="559" spans="1:10" x14ac:dyDescent="0.25">
      <c r="A559" s="234"/>
      <c r="B559" s="234"/>
      <c r="C559" s="244" t="s">
        <v>1480</v>
      </c>
      <c r="D559" s="120"/>
      <c r="E559" s="245" t="str">
        <f>IF('Aplicabilidad Art.55'!$E$32="NO","NA",SUM(E589:E597)/SUM(D589:D597))</f>
        <v>NA</v>
      </c>
      <c r="F559" s="246"/>
      <c r="G559" s="248" t="s">
        <v>1481</v>
      </c>
      <c r="H559" s="234"/>
      <c r="I559" s="232"/>
      <c r="J559" s="233"/>
    </row>
    <row r="560" spans="1:10" x14ac:dyDescent="0.25">
      <c r="A560" s="234"/>
      <c r="B560" s="234"/>
      <c r="C560" s="244" t="s">
        <v>1482</v>
      </c>
      <c r="D560" s="120"/>
      <c r="E560" s="177" t="str">
        <f>IF('Aplicabilidad Art.55'!$E$32="NO","NA",E558*0.6+E559*0.4)</f>
        <v>NA</v>
      </c>
      <c r="F560" s="249"/>
      <c r="G560" s="248" t="s">
        <v>1483</v>
      </c>
      <c r="H560" s="234"/>
      <c r="I560" s="232"/>
      <c r="J560" s="233"/>
    </row>
    <row r="561" spans="1:10" x14ac:dyDescent="0.25">
      <c r="A561" s="234"/>
      <c r="B561" s="234"/>
      <c r="C561" s="234"/>
      <c r="D561" s="117"/>
      <c r="E561" s="236"/>
      <c r="F561" s="236"/>
      <c r="G561" s="234"/>
      <c r="H561" s="234"/>
      <c r="I561" s="232"/>
      <c r="J561" s="233"/>
    </row>
    <row r="562" spans="1:10" x14ac:dyDescent="0.25">
      <c r="A562" s="230"/>
      <c r="B562" s="231"/>
      <c r="C562" s="232"/>
      <c r="D562" s="114"/>
      <c r="E562" s="231"/>
      <c r="F562" s="231"/>
      <c r="G562" s="231"/>
      <c r="H562" s="232"/>
      <c r="I562" s="232"/>
      <c r="J562" s="233"/>
    </row>
    <row r="563" spans="1:10" x14ac:dyDescent="0.25">
      <c r="A563" s="230"/>
      <c r="B563" s="91"/>
      <c r="C563" s="251"/>
      <c r="D563" s="121"/>
      <c r="E563" s="409"/>
      <c r="F563" s="410"/>
      <c r="G563" s="410"/>
      <c r="H563" s="252"/>
      <c r="I563" s="92"/>
      <c r="J563" s="233"/>
    </row>
    <row r="564" spans="1:10" x14ac:dyDescent="0.25">
      <c r="A564" s="230"/>
      <c r="B564" s="49"/>
      <c r="C564" s="234" t="s">
        <v>1484</v>
      </c>
      <c r="D564" s="122"/>
      <c r="E564" s="253"/>
      <c r="F564" s="253"/>
      <c r="G564" s="253"/>
      <c r="H564" s="253"/>
      <c r="I564" s="93"/>
      <c r="J564" s="233"/>
    </row>
    <row r="565" spans="1:10" x14ac:dyDescent="0.25">
      <c r="A565" s="230"/>
      <c r="B565" s="123"/>
      <c r="C565" s="234"/>
      <c r="D565" s="122"/>
      <c r="E565" s="253"/>
      <c r="F565" s="253"/>
      <c r="G565" s="253"/>
      <c r="H565" s="253"/>
      <c r="I565" s="93"/>
      <c r="J565" s="233"/>
    </row>
    <row r="566" spans="1:10" x14ac:dyDescent="0.25">
      <c r="A566" s="230"/>
      <c r="B566" s="123"/>
      <c r="C566" s="232" t="s">
        <v>726</v>
      </c>
      <c r="D566" s="114"/>
      <c r="E566" s="231" t="s">
        <v>1485</v>
      </c>
      <c r="F566" s="231" t="s">
        <v>712</v>
      </c>
      <c r="G566" s="231" t="s">
        <v>1486</v>
      </c>
      <c r="H566" s="253"/>
      <c r="I566" s="93"/>
      <c r="J566" s="233"/>
    </row>
    <row r="567" spans="1:10" x14ac:dyDescent="0.25">
      <c r="A567" s="230"/>
      <c r="B567" s="123"/>
      <c r="C567" s="124" t="s">
        <v>1487</v>
      </c>
      <c r="D567" s="125">
        <v>1</v>
      </c>
      <c r="E567" s="126"/>
      <c r="F567" s="126"/>
      <c r="G567" s="127"/>
      <c r="H567" s="253"/>
      <c r="I567" s="93"/>
      <c r="J567" s="233"/>
    </row>
    <row r="568" spans="1:10" ht="24" x14ac:dyDescent="0.25">
      <c r="A568" s="230"/>
      <c r="B568" s="49"/>
      <c r="C568" s="124" t="s">
        <v>1488</v>
      </c>
      <c r="D568" s="125">
        <v>1</v>
      </c>
      <c r="E568" s="126"/>
      <c r="F568" s="126"/>
      <c r="G568" s="127"/>
      <c r="H568" s="253"/>
      <c r="I568" s="93"/>
      <c r="J568" s="233"/>
    </row>
    <row r="569" spans="1:10" ht="72" x14ac:dyDescent="0.25">
      <c r="A569" s="230"/>
      <c r="B569" s="49"/>
      <c r="C569" s="128" t="s">
        <v>1780</v>
      </c>
      <c r="D569" s="125">
        <v>1</v>
      </c>
      <c r="E569" s="126"/>
      <c r="F569" s="126"/>
      <c r="G569" s="127"/>
      <c r="H569" s="253"/>
      <c r="I569" s="93"/>
      <c r="J569" s="230"/>
    </row>
    <row r="570" spans="1:10" ht="24" x14ac:dyDescent="0.25">
      <c r="A570" s="230"/>
      <c r="B570" s="49"/>
      <c r="C570" s="128" t="s">
        <v>1781</v>
      </c>
      <c r="D570" s="125">
        <v>1</v>
      </c>
      <c r="E570" s="126"/>
      <c r="F570" s="126"/>
      <c r="G570" s="127"/>
      <c r="H570" s="253"/>
      <c r="I570" s="93"/>
      <c r="J570" s="230"/>
    </row>
    <row r="571" spans="1:10" ht="24" x14ac:dyDescent="0.25">
      <c r="A571" s="230"/>
      <c r="B571" s="49"/>
      <c r="C571" s="128" t="s">
        <v>1782</v>
      </c>
      <c r="D571" s="125">
        <v>1</v>
      </c>
      <c r="E571" s="126"/>
      <c r="F571" s="126"/>
      <c r="G571" s="127"/>
      <c r="H571" s="253"/>
      <c r="I571" s="93"/>
      <c r="J571" s="230"/>
    </row>
    <row r="572" spans="1:10" ht="24" x14ac:dyDescent="0.25">
      <c r="A572" s="230"/>
      <c r="B572" s="49"/>
      <c r="C572" s="128" t="s">
        <v>1621</v>
      </c>
      <c r="D572" s="125">
        <v>1</v>
      </c>
      <c r="E572" s="126"/>
      <c r="F572" s="126"/>
      <c r="G572" s="127"/>
      <c r="H572" s="253"/>
      <c r="I572" s="93"/>
      <c r="J572" s="230"/>
    </row>
    <row r="573" spans="1:10" ht="24" x14ac:dyDescent="0.25">
      <c r="A573" s="230"/>
      <c r="B573" s="49"/>
      <c r="C573" s="128" t="s">
        <v>1622</v>
      </c>
      <c r="D573" s="125">
        <v>1</v>
      </c>
      <c r="E573" s="126"/>
      <c r="F573" s="126"/>
      <c r="G573" s="127"/>
      <c r="H573" s="253"/>
      <c r="I573" s="93"/>
      <c r="J573" s="230"/>
    </row>
    <row r="574" spans="1:10" ht="36" x14ac:dyDescent="0.25">
      <c r="A574" s="230"/>
      <c r="B574" s="49"/>
      <c r="C574" s="128" t="s">
        <v>1783</v>
      </c>
      <c r="D574" s="125">
        <v>1</v>
      </c>
      <c r="E574" s="126"/>
      <c r="F574" s="126"/>
      <c r="G574" s="127"/>
      <c r="H574" s="253"/>
      <c r="I574" s="93"/>
      <c r="J574" s="230"/>
    </row>
    <row r="575" spans="1:10" ht="24" x14ac:dyDescent="0.25">
      <c r="A575" s="230"/>
      <c r="B575" s="49"/>
      <c r="C575" s="128" t="s">
        <v>1784</v>
      </c>
      <c r="D575" s="125">
        <v>1</v>
      </c>
      <c r="E575" s="126"/>
      <c r="F575" s="126"/>
      <c r="G575" s="127"/>
      <c r="H575" s="253"/>
      <c r="I575" s="129"/>
      <c r="J575" s="230"/>
    </row>
    <row r="576" spans="1:10" ht="36" x14ac:dyDescent="0.25">
      <c r="A576" s="230"/>
      <c r="B576" s="49"/>
      <c r="C576" s="136" t="s">
        <v>1785</v>
      </c>
      <c r="D576" s="125">
        <v>1</v>
      </c>
      <c r="E576" s="126"/>
      <c r="F576" s="126"/>
      <c r="G576" s="127"/>
      <c r="H576" s="253"/>
      <c r="I576" s="129"/>
      <c r="J576" s="230"/>
    </row>
    <row r="577" spans="1:10" x14ac:dyDescent="0.25">
      <c r="A577" s="230"/>
      <c r="B577" s="49"/>
      <c r="C577" s="136" t="s">
        <v>1786</v>
      </c>
      <c r="D577" s="125">
        <v>1</v>
      </c>
      <c r="E577" s="126"/>
      <c r="F577" s="126"/>
      <c r="G577" s="127"/>
      <c r="H577" s="253"/>
      <c r="I577" s="129"/>
      <c r="J577" s="230"/>
    </row>
    <row r="578" spans="1:10" x14ac:dyDescent="0.25">
      <c r="A578" s="230"/>
      <c r="B578" s="49"/>
      <c r="C578" s="136" t="s">
        <v>1787</v>
      </c>
      <c r="D578" s="125">
        <v>1</v>
      </c>
      <c r="E578" s="126"/>
      <c r="F578" s="126"/>
      <c r="G578" s="127"/>
      <c r="H578" s="253"/>
      <c r="I578" s="129"/>
      <c r="J578" s="230"/>
    </row>
    <row r="579" spans="1:10" ht="24" x14ac:dyDescent="0.25">
      <c r="A579" s="230"/>
      <c r="B579" s="49"/>
      <c r="C579" s="136" t="s">
        <v>1788</v>
      </c>
      <c r="D579" s="125">
        <v>1</v>
      </c>
      <c r="E579" s="126"/>
      <c r="F579" s="126"/>
      <c r="G579" s="127"/>
      <c r="H579" s="253"/>
      <c r="I579" s="129"/>
      <c r="J579" s="230"/>
    </row>
    <row r="580" spans="1:10" x14ac:dyDescent="0.25">
      <c r="A580" s="230"/>
      <c r="B580" s="49"/>
      <c r="C580" s="136" t="s">
        <v>1789</v>
      </c>
      <c r="D580" s="125">
        <v>1</v>
      </c>
      <c r="E580" s="126"/>
      <c r="F580" s="126"/>
      <c r="G580" s="127"/>
      <c r="H580" s="253"/>
      <c r="I580" s="129"/>
      <c r="J580" s="230"/>
    </row>
    <row r="581" spans="1:10" x14ac:dyDescent="0.25">
      <c r="A581" s="230"/>
      <c r="B581" s="49"/>
      <c r="C581" s="136" t="s">
        <v>1790</v>
      </c>
      <c r="D581" s="125">
        <v>1</v>
      </c>
      <c r="E581" s="126"/>
      <c r="F581" s="126"/>
      <c r="G581" s="127"/>
      <c r="H581" s="253"/>
      <c r="I581" s="129"/>
      <c r="J581" s="230"/>
    </row>
    <row r="582" spans="1:10" ht="24" x14ac:dyDescent="0.25">
      <c r="A582" s="230"/>
      <c r="B582" s="49"/>
      <c r="C582" s="136" t="s">
        <v>1791</v>
      </c>
      <c r="D582" s="125">
        <v>1</v>
      </c>
      <c r="E582" s="126"/>
      <c r="F582" s="126"/>
      <c r="G582" s="127"/>
      <c r="H582" s="253"/>
      <c r="I582" s="129"/>
      <c r="J582" s="230"/>
    </row>
    <row r="583" spans="1:10" x14ac:dyDescent="0.25">
      <c r="A583" s="230"/>
      <c r="B583" s="49"/>
      <c r="C583" s="136" t="s">
        <v>1792</v>
      </c>
      <c r="D583" s="125">
        <v>1</v>
      </c>
      <c r="E583" s="126"/>
      <c r="F583" s="126"/>
      <c r="G583" s="127"/>
      <c r="H583" s="253"/>
      <c r="I583" s="129"/>
      <c r="J583" s="230"/>
    </row>
    <row r="584" spans="1:10" ht="24" x14ac:dyDescent="0.25">
      <c r="A584" s="230"/>
      <c r="B584" s="49"/>
      <c r="C584" s="136" t="s">
        <v>1793</v>
      </c>
      <c r="D584" s="125">
        <v>1</v>
      </c>
      <c r="E584" s="126"/>
      <c r="F584" s="126"/>
      <c r="G584" s="127"/>
      <c r="H584" s="253"/>
      <c r="I584" s="129"/>
      <c r="J584" s="230"/>
    </row>
    <row r="585" spans="1:10" x14ac:dyDescent="0.25">
      <c r="A585" s="230"/>
      <c r="B585" s="49"/>
      <c r="C585" s="257"/>
      <c r="D585" s="137"/>
      <c r="E585" s="231"/>
      <c r="F585" s="231"/>
      <c r="G585" s="232"/>
      <c r="H585" s="253"/>
      <c r="I585" s="129"/>
      <c r="J585" s="230"/>
    </row>
    <row r="586" spans="1:10" x14ac:dyDescent="0.25">
      <c r="A586" s="230"/>
      <c r="B586" s="49"/>
      <c r="C586" s="234" t="s">
        <v>1480</v>
      </c>
      <c r="D586" s="122"/>
      <c r="E586" s="253"/>
      <c r="F586" s="253"/>
      <c r="G586" s="253"/>
      <c r="H586" s="253"/>
      <c r="I586" s="129"/>
      <c r="J586" s="230"/>
    </row>
    <row r="587" spans="1:10" x14ac:dyDescent="0.25">
      <c r="A587" s="230"/>
      <c r="B587" s="49"/>
      <c r="C587" s="234"/>
      <c r="D587" s="122"/>
      <c r="E587" s="253"/>
      <c r="F587" s="253"/>
      <c r="G587" s="253"/>
      <c r="H587" s="253"/>
      <c r="I587" s="129"/>
      <c r="J587" s="230"/>
    </row>
    <row r="588" spans="1:10" x14ac:dyDescent="0.25">
      <c r="A588" s="230"/>
      <c r="B588" s="49"/>
      <c r="C588" s="232" t="s">
        <v>726</v>
      </c>
      <c r="D588" s="114"/>
      <c r="E588" s="231" t="s">
        <v>1485</v>
      </c>
      <c r="F588" s="231" t="s">
        <v>712</v>
      </c>
      <c r="G588" s="231" t="s">
        <v>1486</v>
      </c>
      <c r="H588" s="253"/>
      <c r="I588" s="129"/>
      <c r="J588" s="230"/>
    </row>
    <row r="589" spans="1:10" x14ac:dyDescent="0.25">
      <c r="A589" s="230"/>
      <c r="B589" s="49"/>
      <c r="C589" s="130" t="s">
        <v>1794</v>
      </c>
      <c r="D589" s="131">
        <v>1</v>
      </c>
      <c r="E589" s="126"/>
      <c r="F589" s="126"/>
      <c r="G589" s="127"/>
      <c r="H589" s="253"/>
      <c r="I589" s="129"/>
      <c r="J589" s="230"/>
    </row>
    <row r="590" spans="1:10" ht="36" x14ac:dyDescent="0.25">
      <c r="A590" s="230"/>
      <c r="B590" s="49"/>
      <c r="C590" s="124" t="s">
        <v>1795</v>
      </c>
      <c r="D590" s="131">
        <v>1</v>
      </c>
      <c r="E590" s="126"/>
      <c r="F590" s="126"/>
      <c r="G590" s="127"/>
      <c r="H590" s="253"/>
      <c r="I590" s="129"/>
      <c r="J590" s="230"/>
    </row>
    <row r="591" spans="1:10" ht="36" x14ac:dyDescent="0.25">
      <c r="A591" s="230"/>
      <c r="B591" s="49"/>
      <c r="C591" s="124" t="s">
        <v>1796</v>
      </c>
      <c r="D591" s="131">
        <v>1</v>
      </c>
      <c r="E591" s="126"/>
      <c r="F591" s="126"/>
      <c r="G591" s="127"/>
      <c r="H591" s="253"/>
      <c r="I591" s="129"/>
      <c r="J591" s="230"/>
    </row>
    <row r="592" spans="1:10" ht="36" x14ac:dyDescent="0.25">
      <c r="A592" s="230"/>
      <c r="B592" s="49"/>
      <c r="C592" s="124" t="s">
        <v>1797</v>
      </c>
      <c r="D592" s="131">
        <v>1</v>
      </c>
      <c r="E592" s="126"/>
      <c r="F592" s="126"/>
      <c r="G592" s="127"/>
      <c r="H592" s="253"/>
      <c r="I592" s="129"/>
      <c r="J592" s="230"/>
    </row>
    <row r="593" spans="1:10" ht="24" x14ac:dyDescent="0.25">
      <c r="A593" s="230"/>
      <c r="B593" s="49"/>
      <c r="C593" s="124" t="s">
        <v>1798</v>
      </c>
      <c r="D593" s="131">
        <v>1</v>
      </c>
      <c r="E593" s="126"/>
      <c r="F593" s="126"/>
      <c r="G593" s="127"/>
      <c r="H593" s="253"/>
      <c r="I593" s="129"/>
      <c r="J593" s="230"/>
    </row>
    <row r="594" spans="1:10" ht="24" x14ac:dyDescent="0.25">
      <c r="A594" s="230"/>
      <c r="B594" s="49"/>
      <c r="C594" s="124" t="s">
        <v>1799</v>
      </c>
      <c r="D594" s="131">
        <v>1</v>
      </c>
      <c r="E594" s="126"/>
      <c r="F594" s="126"/>
      <c r="G594" s="127"/>
      <c r="H594" s="253"/>
      <c r="I594" s="129"/>
      <c r="J594" s="230"/>
    </row>
    <row r="595" spans="1:10" ht="36" x14ac:dyDescent="0.25">
      <c r="A595" s="230"/>
      <c r="B595" s="49"/>
      <c r="C595" s="124" t="s">
        <v>1800</v>
      </c>
      <c r="D595" s="131">
        <v>1</v>
      </c>
      <c r="E595" s="126"/>
      <c r="F595" s="126"/>
      <c r="G595" s="127"/>
      <c r="H595" s="253"/>
      <c r="I595" s="129"/>
      <c r="J595" s="230"/>
    </row>
    <row r="596" spans="1:10" ht="36" x14ac:dyDescent="0.25">
      <c r="A596" s="230"/>
      <c r="B596" s="49"/>
      <c r="C596" s="130" t="s">
        <v>1801</v>
      </c>
      <c r="D596" s="131">
        <v>1</v>
      </c>
      <c r="E596" s="126"/>
      <c r="F596" s="126"/>
      <c r="G596" s="127"/>
      <c r="H596" s="253"/>
      <c r="I596" s="129"/>
      <c r="J596" s="230"/>
    </row>
    <row r="597" spans="1:10" x14ac:dyDescent="0.25">
      <c r="A597" s="230"/>
      <c r="B597" s="49"/>
      <c r="C597" s="124" t="s">
        <v>1802</v>
      </c>
      <c r="D597" s="131">
        <v>1</v>
      </c>
      <c r="E597" s="126"/>
      <c r="F597" s="126"/>
      <c r="G597" s="127"/>
      <c r="H597" s="253"/>
      <c r="I597" s="129"/>
      <c r="J597" s="230"/>
    </row>
    <row r="598" spans="1:10" x14ac:dyDescent="0.25">
      <c r="A598" s="230"/>
      <c r="B598" s="97"/>
      <c r="C598" s="124"/>
      <c r="D598" s="131"/>
      <c r="E598" s="138"/>
      <c r="F598" s="138"/>
      <c r="G598" s="138"/>
      <c r="H598" s="255"/>
      <c r="I598" s="98"/>
      <c r="J598" s="230"/>
    </row>
    <row r="599" spans="1:10" x14ac:dyDescent="0.25">
      <c r="A599" s="230"/>
      <c r="B599" s="230"/>
      <c r="C599" s="256"/>
      <c r="D599" s="116"/>
      <c r="E599" s="230"/>
      <c r="F599" s="230"/>
      <c r="G599" s="230"/>
      <c r="H599" s="230"/>
      <c r="I599" s="230"/>
      <c r="J599" s="230"/>
    </row>
    <row r="600" spans="1:10" x14ac:dyDescent="0.25">
      <c r="A600" s="230"/>
      <c r="B600" s="230"/>
      <c r="C600" s="256"/>
      <c r="D600" s="116"/>
      <c r="E600" s="230"/>
      <c r="F600" s="230"/>
      <c r="G600" s="230"/>
      <c r="H600" s="230"/>
      <c r="I600" s="230"/>
      <c r="J600" s="230"/>
    </row>
    <row r="601" spans="1:10" x14ac:dyDescent="0.25">
      <c r="A601" s="230"/>
      <c r="B601" s="230"/>
      <c r="C601" s="256"/>
      <c r="D601" s="116"/>
      <c r="E601" s="230"/>
      <c r="F601" s="230"/>
      <c r="G601" s="230"/>
      <c r="H601" s="230"/>
      <c r="I601" s="230"/>
      <c r="J601" s="230"/>
    </row>
    <row r="602" spans="1:10" x14ac:dyDescent="0.25">
      <c r="A602" s="230"/>
      <c r="B602" s="230"/>
      <c r="C602" s="256"/>
      <c r="D602" s="116"/>
      <c r="E602" s="230"/>
      <c r="F602" s="230"/>
      <c r="G602" s="230"/>
      <c r="H602" s="230"/>
      <c r="I602" s="230"/>
      <c r="J602" s="230"/>
    </row>
    <row r="603" spans="1:10" x14ac:dyDescent="0.25">
      <c r="A603" s="230"/>
      <c r="B603" s="230"/>
      <c r="C603" s="256"/>
      <c r="D603" s="116"/>
      <c r="E603" s="230"/>
      <c r="F603" s="230"/>
      <c r="G603" s="230"/>
      <c r="H603" s="230"/>
      <c r="I603" s="230"/>
      <c r="J603" s="230"/>
    </row>
    <row r="604" spans="1:10" ht="18.75" x14ac:dyDescent="0.25">
      <c r="A604" s="234"/>
      <c r="B604" s="415" t="s">
        <v>1803</v>
      </c>
      <c r="C604" s="416"/>
      <c r="D604" s="416"/>
      <c r="E604" s="416"/>
      <c r="F604" s="416"/>
      <c r="G604" s="416"/>
      <c r="H604" s="416"/>
      <c r="I604" s="243"/>
      <c r="J604" s="233"/>
    </row>
    <row r="605" spans="1:10" x14ac:dyDescent="0.25">
      <c r="A605" s="234"/>
      <c r="B605" s="315"/>
      <c r="C605" s="315"/>
      <c r="D605" s="316"/>
      <c r="E605" s="315"/>
      <c r="F605" s="315"/>
      <c r="G605" s="315"/>
      <c r="H605" s="315"/>
      <c r="I605" s="232"/>
      <c r="J605" s="233"/>
    </row>
    <row r="606" spans="1:10" x14ac:dyDescent="0.25">
      <c r="A606" s="234"/>
      <c r="B606" s="315"/>
      <c r="C606" s="317" t="s">
        <v>1478</v>
      </c>
      <c r="D606" s="318"/>
      <c r="E606" s="319">
        <f>IF('Aplicabilidad Art.55'!$I$10="NO","NA",SUM(E615:E625)/SUM(D615:D625))</f>
        <v>1</v>
      </c>
      <c r="F606" s="320"/>
      <c r="G606" s="321" t="str">
        <f>CONCATENATE("Según la configuración de aplicabilidad, esta fracción ",'Aplicabilidad Art.55'!I10," aplica.")</f>
        <v>Según la configuración de aplicabilidad, esta fracción SI aplica.</v>
      </c>
      <c r="H606" s="322"/>
      <c r="I606" s="232"/>
      <c r="J606" s="233"/>
    </row>
    <row r="607" spans="1:10" x14ac:dyDescent="0.25">
      <c r="A607" s="234"/>
      <c r="B607" s="322"/>
      <c r="C607" s="317" t="s">
        <v>1480</v>
      </c>
      <c r="D607" s="318"/>
      <c r="E607" s="319">
        <f>IF('Aplicabilidad Art.55'!$I$10="NO","NA",SUM(E630:E638)/SUM(D630:D638))</f>
        <v>1</v>
      </c>
      <c r="F607" s="320"/>
      <c r="G607" s="323" t="s">
        <v>1481</v>
      </c>
      <c r="H607" s="322"/>
      <c r="I607" s="232"/>
      <c r="J607" s="233"/>
    </row>
    <row r="608" spans="1:10" x14ac:dyDescent="0.25">
      <c r="A608" s="234"/>
      <c r="B608" s="322"/>
      <c r="C608" s="317" t="s">
        <v>1482</v>
      </c>
      <c r="D608" s="318"/>
      <c r="E608" s="324">
        <f>IF('Aplicabilidad Art.55'!$I$10="NO","NA",E606*0.6+E607*0.4)</f>
        <v>1</v>
      </c>
      <c r="F608" s="325"/>
      <c r="G608" s="323" t="s">
        <v>1483</v>
      </c>
      <c r="H608" s="322"/>
      <c r="I608" s="232"/>
      <c r="J608" s="233"/>
    </row>
    <row r="609" spans="1:10" x14ac:dyDescent="0.25">
      <c r="A609" s="234"/>
      <c r="B609" s="322"/>
      <c r="C609" s="322"/>
      <c r="D609" s="326"/>
      <c r="E609" s="327"/>
      <c r="F609" s="327"/>
      <c r="G609" s="322"/>
      <c r="H609" s="322"/>
      <c r="I609" s="232"/>
      <c r="J609" s="233"/>
    </row>
    <row r="610" spans="1:10" x14ac:dyDescent="0.25">
      <c r="A610" s="230"/>
      <c r="B610" s="328"/>
      <c r="C610" s="315"/>
      <c r="D610" s="329"/>
      <c r="E610" s="328"/>
      <c r="F610" s="328"/>
      <c r="G610" s="328"/>
      <c r="H610" s="315"/>
      <c r="I610" s="232"/>
      <c r="J610" s="233"/>
    </row>
    <row r="611" spans="1:10" x14ac:dyDescent="0.25">
      <c r="A611" s="230"/>
      <c r="B611" s="330"/>
      <c r="C611" s="331"/>
      <c r="D611" s="332"/>
      <c r="E611" s="417"/>
      <c r="F611" s="418"/>
      <c r="G611" s="418"/>
      <c r="H611" s="333"/>
      <c r="I611" s="92"/>
      <c r="J611" s="233"/>
    </row>
    <row r="612" spans="1:10" x14ac:dyDescent="0.25">
      <c r="A612" s="230"/>
      <c r="B612" s="334"/>
      <c r="C612" s="322" t="s">
        <v>1484</v>
      </c>
      <c r="D612" s="335"/>
      <c r="E612" s="336"/>
      <c r="F612" s="336"/>
      <c r="G612" s="336"/>
      <c r="H612" s="336"/>
      <c r="I612" s="93"/>
      <c r="J612" s="233"/>
    </row>
    <row r="613" spans="1:10" x14ac:dyDescent="0.25">
      <c r="A613" s="230"/>
      <c r="B613" s="337"/>
      <c r="C613" s="322"/>
      <c r="D613" s="335"/>
      <c r="E613" s="336"/>
      <c r="F613" s="336"/>
      <c r="G613" s="336"/>
      <c r="H613" s="336"/>
      <c r="I613" s="93"/>
      <c r="J613" s="233"/>
    </row>
    <row r="614" spans="1:10" x14ac:dyDescent="0.25">
      <c r="A614" s="230"/>
      <c r="B614" s="337"/>
      <c r="C614" s="315" t="s">
        <v>726</v>
      </c>
      <c r="D614" s="329"/>
      <c r="E614" s="328" t="s">
        <v>1485</v>
      </c>
      <c r="F614" s="328" t="s">
        <v>712</v>
      </c>
      <c r="G614" s="328" t="s">
        <v>1486</v>
      </c>
      <c r="H614" s="336"/>
      <c r="I614" s="93"/>
      <c r="J614" s="233"/>
    </row>
    <row r="615" spans="1:10" x14ac:dyDescent="0.25">
      <c r="A615" s="230"/>
      <c r="B615" s="337"/>
      <c r="C615" s="338" t="s">
        <v>1487</v>
      </c>
      <c r="D615" s="339">
        <v>1</v>
      </c>
      <c r="E615" s="340">
        <v>1</v>
      </c>
      <c r="F615" s="340" t="s">
        <v>713</v>
      </c>
      <c r="G615" s="341" t="s">
        <v>2903</v>
      </c>
      <c r="H615" s="336"/>
      <c r="I615" s="93"/>
      <c r="J615" s="233"/>
    </row>
    <row r="616" spans="1:10" ht="24" x14ac:dyDescent="0.25">
      <c r="A616" s="230"/>
      <c r="B616" s="337"/>
      <c r="C616" s="338" t="s">
        <v>1488</v>
      </c>
      <c r="D616" s="339">
        <v>1</v>
      </c>
      <c r="E616" s="340">
        <v>1</v>
      </c>
      <c r="F616" s="340" t="s">
        <v>713</v>
      </c>
      <c r="G616" s="341" t="s">
        <v>2903</v>
      </c>
      <c r="H616" s="336"/>
      <c r="I616" s="93"/>
      <c r="J616" s="233"/>
    </row>
    <row r="617" spans="1:10" ht="84" x14ac:dyDescent="0.25">
      <c r="A617" s="230"/>
      <c r="B617" s="334"/>
      <c r="C617" s="342" t="s">
        <v>1804</v>
      </c>
      <c r="D617" s="339">
        <v>1</v>
      </c>
      <c r="E617" s="340">
        <v>1</v>
      </c>
      <c r="F617" s="340" t="s">
        <v>713</v>
      </c>
      <c r="G617" s="341" t="s">
        <v>2903</v>
      </c>
      <c r="H617" s="336"/>
      <c r="I617" s="93"/>
      <c r="J617" s="233"/>
    </row>
    <row r="618" spans="1:10" x14ac:dyDescent="0.25">
      <c r="A618" s="230"/>
      <c r="B618" s="334"/>
      <c r="C618" s="342" t="s">
        <v>1805</v>
      </c>
      <c r="D618" s="339">
        <v>1</v>
      </c>
      <c r="E618" s="340">
        <v>1</v>
      </c>
      <c r="F618" s="340" t="s">
        <v>713</v>
      </c>
      <c r="G618" s="341" t="s">
        <v>2903</v>
      </c>
      <c r="H618" s="336"/>
      <c r="I618" s="93"/>
      <c r="J618" s="230"/>
    </row>
    <row r="619" spans="1:10" x14ac:dyDescent="0.25">
      <c r="A619" s="230"/>
      <c r="B619" s="334"/>
      <c r="C619" s="342" t="s">
        <v>1806</v>
      </c>
      <c r="D619" s="339">
        <v>1</v>
      </c>
      <c r="E619" s="340">
        <v>1</v>
      </c>
      <c r="F619" s="340" t="s">
        <v>713</v>
      </c>
      <c r="G619" s="341" t="s">
        <v>2903</v>
      </c>
      <c r="H619" s="336"/>
      <c r="I619" s="93"/>
      <c r="J619" s="230"/>
    </row>
    <row r="620" spans="1:10" ht="24" x14ac:dyDescent="0.25">
      <c r="A620" s="230"/>
      <c r="B620" s="334"/>
      <c r="C620" s="342" t="s">
        <v>1807</v>
      </c>
      <c r="D620" s="339">
        <v>1</v>
      </c>
      <c r="E620" s="340">
        <v>1</v>
      </c>
      <c r="F620" s="340" t="s">
        <v>713</v>
      </c>
      <c r="G620" s="341" t="s">
        <v>2903</v>
      </c>
      <c r="H620" s="336"/>
      <c r="I620" s="93"/>
      <c r="J620" s="230"/>
    </row>
    <row r="621" spans="1:10" ht="84" x14ac:dyDescent="0.25">
      <c r="A621" s="230"/>
      <c r="B621" s="334"/>
      <c r="C621" s="342" t="s">
        <v>1808</v>
      </c>
      <c r="D621" s="339">
        <v>1</v>
      </c>
      <c r="E621" s="340">
        <v>1</v>
      </c>
      <c r="F621" s="340" t="s">
        <v>713</v>
      </c>
      <c r="G621" s="341" t="s">
        <v>2903</v>
      </c>
      <c r="H621" s="336"/>
      <c r="I621" s="93"/>
      <c r="J621" s="230"/>
    </row>
    <row r="622" spans="1:10" ht="24" x14ac:dyDescent="0.25">
      <c r="A622" s="230"/>
      <c r="B622" s="334"/>
      <c r="C622" s="342" t="s">
        <v>1809</v>
      </c>
      <c r="D622" s="339">
        <v>1</v>
      </c>
      <c r="E622" s="340">
        <v>1</v>
      </c>
      <c r="F622" s="340" t="s">
        <v>713</v>
      </c>
      <c r="G622" s="341" t="s">
        <v>2903</v>
      </c>
      <c r="H622" s="336"/>
      <c r="I622" s="93"/>
      <c r="J622" s="230"/>
    </row>
    <row r="623" spans="1:10" ht="60" x14ac:dyDescent="0.25">
      <c r="A623" s="230"/>
      <c r="B623" s="334"/>
      <c r="C623" s="342" t="s">
        <v>1810</v>
      </c>
      <c r="D623" s="339">
        <v>1</v>
      </c>
      <c r="E623" s="340">
        <v>1</v>
      </c>
      <c r="F623" s="340" t="s">
        <v>713</v>
      </c>
      <c r="G623" s="341" t="s">
        <v>2903</v>
      </c>
      <c r="H623" s="336"/>
      <c r="I623" s="93"/>
      <c r="J623" s="230"/>
    </row>
    <row r="624" spans="1:10" ht="36" x14ac:dyDescent="0.25">
      <c r="A624" s="230"/>
      <c r="B624" s="334"/>
      <c r="C624" s="342" t="s">
        <v>1811</v>
      </c>
      <c r="D624" s="339">
        <v>1</v>
      </c>
      <c r="E624" s="340">
        <v>1</v>
      </c>
      <c r="F624" s="340" t="s">
        <v>713</v>
      </c>
      <c r="G624" s="341" t="s">
        <v>2903</v>
      </c>
      <c r="H624" s="336"/>
      <c r="I624" s="129"/>
      <c r="J624" s="230"/>
    </row>
    <row r="625" spans="1:10" ht="24" x14ac:dyDescent="0.25">
      <c r="A625" s="230"/>
      <c r="B625" s="334"/>
      <c r="C625" s="342" t="s">
        <v>1812</v>
      </c>
      <c r="D625" s="339">
        <v>1</v>
      </c>
      <c r="E625" s="340">
        <v>1</v>
      </c>
      <c r="F625" s="340" t="s">
        <v>713</v>
      </c>
      <c r="G625" s="341" t="s">
        <v>2903</v>
      </c>
      <c r="H625" s="336"/>
      <c r="I625" s="129"/>
      <c r="J625" s="230"/>
    </row>
    <row r="626" spans="1:10" x14ac:dyDescent="0.25">
      <c r="A626" s="230"/>
      <c r="B626" s="334"/>
      <c r="C626" s="322"/>
      <c r="D626" s="335"/>
      <c r="E626" s="336"/>
      <c r="F626" s="336"/>
      <c r="G626" s="336"/>
      <c r="H626" s="336"/>
      <c r="I626" s="129"/>
      <c r="J626" s="230"/>
    </row>
    <row r="627" spans="1:10" x14ac:dyDescent="0.25">
      <c r="A627" s="230"/>
      <c r="B627" s="334"/>
      <c r="C627" s="322" t="s">
        <v>1480</v>
      </c>
      <c r="D627" s="335"/>
      <c r="E627" s="336"/>
      <c r="F627" s="336"/>
      <c r="G627" s="336"/>
      <c r="H627" s="336"/>
      <c r="I627" s="129"/>
      <c r="J627" s="230"/>
    </row>
    <row r="628" spans="1:10" x14ac:dyDescent="0.25">
      <c r="A628" s="230"/>
      <c r="B628" s="334"/>
      <c r="C628" s="322"/>
      <c r="D628" s="335"/>
      <c r="E628" s="336"/>
      <c r="F628" s="336"/>
      <c r="G628" s="336"/>
      <c r="H628" s="336"/>
      <c r="I628" s="129"/>
      <c r="J628" s="230"/>
    </row>
    <row r="629" spans="1:10" x14ac:dyDescent="0.25">
      <c r="A629" s="230"/>
      <c r="B629" s="334"/>
      <c r="C629" s="315" t="s">
        <v>726</v>
      </c>
      <c r="D629" s="329"/>
      <c r="E629" s="328" t="s">
        <v>1485</v>
      </c>
      <c r="F629" s="328" t="s">
        <v>712</v>
      </c>
      <c r="G629" s="328" t="s">
        <v>1486</v>
      </c>
      <c r="H629" s="336"/>
      <c r="I629" s="129"/>
      <c r="J629" s="230"/>
    </row>
    <row r="630" spans="1:10" x14ac:dyDescent="0.25">
      <c r="A630" s="230"/>
      <c r="B630" s="334"/>
      <c r="C630" s="343" t="s">
        <v>1813</v>
      </c>
      <c r="D630" s="339">
        <v>1</v>
      </c>
      <c r="E630" s="340">
        <v>1</v>
      </c>
      <c r="F630" s="340" t="s">
        <v>713</v>
      </c>
      <c r="G630" s="341" t="s">
        <v>2903</v>
      </c>
      <c r="H630" s="336"/>
      <c r="I630" s="129"/>
      <c r="J630" s="230"/>
    </row>
    <row r="631" spans="1:10" ht="36" x14ac:dyDescent="0.25">
      <c r="A631" s="230"/>
      <c r="B631" s="334"/>
      <c r="C631" s="338" t="s">
        <v>1814</v>
      </c>
      <c r="D631" s="339">
        <v>1</v>
      </c>
      <c r="E631" s="340">
        <v>1</v>
      </c>
      <c r="F631" s="340" t="s">
        <v>713</v>
      </c>
      <c r="G631" s="341" t="s">
        <v>2903</v>
      </c>
      <c r="H631" s="336"/>
      <c r="I631" s="129"/>
      <c r="J631" s="230"/>
    </row>
    <row r="632" spans="1:10" ht="36" x14ac:dyDescent="0.25">
      <c r="A632" s="230"/>
      <c r="B632" s="334"/>
      <c r="C632" s="338" t="s">
        <v>1815</v>
      </c>
      <c r="D632" s="339">
        <v>1</v>
      </c>
      <c r="E632" s="340">
        <v>1</v>
      </c>
      <c r="F632" s="340" t="s">
        <v>713</v>
      </c>
      <c r="G632" s="341" t="s">
        <v>2921</v>
      </c>
      <c r="H632" s="336"/>
      <c r="I632" s="129"/>
      <c r="J632" s="230"/>
    </row>
    <row r="633" spans="1:10" ht="36" x14ac:dyDescent="0.25">
      <c r="A633" s="230"/>
      <c r="B633" s="334"/>
      <c r="C633" s="338" t="s">
        <v>1816</v>
      </c>
      <c r="D633" s="339">
        <v>1</v>
      </c>
      <c r="E633" s="340">
        <v>1</v>
      </c>
      <c r="F633" s="340" t="s">
        <v>713</v>
      </c>
      <c r="G633" s="341" t="s">
        <v>2903</v>
      </c>
      <c r="H633" s="336"/>
      <c r="I633" s="129"/>
      <c r="J633" s="230"/>
    </row>
    <row r="634" spans="1:10" ht="24" x14ac:dyDescent="0.25">
      <c r="A634" s="230"/>
      <c r="B634" s="334"/>
      <c r="C634" s="338" t="s">
        <v>1817</v>
      </c>
      <c r="D634" s="339">
        <v>1</v>
      </c>
      <c r="E634" s="340">
        <v>1</v>
      </c>
      <c r="F634" s="340" t="s">
        <v>713</v>
      </c>
      <c r="G634" s="341" t="s">
        <v>2903</v>
      </c>
      <c r="H634" s="336"/>
      <c r="I634" s="129"/>
      <c r="J634" s="230"/>
    </row>
    <row r="635" spans="1:10" ht="24" x14ac:dyDescent="0.25">
      <c r="A635" s="230"/>
      <c r="B635" s="334"/>
      <c r="C635" s="338" t="s">
        <v>1818</v>
      </c>
      <c r="D635" s="339">
        <v>1</v>
      </c>
      <c r="E635" s="340">
        <v>1</v>
      </c>
      <c r="F635" s="340" t="s">
        <v>713</v>
      </c>
      <c r="G635" s="341" t="s">
        <v>2903</v>
      </c>
      <c r="H635" s="336"/>
      <c r="I635" s="129"/>
      <c r="J635" s="230"/>
    </row>
    <row r="636" spans="1:10" ht="36" x14ac:dyDescent="0.25">
      <c r="A636" s="230"/>
      <c r="B636" s="334"/>
      <c r="C636" s="338" t="s">
        <v>1819</v>
      </c>
      <c r="D636" s="339">
        <v>1</v>
      </c>
      <c r="E636" s="340">
        <v>1</v>
      </c>
      <c r="F636" s="340" t="s">
        <v>713</v>
      </c>
      <c r="G636" s="341" t="s">
        <v>2903</v>
      </c>
      <c r="H636" s="336"/>
      <c r="I636" s="129"/>
      <c r="J636" s="230"/>
    </row>
    <row r="637" spans="1:10" ht="36" x14ac:dyDescent="0.25">
      <c r="A637" s="230"/>
      <c r="B637" s="334"/>
      <c r="C637" s="343" t="s">
        <v>1820</v>
      </c>
      <c r="D637" s="339">
        <v>1</v>
      </c>
      <c r="E637" s="340">
        <v>1</v>
      </c>
      <c r="F637" s="340" t="s">
        <v>713</v>
      </c>
      <c r="G637" s="341" t="s">
        <v>2903</v>
      </c>
      <c r="H637" s="336"/>
      <c r="I637" s="129"/>
      <c r="J637" s="230"/>
    </row>
    <row r="638" spans="1:10" x14ac:dyDescent="0.25">
      <c r="A638" s="230"/>
      <c r="B638" s="334"/>
      <c r="C638" s="338" t="s">
        <v>1821</v>
      </c>
      <c r="D638" s="339">
        <v>1</v>
      </c>
      <c r="E638" s="340">
        <v>1</v>
      </c>
      <c r="F638" s="340" t="s">
        <v>713</v>
      </c>
      <c r="G638" s="341" t="s">
        <v>2903</v>
      </c>
      <c r="H638" s="336"/>
      <c r="I638" s="129"/>
      <c r="J638" s="230"/>
    </row>
    <row r="639" spans="1:10" x14ac:dyDescent="0.25">
      <c r="A639" s="230"/>
      <c r="B639" s="344"/>
      <c r="C639" s="345"/>
      <c r="D639" s="346"/>
      <c r="E639" s="347"/>
      <c r="F639" s="347"/>
      <c r="G639" s="347"/>
      <c r="H639" s="347"/>
      <c r="I639" s="98"/>
      <c r="J639" s="230"/>
    </row>
    <row r="640" spans="1:10" x14ac:dyDescent="0.25">
      <c r="A640" s="230"/>
      <c r="B640" s="230"/>
      <c r="C640" s="256"/>
      <c r="D640" s="116"/>
      <c r="E640" s="230"/>
      <c r="F640" s="230"/>
      <c r="G640" s="230"/>
      <c r="H640" s="230"/>
      <c r="I640" s="230"/>
      <c r="J640" s="230"/>
    </row>
    <row r="641" spans="1:10" x14ac:dyDescent="0.25">
      <c r="A641" s="230"/>
      <c r="B641" s="230"/>
      <c r="C641" s="256"/>
      <c r="D641" s="116"/>
      <c r="E641" s="230"/>
      <c r="F641" s="230"/>
      <c r="G641" s="230"/>
      <c r="H641" s="230"/>
      <c r="I641" s="230"/>
      <c r="J641" s="230"/>
    </row>
    <row r="642" spans="1:10" x14ac:dyDescent="0.25">
      <c r="A642" s="230"/>
      <c r="B642" s="230"/>
      <c r="C642" s="256"/>
      <c r="D642" s="116"/>
      <c r="E642" s="230"/>
      <c r="F642" s="230"/>
      <c r="G642" s="230"/>
      <c r="H642" s="230"/>
      <c r="I642" s="230"/>
      <c r="J642" s="230"/>
    </row>
    <row r="643" spans="1:10" x14ac:dyDescent="0.25">
      <c r="A643" s="230"/>
      <c r="B643" s="230"/>
      <c r="C643" s="256"/>
      <c r="D643" s="116"/>
      <c r="E643" s="230"/>
      <c r="F643" s="230"/>
      <c r="G643" s="230"/>
      <c r="H643" s="230"/>
      <c r="I643" s="230"/>
      <c r="J643" s="230"/>
    </row>
    <row r="644" spans="1:10" x14ac:dyDescent="0.25">
      <c r="A644" s="230"/>
      <c r="B644" s="230"/>
      <c r="C644" s="256"/>
      <c r="D644" s="116"/>
      <c r="E644" s="230"/>
      <c r="F644" s="230"/>
      <c r="G644" s="230"/>
      <c r="H644" s="230"/>
      <c r="I644" s="230"/>
      <c r="J644" s="230"/>
    </row>
    <row r="645" spans="1:10" ht="18.75" x14ac:dyDescent="0.25">
      <c r="A645" s="234"/>
      <c r="B645" s="407" t="s">
        <v>1822</v>
      </c>
      <c r="C645" s="408"/>
      <c r="D645" s="408"/>
      <c r="E645" s="408"/>
      <c r="F645" s="408"/>
      <c r="G645" s="408"/>
      <c r="H645" s="408"/>
      <c r="I645" s="243"/>
      <c r="J645" s="233"/>
    </row>
    <row r="646" spans="1:10" x14ac:dyDescent="0.25">
      <c r="A646" s="234"/>
      <c r="B646" s="232"/>
      <c r="C646" s="232"/>
      <c r="D646" s="119"/>
      <c r="E646" s="232"/>
      <c r="F646" s="232"/>
      <c r="G646" s="232"/>
      <c r="H646" s="232"/>
      <c r="I646" s="232"/>
      <c r="J646" s="233"/>
    </row>
    <row r="647" spans="1:10" x14ac:dyDescent="0.25">
      <c r="A647" s="234"/>
      <c r="B647" s="232"/>
      <c r="C647" s="244" t="s">
        <v>1478</v>
      </c>
      <c r="D647" s="120"/>
      <c r="E647" s="245">
        <f>IF('Aplicabilidad Art.55'!$I$12="NO","NA",SUM(E656:E674)/SUM(D656:D674))</f>
        <v>1</v>
      </c>
      <c r="F647" s="246"/>
      <c r="G647" s="247" t="str">
        <f>CONCATENATE("Según la configuración de aplicabilidad, esta fracción ",'Aplicabilidad Art.55'!I12," aplica.")</f>
        <v>Según la configuración de aplicabilidad, esta fracción SI aplica.</v>
      </c>
      <c r="H647" s="234"/>
      <c r="I647" s="232"/>
      <c r="J647" s="233"/>
    </row>
    <row r="648" spans="1:10" x14ac:dyDescent="0.25">
      <c r="A648" s="234"/>
      <c r="B648" s="234"/>
      <c r="C648" s="244" t="s">
        <v>1480</v>
      </c>
      <c r="D648" s="120"/>
      <c r="E648" s="245">
        <f>IF('Aplicabilidad Art.55'!$I$12="NO","NA",SUM(E679:E687)/SUM(D679:D687))</f>
        <v>0.94444444444444442</v>
      </c>
      <c r="F648" s="246"/>
      <c r="G648" s="248" t="s">
        <v>1481</v>
      </c>
      <c r="H648" s="234"/>
      <c r="I648" s="232"/>
      <c r="J648" s="233"/>
    </row>
    <row r="649" spans="1:10" x14ac:dyDescent="0.25">
      <c r="A649" s="234"/>
      <c r="B649" s="234"/>
      <c r="C649" s="244" t="s">
        <v>1482</v>
      </c>
      <c r="D649" s="120"/>
      <c r="E649" s="177">
        <f>IF('Aplicabilidad Art.55'!$I$12="NO","NA",E647*0.6+E648*0.4)</f>
        <v>0.97777777777777775</v>
      </c>
      <c r="F649" s="249"/>
      <c r="G649" s="248" t="s">
        <v>1483</v>
      </c>
      <c r="H649" s="234"/>
      <c r="I649" s="232"/>
      <c r="J649" s="233"/>
    </row>
    <row r="650" spans="1:10" x14ac:dyDescent="0.25">
      <c r="A650" s="234"/>
      <c r="B650" s="234"/>
      <c r="C650" s="234"/>
      <c r="D650" s="117"/>
      <c r="E650" s="236"/>
      <c r="F650" s="236"/>
      <c r="G650" s="234"/>
      <c r="H650" s="234"/>
      <c r="I650" s="232"/>
      <c r="J650" s="233"/>
    </row>
    <row r="651" spans="1:10" x14ac:dyDescent="0.25">
      <c r="A651" s="230"/>
      <c r="B651" s="231"/>
      <c r="C651" s="232"/>
      <c r="D651" s="114"/>
      <c r="E651" s="231"/>
      <c r="F651" s="231"/>
      <c r="G651" s="231"/>
      <c r="H651" s="232"/>
      <c r="I651" s="232"/>
      <c r="J651" s="233"/>
    </row>
    <row r="652" spans="1:10" x14ac:dyDescent="0.25">
      <c r="A652" s="230"/>
      <c r="B652" s="91"/>
      <c r="C652" s="251"/>
      <c r="D652" s="121"/>
      <c r="E652" s="409"/>
      <c r="F652" s="410"/>
      <c r="G652" s="410"/>
      <c r="H652" s="252"/>
      <c r="I652" s="92"/>
      <c r="J652" s="233"/>
    </row>
    <row r="653" spans="1:10" x14ac:dyDescent="0.25">
      <c r="A653" s="230"/>
      <c r="B653" s="49"/>
      <c r="C653" s="234" t="s">
        <v>1484</v>
      </c>
      <c r="D653" s="122"/>
      <c r="E653" s="253"/>
      <c r="F653" s="253"/>
      <c r="G653" s="253"/>
      <c r="H653" s="253"/>
      <c r="I653" s="93"/>
      <c r="J653" s="233"/>
    </row>
    <row r="654" spans="1:10" x14ac:dyDescent="0.25">
      <c r="A654" s="230"/>
      <c r="B654" s="123"/>
      <c r="C654" s="234"/>
      <c r="D654" s="122"/>
      <c r="E654" s="253"/>
      <c r="F654" s="253"/>
      <c r="G654" s="253"/>
      <c r="H654" s="253"/>
      <c r="I654" s="93"/>
      <c r="J654" s="233"/>
    </row>
    <row r="655" spans="1:10" x14ac:dyDescent="0.25">
      <c r="A655" s="230"/>
      <c r="B655" s="123"/>
      <c r="C655" s="232" t="s">
        <v>726</v>
      </c>
      <c r="D655" s="114"/>
      <c r="E655" s="231" t="s">
        <v>1485</v>
      </c>
      <c r="F655" s="231" t="s">
        <v>712</v>
      </c>
      <c r="G655" s="231" t="s">
        <v>1486</v>
      </c>
      <c r="H655" s="253"/>
      <c r="I655" s="93"/>
      <c r="J655" s="233"/>
    </row>
    <row r="656" spans="1:10" x14ac:dyDescent="0.25">
      <c r="A656" s="230"/>
      <c r="B656" s="123"/>
      <c r="C656" s="124" t="s">
        <v>1487</v>
      </c>
      <c r="D656" s="131">
        <v>1</v>
      </c>
      <c r="E656" s="126">
        <v>1</v>
      </c>
      <c r="F656" s="126" t="s">
        <v>2922</v>
      </c>
      <c r="G656" s="127" t="s">
        <v>2903</v>
      </c>
      <c r="H656" s="253"/>
      <c r="I656" s="93"/>
      <c r="J656" s="233"/>
    </row>
    <row r="657" spans="1:10" ht="24" x14ac:dyDescent="0.25">
      <c r="A657" s="230"/>
      <c r="B657" s="123"/>
      <c r="C657" s="124" t="s">
        <v>1488</v>
      </c>
      <c r="D657" s="131">
        <v>1</v>
      </c>
      <c r="E657" s="126">
        <v>1</v>
      </c>
      <c r="F657" s="126" t="s">
        <v>2922</v>
      </c>
      <c r="G657" s="127" t="s">
        <v>2903</v>
      </c>
      <c r="H657" s="253"/>
      <c r="I657" s="93"/>
      <c r="J657" s="233"/>
    </row>
    <row r="658" spans="1:10" x14ac:dyDescent="0.25">
      <c r="A658" s="230"/>
      <c r="B658" s="49"/>
      <c r="C658" s="128" t="s">
        <v>1823</v>
      </c>
      <c r="D658" s="131">
        <v>1</v>
      </c>
      <c r="E658" s="126">
        <v>1</v>
      </c>
      <c r="F658" s="126" t="s">
        <v>2922</v>
      </c>
      <c r="G658" s="127" t="s">
        <v>2903</v>
      </c>
      <c r="H658" s="231"/>
      <c r="I658" s="95"/>
      <c r="J658" s="231"/>
    </row>
    <row r="659" spans="1:10" ht="24" x14ac:dyDescent="0.25">
      <c r="A659" s="230"/>
      <c r="B659" s="49"/>
      <c r="C659" s="128" t="s">
        <v>1824</v>
      </c>
      <c r="D659" s="131">
        <v>1</v>
      </c>
      <c r="E659" s="126">
        <v>1</v>
      </c>
      <c r="F659" s="126" t="s">
        <v>2922</v>
      </c>
      <c r="G659" s="127" t="s">
        <v>2903</v>
      </c>
      <c r="H659" s="253"/>
      <c r="I659" s="93"/>
      <c r="J659" s="230"/>
    </row>
    <row r="660" spans="1:10" x14ac:dyDescent="0.25">
      <c r="A660" s="230"/>
      <c r="B660" s="49"/>
      <c r="C660" s="128" t="s">
        <v>1825</v>
      </c>
      <c r="D660" s="131">
        <v>1</v>
      </c>
      <c r="E660" s="126">
        <v>1</v>
      </c>
      <c r="F660" s="126" t="s">
        <v>2922</v>
      </c>
      <c r="G660" s="127" t="s">
        <v>2903</v>
      </c>
      <c r="H660" s="253"/>
      <c r="I660" s="93"/>
      <c r="J660" s="230"/>
    </row>
    <row r="661" spans="1:10" ht="24" x14ac:dyDescent="0.25">
      <c r="A661" s="230"/>
      <c r="B661" s="49"/>
      <c r="C661" s="128" t="s">
        <v>1826</v>
      </c>
      <c r="D661" s="131">
        <v>1</v>
      </c>
      <c r="E661" s="126">
        <v>1</v>
      </c>
      <c r="F661" s="126" t="s">
        <v>2922</v>
      </c>
      <c r="G661" s="127" t="s">
        <v>2903</v>
      </c>
      <c r="H661" s="253"/>
      <c r="I661" s="93"/>
      <c r="J661" s="230"/>
    </row>
    <row r="662" spans="1:10" ht="24" x14ac:dyDescent="0.25">
      <c r="A662" s="230"/>
      <c r="B662" s="49"/>
      <c r="C662" s="128" t="s">
        <v>1827</v>
      </c>
      <c r="D662" s="131">
        <v>1</v>
      </c>
      <c r="E662" s="126">
        <v>1</v>
      </c>
      <c r="F662" s="126" t="s">
        <v>2922</v>
      </c>
      <c r="G662" s="127" t="s">
        <v>2903</v>
      </c>
      <c r="H662" s="253"/>
      <c r="I662" s="93"/>
      <c r="J662" s="230"/>
    </row>
    <row r="663" spans="1:10" ht="24" x14ac:dyDescent="0.25">
      <c r="A663" s="230"/>
      <c r="B663" s="49"/>
      <c r="C663" s="128" t="s">
        <v>1828</v>
      </c>
      <c r="D663" s="131">
        <v>1</v>
      </c>
      <c r="E663" s="126">
        <v>1</v>
      </c>
      <c r="F663" s="126" t="s">
        <v>2922</v>
      </c>
      <c r="G663" s="127" t="s">
        <v>2903</v>
      </c>
      <c r="H663" s="253"/>
      <c r="I663" s="93"/>
      <c r="J663" s="230"/>
    </row>
    <row r="664" spans="1:10" ht="24" x14ac:dyDescent="0.25">
      <c r="A664" s="230"/>
      <c r="B664" s="49"/>
      <c r="C664" s="128" t="s">
        <v>1829</v>
      </c>
      <c r="D664" s="131">
        <v>1</v>
      </c>
      <c r="E664" s="126">
        <v>1</v>
      </c>
      <c r="F664" s="126" t="s">
        <v>2922</v>
      </c>
      <c r="G664" s="127" t="s">
        <v>2903</v>
      </c>
      <c r="H664" s="253"/>
      <c r="I664" s="93"/>
      <c r="J664" s="230"/>
    </row>
    <row r="665" spans="1:10" x14ac:dyDescent="0.25">
      <c r="A665" s="230"/>
      <c r="B665" s="49"/>
      <c r="C665" s="128" t="s">
        <v>1830</v>
      </c>
      <c r="D665" s="131">
        <v>1</v>
      </c>
      <c r="E665" s="126">
        <v>1</v>
      </c>
      <c r="F665" s="126" t="s">
        <v>2922</v>
      </c>
      <c r="G665" s="127" t="s">
        <v>2903</v>
      </c>
      <c r="H665" s="253"/>
      <c r="I665" s="93"/>
      <c r="J665" s="230"/>
    </row>
    <row r="666" spans="1:10" x14ac:dyDescent="0.25">
      <c r="A666" s="230"/>
      <c r="B666" s="49"/>
      <c r="C666" s="128" t="s">
        <v>1831</v>
      </c>
      <c r="D666" s="131">
        <v>1</v>
      </c>
      <c r="E666" s="126">
        <v>1</v>
      </c>
      <c r="F666" s="126" t="s">
        <v>2922</v>
      </c>
      <c r="G666" s="127" t="s">
        <v>2903</v>
      </c>
      <c r="H666" s="253"/>
      <c r="I666" s="93"/>
      <c r="J666" s="230"/>
    </row>
    <row r="667" spans="1:10" ht="24" x14ac:dyDescent="0.25">
      <c r="A667" s="230"/>
      <c r="B667" s="49"/>
      <c r="C667" s="128" t="s">
        <v>1832</v>
      </c>
      <c r="D667" s="131">
        <v>1</v>
      </c>
      <c r="E667" s="126">
        <v>1</v>
      </c>
      <c r="F667" s="126" t="s">
        <v>2922</v>
      </c>
      <c r="G667" s="127" t="s">
        <v>2903</v>
      </c>
      <c r="H667" s="253"/>
      <c r="I667" s="93"/>
      <c r="J667" s="230"/>
    </row>
    <row r="668" spans="1:10" x14ac:dyDescent="0.25">
      <c r="A668" s="230"/>
      <c r="B668" s="49"/>
      <c r="C668" s="128" t="s">
        <v>1833</v>
      </c>
      <c r="D668" s="131">
        <v>1</v>
      </c>
      <c r="E668" s="126">
        <v>1</v>
      </c>
      <c r="F668" s="126" t="s">
        <v>2922</v>
      </c>
      <c r="G668" s="127" t="s">
        <v>2903</v>
      </c>
      <c r="H668" s="253"/>
      <c r="I668" s="93"/>
      <c r="J668" s="230"/>
    </row>
    <row r="669" spans="1:10" ht="60" x14ac:dyDescent="0.25">
      <c r="A669" s="230"/>
      <c r="B669" s="49"/>
      <c r="C669" s="128" t="s">
        <v>1834</v>
      </c>
      <c r="D669" s="131">
        <v>1</v>
      </c>
      <c r="E669" s="126">
        <v>1</v>
      </c>
      <c r="F669" s="126" t="s">
        <v>2922</v>
      </c>
      <c r="G669" s="127" t="s">
        <v>2903</v>
      </c>
      <c r="H669" s="253"/>
      <c r="I669" s="93"/>
      <c r="J669" s="230"/>
    </row>
    <row r="670" spans="1:10" ht="36" x14ac:dyDescent="0.25">
      <c r="A670" s="230"/>
      <c r="B670" s="49"/>
      <c r="C670" s="128" t="s">
        <v>1835</v>
      </c>
      <c r="D670" s="131">
        <v>1</v>
      </c>
      <c r="E670" s="126">
        <v>1</v>
      </c>
      <c r="F670" s="126" t="s">
        <v>2922</v>
      </c>
      <c r="G670" s="127" t="s">
        <v>2903</v>
      </c>
      <c r="H670" s="253"/>
      <c r="I670" s="93"/>
      <c r="J670" s="230"/>
    </row>
    <row r="671" spans="1:10" x14ac:dyDescent="0.25">
      <c r="A671" s="230"/>
      <c r="B671" s="49"/>
      <c r="C671" s="128" t="s">
        <v>1836</v>
      </c>
      <c r="D671" s="131">
        <v>1</v>
      </c>
      <c r="E671" s="126">
        <v>1</v>
      </c>
      <c r="F671" s="126" t="s">
        <v>2922</v>
      </c>
      <c r="G671" s="127" t="s">
        <v>2903</v>
      </c>
      <c r="H671" s="253"/>
      <c r="I671" s="93"/>
      <c r="J671" s="230"/>
    </row>
    <row r="672" spans="1:10" ht="24" x14ac:dyDescent="0.25">
      <c r="A672" s="230"/>
      <c r="B672" s="49"/>
      <c r="C672" s="128" t="s">
        <v>1837</v>
      </c>
      <c r="D672" s="131">
        <v>1</v>
      </c>
      <c r="E672" s="126">
        <v>1</v>
      </c>
      <c r="F672" s="126" t="s">
        <v>2922</v>
      </c>
      <c r="G672" s="127" t="s">
        <v>2903</v>
      </c>
      <c r="H672" s="253"/>
      <c r="I672" s="93"/>
      <c r="J672" s="230"/>
    </row>
    <row r="673" spans="1:10" ht="24" x14ac:dyDescent="0.25">
      <c r="A673" s="230"/>
      <c r="B673" s="49"/>
      <c r="C673" s="128" t="s">
        <v>1838</v>
      </c>
      <c r="D673" s="131">
        <v>1</v>
      </c>
      <c r="E673" s="126">
        <v>1</v>
      </c>
      <c r="F673" s="126" t="s">
        <v>2922</v>
      </c>
      <c r="G673" s="127" t="s">
        <v>2903</v>
      </c>
      <c r="H673" s="253"/>
      <c r="I673" s="129"/>
      <c r="J673" s="230"/>
    </row>
    <row r="674" spans="1:10" ht="36" x14ac:dyDescent="0.25">
      <c r="A674" s="230"/>
      <c r="B674" s="49"/>
      <c r="C674" s="128" t="s">
        <v>1839</v>
      </c>
      <c r="D674" s="131">
        <v>1</v>
      </c>
      <c r="E674" s="126">
        <v>1</v>
      </c>
      <c r="F674" s="126" t="s">
        <v>2922</v>
      </c>
      <c r="G674" s="127" t="s">
        <v>2903</v>
      </c>
      <c r="H674" s="253"/>
      <c r="I674" s="129"/>
      <c r="J674" s="230"/>
    </row>
    <row r="675" spans="1:10" x14ac:dyDescent="0.25">
      <c r="A675" s="230"/>
      <c r="B675" s="49"/>
      <c r="C675" s="234"/>
      <c r="D675" s="122"/>
      <c r="E675" s="253"/>
      <c r="F675" s="253"/>
      <c r="G675" s="253"/>
      <c r="H675" s="253"/>
      <c r="I675" s="129"/>
      <c r="J675" s="230"/>
    </row>
    <row r="676" spans="1:10" x14ac:dyDescent="0.25">
      <c r="A676" s="230"/>
      <c r="B676" s="49"/>
      <c r="C676" s="234" t="s">
        <v>1480</v>
      </c>
      <c r="D676" s="122"/>
      <c r="E676" s="253"/>
      <c r="F676" s="253"/>
      <c r="G676" s="253"/>
      <c r="H676" s="253"/>
      <c r="I676" s="129"/>
      <c r="J676" s="230"/>
    </row>
    <row r="677" spans="1:10" x14ac:dyDescent="0.25">
      <c r="A677" s="230"/>
      <c r="B677" s="49"/>
      <c r="C677" s="234"/>
      <c r="D677" s="122"/>
      <c r="E677" s="253"/>
      <c r="F677" s="253"/>
      <c r="G677" s="253"/>
      <c r="H677" s="253"/>
      <c r="I677" s="129"/>
      <c r="J677" s="230"/>
    </row>
    <row r="678" spans="1:10" x14ac:dyDescent="0.25">
      <c r="A678" s="230"/>
      <c r="B678" s="49"/>
      <c r="C678" s="232" t="s">
        <v>726</v>
      </c>
      <c r="D678" s="114"/>
      <c r="E678" s="231"/>
      <c r="F678" s="231" t="s">
        <v>712</v>
      </c>
      <c r="G678" s="231" t="s">
        <v>1486</v>
      </c>
      <c r="H678" s="253"/>
      <c r="I678" s="129"/>
      <c r="J678" s="230"/>
    </row>
    <row r="679" spans="1:10" ht="48" x14ac:dyDescent="0.25">
      <c r="A679" s="230"/>
      <c r="B679" s="49"/>
      <c r="C679" s="130" t="s">
        <v>1840</v>
      </c>
      <c r="D679" s="131">
        <v>1</v>
      </c>
      <c r="E679" s="126">
        <v>1</v>
      </c>
      <c r="F679" s="126" t="s">
        <v>2922</v>
      </c>
      <c r="G679" s="127" t="s">
        <v>2903</v>
      </c>
      <c r="H679" s="253"/>
      <c r="I679" s="129"/>
      <c r="J679" s="230"/>
    </row>
    <row r="680" spans="1:10" ht="36" x14ac:dyDescent="0.25">
      <c r="A680" s="230"/>
      <c r="B680" s="49"/>
      <c r="C680" s="124" t="s">
        <v>1841</v>
      </c>
      <c r="D680" s="131">
        <v>1</v>
      </c>
      <c r="E680" s="126">
        <v>1</v>
      </c>
      <c r="F680" s="126" t="s">
        <v>2922</v>
      </c>
      <c r="G680" s="127" t="s">
        <v>2903</v>
      </c>
      <c r="H680" s="253"/>
      <c r="I680" s="129"/>
      <c r="J680" s="230"/>
    </row>
    <row r="681" spans="1:10" ht="36" x14ac:dyDescent="0.25">
      <c r="A681" s="230"/>
      <c r="B681" s="49"/>
      <c r="C681" s="124" t="s">
        <v>1842</v>
      </c>
      <c r="D681" s="131">
        <v>1</v>
      </c>
      <c r="E681" s="126">
        <v>1</v>
      </c>
      <c r="F681" s="126" t="s">
        <v>2922</v>
      </c>
      <c r="G681" s="127" t="s">
        <v>2903</v>
      </c>
      <c r="H681" s="253"/>
      <c r="I681" s="129"/>
      <c r="J681" s="230"/>
    </row>
    <row r="682" spans="1:10" ht="36" x14ac:dyDescent="0.25">
      <c r="A682" s="230"/>
      <c r="B682" s="49"/>
      <c r="C682" s="124" t="s">
        <v>1843</v>
      </c>
      <c r="D682" s="131">
        <v>1</v>
      </c>
      <c r="E682" s="126">
        <v>1</v>
      </c>
      <c r="F682" s="126" t="s">
        <v>2922</v>
      </c>
      <c r="G682" s="127" t="s">
        <v>2903</v>
      </c>
      <c r="H682" s="253"/>
      <c r="I682" s="129"/>
      <c r="J682" s="230"/>
    </row>
    <row r="683" spans="1:10" ht="24" x14ac:dyDescent="0.25">
      <c r="A683" s="230"/>
      <c r="B683" s="49"/>
      <c r="C683" s="124" t="s">
        <v>1844</v>
      </c>
      <c r="D683" s="131">
        <v>1</v>
      </c>
      <c r="E683" s="126">
        <v>1</v>
      </c>
      <c r="F683" s="126" t="s">
        <v>2922</v>
      </c>
      <c r="G683" s="127" t="s">
        <v>2903</v>
      </c>
      <c r="H683" s="253"/>
      <c r="I683" s="129"/>
      <c r="J683" s="230"/>
    </row>
    <row r="684" spans="1:10" ht="24" x14ac:dyDescent="0.25">
      <c r="A684" s="230"/>
      <c r="B684" s="49"/>
      <c r="C684" s="124" t="s">
        <v>1845</v>
      </c>
      <c r="D684" s="131">
        <v>1</v>
      </c>
      <c r="E684" s="126">
        <v>1</v>
      </c>
      <c r="F684" s="126" t="s">
        <v>2922</v>
      </c>
      <c r="G684" s="127" t="s">
        <v>2903</v>
      </c>
      <c r="H684" s="253"/>
      <c r="I684" s="129"/>
      <c r="J684" s="230"/>
    </row>
    <row r="685" spans="1:10" ht="36" x14ac:dyDescent="0.25">
      <c r="A685" s="230"/>
      <c r="B685" s="49"/>
      <c r="C685" s="124" t="s">
        <v>1846</v>
      </c>
      <c r="D685" s="131">
        <v>1</v>
      </c>
      <c r="E685" s="126">
        <v>0.5</v>
      </c>
      <c r="F685" s="126" t="s">
        <v>2922</v>
      </c>
      <c r="G685" s="127" t="s">
        <v>2923</v>
      </c>
      <c r="H685" s="253"/>
      <c r="I685" s="129"/>
      <c r="J685" s="230"/>
    </row>
    <row r="686" spans="1:10" ht="36" x14ac:dyDescent="0.25">
      <c r="A686" s="230"/>
      <c r="B686" s="49"/>
      <c r="C686" s="130" t="s">
        <v>1847</v>
      </c>
      <c r="D686" s="131">
        <v>1</v>
      </c>
      <c r="E686" s="126">
        <v>1</v>
      </c>
      <c r="F686" s="126" t="s">
        <v>2922</v>
      </c>
      <c r="G686" s="127" t="s">
        <v>2903</v>
      </c>
      <c r="H686" s="253"/>
      <c r="I686" s="129"/>
      <c r="J686" s="230"/>
    </row>
    <row r="687" spans="1:10" x14ac:dyDescent="0.25">
      <c r="A687" s="230"/>
      <c r="B687" s="49"/>
      <c r="C687" s="124" t="s">
        <v>1802</v>
      </c>
      <c r="D687" s="131">
        <v>1</v>
      </c>
      <c r="E687" s="126">
        <v>1</v>
      </c>
      <c r="F687" s="126" t="s">
        <v>2922</v>
      </c>
      <c r="G687" s="127" t="s">
        <v>2903</v>
      </c>
      <c r="H687" s="253"/>
      <c r="I687" s="129"/>
      <c r="J687" s="230"/>
    </row>
    <row r="688" spans="1:10" x14ac:dyDescent="0.25">
      <c r="A688" s="230"/>
      <c r="B688" s="97"/>
      <c r="C688" s="254"/>
      <c r="D688" s="132"/>
      <c r="E688" s="255"/>
      <c r="F688" s="255"/>
      <c r="G688" s="255"/>
      <c r="H688" s="255"/>
      <c r="I688" s="98"/>
      <c r="J688" s="230"/>
    </row>
    <row r="689" spans="1:10" x14ac:dyDescent="0.25">
      <c r="A689" s="230"/>
      <c r="B689" s="230"/>
      <c r="C689" s="256"/>
      <c r="D689" s="116"/>
      <c r="E689" s="230"/>
      <c r="F689" s="230"/>
      <c r="G689" s="230"/>
      <c r="H689" s="230"/>
      <c r="I689" s="230"/>
      <c r="J689" s="230"/>
    </row>
    <row r="690" spans="1:10" x14ac:dyDescent="0.25">
      <c r="A690" s="230"/>
      <c r="B690" s="230"/>
      <c r="C690" s="256"/>
      <c r="D690" s="116"/>
      <c r="E690" s="230"/>
      <c r="F690" s="230"/>
      <c r="G690" s="230"/>
      <c r="H690" s="230"/>
      <c r="I690" s="230"/>
      <c r="J690" s="230"/>
    </row>
    <row r="691" spans="1:10" x14ac:dyDescent="0.25">
      <c r="A691" s="230"/>
      <c r="B691" s="230"/>
      <c r="C691" s="256"/>
      <c r="D691" s="116"/>
      <c r="E691" s="230"/>
      <c r="F691" s="230"/>
      <c r="G691" s="230"/>
      <c r="H691" s="230"/>
      <c r="I691" s="230"/>
      <c r="J691" s="230"/>
    </row>
    <row r="692" spans="1:10" x14ac:dyDescent="0.25">
      <c r="A692" s="230"/>
      <c r="B692" s="230"/>
      <c r="C692" s="256"/>
      <c r="D692" s="116"/>
      <c r="E692" s="230"/>
      <c r="F692" s="230"/>
      <c r="G692" s="230"/>
      <c r="H692" s="230"/>
      <c r="I692" s="230"/>
      <c r="J692" s="230"/>
    </row>
    <row r="693" spans="1:10" x14ac:dyDescent="0.25">
      <c r="A693" s="230"/>
      <c r="B693" s="230"/>
      <c r="C693" s="256"/>
      <c r="D693" s="116"/>
      <c r="E693" s="230"/>
      <c r="F693" s="230"/>
      <c r="G693" s="230"/>
      <c r="H693" s="230"/>
      <c r="I693" s="230"/>
      <c r="J693" s="230"/>
    </row>
    <row r="694" spans="1:10" ht="18.75" x14ac:dyDescent="0.25">
      <c r="A694" s="234"/>
      <c r="B694" s="407" t="s">
        <v>1848</v>
      </c>
      <c r="C694" s="408"/>
      <c r="D694" s="408"/>
      <c r="E694" s="408"/>
      <c r="F694" s="408"/>
      <c r="G694" s="408"/>
      <c r="H694" s="408"/>
      <c r="I694" s="243"/>
      <c r="J694" s="233"/>
    </row>
    <row r="695" spans="1:10" x14ac:dyDescent="0.25">
      <c r="A695" s="234"/>
      <c r="B695" s="232"/>
      <c r="C695" s="232"/>
      <c r="D695" s="119"/>
      <c r="E695" s="232"/>
      <c r="F695" s="232"/>
      <c r="G695" s="232"/>
      <c r="H695" s="232"/>
      <c r="I695" s="232"/>
      <c r="J695" s="233"/>
    </row>
    <row r="696" spans="1:10" x14ac:dyDescent="0.25">
      <c r="A696" s="234"/>
      <c r="B696" s="232"/>
      <c r="C696" s="244" t="s">
        <v>1478</v>
      </c>
      <c r="D696" s="120"/>
      <c r="E696" s="245" t="str">
        <f>IF('Aplicabilidad Art.55'!$I$14="NO","NA",SUM(E705:E769)/SUM(D705:D769))</f>
        <v>NA</v>
      </c>
      <c r="F696" s="246"/>
      <c r="G696" s="247" t="str">
        <f>CONCATENATE("Según la configuración de aplicabilidad, esta fracción ",'Aplicabilidad Art.55'!I14," aplica.")</f>
        <v>Según la configuración de aplicabilidad, esta fracción NO aplica.</v>
      </c>
      <c r="H696" s="234"/>
      <c r="I696" s="232"/>
      <c r="J696" s="233"/>
    </row>
    <row r="697" spans="1:10" x14ac:dyDescent="0.25">
      <c r="A697" s="234"/>
      <c r="B697" s="234"/>
      <c r="C697" s="244" t="s">
        <v>1480</v>
      </c>
      <c r="D697" s="120"/>
      <c r="E697" s="245" t="str">
        <f>IF('Aplicabilidad Art.55'!$I$14="NO","NA",SUM(E774:E782)/SUM(D774:D782))</f>
        <v>NA</v>
      </c>
      <c r="F697" s="246"/>
      <c r="G697" s="248" t="s">
        <v>1481</v>
      </c>
      <c r="H697" s="234"/>
      <c r="I697" s="232"/>
      <c r="J697" s="233"/>
    </row>
    <row r="698" spans="1:10" x14ac:dyDescent="0.25">
      <c r="A698" s="234"/>
      <c r="B698" s="234"/>
      <c r="C698" s="244" t="s">
        <v>1482</v>
      </c>
      <c r="D698" s="120"/>
      <c r="E698" s="177" t="str">
        <f>IF('Aplicabilidad Art.55'!$I$14="NO","NA",E696*0.6+E697*0.4)</f>
        <v>NA</v>
      </c>
      <c r="F698" s="249"/>
      <c r="G698" s="248" t="s">
        <v>1483</v>
      </c>
      <c r="H698" s="234"/>
      <c r="I698" s="232"/>
      <c r="J698" s="233"/>
    </row>
    <row r="699" spans="1:10" x14ac:dyDescent="0.25">
      <c r="A699" s="234"/>
      <c r="B699" s="234"/>
      <c r="C699" s="234"/>
      <c r="D699" s="117"/>
      <c r="E699" s="236"/>
      <c r="F699" s="236"/>
      <c r="G699" s="234"/>
      <c r="H699" s="234"/>
      <c r="I699" s="232"/>
      <c r="J699" s="233"/>
    </row>
    <row r="700" spans="1:10" x14ac:dyDescent="0.25">
      <c r="A700" s="230"/>
      <c r="B700" s="231"/>
      <c r="C700" s="232"/>
      <c r="D700" s="114"/>
      <c r="E700" s="231"/>
      <c r="F700" s="231"/>
      <c r="G700" s="231"/>
      <c r="H700" s="232"/>
      <c r="I700" s="232"/>
      <c r="J700" s="233"/>
    </row>
    <row r="701" spans="1:10" x14ac:dyDescent="0.25">
      <c r="A701" s="230"/>
      <c r="B701" s="91"/>
      <c r="C701" s="251"/>
      <c r="D701" s="121"/>
      <c r="E701" s="409"/>
      <c r="F701" s="410"/>
      <c r="G701" s="410"/>
      <c r="H701" s="252"/>
      <c r="I701" s="92"/>
      <c r="J701" s="233"/>
    </row>
    <row r="702" spans="1:10" x14ac:dyDescent="0.25">
      <c r="A702" s="230"/>
      <c r="B702" s="49"/>
      <c r="C702" s="234" t="s">
        <v>1484</v>
      </c>
      <c r="D702" s="122"/>
      <c r="E702" s="253"/>
      <c r="F702" s="253"/>
      <c r="G702" s="253"/>
      <c r="H702" s="253"/>
      <c r="I702" s="93"/>
      <c r="J702" s="233"/>
    </row>
    <row r="703" spans="1:10" x14ac:dyDescent="0.25">
      <c r="A703" s="230"/>
      <c r="B703" s="123"/>
      <c r="C703" s="234"/>
      <c r="D703" s="122"/>
      <c r="E703" s="253"/>
      <c r="F703" s="253"/>
      <c r="G703" s="253"/>
      <c r="H703" s="253"/>
      <c r="I703" s="93"/>
      <c r="J703" s="233"/>
    </row>
    <row r="704" spans="1:10" x14ac:dyDescent="0.25">
      <c r="A704" s="230"/>
      <c r="B704" s="123"/>
      <c r="C704" s="232" t="s">
        <v>726</v>
      </c>
      <c r="D704" s="114"/>
      <c r="E704" s="231" t="s">
        <v>1485</v>
      </c>
      <c r="F704" s="231" t="s">
        <v>712</v>
      </c>
      <c r="G704" s="231" t="s">
        <v>1486</v>
      </c>
      <c r="H704" s="253"/>
      <c r="I704" s="93"/>
      <c r="J704" s="233"/>
    </row>
    <row r="705" spans="1:10" x14ac:dyDescent="0.25">
      <c r="A705" s="230"/>
      <c r="B705" s="123"/>
      <c r="C705" s="124" t="s">
        <v>1487</v>
      </c>
      <c r="D705" s="131">
        <v>1</v>
      </c>
      <c r="E705" s="126"/>
      <c r="F705" s="126"/>
      <c r="G705" s="127"/>
      <c r="H705" s="253"/>
      <c r="I705" s="93"/>
      <c r="J705" s="233"/>
    </row>
    <row r="706" spans="1:10" ht="24" x14ac:dyDescent="0.25">
      <c r="A706" s="230"/>
      <c r="B706" s="123"/>
      <c r="C706" s="124" t="s">
        <v>1488</v>
      </c>
      <c r="D706" s="131">
        <v>1</v>
      </c>
      <c r="E706" s="126"/>
      <c r="F706" s="126"/>
      <c r="G706" s="127"/>
      <c r="H706" s="253"/>
      <c r="I706" s="93"/>
      <c r="J706" s="233"/>
    </row>
    <row r="707" spans="1:10" ht="36" x14ac:dyDescent="0.25">
      <c r="A707" s="230"/>
      <c r="B707" s="49"/>
      <c r="C707" s="128" t="s">
        <v>1849</v>
      </c>
      <c r="D707" s="131">
        <v>1</v>
      </c>
      <c r="E707" s="126"/>
      <c r="F707" s="126"/>
      <c r="G707" s="127"/>
      <c r="H707" s="253"/>
      <c r="I707" s="93"/>
      <c r="J707" s="233"/>
    </row>
    <row r="708" spans="1:10" x14ac:dyDescent="0.25">
      <c r="A708" s="230"/>
      <c r="B708" s="49"/>
      <c r="C708" s="128" t="s">
        <v>1850</v>
      </c>
      <c r="D708" s="131">
        <v>1</v>
      </c>
      <c r="E708" s="126"/>
      <c r="F708" s="126"/>
      <c r="G708" s="127"/>
      <c r="H708" s="253"/>
      <c r="I708" s="93"/>
      <c r="J708" s="230"/>
    </row>
    <row r="709" spans="1:10" ht="24" x14ac:dyDescent="0.25">
      <c r="A709" s="230"/>
      <c r="B709" s="49"/>
      <c r="C709" s="128" t="s">
        <v>1851</v>
      </c>
      <c r="D709" s="131">
        <v>1</v>
      </c>
      <c r="E709" s="126"/>
      <c r="F709" s="126"/>
      <c r="G709" s="127"/>
      <c r="H709" s="253"/>
      <c r="I709" s="93"/>
      <c r="J709" s="230"/>
    </row>
    <row r="710" spans="1:10" ht="24" x14ac:dyDescent="0.25">
      <c r="A710" s="230"/>
      <c r="B710" s="49"/>
      <c r="C710" s="128" t="s">
        <v>1852</v>
      </c>
      <c r="D710" s="131">
        <v>1</v>
      </c>
      <c r="E710" s="126"/>
      <c r="F710" s="126"/>
      <c r="G710" s="127"/>
      <c r="H710" s="253"/>
      <c r="I710" s="93"/>
      <c r="J710" s="230"/>
    </row>
    <row r="711" spans="1:10" ht="36" x14ac:dyDescent="0.25">
      <c r="A711" s="230"/>
      <c r="B711" s="49"/>
      <c r="C711" s="128" t="s">
        <v>1853</v>
      </c>
      <c r="D711" s="131">
        <v>1</v>
      </c>
      <c r="E711" s="126"/>
      <c r="F711" s="126"/>
      <c r="G711" s="127"/>
      <c r="H711" s="253"/>
      <c r="I711" s="93"/>
      <c r="J711" s="230"/>
    </row>
    <row r="712" spans="1:10" ht="24" x14ac:dyDescent="0.25">
      <c r="A712" s="230"/>
      <c r="B712" s="49"/>
      <c r="C712" s="128" t="s">
        <v>1854</v>
      </c>
      <c r="D712" s="131">
        <v>1</v>
      </c>
      <c r="E712" s="126"/>
      <c r="F712" s="126"/>
      <c r="G712" s="127"/>
      <c r="H712" s="253"/>
      <c r="I712" s="93"/>
      <c r="J712" s="230"/>
    </row>
    <row r="713" spans="1:10" ht="24" x14ac:dyDescent="0.25">
      <c r="A713" s="230"/>
      <c r="B713" s="49"/>
      <c r="C713" s="128" t="s">
        <v>1855</v>
      </c>
      <c r="D713" s="131">
        <v>1</v>
      </c>
      <c r="E713" s="126"/>
      <c r="F713" s="126"/>
      <c r="G713" s="127"/>
      <c r="H713" s="253"/>
      <c r="I713" s="93"/>
      <c r="J713" s="230"/>
    </row>
    <row r="714" spans="1:10" ht="24" x14ac:dyDescent="0.25">
      <c r="A714" s="230"/>
      <c r="B714" s="49"/>
      <c r="C714" s="128" t="s">
        <v>1856</v>
      </c>
      <c r="D714" s="131">
        <v>1</v>
      </c>
      <c r="E714" s="126"/>
      <c r="F714" s="126"/>
      <c r="G714" s="127"/>
      <c r="H714" s="253"/>
      <c r="I714" s="93"/>
      <c r="J714" s="230"/>
    </row>
    <row r="715" spans="1:10" ht="24" x14ac:dyDescent="0.25">
      <c r="A715" s="230"/>
      <c r="B715" s="49"/>
      <c r="C715" s="128" t="s">
        <v>1857</v>
      </c>
      <c r="D715" s="131">
        <v>1</v>
      </c>
      <c r="E715" s="126"/>
      <c r="F715" s="126"/>
      <c r="G715" s="127"/>
      <c r="H715" s="253"/>
      <c r="I715" s="93"/>
      <c r="J715" s="230"/>
    </row>
    <row r="716" spans="1:10" ht="24" x14ac:dyDescent="0.25">
      <c r="A716" s="230"/>
      <c r="B716" s="49"/>
      <c r="C716" s="128" t="s">
        <v>1858</v>
      </c>
      <c r="D716" s="131">
        <v>1</v>
      </c>
      <c r="E716" s="126"/>
      <c r="F716" s="126"/>
      <c r="G716" s="127"/>
      <c r="H716" s="253"/>
      <c r="I716" s="93"/>
      <c r="J716" s="230"/>
    </row>
    <row r="717" spans="1:10" x14ac:dyDescent="0.25">
      <c r="A717" s="230"/>
      <c r="B717" s="49"/>
      <c r="C717" s="128" t="s">
        <v>1859</v>
      </c>
      <c r="D717" s="131">
        <v>1</v>
      </c>
      <c r="E717" s="126"/>
      <c r="F717" s="126"/>
      <c r="G717" s="127"/>
      <c r="H717" s="253"/>
      <c r="I717" s="93"/>
      <c r="J717" s="230"/>
    </row>
    <row r="718" spans="1:10" x14ac:dyDescent="0.25">
      <c r="A718" s="230"/>
      <c r="B718" s="49"/>
      <c r="C718" s="128" t="s">
        <v>1860</v>
      </c>
      <c r="D718" s="131">
        <v>1</v>
      </c>
      <c r="E718" s="126"/>
      <c r="F718" s="126"/>
      <c r="G718" s="127"/>
      <c r="H718" s="253"/>
      <c r="I718" s="93"/>
      <c r="J718" s="230"/>
    </row>
    <row r="719" spans="1:10" x14ac:dyDescent="0.25">
      <c r="A719" s="230"/>
      <c r="B719" s="49"/>
      <c r="C719" s="128" t="s">
        <v>1861</v>
      </c>
      <c r="D719" s="131">
        <v>1</v>
      </c>
      <c r="E719" s="126"/>
      <c r="F719" s="126"/>
      <c r="G719" s="127"/>
      <c r="H719" s="253"/>
      <c r="I719" s="93"/>
      <c r="J719" s="230"/>
    </row>
    <row r="720" spans="1:10" ht="24" x14ac:dyDescent="0.25">
      <c r="A720" s="230"/>
      <c r="B720" s="49"/>
      <c r="C720" s="128" t="s">
        <v>1862</v>
      </c>
      <c r="D720" s="131">
        <v>1</v>
      </c>
      <c r="E720" s="126"/>
      <c r="F720" s="126"/>
      <c r="G720" s="127"/>
      <c r="H720" s="253"/>
      <c r="I720" s="93"/>
      <c r="J720" s="230"/>
    </row>
    <row r="721" spans="1:10" x14ac:dyDescent="0.25">
      <c r="A721" s="230"/>
      <c r="B721" s="49"/>
      <c r="C721" s="128" t="s">
        <v>1863</v>
      </c>
      <c r="D721" s="131">
        <v>1</v>
      </c>
      <c r="E721" s="126"/>
      <c r="F721" s="126"/>
      <c r="G721" s="127"/>
      <c r="H721" s="253"/>
      <c r="I721" s="93"/>
      <c r="J721" s="230"/>
    </row>
    <row r="722" spans="1:10" x14ac:dyDescent="0.25">
      <c r="A722" s="230"/>
      <c r="B722" s="49"/>
      <c r="C722" s="128" t="s">
        <v>1864</v>
      </c>
      <c r="D722" s="131">
        <v>1</v>
      </c>
      <c r="E722" s="126"/>
      <c r="F722" s="126"/>
      <c r="G722" s="127"/>
      <c r="H722" s="253"/>
      <c r="I722" s="93"/>
      <c r="J722" s="230"/>
    </row>
    <row r="723" spans="1:10" ht="24" x14ac:dyDescent="0.25">
      <c r="A723" s="230"/>
      <c r="B723" s="49"/>
      <c r="C723" s="128" t="s">
        <v>1865</v>
      </c>
      <c r="D723" s="131">
        <v>1</v>
      </c>
      <c r="E723" s="126"/>
      <c r="F723" s="126"/>
      <c r="G723" s="127"/>
      <c r="H723" s="253"/>
      <c r="I723" s="93"/>
      <c r="J723" s="230"/>
    </row>
    <row r="724" spans="1:10" x14ac:dyDescent="0.25">
      <c r="A724" s="230"/>
      <c r="B724" s="49"/>
      <c r="C724" s="128" t="s">
        <v>1866</v>
      </c>
      <c r="D724" s="131">
        <v>1</v>
      </c>
      <c r="E724" s="126"/>
      <c r="F724" s="126"/>
      <c r="G724" s="127"/>
      <c r="H724" s="253"/>
      <c r="I724" s="93"/>
      <c r="J724" s="230"/>
    </row>
    <row r="725" spans="1:10" x14ac:dyDescent="0.25">
      <c r="A725" s="230"/>
      <c r="B725" s="49"/>
      <c r="C725" s="128" t="s">
        <v>1867</v>
      </c>
      <c r="D725" s="131">
        <v>1</v>
      </c>
      <c r="E725" s="126"/>
      <c r="F725" s="126"/>
      <c r="G725" s="127"/>
      <c r="H725" s="253"/>
      <c r="I725" s="93"/>
      <c r="J725" s="230"/>
    </row>
    <row r="726" spans="1:10" x14ac:dyDescent="0.25">
      <c r="A726" s="230"/>
      <c r="B726" s="49"/>
      <c r="C726" s="128" t="s">
        <v>1868</v>
      </c>
      <c r="D726" s="131">
        <v>1</v>
      </c>
      <c r="E726" s="126"/>
      <c r="F726" s="126"/>
      <c r="G726" s="127"/>
      <c r="H726" s="253"/>
      <c r="I726" s="93"/>
      <c r="J726" s="230"/>
    </row>
    <row r="727" spans="1:10" x14ac:dyDescent="0.25">
      <c r="A727" s="230"/>
      <c r="B727" s="49"/>
      <c r="C727" s="128" t="s">
        <v>1869</v>
      </c>
      <c r="D727" s="131">
        <v>1</v>
      </c>
      <c r="E727" s="126"/>
      <c r="F727" s="126"/>
      <c r="G727" s="127"/>
      <c r="H727" s="253"/>
      <c r="I727" s="93"/>
      <c r="J727" s="230"/>
    </row>
    <row r="728" spans="1:10" ht="36" x14ac:dyDescent="0.25">
      <c r="A728" s="230"/>
      <c r="B728" s="49"/>
      <c r="C728" s="128" t="s">
        <v>1870</v>
      </c>
      <c r="D728" s="131">
        <v>1</v>
      </c>
      <c r="E728" s="126"/>
      <c r="F728" s="126"/>
      <c r="G728" s="127"/>
      <c r="H728" s="253"/>
      <c r="I728" s="93"/>
      <c r="J728" s="230"/>
    </row>
    <row r="729" spans="1:10" ht="24" x14ac:dyDescent="0.25">
      <c r="A729" s="230"/>
      <c r="B729" s="49"/>
      <c r="C729" s="128" t="s">
        <v>1871</v>
      </c>
      <c r="D729" s="131">
        <v>1</v>
      </c>
      <c r="E729" s="126"/>
      <c r="F729" s="126"/>
      <c r="G729" s="127"/>
      <c r="H729" s="253"/>
      <c r="I729" s="93"/>
      <c r="J729" s="230"/>
    </row>
    <row r="730" spans="1:10" x14ac:dyDescent="0.25">
      <c r="A730" s="230"/>
      <c r="B730" s="49"/>
      <c r="C730" s="128" t="s">
        <v>1872</v>
      </c>
      <c r="D730" s="131">
        <v>1</v>
      </c>
      <c r="E730" s="126"/>
      <c r="F730" s="126"/>
      <c r="G730" s="127"/>
      <c r="H730" s="253"/>
      <c r="I730" s="93"/>
      <c r="J730" s="230"/>
    </row>
    <row r="731" spans="1:10" x14ac:dyDescent="0.25">
      <c r="A731" s="230"/>
      <c r="B731" s="49"/>
      <c r="C731" s="128" t="s">
        <v>1873</v>
      </c>
      <c r="D731" s="131">
        <v>1</v>
      </c>
      <c r="E731" s="126"/>
      <c r="F731" s="126"/>
      <c r="G731" s="127"/>
      <c r="H731" s="253"/>
      <c r="I731" s="93"/>
      <c r="J731" s="230"/>
    </row>
    <row r="732" spans="1:10" x14ac:dyDescent="0.25">
      <c r="A732" s="230"/>
      <c r="B732" s="49"/>
      <c r="C732" s="128" t="s">
        <v>1874</v>
      </c>
      <c r="D732" s="131">
        <v>1</v>
      </c>
      <c r="E732" s="126"/>
      <c r="F732" s="126"/>
      <c r="G732" s="127"/>
      <c r="H732" s="253"/>
      <c r="I732" s="93"/>
      <c r="J732" s="230"/>
    </row>
    <row r="733" spans="1:10" ht="24" x14ac:dyDescent="0.25">
      <c r="A733" s="230"/>
      <c r="B733" s="49"/>
      <c r="C733" s="128" t="s">
        <v>1875</v>
      </c>
      <c r="D733" s="131">
        <v>1</v>
      </c>
      <c r="E733" s="126"/>
      <c r="F733" s="126"/>
      <c r="G733" s="127"/>
      <c r="H733" s="253"/>
      <c r="I733" s="93"/>
      <c r="J733" s="230"/>
    </row>
    <row r="734" spans="1:10" ht="24" x14ac:dyDescent="0.25">
      <c r="A734" s="230"/>
      <c r="B734" s="49"/>
      <c r="C734" s="128" t="s">
        <v>1876</v>
      </c>
      <c r="D734" s="131">
        <v>1</v>
      </c>
      <c r="E734" s="126"/>
      <c r="F734" s="126"/>
      <c r="G734" s="127"/>
      <c r="H734" s="253"/>
      <c r="I734" s="93"/>
      <c r="J734" s="230"/>
    </row>
    <row r="735" spans="1:10" x14ac:dyDescent="0.25">
      <c r="A735" s="230"/>
      <c r="B735" s="49"/>
      <c r="C735" s="128" t="s">
        <v>1877</v>
      </c>
      <c r="D735" s="131">
        <v>1</v>
      </c>
      <c r="E735" s="126"/>
      <c r="F735" s="126"/>
      <c r="G735" s="127"/>
      <c r="H735" s="253"/>
      <c r="I735" s="93"/>
      <c r="J735" s="230"/>
    </row>
    <row r="736" spans="1:10" x14ac:dyDescent="0.25">
      <c r="A736" s="230"/>
      <c r="B736" s="49"/>
      <c r="C736" s="128" t="s">
        <v>1878</v>
      </c>
      <c r="D736" s="131">
        <v>1</v>
      </c>
      <c r="E736" s="126"/>
      <c r="F736" s="126"/>
      <c r="G736" s="127"/>
      <c r="H736" s="253"/>
      <c r="I736" s="93"/>
      <c r="J736" s="230"/>
    </row>
    <row r="737" spans="1:10" x14ac:dyDescent="0.25">
      <c r="A737" s="230"/>
      <c r="B737" s="49"/>
      <c r="C737" s="128" t="s">
        <v>1879</v>
      </c>
      <c r="D737" s="131">
        <v>1</v>
      </c>
      <c r="E737" s="126"/>
      <c r="F737" s="126"/>
      <c r="G737" s="127"/>
      <c r="H737" s="253"/>
      <c r="I737" s="93"/>
      <c r="J737" s="230"/>
    </row>
    <row r="738" spans="1:10" x14ac:dyDescent="0.25">
      <c r="A738" s="230"/>
      <c r="B738" s="49"/>
      <c r="C738" s="128" t="s">
        <v>1880</v>
      </c>
      <c r="D738" s="131">
        <v>1</v>
      </c>
      <c r="E738" s="126"/>
      <c r="F738" s="126"/>
      <c r="G738" s="127"/>
      <c r="H738" s="253"/>
      <c r="I738" s="93"/>
      <c r="J738" s="230"/>
    </row>
    <row r="739" spans="1:10" x14ac:dyDescent="0.25">
      <c r="A739" s="230"/>
      <c r="B739" s="49"/>
      <c r="C739" s="128" t="s">
        <v>1881</v>
      </c>
      <c r="D739" s="131">
        <v>1</v>
      </c>
      <c r="E739" s="126"/>
      <c r="F739" s="126"/>
      <c r="G739" s="127"/>
      <c r="H739" s="253"/>
      <c r="I739" s="93"/>
      <c r="J739" s="230"/>
    </row>
    <row r="740" spans="1:10" x14ac:dyDescent="0.25">
      <c r="A740" s="230"/>
      <c r="B740" s="49"/>
      <c r="C740" s="128" t="s">
        <v>1882</v>
      </c>
      <c r="D740" s="131">
        <v>1</v>
      </c>
      <c r="E740" s="126"/>
      <c r="F740" s="126"/>
      <c r="G740" s="127"/>
      <c r="H740" s="253"/>
      <c r="I740" s="93"/>
      <c r="J740" s="230"/>
    </row>
    <row r="741" spans="1:10" x14ac:dyDescent="0.25">
      <c r="A741" s="230"/>
      <c r="B741" s="49"/>
      <c r="C741" s="128" t="s">
        <v>1883</v>
      </c>
      <c r="D741" s="131">
        <v>1</v>
      </c>
      <c r="E741" s="126"/>
      <c r="F741" s="126"/>
      <c r="G741" s="127"/>
      <c r="H741" s="253"/>
      <c r="I741" s="93"/>
      <c r="J741" s="230"/>
    </row>
    <row r="742" spans="1:10" ht="24" x14ac:dyDescent="0.25">
      <c r="A742" s="230"/>
      <c r="B742" s="49"/>
      <c r="C742" s="128" t="s">
        <v>1884</v>
      </c>
      <c r="D742" s="131">
        <v>1</v>
      </c>
      <c r="E742" s="126"/>
      <c r="F742" s="126"/>
      <c r="G742" s="127"/>
      <c r="H742" s="253"/>
      <c r="I742" s="93"/>
      <c r="J742" s="230"/>
    </row>
    <row r="743" spans="1:10" x14ac:dyDescent="0.25">
      <c r="A743" s="230"/>
      <c r="B743" s="49"/>
      <c r="C743" s="128" t="s">
        <v>1885</v>
      </c>
      <c r="D743" s="131">
        <v>1</v>
      </c>
      <c r="E743" s="126"/>
      <c r="F743" s="126"/>
      <c r="G743" s="127"/>
      <c r="H743" s="253"/>
      <c r="I743" s="93"/>
      <c r="J743" s="230"/>
    </row>
    <row r="744" spans="1:10" x14ac:dyDescent="0.25">
      <c r="A744" s="230"/>
      <c r="B744" s="49"/>
      <c r="C744" s="128" t="s">
        <v>1886</v>
      </c>
      <c r="D744" s="131">
        <v>1</v>
      </c>
      <c r="E744" s="126"/>
      <c r="F744" s="126"/>
      <c r="G744" s="127"/>
      <c r="H744" s="253"/>
      <c r="I744" s="93"/>
      <c r="J744" s="230"/>
    </row>
    <row r="745" spans="1:10" x14ac:dyDescent="0.25">
      <c r="A745" s="230"/>
      <c r="B745" s="49"/>
      <c r="C745" s="128" t="s">
        <v>1887</v>
      </c>
      <c r="D745" s="131">
        <v>1</v>
      </c>
      <c r="E745" s="126"/>
      <c r="F745" s="126"/>
      <c r="G745" s="127"/>
      <c r="H745" s="253"/>
      <c r="I745" s="93"/>
      <c r="J745" s="230"/>
    </row>
    <row r="746" spans="1:10" x14ac:dyDescent="0.25">
      <c r="A746" s="230"/>
      <c r="B746" s="49"/>
      <c r="C746" s="128" t="s">
        <v>1888</v>
      </c>
      <c r="D746" s="131">
        <v>1</v>
      </c>
      <c r="E746" s="126"/>
      <c r="F746" s="126"/>
      <c r="G746" s="127"/>
      <c r="H746" s="253"/>
      <c r="I746" s="93"/>
      <c r="J746" s="230"/>
    </row>
    <row r="747" spans="1:10" x14ac:dyDescent="0.25">
      <c r="A747" s="230"/>
      <c r="B747" s="49"/>
      <c r="C747" s="128" t="s">
        <v>1889</v>
      </c>
      <c r="D747" s="131">
        <v>1</v>
      </c>
      <c r="E747" s="126"/>
      <c r="F747" s="126"/>
      <c r="G747" s="127"/>
      <c r="H747" s="253"/>
      <c r="I747" s="93"/>
      <c r="J747" s="230"/>
    </row>
    <row r="748" spans="1:10" x14ac:dyDescent="0.25">
      <c r="A748" s="230"/>
      <c r="B748" s="49"/>
      <c r="C748" s="128" t="s">
        <v>1890</v>
      </c>
      <c r="D748" s="131">
        <v>1</v>
      </c>
      <c r="E748" s="126"/>
      <c r="F748" s="126"/>
      <c r="G748" s="127"/>
      <c r="H748" s="253"/>
      <c r="I748" s="93"/>
      <c r="J748" s="230"/>
    </row>
    <row r="749" spans="1:10" x14ac:dyDescent="0.25">
      <c r="A749" s="230"/>
      <c r="B749" s="49"/>
      <c r="C749" s="128" t="s">
        <v>1891</v>
      </c>
      <c r="D749" s="131">
        <v>1</v>
      </c>
      <c r="E749" s="126"/>
      <c r="F749" s="126"/>
      <c r="G749" s="127"/>
      <c r="H749" s="253"/>
      <c r="I749" s="93"/>
      <c r="J749" s="230"/>
    </row>
    <row r="750" spans="1:10" ht="36" x14ac:dyDescent="0.25">
      <c r="A750" s="230"/>
      <c r="B750" s="49"/>
      <c r="C750" s="128" t="s">
        <v>1892</v>
      </c>
      <c r="D750" s="131">
        <v>1</v>
      </c>
      <c r="E750" s="126"/>
      <c r="F750" s="126"/>
      <c r="G750" s="127"/>
      <c r="H750" s="253"/>
      <c r="I750" s="93"/>
      <c r="J750" s="230"/>
    </row>
    <row r="751" spans="1:10" x14ac:dyDescent="0.25">
      <c r="A751" s="230"/>
      <c r="B751" s="49"/>
      <c r="C751" s="128" t="s">
        <v>1893</v>
      </c>
      <c r="D751" s="131">
        <v>1</v>
      </c>
      <c r="E751" s="126"/>
      <c r="F751" s="126"/>
      <c r="G751" s="127"/>
      <c r="H751" s="253"/>
      <c r="I751" s="93"/>
      <c r="J751" s="230"/>
    </row>
    <row r="752" spans="1:10" x14ac:dyDescent="0.25">
      <c r="A752" s="230"/>
      <c r="B752" s="49"/>
      <c r="C752" s="128" t="s">
        <v>1894</v>
      </c>
      <c r="D752" s="131">
        <v>1</v>
      </c>
      <c r="E752" s="126"/>
      <c r="F752" s="126"/>
      <c r="G752" s="127"/>
      <c r="H752" s="253"/>
      <c r="I752" s="93"/>
      <c r="J752" s="230"/>
    </row>
    <row r="753" spans="1:10" ht="24" x14ac:dyDescent="0.25">
      <c r="A753" s="230"/>
      <c r="B753" s="49"/>
      <c r="C753" s="128" t="s">
        <v>1895</v>
      </c>
      <c r="D753" s="131">
        <v>1</v>
      </c>
      <c r="E753" s="126"/>
      <c r="F753" s="126"/>
      <c r="G753" s="127"/>
      <c r="H753" s="253"/>
      <c r="I753" s="93"/>
      <c r="J753" s="230"/>
    </row>
    <row r="754" spans="1:10" x14ac:dyDescent="0.25">
      <c r="A754" s="230"/>
      <c r="B754" s="49"/>
      <c r="C754" s="128" t="s">
        <v>1896</v>
      </c>
      <c r="D754" s="131">
        <v>1</v>
      </c>
      <c r="E754" s="126"/>
      <c r="F754" s="126"/>
      <c r="G754" s="127"/>
      <c r="H754" s="253"/>
      <c r="I754" s="93"/>
      <c r="J754" s="230"/>
    </row>
    <row r="755" spans="1:10" ht="24" x14ac:dyDescent="0.25">
      <c r="A755" s="230"/>
      <c r="B755" s="49"/>
      <c r="C755" s="128" t="s">
        <v>1897</v>
      </c>
      <c r="D755" s="131">
        <v>1</v>
      </c>
      <c r="E755" s="126"/>
      <c r="F755" s="126"/>
      <c r="G755" s="127"/>
      <c r="H755" s="253"/>
      <c r="I755" s="93"/>
      <c r="J755" s="230"/>
    </row>
    <row r="756" spans="1:10" ht="24" x14ac:dyDescent="0.25">
      <c r="A756" s="230"/>
      <c r="B756" s="49"/>
      <c r="C756" s="128" t="s">
        <v>1898</v>
      </c>
      <c r="D756" s="131">
        <v>1</v>
      </c>
      <c r="E756" s="126"/>
      <c r="F756" s="126"/>
      <c r="G756" s="127"/>
      <c r="H756" s="253"/>
      <c r="I756" s="93"/>
      <c r="J756" s="230"/>
    </row>
    <row r="757" spans="1:10" ht="24" x14ac:dyDescent="0.25">
      <c r="A757" s="230"/>
      <c r="B757" s="49"/>
      <c r="C757" s="128" t="s">
        <v>1899</v>
      </c>
      <c r="D757" s="131">
        <v>1</v>
      </c>
      <c r="E757" s="126"/>
      <c r="F757" s="126"/>
      <c r="G757" s="127"/>
      <c r="H757" s="253"/>
      <c r="I757" s="93"/>
      <c r="J757" s="230"/>
    </row>
    <row r="758" spans="1:10" ht="36" x14ac:dyDescent="0.25">
      <c r="A758" s="230"/>
      <c r="B758" s="49"/>
      <c r="C758" s="128" t="s">
        <v>1900</v>
      </c>
      <c r="D758" s="131">
        <v>1</v>
      </c>
      <c r="E758" s="126"/>
      <c r="F758" s="126"/>
      <c r="G758" s="127"/>
      <c r="H758" s="253"/>
      <c r="I758" s="93"/>
      <c r="J758" s="230"/>
    </row>
    <row r="759" spans="1:10" ht="36" x14ac:dyDescent="0.25">
      <c r="A759" s="230"/>
      <c r="B759" s="49"/>
      <c r="C759" s="128" t="s">
        <v>1901</v>
      </c>
      <c r="D759" s="131">
        <v>1</v>
      </c>
      <c r="E759" s="126"/>
      <c r="F759" s="126"/>
      <c r="G759" s="127"/>
      <c r="H759" s="253"/>
      <c r="I759" s="93"/>
      <c r="J759" s="230"/>
    </row>
    <row r="760" spans="1:10" x14ac:dyDescent="0.25">
      <c r="A760" s="230"/>
      <c r="B760" s="49"/>
      <c r="C760" s="124" t="s">
        <v>1902</v>
      </c>
      <c r="D760" s="131">
        <v>1</v>
      </c>
      <c r="E760" s="126"/>
      <c r="F760" s="126"/>
      <c r="G760" s="127"/>
      <c r="H760" s="253"/>
      <c r="I760" s="93"/>
      <c r="J760" s="230"/>
    </row>
    <row r="761" spans="1:10" ht="24" x14ac:dyDescent="0.25">
      <c r="A761" s="230"/>
      <c r="B761" s="49"/>
      <c r="C761" s="124" t="s">
        <v>1903</v>
      </c>
      <c r="D761" s="131">
        <v>1</v>
      </c>
      <c r="E761" s="126"/>
      <c r="F761" s="126"/>
      <c r="G761" s="127"/>
      <c r="H761" s="253"/>
      <c r="I761" s="93"/>
      <c r="J761" s="230"/>
    </row>
    <row r="762" spans="1:10" ht="36" x14ac:dyDescent="0.25">
      <c r="A762" s="230"/>
      <c r="B762" s="49"/>
      <c r="C762" s="124" t="s">
        <v>1904</v>
      </c>
      <c r="D762" s="131">
        <v>1</v>
      </c>
      <c r="E762" s="126"/>
      <c r="F762" s="126"/>
      <c r="G762" s="127"/>
      <c r="H762" s="253"/>
      <c r="I762" s="93"/>
      <c r="J762" s="230"/>
    </row>
    <row r="763" spans="1:10" x14ac:dyDescent="0.25">
      <c r="A763" s="230"/>
      <c r="B763" s="49"/>
      <c r="C763" s="124" t="s">
        <v>1905</v>
      </c>
      <c r="D763" s="131">
        <v>1</v>
      </c>
      <c r="E763" s="126"/>
      <c r="F763" s="126"/>
      <c r="G763" s="127"/>
      <c r="H763" s="253"/>
      <c r="I763" s="93"/>
      <c r="J763" s="230"/>
    </row>
    <row r="764" spans="1:10" ht="60" x14ac:dyDescent="0.25">
      <c r="A764" s="230"/>
      <c r="B764" s="49"/>
      <c r="C764" s="128" t="s">
        <v>1906</v>
      </c>
      <c r="D764" s="131">
        <v>1</v>
      </c>
      <c r="E764" s="126"/>
      <c r="F764" s="126"/>
      <c r="G764" s="127"/>
      <c r="H764" s="253"/>
      <c r="I764" s="93"/>
      <c r="J764" s="230"/>
    </row>
    <row r="765" spans="1:10" ht="36" x14ac:dyDescent="0.25">
      <c r="A765" s="230"/>
      <c r="B765" s="49"/>
      <c r="C765" s="128" t="s">
        <v>1907</v>
      </c>
      <c r="D765" s="131">
        <v>1</v>
      </c>
      <c r="E765" s="126"/>
      <c r="F765" s="126"/>
      <c r="G765" s="127"/>
      <c r="H765" s="253"/>
      <c r="I765" s="93"/>
      <c r="J765" s="230"/>
    </row>
    <row r="766" spans="1:10" ht="24" x14ac:dyDescent="0.25">
      <c r="A766" s="230"/>
      <c r="B766" s="49"/>
      <c r="C766" s="128" t="s">
        <v>1908</v>
      </c>
      <c r="D766" s="131">
        <v>1</v>
      </c>
      <c r="E766" s="126"/>
      <c r="F766" s="126"/>
      <c r="G766" s="127"/>
      <c r="H766" s="253"/>
      <c r="I766" s="93"/>
      <c r="J766" s="230"/>
    </row>
    <row r="767" spans="1:10" x14ac:dyDescent="0.25">
      <c r="A767" s="230"/>
      <c r="B767" s="49"/>
      <c r="C767" s="128" t="s">
        <v>1909</v>
      </c>
      <c r="D767" s="131">
        <v>1</v>
      </c>
      <c r="E767" s="126"/>
      <c r="F767" s="126"/>
      <c r="G767" s="127"/>
      <c r="H767" s="253"/>
      <c r="I767" s="93"/>
      <c r="J767" s="230"/>
    </row>
    <row r="768" spans="1:10" x14ac:dyDescent="0.25">
      <c r="A768" s="230"/>
      <c r="B768" s="49"/>
      <c r="C768" s="128" t="s">
        <v>1910</v>
      </c>
      <c r="D768" s="131">
        <v>1</v>
      </c>
      <c r="E768" s="126"/>
      <c r="F768" s="126"/>
      <c r="G768" s="127"/>
      <c r="H768" s="253"/>
      <c r="I768" s="129"/>
      <c r="J768" s="230"/>
    </row>
    <row r="769" spans="1:10" ht="24" x14ac:dyDescent="0.25">
      <c r="A769" s="230"/>
      <c r="B769" s="49"/>
      <c r="C769" s="128" t="s">
        <v>1911</v>
      </c>
      <c r="D769" s="131">
        <v>1</v>
      </c>
      <c r="E769" s="126"/>
      <c r="F769" s="126"/>
      <c r="G769" s="127"/>
      <c r="H769" s="253"/>
      <c r="I769" s="129"/>
      <c r="J769" s="230"/>
    </row>
    <row r="770" spans="1:10" x14ac:dyDescent="0.25">
      <c r="A770" s="230"/>
      <c r="B770" s="49"/>
      <c r="C770" s="234"/>
      <c r="D770" s="122"/>
      <c r="E770" s="253"/>
      <c r="F770" s="253"/>
      <c r="G770" s="253"/>
      <c r="H770" s="253"/>
      <c r="I770" s="129"/>
      <c r="J770" s="230"/>
    </row>
    <row r="771" spans="1:10" x14ac:dyDescent="0.25">
      <c r="A771" s="230"/>
      <c r="B771" s="49"/>
      <c r="C771" s="234" t="s">
        <v>1480</v>
      </c>
      <c r="D771" s="122"/>
      <c r="E771" s="253"/>
      <c r="F771" s="253"/>
      <c r="G771" s="253"/>
      <c r="H771" s="253"/>
      <c r="I771" s="129"/>
      <c r="J771" s="230"/>
    </row>
    <row r="772" spans="1:10" x14ac:dyDescent="0.25">
      <c r="A772" s="230"/>
      <c r="B772" s="49"/>
      <c r="C772" s="234"/>
      <c r="D772" s="122"/>
      <c r="E772" s="253"/>
      <c r="F772" s="253"/>
      <c r="G772" s="253"/>
      <c r="H772" s="253"/>
      <c r="I772" s="129"/>
      <c r="J772" s="230"/>
    </row>
    <row r="773" spans="1:10" x14ac:dyDescent="0.25">
      <c r="A773" s="230"/>
      <c r="B773" s="49"/>
      <c r="C773" s="232" t="s">
        <v>726</v>
      </c>
      <c r="D773" s="114"/>
      <c r="E773" s="231" t="s">
        <v>1485</v>
      </c>
      <c r="F773" s="231" t="s">
        <v>712</v>
      </c>
      <c r="G773" s="231" t="s">
        <v>1486</v>
      </c>
      <c r="H773" s="253"/>
      <c r="I773" s="129"/>
      <c r="J773" s="230"/>
    </row>
    <row r="774" spans="1:10" ht="36" x14ac:dyDescent="0.25">
      <c r="A774" s="230"/>
      <c r="B774" s="49"/>
      <c r="C774" s="130" t="s">
        <v>1912</v>
      </c>
      <c r="D774" s="131">
        <v>1</v>
      </c>
      <c r="E774" s="126"/>
      <c r="F774" s="126"/>
      <c r="G774" s="127"/>
      <c r="H774" s="253"/>
      <c r="I774" s="129"/>
      <c r="J774" s="230"/>
    </row>
    <row r="775" spans="1:10" ht="36" x14ac:dyDescent="0.25">
      <c r="A775" s="230"/>
      <c r="B775" s="49"/>
      <c r="C775" s="124" t="s">
        <v>1913</v>
      </c>
      <c r="D775" s="131">
        <v>1</v>
      </c>
      <c r="E775" s="126"/>
      <c r="F775" s="126"/>
      <c r="G775" s="127"/>
      <c r="H775" s="253"/>
      <c r="I775" s="129"/>
      <c r="J775" s="230"/>
    </row>
    <row r="776" spans="1:10" ht="36" x14ac:dyDescent="0.25">
      <c r="A776" s="230"/>
      <c r="B776" s="49"/>
      <c r="C776" s="124" t="s">
        <v>1914</v>
      </c>
      <c r="D776" s="131">
        <v>1</v>
      </c>
      <c r="E776" s="126"/>
      <c r="F776" s="126"/>
      <c r="G776" s="127"/>
      <c r="H776" s="253"/>
      <c r="I776" s="129"/>
      <c r="J776" s="230"/>
    </row>
    <row r="777" spans="1:10" ht="36" x14ac:dyDescent="0.25">
      <c r="A777" s="230"/>
      <c r="B777" s="49"/>
      <c r="C777" s="124" t="s">
        <v>1915</v>
      </c>
      <c r="D777" s="131">
        <v>1</v>
      </c>
      <c r="E777" s="126"/>
      <c r="F777" s="126"/>
      <c r="G777" s="127"/>
      <c r="H777" s="253"/>
      <c r="I777" s="129"/>
      <c r="J777" s="230"/>
    </row>
    <row r="778" spans="1:10" ht="24" x14ac:dyDescent="0.25">
      <c r="A778" s="230"/>
      <c r="B778" s="49"/>
      <c r="C778" s="124" t="s">
        <v>1916</v>
      </c>
      <c r="D778" s="131">
        <v>1</v>
      </c>
      <c r="E778" s="126"/>
      <c r="F778" s="126"/>
      <c r="G778" s="127"/>
      <c r="H778" s="253"/>
      <c r="I778" s="129"/>
      <c r="J778" s="230"/>
    </row>
    <row r="779" spans="1:10" ht="24" x14ac:dyDescent="0.25">
      <c r="A779" s="230"/>
      <c r="B779" s="49"/>
      <c r="C779" s="124" t="s">
        <v>1917</v>
      </c>
      <c r="D779" s="131">
        <v>1</v>
      </c>
      <c r="E779" s="126"/>
      <c r="F779" s="126"/>
      <c r="G779" s="127"/>
      <c r="H779" s="253"/>
      <c r="I779" s="129"/>
      <c r="J779" s="230"/>
    </row>
    <row r="780" spans="1:10" ht="36" x14ac:dyDescent="0.25">
      <c r="A780" s="230"/>
      <c r="B780" s="49"/>
      <c r="C780" s="124" t="s">
        <v>1918</v>
      </c>
      <c r="D780" s="131">
        <v>1</v>
      </c>
      <c r="E780" s="126"/>
      <c r="F780" s="126"/>
      <c r="G780" s="127"/>
      <c r="H780" s="253"/>
      <c r="I780" s="129"/>
      <c r="J780" s="230"/>
    </row>
    <row r="781" spans="1:10" ht="36" x14ac:dyDescent="0.25">
      <c r="A781" s="230"/>
      <c r="B781" s="49"/>
      <c r="C781" s="130" t="s">
        <v>1919</v>
      </c>
      <c r="D781" s="131">
        <v>1</v>
      </c>
      <c r="E781" s="126"/>
      <c r="F781" s="126"/>
      <c r="G781" s="127"/>
      <c r="H781" s="253"/>
      <c r="I781" s="129"/>
      <c r="J781" s="230"/>
    </row>
    <row r="782" spans="1:10" x14ac:dyDescent="0.25">
      <c r="A782" s="230"/>
      <c r="B782" s="49"/>
      <c r="C782" s="124" t="s">
        <v>1920</v>
      </c>
      <c r="D782" s="131">
        <v>1</v>
      </c>
      <c r="E782" s="126"/>
      <c r="F782" s="126"/>
      <c r="G782" s="127"/>
      <c r="H782" s="253"/>
      <c r="I782" s="129"/>
      <c r="J782" s="230"/>
    </row>
    <row r="783" spans="1:10" x14ac:dyDescent="0.25">
      <c r="A783" s="230"/>
      <c r="B783" s="97"/>
      <c r="C783" s="254"/>
      <c r="D783" s="132"/>
      <c r="E783" s="255"/>
      <c r="F783" s="255"/>
      <c r="G783" s="255"/>
      <c r="H783" s="255"/>
      <c r="I783" s="98"/>
      <c r="J783" s="230"/>
    </row>
    <row r="784" spans="1:10" x14ac:dyDescent="0.25">
      <c r="A784" s="230"/>
      <c r="B784" s="230"/>
      <c r="C784" s="256"/>
      <c r="D784" s="116"/>
      <c r="E784" s="230"/>
      <c r="F784" s="230"/>
      <c r="G784" s="230"/>
      <c r="H784" s="230"/>
      <c r="I784" s="230"/>
      <c r="J784" s="230"/>
    </row>
    <row r="785" spans="1:10" x14ac:dyDescent="0.25">
      <c r="A785" s="230"/>
      <c r="B785" s="230"/>
      <c r="C785" s="256"/>
      <c r="D785" s="116"/>
      <c r="E785" s="230"/>
      <c r="F785" s="230"/>
      <c r="G785" s="230"/>
      <c r="H785" s="230"/>
      <c r="I785" s="230"/>
      <c r="J785" s="230"/>
    </row>
    <row r="786" spans="1:10" x14ac:dyDescent="0.25">
      <c r="A786" s="230"/>
      <c r="B786" s="230"/>
      <c r="C786" s="256"/>
      <c r="D786" s="116"/>
      <c r="E786" s="230"/>
      <c r="F786" s="230"/>
      <c r="G786" s="230"/>
      <c r="H786" s="230"/>
      <c r="I786" s="230"/>
      <c r="J786" s="230"/>
    </row>
    <row r="787" spans="1:10" x14ac:dyDescent="0.25">
      <c r="A787" s="230"/>
      <c r="B787" s="230"/>
      <c r="C787" s="256"/>
      <c r="D787" s="116"/>
      <c r="E787" s="230"/>
      <c r="F787" s="230"/>
      <c r="G787" s="230"/>
      <c r="H787" s="230"/>
      <c r="I787" s="230"/>
      <c r="J787" s="230"/>
    </row>
    <row r="788" spans="1:10" x14ac:dyDescent="0.25">
      <c r="A788" s="230"/>
      <c r="B788" s="230"/>
      <c r="C788" s="256"/>
      <c r="D788" s="116"/>
      <c r="E788" s="230"/>
      <c r="F788" s="230"/>
      <c r="G788" s="230"/>
      <c r="H788" s="230"/>
      <c r="I788" s="230"/>
      <c r="J788" s="230"/>
    </row>
    <row r="789" spans="1:10" ht="18.75" x14ac:dyDescent="0.25">
      <c r="A789" s="234"/>
      <c r="B789" s="413" t="s">
        <v>1921</v>
      </c>
      <c r="C789" s="414"/>
      <c r="D789" s="414"/>
      <c r="E789" s="414"/>
      <c r="F789" s="414"/>
      <c r="G789" s="414"/>
      <c r="H789" s="414"/>
      <c r="I789" s="243"/>
      <c r="J789" s="233"/>
    </row>
    <row r="790" spans="1:10" x14ac:dyDescent="0.25">
      <c r="A790" s="234"/>
      <c r="B790" s="270"/>
      <c r="C790" s="270"/>
      <c r="D790" s="271"/>
      <c r="E790" s="270"/>
      <c r="F790" s="270"/>
      <c r="G790" s="270"/>
      <c r="H790" s="270"/>
      <c r="I790" s="232"/>
      <c r="J790" s="233"/>
    </row>
    <row r="791" spans="1:10" x14ac:dyDescent="0.25">
      <c r="A791" s="234"/>
      <c r="B791" s="270"/>
      <c r="C791" s="272" t="s">
        <v>1478</v>
      </c>
      <c r="D791" s="273"/>
      <c r="E791" s="274">
        <f>IF('Aplicabilidad Art.55'!$I$16="NO","NA",SUM(E800:E819)/SUM(D800:D819))</f>
        <v>1</v>
      </c>
      <c r="F791" s="275"/>
      <c r="G791" s="276" t="str">
        <f>CONCATENATE("Según la configuración de aplicabilidad, esta fracción ",'Aplicabilidad Art.55'!I16," aplica.")</f>
        <v>Según la configuración de aplicabilidad, esta fracción SI aplica.</v>
      </c>
      <c r="H791" s="277"/>
      <c r="I791" s="232"/>
      <c r="J791" s="233"/>
    </row>
    <row r="792" spans="1:10" x14ac:dyDescent="0.25">
      <c r="A792" s="234"/>
      <c r="B792" s="277"/>
      <c r="C792" s="272" t="s">
        <v>1480</v>
      </c>
      <c r="D792" s="273"/>
      <c r="E792" s="274">
        <f>IF('Aplicabilidad Art.55'!$I$16="NO","NA",SUM(E824:E832)/SUM(D824:D832))</f>
        <v>1</v>
      </c>
      <c r="F792" s="275"/>
      <c r="G792" s="278" t="s">
        <v>1481</v>
      </c>
      <c r="H792" s="277"/>
      <c r="I792" s="232"/>
      <c r="J792" s="233"/>
    </row>
    <row r="793" spans="1:10" x14ac:dyDescent="0.25">
      <c r="A793" s="234"/>
      <c r="B793" s="277"/>
      <c r="C793" s="272" t="s">
        <v>1482</v>
      </c>
      <c r="D793" s="273"/>
      <c r="E793" s="279">
        <f>IF('Aplicabilidad Art.55'!$I$16="NO","NA",E791*0.6+E792*0.4)</f>
        <v>1</v>
      </c>
      <c r="F793" s="280"/>
      <c r="G793" s="278" t="s">
        <v>1483</v>
      </c>
      <c r="H793" s="277"/>
      <c r="I793" s="232"/>
      <c r="J793" s="233"/>
    </row>
    <row r="794" spans="1:10" x14ac:dyDescent="0.25">
      <c r="A794" s="234"/>
      <c r="B794" s="277"/>
      <c r="C794" s="277"/>
      <c r="D794" s="281"/>
      <c r="E794" s="282"/>
      <c r="F794" s="282"/>
      <c r="G794" s="277"/>
      <c r="H794" s="277"/>
      <c r="I794" s="232"/>
      <c r="J794" s="233"/>
    </row>
    <row r="795" spans="1:10" x14ac:dyDescent="0.25">
      <c r="A795" s="230"/>
      <c r="B795" s="283"/>
      <c r="C795" s="270"/>
      <c r="D795" s="284"/>
      <c r="E795" s="283"/>
      <c r="F795" s="283"/>
      <c r="G795" s="283"/>
      <c r="H795" s="270"/>
      <c r="I795" s="232"/>
      <c r="J795" s="233"/>
    </row>
    <row r="796" spans="1:10" x14ac:dyDescent="0.25">
      <c r="A796" s="230"/>
      <c r="B796" s="285"/>
      <c r="C796" s="286"/>
      <c r="D796" s="287"/>
      <c r="E796" s="411"/>
      <c r="F796" s="412"/>
      <c r="G796" s="412"/>
      <c r="H796" s="288"/>
      <c r="I796" s="92"/>
      <c r="J796" s="233"/>
    </row>
    <row r="797" spans="1:10" x14ac:dyDescent="0.25">
      <c r="A797" s="230"/>
      <c r="B797" s="290"/>
      <c r="C797" s="277" t="s">
        <v>1484</v>
      </c>
      <c r="D797" s="291"/>
      <c r="E797" s="292"/>
      <c r="F797" s="292"/>
      <c r="G797" s="292"/>
      <c r="H797" s="292"/>
      <c r="I797" s="93"/>
      <c r="J797" s="233"/>
    </row>
    <row r="798" spans="1:10" x14ac:dyDescent="0.25">
      <c r="A798" s="230"/>
      <c r="B798" s="294"/>
      <c r="C798" s="277"/>
      <c r="D798" s="291"/>
      <c r="E798" s="292"/>
      <c r="F798" s="292"/>
      <c r="G798" s="292"/>
      <c r="H798" s="292"/>
      <c r="I798" s="93"/>
      <c r="J798" s="233"/>
    </row>
    <row r="799" spans="1:10" x14ac:dyDescent="0.25">
      <c r="A799" s="230"/>
      <c r="B799" s="294"/>
      <c r="C799" s="270" t="s">
        <v>726</v>
      </c>
      <c r="D799" s="284"/>
      <c r="E799" s="283" t="s">
        <v>1485</v>
      </c>
      <c r="F799" s="283" t="s">
        <v>712</v>
      </c>
      <c r="G799" s="283" t="s">
        <v>1486</v>
      </c>
      <c r="H799" s="292"/>
      <c r="I799" s="93"/>
      <c r="J799" s="233"/>
    </row>
    <row r="800" spans="1:10" x14ac:dyDescent="0.25">
      <c r="A800" s="230"/>
      <c r="B800" s="294"/>
      <c r="C800" s="295" t="s">
        <v>1487</v>
      </c>
      <c r="D800" s="304">
        <v>1</v>
      </c>
      <c r="E800" s="297">
        <v>1</v>
      </c>
      <c r="F800" s="297" t="s">
        <v>713</v>
      </c>
      <c r="G800" s="313" t="s">
        <v>2903</v>
      </c>
      <c r="H800" s="292"/>
      <c r="I800" s="93"/>
      <c r="J800" s="233"/>
    </row>
    <row r="801" spans="1:10" ht="24" x14ac:dyDescent="0.25">
      <c r="A801" s="230"/>
      <c r="B801" s="294"/>
      <c r="C801" s="295" t="s">
        <v>1488</v>
      </c>
      <c r="D801" s="304">
        <v>1</v>
      </c>
      <c r="E801" s="297">
        <v>1</v>
      </c>
      <c r="F801" s="297" t="s">
        <v>713</v>
      </c>
      <c r="G801" s="313" t="s">
        <v>2903</v>
      </c>
      <c r="H801" s="292"/>
      <c r="I801" s="93"/>
      <c r="J801" s="233"/>
    </row>
    <row r="802" spans="1:10" x14ac:dyDescent="0.25">
      <c r="A802" s="230"/>
      <c r="B802" s="290"/>
      <c r="C802" s="300" t="s">
        <v>1922</v>
      </c>
      <c r="D802" s="304">
        <v>1</v>
      </c>
      <c r="E802" s="297">
        <v>1</v>
      </c>
      <c r="F802" s="297" t="s">
        <v>713</v>
      </c>
      <c r="G802" s="313" t="s">
        <v>2903</v>
      </c>
      <c r="H802" s="292"/>
      <c r="I802" s="93"/>
      <c r="J802" s="233"/>
    </row>
    <row r="803" spans="1:10" ht="108" x14ac:dyDescent="0.25">
      <c r="A803" s="230"/>
      <c r="B803" s="290"/>
      <c r="C803" s="300" t="s">
        <v>1923</v>
      </c>
      <c r="D803" s="304">
        <v>1</v>
      </c>
      <c r="E803" s="297">
        <v>1</v>
      </c>
      <c r="F803" s="297" t="s">
        <v>713</v>
      </c>
      <c r="G803" s="313" t="s">
        <v>2903</v>
      </c>
      <c r="H803" s="292"/>
      <c r="I803" s="93"/>
      <c r="J803" s="230"/>
    </row>
    <row r="804" spans="1:10" ht="24" x14ac:dyDescent="0.25">
      <c r="A804" s="230"/>
      <c r="B804" s="290"/>
      <c r="C804" s="300" t="s">
        <v>1924</v>
      </c>
      <c r="D804" s="304">
        <v>1</v>
      </c>
      <c r="E804" s="297">
        <v>1</v>
      </c>
      <c r="F804" s="297" t="s">
        <v>713</v>
      </c>
      <c r="G804" s="313" t="s">
        <v>2903</v>
      </c>
      <c r="H804" s="292"/>
      <c r="I804" s="93"/>
      <c r="J804" s="230"/>
    </row>
    <row r="805" spans="1:10" ht="36" x14ac:dyDescent="0.25">
      <c r="A805" s="230"/>
      <c r="B805" s="290"/>
      <c r="C805" s="300" t="s">
        <v>1925</v>
      </c>
      <c r="D805" s="304">
        <v>1</v>
      </c>
      <c r="E805" s="297">
        <v>1</v>
      </c>
      <c r="F805" s="297" t="s">
        <v>713</v>
      </c>
      <c r="G805" s="313" t="s">
        <v>2903</v>
      </c>
      <c r="H805" s="292"/>
      <c r="I805" s="93"/>
      <c r="J805" s="230"/>
    </row>
    <row r="806" spans="1:10" ht="36" x14ac:dyDescent="0.25">
      <c r="A806" s="230"/>
      <c r="B806" s="290"/>
      <c r="C806" s="300" t="s">
        <v>1926</v>
      </c>
      <c r="D806" s="304">
        <v>1</v>
      </c>
      <c r="E806" s="297">
        <v>1</v>
      </c>
      <c r="F806" s="297" t="s">
        <v>713</v>
      </c>
      <c r="G806" s="313" t="s">
        <v>2903</v>
      </c>
      <c r="H806" s="292"/>
      <c r="I806" s="93"/>
      <c r="J806" s="230"/>
    </row>
    <row r="807" spans="1:10" ht="36" x14ac:dyDescent="0.25">
      <c r="A807" s="230"/>
      <c r="B807" s="290"/>
      <c r="C807" s="300" t="s">
        <v>1927</v>
      </c>
      <c r="D807" s="304">
        <v>1</v>
      </c>
      <c r="E807" s="297">
        <v>1</v>
      </c>
      <c r="F807" s="297" t="s">
        <v>713</v>
      </c>
      <c r="G807" s="313" t="s">
        <v>2903</v>
      </c>
      <c r="H807" s="292"/>
      <c r="I807" s="93"/>
      <c r="J807" s="230"/>
    </row>
    <row r="808" spans="1:10" x14ac:dyDescent="0.25">
      <c r="A808" s="230"/>
      <c r="B808" s="290"/>
      <c r="C808" s="300" t="s">
        <v>1928</v>
      </c>
      <c r="D808" s="304">
        <v>1</v>
      </c>
      <c r="E808" s="297">
        <v>1</v>
      </c>
      <c r="F808" s="297" t="s">
        <v>713</v>
      </c>
      <c r="G808" s="313" t="s">
        <v>2903</v>
      </c>
      <c r="H808" s="292"/>
      <c r="I808" s="93"/>
      <c r="J808" s="230"/>
    </row>
    <row r="809" spans="1:10" x14ac:dyDescent="0.25">
      <c r="A809" s="230"/>
      <c r="B809" s="290"/>
      <c r="C809" s="295" t="s">
        <v>1740</v>
      </c>
      <c r="D809" s="304">
        <v>1</v>
      </c>
      <c r="E809" s="297">
        <v>1</v>
      </c>
      <c r="F809" s="297" t="s">
        <v>713</v>
      </c>
      <c r="G809" s="313" t="s">
        <v>2903</v>
      </c>
      <c r="H809" s="292"/>
      <c r="I809" s="93"/>
      <c r="J809" s="230"/>
    </row>
    <row r="810" spans="1:10" ht="24" x14ac:dyDescent="0.25">
      <c r="A810" s="230"/>
      <c r="B810" s="290"/>
      <c r="C810" s="295" t="s">
        <v>1741</v>
      </c>
      <c r="D810" s="304">
        <v>1</v>
      </c>
      <c r="E810" s="297">
        <v>1</v>
      </c>
      <c r="F810" s="297" t="s">
        <v>713</v>
      </c>
      <c r="G810" s="313" t="s">
        <v>2903</v>
      </c>
      <c r="H810" s="292"/>
      <c r="I810" s="93"/>
      <c r="J810" s="230"/>
    </row>
    <row r="811" spans="1:10" ht="24" x14ac:dyDescent="0.25">
      <c r="A811" s="230"/>
      <c r="B811" s="290"/>
      <c r="C811" s="300" t="s">
        <v>1929</v>
      </c>
      <c r="D811" s="304">
        <v>1</v>
      </c>
      <c r="E811" s="297">
        <v>1</v>
      </c>
      <c r="F811" s="297" t="s">
        <v>713</v>
      </c>
      <c r="G811" s="313" t="s">
        <v>2903</v>
      </c>
      <c r="H811" s="292"/>
      <c r="I811" s="93"/>
      <c r="J811" s="230"/>
    </row>
    <row r="812" spans="1:10" ht="24" x14ac:dyDescent="0.25">
      <c r="A812" s="230"/>
      <c r="B812" s="290"/>
      <c r="C812" s="300" t="s">
        <v>1930</v>
      </c>
      <c r="D812" s="304">
        <v>1</v>
      </c>
      <c r="E812" s="297">
        <v>1</v>
      </c>
      <c r="F812" s="297" t="s">
        <v>713</v>
      </c>
      <c r="G812" s="313" t="s">
        <v>2903</v>
      </c>
      <c r="H812" s="292"/>
      <c r="I812" s="93"/>
      <c r="J812" s="230"/>
    </row>
    <row r="813" spans="1:10" ht="24" x14ac:dyDescent="0.25">
      <c r="A813" s="230"/>
      <c r="B813" s="290"/>
      <c r="C813" s="300" t="s">
        <v>1931</v>
      </c>
      <c r="D813" s="304">
        <v>1</v>
      </c>
      <c r="E813" s="297">
        <v>1</v>
      </c>
      <c r="F813" s="297" t="s">
        <v>713</v>
      </c>
      <c r="G813" s="313" t="s">
        <v>2903</v>
      </c>
      <c r="H813" s="292"/>
      <c r="I813" s="93"/>
      <c r="J813" s="230"/>
    </row>
    <row r="814" spans="1:10" ht="24" x14ac:dyDescent="0.25">
      <c r="A814" s="230"/>
      <c r="B814" s="290"/>
      <c r="C814" s="300" t="s">
        <v>1932</v>
      </c>
      <c r="D814" s="304">
        <v>1</v>
      </c>
      <c r="E814" s="297">
        <v>1</v>
      </c>
      <c r="F814" s="297" t="s">
        <v>713</v>
      </c>
      <c r="G814" s="313" t="s">
        <v>2903</v>
      </c>
      <c r="H814" s="292"/>
      <c r="I814" s="93"/>
      <c r="J814" s="230"/>
    </row>
    <row r="815" spans="1:10" ht="24" x14ac:dyDescent="0.25">
      <c r="A815" s="230"/>
      <c r="B815" s="290"/>
      <c r="C815" s="300" t="s">
        <v>1933</v>
      </c>
      <c r="D815" s="304">
        <v>1</v>
      </c>
      <c r="E815" s="297">
        <v>1</v>
      </c>
      <c r="F815" s="297" t="s">
        <v>713</v>
      </c>
      <c r="G815" s="313" t="s">
        <v>2903</v>
      </c>
      <c r="H815" s="292"/>
      <c r="I815" s="93"/>
      <c r="J815" s="230"/>
    </row>
    <row r="816" spans="1:10" ht="24" x14ac:dyDescent="0.25">
      <c r="A816" s="230"/>
      <c r="B816" s="290"/>
      <c r="C816" s="300" t="s">
        <v>1934</v>
      </c>
      <c r="D816" s="304">
        <v>1</v>
      </c>
      <c r="E816" s="297">
        <v>1</v>
      </c>
      <c r="F816" s="297" t="s">
        <v>713</v>
      </c>
      <c r="G816" s="313" t="s">
        <v>2903</v>
      </c>
      <c r="H816" s="292"/>
      <c r="I816" s="93"/>
      <c r="J816" s="230"/>
    </row>
    <row r="817" spans="1:10" ht="24" x14ac:dyDescent="0.25">
      <c r="A817" s="230"/>
      <c r="B817" s="290"/>
      <c r="C817" s="300" t="s">
        <v>1935</v>
      </c>
      <c r="D817" s="304">
        <v>1</v>
      </c>
      <c r="E817" s="297">
        <v>1</v>
      </c>
      <c r="F817" s="297" t="s">
        <v>713</v>
      </c>
      <c r="G817" s="313" t="s">
        <v>2903</v>
      </c>
      <c r="H817" s="292"/>
      <c r="I817" s="93"/>
      <c r="J817" s="230"/>
    </row>
    <row r="818" spans="1:10" ht="48" x14ac:dyDescent="0.25">
      <c r="A818" s="230"/>
      <c r="B818" s="290"/>
      <c r="C818" s="300" t="s">
        <v>1936</v>
      </c>
      <c r="D818" s="304">
        <v>1</v>
      </c>
      <c r="E818" s="297">
        <v>1</v>
      </c>
      <c r="F818" s="297" t="s">
        <v>713</v>
      </c>
      <c r="G818" s="313" t="s">
        <v>2903</v>
      </c>
      <c r="H818" s="292"/>
      <c r="I818" s="129"/>
      <c r="J818" s="230"/>
    </row>
    <row r="819" spans="1:10" ht="24" x14ac:dyDescent="0.25">
      <c r="A819" s="230"/>
      <c r="B819" s="290"/>
      <c r="C819" s="300" t="s">
        <v>1937</v>
      </c>
      <c r="D819" s="304">
        <v>1</v>
      </c>
      <c r="E819" s="297">
        <v>1</v>
      </c>
      <c r="F819" s="297" t="s">
        <v>713</v>
      </c>
      <c r="G819" s="313" t="s">
        <v>2903</v>
      </c>
      <c r="H819" s="292"/>
      <c r="I819" s="129"/>
      <c r="J819" s="230"/>
    </row>
    <row r="820" spans="1:10" x14ac:dyDescent="0.25">
      <c r="A820" s="230"/>
      <c r="B820" s="290"/>
      <c r="C820" s="277"/>
      <c r="D820" s="291"/>
      <c r="E820" s="292"/>
      <c r="F820" s="292"/>
      <c r="G820" s="292"/>
      <c r="H820" s="292"/>
      <c r="I820" s="129"/>
      <c r="J820" s="230"/>
    </row>
    <row r="821" spans="1:10" x14ac:dyDescent="0.25">
      <c r="A821" s="230"/>
      <c r="B821" s="290"/>
      <c r="C821" s="277" t="s">
        <v>1480</v>
      </c>
      <c r="D821" s="291"/>
      <c r="E821" s="292"/>
      <c r="F821" s="292"/>
      <c r="G821" s="292"/>
      <c r="H821" s="292"/>
      <c r="I821" s="129"/>
      <c r="J821" s="230"/>
    </row>
    <row r="822" spans="1:10" x14ac:dyDescent="0.25">
      <c r="A822" s="230"/>
      <c r="B822" s="290"/>
      <c r="C822" s="277"/>
      <c r="D822" s="291"/>
      <c r="E822" s="292"/>
      <c r="F822" s="292"/>
      <c r="G822" s="292"/>
      <c r="H822" s="292"/>
      <c r="I822" s="129"/>
      <c r="J822" s="230"/>
    </row>
    <row r="823" spans="1:10" x14ac:dyDescent="0.25">
      <c r="A823" s="230"/>
      <c r="B823" s="290"/>
      <c r="C823" s="270" t="s">
        <v>726</v>
      </c>
      <c r="D823" s="284"/>
      <c r="E823" s="283" t="s">
        <v>1485</v>
      </c>
      <c r="F823" s="283" t="s">
        <v>712</v>
      </c>
      <c r="G823" s="283" t="s">
        <v>1486</v>
      </c>
      <c r="H823" s="292"/>
      <c r="I823" s="129"/>
      <c r="J823" s="230"/>
    </row>
    <row r="824" spans="1:10" ht="60" x14ac:dyDescent="0.25">
      <c r="A824" s="230"/>
      <c r="B824" s="290"/>
      <c r="C824" s="303" t="s">
        <v>1938</v>
      </c>
      <c r="D824" s="304">
        <v>1</v>
      </c>
      <c r="E824" s="297">
        <v>1</v>
      </c>
      <c r="F824" s="297" t="s">
        <v>713</v>
      </c>
      <c r="G824" s="313" t="s">
        <v>2903</v>
      </c>
      <c r="H824" s="292"/>
      <c r="I824" s="129"/>
      <c r="J824" s="230"/>
    </row>
    <row r="825" spans="1:10" ht="36" x14ac:dyDescent="0.25">
      <c r="A825" s="230"/>
      <c r="B825" s="290"/>
      <c r="C825" s="295" t="s">
        <v>1939</v>
      </c>
      <c r="D825" s="304">
        <v>1</v>
      </c>
      <c r="E825" s="297">
        <v>1</v>
      </c>
      <c r="F825" s="297" t="s">
        <v>713</v>
      </c>
      <c r="G825" s="313" t="s">
        <v>2903</v>
      </c>
      <c r="H825" s="292"/>
      <c r="I825" s="129"/>
      <c r="J825" s="230"/>
    </row>
    <row r="826" spans="1:10" ht="36" x14ac:dyDescent="0.25">
      <c r="A826" s="230"/>
      <c r="B826" s="290"/>
      <c r="C826" s="295" t="s">
        <v>1940</v>
      </c>
      <c r="D826" s="304">
        <v>1</v>
      </c>
      <c r="E826" s="297">
        <v>1</v>
      </c>
      <c r="F826" s="297" t="s">
        <v>713</v>
      </c>
      <c r="G826" s="313" t="s">
        <v>2903</v>
      </c>
      <c r="H826" s="292"/>
      <c r="I826" s="129"/>
      <c r="J826" s="230"/>
    </row>
    <row r="827" spans="1:10" ht="36" x14ac:dyDescent="0.25">
      <c r="A827" s="230"/>
      <c r="B827" s="290"/>
      <c r="C827" s="295" t="s">
        <v>1941</v>
      </c>
      <c r="D827" s="304">
        <v>1</v>
      </c>
      <c r="E827" s="297">
        <v>1</v>
      </c>
      <c r="F827" s="297" t="s">
        <v>713</v>
      </c>
      <c r="G827" s="313" t="s">
        <v>2903</v>
      </c>
      <c r="H827" s="292"/>
      <c r="I827" s="129"/>
      <c r="J827" s="230"/>
    </row>
    <row r="828" spans="1:10" ht="24" x14ac:dyDescent="0.25">
      <c r="A828" s="230"/>
      <c r="B828" s="290"/>
      <c r="C828" s="295" t="s">
        <v>1942</v>
      </c>
      <c r="D828" s="304">
        <v>1</v>
      </c>
      <c r="E828" s="297">
        <v>1</v>
      </c>
      <c r="F828" s="297" t="s">
        <v>713</v>
      </c>
      <c r="G828" s="313" t="s">
        <v>2903</v>
      </c>
      <c r="H828" s="292"/>
      <c r="I828" s="129"/>
      <c r="J828" s="230"/>
    </row>
    <row r="829" spans="1:10" ht="24" x14ac:dyDescent="0.25">
      <c r="A829" s="230"/>
      <c r="B829" s="290"/>
      <c r="C829" s="295" t="s">
        <v>1943</v>
      </c>
      <c r="D829" s="304">
        <v>1</v>
      </c>
      <c r="E829" s="297">
        <v>1</v>
      </c>
      <c r="F829" s="297" t="s">
        <v>713</v>
      </c>
      <c r="G829" s="313" t="s">
        <v>2903</v>
      </c>
      <c r="H829" s="292"/>
      <c r="I829" s="129"/>
      <c r="J829" s="230"/>
    </row>
    <row r="830" spans="1:10" ht="36" x14ac:dyDescent="0.25">
      <c r="A830" s="230"/>
      <c r="B830" s="290"/>
      <c r="C830" s="295" t="s">
        <v>1944</v>
      </c>
      <c r="D830" s="304">
        <v>1</v>
      </c>
      <c r="E830" s="297">
        <v>1</v>
      </c>
      <c r="F830" s="297" t="s">
        <v>713</v>
      </c>
      <c r="G830" s="313" t="s">
        <v>2903</v>
      </c>
      <c r="H830" s="292"/>
      <c r="I830" s="129"/>
      <c r="J830" s="230"/>
    </row>
    <row r="831" spans="1:10" ht="36" x14ac:dyDescent="0.25">
      <c r="A831" s="230"/>
      <c r="B831" s="290"/>
      <c r="C831" s="303" t="s">
        <v>1945</v>
      </c>
      <c r="D831" s="304">
        <v>1</v>
      </c>
      <c r="E831" s="297">
        <v>1</v>
      </c>
      <c r="F831" s="297" t="s">
        <v>713</v>
      </c>
      <c r="G831" s="313" t="s">
        <v>2903</v>
      </c>
      <c r="H831" s="292"/>
      <c r="I831" s="129"/>
      <c r="J831" s="230"/>
    </row>
    <row r="832" spans="1:10" x14ac:dyDescent="0.25">
      <c r="A832" s="230"/>
      <c r="B832" s="290"/>
      <c r="C832" s="295" t="s">
        <v>1946</v>
      </c>
      <c r="D832" s="304">
        <v>1</v>
      </c>
      <c r="E832" s="297">
        <v>1</v>
      </c>
      <c r="F832" s="297" t="s">
        <v>713</v>
      </c>
      <c r="G832" s="313" t="s">
        <v>2903</v>
      </c>
      <c r="H832" s="292"/>
      <c r="I832" s="129"/>
      <c r="J832" s="230"/>
    </row>
    <row r="833" spans="1:10" x14ac:dyDescent="0.25">
      <c r="A833" s="230"/>
      <c r="B833" s="305"/>
      <c r="C833" s="306"/>
      <c r="D833" s="307"/>
      <c r="E833" s="308"/>
      <c r="F833" s="308"/>
      <c r="G833" s="308"/>
      <c r="H833" s="308"/>
      <c r="I833" s="98"/>
      <c r="J833" s="230"/>
    </row>
    <row r="834" spans="1:10" x14ac:dyDescent="0.25">
      <c r="A834" s="230"/>
      <c r="B834" s="230"/>
      <c r="C834" s="256"/>
      <c r="D834" s="116"/>
      <c r="E834" s="230"/>
      <c r="F834" s="230"/>
      <c r="G834" s="230"/>
      <c r="H834" s="230"/>
      <c r="I834" s="230"/>
      <c r="J834" s="230"/>
    </row>
    <row r="835" spans="1:10" x14ac:dyDescent="0.25">
      <c r="A835" s="230"/>
      <c r="B835" s="230"/>
      <c r="C835" s="256"/>
      <c r="D835" s="116"/>
      <c r="E835" s="230"/>
      <c r="F835" s="230"/>
      <c r="G835" s="230"/>
      <c r="H835" s="230"/>
      <c r="I835" s="230"/>
      <c r="J835" s="230"/>
    </row>
    <row r="836" spans="1:10" x14ac:dyDescent="0.25">
      <c r="A836" s="230"/>
      <c r="B836" s="230"/>
      <c r="C836" s="256"/>
      <c r="D836" s="116"/>
      <c r="E836" s="230"/>
      <c r="F836" s="230"/>
      <c r="G836" s="230"/>
      <c r="H836" s="230"/>
      <c r="I836" s="230"/>
      <c r="J836" s="230"/>
    </row>
    <row r="837" spans="1:10" x14ac:dyDescent="0.25">
      <c r="A837" s="230"/>
      <c r="B837" s="230"/>
      <c r="C837" s="256"/>
      <c r="D837" s="116"/>
      <c r="E837" s="230"/>
      <c r="F837" s="230"/>
      <c r="G837" s="230"/>
      <c r="H837" s="230"/>
      <c r="I837" s="230"/>
      <c r="J837" s="230"/>
    </row>
    <row r="838" spans="1:10" x14ac:dyDescent="0.25">
      <c r="A838" s="230"/>
      <c r="B838" s="230"/>
      <c r="C838" s="256"/>
      <c r="D838" s="116"/>
      <c r="E838" s="230"/>
      <c r="F838" s="230"/>
      <c r="G838" s="230"/>
      <c r="H838" s="230"/>
      <c r="I838" s="230"/>
      <c r="J838" s="230"/>
    </row>
    <row r="839" spans="1:10" ht="18.75" x14ac:dyDescent="0.25">
      <c r="A839" s="234"/>
      <c r="B839" s="413" t="s">
        <v>1947</v>
      </c>
      <c r="C839" s="414"/>
      <c r="D839" s="414"/>
      <c r="E839" s="414"/>
      <c r="F839" s="414"/>
      <c r="G839" s="414"/>
      <c r="H839" s="414"/>
      <c r="I839" s="243"/>
      <c r="J839" s="233"/>
    </row>
    <row r="840" spans="1:10" x14ac:dyDescent="0.25">
      <c r="A840" s="234"/>
      <c r="B840" s="270"/>
      <c r="C840" s="270"/>
      <c r="D840" s="271"/>
      <c r="E840" s="270"/>
      <c r="F840" s="270"/>
      <c r="G840" s="270"/>
      <c r="H840" s="270"/>
      <c r="I840" s="232"/>
      <c r="J840" s="233"/>
    </row>
    <row r="841" spans="1:10" x14ac:dyDescent="0.25">
      <c r="A841" s="234"/>
      <c r="B841" s="270"/>
      <c r="C841" s="272" t="s">
        <v>1478</v>
      </c>
      <c r="D841" s="273"/>
      <c r="E841" s="274">
        <f>IF('Aplicabilidad Art.55'!$I$18="NO","NA",SUM(E850:E863)/SUM(D850:D863))</f>
        <v>1</v>
      </c>
      <c r="F841" s="275"/>
      <c r="G841" s="276" t="str">
        <f>CONCATENATE("Según la configuración de aplicabilidad, esta fracción ",'Aplicabilidad Art.55'!I18," aplica.")</f>
        <v>Según la configuración de aplicabilidad, esta fracción SI aplica.</v>
      </c>
      <c r="H841" s="277"/>
      <c r="I841" s="232"/>
      <c r="J841" s="233"/>
    </row>
    <row r="842" spans="1:10" x14ac:dyDescent="0.25">
      <c r="A842" s="234"/>
      <c r="B842" s="277"/>
      <c r="C842" s="272" t="s">
        <v>1480</v>
      </c>
      <c r="D842" s="273"/>
      <c r="E842" s="274">
        <f>IF('Aplicabilidad Art.55'!$I$18="NO","NA",SUM(E868:E876)/SUM(D868:D876))</f>
        <v>1</v>
      </c>
      <c r="F842" s="275"/>
      <c r="G842" s="278" t="s">
        <v>1481</v>
      </c>
      <c r="H842" s="277"/>
      <c r="I842" s="232"/>
      <c r="J842" s="233"/>
    </row>
    <row r="843" spans="1:10" x14ac:dyDescent="0.25">
      <c r="A843" s="234"/>
      <c r="B843" s="277"/>
      <c r="C843" s="272" t="s">
        <v>1482</v>
      </c>
      <c r="D843" s="273"/>
      <c r="E843" s="279">
        <f>IF('Aplicabilidad Art.55'!$I$18="NO","NA",E841*0.6+E842*0.4)</f>
        <v>1</v>
      </c>
      <c r="F843" s="280"/>
      <c r="G843" s="278" t="s">
        <v>1483</v>
      </c>
      <c r="H843" s="277"/>
      <c r="I843" s="232"/>
      <c r="J843" s="233"/>
    </row>
    <row r="844" spans="1:10" x14ac:dyDescent="0.25">
      <c r="A844" s="234"/>
      <c r="B844" s="277"/>
      <c r="C844" s="277"/>
      <c r="D844" s="281"/>
      <c r="E844" s="282"/>
      <c r="F844" s="282"/>
      <c r="G844" s="277"/>
      <c r="H844" s="277"/>
      <c r="I844" s="232"/>
      <c r="J844" s="233"/>
    </row>
    <row r="845" spans="1:10" x14ac:dyDescent="0.25">
      <c r="A845" s="230"/>
      <c r="B845" s="283"/>
      <c r="C845" s="270"/>
      <c r="D845" s="284"/>
      <c r="E845" s="283"/>
      <c r="F845" s="283"/>
      <c r="G845" s="283"/>
      <c r="H845" s="270"/>
      <c r="I845" s="232"/>
      <c r="J845" s="233"/>
    </row>
    <row r="846" spans="1:10" x14ac:dyDescent="0.25">
      <c r="A846" s="230"/>
      <c r="B846" s="285"/>
      <c r="C846" s="286"/>
      <c r="D846" s="287"/>
      <c r="E846" s="411"/>
      <c r="F846" s="412"/>
      <c r="G846" s="412"/>
      <c r="H846" s="288"/>
      <c r="I846" s="92"/>
      <c r="J846" s="233"/>
    </row>
    <row r="847" spans="1:10" x14ac:dyDescent="0.25">
      <c r="A847" s="230"/>
      <c r="B847" s="290"/>
      <c r="C847" s="277" t="s">
        <v>1484</v>
      </c>
      <c r="D847" s="291"/>
      <c r="E847" s="292"/>
      <c r="F847" s="292"/>
      <c r="G847" s="292"/>
      <c r="H847" s="292"/>
      <c r="I847" s="93"/>
      <c r="J847" s="233"/>
    </row>
    <row r="848" spans="1:10" x14ac:dyDescent="0.25">
      <c r="A848" s="230"/>
      <c r="B848" s="294"/>
      <c r="C848" s="277"/>
      <c r="D848" s="291"/>
      <c r="E848" s="292"/>
      <c r="F848" s="292"/>
      <c r="G848" s="292"/>
      <c r="H848" s="292"/>
      <c r="I848" s="93"/>
      <c r="J848" s="233"/>
    </row>
    <row r="849" spans="1:10" x14ac:dyDescent="0.25">
      <c r="A849" s="230"/>
      <c r="B849" s="294"/>
      <c r="C849" s="270" t="s">
        <v>726</v>
      </c>
      <c r="D849" s="284"/>
      <c r="E849" s="283" t="s">
        <v>1485</v>
      </c>
      <c r="F849" s="283" t="s">
        <v>712</v>
      </c>
      <c r="G849" s="283" t="s">
        <v>1486</v>
      </c>
      <c r="H849" s="292"/>
      <c r="I849" s="93"/>
      <c r="J849" s="233"/>
    </row>
    <row r="850" spans="1:10" x14ac:dyDescent="0.25">
      <c r="A850" s="230"/>
      <c r="B850" s="294"/>
      <c r="C850" s="295" t="s">
        <v>1487</v>
      </c>
      <c r="D850" s="304">
        <v>1</v>
      </c>
      <c r="E850" s="297">
        <v>1</v>
      </c>
      <c r="F850" s="297" t="s">
        <v>713</v>
      </c>
      <c r="G850" s="313" t="s">
        <v>2903</v>
      </c>
      <c r="H850" s="292"/>
      <c r="I850" s="93"/>
      <c r="J850" s="233"/>
    </row>
    <row r="851" spans="1:10" ht="24" x14ac:dyDescent="0.25">
      <c r="A851" s="230"/>
      <c r="B851" s="294"/>
      <c r="C851" s="295" t="s">
        <v>1488</v>
      </c>
      <c r="D851" s="304">
        <v>1</v>
      </c>
      <c r="E851" s="297">
        <v>1</v>
      </c>
      <c r="F851" s="297" t="s">
        <v>713</v>
      </c>
      <c r="G851" s="313" t="s">
        <v>2903</v>
      </c>
      <c r="H851" s="292"/>
      <c r="I851" s="93"/>
      <c r="J851" s="233"/>
    </row>
    <row r="852" spans="1:10" ht="24" x14ac:dyDescent="0.25">
      <c r="A852" s="230"/>
      <c r="B852" s="290"/>
      <c r="C852" s="300" t="s">
        <v>1948</v>
      </c>
      <c r="D852" s="304">
        <v>1</v>
      </c>
      <c r="E852" s="297">
        <v>1</v>
      </c>
      <c r="F852" s="297" t="s">
        <v>713</v>
      </c>
      <c r="G852" s="313" t="s">
        <v>2903</v>
      </c>
      <c r="H852" s="292"/>
      <c r="I852" s="93"/>
      <c r="J852" s="230"/>
    </row>
    <row r="853" spans="1:10" ht="24" x14ac:dyDescent="0.25">
      <c r="A853" s="230"/>
      <c r="B853" s="290"/>
      <c r="C853" s="300" t="s">
        <v>1949</v>
      </c>
      <c r="D853" s="304">
        <v>1</v>
      </c>
      <c r="E853" s="297">
        <v>1</v>
      </c>
      <c r="F853" s="297" t="s">
        <v>713</v>
      </c>
      <c r="G853" s="313" t="s">
        <v>2903</v>
      </c>
      <c r="H853" s="292"/>
      <c r="I853" s="93"/>
      <c r="J853" s="230"/>
    </row>
    <row r="854" spans="1:10" ht="48" x14ac:dyDescent="0.25">
      <c r="A854" s="230"/>
      <c r="B854" s="290"/>
      <c r="C854" s="300" t="s">
        <v>1950</v>
      </c>
      <c r="D854" s="304">
        <v>1</v>
      </c>
      <c r="E854" s="297">
        <v>1</v>
      </c>
      <c r="F854" s="297" t="s">
        <v>713</v>
      </c>
      <c r="G854" s="313" t="s">
        <v>2903</v>
      </c>
      <c r="H854" s="292"/>
      <c r="I854" s="93"/>
      <c r="J854" s="230"/>
    </row>
    <row r="855" spans="1:10" ht="24" x14ac:dyDescent="0.25">
      <c r="A855" s="230"/>
      <c r="B855" s="290"/>
      <c r="C855" s="300" t="s">
        <v>1951</v>
      </c>
      <c r="D855" s="304">
        <v>1</v>
      </c>
      <c r="E855" s="297">
        <v>1</v>
      </c>
      <c r="F855" s="297" t="s">
        <v>713</v>
      </c>
      <c r="G855" s="313" t="s">
        <v>2903</v>
      </c>
      <c r="H855" s="292"/>
      <c r="I855" s="93"/>
      <c r="J855" s="230"/>
    </row>
    <row r="856" spans="1:10" ht="36" x14ac:dyDescent="0.25">
      <c r="A856" s="230"/>
      <c r="B856" s="290"/>
      <c r="C856" s="300" t="s">
        <v>1952</v>
      </c>
      <c r="D856" s="304">
        <v>1</v>
      </c>
      <c r="E856" s="297">
        <v>1</v>
      </c>
      <c r="F856" s="297" t="s">
        <v>713</v>
      </c>
      <c r="G856" s="313" t="s">
        <v>2903</v>
      </c>
      <c r="H856" s="292"/>
      <c r="I856" s="93"/>
      <c r="J856" s="230"/>
    </row>
    <row r="857" spans="1:10" x14ac:dyDescent="0.25">
      <c r="A857" s="230"/>
      <c r="B857" s="290"/>
      <c r="C857" s="300" t="s">
        <v>1953</v>
      </c>
      <c r="D857" s="304">
        <v>1</v>
      </c>
      <c r="E857" s="297">
        <v>1</v>
      </c>
      <c r="F857" s="297" t="s">
        <v>713</v>
      </c>
      <c r="G857" s="313" t="s">
        <v>2903</v>
      </c>
      <c r="H857" s="292"/>
      <c r="I857" s="93"/>
      <c r="J857" s="230"/>
    </row>
    <row r="858" spans="1:10" x14ac:dyDescent="0.25">
      <c r="A858" s="230"/>
      <c r="B858" s="290"/>
      <c r="C858" s="300" t="s">
        <v>1954</v>
      </c>
      <c r="D858" s="304">
        <v>1</v>
      </c>
      <c r="E858" s="297">
        <v>1</v>
      </c>
      <c r="F858" s="297" t="s">
        <v>713</v>
      </c>
      <c r="G858" s="313" t="s">
        <v>2903</v>
      </c>
      <c r="H858" s="292"/>
      <c r="I858" s="93"/>
      <c r="J858" s="230"/>
    </row>
    <row r="859" spans="1:10" x14ac:dyDescent="0.25">
      <c r="A859" s="230"/>
      <c r="B859" s="290"/>
      <c r="C859" s="300" t="s">
        <v>1955</v>
      </c>
      <c r="D859" s="304">
        <v>1</v>
      </c>
      <c r="E859" s="297">
        <v>1</v>
      </c>
      <c r="F859" s="297" t="s">
        <v>713</v>
      </c>
      <c r="G859" s="313" t="s">
        <v>2903</v>
      </c>
      <c r="H859" s="292"/>
      <c r="I859" s="93"/>
      <c r="J859" s="230"/>
    </row>
    <row r="860" spans="1:10" x14ac:dyDescent="0.25">
      <c r="A860" s="230"/>
      <c r="B860" s="290"/>
      <c r="C860" s="300" t="s">
        <v>1956</v>
      </c>
      <c r="D860" s="304">
        <v>1</v>
      </c>
      <c r="E860" s="297">
        <v>1</v>
      </c>
      <c r="F860" s="297" t="s">
        <v>713</v>
      </c>
      <c r="G860" s="313" t="s">
        <v>2903</v>
      </c>
      <c r="H860" s="292"/>
      <c r="I860" s="93"/>
      <c r="J860" s="230"/>
    </row>
    <row r="861" spans="1:10" x14ac:dyDescent="0.25">
      <c r="A861" s="230"/>
      <c r="B861" s="290"/>
      <c r="C861" s="300" t="s">
        <v>1957</v>
      </c>
      <c r="D861" s="304">
        <v>1</v>
      </c>
      <c r="E861" s="297">
        <v>1</v>
      </c>
      <c r="F861" s="297" t="s">
        <v>713</v>
      </c>
      <c r="G861" s="313" t="s">
        <v>2903</v>
      </c>
      <c r="H861" s="292"/>
      <c r="I861" s="93"/>
      <c r="J861" s="230"/>
    </row>
    <row r="862" spans="1:10" ht="72" x14ac:dyDescent="0.25">
      <c r="A862" s="230"/>
      <c r="B862" s="290"/>
      <c r="C862" s="300" t="s">
        <v>1958</v>
      </c>
      <c r="D862" s="304">
        <v>1</v>
      </c>
      <c r="E862" s="297">
        <v>1</v>
      </c>
      <c r="F862" s="297" t="s">
        <v>713</v>
      </c>
      <c r="G862" s="313" t="s">
        <v>2924</v>
      </c>
      <c r="H862" s="292"/>
      <c r="I862" s="129"/>
      <c r="J862" s="230"/>
    </row>
    <row r="863" spans="1:10" ht="24" x14ac:dyDescent="0.25">
      <c r="A863" s="230"/>
      <c r="B863" s="290"/>
      <c r="C863" s="300" t="s">
        <v>1959</v>
      </c>
      <c r="D863" s="304">
        <v>1</v>
      </c>
      <c r="E863" s="297">
        <v>1</v>
      </c>
      <c r="F863" s="297" t="s">
        <v>713</v>
      </c>
      <c r="G863" s="313" t="s">
        <v>2903</v>
      </c>
      <c r="H863" s="292"/>
      <c r="I863" s="129"/>
      <c r="J863" s="230"/>
    </row>
    <row r="864" spans="1:10" x14ac:dyDescent="0.25">
      <c r="A864" s="230"/>
      <c r="B864" s="290"/>
      <c r="C864" s="277"/>
      <c r="D864" s="291"/>
      <c r="E864" s="292"/>
      <c r="F864" s="292"/>
      <c r="G864" s="292"/>
      <c r="H864" s="292"/>
      <c r="I864" s="129"/>
      <c r="J864" s="230"/>
    </row>
    <row r="865" spans="1:10" x14ac:dyDescent="0.25">
      <c r="A865" s="230"/>
      <c r="B865" s="290"/>
      <c r="C865" s="277" t="s">
        <v>1480</v>
      </c>
      <c r="D865" s="291"/>
      <c r="E865" s="292"/>
      <c r="F865" s="292"/>
      <c r="G865" s="292"/>
      <c r="H865" s="292"/>
      <c r="I865" s="129"/>
      <c r="J865" s="230"/>
    </row>
    <row r="866" spans="1:10" x14ac:dyDescent="0.25">
      <c r="A866" s="230"/>
      <c r="B866" s="290"/>
      <c r="C866" s="277"/>
      <c r="D866" s="291"/>
      <c r="E866" s="292"/>
      <c r="F866" s="292"/>
      <c r="G866" s="292"/>
      <c r="H866" s="292"/>
      <c r="I866" s="129"/>
      <c r="J866" s="230"/>
    </row>
    <row r="867" spans="1:10" x14ac:dyDescent="0.25">
      <c r="A867" s="230"/>
      <c r="B867" s="290"/>
      <c r="C867" s="270" t="s">
        <v>726</v>
      </c>
      <c r="D867" s="284"/>
      <c r="E867" s="283" t="s">
        <v>1485</v>
      </c>
      <c r="F867" s="283" t="s">
        <v>712</v>
      </c>
      <c r="G867" s="283" t="s">
        <v>1486</v>
      </c>
      <c r="H867" s="292"/>
      <c r="I867" s="129"/>
      <c r="J867" s="230"/>
    </row>
    <row r="868" spans="1:10" ht="24" x14ac:dyDescent="0.25">
      <c r="A868" s="230"/>
      <c r="B868" s="290"/>
      <c r="C868" s="303" t="s">
        <v>1960</v>
      </c>
      <c r="D868" s="304">
        <v>1</v>
      </c>
      <c r="E868" s="297">
        <v>1</v>
      </c>
      <c r="F868" s="297" t="s">
        <v>713</v>
      </c>
      <c r="G868" s="313" t="s">
        <v>2903</v>
      </c>
      <c r="H868" s="292"/>
      <c r="I868" s="129"/>
      <c r="J868" s="230"/>
    </row>
    <row r="869" spans="1:10" ht="36" x14ac:dyDescent="0.25">
      <c r="A869" s="230"/>
      <c r="B869" s="290"/>
      <c r="C869" s="295" t="s">
        <v>1771</v>
      </c>
      <c r="D869" s="304">
        <v>1</v>
      </c>
      <c r="E869" s="297">
        <v>1</v>
      </c>
      <c r="F869" s="297" t="s">
        <v>713</v>
      </c>
      <c r="G869" s="313" t="s">
        <v>2903</v>
      </c>
      <c r="H869" s="292"/>
      <c r="I869" s="129"/>
      <c r="J869" s="230"/>
    </row>
    <row r="870" spans="1:10" ht="36" x14ac:dyDescent="0.25">
      <c r="A870" s="230"/>
      <c r="B870" s="290"/>
      <c r="C870" s="295" t="s">
        <v>1772</v>
      </c>
      <c r="D870" s="304">
        <v>1</v>
      </c>
      <c r="E870" s="297">
        <v>1</v>
      </c>
      <c r="F870" s="297" t="s">
        <v>713</v>
      </c>
      <c r="G870" s="313" t="s">
        <v>2925</v>
      </c>
      <c r="H870" s="292"/>
      <c r="I870" s="129"/>
      <c r="J870" s="230"/>
    </row>
    <row r="871" spans="1:10" ht="36" x14ac:dyDescent="0.25">
      <c r="A871" s="230"/>
      <c r="B871" s="290"/>
      <c r="C871" s="295" t="s">
        <v>1773</v>
      </c>
      <c r="D871" s="304">
        <v>1</v>
      </c>
      <c r="E871" s="297">
        <v>1</v>
      </c>
      <c r="F871" s="297" t="s">
        <v>713</v>
      </c>
      <c r="G871" s="313" t="s">
        <v>2903</v>
      </c>
      <c r="H871" s="292"/>
      <c r="I871" s="129"/>
      <c r="J871" s="230"/>
    </row>
    <row r="872" spans="1:10" ht="24" x14ac:dyDescent="0.25">
      <c r="A872" s="230"/>
      <c r="B872" s="290"/>
      <c r="C872" s="295" t="s">
        <v>1774</v>
      </c>
      <c r="D872" s="304">
        <v>1</v>
      </c>
      <c r="E872" s="297">
        <v>1</v>
      </c>
      <c r="F872" s="297" t="s">
        <v>713</v>
      </c>
      <c r="G872" s="313" t="s">
        <v>2903</v>
      </c>
      <c r="H872" s="292"/>
      <c r="I872" s="129"/>
      <c r="J872" s="230"/>
    </row>
    <row r="873" spans="1:10" ht="24" x14ac:dyDescent="0.25">
      <c r="A873" s="230"/>
      <c r="B873" s="290"/>
      <c r="C873" s="295" t="s">
        <v>1775</v>
      </c>
      <c r="D873" s="304">
        <v>1</v>
      </c>
      <c r="E873" s="297">
        <v>1</v>
      </c>
      <c r="F873" s="297" t="s">
        <v>713</v>
      </c>
      <c r="G873" s="313" t="s">
        <v>2903</v>
      </c>
      <c r="H873" s="292"/>
      <c r="I873" s="129"/>
      <c r="J873" s="230"/>
    </row>
    <row r="874" spans="1:10" ht="36" x14ac:dyDescent="0.25">
      <c r="A874" s="230"/>
      <c r="B874" s="290"/>
      <c r="C874" s="295" t="s">
        <v>1776</v>
      </c>
      <c r="D874" s="304">
        <v>1</v>
      </c>
      <c r="E874" s="297">
        <v>1</v>
      </c>
      <c r="F874" s="297" t="s">
        <v>713</v>
      </c>
      <c r="G874" s="313" t="s">
        <v>2903</v>
      </c>
      <c r="H874" s="292"/>
      <c r="I874" s="129"/>
      <c r="J874" s="230"/>
    </row>
    <row r="875" spans="1:10" ht="36" x14ac:dyDescent="0.25">
      <c r="A875" s="230"/>
      <c r="B875" s="290"/>
      <c r="C875" s="303" t="s">
        <v>1961</v>
      </c>
      <c r="D875" s="304">
        <v>1</v>
      </c>
      <c r="E875" s="297">
        <v>1</v>
      </c>
      <c r="F875" s="297" t="s">
        <v>713</v>
      </c>
      <c r="G875" s="313" t="s">
        <v>2903</v>
      </c>
      <c r="H875" s="292"/>
      <c r="I875" s="129"/>
      <c r="J875" s="230"/>
    </row>
    <row r="876" spans="1:10" x14ac:dyDescent="0.25">
      <c r="A876" s="230"/>
      <c r="B876" s="290"/>
      <c r="C876" s="295" t="s">
        <v>1778</v>
      </c>
      <c r="D876" s="304">
        <v>1</v>
      </c>
      <c r="E876" s="297">
        <v>1</v>
      </c>
      <c r="F876" s="297" t="s">
        <v>713</v>
      </c>
      <c r="G876" s="313" t="s">
        <v>2903</v>
      </c>
      <c r="H876" s="292"/>
      <c r="I876" s="129"/>
      <c r="J876" s="230"/>
    </row>
    <row r="877" spans="1:10" x14ac:dyDescent="0.25">
      <c r="A877" s="230"/>
      <c r="B877" s="305"/>
      <c r="C877" s="306"/>
      <c r="D877" s="307"/>
      <c r="E877" s="308"/>
      <c r="F877" s="308"/>
      <c r="G877" s="308"/>
      <c r="H877" s="308"/>
      <c r="I877" s="98"/>
      <c r="J877" s="230"/>
    </row>
    <row r="878" spans="1:10" x14ac:dyDescent="0.25">
      <c r="A878" s="230"/>
      <c r="B878" s="230"/>
      <c r="C878" s="256"/>
      <c r="D878" s="116"/>
      <c r="E878" s="230"/>
      <c r="F878" s="230"/>
      <c r="G878" s="230"/>
      <c r="H878" s="230"/>
      <c r="I878" s="230"/>
      <c r="J878" s="230"/>
    </row>
    <row r="879" spans="1:10" x14ac:dyDescent="0.25">
      <c r="A879" s="230"/>
      <c r="B879" s="230"/>
      <c r="C879" s="256"/>
      <c r="D879" s="116"/>
      <c r="E879" s="230"/>
      <c r="F879" s="230"/>
      <c r="G879" s="230"/>
      <c r="H879" s="230"/>
      <c r="I879" s="230"/>
      <c r="J879" s="230"/>
    </row>
    <row r="880" spans="1:10" x14ac:dyDescent="0.25">
      <c r="A880" s="230"/>
      <c r="B880" s="230"/>
      <c r="C880" s="256"/>
      <c r="D880" s="116"/>
      <c r="E880" s="230"/>
      <c r="F880" s="230"/>
      <c r="G880" s="230"/>
      <c r="H880" s="230"/>
      <c r="I880" s="230"/>
      <c r="J880" s="230"/>
    </row>
    <row r="881" spans="1:10" x14ac:dyDescent="0.25">
      <c r="A881" s="230"/>
      <c r="B881" s="230"/>
      <c r="C881" s="256"/>
      <c r="D881" s="116"/>
      <c r="E881" s="230"/>
      <c r="F881" s="230"/>
      <c r="G881" s="230"/>
      <c r="H881" s="230"/>
      <c r="I881" s="230"/>
      <c r="J881" s="230"/>
    </row>
    <row r="882" spans="1:10" x14ac:dyDescent="0.25">
      <c r="A882" s="230"/>
      <c r="B882" s="230"/>
      <c r="C882" s="256"/>
      <c r="D882" s="116"/>
      <c r="E882" s="230"/>
      <c r="F882" s="230"/>
      <c r="G882" s="230"/>
      <c r="H882" s="230"/>
      <c r="I882" s="230"/>
      <c r="J882" s="230"/>
    </row>
    <row r="883" spans="1:10" ht="18.75" x14ac:dyDescent="0.25">
      <c r="A883" s="234"/>
      <c r="B883" s="407" t="s">
        <v>1962</v>
      </c>
      <c r="C883" s="408"/>
      <c r="D883" s="408"/>
      <c r="E883" s="408"/>
      <c r="F883" s="408"/>
      <c r="G883" s="408"/>
      <c r="H883" s="408"/>
      <c r="I883" s="243"/>
      <c r="J883" s="233"/>
    </row>
    <row r="884" spans="1:10" x14ac:dyDescent="0.25">
      <c r="A884" s="234"/>
      <c r="B884" s="232"/>
      <c r="C884" s="232"/>
      <c r="D884" s="119"/>
      <c r="E884" s="232"/>
      <c r="F884" s="232"/>
      <c r="G884" s="232"/>
      <c r="H884" s="232"/>
      <c r="I884" s="232"/>
      <c r="J884" s="233"/>
    </row>
    <row r="885" spans="1:10" x14ac:dyDescent="0.25">
      <c r="A885" s="234"/>
      <c r="B885" s="232"/>
      <c r="C885" s="244" t="s">
        <v>1478</v>
      </c>
      <c r="D885" s="120"/>
      <c r="E885" s="245" t="str">
        <f>IF('Aplicabilidad Art.55'!$I$20="NO","NA",SUM(E894:E909)/SUM(D894:D909))</f>
        <v>NA</v>
      </c>
      <c r="F885" s="246"/>
      <c r="G885" s="247" t="str">
        <f>CONCATENATE("Según la configuración de aplicabilidad, esta fracción ",'Aplicabilidad Art.55'!I20," aplica.")</f>
        <v>Según la configuración de aplicabilidad, esta fracción NO aplica.</v>
      </c>
      <c r="H885" s="234"/>
      <c r="I885" s="232"/>
      <c r="J885" s="233"/>
    </row>
    <row r="886" spans="1:10" x14ac:dyDescent="0.25">
      <c r="A886" s="234"/>
      <c r="B886" s="234"/>
      <c r="C886" s="244" t="s">
        <v>1480</v>
      </c>
      <c r="D886" s="120"/>
      <c r="E886" s="245" t="str">
        <f>IF('Aplicabilidad Art.55'!$I$20="NO","NA",SUM(E914:E922)/SUM(D914:D922))</f>
        <v>NA</v>
      </c>
      <c r="F886" s="246"/>
      <c r="G886" s="248" t="s">
        <v>1481</v>
      </c>
      <c r="H886" s="234"/>
      <c r="I886" s="232"/>
      <c r="J886" s="233"/>
    </row>
    <row r="887" spans="1:10" x14ac:dyDescent="0.25">
      <c r="A887" s="234"/>
      <c r="B887" s="234"/>
      <c r="C887" s="244" t="s">
        <v>1482</v>
      </c>
      <c r="D887" s="120"/>
      <c r="E887" s="177" t="str">
        <f>IF('Aplicabilidad Art.55'!$I$20="NO","NA",E885*0.6+E886*0.4)</f>
        <v>NA</v>
      </c>
      <c r="F887" s="249"/>
      <c r="G887" s="248" t="s">
        <v>1483</v>
      </c>
      <c r="H887" s="234"/>
      <c r="I887" s="232"/>
      <c r="J887" s="233"/>
    </row>
    <row r="888" spans="1:10" x14ac:dyDescent="0.25">
      <c r="A888" s="234"/>
      <c r="B888" s="234"/>
      <c r="C888" s="234"/>
      <c r="D888" s="117"/>
      <c r="E888" s="236"/>
      <c r="F888" s="236"/>
      <c r="G888" s="234"/>
      <c r="H888" s="234"/>
      <c r="I888" s="232"/>
      <c r="J888" s="233"/>
    </row>
    <row r="889" spans="1:10" x14ac:dyDescent="0.25">
      <c r="A889" s="230"/>
      <c r="B889" s="231"/>
      <c r="C889" s="232"/>
      <c r="D889" s="114"/>
      <c r="E889" s="231"/>
      <c r="F889" s="231"/>
      <c r="G889" s="231"/>
      <c r="H889" s="232"/>
      <c r="I889" s="232"/>
      <c r="J889" s="233"/>
    </row>
    <row r="890" spans="1:10" x14ac:dyDescent="0.25">
      <c r="A890" s="230"/>
      <c r="B890" s="91"/>
      <c r="C890" s="251"/>
      <c r="D890" s="121"/>
      <c r="E890" s="409"/>
      <c r="F890" s="410"/>
      <c r="G890" s="410"/>
      <c r="H890" s="252"/>
      <c r="I890" s="92"/>
      <c r="J890" s="233"/>
    </row>
    <row r="891" spans="1:10" x14ac:dyDescent="0.25">
      <c r="A891" s="230"/>
      <c r="B891" s="49"/>
      <c r="C891" s="234" t="s">
        <v>1484</v>
      </c>
      <c r="D891" s="122"/>
      <c r="E891" s="253"/>
      <c r="F891" s="253"/>
      <c r="G891" s="253"/>
      <c r="H891" s="253"/>
      <c r="I891" s="93"/>
      <c r="J891" s="233"/>
    </row>
    <row r="892" spans="1:10" x14ac:dyDescent="0.25">
      <c r="A892" s="230"/>
      <c r="B892" s="123"/>
      <c r="C892" s="234"/>
      <c r="D892" s="122"/>
      <c r="E892" s="253"/>
      <c r="F892" s="253"/>
      <c r="G892" s="253"/>
      <c r="H892" s="253"/>
      <c r="I892" s="93"/>
      <c r="J892" s="233"/>
    </row>
    <row r="893" spans="1:10" x14ac:dyDescent="0.25">
      <c r="A893" s="230"/>
      <c r="B893" s="123"/>
      <c r="C893" s="232" t="s">
        <v>726</v>
      </c>
      <c r="D893" s="114"/>
      <c r="E893" s="231" t="s">
        <v>1485</v>
      </c>
      <c r="F893" s="231" t="s">
        <v>712</v>
      </c>
      <c r="G893" s="231" t="s">
        <v>1486</v>
      </c>
      <c r="H893" s="253"/>
      <c r="I893" s="93"/>
      <c r="J893" s="233"/>
    </row>
    <row r="894" spans="1:10" x14ac:dyDescent="0.25">
      <c r="A894" s="230"/>
      <c r="B894" s="123"/>
      <c r="C894" s="124" t="s">
        <v>1487</v>
      </c>
      <c r="D894" s="131">
        <v>1</v>
      </c>
      <c r="E894" s="126"/>
      <c r="F894" s="126"/>
      <c r="G894" s="127"/>
      <c r="H894" s="253"/>
      <c r="I894" s="93"/>
      <c r="J894" s="233"/>
    </row>
    <row r="895" spans="1:10" ht="24" x14ac:dyDescent="0.25">
      <c r="A895" s="230"/>
      <c r="B895" s="123"/>
      <c r="C895" s="124" t="s">
        <v>1488</v>
      </c>
      <c r="D895" s="131">
        <v>1</v>
      </c>
      <c r="E895" s="126"/>
      <c r="F895" s="126"/>
      <c r="G895" s="127"/>
      <c r="H895" s="253"/>
      <c r="I895" s="93"/>
      <c r="J895" s="233"/>
    </row>
    <row r="896" spans="1:10" ht="36" x14ac:dyDescent="0.25">
      <c r="A896" s="230"/>
      <c r="B896" s="49"/>
      <c r="C896" s="128" t="s">
        <v>1963</v>
      </c>
      <c r="D896" s="131">
        <v>1</v>
      </c>
      <c r="E896" s="126"/>
      <c r="F896" s="126"/>
      <c r="G896" s="127"/>
      <c r="H896" s="253"/>
      <c r="I896" s="93"/>
      <c r="J896" s="233"/>
    </row>
    <row r="897" spans="1:10" ht="24" x14ac:dyDescent="0.25">
      <c r="A897" s="230"/>
      <c r="B897" s="49"/>
      <c r="C897" s="128" t="s">
        <v>1964</v>
      </c>
      <c r="D897" s="131">
        <v>1</v>
      </c>
      <c r="E897" s="126"/>
      <c r="F897" s="126"/>
      <c r="G897" s="127"/>
      <c r="H897" s="253"/>
      <c r="I897" s="93"/>
      <c r="J897" s="230"/>
    </row>
    <row r="898" spans="1:10" ht="24" x14ac:dyDescent="0.25">
      <c r="A898" s="230"/>
      <c r="B898" s="49"/>
      <c r="C898" s="128" t="s">
        <v>1965</v>
      </c>
      <c r="D898" s="131">
        <v>1</v>
      </c>
      <c r="E898" s="126"/>
      <c r="F898" s="126"/>
      <c r="G898" s="127"/>
      <c r="H898" s="253"/>
      <c r="I898" s="93"/>
      <c r="J898" s="230"/>
    </row>
    <row r="899" spans="1:10" ht="24" x14ac:dyDescent="0.25">
      <c r="A899" s="230"/>
      <c r="B899" s="49"/>
      <c r="C899" s="128" t="s">
        <v>1966</v>
      </c>
      <c r="D899" s="131">
        <v>1</v>
      </c>
      <c r="E899" s="126"/>
      <c r="F899" s="126"/>
      <c r="G899" s="127"/>
      <c r="H899" s="253"/>
      <c r="I899" s="93"/>
      <c r="J899" s="230"/>
    </row>
    <row r="900" spans="1:10" ht="24" x14ac:dyDescent="0.25">
      <c r="A900" s="230"/>
      <c r="B900" s="49"/>
      <c r="C900" s="128" t="s">
        <v>1967</v>
      </c>
      <c r="D900" s="131">
        <v>1</v>
      </c>
      <c r="E900" s="126"/>
      <c r="F900" s="126"/>
      <c r="G900" s="127"/>
      <c r="H900" s="253"/>
      <c r="I900" s="93"/>
      <c r="J900" s="230"/>
    </row>
    <row r="901" spans="1:10" ht="60" x14ac:dyDescent="0.25">
      <c r="A901" s="230"/>
      <c r="B901" s="49"/>
      <c r="C901" s="128" t="s">
        <v>1968</v>
      </c>
      <c r="D901" s="131">
        <v>1</v>
      </c>
      <c r="E901" s="126"/>
      <c r="F901" s="126"/>
      <c r="G901" s="127"/>
      <c r="H901" s="253"/>
      <c r="I901" s="93"/>
      <c r="J901" s="230"/>
    </row>
    <row r="902" spans="1:10" x14ac:dyDescent="0.25">
      <c r="A902" s="230"/>
      <c r="B902" s="49"/>
      <c r="C902" s="128" t="s">
        <v>1969</v>
      </c>
      <c r="D902" s="131">
        <v>1</v>
      </c>
      <c r="E902" s="126"/>
      <c r="F902" s="126"/>
      <c r="G902" s="127"/>
      <c r="H902" s="253"/>
      <c r="I902" s="93"/>
      <c r="J902" s="230"/>
    </row>
    <row r="903" spans="1:10" x14ac:dyDescent="0.25">
      <c r="A903" s="230"/>
      <c r="B903" s="49"/>
      <c r="C903" s="128" t="s">
        <v>1970</v>
      </c>
      <c r="D903" s="131">
        <v>1</v>
      </c>
      <c r="E903" s="126"/>
      <c r="F903" s="126"/>
      <c r="G903" s="127"/>
      <c r="H903" s="253"/>
      <c r="I903" s="93"/>
      <c r="J903" s="230"/>
    </row>
    <row r="904" spans="1:10" x14ac:dyDescent="0.25">
      <c r="A904" s="230"/>
      <c r="B904" s="49"/>
      <c r="C904" s="128" t="s">
        <v>1971</v>
      </c>
      <c r="D904" s="131">
        <v>1</v>
      </c>
      <c r="E904" s="126"/>
      <c r="F904" s="126"/>
      <c r="G904" s="127"/>
      <c r="H904" s="253"/>
      <c r="I904" s="93"/>
      <c r="J904" s="230"/>
    </row>
    <row r="905" spans="1:10" ht="24" x14ac:dyDescent="0.25">
      <c r="A905" s="230"/>
      <c r="B905" s="49"/>
      <c r="C905" s="128" t="s">
        <v>1972</v>
      </c>
      <c r="D905" s="131">
        <v>1</v>
      </c>
      <c r="E905" s="126"/>
      <c r="F905" s="126"/>
      <c r="G905" s="127"/>
      <c r="H905" s="253"/>
      <c r="I905" s="93"/>
      <c r="J905" s="230"/>
    </row>
    <row r="906" spans="1:10" ht="24" x14ac:dyDescent="0.25">
      <c r="A906" s="230"/>
      <c r="B906" s="49"/>
      <c r="C906" s="128" t="s">
        <v>1973</v>
      </c>
      <c r="D906" s="131">
        <v>1</v>
      </c>
      <c r="E906" s="126"/>
      <c r="F906" s="126"/>
      <c r="G906" s="127"/>
      <c r="H906" s="253"/>
      <c r="I906" s="93"/>
      <c r="J906" s="230"/>
    </row>
    <row r="907" spans="1:10" x14ac:dyDescent="0.25">
      <c r="A907" s="230"/>
      <c r="B907" s="49"/>
      <c r="C907" s="128" t="s">
        <v>1974</v>
      </c>
      <c r="D907" s="131">
        <v>1</v>
      </c>
      <c r="E907" s="126"/>
      <c r="F907" s="126"/>
      <c r="G907" s="127"/>
      <c r="H907" s="253"/>
      <c r="I907" s="93"/>
      <c r="J907" s="230"/>
    </row>
    <row r="908" spans="1:10" ht="24" x14ac:dyDescent="0.25">
      <c r="A908" s="230"/>
      <c r="B908" s="49"/>
      <c r="C908" s="128" t="s">
        <v>1975</v>
      </c>
      <c r="D908" s="131">
        <v>1</v>
      </c>
      <c r="E908" s="126"/>
      <c r="F908" s="126"/>
      <c r="G908" s="127"/>
      <c r="H908" s="253"/>
      <c r="I908" s="129"/>
      <c r="J908" s="230"/>
    </row>
    <row r="909" spans="1:10" ht="24" x14ac:dyDescent="0.25">
      <c r="A909" s="230"/>
      <c r="B909" s="49"/>
      <c r="C909" s="128" t="s">
        <v>1976</v>
      </c>
      <c r="D909" s="131">
        <v>1</v>
      </c>
      <c r="E909" s="126"/>
      <c r="F909" s="126"/>
      <c r="G909" s="127"/>
      <c r="H909" s="253"/>
      <c r="I909" s="129"/>
      <c r="J909" s="230"/>
    </row>
    <row r="910" spans="1:10" x14ac:dyDescent="0.25">
      <c r="A910" s="230"/>
      <c r="B910" s="49"/>
      <c r="C910" s="234"/>
      <c r="D910" s="122"/>
      <c r="E910" s="253"/>
      <c r="F910" s="253"/>
      <c r="G910" s="253"/>
      <c r="H910" s="253"/>
      <c r="I910" s="129"/>
      <c r="J910" s="230"/>
    </row>
    <row r="911" spans="1:10" x14ac:dyDescent="0.25">
      <c r="A911" s="230"/>
      <c r="B911" s="49"/>
      <c r="C911" s="234" t="s">
        <v>1480</v>
      </c>
      <c r="D911" s="122"/>
      <c r="E911" s="253"/>
      <c r="F911" s="253"/>
      <c r="G911" s="253"/>
      <c r="H911" s="253"/>
      <c r="I911" s="129"/>
      <c r="J911" s="230"/>
    </row>
    <row r="912" spans="1:10" x14ac:dyDescent="0.25">
      <c r="A912" s="230"/>
      <c r="B912" s="49"/>
      <c r="C912" s="234"/>
      <c r="D912" s="122"/>
      <c r="E912" s="253"/>
      <c r="F912" s="253"/>
      <c r="G912" s="253"/>
      <c r="H912" s="253"/>
      <c r="I912" s="129"/>
      <c r="J912" s="230"/>
    </row>
    <row r="913" spans="1:10" x14ac:dyDescent="0.25">
      <c r="A913" s="230"/>
      <c r="B913" s="49"/>
      <c r="C913" s="232" t="s">
        <v>726</v>
      </c>
      <c r="D913" s="114"/>
      <c r="E913" s="231" t="s">
        <v>1485</v>
      </c>
      <c r="F913" s="231" t="s">
        <v>712</v>
      </c>
      <c r="G913" s="231" t="s">
        <v>1486</v>
      </c>
      <c r="H913" s="253"/>
      <c r="I913" s="129"/>
      <c r="J913" s="230"/>
    </row>
    <row r="914" spans="1:10" x14ac:dyDescent="0.25">
      <c r="A914" s="230"/>
      <c r="B914" s="49"/>
      <c r="C914" s="130" t="s">
        <v>1770</v>
      </c>
      <c r="D914" s="131">
        <v>1</v>
      </c>
      <c r="E914" s="126"/>
      <c r="F914" s="126"/>
      <c r="G914" s="127"/>
      <c r="H914" s="253"/>
      <c r="I914" s="129"/>
      <c r="J914" s="230"/>
    </row>
    <row r="915" spans="1:10" ht="36" x14ac:dyDescent="0.25">
      <c r="A915" s="230"/>
      <c r="B915" s="49"/>
      <c r="C915" s="124" t="s">
        <v>1771</v>
      </c>
      <c r="D915" s="131">
        <v>1</v>
      </c>
      <c r="E915" s="126"/>
      <c r="F915" s="126"/>
      <c r="G915" s="127"/>
      <c r="H915" s="253"/>
      <c r="I915" s="129"/>
      <c r="J915" s="230"/>
    </row>
    <row r="916" spans="1:10" ht="36" x14ac:dyDescent="0.25">
      <c r="A916" s="230"/>
      <c r="B916" s="49"/>
      <c r="C916" s="124" t="s">
        <v>1772</v>
      </c>
      <c r="D916" s="131">
        <v>1</v>
      </c>
      <c r="E916" s="126"/>
      <c r="F916" s="126"/>
      <c r="G916" s="127"/>
      <c r="H916" s="253"/>
      <c r="I916" s="129"/>
      <c r="J916" s="230"/>
    </row>
    <row r="917" spans="1:10" ht="36" x14ac:dyDescent="0.25">
      <c r="A917" s="230"/>
      <c r="B917" s="49"/>
      <c r="C917" s="124" t="s">
        <v>1773</v>
      </c>
      <c r="D917" s="131">
        <v>1</v>
      </c>
      <c r="E917" s="126"/>
      <c r="F917" s="126"/>
      <c r="G917" s="127"/>
      <c r="H917" s="253"/>
      <c r="I917" s="129"/>
      <c r="J917" s="230"/>
    </row>
    <row r="918" spans="1:10" ht="24" x14ac:dyDescent="0.25">
      <c r="A918" s="230"/>
      <c r="B918" s="49"/>
      <c r="C918" s="124" t="s">
        <v>1774</v>
      </c>
      <c r="D918" s="131">
        <v>1</v>
      </c>
      <c r="E918" s="126"/>
      <c r="F918" s="126"/>
      <c r="G918" s="127"/>
      <c r="H918" s="253"/>
      <c r="I918" s="129"/>
      <c r="J918" s="230"/>
    </row>
    <row r="919" spans="1:10" ht="24" x14ac:dyDescent="0.25">
      <c r="A919" s="230"/>
      <c r="B919" s="49"/>
      <c r="C919" s="124" t="s">
        <v>1775</v>
      </c>
      <c r="D919" s="131">
        <v>1</v>
      </c>
      <c r="E919" s="126"/>
      <c r="F919" s="126"/>
      <c r="G919" s="127"/>
      <c r="H919" s="253"/>
      <c r="I919" s="129"/>
      <c r="J919" s="230"/>
    </row>
    <row r="920" spans="1:10" ht="36" x14ac:dyDescent="0.25">
      <c r="A920" s="230"/>
      <c r="B920" s="49"/>
      <c r="C920" s="124" t="s">
        <v>1776</v>
      </c>
      <c r="D920" s="131">
        <v>1</v>
      </c>
      <c r="E920" s="126"/>
      <c r="F920" s="126"/>
      <c r="G920" s="127"/>
      <c r="H920" s="253"/>
      <c r="I920" s="129"/>
      <c r="J920" s="230"/>
    </row>
    <row r="921" spans="1:10" ht="36" x14ac:dyDescent="0.25">
      <c r="A921" s="230"/>
      <c r="B921" s="49"/>
      <c r="C921" s="130" t="s">
        <v>1977</v>
      </c>
      <c r="D921" s="131">
        <v>1</v>
      </c>
      <c r="E921" s="126"/>
      <c r="F921" s="126"/>
      <c r="G921" s="127"/>
      <c r="H921" s="253"/>
      <c r="I921" s="129"/>
      <c r="J921" s="230"/>
    </row>
    <row r="922" spans="1:10" x14ac:dyDescent="0.25">
      <c r="A922" s="230"/>
      <c r="B922" s="49"/>
      <c r="C922" s="124" t="s">
        <v>1778</v>
      </c>
      <c r="D922" s="131">
        <v>1</v>
      </c>
      <c r="E922" s="126"/>
      <c r="F922" s="126"/>
      <c r="G922" s="127"/>
      <c r="H922" s="253"/>
      <c r="I922" s="129"/>
      <c r="J922" s="230"/>
    </row>
    <row r="923" spans="1:10" x14ac:dyDescent="0.25">
      <c r="A923" s="230"/>
      <c r="B923" s="97"/>
      <c r="C923" s="254"/>
      <c r="D923" s="132"/>
      <c r="E923" s="255"/>
      <c r="F923" s="255"/>
      <c r="G923" s="255"/>
      <c r="H923" s="255"/>
      <c r="I923" s="98"/>
      <c r="J923" s="230"/>
    </row>
    <row r="924" spans="1:10" x14ac:dyDescent="0.25">
      <c r="A924" s="230"/>
      <c r="B924" s="230"/>
      <c r="C924" s="256"/>
      <c r="D924" s="116"/>
      <c r="E924" s="230"/>
      <c r="F924" s="230"/>
      <c r="G924" s="230"/>
      <c r="H924" s="230"/>
      <c r="I924" s="230"/>
      <c r="J924" s="230"/>
    </row>
    <row r="925" spans="1:10" x14ac:dyDescent="0.25">
      <c r="A925" s="230"/>
      <c r="B925" s="230"/>
      <c r="C925" s="256"/>
      <c r="D925" s="116"/>
      <c r="E925" s="230"/>
      <c r="F925" s="230"/>
      <c r="G925" s="230"/>
      <c r="H925" s="230"/>
      <c r="I925" s="230"/>
      <c r="J925" s="230"/>
    </row>
    <row r="926" spans="1:10" x14ac:dyDescent="0.25">
      <c r="A926" s="230"/>
      <c r="B926" s="230"/>
      <c r="C926" s="256"/>
      <c r="D926" s="116"/>
      <c r="E926" s="230"/>
      <c r="F926" s="230"/>
      <c r="G926" s="230"/>
      <c r="H926" s="230"/>
      <c r="I926" s="230"/>
      <c r="J926" s="230"/>
    </row>
    <row r="927" spans="1:10" x14ac:dyDescent="0.25">
      <c r="A927" s="230"/>
      <c r="B927" s="230"/>
      <c r="C927" s="256"/>
      <c r="D927" s="116"/>
      <c r="E927" s="230"/>
      <c r="F927" s="230"/>
      <c r="G927" s="230"/>
      <c r="H927" s="230"/>
      <c r="I927" s="230"/>
      <c r="J927" s="230"/>
    </row>
    <row r="928" spans="1:10" x14ac:dyDescent="0.25">
      <c r="A928" s="230"/>
      <c r="B928" s="230"/>
      <c r="C928" s="256"/>
      <c r="D928" s="116"/>
      <c r="E928" s="230"/>
      <c r="F928" s="230"/>
      <c r="G928" s="230"/>
      <c r="H928" s="230"/>
      <c r="I928" s="230"/>
      <c r="J928" s="230"/>
    </row>
    <row r="929" spans="1:10" ht="18.75" x14ac:dyDescent="0.25">
      <c r="A929" s="234"/>
      <c r="B929" s="407" t="s">
        <v>1978</v>
      </c>
      <c r="C929" s="408"/>
      <c r="D929" s="408"/>
      <c r="E929" s="408"/>
      <c r="F929" s="408"/>
      <c r="G929" s="408"/>
      <c r="H929" s="408"/>
      <c r="I929" s="243"/>
      <c r="J929" s="233"/>
    </row>
    <row r="930" spans="1:10" x14ac:dyDescent="0.25">
      <c r="A930" s="234"/>
      <c r="B930" s="232"/>
      <c r="C930" s="232"/>
      <c r="D930" s="119"/>
      <c r="E930" s="232"/>
      <c r="F930" s="232"/>
      <c r="G930" s="232"/>
      <c r="H930" s="232"/>
      <c r="I930" s="232"/>
      <c r="J930" s="233"/>
    </row>
    <row r="931" spans="1:10" x14ac:dyDescent="0.25">
      <c r="A931" s="234"/>
      <c r="B931" s="232"/>
      <c r="C931" s="244" t="s">
        <v>1478</v>
      </c>
      <c r="D931" s="120"/>
      <c r="E931" s="245">
        <f>IF('Aplicabilidad Art.55'!$I$22="NO","NA",SUM(E940:E967)/SUM(D940:D967))</f>
        <v>0.8392857142857143</v>
      </c>
      <c r="F931" s="246"/>
      <c r="G931" s="247" t="str">
        <f>CONCATENATE("Según la configuración de aplicabilidad, esta fracción ",'Aplicabilidad Art.55'!I22," aplica.")</f>
        <v>Según la configuración de aplicabilidad, esta fracción SI aplica.</v>
      </c>
      <c r="H931" s="234"/>
      <c r="I931" s="232"/>
      <c r="J931" s="233"/>
    </row>
    <row r="932" spans="1:10" x14ac:dyDescent="0.25">
      <c r="A932" s="234"/>
      <c r="B932" s="234"/>
      <c r="C932" s="244" t="s">
        <v>1480</v>
      </c>
      <c r="D932" s="120"/>
      <c r="E932" s="245">
        <f>IF('Aplicabilidad Art.55'!$I$22="NO","NA",SUM(E972:E980)/SUM(D972:D980))</f>
        <v>0.88888888888888884</v>
      </c>
      <c r="F932" s="246"/>
      <c r="G932" s="248" t="s">
        <v>1481</v>
      </c>
      <c r="H932" s="234"/>
      <c r="I932" s="232"/>
      <c r="J932" s="233"/>
    </row>
    <row r="933" spans="1:10" x14ac:dyDescent="0.25">
      <c r="A933" s="234"/>
      <c r="B933" s="234"/>
      <c r="C933" s="244" t="s">
        <v>1482</v>
      </c>
      <c r="D933" s="120"/>
      <c r="E933" s="177">
        <f>IF('Aplicabilidad Art.55'!$I$22="NO","NA",E931*0.6+E932*0.4)</f>
        <v>0.85912698412698418</v>
      </c>
      <c r="F933" s="249"/>
      <c r="G933" s="248" t="s">
        <v>1483</v>
      </c>
      <c r="H933" s="234"/>
      <c r="I933" s="232"/>
      <c r="J933" s="233"/>
    </row>
    <row r="934" spans="1:10" x14ac:dyDescent="0.25">
      <c r="A934" s="234"/>
      <c r="B934" s="234"/>
      <c r="C934" s="234"/>
      <c r="D934" s="117"/>
      <c r="E934" s="236"/>
      <c r="F934" s="236"/>
      <c r="G934" s="234"/>
      <c r="H934" s="234"/>
      <c r="I934" s="232"/>
      <c r="J934" s="233"/>
    </row>
    <row r="935" spans="1:10" x14ac:dyDescent="0.25">
      <c r="A935" s="230"/>
      <c r="B935" s="231"/>
      <c r="C935" s="232"/>
      <c r="D935" s="114"/>
      <c r="E935" s="231"/>
      <c r="F935" s="231"/>
      <c r="G935" s="231"/>
      <c r="H935" s="232"/>
      <c r="I935" s="232"/>
      <c r="J935" s="233"/>
    </row>
    <row r="936" spans="1:10" x14ac:dyDescent="0.25">
      <c r="A936" s="230"/>
      <c r="B936" s="91"/>
      <c r="C936" s="251"/>
      <c r="D936" s="121"/>
      <c r="E936" s="409"/>
      <c r="F936" s="410"/>
      <c r="G936" s="410"/>
      <c r="H936" s="252"/>
      <c r="I936" s="92"/>
      <c r="J936" s="233"/>
    </row>
    <row r="937" spans="1:10" x14ac:dyDescent="0.25">
      <c r="A937" s="230"/>
      <c r="B937" s="49"/>
      <c r="C937" s="234" t="s">
        <v>1484</v>
      </c>
      <c r="D937" s="122"/>
      <c r="E937" s="253"/>
      <c r="F937" s="253"/>
      <c r="G937" s="253"/>
      <c r="H937" s="253"/>
      <c r="I937" s="93"/>
      <c r="J937" s="233"/>
    </row>
    <row r="938" spans="1:10" x14ac:dyDescent="0.25">
      <c r="A938" s="230"/>
      <c r="B938" s="123"/>
      <c r="C938" s="234"/>
      <c r="D938" s="122"/>
      <c r="E938" s="253"/>
      <c r="F938" s="253"/>
      <c r="G938" s="253"/>
      <c r="H938" s="253"/>
      <c r="I938" s="93"/>
      <c r="J938" s="233"/>
    </row>
    <row r="939" spans="1:10" x14ac:dyDescent="0.25">
      <c r="A939" s="230"/>
      <c r="B939" s="123"/>
      <c r="C939" s="232" t="s">
        <v>726</v>
      </c>
      <c r="D939" s="114"/>
      <c r="E939" s="231" t="s">
        <v>1485</v>
      </c>
      <c r="F939" s="231" t="s">
        <v>712</v>
      </c>
      <c r="G939" s="231" t="s">
        <v>1486</v>
      </c>
      <c r="H939" s="253"/>
      <c r="I939" s="93"/>
      <c r="J939" s="233"/>
    </row>
    <row r="940" spans="1:10" x14ac:dyDescent="0.25">
      <c r="A940" s="230"/>
      <c r="B940" s="123"/>
      <c r="C940" s="124" t="s">
        <v>1487</v>
      </c>
      <c r="D940" s="125">
        <v>1</v>
      </c>
      <c r="E940" s="126">
        <v>1</v>
      </c>
      <c r="F940" s="126" t="s">
        <v>713</v>
      </c>
      <c r="G940" s="127" t="s">
        <v>2903</v>
      </c>
      <c r="H940" s="253"/>
      <c r="I940" s="93"/>
      <c r="J940" s="233"/>
    </row>
    <row r="941" spans="1:10" ht="24" x14ac:dyDescent="0.25">
      <c r="A941" s="230"/>
      <c r="B941" s="123"/>
      <c r="C941" s="124" t="s">
        <v>1488</v>
      </c>
      <c r="D941" s="125">
        <v>1</v>
      </c>
      <c r="E941" s="126">
        <v>1</v>
      </c>
      <c r="F941" s="126" t="s">
        <v>713</v>
      </c>
      <c r="G941" s="127" t="s">
        <v>2903</v>
      </c>
      <c r="H941" s="253"/>
      <c r="I941" s="93"/>
      <c r="J941" s="233"/>
    </row>
    <row r="942" spans="1:10" ht="30" x14ac:dyDescent="0.25">
      <c r="A942" s="230"/>
      <c r="B942" s="49"/>
      <c r="C942" s="128" t="s">
        <v>1979</v>
      </c>
      <c r="D942" s="125">
        <v>1</v>
      </c>
      <c r="E942" s="126">
        <v>0.5</v>
      </c>
      <c r="F942" s="126" t="s">
        <v>713</v>
      </c>
      <c r="G942" s="127" t="s">
        <v>2926</v>
      </c>
      <c r="H942" s="253"/>
      <c r="I942" s="93"/>
      <c r="J942" s="230"/>
    </row>
    <row r="943" spans="1:10" x14ac:dyDescent="0.25">
      <c r="A943" s="230"/>
      <c r="B943" s="49"/>
      <c r="C943" s="128" t="s">
        <v>1980</v>
      </c>
      <c r="D943" s="125">
        <v>1</v>
      </c>
      <c r="E943" s="126">
        <v>1</v>
      </c>
      <c r="F943" s="126" t="s">
        <v>713</v>
      </c>
      <c r="G943" s="127" t="s">
        <v>2903</v>
      </c>
      <c r="H943" s="253"/>
      <c r="I943" s="93"/>
      <c r="J943" s="230"/>
    </row>
    <row r="944" spans="1:10" ht="24" x14ac:dyDescent="0.25">
      <c r="A944" s="230"/>
      <c r="B944" s="49"/>
      <c r="C944" s="128" t="s">
        <v>1981</v>
      </c>
      <c r="D944" s="125">
        <v>1</v>
      </c>
      <c r="E944" s="126">
        <v>1</v>
      </c>
      <c r="F944" s="126" t="s">
        <v>713</v>
      </c>
      <c r="G944" s="127" t="s">
        <v>2903</v>
      </c>
      <c r="H944" s="253"/>
      <c r="I944" s="93"/>
      <c r="J944" s="230"/>
    </row>
    <row r="945" spans="1:10" ht="24" x14ac:dyDescent="0.25">
      <c r="A945" s="230"/>
      <c r="B945" s="49"/>
      <c r="C945" s="128" t="s">
        <v>1982</v>
      </c>
      <c r="D945" s="125">
        <v>1</v>
      </c>
      <c r="E945" s="126">
        <v>1</v>
      </c>
      <c r="F945" s="126" t="s">
        <v>713</v>
      </c>
      <c r="G945" s="127" t="s">
        <v>2903</v>
      </c>
      <c r="H945" s="253"/>
      <c r="I945" s="93"/>
      <c r="J945" s="230"/>
    </row>
    <row r="946" spans="1:10" ht="24" x14ac:dyDescent="0.25">
      <c r="A946" s="230"/>
      <c r="B946" s="49"/>
      <c r="C946" s="128" t="s">
        <v>1983</v>
      </c>
      <c r="D946" s="125">
        <v>1</v>
      </c>
      <c r="E946" s="126">
        <v>1</v>
      </c>
      <c r="F946" s="126" t="s">
        <v>713</v>
      </c>
      <c r="G946" s="127" t="s">
        <v>2903</v>
      </c>
      <c r="H946" s="253"/>
      <c r="I946" s="93"/>
      <c r="J946" s="230"/>
    </row>
    <row r="947" spans="1:10" x14ac:dyDescent="0.25">
      <c r="A947" s="230"/>
      <c r="B947" s="49"/>
      <c r="C947" s="128" t="s">
        <v>1984</v>
      </c>
      <c r="D947" s="125">
        <v>1</v>
      </c>
      <c r="E947" s="126">
        <v>1</v>
      </c>
      <c r="F947" s="126" t="s">
        <v>713</v>
      </c>
      <c r="G947" s="127" t="s">
        <v>2903</v>
      </c>
      <c r="H947" s="253"/>
      <c r="I947" s="93"/>
      <c r="J947" s="230"/>
    </row>
    <row r="948" spans="1:10" ht="30" x14ac:dyDescent="0.25">
      <c r="A948" s="230"/>
      <c r="B948" s="49"/>
      <c r="C948" s="128" t="s">
        <v>1985</v>
      </c>
      <c r="D948" s="125">
        <v>1</v>
      </c>
      <c r="E948" s="126">
        <v>0</v>
      </c>
      <c r="F948" s="126" t="s">
        <v>713</v>
      </c>
      <c r="G948" s="127" t="s">
        <v>2927</v>
      </c>
      <c r="H948" s="253"/>
      <c r="I948" s="93"/>
      <c r="J948" s="230"/>
    </row>
    <row r="949" spans="1:10" ht="30" x14ac:dyDescent="0.25">
      <c r="A949" s="230"/>
      <c r="B949" s="49"/>
      <c r="C949" s="128" t="s">
        <v>1986</v>
      </c>
      <c r="D949" s="125">
        <v>1</v>
      </c>
      <c r="E949" s="126">
        <v>0</v>
      </c>
      <c r="F949" s="126" t="s">
        <v>713</v>
      </c>
      <c r="G949" s="127" t="s">
        <v>2927</v>
      </c>
      <c r="H949" s="253"/>
      <c r="I949" s="93"/>
      <c r="J949" s="230"/>
    </row>
    <row r="950" spans="1:10" ht="24" x14ac:dyDescent="0.25">
      <c r="A950" s="230"/>
      <c r="B950" s="49"/>
      <c r="C950" s="128" t="s">
        <v>1987</v>
      </c>
      <c r="D950" s="125">
        <v>1</v>
      </c>
      <c r="E950" s="126">
        <v>1</v>
      </c>
      <c r="F950" s="126" t="s">
        <v>713</v>
      </c>
      <c r="G950" s="127" t="s">
        <v>2903</v>
      </c>
      <c r="H950" s="253"/>
      <c r="I950" s="93"/>
      <c r="J950" s="230"/>
    </row>
    <row r="951" spans="1:10" ht="48" x14ac:dyDescent="0.25">
      <c r="A951" s="230"/>
      <c r="B951" s="49"/>
      <c r="C951" s="128" t="s">
        <v>1988</v>
      </c>
      <c r="D951" s="125">
        <v>1</v>
      </c>
      <c r="E951" s="126">
        <v>1</v>
      </c>
      <c r="F951" s="126" t="s">
        <v>713</v>
      </c>
      <c r="G951" s="127" t="s">
        <v>2903</v>
      </c>
      <c r="H951" s="253"/>
      <c r="I951" s="93"/>
      <c r="J951" s="230"/>
    </row>
    <row r="952" spans="1:10" ht="84" x14ac:dyDescent="0.25">
      <c r="A952" s="230"/>
      <c r="B952" s="49"/>
      <c r="C952" s="128" t="s">
        <v>1989</v>
      </c>
      <c r="D952" s="125">
        <v>1</v>
      </c>
      <c r="E952" s="126">
        <v>1</v>
      </c>
      <c r="F952" s="126" t="s">
        <v>713</v>
      </c>
      <c r="G952" s="127" t="s">
        <v>2903</v>
      </c>
      <c r="H952" s="253"/>
      <c r="I952" s="93"/>
      <c r="J952" s="230"/>
    </row>
    <row r="953" spans="1:10" ht="36" x14ac:dyDescent="0.25">
      <c r="A953" s="230"/>
      <c r="B953" s="49"/>
      <c r="C953" s="128" t="s">
        <v>1990</v>
      </c>
      <c r="D953" s="125">
        <v>1</v>
      </c>
      <c r="E953" s="126">
        <v>1</v>
      </c>
      <c r="F953" s="126" t="s">
        <v>713</v>
      </c>
      <c r="G953" s="127" t="s">
        <v>2903</v>
      </c>
      <c r="H953" s="253"/>
      <c r="I953" s="93"/>
      <c r="J953" s="230"/>
    </row>
    <row r="954" spans="1:10" ht="24" x14ac:dyDescent="0.25">
      <c r="A954" s="230"/>
      <c r="B954" s="49"/>
      <c r="C954" s="128" t="s">
        <v>1991</v>
      </c>
      <c r="D954" s="125">
        <v>1</v>
      </c>
      <c r="E954" s="126">
        <v>1</v>
      </c>
      <c r="F954" s="126" t="s">
        <v>713</v>
      </c>
      <c r="G954" s="127" t="s">
        <v>2903</v>
      </c>
      <c r="H954" s="253"/>
      <c r="I954" s="93"/>
      <c r="J954" s="230"/>
    </row>
    <row r="955" spans="1:10" x14ac:dyDescent="0.25">
      <c r="A955" s="230"/>
      <c r="B955" s="49"/>
      <c r="C955" s="128" t="s">
        <v>1992</v>
      </c>
      <c r="D955" s="125">
        <v>1</v>
      </c>
      <c r="E955" s="126">
        <v>1</v>
      </c>
      <c r="F955" s="126" t="s">
        <v>713</v>
      </c>
      <c r="G955" s="127" t="s">
        <v>2903</v>
      </c>
      <c r="H955" s="253"/>
      <c r="I955" s="93"/>
      <c r="J955" s="230"/>
    </row>
    <row r="956" spans="1:10" x14ac:dyDescent="0.25">
      <c r="A956" s="230"/>
      <c r="B956" s="49"/>
      <c r="C956" s="128" t="s">
        <v>1993</v>
      </c>
      <c r="D956" s="125">
        <v>1</v>
      </c>
      <c r="E956" s="126">
        <v>1</v>
      </c>
      <c r="F956" s="126" t="s">
        <v>713</v>
      </c>
      <c r="G956" s="127" t="s">
        <v>2903</v>
      </c>
      <c r="H956" s="253"/>
      <c r="I956" s="93"/>
      <c r="J956" s="230"/>
    </row>
    <row r="957" spans="1:10" x14ac:dyDescent="0.25">
      <c r="A957" s="230"/>
      <c r="B957" s="49"/>
      <c r="C957" s="128" t="s">
        <v>1994</v>
      </c>
      <c r="D957" s="125">
        <v>1</v>
      </c>
      <c r="E957" s="126">
        <v>1</v>
      </c>
      <c r="F957" s="126" t="s">
        <v>713</v>
      </c>
      <c r="G957" s="127" t="s">
        <v>2903</v>
      </c>
      <c r="H957" s="253"/>
      <c r="I957" s="93"/>
      <c r="J957" s="230"/>
    </row>
    <row r="958" spans="1:10" x14ac:dyDescent="0.25">
      <c r="A958" s="230"/>
      <c r="B958" s="49"/>
      <c r="C958" s="128" t="s">
        <v>1995</v>
      </c>
      <c r="D958" s="125">
        <v>1</v>
      </c>
      <c r="E958" s="126">
        <v>1</v>
      </c>
      <c r="F958" s="126" t="s">
        <v>713</v>
      </c>
      <c r="G958" s="127" t="s">
        <v>2903</v>
      </c>
      <c r="H958" s="253"/>
      <c r="I958" s="93"/>
      <c r="J958" s="230"/>
    </row>
    <row r="959" spans="1:10" x14ac:dyDescent="0.25">
      <c r="A959" s="230"/>
      <c r="B959" s="49"/>
      <c r="C959" s="128" t="s">
        <v>1996</v>
      </c>
      <c r="D959" s="125">
        <v>1</v>
      </c>
      <c r="E959" s="126">
        <v>1</v>
      </c>
      <c r="F959" s="126" t="s">
        <v>713</v>
      </c>
      <c r="G959" s="127" t="s">
        <v>2903</v>
      </c>
      <c r="H959" s="253"/>
      <c r="I959" s="93"/>
      <c r="J959" s="230"/>
    </row>
    <row r="960" spans="1:10" x14ac:dyDescent="0.25">
      <c r="A960" s="230"/>
      <c r="B960" s="49"/>
      <c r="C960" s="128" t="s">
        <v>1997</v>
      </c>
      <c r="D960" s="125">
        <v>1</v>
      </c>
      <c r="E960" s="126">
        <v>1</v>
      </c>
      <c r="F960" s="126" t="s">
        <v>713</v>
      </c>
      <c r="G960" s="127" t="s">
        <v>2903</v>
      </c>
      <c r="H960" s="253"/>
      <c r="I960" s="93"/>
      <c r="J960" s="230"/>
    </row>
    <row r="961" spans="1:10" ht="24" x14ac:dyDescent="0.25">
      <c r="A961" s="230"/>
      <c r="B961" s="49"/>
      <c r="C961" s="128" t="s">
        <v>1998</v>
      </c>
      <c r="D961" s="125">
        <v>1</v>
      </c>
      <c r="E961" s="126">
        <v>1</v>
      </c>
      <c r="F961" s="126" t="s">
        <v>713</v>
      </c>
      <c r="G961" s="127" t="s">
        <v>2903</v>
      </c>
      <c r="H961" s="253"/>
      <c r="I961" s="93"/>
      <c r="J961" s="230"/>
    </row>
    <row r="962" spans="1:10" x14ac:dyDescent="0.25">
      <c r="A962" s="230"/>
      <c r="B962" s="49"/>
      <c r="C962" s="128" t="s">
        <v>1999</v>
      </c>
      <c r="D962" s="125">
        <v>1</v>
      </c>
      <c r="E962" s="126">
        <v>1</v>
      </c>
      <c r="F962" s="126" t="s">
        <v>713</v>
      </c>
      <c r="G962" s="127" t="s">
        <v>2903</v>
      </c>
      <c r="H962" s="253"/>
      <c r="I962" s="93"/>
      <c r="J962" s="230"/>
    </row>
    <row r="963" spans="1:10" x14ac:dyDescent="0.25">
      <c r="A963" s="230"/>
      <c r="B963" s="49"/>
      <c r="C963" s="128" t="s">
        <v>2000</v>
      </c>
      <c r="D963" s="125">
        <v>1</v>
      </c>
      <c r="E963" s="126">
        <v>1</v>
      </c>
      <c r="F963" s="126" t="s">
        <v>713</v>
      </c>
      <c r="G963" s="127" t="s">
        <v>2903</v>
      </c>
      <c r="H963" s="253"/>
      <c r="I963" s="93"/>
      <c r="J963" s="230"/>
    </row>
    <row r="964" spans="1:10" ht="84" x14ac:dyDescent="0.25">
      <c r="A964" s="230"/>
      <c r="B964" s="49"/>
      <c r="C964" s="128" t="s">
        <v>2001</v>
      </c>
      <c r="D964" s="125">
        <v>1</v>
      </c>
      <c r="E964" s="126">
        <v>1</v>
      </c>
      <c r="F964" s="126" t="s">
        <v>713</v>
      </c>
      <c r="G964" s="127" t="s">
        <v>2903</v>
      </c>
      <c r="H964" s="253"/>
      <c r="I964" s="93"/>
      <c r="J964" s="230"/>
    </row>
    <row r="965" spans="1:10" ht="36" x14ac:dyDescent="0.25">
      <c r="A965" s="230"/>
      <c r="B965" s="49"/>
      <c r="C965" s="128" t="s">
        <v>2002</v>
      </c>
      <c r="D965" s="125">
        <v>1</v>
      </c>
      <c r="E965" s="126">
        <v>1</v>
      </c>
      <c r="F965" s="126" t="s">
        <v>713</v>
      </c>
      <c r="G965" s="127" t="s">
        <v>2903</v>
      </c>
      <c r="H965" s="253"/>
      <c r="I965" s="93"/>
      <c r="J965" s="230"/>
    </row>
    <row r="966" spans="1:10" ht="30" x14ac:dyDescent="0.25">
      <c r="A966" s="230"/>
      <c r="B966" s="49"/>
      <c r="C966" s="128" t="s">
        <v>2003</v>
      </c>
      <c r="D966" s="125">
        <v>1</v>
      </c>
      <c r="E966" s="126">
        <v>0</v>
      </c>
      <c r="F966" s="126" t="s">
        <v>713</v>
      </c>
      <c r="G966" s="127" t="s">
        <v>2927</v>
      </c>
      <c r="H966" s="253"/>
      <c r="I966" s="129"/>
      <c r="J966" s="230"/>
    </row>
    <row r="967" spans="1:10" ht="30" x14ac:dyDescent="0.25">
      <c r="A967" s="230"/>
      <c r="B967" s="49"/>
      <c r="C967" s="128" t="s">
        <v>2004</v>
      </c>
      <c r="D967" s="125">
        <v>1</v>
      </c>
      <c r="E967" s="126">
        <v>0</v>
      </c>
      <c r="F967" s="126" t="s">
        <v>713</v>
      </c>
      <c r="G967" s="127" t="s">
        <v>2927</v>
      </c>
      <c r="H967" s="253"/>
      <c r="I967" s="129"/>
      <c r="J967" s="230"/>
    </row>
    <row r="968" spans="1:10" x14ac:dyDescent="0.25">
      <c r="A968" s="230"/>
      <c r="B968" s="49"/>
      <c r="C968" s="234"/>
      <c r="D968" s="122"/>
      <c r="E968" s="253"/>
      <c r="F968" s="253"/>
      <c r="G968" s="253"/>
      <c r="H968" s="253"/>
      <c r="I968" s="129"/>
      <c r="J968" s="230"/>
    </row>
    <row r="969" spans="1:10" x14ac:dyDescent="0.25">
      <c r="A969" s="230"/>
      <c r="B969" s="49"/>
      <c r="C969" s="234" t="s">
        <v>1480</v>
      </c>
      <c r="D969" s="122"/>
      <c r="E969" s="253"/>
      <c r="F969" s="253"/>
      <c r="G969" s="253"/>
      <c r="H969" s="253"/>
      <c r="I969" s="129"/>
      <c r="J969" s="230"/>
    </row>
    <row r="970" spans="1:10" x14ac:dyDescent="0.25">
      <c r="A970" s="230"/>
      <c r="B970" s="49"/>
      <c r="C970" s="234"/>
      <c r="D970" s="122"/>
      <c r="E970" s="253"/>
      <c r="F970" s="253"/>
      <c r="G970" s="253"/>
      <c r="H970" s="253"/>
      <c r="I970" s="129"/>
      <c r="J970" s="230"/>
    </row>
    <row r="971" spans="1:10" x14ac:dyDescent="0.25">
      <c r="A971" s="230"/>
      <c r="B971" s="49"/>
      <c r="C971" s="232" t="s">
        <v>726</v>
      </c>
      <c r="D971" s="114"/>
      <c r="E971" s="231" t="s">
        <v>1485</v>
      </c>
      <c r="F971" s="231" t="s">
        <v>712</v>
      </c>
      <c r="G971" s="231" t="s">
        <v>1486</v>
      </c>
      <c r="H971" s="253"/>
      <c r="I971" s="129"/>
      <c r="J971" s="230"/>
    </row>
    <row r="972" spans="1:10" x14ac:dyDescent="0.25">
      <c r="A972" s="230"/>
      <c r="B972" s="49"/>
      <c r="C972" s="130" t="s">
        <v>2005</v>
      </c>
      <c r="D972" s="131">
        <v>1</v>
      </c>
      <c r="E972" s="126">
        <v>1</v>
      </c>
      <c r="F972" s="126" t="s">
        <v>713</v>
      </c>
      <c r="G972" s="127" t="s">
        <v>2903</v>
      </c>
      <c r="H972" s="253"/>
      <c r="I972" s="129"/>
      <c r="J972" s="230"/>
    </row>
    <row r="973" spans="1:10" ht="36" x14ac:dyDescent="0.25">
      <c r="A973" s="230"/>
      <c r="B973" s="49"/>
      <c r="C973" s="124" t="s">
        <v>2006</v>
      </c>
      <c r="D973" s="131">
        <v>1</v>
      </c>
      <c r="E973" s="126">
        <v>1</v>
      </c>
      <c r="F973" s="126" t="s">
        <v>713</v>
      </c>
      <c r="G973" s="127" t="s">
        <v>2903</v>
      </c>
      <c r="H973" s="253"/>
      <c r="I973" s="129"/>
      <c r="J973" s="230"/>
    </row>
    <row r="974" spans="1:10" ht="36" x14ac:dyDescent="0.25">
      <c r="A974" s="230"/>
      <c r="B974" s="49"/>
      <c r="C974" s="124" t="s">
        <v>2007</v>
      </c>
      <c r="D974" s="131">
        <v>1</v>
      </c>
      <c r="E974" s="126">
        <v>1</v>
      </c>
      <c r="F974" s="126" t="s">
        <v>713</v>
      </c>
      <c r="G974" s="127" t="s">
        <v>2928</v>
      </c>
      <c r="H974" s="253"/>
      <c r="I974" s="129"/>
      <c r="J974" s="230"/>
    </row>
    <row r="975" spans="1:10" ht="36" x14ac:dyDescent="0.25">
      <c r="A975" s="230"/>
      <c r="B975" s="49"/>
      <c r="C975" s="124" t="s">
        <v>2008</v>
      </c>
      <c r="D975" s="131">
        <v>1</v>
      </c>
      <c r="E975" s="126">
        <v>1</v>
      </c>
      <c r="F975" s="126" t="s">
        <v>713</v>
      </c>
      <c r="G975" s="127" t="s">
        <v>2903</v>
      </c>
      <c r="H975" s="253"/>
      <c r="I975" s="129"/>
      <c r="J975" s="230"/>
    </row>
    <row r="976" spans="1:10" ht="24" x14ac:dyDescent="0.25">
      <c r="A976" s="230"/>
      <c r="B976" s="49"/>
      <c r="C976" s="124" t="s">
        <v>2009</v>
      </c>
      <c r="D976" s="131">
        <v>1</v>
      </c>
      <c r="E976" s="126">
        <v>1</v>
      </c>
      <c r="F976" s="126" t="s">
        <v>713</v>
      </c>
      <c r="G976" s="127" t="s">
        <v>2903</v>
      </c>
      <c r="H976" s="253"/>
      <c r="I976" s="129"/>
      <c r="J976" s="230"/>
    </row>
    <row r="977" spans="1:10" ht="24" x14ac:dyDescent="0.25">
      <c r="A977" s="230"/>
      <c r="B977" s="49"/>
      <c r="C977" s="124" t="s">
        <v>2010</v>
      </c>
      <c r="D977" s="131">
        <v>1</v>
      </c>
      <c r="E977" s="126">
        <v>1</v>
      </c>
      <c r="F977" s="126" t="s">
        <v>713</v>
      </c>
      <c r="G977" s="127" t="s">
        <v>2903</v>
      </c>
      <c r="H977" s="253"/>
      <c r="I977" s="129"/>
      <c r="J977" s="230"/>
    </row>
    <row r="978" spans="1:10" ht="36" x14ac:dyDescent="0.25">
      <c r="A978" s="230"/>
      <c r="B978" s="49"/>
      <c r="C978" s="124" t="s">
        <v>2011</v>
      </c>
      <c r="D978" s="131">
        <v>1</v>
      </c>
      <c r="E978" s="126">
        <v>0</v>
      </c>
      <c r="F978" s="126" t="s">
        <v>713</v>
      </c>
      <c r="G978" s="127" t="s">
        <v>2929</v>
      </c>
      <c r="H978" s="253"/>
      <c r="I978" s="129"/>
      <c r="J978" s="230"/>
    </row>
    <row r="979" spans="1:10" ht="36" x14ac:dyDescent="0.25">
      <c r="A979" s="230"/>
      <c r="B979" s="49"/>
      <c r="C979" s="130" t="s">
        <v>2012</v>
      </c>
      <c r="D979" s="131">
        <v>1</v>
      </c>
      <c r="E979" s="126">
        <v>1</v>
      </c>
      <c r="F979" s="126" t="s">
        <v>713</v>
      </c>
      <c r="G979" s="127" t="s">
        <v>2903</v>
      </c>
      <c r="H979" s="253"/>
      <c r="I979" s="129"/>
      <c r="J979" s="230"/>
    </row>
    <row r="980" spans="1:10" x14ac:dyDescent="0.25">
      <c r="A980" s="230"/>
      <c r="B980" s="49"/>
      <c r="C980" s="124" t="s">
        <v>2013</v>
      </c>
      <c r="D980" s="131">
        <v>1</v>
      </c>
      <c r="E980" s="126">
        <v>1</v>
      </c>
      <c r="F980" s="126" t="s">
        <v>713</v>
      </c>
      <c r="G980" s="127" t="s">
        <v>2903</v>
      </c>
      <c r="H980" s="253"/>
      <c r="I980" s="129"/>
      <c r="J980" s="230"/>
    </row>
    <row r="981" spans="1:10" x14ac:dyDescent="0.25">
      <c r="A981" s="230"/>
      <c r="B981" s="97"/>
      <c r="C981" s="254"/>
      <c r="D981" s="132"/>
      <c r="E981" s="255"/>
      <c r="F981" s="255"/>
      <c r="G981" s="255"/>
      <c r="H981" s="255"/>
      <c r="I981" s="98"/>
      <c r="J981" s="230"/>
    </row>
    <row r="982" spans="1:10" x14ac:dyDescent="0.25">
      <c r="A982" s="230"/>
      <c r="B982" s="230"/>
      <c r="C982" s="256"/>
      <c r="D982" s="116"/>
      <c r="E982" s="230"/>
      <c r="F982" s="230"/>
      <c r="G982" s="230"/>
      <c r="H982" s="230"/>
      <c r="I982" s="230"/>
      <c r="J982" s="230"/>
    </row>
    <row r="983" spans="1:10" x14ac:dyDescent="0.25">
      <c r="A983" s="230"/>
      <c r="B983" s="230"/>
      <c r="C983" s="256"/>
      <c r="D983" s="116"/>
      <c r="E983" s="230"/>
      <c r="F983" s="230"/>
      <c r="G983" s="230"/>
      <c r="H983" s="230"/>
      <c r="I983" s="230"/>
      <c r="J983" s="230"/>
    </row>
    <row r="984" spans="1:10" x14ac:dyDescent="0.25">
      <c r="A984" s="230"/>
      <c r="B984" s="230"/>
      <c r="C984" s="256"/>
      <c r="D984" s="116"/>
      <c r="E984" s="230"/>
      <c r="F984" s="230"/>
      <c r="G984" s="230"/>
      <c r="H984" s="230"/>
      <c r="I984" s="230"/>
      <c r="J984" s="230"/>
    </row>
    <row r="985" spans="1:10" x14ac:dyDescent="0.25">
      <c r="A985" s="230"/>
      <c r="B985" s="230"/>
      <c r="C985" s="256"/>
      <c r="D985" s="116"/>
      <c r="E985" s="230"/>
      <c r="F985" s="230"/>
      <c r="G985" s="230"/>
      <c r="H985" s="230"/>
      <c r="I985" s="230"/>
      <c r="J985" s="230"/>
    </row>
    <row r="986" spans="1:10" x14ac:dyDescent="0.25">
      <c r="A986" s="230"/>
      <c r="B986" s="230"/>
      <c r="C986" s="256"/>
      <c r="D986" s="116"/>
      <c r="E986" s="230"/>
      <c r="F986" s="230"/>
      <c r="G986" s="230"/>
      <c r="H986" s="230"/>
      <c r="I986" s="230"/>
      <c r="J986" s="230"/>
    </row>
    <row r="987" spans="1:10" ht="18.75" x14ac:dyDescent="0.25">
      <c r="A987" s="234"/>
      <c r="B987" s="407" t="s">
        <v>2014</v>
      </c>
      <c r="C987" s="408"/>
      <c r="D987" s="408"/>
      <c r="E987" s="408"/>
      <c r="F987" s="408"/>
      <c r="G987" s="408"/>
      <c r="H987" s="408"/>
      <c r="I987" s="243"/>
      <c r="J987" s="233"/>
    </row>
    <row r="988" spans="1:10" x14ac:dyDescent="0.25">
      <c r="A988" s="234"/>
      <c r="B988" s="232"/>
      <c r="C988" s="232"/>
      <c r="D988" s="119"/>
      <c r="E988" s="232"/>
      <c r="F988" s="232"/>
      <c r="G988" s="232"/>
      <c r="H988" s="232"/>
      <c r="I988" s="232"/>
      <c r="J988" s="233"/>
    </row>
    <row r="989" spans="1:10" x14ac:dyDescent="0.25">
      <c r="A989" s="234"/>
      <c r="B989" s="232"/>
      <c r="C989" s="244" t="s">
        <v>1478</v>
      </c>
      <c r="D989" s="120"/>
      <c r="E989" s="245">
        <f>IF('Aplicabilidad Art.55'!$I$24="NO","NA",SUM(E998:E1026)/SUM(D998:D1026))</f>
        <v>0.74137931034482762</v>
      </c>
      <c r="F989" s="246"/>
      <c r="G989" s="247" t="str">
        <f>CONCATENATE("Según la configuración de aplicabilidad, esta fracción ",'Aplicabilidad Art.55'!I24," aplica.")</f>
        <v>Según la configuración de aplicabilidad, esta fracción SI aplica.</v>
      </c>
      <c r="H989" s="234"/>
      <c r="I989" s="232"/>
      <c r="J989" s="233"/>
    </row>
    <row r="990" spans="1:10" x14ac:dyDescent="0.25">
      <c r="A990" s="234"/>
      <c r="B990" s="234"/>
      <c r="C990" s="244" t="s">
        <v>1480</v>
      </c>
      <c r="D990" s="120"/>
      <c r="E990" s="245">
        <f>IF('Aplicabilidad Art.55'!$I$24="NO","NA",SUM(E1031:E1039)/SUM(D1031:D1039))</f>
        <v>0.88888888888888884</v>
      </c>
      <c r="F990" s="246"/>
      <c r="G990" s="248" t="s">
        <v>1481</v>
      </c>
      <c r="H990" s="234"/>
      <c r="I990" s="232"/>
      <c r="J990" s="233"/>
    </row>
    <row r="991" spans="1:10" x14ac:dyDescent="0.25">
      <c r="A991" s="234"/>
      <c r="B991" s="234"/>
      <c r="C991" s="244" t="s">
        <v>1482</v>
      </c>
      <c r="D991" s="120"/>
      <c r="E991" s="177">
        <f>IF('Aplicabilidad Art.55'!$I$24="NO","NA",E989*0.6+E990*0.4)</f>
        <v>0.80038314176245207</v>
      </c>
      <c r="F991" s="249"/>
      <c r="G991" s="248" t="s">
        <v>1483</v>
      </c>
      <c r="H991" s="234"/>
      <c r="I991" s="232"/>
      <c r="J991" s="233"/>
    </row>
    <row r="992" spans="1:10" x14ac:dyDescent="0.25">
      <c r="A992" s="234"/>
      <c r="B992" s="234"/>
      <c r="C992" s="234"/>
      <c r="D992" s="117"/>
      <c r="E992" s="236"/>
      <c r="F992" s="236"/>
      <c r="G992" s="234"/>
      <c r="H992" s="234"/>
      <c r="I992" s="232"/>
      <c r="J992" s="233"/>
    </row>
    <row r="993" spans="1:10" x14ac:dyDescent="0.25">
      <c r="A993" s="230"/>
      <c r="B993" s="231"/>
      <c r="C993" s="232"/>
      <c r="D993" s="114"/>
      <c r="E993" s="231"/>
      <c r="F993" s="231"/>
      <c r="G993" s="231"/>
      <c r="H993" s="232"/>
      <c r="I993" s="232"/>
      <c r="J993" s="233"/>
    </row>
    <row r="994" spans="1:10" x14ac:dyDescent="0.25">
      <c r="A994" s="230"/>
      <c r="B994" s="91"/>
      <c r="C994" s="251"/>
      <c r="D994" s="121"/>
      <c r="E994" s="409"/>
      <c r="F994" s="410"/>
      <c r="G994" s="410"/>
      <c r="H994" s="252"/>
      <c r="I994" s="92"/>
      <c r="J994" s="233"/>
    </row>
    <row r="995" spans="1:10" x14ac:dyDescent="0.25">
      <c r="A995" s="230"/>
      <c r="B995" s="49"/>
      <c r="C995" s="234" t="s">
        <v>1484</v>
      </c>
      <c r="D995" s="122"/>
      <c r="E995" s="253"/>
      <c r="F995" s="253"/>
      <c r="G995" s="253"/>
      <c r="H995" s="253"/>
      <c r="I995" s="93"/>
      <c r="J995" s="233"/>
    </row>
    <row r="996" spans="1:10" x14ac:dyDescent="0.25">
      <c r="A996" s="230"/>
      <c r="B996" s="123"/>
      <c r="C996" s="234"/>
      <c r="D996" s="122"/>
      <c r="E996" s="253"/>
      <c r="F996" s="253"/>
      <c r="G996" s="253"/>
      <c r="H996" s="253"/>
      <c r="I996" s="93"/>
      <c r="J996" s="233"/>
    </row>
    <row r="997" spans="1:10" x14ac:dyDescent="0.25">
      <c r="A997" s="230"/>
      <c r="B997" s="123"/>
      <c r="C997" s="232" t="s">
        <v>726</v>
      </c>
      <c r="D997" s="114"/>
      <c r="E997" s="231" t="s">
        <v>1485</v>
      </c>
      <c r="F997" s="231" t="s">
        <v>712</v>
      </c>
      <c r="G997" s="231" t="s">
        <v>1486</v>
      </c>
      <c r="H997" s="253"/>
      <c r="I997" s="93"/>
      <c r="J997" s="233"/>
    </row>
    <row r="998" spans="1:10" x14ac:dyDescent="0.25">
      <c r="A998" s="230"/>
      <c r="B998" s="123"/>
      <c r="C998" s="124" t="s">
        <v>1487</v>
      </c>
      <c r="D998" s="131">
        <v>1</v>
      </c>
      <c r="E998" s="126">
        <v>1</v>
      </c>
      <c r="F998" s="126" t="s">
        <v>713</v>
      </c>
      <c r="G998" s="127" t="s">
        <v>2903</v>
      </c>
      <c r="H998" s="253"/>
      <c r="I998" s="93"/>
      <c r="J998" s="233"/>
    </row>
    <row r="999" spans="1:10" ht="24" x14ac:dyDescent="0.25">
      <c r="A999" s="230"/>
      <c r="B999" s="123"/>
      <c r="C999" s="124" t="s">
        <v>1488</v>
      </c>
      <c r="D999" s="131">
        <v>1</v>
      </c>
      <c r="E999" s="126">
        <v>1</v>
      </c>
      <c r="F999" s="126" t="s">
        <v>713</v>
      </c>
      <c r="G999" s="127" t="s">
        <v>2903</v>
      </c>
      <c r="H999" s="253"/>
      <c r="I999" s="93"/>
      <c r="J999" s="233"/>
    </row>
    <row r="1000" spans="1:10" ht="30" x14ac:dyDescent="0.25">
      <c r="A1000" s="230"/>
      <c r="B1000" s="49"/>
      <c r="C1000" s="128" t="s">
        <v>2015</v>
      </c>
      <c r="D1000" s="131">
        <v>1</v>
      </c>
      <c r="E1000" s="126">
        <v>0.5</v>
      </c>
      <c r="F1000" s="126" t="s">
        <v>713</v>
      </c>
      <c r="G1000" s="127" t="s">
        <v>2930</v>
      </c>
      <c r="H1000" s="253"/>
      <c r="I1000" s="93"/>
      <c r="J1000" s="230"/>
    </row>
    <row r="1001" spans="1:10" ht="24" x14ac:dyDescent="0.25">
      <c r="A1001" s="230"/>
      <c r="B1001" s="49"/>
      <c r="C1001" s="128" t="s">
        <v>2016</v>
      </c>
      <c r="D1001" s="131">
        <v>1</v>
      </c>
      <c r="E1001" s="126">
        <v>1</v>
      </c>
      <c r="F1001" s="126" t="s">
        <v>713</v>
      </c>
      <c r="G1001" s="127" t="s">
        <v>2903</v>
      </c>
      <c r="H1001" s="253"/>
      <c r="I1001" s="93"/>
      <c r="J1001" s="230"/>
    </row>
    <row r="1002" spans="1:10" ht="24" x14ac:dyDescent="0.25">
      <c r="A1002" s="230"/>
      <c r="B1002" s="49"/>
      <c r="C1002" s="128" t="s">
        <v>2017</v>
      </c>
      <c r="D1002" s="131">
        <v>1</v>
      </c>
      <c r="E1002" s="126">
        <v>1</v>
      </c>
      <c r="F1002" s="126" t="s">
        <v>713</v>
      </c>
      <c r="G1002" s="127" t="s">
        <v>2903</v>
      </c>
      <c r="H1002" s="253"/>
      <c r="I1002" s="93"/>
      <c r="J1002" s="230"/>
    </row>
    <row r="1003" spans="1:10" ht="24" x14ac:dyDescent="0.25">
      <c r="A1003" s="230"/>
      <c r="B1003" s="49"/>
      <c r="C1003" s="128" t="s">
        <v>2018</v>
      </c>
      <c r="D1003" s="131">
        <v>1</v>
      </c>
      <c r="E1003" s="126">
        <v>1</v>
      </c>
      <c r="F1003" s="126" t="s">
        <v>713</v>
      </c>
      <c r="G1003" s="127" t="s">
        <v>2903</v>
      </c>
      <c r="H1003" s="253"/>
      <c r="I1003" s="93"/>
      <c r="J1003" s="230"/>
    </row>
    <row r="1004" spans="1:10" x14ac:dyDescent="0.25">
      <c r="A1004" s="230"/>
      <c r="B1004" s="49"/>
      <c r="C1004" s="128" t="s">
        <v>2019</v>
      </c>
      <c r="D1004" s="131">
        <v>1</v>
      </c>
      <c r="E1004" s="126">
        <v>0.5</v>
      </c>
      <c r="F1004" s="126" t="s">
        <v>713</v>
      </c>
      <c r="G1004" s="127" t="s">
        <v>2931</v>
      </c>
      <c r="H1004" s="253"/>
      <c r="I1004" s="93"/>
      <c r="J1004" s="230"/>
    </row>
    <row r="1005" spans="1:10" ht="30" x14ac:dyDescent="0.25">
      <c r="A1005" s="230"/>
      <c r="B1005" s="49"/>
      <c r="C1005" s="128" t="s">
        <v>2020</v>
      </c>
      <c r="D1005" s="131">
        <v>1</v>
      </c>
      <c r="E1005" s="126">
        <v>0</v>
      </c>
      <c r="F1005" s="126" t="s">
        <v>713</v>
      </c>
      <c r="G1005" s="127" t="s">
        <v>2927</v>
      </c>
      <c r="H1005" s="253"/>
      <c r="I1005" s="93"/>
      <c r="J1005" s="230"/>
    </row>
    <row r="1006" spans="1:10" ht="30" x14ac:dyDescent="0.25">
      <c r="A1006" s="230"/>
      <c r="B1006" s="49"/>
      <c r="C1006" s="128" t="s">
        <v>2021</v>
      </c>
      <c r="D1006" s="131">
        <v>1</v>
      </c>
      <c r="E1006" s="126">
        <v>0</v>
      </c>
      <c r="F1006" s="126" t="s">
        <v>713</v>
      </c>
      <c r="G1006" s="127" t="s">
        <v>2927</v>
      </c>
      <c r="H1006" s="253"/>
      <c r="I1006" s="93"/>
      <c r="J1006" s="230"/>
    </row>
    <row r="1007" spans="1:10" x14ac:dyDescent="0.25">
      <c r="A1007" s="230"/>
      <c r="B1007" s="49"/>
      <c r="C1007" s="128" t="s">
        <v>2022</v>
      </c>
      <c r="D1007" s="131">
        <v>1</v>
      </c>
      <c r="E1007" s="126">
        <v>1</v>
      </c>
      <c r="F1007" s="126" t="s">
        <v>713</v>
      </c>
      <c r="G1007" s="127" t="s">
        <v>2903</v>
      </c>
      <c r="H1007" s="253"/>
      <c r="I1007" s="93"/>
      <c r="J1007" s="230"/>
    </row>
    <row r="1008" spans="1:10" x14ac:dyDescent="0.25">
      <c r="A1008" s="230"/>
      <c r="B1008" s="49"/>
      <c r="C1008" s="128" t="s">
        <v>2023</v>
      </c>
      <c r="D1008" s="131">
        <v>1</v>
      </c>
      <c r="E1008" s="126">
        <v>1</v>
      </c>
      <c r="F1008" s="126" t="s">
        <v>713</v>
      </c>
      <c r="G1008" s="127" t="s">
        <v>2903</v>
      </c>
      <c r="H1008" s="253"/>
      <c r="I1008" s="93"/>
      <c r="J1008" s="230"/>
    </row>
    <row r="1009" spans="1:10" x14ac:dyDescent="0.25">
      <c r="A1009" s="230"/>
      <c r="B1009" s="49"/>
      <c r="C1009" s="128" t="s">
        <v>2024</v>
      </c>
      <c r="D1009" s="131">
        <v>1</v>
      </c>
      <c r="E1009" s="126">
        <v>1</v>
      </c>
      <c r="F1009" s="126" t="s">
        <v>713</v>
      </c>
      <c r="G1009" s="127" t="s">
        <v>2903</v>
      </c>
      <c r="H1009" s="253"/>
      <c r="I1009" s="93"/>
      <c r="J1009" s="230"/>
    </row>
    <row r="1010" spans="1:10" ht="84" x14ac:dyDescent="0.25">
      <c r="A1010" s="230"/>
      <c r="B1010" s="49"/>
      <c r="C1010" s="128" t="s">
        <v>1989</v>
      </c>
      <c r="D1010" s="131">
        <v>1</v>
      </c>
      <c r="E1010" s="126">
        <v>1</v>
      </c>
      <c r="F1010" s="126" t="s">
        <v>713</v>
      </c>
      <c r="G1010" s="127" t="s">
        <v>2903</v>
      </c>
      <c r="H1010" s="253"/>
      <c r="I1010" s="93"/>
      <c r="J1010" s="230"/>
    </row>
    <row r="1011" spans="1:10" ht="72" x14ac:dyDescent="0.25">
      <c r="A1011" s="230"/>
      <c r="B1011" s="49"/>
      <c r="C1011" s="128" t="s">
        <v>2025</v>
      </c>
      <c r="D1011" s="131">
        <v>1</v>
      </c>
      <c r="E1011" s="126">
        <v>1</v>
      </c>
      <c r="F1011" s="126" t="s">
        <v>713</v>
      </c>
      <c r="G1011" s="127" t="s">
        <v>2903</v>
      </c>
      <c r="H1011" s="253"/>
      <c r="I1011" s="93"/>
      <c r="J1011" s="230"/>
    </row>
    <row r="1012" spans="1:10" x14ac:dyDescent="0.25">
      <c r="A1012" s="230"/>
      <c r="B1012" s="49"/>
      <c r="C1012" s="128" t="s">
        <v>2026</v>
      </c>
      <c r="D1012" s="131">
        <v>1</v>
      </c>
      <c r="E1012" s="126">
        <v>1</v>
      </c>
      <c r="F1012" s="126" t="s">
        <v>713</v>
      </c>
      <c r="G1012" s="127" t="s">
        <v>2903</v>
      </c>
      <c r="H1012" s="253"/>
      <c r="I1012" s="93"/>
      <c r="J1012" s="230"/>
    </row>
    <row r="1013" spans="1:10" x14ac:dyDescent="0.25">
      <c r="A1013" s="230"/>
      <c r="B1013" s="49"/>
      <c r="C1013" s="128" t="s">
        <v>2027</v>
      </c>
      <c r="D1013" s="131">
        <v>1</v>
      </c>
      <c r="E1013" s="126">
        <v>1</v>
      </c>
      <c r="F1013" s="126" t="s">
        <v>713</v>
      </c>
      <c r="G1013" s="127" t="s">
        <v>2903</v>
      </c>
      <c r="H1013" s="253"/>
      <c r="I1013" s="93"/>
      <c r="J1013" s="230"/>
    </row>
    <row r="1014" spans="1:10" x14ac:dyDescent="0.25">
      <c r="A1014" s="230"/>
      <c r="B1014" s="49"/>
      <c r="C1014" s="128" t="s">
        <v>1993</v>
      </c>
      <c r="D1014" s="131">
        <v>1</v>
      </c>
      <c r="E1014" s="126">
        <v>1</v>
      </c>
      <c r="F1014" s="126" t="s">
        <v>713</v>
      </c>
      <c r="G1014" s="127" t="s">
        <v>2903</v>
      </c>
      <c r="H1014" s="253"/>
      <c r="I1014" s="93"/>
      <c r="J1014" s="230"/>
    </row>
    <row r="1015" spans="1:10" x14ac:dyDescent="0.25">
      <c r="A1015" s="230"/>
      <c r="B1015" s="49"/>
      <c r="C1015" s="128" t="s">
        <v>2028</v>
      </c>
      <c r="D1015" s="131">
        <v>1</v>
      </c>
      <c r="E1015" s="126">
        <v>1</v>
      </c>
      <c r="F1015" s="126" t="s">
        <v>713</v>
      </c>
      <c r="G1015" s="127" t="s">
        <v>2903</v>
      </c>
      <c r="H1015" s="253"/>
      <c r="I1015" s="93"/>
      <c r="J1015" s="230"/>
    </row>
    <row r="1016" spans="1:10" x14ac:dyDescent="0.25">
      <c r="A1016" s="230"/>
      <c r="B1016" s="49"/>
      <c r="C1016" s="128" t="s">
        <v>1995</v>
      </c>
      <c r="D1016" s="131">
        <v>1</v>
      </c>
      <c r="E1016" s="126">
        <v>1</v>
      </c>
      <c r="F1016" s="126" t="s">
        <v>713</v>
      </c>
      <c r="G1016" s="127" t="s">
        <v>2932</v>
      </c>
      <c r="H1016" s="253"/>
      <c r="I1016" s="93"/>
      <c r="J1016" s="230"/>
    </row>
    <row r="1017" spans="1:10" ht="30" x14ac:dyDescent="0.25">
      <c r="A1017" s="230"/>
      <c r="B1017" s="49"/>
      <c r="C1017" s="128" t="s">
        <v>1996</v>
      </c>
      <c r="D1017" s="131">
        <v>1</v>
      </c>
      <c r="E1017" s="126">
        <v>0</v>
      </c>
      <c r="F1017" s="126" t="s">
        <v>713</v>
      </c>
      <c r="G1017" s="127" t="s">
        <v>2933</v>
      </c>
      <c r="H1017" s="253"/>
      <c r="I1017" s="93"/>
      <c r="J1017" s="230"/>
    </row>
    <row r="1018" spans="1:10" x14ac:dyDescent="0.25">
      <c r="A1018" s="230"/>
      <c r="B1018" s="49"/>
      <c r="C1018" s="128" t="s">
        <v>2029</v>
      </c>
      <c r="D1018" s="131">
        <v>1</v>
      </c>
      <c r="E1018" s="126">
        <v>0.5</v>
      </c>
      <c r="F1018" s="126" t="s">
        <v>713</v>
      </c>
      <c r="G1018" s="127" t="s">
        <v>2934</v>
      </c>
      <c r="H1018" s="253"/>
      <c r="I1018" s="93"/>
      <c r="J1018" s="230"/>
    </row>
    <row r="1019" spans="1:10" ht="24" x14ac:dyDescent="0.25">
      <c r="A1019" s="230"/>
      <c r="B1019" s="49"/>
      <c r="C1019" s="128" t="s">
        <v>2030</v>
      </c>
      <c r="D1019" s="131">
        <v>1</v>
      </c>
      <c r="E1019" s="126">
        <v>1</v>
      </c>
      <c r="F1019" s="126" t="s">
        <v>713</v>
      </c>
      <c r="G1019" s="127" t="s">
        <v>2903</v>
      </c>
      <c r="H1019" s="253"/>
      <c r="I1019" s="93"/>
      <c r="J1019" s="230"/>
    </row>
    <row r="1020" spans="1:10" x14ac:dyDescent="0.25">
      <c r="A1020" s="230"/>
      <c r="B1020" s="49"/>
      <c r="C1020" s="128" t="s">
        <v>2031</v>
      </c>
      <c r="D1020" s="131">
        <v>1</v>
      </c>
      <c r="E1020" s="126">
        <v>1</v>
      </c>
      <c r="F1020" s="126" t="s">
        <v>713</v>
      </c>
      <c r="G1020" s="127" t="s">
        <v>2903</v>
      </c>
      <c r="H1020" s="253"/>
      <c r="I1020" s="93"/>
      <c r="J1020" s="230"/>
    </row>
    <row r="1021" spans="1:10" x14ac:dyDescent="0.25">
      <c r="A1021" s="230"/>
      <c r="B1021" s="49"/>
      <c r="C1021" s="128" t="s">
        <v>2032</v>
      </c>
      <c r="D1021" s="131">
        <v>1</v>
      </c>
      <c r="E1021" s="126">
        <v>1</v>
      </c>
      <c r="F1021" s="126" t="s">
        <v>713</v>
      </c>
      <c r="G1021" s="127" t="s">
        <v>2903</v>
      </c>
      <c r="H1021" s="253"/>
      <c r="I1021" s="93"/>
      <c r="J1021" s="230"/>
    </row>
    <row r="1022" spans="1:10" ht="84" x14ac:dyDescent="0.25">
      <c r="A1022" s="230"/>
      <c r="B1022" s="49"/>
      <c r="C1022" s="128" t="s">
        <v>2033</v>
      </c>
      <c r="D1022" s="131">
        <v>1</v>
      </c>
      <c r="E1022" s="126">
        <v>1</v>
      </c>
      <c r="F1022" s="126" t="s">
        <v>713</v>
      </c>
      <c r="G1022" s="127" t="s">
        <v>2903</v>
      </c>
      <c r="H1022" s="253"/>
      <c r="I1022" s="93"/>
      <c r="J1022" s="230"/>
    </row>
    <row r="1023" spans="1:10" ht="36" x14ac:dyDescent="0.25">
      <c r="A1023" s="230"/>
      <c r="B1023" s="49"/>
      <c r="C1023" s="128" t="s">
        <v>2034</v>
      </c>
      <c r="D1023" s="131">
        <v>1</v>
      </c>
      <c r="E1023" s="126">
        <v>0</v>
      </c>
      <c r="F1023" s="126" t="s">
        <v>713</v>
      </c>
      <c r="G1023" s="127" t="s">
        <v>2927</v>
      </c>
      <c r="H1023" s="253"/>
      <c r="I1023" s="93"/>
      <c r="J1023" s="230"/>
    </row>
    <row r="1024" spans="1:10" ht="24" x14ac:dyDescent="0.25">
      <c r="A1024" s="230"/>
      <c r="B1024" s="49"/>
      <c r="C1024" s="128" t="s">
        <v>2035</v>
      </c>
      <c r="D1024" s="131">
        <v>1</v>
      </c>
      <c r="E1024" s="126">
        <v>1</v>
      </c>
      <c r="F1024" s="126" t="s">
        <v>713</v>
      </c>
      <c r="G1024" s="127" t="s">
        <v>2935</v>
      </c>
      <c r="H1024" s="253"/>
      <c r="I1024" s="93"/>
      <c r="J1024" s="230"/>
    </row>
    <row r="1025" spans="1:10" ht="30" x14ac:dyDescent="0.25">
      <c r="A1025" s="230"/>
      <c r="B1025" s="49"/>
      <c r="C1025" s="128" t="s">
        <v>2036</v>
      </c>
      <c r="D1025" s="131">
        <v>1</v>
      </c>
      <c r="E1025" s="126">
        <v>0</v>
      </c>
      <c r="F1025" s="126" t="s">
        <v>713</v>
      </c>
      <c r="G1025" s="127" t="s">
        <v>2927</v>
      </c>
      <c r="H1025" s="253"/>
      <c r="I1025" s="129"/>
      <c r="J1025" s="230"/>
    </row>
    <row r="1026" spans="1:10" ht="30" x14ac:dyDescent="0.25">
      <c r="A1026" s="230"/>
      <c r="B1026" s="49"/>
      <c r="C1026" s="128" t="s">
        <v>2037</v>
      </c>
      <c r="D1026" s="131">
        <v>1</v>
      </c>
      <c r="E1026" s="126">
        <v>0</v>
      </c>
      <c r="F1026" s="126" t="s">
        <v>713</v>
      </c>
      <c r="G1026" s="127" t="s">
        <v>2927</v>
      </c>
      <c r="H1026" s="253"/>
      <c r="I1026" s="129"/>
      <c r="J1026" s="230"/>
    </row>
    <row r="1027" spans="1:10" x14ac:dyDescent="0.25">
      <c r="A1027" s="230"/>
      <c r="B1027" s="49"/>
      <c r="C1027" s="234"/>
      <c r="D1027" s="122"/>
      <c r="E1027" s="253"/>
      <c r="F1027" s="253"/>
      <c r="G1027" s="253"/>
      <c r="H1027" s="253"/>
      <c r="I1027" s="129"/>
      <c r="J1027" s="230"/>
    </row>
    <row r="1028" spans="1:10" x14ac:dyDescent="0.25">
      <c r="A1028" s="230"/>
      <c r="B1028" s="49"/>
      <c r="C1028" s="234" t="s">
        <v>1480</v>
      </c>
      <c r="D1028" s="122"/>
      <c r="E1028" s="253"/>
      <c r="F1028" s="253"/>
      <c r="G1028" s="253"/>
      <c r="H1028" s="253"/>
      <c r="I1028" s="129"/>
      <c r="J1028" s="230"/>
    </row>
    <row r="1029" spans="1:10" x14ac:dyDescent="0.25">
      <c r="A1029" s="230"/>
      <c r="B1029" s="49"/>
      <c r="C1029" s="234"/>
      <c r="D1029" s="122"/>
      <c r="E1029" s="253"/>
      <c r="F1029" s="253"/>
      <c r="G1029" s="253"/>
      <c r="H1029" s="253"/>
      <c r="I1029" s="129"/>
      <c r="J1029" s="230"/>
    </row>
    <row r="1030" spans="1:10" x14ac:dyDescent="0.25">
      <c r="A1030" s="230"/>
      <c r="B1030" s="49"/>
      <c r="C1030" s="232" t="s">
        <v>726</v>
      </c>
      <c r="D1030" s="114"/>
      <c r="E1030" s="231" t="s">
        <v>1485</v>
      </c>
      <c r="F1030" s="231" t="s">
        <v>712</v>
      </c>
      <c r="G1030" s="231" t="s">
        <v>1486</v>
      </c>
      <c r="H1030" s="253"/>
      <c r="I1030" s="129"/>
      <c r="J1030" s="230"/>
    </row>
    <row r="1031" spans="1:10" x14ac:dyDescent="0.25">
      <c r="A1031" s="230"/>
      <c r="B1031" s="49"/>
      <c r="C1031" s="130" t="s">
        <v>2038</v>
      </c>
      <c r="D1031" s="131">
        <v>1</v>
      </c>
      <c r="E1031" s="126">
        <v>1</v>
      </c>
      <c r="F1031" s="126" t="s">
        <v>713</v>
      </c>
      <c r="G1031" s="127" t="s">
        <v>2903</v>
      </c>
      <c r="H1031" s="253"/>
      <c r="I1031" s="129"/>
      <c r="J1031" s="230"/>
    </row>
    <row r="1032" spans="1:10" ht="36" x14ac:dyDescent="0.25">
      <c r="A1032" s="230"/>
      <c r="B1032" s="49"/>
      <c r="C1032" s="124" t="s">
        <v>2039</v>
      </c>
      <c r="D1032" s="131">
        <v>1</v>
      </c>
      <c r="E1032" s="126">
        <v>1</v>
      </c>
      <c r="F1032" s="126" t="s">
        <v>713</v>
      </c>
      <c r="G1032" s="127" t="s">
        <v>2903</v>
      </c>
      <c r="H1032" s="253"/>
      <c r="I1032" s="129"/>
      <c r="J1032" s="230"/>
    </row>
    <row r="1033" spans="1:10" ht="36" x14ac:dyDescent="0.25">
      <c r="A1033" s="230"/>
      <c r="B1033" s="49"/>
      <c r="C1033" s="124" t="s">
        <v>2040</v>
      </c>
      <c r="D1033" s="131">
        <v>1</v>
      </c>
      <c r="E1033" s="126">
        <v>1</v>
      </c>
      <c r="F1033" s="126" t="s">
        <v>713</v>
      </c>
      <c r="G1033" s="127" t="s">
        <v>2936</v>
      </c>
      <c r="H1033" s="253"/>
      <c r="I1033" s="129"/>
      <c r="J1033" s="230"/>
    </row>
    <row r="1034" spans="1:10" ht="36" x14ac:dyDescent="0.25">
      <c r="A1034" s="230"/>
      <c r="B1034" s="49"/>
      <c r="C1034" s="124" t="s">
        <v>2041</v>
      </c>
      <c r="D1034" s="131">
        <v>1</v>
      </c>
      <c r="E1034" s="126">
        <v>1</v>
      </c>
      <c r="F1034" s="126" t="s">
        <v>713</v>
      </c>
      <c r="G1034" s="127" t="s">
        <v>2903</v>
      </c>
      <c r="H1034" s="253"/>
      <c r="I1034" s="129"/>
      <c r="J1034" s="230"/>
    </row>
    <row r="1035" spans="1:10" ht="24" x14ac:dyDescent="0.25">
      <c r="A1035" s="230"/>
      <c r="B1035" s="49"/>
      <c r="C1035" s="124" t="s">
        <v>2042</v>
      </c>
      <c r="D1035" s="131">
        <v>1</v>
      </c>
      <c r="E1035" s="126">
        <v>1</v>
      </c>
      <c r="F1035" s="126" t="s">
        <v>713</v>
      </c>
      <c r="G1035" s="127" t="s">
        <v>2903</v>
      </c>
      <c r="H1035" s="253"/>
      <c r="I1035" s="129"/>
      <c r="J1035" s="230"/>
    </row>
    <row r="1036" spans="1:10" ht="24" x14ac:dyDescent="0.25">
      <c r="A1036" s="230"/>
      <c r="B1036" s="49"/>
      <c r="C1036" s="124" t="s">
        <v>2043</v>
      </c>
      <c r="D1036" s="131">
        <v>1</v>
      </c>
      <c r="E1036" s="126">
        <v>1</v>
      </c>
      <c r="F1036" s="126" t="s">
        <v>713</v>
      </c>
      <c r="G1036" s="127" t="s">
        <v>2903</v>
      </c>
      <c r="H1036" s="253"/>
      <c r="I1036" s="129"/>
      <c r="J1036" s="230"/>
    </row>
    <row r="1037" spans="1:10" ht="36" x14ac:dyDescent="0.25">
      <c r="A1037" s="230"/>
      <c r="B1037" s="49"/>
      <c r="C1037" s="124" t="s">
        <v>2044</v>
      </c>
      <c r="D1037" s="131">
        <v>1</v>
      </c>
      <c r="E1037" s="126">
        <v>0</v>
      </c>
      <c r="F1037" s="126" t="s">
        <v>713</v>
      </c>
      <c r="G1037" s="127" t="s">
        <v>2937</v>
      </c>
      <c r="H1037" s="253"/>
      <c r="I1037" s="129"/>
      <c r="J1037" s="230"/>
    </row>
    <row r="1038" spans="1:10" ht="36" x14ac:dyDescent="0.25">
      <c r="A1038" s="230"/>
      <c r="B1038" s="49"/>
      <c r="C1038" s="130" t="s">
        <v>2045</v>
      </c>
      <c r="D1038" s="131">
        <v>1</v>
      </c>
      <c r="E1038" s="126">
        <v>1</v>
      </c>
      <c r="F1038" s="126" t="s">
        <v>713</v>
      </c>
      <c r="G1038" s="127" t="s">
        <v>2903</v>
      </c>
      <c r="H1038" s="253"/>
      <c r="I1038" s="129"/>
      <c r="J1038" s="230"/>
    </row>
    <row r="1039" spans="1:10" x14ac:dyDescent="0.25">
      <c r="A1039" s="230"/>
      <c r="B1039" s="49"/>
      <c r="C1039" s="124" t="s">
        <v>2046</v>
      </c>
      <c r="D1039" s="131">
        <v>1</v>
      </c>
      <c r="E1039" s="126">
        <v>1</v>
      </c>
      <c r="F1039" s="126" t="s">
        <v>713</v>
      </c>
      <c r="G1039" s="127" t="s">
        <v>2903</v>
      </c>
      <c r="H1039" s="253"/>
      <c r="I1039" s="129"/>
      <c r="J1039" s="230"/>
    </row>
    <row r="1040" spans="1:10" x14ac:dyDescent="0.25">
      <c r="A1040" s="230"/>
      <c r="B1040" s="97"/>
      <c r="C1040" s="254"/>
      <c r="D1040" s="132"/>
      <c r="E1040" s="255"/>
      <c r="F1040" s="255"/>
      <c r="G1040" s="255"/>
      <c r="H1040" s="255"/>
      <c r="I1040" s="98"/>
      <c r="J1040" s="230"/>
    </row>
    <row r="1041" spans="1:10" x14ac:dyDescent="0.25">
      <c r="A1041" s="230"/>
      <c r="B1041" s="230"/>
      <c r="C1041" s="256"/>
      <c r="D1041" s="116"/>
      <c r="E1041" s="230"/>
      <c r="F1041" s="230"/>
      <c r="G1041" s="230"/>
      <c r="H1041" s="230"/>
      <c r="I1041" s="230"/>
      <c r="J1041" s="230"/>
    </row>
    <row r="1042" spans="1:10" x14ac:dyDescent="0.25">
      <c r="A1042" s="230"/>
      <c r="B1042" s="230"/>
      <c r="C1042" s="256"/>
      <c r="D1042" s="116"/>
      <c r="E1042" s="230"/>
      <c r="F1042" s="230"/>
      <c r="G1042" s="230"/>
      <c r="H1042" s="230"/>
      <c r="I1042" s="230"/>
      <c r="J1042" s="230"/>
    </row>
    <row r="1043" spans="1:10" x14ac:dyDescent="0.25">
      <c r="A1043" s="230"/>
      <c r="B1043" s="230"/>
      <c r="C1043" s="256"/>
      <c r="D1043" s="116"/>
      <c r="E1043" s="230"/>
      <c r="F1043" s="230"/>
      <c r="G1043" s="230"/>
      <c r="H1043" s="230"/>
      <c r="I1043" s="230"/>
      <c r="J1043" s="230"/>
    </row>
    <row r="1044" spans="1:10" x14ac:dyDescent="0.25">
      <c r="A1044" s="230"/>
      <c r="B1044" s="230"/>
      <c r="C1044" s="256"/>
      <c r="D1044" s="116"/>
      <c r="E1044" s="230"/>
      <c r="F1044" s="230"/>
      <c r="G1044" s="230"/>
      <c r="H1044" s="230"/>
      <c r="I1044" s="230"/>
      <c r="J1044" s="230"/>
    </row>
    <row r="1045" spans="1:10" x14ac:dyDescent="0.25">
      <c r="A1045" s="230"/>
      <c r="B1045" s="230"/>
      <c r="C1045" s="256"/>
      <c r="D1045" s="116"/>
      <c r="E1045" s="230"/>
      <c r="F1045" s="230"/>
      <c r="G1045" s="230"/>
      <c r="H1045" s="230"/>
      <c r="I1045" s="230"/>
      <c r="J1045" s="230"/>
    </row>
    <row r="1046" spans="1:10" ht="18.75" x14ac:dyDescent="0.25">
      <c r="A1046" s="234"/>
      <c r="B1046" s="413" t="s">
        <v>2047</v>
      </c>
      <c r="C1046" s="414"/>
      <c r="D1046" s="414"/>
      <c r="E1046" s="414"/>
      <c r="F1046" s="414"/>
      <c r="G1046" s="414"/>
      <c r="H1046" s="414"/>
      <c r="I1046" s="243"/>
      <c r="J1046" s="233"/>
    </row>
    <row r="1047" spans="1:10" x14ac:dyDescent="0.25">
      <c r="A1047" s="234"/>
      <c r="B1047" s="270"/>
      <c r="C1047" s="270"/>
      <c r="D1047" s="271"/>
      <c r="E1047" s="270"/>
      <c r="F1047" s="270"/>
      <c r="G1047" s="270"/>
      <c r="H1047" s="270"/>
      <c r="I1047" s="232"/>
      <c r="J1047" s="233"/>
    </row>
    <row r="1048" spans="1:10" x14ac:dyDescent="0.25">
      <c r="A1048" s="234"/>
      <c r="B1048" s="270"/>
      <c r="C1048" s="272" t="s">
        <v>1478</v>
      </c>
      <c r="D1048" s="273"/>
      <c r="E1048" s="274">
        <f>IF('Aplicabilidad Art.55'!$I$26="NO","NA",SUM(E1057:E1078)/SUM(D1057:D1078))</f>
        <v>1</v>
      </c>
      <c r="F1048" s="275"/>
      <c r="G1048" s="276" t="str">
        <f>CONCATENATE("Según la configuración de aplicabilidad, esta fracción ",'Aplicabilidad Art.55'!I26," aplica.")</f>
        <v>Según la configuración de aplicabilidad, esta fracción SI aplica.</v>
      </c>
      <c r="H1048" s="277"/>
      <c r="I1048" s="232"/>
      <c r="J1048" s="233"/>
    </row>
    <row r="1049" spans="1:10" x14ac:dyDescent="0.25">
      <c r="A1049" s="234"/>
      <c r="B1049" s="277"/>
      <c r="C1049" s="272" t="s">
        <v>1480</v>
      </c>
      <c r="D1049" s="273"/>
      <c r="E1049" s="274">
        <f>IF('Aplicabilidad Art.55'!$I$26="NO","NA",SUM(E1083:E1091)/SUM(D1083:D1091))</f>
        <v>1</v>
      </c>
      <c r="F1049" s="275"/>
      <c r="G1049" s="278" t="s">
        <v>1481</v>
      </c>
      <c r="H1049" s="277"/>
      <c r="I1049" s="232"/>
      <c r="J1049" s="233"/>
    </row>
    <row r="1050" spans="1:10" x14ac:dyDescent="0.25">
      <c r="A1050" s="234"/>
      <c r="B1050" s="277"/>
      <c r="C1050" s="272" t="s">
        <v>1482</v>
      </c>
      <c r="D1050" s="273"/>
      <c r="E1050" s="279">
        <f>IF('Aplicabilidad Art.55'!$I$26="NO","NA",E1048*0.6+E1049*0.4)</f>
        <v>1</v>
      </c>
      <c r="F1050" s="280"/>
      <c r="G1050" s="278" t="s">
        <v>2048</v>
      </c>
      <c r="H1050" s="277"/>
      <c r="I1050" s="232"/>
      <c r="J1050" s="233"/>
    </row>
    <row r="1051" spans="1:10" x14ac:dyDescent="0.25">
      <c r="A1051" s="234"/>
      <c r="B1051" s="277"/>
      <c r="C1051" s="277"/>
      <c r="D1051" s="281"/>
      <c r="E1051" s="282"/>
      <c r="F1051" s="282"/>
      <c r="G1051" s="277"/>
      <c r="H1051" s="277"/>
      <c r="I1051" s="232"/>
      <c r="J1051" s="233"/>
    </row>
    <row r="1052" spans="1:10" x14ac:dyDescent="0.25">
      <c r="A1052" s="230"/>
      <c r="B1052" s="283"/>
      <c r="C1052" s="270"/>
      <c r="D1052" s="284"/>
      <c r="E1052" s="283"/>
      <c r="F1052" s="283"/>
      <c r="G1052" s="283"/>
      <c r="H1052" s="270"/>
      <c r="I1052" s="232"/>
      <c r="J1052" s="233"/>
    </row>
    <row r="1053" spans="1:10" x14ac:dyDescent="0.25">
      <c r="A1053" s="230"/>
      <c r="B1053" s="285"/>
      <c r="C1053" s="286"/>
      <c r="D1053" s="287"/>
      <c r="E1053" s="411"/>
      <c r="F1053" s="412"/>
      <c r="G1053" s="412"/>
      <c r="H1053" s="288"/>
      <c r="I1053" s="92"/>
      <c r="J1053" s="233"/>
    </row>
    <row r="1054" spans="1:10" x14ac:dyDescent="0.25">
      <c r="A1054" s="230"/>
      <c r="B1054" s="290"/>
      <c r="C1054" s="277" t="s">
        <v>1484</v>
      </c>
      <c r="D1054" s="291"/>
      <c r="E1054" s="292"/>
      <c r="F1054" s="292"/>
      <c r="G1054" s="292"/>
      <c r="H1054" s="292"/>
      <c r="I1054" s="93"/>
      <c r="J1054" s="233"/>
    </row>
    <row r="1055" spans="1:10" x14ac:dyDescent="0.25">
      <c r="A1055" s="230"/>
      <c r="B1055" s="294"/>
      <c r="C1055" s="277"/>
      <c r="D1055" s="291"/>
      <c r="E1055" s="292"/>
      <c r="F1055" s="292"/>
      <c r="G1055" s="292"/>
      <c r="H1055" s="292"/>
      <c r="I1055" s="93"/>
      <c r="J1055" s="233"/>
    </row>
    <row r="1056" spans="1:10" x14ac:dyDescent="0.25">
      <c r="A1056" s="230"/>
      <c r="B1056" s="294"/>
      <c r="C1056" s="270" t="s">
        <v>726</v>
      </c>
      <c r="D1056" s="284"/>
      <c r="E1056" s="283" t="s">
        <v>1485</v>
      </c>
      <c r="F1056" s="283" t="s">
        <v>712</v>
      </c>
      <c r="G1056" s="283" t="s">
        <v>1486</v>
      </c>
      <c r="H1056" s="292"/>
      <c r="I1056" s="93"/>
      <c r="J1056" s="233"/>
    </row>
    <row r="1057" spans="1:10" x14ac:dyDescent="0.25">
      <c r="A1057" s="230"/>
      <c r="B1057" s="294"/>
      <c r="C1057" s="295" t="s">
        <v>1487</v>
      </c>
      <c r="D1057" s="296">
        <v>1</v>
      </c>
      <c r="E1057" s="297">
        <v>1</v>
      </c>
      <c r="F1057" s="297" t="s">
        <v>713</v>
      </c>
      <c r="G1057" s="313" t="s">
        <v>2903</v>
      </c>
      <c r="H1057" s="292"/>
      <c r="I1057" s="93"/>
      <c r="J1057" s="233"/>
    </row>
    <row r="1058" spans="1:10" ht="24" x14ac:dyDescent="0.25">
      <c r="A1058" s="230"/>
      <c r="B1058" s="290"/>
      <c r="C1058" s="295" t="s">
        <v>1488</v>
      </c>
      <c r="D1058" s="296">
        <v>1</v>
      </c>
      <c r="E1058" s="297">
        <v>1</v>
      </c>
      <c r="F1058" s="297" t="s">
        <v>713</v>
      </c>
      <c r="G1058" s="313" t="s">
        <v>2903</v>
      </c>
      <c r="H1058" s="292"/>
      <c r="I1058" s="93"/>
      <c r="J1058" s="233"/>
    </row>
    <row r="1059" spans="1:10" x14ac:dyDescent="0.25">
      <c r="A1059" s="230"/>
      <c r="B1059" s="290"/>
      <c r="C1059" s="300" t="s">
        <v>2049</v>
      </c>
      <c r="D1059" s="296">
        <v>1</v>
      </c>
      <c r="E1059" s="297">
        <v>1</v>
      </c>
      <c r="F1059" s="297" t="s">
        <v>713</v>
      </c>
      <c r="G1059" s="313" t="s">
        <v>2903</v>
      </c>
      <c r="H1059" s="292"/>
      <c r="I1059" s="93"/>
      <c r="J1059" s="230"/>
    </row>
    <row r="1060" spans="1:10" x14ac:dyDescent="0.25">
      <c r="A1060" s="230"/>
      <c r="B1060" s="290"/>
      <c r="C1060" s="300" t="s">
        <v>2050</v>
      </c>
      <c r="D1060" s="296">
        <v>1</v>
      </c>
      <c r="E1060" s="297">
        <v>1</v>
      </c>
      <c r="F1060" s="297" t="s">
        <v>713</v>
      </c>
      <c r="G1060" s="313" t="s">
        <v>2903</v>
      </c>
      <c r="H1060" s="292"/>
      <c r="I1060" s="93"/>
      <c r="J1060" s="230"/>
    </row>
    <row r="1061" spans="1:10" x14ac:dyDescent="0.25">
      <c r="A1061" s="230"/>
      <c r="B1061" s="290"/>
      <c r="C1061" s="300" t="s">
        <v>2051</v>
      </c>
      <c r="D1061" s="296">
        <v>1</v>
      </c>
      <c r="E1061" s="297">
        <v>1</v>
      </c>
      <c r="F1061" s="297" t="s">
        <v>713</v>
      </c>
      <c r="G1061" s="313" t="s">
        <v>2903</v>
      </c>
      <c r="H1061" s="292"/>
      <c r="I1061" s="93"/>
      <c r="J1061" s="230"/>
    </row>
    <row r="1062" spans="1:10" ht="24" x14ac:dyDescent="0.25">
      <c r="A1062" s="230"/>
      <c r="B1062" s="290"/>
      <c r="C1062" s="300" t="s">
        <v>2052</v>
      </c>
      <c r="D1062" s="296">
        <v>1</v>
      </c>
      <c r="E1062" s="297">
        <v>1</v>
      </c>
      <c r="F1062" s="297" t="s">
        <v>713</v>
      </c>
      <c r="G1062" s="313" t="s">
        <v>2903</v>
      </c>
      <c r="H1062" s="292"/>
      <c r="I1062" s="93"/>
      <c r="J1062" s="230"/>
    </row>
    <row r="1063" spans="1:10" ht="24" x14ac:dyDescent="0.25">
      <c r="A1063" s="230"/>
      <c r="B1063" s="290"/>
      <c r="C1063" s="300" t="s">
        <v>2053</v>
      </c>
      <c r="D1063" s="296">
        <v>1</v>
      </c>
      <c r="E1063" s="297">
        <v>1</v>
      </c>
      <c r="F1063" s="297" t="s">
        <v>713</v>
      </c>
      <c r="G1063" s="313" t="s">
        <v>2903</v>
      </c>
      <c r="H1063" s="292"/>
      <c r="I1063" s="93"/>
      <c r="J1063" s="230"/>
    </row>
    <row r="1064" spans="1:10" ht="30" x14ac:dyDescent="0.25">
      <c r="A1064" s="230"/>
      <c r="B1064" s="290"/>
      <c r="C1064" s="300" t="s">
        <v>2054</v>
      </c>
      <c r="D1064" s="296">
        <v>1</v>
      </c>
      <c r="E1064" s="297">
        <v>1</v>
      </c>
      <c r="F1064" s="297" t="s">
        <v>713</v>
      </c>
      <c r="G1064" s="313" t="s">
        <v>2938</v>
      </c>
      <c r="H1064" s="292"/>
      <c r="I1064" s="93"/>
      <c r="J1064" s="230"/>
    </row>
    <row r="1065" spans="1:10" x14ac:dyDescent="0.25">
      <c r="A1065" s="230"/>
      <c r="B1065" s="290"/>
      <c r="C1065" s="295" t="s">
        <v>2055</v>
      </c>
      <c r="D1065" s="296">
        <v>1</v>
      </c>
      <c r="E1065" s="297">
        <v>1</v>
      </c>
      <c r="F1065" s="297" t="s">
        <v>713</v>
      </c>
      <c r="G1065" s="313" t="s">
        <v>2903</v>
      </c>
      <c r="H1065" s="292"/>
      <c r="I1065" s="93"/>
      <c r="J1065" s="230"/>
    </row>
    <row r="1066" spans="1:10" ht="24" x14ac:dyDescent="0.25">
      <c r="A1066" s="230"/>
      <c r="B1066" s="290"/>
      <c r="C1066" s="295" t="s">
        <v>2056</v>
      </c>
      <c r="D1066" s="296">
        <v>1</v>
      </c>
      <c r="E1066" s="297">
        <v>1</v>
      </c>
      <c r="F1066" s="297" t="s">
        <v>713</v>
      </c>
      <c r="G1066" s="313" t="s">
        <v>2903</v>
      </c>
      <c r="H1066" s="292"/>
      <c r="I1066" s="93"/>
      <c r="J1066" s="230"/>
    </row>
    <row r="1067" spans="1:10" x14ac:dyDescent="0.25">
      <c r="A1067" s="230"/>
      <c r="B1067" s="290"/>
      <c r="C1067" s="300" t="s">
        <v>2057</v>
      </c>
      <c r="D1067" s="296">
        <v>1</v>
      </c>
      <c r="E1067" s="297">
        <v>1</v>
      </c>
      <c r="F1067" s="297" t="s">
        <v>713</v>
      </c>
      <c r="G1067" s="313" t="s">
        <v>2903</v>
      </c>
      <c r="H1067" s="292"/>
      <c r="I1067" s="93"/>
      <c r="J1067" s="230"/>
    </row>
    <row r="1068" spans="1:10" x14ac:dyDescent="0.25">
      <c r="A1068" s="230"/>
      <c r="B1068" s="290"/>
      <c r="C1068" s="300" t="s">
        <v>2058</v>
      </c>
      <c r="D1068" s="296">
        <v>1</v>
      </c>
      <c r="E1068" s="297">
        <v>1</v>
      </c>
      <c r="F1068" s="297" t="s">
        <v>713</v>
      </c>
      <c r="G1068" s="313" t="s">
        <v>2903</v>
      </c>
      <c r="H1068" s="292"/>
      <c r="I1068" s="93"/>
      <c r="J1068" s="230"/>
    </row>
    <row r="1069" spans="1:10" x14ac:dyDescent="0.25">
      <c r="A1069" s="230"/>
      <c r="B1069" s="290"/>
      <c r="C1069" s="300" t="s">
        <v>2059</v>
      </c>
      <c r="D1069" s="296">
        <v>1</v>
      </c>
      <c r="E1069" s="297">
        <v>1</v>
      </c>
      <c r="F1069" s="297" t="s">
        <v>713</v>
      </c>
      <c r="G1069" s="313" t="s">
        <v>2903</v>
      </c>
      <c r="H1069" s="292"/>
      <c r="I1069" s="93"/>
      <c r="J1069" s="230"/>
    </row>
    <row r="1070" spans="1:10" x14ac:dyDescent="0.25">
      <c r="A1070" s="230"/>
      <c r="B1070" s="290"/>
      <c r="C1070" s="300" t="s">
        <v>2060</v>
      </c>
      <c r="D1070" s="296">
        <v>1</v>
      </c>
      <c r="E1070" s="297">
        <v>1</v>
      </c>
      <c r="F1070" s="297" t="s">
        <v>713</v>
      </c>
      <c r="G1070" s="313" t="s">
        <v>2903</v>
      </c>
      <c r="H1070" s="292"/>
      <c r="I1070" s="93"/>
      <c r="J1070" s="230"/>
    </row>
    <row r="1071" spans="1:10" x14ac:dyDescent="0.25">
      <c r="A1071" s="230"/>
      <c r="B1071" s="290"/>
      <c r="C1071" s="300" t="s">
        <v>2061</v>
      </c>
      <c r="D1071" s="296">
        <v>1</v>
      </c>
      <c r="E1071" s="297">
        <v>1</v>
      </c>
      <c r="F1071" s="297" t="s">
        <v>713</v>
      </c>
      <c r="G1071" s="313" t="s">
        <v>2903</v>
      </c>
      <c r="H1071" s="292"/>
      <c r="I1071" s="93"/>
      <c r="J1071" s="230"/>
    </row>
    <row r="1072" spans="1:10" x14ac:dyDescent="0.25">
      <c r="A1072" s="230"/>
      <c r="B1072" s="290"/>
      <c r="C1072" s="300" t="s">
        <v>2062</v>
      </c>
      <c r="D1072" s="296">
        <v>1</v>
      </c>
      <c r="E1072" s="297">
        <v>1</v>
      </c>
      <c r="F1072" s="297" t="s">
        <v>713</v>
      </c>
      <c r="G1072" s="313" t="s">
        <v>2903</v>
      </c>
      <c r="H1072" s="292"/>
      <c r="I1072" s="93"/>
      <c r="J1072" s="230"/>
    </row>
    <row r="1073" spans="1:10" x14ac:dyDescent="0.25">
      <c r="A1073" s="230"/>
      <c r="B1073" s="290"/>
      <c r="C1073" s="300" t="s">
        <v>2063</v>
      </c>
      <c r="D1073" s="296">
        <v>1</v>
      </c>
      <c r="E1073" s="297">
        <v>1</v>
      </c>
      <c r="F1073" s="297" t="s">
        <v>713</v>
      </c>
      <c r="G1073" s="313" t="s">
        <v>2903</v>
      </c>
      <c r="H1073" s="292"/>
      <c r="I1073" s="93"/>
      <c r="J1073" s="230"/>
    </row>
    <row r="1074" spans="1:10" x14ac:dyDescent="0.25">
      <c r="A1074" s="230"/>
      <c r="B1074" s="290"/>
      <c r="C1074" s="300" t="s">
        <v>2064</v>
      </c>
      <c r="D1074" s="296">
        <v>1</v>
      </c>
      <c r="E1074" s="297">
        <v>1</v>
      </c>
      <c r="F1074" s="297" t="s">
        <v>713</v>
      </c>
      <c r="G1074" s="313" t="s">
        <v>2903</v>
      </c>
      <c r="H1074" s="292"/>
      <c r="I1074" s="93"/>
      <c r="J1074" s="230"/>
    </row>
    <row r="1075" spans="1:10" ht="45" x14ac:dyDescent="0.25">
      <c r="A1075" s="230"/>
      <c r="B1075" s="290"/>
      <c r="C1075" s="300" t="s">
        <v>2065</v>
      </c>
      <c r="D1075" s="296">
        <v>1</v>
      </c>
      <c r="E1075" s="297">
        <v>1</v>
      </c>
      <c r="F1075" s="297" t="s">
        <v>713</v>
      </c>
      <c r="G1075" s="313" t="s">
        <v>2939</v>
      </c>
      <c r="H1075" s="292"/>
      <c r="I1075" s="93"/>
      <c r="J1075" s="230"/>
    </row>
    <row r="1076" spans="1:10" x14ac:dyDescent="0.25">
      <c r="A1076" s="230"/>
      <c r="B1076" s="290"/>
      <c r="C1076" s="295" t="s">
        <v>2066</v>
      </c>
      <c r="D1076" s="296">
        <v>1</v>
      </c>
      <c r="E1076" s="297">
        <v>1</v>
      </c>
      <c r="F1076" s="297" t="s">
        <v>713</v>
      </c>
      <c r="G1076" s="313" t="s">
        <v>2903</v>
      </c>
      <c r="H1076" s="292"/>
      <c r="I1076" s="93"/>
      <c r="J1076" s="230"/>
    </row>
    <row r="1077" spans="1:10" ht="24" x14ac:dyDescent="0.25">
      <c r="A1077" s="230"/>
      <c r="B1077" s="290"/>
      <c r="C1077" s="295" t="s">
        <v>2067</v>
      </c>
      <c r="D1077" s="296">
        <v>1</v>
      </c>
      <c r="E1077" s="297">
        <v>1</v>
      </c>
      <c r="F1077" s="297" t="s">
        <v>713</v>
      </c>
      <c r="G1077" s="313" t="s">
        <v>2903</v>
      </c>
      <c r="H1077" s="292"/>
      <c r="I1077" s="93"/>
      <c r="J1077" s="230"/>
    </row>
    <row r="1078" spans="1:10" ht="45" x14ac:dyDescent="0.25">
      <c r="A1078" s="230"/>
      <c r="B1078" s="290"/>
      <c r="C1078" s="300" t="s">
        <v>2068</v>
      </c>
      <c r="D1078" s="296">
        <v>1</v>
      </c>
      <c r="E1078" s="297">
        <v>1</v>
      </c>
      <c r="F1078" s="297" t="s">
        <v>713</v>
      </c>
      <c r="G1078" s="313" t="s">
        <v>2940</v>
      </c>
      <c r="H1078" s="292"/>
      <c r="I1078" s="93"/>
      <c r="J1078" s="230"/>
    </row>
    <row r="1079" spans="1:10" x14ac:dyDescent="0.25">
      <c r="A1079" s="230"/>
      <c r="B1079" s="290"/>
      <c r="C1079" s="277"/>
      <c r="D1079" s="291"/>
      <c r="E1079" s="283"/>
      <c r="F1079" s="292"/>
      <c r="G1079" s="292"/>
      <c r="H1079" s="292"/>
      <c r="I1079" s="129"/>
      <c r="J1079" s="230"/>
    </row>
    <row r="1080" spans="1:10" x14ac:dyDescent="0.25">
      <c r="A1080" s="230"/>
      <c r="B1080" s="290"/>
      <c r="C1080" s="277" t="s">
        <v>1480</v>
      </c>
      <c r="D1080" s="291"/>
      <c r="E1080" s="283"/>
      <c r="F1080" s="292"/>
      <c r="G1080" s="292"/>
      <c r="H1080" s="292"/>
      <c r="I1080" s="129"/>
      <c r="J1080" s="230"/>
    </row>
    <row r="1081" spans="1:10" x14ac:dyDescent="0.25">
      <c r="A1081" s="230"/>
      <c r="B1081" s="290"/>
      <c r="C1081" s="277"/>
      <c r="D1081" s="291"/>
      <c r="E1081" s="283"/>
      <c r="F1081" s="292"/>
      <c r="G1081" s="292"/>
      <c r="H1081" s="292"/>
      <c r="I1081" s="129"/>
      <c r="J1081" s="230"/>
    </row>
    <row r="1082" spans="1:10" x14ac:dyDescent="0.25">
      <c r="A1082" s="230"/>
      <c r="B1082" s="290"/>
      <c r="C1082" s="270" t="s">
        <v>726</v>
      </c>
      <c r="D1082" s="284"/>
      <c r="E1082" s="283"/>
      <c r="F1082" s="283" t="s">
        <v>712</v>
      </c>
      <c r="G1082" s="283" t="s">
        <v>1486</v>
      </c>
      <c r="H1082" s="292"/>
      <c r="I1082" s="129"/>
      <c r="J1082" s="230"/>
    </row>
    <row r="1083" spans="1:10" ht="30" x14ac:dyDescent="0.25">
      <c r="A1083" s="230"/>
      <c r="B1083" s="290"/>
      <c r="C1083" s="303" t="s">
        <v>2069</v>
      </c>
      <c r="D1083" s="304">
        <v>1</v>
      </c>
      <c r="E1083" s="297">
        <v>1</v>
      </c>
      <c r="F1083" s="297" t="s">
        <v>713</v>
      </c>
      <c r="G1083" s="313" t="s">
        <v>2941</v>
      </c>
      <c r="H1083" s="292"/>
      <c r="I1083" s="129"/>
      <c r="J1083" s="230"/>
    </row>
    <row r="1084" spans="1:10" ht="45" x14ac:dyDescent="0.25">
      <c r="A1084" s="230"/>
      <c r="B1084" s="290"/>
      <c r="C1084" s="295" t="s">
        <v>2070</v>
      </c>
      <c r="D1084" s="304">
        <v>1</v>
      </c>
      <c r="E1084" s="297">
        <v>1</v>
      </c>
      <c r="F1084" s="297" t="s">
        <v>713</v>
      </c>
      <c r="G1084" s="313" t="s">
        <v>2942</v>
      </c>
      <c r="H1084" s="292"/>
      <c r="I1084" s="129"/>
      <c r="J1084" s="230"/>
    </row>
    <row r="1085" spans="1:10" ht="45" x14ac:dyDescent="0.25">
      <c r="A1085" s="230"/>
      <c r="B1085" s="290"/>
      <c r="C1085" s="295" t="s">
        <v>2071</v>
      </c>
      <c r="D1085" s="304">
        <v>1</v>
      </c>
      <c r="E1085" s="297">
        <v>1</v>
      </c>
      <c r="F1085" s="297" t="s">
        <v>713</v>
      </c>
      <c r="G1085" s="313" t="s">
        <v>2943</v>
      </c>
      <c r="H1085" s="292"/>
      <c r="I1085" s="129"/>
      <c r="J1085" s="230"/>
    </row>
    <row r="1086" spans="1:10" ht="36" x14ac:dyDescent="0.25">
      <c r="A1086" s="230"/>
      <c r="B1086" s="290"/>
      <c r="C1086" s="295" t="s">
        <v>2072</v>
      </c>
      <c r="D1086" s="304">
        <v>1</v>
      </c>
      <c r="E1086" s="297">
        <v>1</v>
      </c>
      <c r="F1086" s="297" t="s">
        <v>713</v>
      </c>
      <c r="G1086" s="313" t="s">
        <v>2903</v>
      </c>
      <c r="H1086" s="292"/>
      <c r="I1086" s="129"/>
      <c r="J1086" s="230"/>
    </row>
    <row r="1087" spans="1:10" ht="45" x14ac:dyDescent="0.25">
      <c r="A1087" s="230"/>
      <c r="B1087" s="290"/>
      <c r="C1087" s="295" t="s">
        <v>2073</v>
      </c>
      <c r="D1087" s="304">
        <v>1</v>
      </c>
      <c r="E1087" s="297">
        <v>1</v>
      </c>
      <c r="F1087" s="297" t="s">
        <v>713</v>
      </c>
      <c r="G1087" s="313" t="s">
        <v>2944</v>
      </c>
      <c r="H1087" s="292"/>
      <c r="I1087" s="129"/>
      <c r="J1087" s="230"/>
    </row>
    <row r="1088" spans="1:10" ht="45" x14ac:dyDescent="0.25">
      <c r="A1088" s="230"/>
      <c r="B1088" s="290"/>
      <c r="C1088" s="295" t="s">
        <v>2074</v>
      </c>
      <c r="D1088" s="304">
        <v>1</v>
      </c>
      <c r="E1088" s="297">
        <v>1</v>
      </c>
      <c r="F1088" s="297" t="s">
        <v>713</v>
      </c>
      <c r="G1088" s="313" t="s">
        <v>2944</v>
      </c>
      <c r="H1088" s="292"/>
      <c r="I1088" s="129"/>
      <c r="J1088" s="230"/>
    </row>
    <row r="1089" spans="1:10" ht="36" x14ac:dyDescent="0.25">
      <c r="A1089" s="230"/>
      <c r="B1089" s="290"/>
      <c r="C1089" s="295" t="s">
        <v>2075</v>
      </c>
      <c r="D1089" s="304">
        <v>1</v>
      </c>
      <c r="E1089" s="297">
        <v>1</v>
      </c>
      <c r="F1089" s="297" t="s">
        <v>713</v>
      </c>
      <c r="G1089" s="313" t="s">
        <v>2903</v>
      </c>
      <c r="H1089" s="292"/>
      <c r="I1089" s="129"/>
      <c r="J1089" s="230"/>
    </row>
    <row r="1090" spans="1:10" ht="36" x14ac:dyDescent="0.25">
      <c r="A1090" s="230"/>
      <c r="B1090" s="290"/>
      <c r="C1090" s="303" t="s">
        <v>2076</v>
      </c>
      <c r="D1090" s="304">
        <v>1</v>
      </c>
      <c r="E1090" s="297">
        <v>1</v>
      </c>
      <c r="F1090" s="297" t="s">
        <v>713</v>
      </c>
      <c r="G1090" s="313" t="s">
        <v>2903</v>
      </c>
      <c r="H1090" s="292"/>
      <c r="I1090" s="129"/>
      <c r="J1090" s="230"/>
    </row>
    <row r="1091" spans="1:10" x14ac:dyDescent="0.25">
      <c r="A1091" s="230"/>
      <c r="B1091" s="290"/>
      <c r="C1091" s="295" t="s">
        <v>2077</v>
      </c>
      <c r="D1091" s="304">
        <v>1</v>
      </c>
      <c r="E1091" s="297">
        <v>1</v>
      </c>
      <c r="F1091" s="297" t="s">
        <v>713</v>
      </c>
      <c r="G1091" s="313" t="s">
        <v>2903</v>
      </c>
      <c r="H1091" s="292"/>
      <c r="I1091" s="129"/>
      <c r="J1091" s="230"/>
    </row>
    <row r="1092" spans="1:10" x14ac:dyDescent="0.25">
      <c r="A1092" s="230"/>
      <c r="B1092" s="305"/>
      <c r="C1092" s="306"/>
      <c r="D1092" s="307"/>
      <c r="E1092" s="308"/>
      <c r="F1092" s="308"/>
      <c r="G1092" s="308"/>
      <c r="H1092" s="308"/>
      <c r="I1092" s="98"/>
      <c r="J1092" s="230"/>
    </row>
    <row r="1093" spans="1:10" x14ac:dyDescent="0.25">
      <c r="A1093" s="230"/>
      <c r="B1093" s="230"/>
      <c r="C1093" s="256"/>
      <c r="D1093" s="116"/>
      <c r="E1093" s="230"/>
      <c r="F1093" s="230"/>
      <c r="G1093" s="230"/>
      <c r="H1093" s="230"/>
      <c r="I1093" s="230"/>
      <c r="J1093" s="230"/>
    </row>
    <row r="1094" spans="1:10" x14ac:dyDescent="0.25">
      <c r="A1094" s="230"/>
      <c r="B1094" s="230"/>
      <c r="C1094" s="256"/>
      <c r="D1094" s="116"/>
      <c r="E1094" s="230"/>
      <c r="F1094" s="230"/>
      <c r="G1094" s="230"/>
      <c r="H1094" s="230"/>
      <c r="I1094" s="230"/>
      <c r="J1094" s="230"/>
    </row>
    <row r="1095" spans="1:10" x14ac:dyDescent="0.25">
      <c r="A1095" s="230"/>
      <c r="B1095" s="230"/>
      <c r="C1095" s="256"/>
      <c r="D1095" s="116"/>
      <c r="E1095" s="230"/>
      <c r="F1095" s="230"/>
      <c r="G1095" s="230"/>
      <c r="H1095" s="230"/>
      <c r="I1095" s="230"/>
      <c r="J1095" s="230"/>
    </row>
    <row r="1096" spans="1:10" x14ac:dyDescent="0.25">
      <c r="A1096" s="230"/>
      <c r="B1096" s="230"/>
      <c r="C1096" s="256"/>
      <c r="D1096" s="116"/>
      <c r="E1096" s="230"/>
      <c r="F1096" s="230"/>
      <c r="G1096" s="230"/>
      <c r="H1096" s="230"/>
      <c r="I1096" s="230"/>
      <c r="J1096" s="230"/>
    </row>
    <row r="1097" spans="1:10" x14ac:dyDescent="0.25">
      <c r="A1097" s="230"/>
      <c r="B1097" s="230"/>
      <c r="C1097" s="256"/>
      <c r="D1097" s="116"/>
      <c r="E1097" s="230"/>
      <c r="F1097" s="230"/>
      <c r="G1097" s="230"/>
      <c r="H1097" s="230"/>
      <c r="I1097" s="230"/>
      <c r="J1097" s="230"/>
    </row>
    <row r="1098" spans="1:10" ht="18.75" x14ac:dyDescent="0.25">
      <c r="A1098" s="234"/>
      <c r="B1098" s="413" t="s">
        <v>2078</v>
      </c>
      <c r="C1098" s="414"/>
      <c r="D1098" s="414"/>
      <c r="E1098" s="414"/>
      <c r="F1098" s="414"/>
      <c r="G1098" s="414"/>
      <c r="H1098" s="414"/>
      <c r="I1098" s="243"/>
      <c r="J1098" s="233"/>
    </row>
    <row r="1099" spans="1:10" x14ac:dyDescent="0.25">
      <c r="A1099" s="234"/>
      <c r="B1099" s="270"/>
      <c r="C1099" s="270"/>
      <c r="D1099" s="271"/>
      <c r="E1099" s="270"/>
      <c r="F1099" s="270"/>
      <c r="G1099" s="270"/>
      <c r="H1099" s="270"/>
      <c r="I1099" s="232"/>
      <c r="J1099" s="233"/>
    </row>
    <row r="1100" spans="1:10" x14ac:dyDescent="0.25">
      <c r="A1100" s="234"/>
      <c r="B1100" s="270"/>
      <c r="C1100" s="272" t="s">
        <v>1478</v>
      </c>
      <c r="D1100" s="273"/>
      <c r="E1100" s="274" t="str">
        <f>IF('Aplicabilidad Art.55'!$I$28="NO","NA",SUM(E1109:E1134)/SUM(D1109:D1134))</f>
        <v>NA</v>
      </c>
      <c r="F1100" s="275"/>
      <c r="G1100" s="276" t="str">
        <f>CONCATENATE("Según la configuración de aplicabilidad, esta fracción ",'Aplicabilidad Art.55'!I28," aplica.")</f>
        <v>Según la configuración de aplicabilidad, esta fracción NO aplica.</v>
      </c>
      <c r="H1100" s="277"/>
      <c r="I1100" s="232"/>
      <c r="J1100" s="233"/>
    </row>
    <row r="1101" spans="1:10" x14ac:dyDescent="0.25">
      <c r="A1101" s="234"/>
      <c r="B1101" s="277"/>
      <c r="C1101" s="272" t="s">
        <v>1480</v>
      </c>
      <c r="D1101" s="273"/>
      <c r="E1101" s="274" t="str">
        <f>IF('Aplicabilidad Art.55'!$I$28="NO","NA",SUM(E1139:E1147)/SUM(D1139:D1147))</f>
        <v>NA</v>
      </c>
      <c r="F1101" s="275"/>
      <c r="G1101" s="278" t="s">
        <v>1481</v>
      </c>
      <c r="H1101" s="277"/>
      <c r="I1101" s="232"/>
      <c r="J1101" s="233"/>
    </row>
    <row r="1102" spans="1:10" x14ac:dyDescent="0.25">
      <c r="A1102" s="234"/>
      <c r="B1102" s="277"/>
      <c r="C1102" s="272" t="s">
        <v>1482</v>
      </c>
      <c r="D1102" s="273"/>
      <c r="E1102" s="279" t="str">
        <f>IF('Aplicabilidad Art.55'!$I$28="NO","NA",E1100*0.6+E1101*0.4)</f>
        <v>NA</v>
      </c>
      <c r="F1102" s="280"/>
      <c r="G1102" s="278" t="s">
        <v>1483</v>
      </c>
      <c r="H1102" s="277"/>
      <c r="I1102" s="232"/>
      <c r="J1102" s="233"/>
    </row>
    <row r="1103" spans="1:10" x14ac:dyDescent="0.25">
      <c r="A1103" s="234"/>
      <c r="B1103" s="277"/>
      <c r="C1103" s="277"/>
      <c r="D1103" s="281"/>
      <c r="E1103" s="282"/>
      <c r="F1103" s="282"/>
      <c r="G1103" s="277"/>
      <c r="H1103" s="277"/>
      <c r="I1103" s="232"/>
      <c r="J1103" s="233"/>
    </row>
    <row r="1104" spans="1:10" x14ac:dyDescent="0.25">
      <c r="A1104" s="230"/>
      <c r="B1104" s="283"/>
      <c r="C1104" s="270"/>
      <c r="D1104" s="284"/>
      <c r="E1104" s="283"/>
      <c r="F1104" s="283"/>
      <c r="G1104" s="283"/>
      <c r="H1104" s="270"/>
      <c r="I1104" s="232"/>
      <c r="J1104" s="233"/>
    </row>
    <row r="1105" spans="1:10" x14ac:dyDescent="0.25">
      <c r="A1105" s="230"/>
      <c r="B1105" s="285"/>
      <c r="C1105" s="286"/>
      <c r="D1105" s="287"/>
      <c r="E1105" s="411"/>
      <c r="F1105" s="412"/>
      <c r="G1105" s="412"/>
      <c r="H1105" s="288"/>
      <c r="I1105" s="92"/>
      <c r="J1105" s="233"/>
    </row>
    <row r="1106" spans="1:10" x14ac:dyDescent="0.25">
      <c r="A1106" s="230"/>
      <c r="B1106" s="290"/>
      <c r="C1106" s="277" t="s">
        <v>1484</v>
      </c>
      <c r="D1106" s="291"/>
      <c r="E1106" s="292"/>
      <c r="F1106" s="292"/>
      <c r="G1106" s="292"/>
      <c r="H1106" s="292"/>
      <c r="I1106" s="93"/>
      <c r="J1106" s="233"/>
    </row>
    <row r="1107" spans="1:10" x14ac:dyDescent="0.25">
      <c r="A1107" s="230"/>
      <c r="B1107" s="294"/>
      <c r="C1107" s="277"/>
      <c r="D1107" s="291"/>
      <c r="E1107" s="292"/>
      <c r="F1107" s="292"/>
      <c r="G1107" s="292"/>
      <c r="H1107" s="292"/>
      <c r="I1107" s="93"/>
      <c r="J1107" s="233"/>
    </row>
    <row r="1108" spans="1:10" x14ac:dyDescent="0.25">
      <c r="A1108" s="230"/>
      <c r="B1108" s="294"/>
      <c r="C1108" s="270" t="s">
        <v>726</v>
      </c>
      <c r="D1108" s="284"/>
      <c r="E1108" s="283" t="s">
        <v>1485</v>
      </c>
      <c r="F1108" s="283" t="s">
        <v>712</v>
      </c>
      <c r="G1108" s="283" t="s">
        <v>1486</v>
      </c>
      <c r="H1108" s="292"/>
      <c r="I1108" s="93"/>
      <c r="J1108" s="233"/>
    </row>
    <row r="1109" spans="1:10" x14ac:dyDescent="0.25">
      <c r="A1109" s="230"/>
      <c r="B1109" s="294"/>
      <c r="C1109" s="295" t="s">
        <v>1487</v>
      </c>
      <c r="D1109" s="304">
        <v>1</v>
      </c>
      <c r="E1109" s="297"/>
      <c r="F1109" s="297"/>
      <c r="G1109" s="313"/>
      <c r="H1109" s="292"/>
      <c r="I1109" s="93"/>
      <c r="J1109" s="233"/>
    </row>
    <row r="1110" spans="1:10" ht="24" x14ac:dyDescent="0.25">
      <c r="A1110" s="230"/>
      <c r="B1110" s="290"/>
      <c r="C1110" s="295" t="s">
        <v>1488</v>
      </c>
      <c r="D1110" s="304">
        <v>1</v>
      </c>
      <c r="E1110" s="297"/>
      <c r="F1110" s="297"/>
      <c r="G1110" s="313"/>
      <c r="H1110" s="292"/>
      <c r="I1110" s="93"/>
      <c r="J1110" s="233"/>
    </row>
    <row r="1111" spans="1:10" x14ac:dyDescent="0.25">
      <c r="A1111" s="230"/>
      <c r="B1111" s="290"/>
      <c r="C1111" s="300" t="s">
        <v>2079</v>
      </c>
      <c r="D1111" s="304">
        <v>1</v>
      </c>
      <c r="E1111" s="297"/>
      <c r="F1111" s="297"/>
      <c r="G1111" s="313"/>
      <c r="H1111" s="292"/>
      <c r="I1111" s="93"/>
      <c r="J1111" s="230"/>
    </row>
    <row r="1112" spans="1:10" x14ac:dyDescent="0.25">
      <c r="A1112" s="230"/>
      <c r="B1112" s="290"/>
      <c r="C1112" s="300" t="s">
        <v>2080</v>
      </c>
      <c r="D1112" s="304">
        <v>1</v>
      </c>
      <c r="E1112" s="297"/>
      <c r="F1112" s="297"/>
      <c r="G1112" s="313"/>
      <c r="H1112" s="292"/>
      <c r="I1112" s="93"/>
      <c r="J1112" s="230"/>
    </row>
    <row r="1113" spans="1:10" ht="36" x14ac:dyDescent="0.25">
      <c r="A1113" s="230"/>
      <c r="B1113" s="290"/>
      <c r="C1113" s="300" t="s">
        <v>2081</v>
      </c>
      <c r="D1113" s="304">
        <v>1</v>
      </c>
      <c r="E1113" s="297"/>
      <c r="F1113" s="297"/>
      <c r="G1113" s="313"/>
      <c r="H1113" s="292"/>
      <c r="I1113" s="93"/>
      <c r="J1113" s="230"/>
    </row>
    <row r="1114" spans="1:10" x14ac:dyDescent="0.25">
      <c r="A1114" s="230"/>
      <c r="B1114" s="290"/>
      <c r="C1114" s="300" t="s">
        <v>2082</v>
      </c>
      <c r="D1114" s="304">
        <v>1</v>
      </c>
      <c r="E1114" s="297"/>
      <c r="F1114" s="297"/>
      <c r="G1114" s="313"/>
      <c r="H1114" s="292"/>
      <c r="I1114" s="93"/>
      <c r="J1114" s="230"/>
    </row>
    <row r="1115" spans="1:10" ht="24" x14ac:dyDescent="0.25">
      <c r="A1115" s="230"/>
      <c r="B1115" s="290"/>
      <c r="C1115" s="300" t="s">
        <v>2083</v>
      </c>
      <c r="D1115" s="304">
        <v>1</v>
      </c>
      <c r="E1115" s="297"/>
      <c r="F1115" s="297"/>
      <c r="G1115" s="313"/>
      <c r="H1115" s="292"/>
      <c r="I1115" s="93"/>
      <c r="J1115" s="230"/>
    </row>
    <row r="1116" spans="1:10" ht="24" x14ac:dyDescent="0.25">
      <c r="A1116" s="230"/>
      <c r="B1116" s="290"/>
      <c r="C1116" s="300" t="s">
        <v>2084</v>
      </c>
      <c r="D1116" s="304">
        <v>1</v>
      </c>
      <c r="E1116" s="297"/>
      <c r="F1116" s="297"/>
      <c r="G1116" s="313"/>
      <c r="H1116" s="292"/>
      <c r="I1116" s="93"/>
      <c r="J1116" s="230"/>
    </row>
    <row r="1117" spans="1:10" ht="36" x14ac:dyDescent="0.25">
      <c r="A1117" s="230"/>
      <c r="B1117" s="290"/>
      <c r="C1117" s="300" t="s">
        <v>2085</v>
      </c>
      <c r="D1117" s="304">
        <v>1</v>
      </c>
      <c r="E1117" s="297"/>
      <c r="F1117" s="297"/>
      <c r="G1117" s="313"/>
      <c r="H1117" s="292"/>
      <c r="I1117" s="93"/>
      <c r="J1117" s="230"/>
    </row>
    <row r="1118" spans="1:10" ht="24" x14ac:dyDescent="0.25">
      <c r="A1118" s="230"/>
      <c r="B1118" s="290"/>
      <c r="C1118" s="300" t="s">
        <v>2086</v>
      </c>
      <c r="D1118" s="304">
        <v>1</v>
      </c>
      <c r="E1118" s="297"/>
      <c r="F1118" s="297"/>
      <c r="G1118" s="313"/>
      <c r="H1118" s="292"/>
      <c r="I1118" s="93"/>
      <c r="J1118" s="230"/>
    </row>
    <row r="1119" spans="1:10" ht="36" x14ac:dyDescent="0.25">
      <c r="A1119" s="230"/>
      <c r="B1119" s="290"/>
      <c r="C1119" s="300" t="s">
        <v>2087</v>
      </c>
      <c r="D1119" s="304">
        <v>1</v>
      </c>
      <c r="E1119" s="297"/>
      <c r="F1119" s="297"/>
      <c r="G1119" s="313"/>
      <c r="H1119" s="292"/>
      <c r="I1119" s="93"/>
      <c r="J1119" s="230"/>
    </row>
    <row r="1120" spans="1:10" ht="36" x14ac:dyDescent="0.25">
      <c r="A1120" s="230"/>
      <c r="B1120" s="290"/>
      <c r="C1120" s="300" t="s">
        <v>2088</v>
      </c>
      <c r="D1120" s="304">
        <v>1</v>
      </c>
      <c r="E1120" s="297"/>
      <c r="F1120" s="297"/>
      <c r="G1120" s="313"/>
      <c r="H1120" s="292"/>
      <c r="I1120" s="93"/>
      <c r="J1120" s="230"/>
    </row>
    <row r="1121" spans="1:10" x14ac:dyDescent="0.25">
      <c r="A1121" s="230"/>
      <c r="B1121" s="290"/>
      <c r="C1121" s="300" t="s">
        <v>2089</v>
      </c>
      <c r="D1121" s="304">
        <v>1</v>
      </c>
      <c r="E1121" s="297"/>
      <c r="F1121" s="297"/>
      <c r="G1121" s="313"/>
      <c r="H1121" s="292"/>
      <c r="I1121" s="93"/>
      <c r="J1121" s="230"/>
    </row>
    <row r="1122" spans="1:10" x14ac:dyDescent="0.25">
      <c r="A1122" s="230"/>
      <c r="B1122" s="290"/>
      <c r="C1122" s="300" t="s">
        <v>2090</v>
      </c>
      <c r="D1122" s="304">
        <v>1</v>
      </c>
      <c r="E1122" s="297"/>
      <c r="F1122" s="297"/>
      <c r="G1122" s="313"/>
      <c r="H1122" s="292"/>
      <c r="I1122" s="93"/>
      <c r="J1122" s="230"/>
    </row>
    <row r="1123" spans="1:10" x14ac:dyDescent="0.25">
      <c r="A1123" s="230"/>
      <c r="B1123" s="290"/>
      <c r="C1123" s="300" t="s">
        <v>2091</v>
      </c>
      <c r="D1123" s="304">
        <v>1</v>
      </c>
      <c r="E1123" s="297"/>
      <c r="F1123" s="297"/>
      <c r="G1123" s="313"/>
      <c r="H1123" s="292"/>
      <c r="I1123" s="93"/>
      <c r="J1123" s="230"/>
    </row>
    <row r="1124" spans="1:10" ht="24" x14ac:dyDescent="0.25">
      <c r="A1124" s="230"/>
      <c r="B1124" s="290"/>
      <c r="C1124" s="300" t="s">
        <v>2092</v>
      </c>
      <c r="D1124" s="304">
        <v>1</v>
      </c>
      <c r="E1124" s="297"/>
      <c r="F1124" s="297"/>
      <c r="G1124" s="313"/>
      <c r="H1124" s="292"/>
      <c r="I1124" s="93"/>
      <c r="J1124" s="230"/>
    </row>
    <row r="1125" spans="1:10" ht="36" x14ac:dyDescent="0.25">
      <c r="A1125" s="230"/>
      <c r="B1125" s="290"/>
      <c r="C1125" s="300" t="s">
        <v>2093</v>
      </c>
      <c r="D1125" s="304">
        <v>1</v>
      </c>
      <c r="E1125" s="297"/>
      <c r="F1125" s="297"/>
      <c r="G1125" s="313"/>
      <c r="H1125" s="292"/>
      <c r="I1125" s="93"/>
      <c r="J1125" s="230"/>
    </row>
    <row r="1126" spans="1:10" ht="24" x14ac:dyDescent="0.25">
      <c r="A1126" s="230"/>
      <c r="B1126" s="290"/>
      <c r="C1126" s="300" t="s">
        <v>2094</v>
      </c>
      <c r="D1126" s="304">
        <v>1</v>
      </c>
      <c r="E1126" s="297"/>
      <c r="F1126" s="297"/>
      <c r="G1126" s="313"/>
      <c r="H1126" s="292"/>
      <c r="I1126" s="93"/>
      <c r="J1126" s="230"/>
    </row>
    <row r="1127" spans="1:10" ht="24" x14ac:dyDescent="0.25">
      <c r="A1127" s="230"/>
      <c r="B1127" s="290"/>
      <c r="C1127" s="300" t="s">
        <v>2095</v>
      </c>
      <c r="D1127" s="304">
        <v>1</v>
      </c>
      <c r="E1127" s="297"/>
      <c r="F1127" s="297"/>
      <c r="G1127" s="313"/>
      <c r="H1127" s="292"/>
      <c r="I1127" s="93"/>
      <c r="J1127" s="230"/>
    </row>
    <row r="1128" spans="1:10" ht="24" x14ac:dyDescent="0.25">
      <c r="A1128" s="230"/>
      <c r="B1128" s="290"/>
      <c r="C1128" s="300" t="s">
        <v>2096</v>
      </c>
      <c r="D1128" s="304">
        <v>1</v>
      </c>
      <c r="E1128" s="297"/>
      <c r="F1128" s="297"/>
      <c r="G1128" s="313"/>
      <c r="H1128" s="292"/>
      <c r="I1128" s="93"/>
      <c r="J1128" s="230"/>
    </row>
    <row r="1129" spans="1:10" ht="36" x14ac:dyDescent="0.25">
      <c r="A1129" s="230"/>
      <c r="B1129" s="290"/>
      <c r="C1129" s="300" t="s">
        <v>2097</v>
      </c>
      <c r="D1129" s="304">
        <v>1</v>
      </c>
      <c r="E1129" s="297"/>
      <c r="F1129" s="297"/>
      <c r="G1129" s="313"/>
      <c r="H1129" s="292"/>
      <c r="I1129" s="93"/>
      <c r="J1129" s="230"/>
    </row>
    <row r="1130" spans="1:10" ht="36" x14ac:dyDescent="0.25">
      <c r="A1130" s="230"/>
      <c r="B1130" s="290"/>
      <c r="C1130" s="300" t="s">
        <v>2098</v>
      </c>
      <c r="D1130" s="304">
        <v>1</v>
      </c>
      <c r="E1130" s="297"/>
      <c r="F1130" s="297"/>
      <c r="G1130" s="313"/>
      <c r="H1130" s="292"/>
      <c r="I1130" s="93"/>
      <c r="J1130" s="230"/>
    </row>
    <row r="1131" spans="1:10" ht="36" x14ac:dyDescent="0.25">
      <c r="A1131" s="230"/>
      <c r="B1131" s="290"/>
      <c r="C1131" s="300" t="s">
        <v>2099</v>
      </c>
      <c r="D1131" s="304">
        <v>1</v>
      </c>
      <c r="E1131" s="297"/>
      <c r="F1131" s="297"/>
      <c r="G1131" s="313"/>
      <c r="H1131" s="292"/>
      <c r="I1131" s="93"/>
      <c r="J1131" s="230"/>
    </row>
    <row r="1132" spans="1:10" ht="24" x14ac:dyDescent="0.25">
      <c r="A1132" s="230"/>
      <c r="B1132" s="290"/>
      <c r="C1132" s="300" t="s">
        <v>2100</v>
      </c>
      <c r="D1132" s="304">
        <v>1</v>
      </c>
      <c r="E1132" s="297"/>
      <c r="F1132" s="297"/>
      <c r="G1132" s="313"/>
      <c r="H1132" s="292"/>
      <c r="I1132" s="93"/>
      <c r="J1132" s="230"/>
    </row>
    <row r="1133" spans="1:10" x14ac:dyDescent="0.25">
      <c r="A1133" s="230"/>
      <c r="B1133" s="290"/>
      <c r="C1133" s="300" t="s">
        <v>2101</v>
      </c>
      <c r="D1133" s="304">
        <v>1</v>
      </c>
      <c r="E1133" s="297"/>
      <c r="F1133" s="297"/>
      <c r="G1133" s="313"/>
      <c r="H1133" s="292"/>
      <c r="I1133" s="129"/>
      <c r="J1133" s="230"/>
    </row>
    <row r="1134" spans="1:10" ht="36" x14ac:dyDescent="0.25">
      <c r="A1134" s="230"/>
      <c r="B1134" s="290"/>
      <c r="C1134" s="300" t="s">
        <v>2102</v>
      </c>
      <c r="D1134" s="304">
        <v>1</v>
      </c>
      <c r="E1134" s="297"/>
      <c r="F1134" s="297"/>
      <c r="G1134" s="313"/>
      <c r="H1134" s="292"/>
      <c r="I1134" s="129"/>
      <c r="J1134" s="230"/>
    </row>
    <row r="1135" spans="1:10" x14ac:dyDescent="0.25">
      <c r="A1135" s="230"/>
      <c r="B1135" s="290"/>
      <c r="C1135" s="277"/>
      <c r="D1135" s="291"/>
      <c r="E1135" s="292"/>
      <c r="F1135" s="292"/>
      <c r="G1135" s="292"/>
      <c r="H1135" s="292"/>
      <c r="I1135" s="129"/>
      <c r="J1135" s="230"/>
    </row>
    <row r="1136" spans="1:10" x14ac:dyDescent="0.25">
      <c r="A1136" s="230"/>
      <c r="B1136" s="290"/>
      <c r="C1136" s="277" t="s">
        <v>1480</v>
      </c>
      <c r="D1136" s="291"/>
      <c r="E1136" s="292"/>
      <c r="F1136" s="292"/>
      <c r="G1136" s="292"/>
      <c r="H1136" s="292"/>
      <c r="I1136" s="129"/>
      <c r="J1136" s="230"/>
    </row>
    <row r="1137" spans="1:10" x14ac:dyDescent="0.25">
      <c r="A1137" s="230"/>
      <c r="B1137" s="290"/>
      <c r="C1137" s="277"/>
      <c r="D1137" s="291"/>
      <c r="E1137" s="292"/>
      <c r="F1137" s="292"/>
      <c r="G1137" s="292"/>
      <c r="H1137" s="292"/>
      <c r="I1137" s="129"/>
      <c r="J1137" s="230"/>
    </row>
    <row r="1138" spans="1:10" x14ac:dyDescent="0.25">
      <c r="A1138" s="230"/>
      <c r="B1138" s="290"/>
      <c r="C1138" s="270" t="s">
        <v>726</v>
      </c>
      <c r="D1138" s="284"/>
      <c r="E1138" s="283" t="s">
        <v>1485</v>
      </c>
      <c r="F1138" s="283" t="s">
        <v>712</v>
      </c>
      <c r="G1138" s="283" t="s">
        <v>1486</v>
      </c>
      <c r="H1138" s="292"/>
      <c r="I1138" s="129"/>
      <c r="J1138" s="230"/>
    </row>
    <row r="1139" spans="1:10" ht="24" x14ac:dyDescent="0.25">
      <c r="A1139" s="230"/>
      <c r="B1139" s="290"/>
      <c r="C1139" s="303" t="s">
        <v>2103</v>
      </c>
      <c r="D1139" s="304">
        <v>1</v>
      </c>
      <c r="E1139" s="297"/>
      <c r="F1139" s="297"/>
      <c r="G1139" s="313"/>
      <c r="H1139" s="292"/>
      <c r="I1139" s="129"/>
      <c r="J1139" s="230"/>
    </row>
    <row r="1140" spans="1:10" ht="36" x14ac:dyDescent="0.25">
      <c r="A1140" s="230"/>
      <c r="B1140" s="290"/>
      <c r="C1140" s="295" t="s">
        <v>2104</v>
      </c>
      <c r="D1140" s="304">
        <v>1</v>
      </c>
      <c r="E1140" s="297"/>
      <c r="F1140" s="297"/>
      <c r="G1140" s="313"/>
      <c r="H1140" s="292"/>
      <c r="I1140" s="129"/>
      <c r="J1140" s="230"/>
    </row>
    <row r="1141" spans="1:10" ht="36" x14ac:dyDescent="0.25">
      <c r="A1141" s="230"/>
      <c r="B1141" s="290"/>
      <c r="C1141" s="295" t="s">
        <v>2105</v>
      </c>
      <c r="D1141" s="304">
        <v>1</v>
      </c>
      <c r="E1141" s="297"/>
      <c r="F1141" s="297"/>
      <c r="G1141" s="313"/>
      <c r="H1141" s="292"/>
      <c r="I1141" s="129"/>
      <c r="J1141" s="230"/>
    </row>
    <row r="1142" spans="1:10" ht="36" x14ac:dyDescent="0.25">
      <c r="A1142" s="230"/>
      <c r="B1142" s="290"/>
      <c r="C1142" s="295" t="s">
        <v>2106</v>
      </c>
      <c r="D1142" s="304">
        <v>1</v>
      </c>
      <c r="E1142" s="297"/>
      <c r="F1142" s="297"/>
      <c r="G1142" s="313"/>
      <c r="H1142" s="292"/>
      <c r="I1142" s="129"/>
      <c r="J1142" s="230"/>
    </row>
    <row r="1143" spans="1:10" ht="24" x14ac:dyDescent="0.25">
      <c r="A1143" s="230"/>
      <c r="B1143" s="290"/>
      <c r="C1143" s="295" t="s">
        <v>2107</v>
      </c>
      <c r="D1143" s="304">
        <v>1</v>
      </c>
      <c r="E1143" s="297"/>
      <c r="F1143" s="297"/>
      <c r="G1143" s="313"/>
      <c r="H1143" s="292"/>
      <c r="I1143" s="129"/>
      <c r="J1143" s="230"/>
    </row>
    <row r="1144" spans="1:10" ht="24" x14ac:dyDescent="0.25">
      <c r="A1144" s="230"/>
      <c r="B1144" s="290"/>
      <c r="C1144" s="295" t="s">
        <v>2108</v>
      </c>
      <c r="D1144" s="304">
        <v>1</v>
      </c>
      <c r="E1144" s="297"/>
      <c r="F1144" s="297"/>
      <c r="G1144" s="313"/>
      <c r="H1144" s="292"/>
      <c r="I1144" s="129"/>
      <c r="J1144" s="230"/>
    </row>
    <row r="1145" spans="1:10" ht="36" x14ac:dyDescent="0.25">
      <c r="A1145" s="230"/>
      <c r="B1145" s="290"/>
      <c r="C1145" s="295" t="s">
        <v>2109</v>
      </c>
      <c r="D1145" s="304">
        <v>1</v>
      </c>
      <c r="E1145" s="297"/>
      <c r="F1145" s="297"/>
      <c r="G1145" s="313"/>
      <c r="H1145" s="292"/>
      <c r="I1145" s="129"/>
      <c r="J1145" s="230"/>
    </row>
    <row r="1146" spans="1:10" ht="36" x14ac:dyDescent="0.25">
      <c r="A1146" s="230"/>
      <c r="B1146" s="290"/>
      <c r="C1146" s="303" t="s">
        <v>2110</v>
      </c>
      <c r="D1146" s="304">
        <v>1</v>
      </c>
      <c r="E1146" s="297"/>
      <c r="F1146" s="297"/>
      <c r="G1146" s="313"/>
      <c r="H1146" s="292"/>
      <c r="I1146" s="129"/>
      <c r="J1146" s="230"/>
    </row>
    <row r="1147" spans="1:10" x14ac:dyDescent="0.25">
      <c r="A1147" s="230"/>
      <c r="B1147" s="290"/>
      <c r="C1147" s="295" t="s">
        <v>2111</v>
      </c>
      <c r="D1147" s="304">
        <v>1</v>
      </c>
      <c r="E1147" s="297"/>
      <c r="F1147" s="297"/>
      <c r="G1147" s="313"/>
      <c r="H1147" s="292"/>
      <c r="I1147" s="129"/>
      <c r="J1147" s="230"/>
    </row>
    <row r="1148" spans="1:10" x14ac:dyDescent="0.25">
      <c r="A1148" s="230"/>
      <c r="B1148" s="305"/>
      <c r="C1148" s="306"/>
      <c r="D1148" s="307"/>
      <c r="E1148" s="308"/>
      <c r="F1148" s="308"/>
      <c r="G1148" s="308"/>
      <c r="H1148" s="308"/>
      <c r="I1148" s="98"/>
      <c r="J1148" s="230"/>
    </row>
    <row r="1149" spans="1:10" x14ac:dyDescent="0.25">
      <c r="A1149" s="230"/>
      <c r="B1149" s="230"/>
      <c r="C1149" s="256"/>
      <c r="D1149" s="116"/>
      <c r="E1149" s="230"/>
      <c r="F1149" s="230"/>
      <c r="G1149" s="230"/>
      <c r="H1149" s="230"/>
      <c r="I1149" s="230"/>
      <c r="J1149" s="230"/>
    </row>
    <row r="1150" spans="1:10" x14ac:dyDescent="0.25">
      <c r="A1150" s="230"/>
      <c r="B1150" s="230"/>
      <c r="C1150" s="256"/>
      <c r="D1150" s="116"/>
      <c r="E1150" s="230"/>
      <c r="F1150" s="230"/>
      <c r="G1150" s="230"/>
      <c r="H1150" s="230"/>
      <c r="I1150" s="230"/>
      <c r="J1150" s="230"/>
    </row>
    <row r="1151" spans="1:10" x14ac:dyDescent="0.25">
      <c r="A1151" s="230"/>
      <c r="B1151" s="230"/>
      <c r="C1151" s="256"/>
      <c r="D1151" s="116"/>
      <c r="E1151" s="230"/>
      <c r="F1151" s="230"/>
      <c r="G1151" s="230"/>
      <c r="H1151" s="230"/>
      <c r="I1151" s="230"/>
      <c r="J1151" s="230"/>
    </row>
    <row r="1152" spans="1:10" x14ac:dyDescent="0.25">
      <c r="A1152" s="230"/>
      <c r="B1152" s="230"/>
      <c r="C1152" s="256"/>
      <c r="D1152" s="116"/>
      <c r="E1152" s="230"/>
      <c r="F1152" s="230"/>
      <c r="G1152" s="230"/>
      <c r="H1152" s="230"/>
      <c r="I1152" s="230"/>
      <c r="J1152" s="230"/>
    </row>
    <row r="1153" spans="1:10" x14ac:dyDescent="0.25">
      <c r="A1153" s="230"/>
      <c r="B1153" s="230"/>
      <c r="C1153" s="256"/>
      <c r="D1153" s="116"/>
      <c r="E1153" s="230"/>
      <c r="F1153" s="230"/>
      <c r="G1153" s="230"/>
      <c r="H1153" s="230"/>
      <c r="I1153" s="230"/>
      <c r="J1153" s="230"/>
    </row>
    <row r="1154" spans="1:10" ht="18.75" x14ac:dyDescent="0.25">
      <c r="A1154" s="234"/>
      <c r="B1154" s="407" t="s">
        <v>2112</v>
      </c>
      <c r="C1154" s="408"/>
      <c r="D1154" s="408"/>
      <c r="E1154" s="408"/>
      <c r="F1154" s="408"/>
      <c r="G1154" s="408"/>
      <c r="H1154" s="408"/>
      <c r="I1154" s="243"/>
      <c r="J1154" s="233"/>
    </row>
    <row r="1155" spans="1:10" x14ac:dyDescent="0.25">
      <c r="A1155" s="234"/>
      <c r="B1155" s="232"/>
      <c r="C1155" s="232"/>
      <c r="D1155" s="119"/>
      <c r="E1155" s="232"/>
      <c r="F1155" s="232"/>
      <c r="G1155" s="232"/>
      <c r="H1155" s="232"/>
      <c r="I1155" s="232"/>
      <c r="J1155" s="233"/>
    </row>
    <row r="1156" spans="1:10" x14ac:dyDescent="0.25">
      <c r="A1156" s="234"/>
      <c r="B1156" s="232"/>
      <c r="C1156" s="244" t="s">
        <v>1478</v>
      </c>
      <c r="D1156" s="120"/>
      <c r="E1156" s="245">
        <f>IF('Aplicabilidad Art.55'!$I$30="NO","NA",SUM(E1165:E1252)/SUM(D1165:D1252))</f>
        <v>0.55681818181818177</v>
      </c>
      <c r="F1156" s="246"/>
      <c r="G1156" s="247" t="str">
        <f>CONCATENATE("Según la configuración de aplicabilidad, esta fracción ",'Aplicabilidad Art.55'!I30," aplica.")</f>
        <v>Según la configuración de aplicabilidad, esta fracción SI aplica.</v>
      </c>
      <c r="H1156" s="234"/>
      <c r="I1156" s="232"/>
      <c r="J1156" s="233"/>
    </row>
    <row r="1157" spans="1:10" x14ac:dyDescent="0.25">
      <c r="A1157" s="234"/>
      <c r="B1157" s="234"/>
      <c r="C1157" s="244" t="s">
        <v>1480</v>
      </c>
      <c r="D1157" s="120"/>
      <c r="E1157" s="245">
        <f>IF('Aplicabilidad Art.55'!$I$30="NO","NA",SUM(E1257:E1265)/SUM(D1257:D1265))</f>
        <v>1</v>
      </c>
      <c r="F1157" s="246"/>
      <c r="G1157" s="248" t="s">
        <v>1481</v>
      </c>
      <c r="H1157" s="234"/>
      <c r="I1157" s="232"/>
      <c r="J1157" s="233"/>
    </row>
    <row r="1158" spans="1:10" x14ac:dyDescent="0.25">
      <c r="A1158" s="234"/>
      <c r="B1158" s="234"/>
      <c r="C1158" s="244" t="s">
        <v>1482</v>
      </c>
      <c r="D1158" s="120"/>
      <c r="E1158" s="177">
        <f>IF('Aplicabilidad Art.55'!$I$30="NO","NA",E1156*0.6+E1157*0.4)</f>
        <v>0.73409090909090913</v>
      </c>
      <c r="F1158" s="249"/>
      <c r="G1158" s="248" t="s">
        <v>2048</v>
      </c>
      <c r="H1158" s="234"/>
      <c r="I1158" s="232"/>
      <c r="J1158" s="233"/>
    </row>
    <row r="1159" spans="1:10" x14ac:dyDescent="0.25">
      <c r="A1159" s="234"/>
      <c r="B1159" s="234"/>
      <c r="C1159" s="234"/>
      <c r="D1159" s="117"/>
      <c r="E1159" s="236"/>
      <c r="F1159" s="236"/>
      <c r="G1159" s="234"/>
      <c r="H1159" s="234"/>
      <c r="I1159" s="232"/>
      <c r="J1159" s="233"/>
    </row>
    <row r="1160" spans="1:10" x14ac:dyDescent="0.25">
      <c r="A1160" s="230"/>
      <c r="B1160" s="231"/>
      <c r="C1160" s="232"/>
      <c r="D1160" s="114"/>
      <c r="E1160" s="231"/>
      <c r="F1160" s="231"/>
      <c r="G1160" s="231"/>
      <c r="H1160" s="232"/>
      <c r="I1160" s="232"/>
      <c r="J1160" s="233"/>
    </row>
    <row r="1161" spans="1:10" x14ac:dyDescent="0.25">
      <c r="A1161" s="230"/>
      <c r="B1161" s="91"/>
      <c r="C1161" s="251"/>
      <c r="D1161" s="121"/>
      <c r="E1161" s="409"/>
      <c r="F1161" s="410"/>
      <c r="G1161" s="410"/>
      <c r="H1161" s="252"/>
      <c r="I1161" s="92"/>
      <c r="J1161" s="233"/>
    </row>
    <row r="1162" spans="1:10" x14ac:dyDescent="0.25">
      <c r="A1162" s="230"/>
      <c r="B1162" s="49"/>
      <c r="C1162" s="234" t="s">
        <v>1484</v>
      </c>
      <c r="D1162" s="122"/>
      <c r="E1162" s="253"/>
      <c r="F1162" s="253"/>
      <c r="G1162" s="253"/>
      <c r="H1162" s="253"/>
      <c r="I1162" s="93"/>
      <c r="J1162" s="233"/>
    </row>
    <row r="1163" spans="1:10" x14ac:dyDescent="0.25">
      <c r="A1163" s="230"/>
      <c r="B1163" s="123"/>
      <c r="C1163" s="234"/>
      <c r="D1163" s="122"/>
      <c r="E1163" s="253"/>
      <c r="F1163" s="253"/>
      <c r="G1163" s="253"/>
      <c r="H1163" s="253"/>
      <c r="I1163" s="93"/>
      <c r="J1163" s="233"/>
    </row>
    <row r="1164" spans="1:10" x14ac:dyDescent="0.25">
      <c r="A1164" s="230"/>
      <c r="B1164" s="123"/>
      <c r="C1164" s="232" t="s">
        <v>726</v>
      </c>
      <c r="D1164" s="114"/>
      <c r="E1164" s="231" t="s">
        <v>1485</v>
      </c>
      <c r="F1164" s="231" t="s">
        <v>712</v>
      </c>
      <c r="G1164" s="231" t="s">
        <v>1486</v>
      </c>
      <c r="H1164" s="253"/>
      <c r="I1164" s="93"/>
      <c r="J1164" s="233"/>
    </row>
    <row r="1165" spans="1:10" ht="30" x14ac:dyDescent="0.25">
      <c r="A1165" s="230"/>
      <c r="B1165" s="123"/>
      <c r="C1165" s="124" t="s">
        <v>1487</v>
      </c>
      <c r="D1165" s="125">
        <v>1</v>
      </c>
      <c r="E1165" s="126">
        <v>0</v>
      </c>
      <c r="F1165" s="126" t="s">
        <v>713</v>
      </c>
      <c r="G1165" s="127" t="s">
        <v>2945</v>
      </c>
      <c r="H1165" s="253"/>
      <c r="I1165" s="93"/>
      <c r="J1165" s="233"/>
    </row>
    <row r="1166" spans="1:10" ht="30" x14ac:dyDescent="0.25">
      <c r="A1166" s="230"/>
      <c r="B1166" s="49"/>
      <c r="C1166" s="124" t="s">
        <v>1488</v>
      </c>
      <c r="D1166" s="125">
        <v>1</v>
      </c>
      <c r="E1166" s="126">
        <v>0</v>
      </c>
      <c r="F1166" s="126" t="s">
        <v>713</v>
      </c>
      <c r="G1166" s="127" t="s">
        <v>2945</v>
      </c>
      <c r="H1166" s="253"/>
      <c r="I1166" s="93"/>
      <c r="J1166" s="233"/>
    </row>
    <row r="1167" spans="1:10" ht="30" x14ac:dyDescent="0.25">
      <c r="A1167" s="230"/>
      <c r="B1167" s="49"/>
      <c r="C1167" s="128" t="s">
        <v>2113</v>
      </c>
      <c r="D1167" s="125">
        <v>1</v>
      </c>
      <c r="E1167" s="126">
        <v>0</v>
      </c>
      <c r="F1167" s="126" t="s">
        <v>713</v>
      </c>
      <c r="G1167" s="127" t="s">
        <v>2945</v>
      </c>
      <c r="H1167" s="253"/>
      <c r="I1167" s="93"/>
      <c r="J1167" s="230"/>
    </row>
    <row r="1168" spans="1:10" ht="30" x14ac:dyDescent="0.25">
      <c r="A1168" s="230"/>
      <c r="B1168" s="49"/>
      <c r="C1168" s="128" t="s">
        <v>2114</v>
      </c>
      <c r="D1168" s="125">
        <v>1</v>
      </c>
      <c r="E1168" s="126">
        <v>0</v>
      </c>
      <c r="F1168" s="126" t="s">
        <v>713</v>
      </c>
      <c r="G1168" s="127" t="s">
        <v>2945</v>
      </c>
      <c r="H1168" s="253"/>
      <c r="I1168" s="93"/>
      <c r="J1168" s="230"/>
    </row>
    <row r="1169" spans="1:10" ht="30" x14ac:dyDescent="0.25">
      <c r="A1169" s="230"/>
      <c r="B1169" s="49"/>
      <c r="C1169" s="128" t="s">
        <v>2115</v>
      </c>
      <c r="D1169" s="125">
        <v>1</v>
      </c>
      <c r="E1169" s="126">
        <v>0</v>
      </c>
      <c r="F1169" s="126" t="s">
        <v>713</v>
      </c>
      <c r="G1169" s="127" t="s">
        <v>2945</v>
      </c>
      <c r="H1169" s="253"/>
      <c r="I1169" s="93"/>
      <c r="J1169" s="230"/>
    </row>
    <row r="1170" spans="1:10" x14ac:dyDescent="0.25">
      <c r="A1170" s="230"/>
      <c r="B1170" s="49"/>
      <c r="C1170" s="124" t="s">
        <v>2116</v>
      </c>
      <c r="D1170" s="125">
        <v>1</v>
      </c>
      <c r="E1170" s="126">
        <v>1</v>
      </c>
      <c r="F1170" s="126" t="s">
        <v>713</v>
      </c>
      <c r="G1170" s="127" t="s">
        <v>2903</v>
      </c>
      <c r="H1170" s="253"/>
      <c r="I1170" s="93"/>
      <c r="J1170" s="230"/>
    </row>
    <row r="1171" spans="1:10" ht="24" x14ac:dyDescent="0.25">
      <c r="A1171" s="230"/>
      <c r="B1171" s="49"/>
      <c r="C1171" s="124" t="s">
        <v>2117</v>
      </c>
      <c r="D1171" s="125">
        <v>1</v>
      </c>
      <c r="E1171" s="126">
        <v>1</v>
      </c>
      <c r="F1171" s="126" t="s">
        <v>713</v>
      </c>
      <c r="G1171" s="127" t="s">
        <v>2903</v>
      </c>
      <c r="H1171" s="253"/>
      <c r="I1171" s="93"/>
      <c r="J1171" s="230"/>
    </row>
    <row r="1172" spans="1:10" ht="24" x14ac:dyDescent="0.25">
      <c r="A1172" s="230"/>
      <c r="B1172" s="49"/>
      <c r="C1172" s="128" t="s">
        <v>2118</v>
      </c>
      <c r="D1172" s="125">
        <v>1</v>
      </c>
      <c r="E1172" s="126">
        <v>1</v>
      </c>
      <c r="F1172" s="126" t="s">
        <v>713</v>
      </c>
      <c r="G1172" s="127" t="s">
        <v>2903</v>
      </c>
      <c r="H1172" s="253"/>
      <c r="I1172" s="93"/>
      <c r="J1172" s="230"/>
    </row>
    <row r="1173" spans="1:10" ht="24" x14ac:dyDescent="0.25">
      <c r="A1173" s="230"/>
      <c r="B1173" s="49"/>
      <c r="C1173" s="128" t="s">
        <v>2119</v>
      </c>
      <c r="D1173" s="125">
        <v>1</v>
      </c>
      <c r="E1173" s="126">
        <v>1</v>
      </c>
      <c r="F1173" s="126" t="s">
        <v>713</v>
      </c>
      <c r="G1173" s="127" t="s">
        <v>2903</v>
      </c>
      <c r="H1173" s="253"/>
      <c r="I1173" s="93"/>
      <c r="J1173" s="230"/>
    </row>
    <row r="1174" spans="1:10" ht="60" x14ac:dyDescent="0.25">
      <c r="A1174" s="230"/>
      <c r="B1174" s="49"/>
      <c r="C1174" s="128" t="s">
        <v>2120</v>
      </c>
      <c r="D1174" s="125">
        <v>1</v>
      </c>
      <c r="E1174" s="126">
        <v>1</v>
      </c>
      <c r="F1174" s="126" t="s">
        <v>713</v>
      </c>
      <c r="G1174" s="127" t="s">
        <v>2917</v>
      </c>
      <c r="H1174" s="253"/>
      <c r="I1174" s="93"/>
      <c r="J1174" s="230"/>
    </row>
    <row r="1175" spans="1:10" x14ac:dyDescent="0.25">
      <c r="A1175" s="230"/>
      <c r="B1175" s="49"/>
      <c r="C1175" s="128" t="s">
        <v>2121</v>
      </c>
      <c r="D1175" s="125">
        <v>1</v>
      </c>
      <c r="E1175" s="126">
        <v>1</v>
      </c>
      <c r="F1175" s="126" t="s">
        <v>713</v>
      </c>
      <c r="G1175" s="127" t="s">
        <v>2917</v>
      </c>
      <c r="H1175" s="253"/>
      <c r="I1175" s="93"/>
      <c r="J1175" s="230"/>
    </row>
    <row r="1176" spans="1:10" ht="36" x14ac:dyDescent="0.25">
      <c r="A1176" s="230"/>
      <c r="B1176" s="49"/>
      <c r="C1176" s="128" t="s">
        <v>2122</v>
      </c>
      <c r="D1176" s="125">
        <v>1</v>
      </c>
      <c r="E1176" s="126">
        <v>1</v>
      </c>
      <c r="F1176" s="126" t="s">
        <v>713</v>
      </c>
      <c r="G1176" s="127" t="s">
        <v>2903</v>
      </c>
      <c r="H1176" s="253"/>
      <c r="I1176" s="93"/>
      <c r="J1176" s="230"/>
    </row>
    <row r="1177" spans="1:10" ht="24" x14ac:dyDescent="0.25">
      <c r="A1177" s="230"/>
      <c r="B1177" s="49"/>
      <c r="C1177" s="128" t="s">
        <v>2123</v>
      </c>
      <c r="D1177" s="125">
        <v>1</v>
      </c>
      <c r="E1177" s="126">
        <v>1</v>
      </c>
      <c r="F1177" s="126" t="s">
        <v>713</v>
      </c>
      <c r="G1177" s="127" t="s">
        <v>2903</v>
      </c>
      <c r="H1177" s="253"/>
      <c r="I1177" s="93"/>
      <c r="J1177" s="230"/>
    </row>
    <row r="1178" spans="1:10" x14ac:dyDescent="0.25">
      <c r="A1178" s="230"/>
      <c r="B1178" s="49"/>
      <c r="C1178" s="128" t="s">
        <v>2124</v>
      </c>
      <c r="D1178" s="125">
        <v>1</v>
      </c>
      <c r="E1178" s="126">
        <v>1</v>
      </c>
      <c r="F1178" s="126" t="s">
        <v>713</v>
      </c>
      <c r="G1178" s="127" t="s">
        <v>2917</v>
      </c>
      <c r="H1178" s="253"/>
      <c r="I1178" s="93"/>
      <c r="J1178" s="230"/>
    </row>
    <row r="1179" spans="1:10" x14ac:dyDescent="0.25">
      <c r="A1179" s="230"/>
      <c r="B1179" s="49"/>
      <c r="C1179" s="128" t="s">
        <v>2125</v>
      </c>
      <c r="D1179" s="125">
        <v>1</v>
      </c>
      <c r="E1179" s="126">
        <v>1</v>
      </c>
      <c r="F1179" s="126" t="s">
        <v>713</v>
      </c>
      <c r="G1179" s="127" t="s">
        <v>2903</v>
      </c>
      <c r="H1179" s="253"/>
      <c r="I1179" s="93"/>
      <c r="J1179" s="230"/>
    </row>
    <row r="1180" spans="1:10" x14ac:dyDescent="0.25">
      <c r="A1180" s="230"/>
      <c r="B1180" s="49"/>
      <c r="C1180" s="128" t="s">
        <v>2126</v>
      </c>
      <c r="D1180" s="125">
        <v>1</v>
      </c>
      <c r="E1180" s="126">
        <v>1</v>
      </c>
      <c r="F1180" s="126" t="s">
        <v>713</v>
      </c>
      <c r="G1180" s="127" t="s">
        <v>2903</v>
      </c>
      <c r="H1180" s="253"/>
      <c r="I1180" s="93"/>
      <c r="J1180" s="230"/>
    </row>
    <row r="1181" spans="1:10" x14ac:dyDescent="0.25">
      <c r="A1181" s="230"/>
      <c r="B1181" s="49"/>
      <c r="C1181" s="128" t="s">
        <v>2127</v>
      </c>
      <c r="D1181" s="125">
        <v>1</v>
      </c>
      <c r="E1181" s="126">
        <v>1</v>
      </c>
      <c r="F1181" s="126" t="s">
        <v>713</v>
      </c>
      <c r="G1181" s="127" t="s">
        <v>2903</v>
      </c>
      <c r="H1181" s="253"/>
      <c r="I1181" s="93"/>
      <c r="J1181" s="230"/>
    </row>
    <row r="1182" spans="1:10" x14ac:dyDescent="0.25">
      <c r="A1182" s="230"/>
      <c r="B1182" s="49"/>
      <c r="C1182" s="128" t="s">
        <v>2128</v>
      </c>
      <c r="D1182" s="125">
        <v>1</v>
      </c>
      <c r="E1182" s="126">
        <v>1</v>
      </c>
      <c r="F1182" s="126" t="s">
        <v>713</v>
      </c>
      <c r="G1182" s="127" t="s">
        <v>2903</v>
      </c>
      <c r="H1182" s="253"/>
      <c r="I1182" s="93"/>
      <c r="J1182" s="230"/>
    </row>
    <row r="1183" spans="1:10" x14ac:dyDescent="0.25">
      <c r="A1183" s="230"/>
      <c r="B1183" s="49"/>
      <c r="C1183" s="128" t="s">
        <v>2129</v>
      </c>
      <c r="D1183" s="125">
        <v>1</v>
      </c>
      <c r="E1183" s="126">
        <v>1</v>
      </c>
      <c r="F1183" s="126" t="s">
        <v>713</v>
      </c>
      <c r="G1183" s="127" t="s">
        <v>2917</v>
      </c>
      <c r="H1183" s="253"/>
      <c r="I1183" s="93"/>
      <c r="J1183" s="230"/>
    </row>
    <row r="1184" spans="1:10" x14ac:dyDescent="0.25">
      <c r="A1184" s="230"/>
      <c r="B1184" s="49"/>
      <c r="C1184" s="128" t="s">
        <v>2130</v>
      </c>
      <c r="D1184" s="125">
        <v>1</v>
      </c>
      <c r="E1184" s="126">
        <v>1</v>
      </c>
      <c r="F1184" s="126" t="s">
        <v>713</v>
      </c>
      <c r="G1184" s="127" t="s">
        <v>2903</v>
      </c>
      <c r="H1184" s="253"/>
      <c r="I1184" s="93"/>
      <c r="J1184" s="230"/>
    </row>
    <row r="1185" spans="1:10" ht="24" x14ac:dyDescent="0.25">
      <c r="A1185" s="230"/>
      <c r="B1185" s="49"/>
      <c r="C1185" s="128" t="s">
        <v>2131</v>
      </c>
      <c r="D1185" s="125">
        <v>1</v>
      </c>
      <c r="E1185" s="126">
        <v>0</v>
      </c>
      <c r="F1185" s="126" t="s">
        <v>713</v>
      </c>
      <c r="G1185" s="127" t="s">
        <v>2946</v>
      </c>
      <c r="H1185" s="253"/>
      <c r="I1185" s="93"/>
      <c r="J1185" s="230"/>
    </row>
    <row r="1186" spans="1:10" ht="36" x14ac:dyDescent="0.25">
      <c r="A1186" s="230"/>
      <c r="B1186" s="49"/>
      <c r="C1186" s="128" t="s">
        <v>2132</v>
      </c>
      <c r="D1186" s="125">
        <v>1</v>
      </c>
      <c r="E1186" s="126">
        <v>0</v>
      </c>
      <c r="F1186" s="126" t="s">
        <v>713</v>
      </c>
      <c r="G1186" s="127" t="s">
        <v>2946</v>
      </c>
      <c r="H1186" s="253"/>
      <c r="I1186" s="93"/>
      <c r="J1186" s="230"/>
    </row>
    <row r="1187" spans="1:10" ht="24" x14ac:dyDescent="0.25">
      <c r="A1187" s="230"/>
      <c r="B1187" s="49"/>
      <c r="C1187" s="128" t="s">
        <v>2133</v>
      </c>
      <c r="D1187" s="125">
        <v>1</v>
      </c>
      <c r="E1187" s="126">
        <v>1</v>
      </c>
      <c r="F1187" s="126" t="s">
        <v>713</v>
      </c>
      <c r="G1187" s="127" t="s">
        <v>2903</v>
      </c>
      <c r="H1187" s="253"/>
      <c r="I1187" s="93"/>
      <c r="J1187" s="230"/>
    </row>
    <row r="1188" spans="1:10" x14ac:dyDescent="0.25">
      <c r="A1188" s="230"/>
      <c r="B1188" s="49"/>
      <c r="C1188" s="128" t="s">
        <v>2134</v>
      </c>
      <c r="D1188" s="125">
        <v>1</v>
      </c>
      <c r="E1188" s="126">
        <v>1</v>
      </c>
      <c r="F1188" s="126" t="s">
        <v>713</v>
      </c>
      <c r="G1188" s="127" t="s">
        <v>2903</v>
      </c>
      <c r="H1188" s="253"/>
      <c r="I1188" s="93"/>
      <c r="J1188" s="230"/>
    </row>
    <row r="1189" spans="1:10" ht="24" x14ac:dyDescent="0.25">
      <c r="A1189" s="230"/>
      <c r="B1189" s="49"/>
      <c r="C1189" s="128" t="s">
        <v>2135</v>
      </c>
      <c r="D1189" s="125">
        <v>1</v>
      </c>
      <c r="E1189" s="126">
        <v>1</v>
      </c>
      <c r="F1189" s="126" t="s">
        <v>713</v>
      </c>
      <c r="G1189" s="127" t="s">
        <v>2903</v>
      </c>
      <c r="H1189" s="253"/>
      <c r="I1189" s="93"/>
      <c r="J1189" s="230"/>
    </row>
    <row r="1190" spans="1:10" ht="24" x14ac:dyDescent="0.25">
      <c r="A1190" s="230"/>
      <c r="B1190" s="49"/>
      <c r="C1190" s="128" t="s">
        <v>2136</v>
      </c>
      <c r="D1190" s="125">
        <v>1</v>
      </c>
      <c r="E1190" s="126">
        <v>1</v>
      </c>
      <c r="F1190" s="126" t="s">
        <v>713</v>
      </c>
      <c r="G1190" s="127" t="s">
        <v>2903</v>
      </c>
      <c r="H1190" s="253"/>
      <c r="I1190" s="93"/>
      <c r="J1190" s="230"/>
    </row>
    <row r="1191" spans="1:10" x14ac:dyDescent="0.25">
      <c r="A1191" s="230"/>
      <c r="B1191" s="49"/>
      <c r="C1191" s="128" t="s">
        <v>2137</v>
      </c>
      <c r="D1191" s="125">
        <v>1</v>
      </c>
      <c r="E1191" s="126">
        <v>1</v>
      </c>
      <c r="F1191" s="126" t="s">
        <v>713</v>
      </c>
      <c r="G1191" s="127" t="s">
        <v>2917</v>
      </c>
      <c r="H1191" s="253"/>
      <c r="I1191" s="93"/>
      <c r="J1191" s="230"/>
    </row>
    <row r="1192" spans="1:10" x14ac:dyDescent="0.25">
      <c r="A1192" s="230"/>
      <c r="B1192" s="49"/>
      <c r="C1192" s="128" t="s">
        <v>2138</v>
      </c>
      <c r="D1192" s="125">
        <v>1</v>
      </c>
      <c r="E1192" s="126">
        <v>1</v>
      </c>
      <c r="F1192" s="126" t="s">
        <v>713</v>
      </c>
      <c r="G1192" s="127" t="s">
        <v>2903</v>
      </c>
      <c r="H1192" s="253"/>
      <c r="I1192" s="93"/>
      <c r="J1192" s="230"/>
    </row>
    <row r="1193" spans="1:10" x14ac:dyDescent="0.25">
      <c r="A1193" s="230"/>
      <c r="B1193" s="49"/>
      <c r="C1193" s="128" t="s">
        <v>2139</v>
      </c>
      <c r="D1193" s="125">
        <v>1</v>
      </c>
      <c r="E1193" s="126">
        <v>1</v>
      </c>
      <c r="F1193" s="126" t="s">
        <v>713</v>
      </c>
      <c r="G1193" s="127" t="s">
        <v>2903</v>
      </c>
      <c r="H1193" s="253"/>
      <c r="I1193" s="93"/>
      <c r="J1193" s="230"/>
    </row>
    <row r="1194" spans="1:10" x14ac:dyDescent="0.25">
      <c r="A1194" s="230"/>
      <c r="B1194" s="49"/>
      <c r="C1194" s="128" t="s">
        <v>2140</v>
      </c>
      <c r="D1194" s="125">
        <v>1</v>
      </c>
      <c r="E1194" s="126">
        <v>1</v>
      </c>
      <c r="F1194" s="126" t="s">
        <v>713</v>
      </c>
      <c r="G1194" s="127" t="s">
        <v>2917</v>
      </c>
      <c r="H1194" s="253"/>
      <c r="I1194" s="93"/>
      <c r="J1194" s="230"/>
    </row>
    <row r="1195" spans="1:10" x14ac:dyDescent="0.25">
      <c r="A1195" s="230"/>
      <c r="B1195" s="49"/>
      <c r="C1195" s="128" t="s">
        <v>2141</v>
      </c>
      <c r="D1195" s="125">
        <v>1</v>
      </c>
      <c r="E1195" s="126">
        <v>1</v>
      </c>
      <c r="F1195" s="126" t="s">
        <v>713</v>
      </c>
      <c r="G1195" s="127" t="s">
        <v>2903</v>
      </c>
      <c r="H1195" s="253"/>
      <c r="I1195" s="93"/>
      <c r="J1195" s="230"/>
    </row>
    <row r="1196" spans="1:10" ht="48" x14ac:dyDescent="0.25">
      <c r="A1196" s="230"/>
      <c r="B1196" s="49"/>
      <c r="C1196" s="128" t="s">
        <v>2142</v>
      </c>
      <c r="D1196" s="125">
        <v>1</v>
      </c>
      <c r="E1196" s="126">
        <v>1</v>
      </c>
      <c r="F1196" s="126" t="s">
        <v>713</v>
      </c>
      <c r="G1196" s="127" t="s">
        <v>2947</v>
      </c>
      <c r="H1196" s="253"/>
      <c r="I1196" s="93"/>
      <c r="J1196" s="230"/>
    </row>
    <row r="1197" spans="1:10" x14ac:dyDescent="0.25">
      <c r="A1197" s="230"/>
      <c r="B1197" s="49"/>
      <c r="C1197" s="128" t="s">
        <v>2143</v>
      </c>
      <c r="D1197" s="125">
        <v>1</v>
      </c>
      <c r="E1197" s="126">
        <v>1</v>
      </c>
      <c r="F1197" s="126" t="s">
        <v>713</v>
      </c>
      <c r="G1197" s="127" t="s">
        <v>2903</v>
      </c>
      <c r="H1197" s="253"/>
      <c r="I1197" s="93"/>
      <c r="J1197" s="230"/>
    </row>
    <row r="1198" spans="1:10" ht="24" x14ac:dyDescent="0.25">
      <c r="A1198" s="230"/>
      <c r="B1198" s="49"/>
      <c r="C1198" s="128" t="s">
        <v>2144</v>
      </c>
      <c r="D1198" s="125">
        <v>1</v>
      </c>
      <c r="E1198" s="126">
        <v>1</v>
      </c>
      <c r="F1198" s="126" t="s">
        <v>713</v>
      </c>
      <c r="G1198" s="127" t="s">
        <v>2903</v>
      </c>
      <c r="H1198" s="253"/>
      <c r="I1198" s="93"/>
      <c r="J1198" s="230"/>
    </row>
    <row r="1199" spans="1:10" ht="24" x14ac:dyDescent="0.25">
      <c r="A1199" s="230"/>
      <c r="B1199" s="49"/>
      <c r="C1199" s="128" t="s">
        <v>2145</v>
      </c>
      <c r="D1199" s="125">
        <v>1</v>
      </c>
      <c r="E1199" s="126">
        <v>1</v>
      </c>
      <c r="F1199" s="126" t="s">
        <v>713</v>
      </c>
      <c r="G1199" s="127" t="s">
        <v>2903</v>
      </c>
      <c r="H1199" s="253"/>
      <c r="I1199" s="93"/>
      <c r="J1199" s="230"/>
    </row>
    <row r="1200" spans="1:10" x14ac:dyDescent="0.25">
      <c r="A1200" s="230"/>
      <c r="B1200" s="49"/>
      <c r="C1200" s="128" t="s">
        <v>2146</v>
      </c>
      <c r="D1200" s="125">
        <v>1</v>
      </c>
      <c r="E1200" s="126">
        <v>1</v>
      </c>
      <c r="F1200" s="126" t="s">
        <v>713</v>
      </c>
      <c r="G1200" s="127" t="s">
        <v>2903</v>
      </c>
      <c r="H1200" s="253"/>
      <c r="I1200" s="93"/>
      <c r="J1200" s="230"/>
    </row>
    <row r="1201" spans="1:10" ht="24" x14ac:dyDescent="0.25">
      <c r="A1201" s="230"/>
      <c r="B1201" s="49"/>
      <c r="C1201" s="128" t="s">
        <v>2147</v>
      </c>
      <c r="D1201" s="125">
        <v>1</v>
      </c>
      <c r="E1201" s="126">
        <v>1</v>
      </c>
      <c r="F1201" s="126" t="s">
        <v>713</v>
      </c>
      <c r="G1201" s="127" t="s">
        <v>2903</v>
      </c>
      <c r="H1201" s="253"/>
      <c r="I1201" s="93"/>
      <c r="J1201" s="230"/>
    </row>
    <row r="1202" spans="1:10" x14ac:dyDescent="0.25">
      <c r="A1202" s="230"/>
      <c r="B1202" s="49"/>
      <c r="C1202" s="128" t="s">
        <v>2148</v>
      </c>
      <c r="D1202" s="125">
        <v>1</v>
      </c>
      <c r="E1202" s="126">
        <v>1</v>
      </c>
      <c r="F1202" s="126" t="s">
        <v>713</v>
      </c>
      <c r="G1202" s="127" t="s">
        <v>2903</v>
      </c>
      <c r="H1202" s="253"/>
      <c r="I1202" s="93"/>
      <c r="J1202" s="230"/>
    </row>
    <row r="1203" spans="1:10" ht="24" x14ac:dyDescent="0.25">
      <c r="A1203" s="230"/>
      <c r="B1203" s="49"/>
      <c r="C1203" s="128" t="s">
        <v>2149</v>
      </c>
      <c r="D1203" s="125">
        <v>1</v>
      </c>
      <c r="E1203" s="126">
        <v>1</v>
      </c>
      <c r="F1203" s="126" t="s">
        <v>713</v>
      </c>
      <c r="G1203" s="127" t="s">
        <v>2903</v>
      </c>
      <c r="H1203" s="253"/>
      <c r="I1203" s="93"/>
      <c r="J1203" s="230"/>
    </row>
    <row r="1204" spans="1:10" ht="24" x14ac:dyDescent="0.25">
      <c r="A1204" s="230"/>
      <c r="B1204" s="49"/>
      <c r="C1204" s="128" t="s">
        <v>2150</v>
      </c>
      <c r="D1204" s="125">
        <v>1</v>
      </c>
      <c r="E1204" s="126">
        <v>1</v>
      </c>
      <c r="F1204" s="126" t="s">
        <v>713</v>
      </c>
      <c r="G1204" s="127" t="s">
        <v>2903</v>
      </c>
      <c r="H1204" s="253"/>
      <c r="I1204" s="93"/>
      <c r="J1204" s="230"/>
    </row>
    <row r="1205" spans="1:10" x14ac:dyDescent="0.25">
      <c r="A1205" s="230"/>
      <c r="B1205" s="49"/>
      <c r="C1205" s="128" t="s">
        <v>2151</v>
      </c>
      <c r="D1205" s="125">
        <v>1</v>
      </c>
      <c r="E1205" s="126">
        <v>1</v>
      </c>
      <c r="F1205" s="126" t="s">
        <v>713</v>
      </c>
      <c r="G1205" s="127" t="s">
        <v>2903</v>
      </c>
      <c r="H1205" s="253"/>
      <c r="I1205" s="93"/>
      <c r="J1205" s="230"/>
    </row>
    <row r="1206" spans="1:10" x14ac:dyDescent="0.25">
      <c r="A1206" s="230"/>
      <c r="B1206" s="49"/>
      <c r="C1206" s="128" t="s">
        <v>2152</v>
      </c>
      <c r="D1206" s="125">
        <v>1</v>
      </c>
      <c r="E1206" s="126">
        <v>1</v>
      </c>
      <c r="F1206" s="126" t="s">
        <v>713</v>
      </c>
      <c r="G1206" s="127" t="s">
        <v>2903</v>
      </c>
      <c r="H1206" s="253"/>
      <c r="I1206" s="93"/>
      <c r="J1206" s="230"/>
    </row>
    <row r="1207" spans="1:10" x14ac:dyDescent="0.25">
      <c r="A1207" s="230"/>
      <c r="B1207" s="49"/>
      <c r="C1207" s="128" t="s">
        <v>2153</v>
      </c>
      <c r="D1207" s="125">
        <v>1</v>
      </c>
      <c r="E1207" s="126">
        <v>1</v>
      </c>
      <c r="F1207" s="126" t="s">
        <v>713</v>
      </c>
      <c r="G1207" s="127" t="s">
        <v>2903</v>
      </c>
      <c r="H1207" s="253"/>
      <c r="I1207" s="93"/>
      <c r="J1207" s="230"/>
    </row>
    <row r="1208" spans="1:10" x14ac:dyDescent="0.25">
      <c r="A1208" s="230"/>
      <c r="B1208" s="49"/>
      <c r="C1208" s="128" t="s">
        <v>2154</v>
      </c>
      <c r="D1208" s="125">
        <v>1</v>
      </c>
      <c r="E1208" s="126">
        <v>1</v>
      </c>
      <c r="F1208" s="126" t="s">
        <v>713</v>
      </c>
      <c r="G1208" s="127" t="s">
        <v>2903</v>
      </c>
      <c r="H1208" s="253"/>
      <c r="I1208" s="93"/>
      <c r="J1208" s="230"/>
    </row>
    <row r="1209" spans="1:10" x14ac:dyDescent="0.25">
      <c r="A1209" s="230"/>
      <c r="B1209" s="49"/>
      <c r="C1209" s="128" t="s">
        <v>2155</v>
      </c>
      <c r="D1209" s="125">
        <v>1</v>
      </c>
      <c r="E1209" s="126">
        <v>1</v>
      </c>
      <c r="F1209" s="126" t="s">
        <v>713</v>
      </c>
      <c r="G1209" s="127" t="s">
        <v>2903</v>
      </c>
      <c r="H1209" s="253"/>
      <c r="I1209" s="93"/>
      <c r="J1209" s="230"/>
    </row>
    <row r="1210" spans="1:10" x14ac:dyDescent="0.25">
      <c r="A1210" s="230"/>
      <c r="B1210" s="49"/>
      <c r="C1210" s="128" t="s">
        <v>2156</v>
      </c>
      <c r="D1210" s="125">
        <v>1</v>
      </c>
      <c r="E1210" s="126">
        <v>1</v>
      </c>
      <c r="F1210" s="126" t="s">
        <v>713</v>
      </c>
      <c r="G1210" s="127" t="s">
        <v>2903</v>
      </c>
      <c r="H1210" s="253"/>
      <c r="I1210" s="93"/>
      <c r="J1210" s="230"/>
    </row>
    <row r="1211" spans="1:10" x14ac:dyDescent="0.25">
      <c r="A1211" s="230"/>
      <c r="B1211" s="49"/>
      <c r="C1211" s="128" t="s">
        <v>2157</v>
      </c>
      <c r="D1211" s="125">
        <v>1</v>
      </c>
      <c r="E1211" s="126">
        <v>1</v>
      </c>
      <c r="F1211" s="126" t="s">
        <v>713</v>
      </c>
      <c r="G1211" s="127" t="s">
        <v>2903</v>
      </c>
      <c r="H1211" s="253"/>
      <c r="I1211" s="93"/>
      <c r="J1211" s="230"/>
    </row>
    <row r="1212" spans="1:10" x14ac:dyDescent="0.25">
      <c r="A1212" s="230"/>
      <c r="B1212" s="49"/>
      <c r="C1212" s="128" t="s">
        <v>2158</v>
      </c>
      <c r="D1212" s="125">
        <v>1</v>
      </c>
      <c r="E1212" s="126">
        <v>1</v>
      </c>
      <c r="F1212" s="126" t="s">
        <v>713</v>
      </c>
      <c r="G1212" s="127" t="s">
        <v>2903</v>
      </c>
      <c r="H1212" s="253"/>
      <c r="I1212" s="93"/>
      <c r="J1212" s="230"/>
    </row>
    <row r="1213" spans="1:10" x14ac:dyDescent="0.25">
      <c r="A1213" s="230"/>
      <c r="B1213" s="49"/>
      <c r="C1213" s="128" t="s">
        <v>2159</v>
      </c>
      <c r="D1213" s="125">
        <v>1</v>
      </c>
      <c r="E1213" s="126">
        <v>1</v>
      </c>
      <c r="F1213" s="126" t="s">
        <v>713</v>
      </c>
      <c r="G1213" s="127" t="s">
        <v>2903</v>
      </c>
      <c r="H1213" s="253"/>
      <c r="I1213" s="93"/>
      <c r="J1213" s="230"/>
    </row>
    <row r="1214" spans="1:10" x14ac:dyDescent="0.25">
      <c r="A1214" s="230"/>
      <c r="B1214" s="49"/>
      <c r="C1214" s="128" t="s">
        <v>2160</v>
      </c>
      <c r="D1214" s="125">
        <v>1</v>
      </c>
      <c r="E1214" s="126">
        <v>1</v>
      </c>
      <c r="F1214" s="126" t="s">
        <v>713</v>
      </c>
      <c r="G1214" s="127" t="s">
        <v>2917</v>
      </c>
      <c r="H1214" s="253"/>
      <c r="I1214" s="93"/>
      <c r="J1214" s="230"/>
    </row>
    <row r="1215" spans="1:10" x14ac:dyDescent="0.25">
      <c r="A1215" s="230"/>
      <c r="B1215" s="49"/>
      <c r="C1215" s="128" t="s">
        <v>2161</v>
      </c>
      <c r="D1215" s="125">
        <v>1</v>
      </c>
      <c r="E1215" s="126">
        <v>0</v>
      </c>
      <c r="F1215" s="126" t="s">
        <v>713</v>
      </c>
      <c r="G1215" s="127" t="s">
        <v>2948</v>
      </c>
      <c r="H1215" s="253"/>
      <c r="I1215" s="93"/>
      <c r="J1215" s="230"/>
    </row>
    <row r="1216" spans="1:10" x14ac:dyDescent="0.25">
      <c r="A1216" s="230"/>
      <c r="B1216" s="49"/>
      <c r="C1216" s="128" t="s">
        <v>2162</v>
      </c>
      <c r="D1216" s="125">
        <v>1</v>
      </c>
      <c r="E1216" s="126">
        <v>0</v>
      </c>
      <c r="F1216" s="126" t="s">
        <v>713</v>
      </c>
      <c r="G1216" s="127" t="s">
        <v>2946</v>
      </c>
      <c r="H1216" s="253"/>
      <c r="I1216" s="93"/>
      <c r="J1216" s="230"/>
    </row>
    <row r="1217" spans="1:10" x14ac:dyDescent="0.25">
      <c r="A1217" s="230"/>
      <c r="B1217" s="49"/>
      <c r="C1217" s="128" t="s">
        <v>2163</v>
      </c>
      <c r="D1217" s="125">
        <v>1</v>
      </c>
      <c r="E1217" s="126">
        <v>1</v>
      </c>
      <c r="F1217" s="126" t="s">
        <v>713</v>
      </c>
      <c r="G1217" s="127" t="s">
        <v>2903</v>
      </c>
      <c r="H1217" s="253"/>
      <c r="I1217" s="93"/>
      <c r="J1217" s="230"/>
    </row>
    <row r="1218" spans="1:10" x14ac:dyDescent="0.25">
      <c r="A1218" s="230"/>
      <c r="B1218" s="49"/>
      <c r="C1218" s="128" t="s">
        <v>2164</v>
      </c>
      <c r="D1218" s="125">
        <v>1</v>
      </c>
      <c r="E1218" s="126">
        <v>1</v>
      </c>
      <c r="F1218" s="126" t="s">
        <v>713</v>
      </c>
      <c r="G1218" s="127" t="s">
        <v>2903</v>
      </c>
      <c r="H1218" s="253"/>
      <c r="I1218" s="93"/>
      <c r="J1218" s="230"/>
    </row>
    <row r="1219" spans="1:10" ht="24" x14ac:dyDescent="0.25">
      <c r="A1219" s="230"/>
      <c r="B1219" s="49"/>
      <c r="C1219" s="128" t="s">
        <v>2165</v>
      </c>
      <c r="D1219" s="125">
        <v>1</v>
      </c>
      <c r="E1219" s="126">
        <v>1</v>
      </c>
      <c r="F1219" s="126" t="s">
        <v>713</v>
      </c>
      <c r="G1219" s="127" t="s">
        <v>2903</v>
      </c>
      <c r="H1219" s="253"/>
      <c r="I1219" s="93"/>
      <c r="J1219" s="230"/>
    </row>
    <row r="1220" spans="1:10" ht="24" x14ac:dyDescent="0.25">
      <c r="A1220" s="230"/>
      <c r="B1220" s="49"/>
      <c r="C1220" s="128" t="s">
        <v>2166</v>
      </c>
      <c r="D1220" s="125">
        <v>1</v>
      </c>
      <c r="E1220" s="126">
        <v>1</v>
      </c>
      <c r="F1220" s="126" t="s">
        <v>713</v>
      </c>
      <c r="G1220" s="127" t="s">
        <v>2903</v>
      </c>
      <c r="H1220" s="253"/>
      <c r="I1220" s="93"/>
      <c r="J1220" s="230"/>
    </row>
    <row r="1221" spans="1:10" x14ac:dyDescent="0.25">
      <c r="A1221" s="230"/>
      <c r="B1221" s="49"/>
      <c r="C1221" s="128" t="s">
        <v>2167</v>
      </c>
      <c r="D1221" s="125">
        <v>1</v>
      </c>
      <c r="E1221" s="126">
        <v>1</v>
      </c>
      <c r="F1221" s="126" t="s">
        <v>713</v>
      </c>
      <c r="G1221" s="127" t="s">
        <v>2903</v>
      </c>
      <c r="H1221" s="253"/>
      <c r="I1221" s="93"/>
      <c r="J1221" s="230"/>
    </row>
    <row r="1222" spans="1:10" x14ac:dyDescent="0.25">
      <c r="A1222" s="230"/>
      <c r="B1222" s="49"/>
      <c r="C1222" s="128" t="s">
        <v>2168</v>
      </c>
      <c r="D1222" s="125">
        <v>1</v>
      </c>
      <c r="E1222" s="126">
        <v>1</v>
      </c>
      <c r="F1222" s="126" t="s">
        <v>713</v>
      </c>
      <c r="G1222" s="127" t="s">
        <v>2903</v>
      </c>
      <c r="H1222" s="253"/>
      <c r="I1222" s="93"/>
      <c r="J1222" s="230"/>
    </row>
    <row r="1223" spans="1:10" ht="30" x14ac:dyDescent="0.25">
      <c r="A1223" s="230"/>
      <c r="B1223" s="49"/>
      <c r="C1223" s="124" t="s">
        <v>2169</v>
      </c>
      <c r="D1223" s="125">
        <v>1</v>
      </c>
      <c r="E1223" s="126">
        <v>0</v>
      </c>
      <c r="F1223" s="126" t="s">
        <v>713</v>
      </c>
      <c r="G1223" s="127" t="s">
        <v>2949</v>
      </c>
      <c r="H1223" s="253"/>
      <c r="I1223" s="93"/>
      <c r="J1223" s="230"/>
    </row>
    <row r="1224" spans="1:10" ht="30" x14ac:dyDescent="0.25">
      <c r="A1224" s="230"/>
      <c r="B1224" s="49"/>
      <c r="C1224" s="124" t="s">
        <v>2170</v>
      </c>
      <c r="D1224" s="125">
        <v>1</v>
      </c>
      <c r="E1224" s="126">
        <v>0</v>
      </c>
      <c r="F1224" s="126" t="s">
        <v>713</v>
      </c>
      <c r="G1224" s="127" t="s">
        <v>2949</v>
      </c>
      <c r="H1224" s="253"/>
      <c r="I1224" s="93"/>
      <c r="J1224" s="230"/>
    </row>
    <row r="1225" spans="1:10" ht="30" x14ac:dyDescent="0.25">
      <c r="A1225" s="230"/>
      <c r="B1225" s="49"/>
      <c r="C1225" s="128" t="s">
        <v>2171</v>
      </c>
      <c r="D1225" s="125">
        <v>1</v>
      </c>
      <c r="E1225" s="126">
        <v>0</v>
      </c>
      <c r="F1225" s="126" t="s">
        <v>713</v>
      </c>
      <c r="G1225" s="127" t="s">
        <v>2949</v>
      </c>
      <c r="H1225" s="253"/>
      <c r="I1225" s="93"/>
      <c r="J1225" s="230"/>
    </row>
    <row r="1226" spans="1:10" ht="30" x14ac:dyDescent="0.25">
      <c r="A1226" s="230"/>
      <c r="B1226" s="49"/>
      <c r="C1226" s="128" t="s">
        <v>2172</v>
      </c>
      <c r="D1226" s="125">
        <v>1</v>
      </c>
      <c r="E1226" s="126">
        <v>0</v>
      </c>
      <c r="F1226" s="126" t="s">
        <v>713</v>
      </c>
      <c r="G1226" s="127" t="s">
        <v>2949</v>
      </c>
      <c r="H1226" s="253"/>
      <c r="I1226" s="93"/>
      <c r="J1226" s="230"/>
    </row>
    <row r="1227" spans="1:10" ht="30" x14ac:dyDescent="0.25">
      <c r="A1227" s="230"/>
      <c r="B1227" s="49"/>
      <c r="C1227" s="128" t="s">
        <v>2173</v>
      </c>
      <c r="D1227" s="125">
        <v>1</v>
      </c>
      <c r="E1227" s="126">
        <v>0</v>
      </c>
      <c r="F1227" s="126" t="s">
        <v>713</v>
      </c>
      <c r="G1227" s="127" t="s">
        <v>2949</v>
      </c>
      <c r="H1227" s="253"/>
      <c r="I1227" s="93"/>
      <c r="J1227" s="230"/>
    </row>
    <row r="1228" spans="1:10" ht="30" x14ac:dyDescent="0.25">
      <c r="A1228" s="230"/>
      <c r="B1228" s="49"/>
      <c r="C1228" s="128" t="s">
        <v>2174</v>
      </c>
      <c r="D1228" s="125">
        <v>1</v>
      </c>
      <c r="E1228" s="126">
        <v>0</v>
      </c>
      <c r="F1228" s="126" t="s">
        <v>713</v>
      </c>
      <c r="G1228" s="127" t="s">
        <v>2949</v>
      </c>
      <c r="H1228" s="253"/>
      <c r="I1228" s="93"/>
      <c r="J1228" s="230"/>
    </row>
    <row r="1229" spans="1:10" ht="30" x14ac:dyDescent="0.25">
      <c r="A1229" s="230"/>
      <c r="B1229" s="49"/>
      <c r="C1229" s="128" t="s">
        <v>2175</v>
      </c>
      <c r="D1229" s="125">
        <v>1</v>
      </c>
      <c r="E1229" s="126">
        <v>0</v>
      </c>
      <c r="F1229" s="126" t="s">
        <v>713</v>
      </c>
      <c r="G1229" s="127" t="s">
        <v>2949</v>
      </c>
      <c r="H1229" s="253"/>
      <c r="I1229" s="93"/>
      <c r="J1229" s="230"/>
    </row>
    <row r="1230" spans="1:10" ht="30" x14ac:dyDescent="0.25">
      <c r="A1230" s="230"/>
      <c r="B1230" s="49"/>
      <c r="C1230" s="128" t="s">
        <v>2176</v>
      </c>
      <c r="D1230" s="125">
        <v>1</v>
      </c>
      <c r="E1230" s="126">
        <v>0</v>
      </c>
      <c r="F1230" s="126" t="s">
        <v>713</v>
      </c>
      <c r="G1230" s="127" t="s">
        <v>2949</v>
      </c>
      <c r="H1230" s="253"/>
      <c r="I1230" s="93"/>
      <c r="J1230" s="230"/>
    </row>
    <row r="1231" spans="1:10" ht="30" x14ac:dyDescent="0.25">
      <c r="A1231" s="230"/>
      <c r="B1231" s="49"/>
      <c r="C1231" s="128" t="s">
        <v>2177</v>
      </c>
      <c r="D1231" s="125">
        <v>1</v>
      </c>
      <c r="E1231" s="126">
        <v>0</v>
      </c>
      <c r="F1231" s="126" t="s">
        <v>713</v>
      </c>
      <c r="G1231" s="127" t="s">
        <v>2949</v>
      </c>
      <c r="H1231" s="253"/>
      <c r="I1231" s="93"/>
      <c r="J1231" s="230"/>
    </row>
    <row r="1232" spans="1:10" ht="30" x14ac:dyDescent="0.25">
      <c r="A1232" s="230"/>
      <c r="B1232" s="49"/>
      <c r="C1232" s="128" t="s">
        <v>2178</v>
      </c>
      <c r="D1232" s="125">
        <v>1</v>
      </c>
      <c r="E1232" s="126">
        <v>0</v>
      </c>
      <c r="F1232" s="126" t="s">
        <v>713</v>
      </c>
      <c r="G1232" s="127" t="s">
        <v>2949</v>
      </c>
      <c r="H1232" s="253"/>
      <c r="I1232" s="93"/>
      <c r="J1232" s="230"/>
    </row>
    <row r="1233" spans="1:10" ht="30" x14ac:dyDescent="0.25">
      <c r="A1233" s="230"/>
      <c r="B1233" s="49"/>
      <c r="C1233" s="128" t="s">
        <v>2179</v>
      </c>
      <c r="D1233" s="125">
        <v>1</v>
      </c>
      <c r="E1233" s="126">
        <v>0</v>
      </c>
      <c r="F1233" s="126" t="s">
        <v>713</v>
      </c>
      <c r="G1233" s="127" t="s">
        <v>2949</v>
      </c>
      <c r="H1233" s="253"/>
      <c r="I1233" s="93"/>
      <c r="J1233" s="230"/>
    </row>
    <row r="1234" spans="1:10" ht="30" x14ac:dyDescent="0.25">
      <c r="A1234" s="230"/>
      <c r="B1234" s="49"/>
      <c r="C1234" s="128" t="s">
        <v>2180</v>
      </c>
      <c r="D1234" s="125">
        <v>1</v>
      </c>
      <c r="E1234" s="126">
        <v>0</v>
      </c>
      <c r="F1234" s="126" t="s">
        <v>713</v>
      </c>
      <c r="G1234" s="127" t="s">
        <v>2949</v>
      </c>
      <c r="H1234" s="253"/>
      <c r="I1234" s="93"/>
      <c r="J1234" s="230"/>
    </row>
    <row r="1235" spans="1:10" ht="30" x14ac:dyDescent="0.25">
      <c r="A1235" s="230"/>
      <c r="B1235" s="49"/>
      <c r="C1235" s="128" t="s">
        <v>2181</v>
      </c>
      <c r="D1235" s="125">
        <v>1</v>
      </c>
      <c r="E1235" s="126">
        <v>0</v>
      </c>
      <c r="F1235" s="126" t="s">
        <v>713</v>
      </c>
      <c r="G1235" s="127" t="s">
        <v>2949</v>
      </c>
      <c r="H1235" s="253"/>
      <c r="I1235" s="93"/>
      <c r="J1235" s="230"/>
    </row>
    <row r="1236" spans="1:10" ht="30" x14ac:dyDescent="0.25">
      <c r="A1236" s="230"/>
      <c r="B1236" s="49"/>
      <c r="C1236" s="128" t="s">
        <v>2182</v>
      </c>
      <c r="D1236" s="125">
        <v>1</v>
      </c>
      <c r="E1236" s="126">
        <v>0</v>
      </c>
      <c r="F1236" s="126" t="s">
        <v>713</v>
      </c>
      <c r="G1236" s="127" t="s">
        <v>2949</v>
      </c>
      <c r="H1236" s="253"/>
      <c r="I1236" s="93"/>
      <c r="J1236" s="230"/>
    </row>
    <row r="1237" spans="1:10" ht="30" x14ac:dyDescent="0.25">
      <c r="A1237" s="230"/>
      <c r="B1237" s="49"/>
      <c r="C1237" s="128" t="s">
        <v>2183</v>
      </c>
      <c r="D1237" s="125">
        <v>1</v>
      </c>
      <c r="E1237" s="126">
        <v>0</v>
      </c>
      <c r="F1237" s="126" t="s">
        <v>713</v>
      </c>
      <c r="G1237" s="127" t="s">
        <v>2949</v>
      </c>
      <c r="H1237" s="253"/>
      <c r="I1237" s="93"/>
      <c r="J1237" s="230"/>
    </row>
    <row r="1238" spans="1:10" ht="30" x14ac:dyDescent="0.25">
      <c r="A1238" s="230"/>
      <c r="B1238" s="49"/>
      <c r="C1238" s="128" t="s">
        <v>2184</v>
      </c>
      <c r="D1238" s="125">
        <v>1</v>
      </c>
      <c r="E1238" s="126">
        <v>0</v>
      </c>
      <c r="F1238" s="126" t="s">
        <v>713</v>
      </c>
      <c r="G1238" s="127" t="s">
        <v>2949</v>
      </c>
      <c r="H1238" s="253"/>
      <c r="I1238" s="93"/>
      <c r="J1238" s="230"/>
    </row>
    <row r="1239" spans="1:10" ht="30" x14ac:dyDescent="0.25">
      <c r="A1239" s="230"/>
      <c r="B1239" s="49"/>
      <c r="C1239" s="128" t="s">
        <v>2185</v>
      </c>
      <c r="D1239" s="125">
        <v>1</v>
      </c>
      <c r="E1239" s="126">
        <v>0</v>
      </c>
      <c r="F1239" s="126" t="s">
        <v>713</v>
      </c>
      <c r="G1239" s="127" t="s">
        <v>2949</v>
      </c>
      <c r="H1239" s="253"/>
      <c r="I1239" s="93"/>
      <c r="J1239" s="230"/>
    </row>
    <row r="1240" spans="1:10" ht="30" x14ac:dyDescent="0.25">
      <c r="A1240" s="230"/>
      <c r="B1240" s="49"/>
      <c r="C1240" s="128" t="s">
        <v>2186</v>
      </c>
      <c r="D1240" s="125">
        <v>1</v>
      </c>
      <c r="E1240" s="126">
        <v>0</v>
      </c>
      <c r="F1240" s="126" t="s">
        <v>713</v>
      </c>
      <c r="G1240" s="127" t="s">
        <v>2949</v>
      </c>
      <c r="H1240" s="253"/>
      <c r="I1240" s="93"/>
      <c r="J1240" s="230"/>
    </row>
    <row r="1241" spans="1:10" ht="30" x14ac:dyDescent="0.25">
      <c r="A1241" s="230"/>
      <c r="B1241" s="49"/>
      <c r="C1241" s="128" t="s">
        <v>2187</v>
      </c>
      <c r="D1241" s="125">
        <v>1</v>
      </c>
      <c r="E1241" s="126">
        <v>0</v>
      </c>
      <c r="F1241" s="126" t="s">
        <v>713</v>
      </c>
      <c r="G1241" s="127" t="s">
        <v>2949</v>
      </c>
      <c r="H1241" s="253"/>
      <c r="I1241" s="93"/>
      <c r="J1241" s="230"/>
    </row>
    <row r="1242" spans="1:10" ht="30" x14ac:dyDescent="0.25">
      <c r="A1242" s="230"/>
      <c r="B1242" s="49"/>
      <c r="C1242" s="128" t="s">
        <v>2188</v>
      </c>
      <c r="D1242" s="125">
        <v>1</v>
      </c>
      <c r="E1242" s="126">
        <v>0</v>
      </c>
      <c r="F1242" s="126" t="s">
        <v>713</v>
      </c>
      <c r="G1242" s="127" t="s">
        <v>2949</v>
      </c>
      <c r="H1242" s="253"/>
      <c r="I1242" s="93"/>
      <c r="J1242" s="230"/>
    </row>
    <row r="1243" spans="1:10" ht="30" x14ac:dyDescent="0.25">
      <c r="A1243" s="230"/>
      <c r="B1243" s="49"/>
      <c r="C1243" s="128" t="s">
        <v>2189</v>
      </c>
      <c r="D1243" s="125">
        <v>1</v>
      </c>
      <c r="E1243" s="126">
        <v>0</v>
      </c>
      <c r="F1243" s="126" t="s">
        <v>713</v>
      </c>
      <c r="G1243" s="127" t="s">
        <v>2949</v>
      </c>
      <c r="H1243" s="253"/>
      <c r="I1243" s="93"/>
      <c r="J1243" s="230"/>
    </row>
    <row r="1244" spans="1:10" ht="30" x14ac:dyDescent="0.25">
      <c r="A1244" s="230"/>
      <c r="B1244" s="49"/>
      <c r="C1244" s="128" t="s">
        <v>2190</v>
      </c>
      <c r="D1244" s="125">
        <v>1</v>
      </c>
      <c r="E1244" s="126">
        <v>0</v>
      </c>
      <c r="F1244" s="126" t="s">
        <v>713</v>
      </c>
      <c r="G1244" s="127" t="s">
        <v>2949</v>
      </c>
      <c r="H1244" s="253"/>
      <c r="I1244" s="93"/>
      <c r="J1244" s="230"/>
    </row>
    <row r="1245" spans="1:10" ht="30" x14ac:dyDescent="0.25">
      <c r="A1245" s="230"/>
      <c r="B1245" s="49"/>
      <c r="C1245" s="128" t="s">
        <v>2191</v>
      </c>
      <c r="D1245" s="125">
        <v>1</v>
      </c>
      <c r="E1245" s="126">
        <v>0</v>
      </c>
      <c r="F1245" s="126" t="s">
        <v>713</v>
      </c>
      <c r="G1245" s="127" t="s">
        <v>2949</v>
      </c>
      <c r="H1245" s="253"/>
      <c r="I1245" s="93"/>
      <c r="J1245" s="230"/>
    </row>
    <row r="1246" spans="1:10" ht="30" x14ac:dyDescent="0.25">
      <c r="A1246" s="230"/>
      <c r="B1246" s="49"/>
      <c r="C1246" s="128" t="s">
        <v>2192</v>
      </c>
      <c r="D1246" s="125">
        <v>1</v>
      </c>
      <c r="E1246" s="126">
        <v>0</v>
      </c>
      <c r="F1246" s="126" t="s">
        <v>713</v>
      </c>
      <c r="G1246" s="127" t="s">
        <v>2949</v>
      </c>
      <c r="H1246" s="253"/>
      <c r="I1246" s="93"/>
      <c r="J1246" s="230"/>
    </row>
    <row r="1247" spans="1:10" ht="30" x14ac:dyDescent="0.25">
      <c r="A1247" s="230"/>
      <c r="B1247" s="49"/>
      <c r="C1247" s="128" t="s">
        <v>2193</v>
      </c>
      <c r="D1247" s="125">
        <v>1</v>
      </c>
      <c r="E1247" s="126">
        <v>0</v>
      </c>
      <c r="F1247" s="126" t="s">
        <v>713</v>
      </c>
      <c r="G1247" s="127" t="s">
        <v>2949</v>
      </c>
      <c r="H1247" s="253"/>
      <c r="I1247" s="129"/>
      <c r="J1247" s="230"/>
    </row>
    <row r="1248" spans="1:10" ht="30" x14ac:dyDescent="0.25">
      <c r="A1248" s="230"/>
      <c r="B1248" s="49"/>
      <c r="C1248" s="128" t="s">
        <v>2194</v>
      </c>
      <c r="D1248" s="125">
        <v>1</v>
      </c>
      <c r="E1248" s="126">
        <v>0</v>
      </c>
      <c r="F1248" s="126" t="s">
        <v>713</v>
      </c>
      <c r="G1248" s="127" t="s">
        <v>2949</v>
      </c>
      <c r="H1248" s="253"/>
      <c r="I1248" s="129"/>
      <c r="J1248" s="230"/>
    </row>
    <row r="1249" spans="1:10" ht="30" x14ac:dyDescent="0.25">
      <c r="A1249" s="230"/>
      <c r="B1249" s="49"/>
      <c r="C1249" s="124" t="s">
        <v>2195</v>
      </c>
      <c r="D1249" s="125">
        <v>1</v>
      </c>
      <c r="E1249" s="126">
        <v>0</v>
      </c>
      <c r="F1249" s="126" t="s">
        <v>713</v>
      </c>
      <c r="G1249" s="127" t="s">
        <v>2950</v>
      </c>
      <c r="H1249" s="253"/>
      <c r="I1249" s="129"/>
      <c r="J1249" s="230"/>
    </row>
    <row r="1250" spans="1:10" ht="30" x14ac:dyDescent="0.25">
      <c r="A1250" s="230"/>
      <c r="B1250" s="49"/>
      <c r="C1250" s="124" t="s">
        <v>2196</v>
      </c>
      <c r="D1250" s="125">
        <v>1</v>
      </c>
      <c r="E1250" s="126">
        <v>0</v>
      </c>
      <c r="F1250" s="126" t="s">
        <v>713</v>
      </c>
      <c r="G1250" s="127" t="s">
        <v>2950</v>
      </c>
      <c r="H1250" s="253"/>
      <c r="I1250" s="129"/>
      <c r="J1250" s="230"/>
    </row>
    <row r="1251" spans="1:10" ht="72" x14ac:dyDescent="0.25">
      <c r="A1251" s="230"/>
      <c r="B1251" s="49"/>
      <c r="C1251" s="128" t="s">
        <v>2197</v>
      </c>
      <c r="D1251" s="125">
        <v>1</v>
      </c>
      <c r="E1251" s="126">
        <v>0</v>
      </c>
      <c r="F1251" s="126" t="s">
        <v>713</v>
      </c>
      <c r="G1251" s="127" t="s">
        <v>2950</v>
      </c>
      <c r="H1251" s="253"/>
      <c r="I1251" s="129"/>
      <c r="J1251" s="230"/>
    </row>
    <row r="1252" spans="1:10" ht="30" x14ac:dyDescent="0.25">
      <c r="A1252" s="230"/>
      <c r="B1252" s="49"/>
      <c r="C1252" s="128" t="s">
        <v>2198</v>
      </c>
      <c r="D1252" s="125">
        <v>1</v>
      </c>
      <c r="E1252" s="126">
        <v>0</v>
      </c>
      <c r="F1252" s="126" t="s">
        <v>713</v>
      </c>
      <c r="G1252" s="127" t="s">
        <v>2950</v>
      </c>
      <c r="H1252" s="253"/>
      <c r="I1252" s="129"/>
      <c r="J1252" s="230"/>
    </row>
    <row r="1253" spans="1:10" x14ac:dyDescent="0.25">
      <c r="A1253" s="230"/>
      <c r="B1253" s="49"/>
      <c r="C1253" s="234"/>
      <c r="D1253" s="122"/>
      <c r="E1253" s="258"/>
      <c r="F1253" s="259"/>
      <c r="G1253" s="260"/>
      <c r="H1253" s="253"/>
      <c r="I1253" s="129"/>
      <c r="J1253" s="230"/>
    </row>
    <row r="1254" spans="1:10" x14ac:dyDescent="0.25">
      <c r="A1254" s="230"/>
      <c r="B1254" s="49"/>
      <c r="C1254" s="234" t="s">
        <v>1480</v>
      </c>
      <c r="D1254" s="122"/>
      <c r="E1254" s="258"/>
      <c r="F1254" s="259"/>
      <c r="G1254" s="260"/>
      <c r="H1254" s="253"/>
      <c r="I1254" s="129"/>
      <c r="J1254" s="230"/>
    </row>
    <row r="1255" spans="1:10" x14ac:dyDescent="0.25">
      <c r="A1255" s="230"/>
      <c r="B1255" s="49"/>
      <c r="C1255" s="234"/>
      <c r="D1255" s="122"/>
      <c r="E1255" s="258"/>
      <c r="F1255" s="259"/>
      <c r="G1255" s="260"/>
      <c r="H1255" s="253"/>
      <c r="I1255" s="129"/>
      <c r="J1255" s="230"/>
    </row>
    <row r="1256" spans="1:10" x14ac:dyDescent="0.25">
      <c r="A1256" s="230"/>
      <c r="B1256" s="49"/>
      <c r="C1256" s="232" t="s">
        <v>726</v>
      </c>
      <c r="D1256" s="114"/>
      <c r="E1256" s="258"/>
      <c r="F1256" s="258"/>
      <c r="G1256" s="260"/>
      <c r="H1256" s="253"/>
      <c r="I1256" s="129"/>
      <c r="J1256" s="230"/>
    </row>
    <row r="1257" spans="1:10" ht="24" x14ac:dyDescent="0.25">
      <c r="A1257" s="230"/>
      <c r="B1257" s="49"/>
      <c r="C1257" s="130" t="s">
        <v>2199</v>
      </c>
      <c r="D1257" s="131">
        <v>1</v>
      </c>
      <c r="E1257" s="126">
        <v>1</v>
      </c>
      <c r="F1257" s="126" t="s">
        <v>713</v>
      </c>
      <c r="G1257" s="127" t="s">
        <v>2951</v>
      </c>
      <c r="H1257" s="253"/>
      <c r="I1257" s="129"/>
      <c r="J1257" s="230"/>
    </row>
    <row r="1258" spans="1:10" ht="36" x14ac:dyDescent="0.25">
      <c r="A1258" s="230"/>
      <c r="B1258" s="49"/>
      <c r="C1258" s="124" t="s">
        <v>2200</v>
      </c>
      <c r="D1258" s="131">
        <v>1</v>
      </c>
      <c r="E1258" s="126">
        <v>1</v>
      </c>
      <c r="F1258" s="126" t="s">
        <v>713</v>
      </c>
      <c r="G1258" s="127" t="s">
        <v>2951</v>
      </c>
      <c r="H1258" s="253"/>
      <c r="I1258" s="129"/>
      <c r="J1258" s="230"/>
    </row>
    <row r="1259" spans="1:10" ht="36" x14ac:dyDescent="0.25">
      <c r="A1259" s="230"/>
      <c r="B1259" s="49"/>
      <c r="C1259" s="124" t="s">
        <v>2201</v>
      </c>
      <c r="D1259" s="131">
        <v>1</v>
      </c>
      <c r="E1259" s="126">
        <v>1</v>
      </c>
      <c r="F1259" s="126" t="s">
        <v>713</v>
      </c>
      <c r="G1259" s="127" t="s">
        <v>2951</v>
      </c>
      <c r="H1259" s="253"/>
      <c r="I1259" s="129"/>
      <c r="J1259" s="230"/>
    </row>
    <row r="1260" spans="1:10" ht="36" x14ac:dyDescent="0.25">
      <c r="A1260" s="230"/>
      <c r="B1260" s="49"/>
      <c r="C1260" s="124" t="s">
        <v>2202</v>
      </c>
      <c r="D1260" s="131">
        <v>1</v>
      </c>
      <c r="E1260" s="126">
        <v>1</v>
      </c>
      <c r="F1260" s="126" t="s">
        <v>713</v>
      </c>
      <c r="G1260" s="127" t="s">
        <v>2951</v>
      </c>
      <c r="H1260" s="253"/>
      <c r="I1260" s="129"/>
      <c r="J1260" s="230"/>
    </row>
    <row r="1261" spans="1:10" ht="24" x14ac:dyDescent="0.25">
      <c r="A1261" s="230"/>
      <c r="B1261" s="49"/>
      <c r="C1261" s="124" t="s">
        <v>2203</v>
      </c>
      <c r="D1261" s="131">
        <v>1</v>
      </c>
      <c r="E1261" s="126">
        <v>1</v>
      </c>
      <c r="F1261" s="126" t="s">
        <v>713</v>
      </c>
      <c r="G1261" s="127" t="s">
        <v>2951</v>
      </c>
      <c r="H1261" s="253"/>
      <c r="I1261" s="129"/>
      <c r="J1261" s="230"/>
    </row>
    <row r="1262" spans="1:10" ht="24" x14ac:dyDescent="0.25">
      <c r="A1262" s="230"/>
      <c r="B1262" s="49"/>
      <c r="C1262" s="124" t="s">
        <v>2204</v>
      </c>
      <c r="D1262" s="131">
        <v>1</v>
      </c>
      <c r="E1262" s="126">
        <v>1</v>
      </c>
      <c r="F1262" s="126" t="s">
        <v>713</v>
      </c>
      <c r="G1262" s="127" t="s">
        <v>2951</v>
      </c>
      <c r="H1262" s="253"/>
      <c r="I1262" s="129"/>
      <c r="J1262" s="230"/>
    </row>
    <row r="1263" spans="1:10" ht="36" x14ac:dyDescent="0.25">
      <c r="A1263" s="230"/>
      <c r="B1263" s="49"/>
      <c r="C1263" s="124" t="s">
        <v>2205</v>
      </c>
      <c r="D1263" s="131">
        <v>1</v>
      </c>
      <c r="E1263" s="126">
        <v>1</v>
      </c>
      <c r="F1263" s="126" t="s">
        <v>713</v>
      </c>
      <c r="G1263" s="127" t="s">
        <v>2951</v>
      </c>
      <c r="H1263" s="253"/>
      <c r="I1263" s="129"/>
      <c r="J1263" s="230"/>
    </row>
    <row r="1264" spans="1:10" ht="36" x14ac:dyDescent="0.25">
      <c r="A1264" s="230"/>
      <c r="B1264" s="49"/>
      <c r="C1264" s="130" t="s">
        <v>2206</v>
      </c>
      <c r="D1264" s="131">
        <v>1</v>
      </c>
      <c r="E1264" s="126">
        <v>1</v>
      </c>
      <c r="F1264" s="126" t="s">
        <v>713</v>
      </c>
      <c r="G1264" s="127" t="s">
        <v>2951</v>
      </c>
      <c r="H1264" s="253"/>
      <c r="I1264" s="129"/>
      <c r="J1264" s="230"/>
    </row>
    <row r="1265" spans="1:10" x14ac:dyDescent="0.25">
      <c r="A1265" s="230"/>
      <c r="B1265" s="49"/>
      <c r="C1265" s="124" t="s">
        <v>2207</v>
      </c>
      <c r="D1265" s="131">
        <v>1</v>
      </c>
      <c r="E1265" s="126">
        <v>1</v>
      </c>
      <c r="F1265" s="126" t="s">
        <v>713</v>
      </c>
      <c r="G1265" s="127" t="s">
        <v>2951</v>
      </c>
      <c r="H1265" s="253"/>
      <c r="I1265" s="129"/>
      <c r="J1265" s="230"/>
    </row>
    <row r="1266" spans="1:10" x14ac:dyDescent="0.25">
      <c r="A1266" s="230"/>
      <c r="B1266" s="97"/>
      <c r="C1266" s="254"/>
      <c r="D1266" s="132"/>
      <c r="E1266" s="255"/>
      <c r="F1266" s="255"/>
      <c r="G1266" s="255"/>
      <c r="H1266" s="255"/>
      <c r="I1266" s="98"/>
      <c r="J1266" s="230"/>
    </row>
    <row r="1267" spans="1:10" x14ac:dyDescent="0.25">
      <c r="A1267" s="230"/>
      <c r="B1267" s="230"/>
      <c r="C1267" s="256"/>
      <c r="D1267" s="116"/>
      <c r="E1267" s="230"/>
      <c r="F1267" s="230"/>
      <c r="G1267" s="230"/>
      <c r="H1267" s="230"/>
      <c r="I1267" s="230"/>
      <c r="J1267" s="230"/>
    </row>
    <row r="1268" spans="1:10" x14ac:dyDescent="0.25">
      <c r="A1268" s="230"/>
      <c r="B1268" s="230"/>
      <c r="C1268" s="256"/>
      <c r="D1268" s="116"/>
      <c r="E1268" s="230"/>
      <c r="F1268" s="230"/>
      <c r="G1268" s="230"/>
      <c r="H1268" s="230"/>
      <c r="I1268" s="230"/>
      <c r="J1268" s="230"/>
    </row>
    <row r="1269" spans="1:10" x14ac:dyDescent="0.25">
      <c r="A1269" s="230"/>
      <c r="B1269" s="230"/>
      <c r="C1269" s="256"/>
      <c r="D1269" s="116"/>
      <c r="E1269" s="230"/>
      <c r="F1269" s="230"/>
      <c r="G1269" s="230"/>
      <c r="H1269" s="230"/>
      <c r="I1269" s="230"/>
      <c r="J1269" s="230"/>
    </row>
    <row r="1270" spans="1:10" x14ac:dyDescent="0.25">
      <c r="A1270" s="230"/>
      <c r="B1270" s="230"/>
      <c r="C1270" s="256"/>
      <c r="D1270" s="116"/>
      <c r="E1270" s="230"/>
      <c r="F1270" s="230"/>
      <c r="G1270" s="230"/>
      <c r="H1270" s="230"/>
      <c r="I1270" s="230"/>
      <c r="J1270" s="230"/>
    </row>
    <row r="1271" spans="1:10" x14ac:dyDescent="0.25">
      <c r="A1271" s="230"/>
      <c r="B1271" s="230"/>
      <c r="C1271" s="256"/>
      <c r="D1271" s="116"/>
      <c r="E1271" s="230"/>
      <c r="F1271" s="230"/>
      <c r="G1271" s="230"/>
      <c r="H1271" s="230"/>
      <c r="I1271" s="230"/>
      <c r="J1271" s="230"/>
    </row>
    <row r="1272" spans="1:10" ht="18.75" x14ac:dyDescent="0.25">
      <c r="A1272" s="234"/>
      <c r="B1272" s="413" t="s">
        <v>2208</v>
      </c>
      <c r="C1272" s="414"/>
      <c r="D1272" s="414"/>
      <c r="E1272" s="414"/>
      <c r="F1272" s="414"/>
      <c r="G1272" s="414"/>
      <c r="H1272" s="414"/>
      <c r="I1272" s="243"/>
      <c r="J1272" s="233"/>
    </row>
    <row r="1273" spans="1:10" x14ac:dyDescent="0.25">
      <c r="A1273" s="234"/>
      <c r="B1273" s="270"/>
      <c r="C1273" s="270"/>
      <c r="D1273" s="271"/>
      <c r="E1273" s="270"/>
      <c r="F1273" s="270"/>
      <c r="G1273" s="270"/>
      <c r="H1273" s="270"/>
      <c r="I1273" s="232"/>
      <c r="J1273" s="233"/>
    </row>
    <row r="1274" spans="1:10" x14ac:dyDescent="0.25">
      <c r="A1274" s="234"/>
      <c r="B1274" s="270"/>
      <c r="C1274" s="272" t="s">
        <v>1478</v>
      </c>
      <c r="D1274" s="273"/>
      <c r="E1274" s="274">
        <f>IF('Aplicabilidad Art.55'!$I$32="NO","NA",SUM(E1283:E1306)/SUM(D1283:D1306))</f>
        <v>1</v>
      </c>
      <c r="F1274" s="275"/>
      <c r="G1274" s="276" t="str">
        <f>CONCATENATE("Según la configuración de aplicabilidad, esta fracción ",'Aplicabilidad Art.55'!I32," aplica.")</f>
        <v>Según la configuración de aplicabilidad, esta fracción SI aplica.</v>
      </c>
      <c r="H1274" s="277"/>
      <c r="I1274" s="232"/>
      <c r="J1274" s="233"/>
    </row>
    <row r="1275" spans="1:10" x14ac:dyDescent="0.25">
      <c r="A1275" s="234"/>
      <c r="B1275" s="277"/>
      <c r="C1275" s="272" t="s">
        <v>1480</v>
      </c>
      <c r="D1275" s="273"/>
      <c r="E1275" s="274">
        <f>IF('Aplicabilidad Art.55'!$I$32="NO","NA",SUM(E1311:E1319)/SUM(D1311:D1319))</f>
        <v>1</v>
      </c>
      <c r="F1275" s="275"/>
      <c r="G1275" s="278" t="s">
        <v>1481</v>
      </c>
      <c r="H1275" s="277"/>
      <c r="I1275" s="232"/>
      <c r="J1275" s="233"/>
    </row>
    <row r="1276" spans="1:10" x14ac:dyDescent="0.25">
      <c r="A1276" s="234"/>
      <c r="B1276" s="277"/>
      <c r="C1276" s="272" t="s">
        <v>1482</v>
      </c>
      <c r="D1276" s="273"/>
      <c r="E1276" s="279">
        <f>IF('Aplicabilidad Art.55'!$I$32="NO","NA",E1274*0.6+E1275*0.4)</f>
        <v>1</v>
      </c>
      <c r="F1276" s="280"/>
      <c r="G1276" s="278" t="s">
        <v>1483</v>
      </c>
      <c r="H1276" s="277"/>
      <c r="I1276" s="232"/>
      <c r="J1276" s="233"/>
    </row>
    <row r="1277" spans="1:10" x14ac:dyDescent="0.25">
      <c r="A1277" s="234"/>
      <c r="B1277" s="277"/>
      <c r="C1277" s="277"/>
      <c r="D1277" s="281"/>
      <c r="E1277" s="282"/>
      <c r="F1277" s="282"/>
      <c r="G1277" s="277"/>
      <c r="H1277" s="277"/>
      <c r="I1277" s="232"/>
      <c r="J1277" s="233"/>
    </row>
    <row r="1278" spans="1:10" x14ac:dyDescent="0.25">
      <c r="A1278" s="230"/>
      <c r="B1278" s="283"/>
      <c r="C1278" s="270"/>
      <c r="D1278" s="284"/>
      <c r="E1278" s="283"/>
      <c r="F1278" s="283"/>
      <c r="G1278" s="283"/>
      <c r="H1278" s="270"/>
      <c r="I1278" s="232"/>
      <c r="J1278" s="233"/>
    </row>
    <row r="1279" spans="1:10" x14ac:dyDescent="0.25">
      <c r="A1279" s="230"/>
      <c r="B1279" s="285"/>
      <c r="C1279" s="286"/>
      <c r="D1279" s="287"/>
      <c r="E1279" s="411"/>
      <c r="F1279" s="412"/>
      <c r="G1279" s="412"/>
      <c r="H1279" s="288"/>
      <c r="I1279" s="92"/>
      <c r="J1279" s="233"/>
    </row>
    <row r="1280" spans="1:10" x14ac:dyDescent="0.25">
      <c r="A1280" s="230"/>
      <c r="B1280" s="290"/>
      <c r="C1280" s="277" t="s">
        <v>1484</v>
      </c>
      <c r="D1280" s="291"/>
      <c r="E1280" s="292"/>
      <c r="F1280" s="292"/>
      <c r="G1280" s="292"/>
      <c r="H1280" s="292"/>
      <c r="I1280" s="93"/>
      <c r="J1280" s="233"/>
    </row>
    <row r="1281" spans="1:10" x14ac:dyDescent="0.25">
      <c r="A1281" s="230"/>
      <c r="B1281" s="294"/>
      <c r="C1281" s="277"/>
      <c r="D1281" s="291"/>
      <c r="E1281" s="292"/>
      <c r="F1281" s="292"/>
      <c r="G1281" s="292"/>
      <c r="H1281" s="292"/>
      <c r="I1281" s="93"/>
      <c r="J1281" s="233"/>
    </row>
    <row r="1282" spans="1:10" x14ac:dyDescent="0.25">
      <c r="A1282" s="230"/>
      <c r="B1282" s="294"/>
      <c r="C1282" s="270" t="s">
        <v>726</v>
      </c>
      <c r="D1282" s="284"/>
      <c r="E1282" s="283" t="s">
        <v>1485</v>
      </c>
      <c r="F1282" s="283" t="s">
        <v>712</v>
      </c>
      <c r="G1282" s="283" t="s">
        <v>1486</v>
      </c>
      <c r="H1282" s="292"/>
      <c r="I1282" s="93"/>
      <c r="J1282" s="233"/>
    </row>
    <row r="1283" spans="1:10" x14ac:dyDescent="0.25">
      <c r="A1283" s="230"/>
      <c r="B1283" s="294"/>
      <c r="C1283" s="295" t="s">
        <v>1487</v>
      </c>
      <c r="D1283" s="304">
        <v>1</v>
      </c>
      <c r="E1283" s="297">
        <v>1</v>
      </c>
      <c r="F1283" s="297" t="s">
        <v>713</v>
      </c>
      <c r="G1283" s="313" t="s">
        <v>2903</v>
      </c>
      <c r="H1283" s="292"/>
      <c r="I1283" s="93"/>
      <c r="J1283" s="233"/>
    </row>
    <row r="1284" spans="1:10" ht="24" x14ac:dyDescent="0.25">
      <c r="A1284" s="230"/>
      <c r="B1284" s="294"/>
      <c r="C1284" s="295" t="s">
        <v>1488</v>
      </c>
      <c r="D1284" s="304">
        <v>1</v>
      </c>
      <c r="E1284" s="297">
        <v>1</v>
      </c>
      <c r="F1284" s="297" t="s">
        <v>713</v>
      </c>
      <c r="G1284" s="313" t="s">
        <v>2903</v>
      </c>
      <c r="H1284" s="292"/>
      <c r="I1284" s="93"/>
      <c r="J1284" s="233"/>
    </row>
    <row r="1285" spans="1:10" x14ac:dyDescent="0.25">
      <c r="A1285" s="230"/>
      <c r="B1285" s="290"/>
      <c r="C1285" s="300" t="s">
        <v>2209</v>
      </c>
      <c r="D1285" s="304">
        <v>1</v>
      </c>
      <c r="E1285" s="297">
        <v>1</v>
      </c>
      <c r="F1285" s="297" t="s">
        <v>713</v>
      </c>
      <c r="G1285" s="313" t="s">
        <v>2903</v>
      </c>
      <c r="H1285" s="292"/>
      <c r="I1285" s="93"/>
      <c r="J1285" s="230"/>
    </row>
    <row r="1286" spans="1:10" x14ac:dyDescent="0.25">
      <c r="A1286" s="230"/>
      <c r="B1286" s="290"/>
      <c r="C1286" s="300" t="s">
        <v>2210</v>
      </c>
      <c r="D1286" s="304">
        <v>1</v>
      </c>
      <c r="E1286" s="297">
        <v>1</v>
      </c>
      <c r="F1286" s="297" t="s">
        <v>713</v>
      </c>
      <c r="G1286" s="313" t="s">
        <v>2903</v>
      </c>
      <c r="H1286" s="292"/>
      <c r="I1286" s="93"/>
      <c r="J1286" s="230"/>
    </row>
    <row r="1287" spans="1:10" x14ac:dyDescent="0.25">
      <c r="A1287" s="230"/>
      <c r="B1287" s="290"/>
      <c r="C1287" s="300" t="s">
        <v>2211</v>
      </c>
      <c r="D1287" s="304">
        <v>1</v>
      </c>
      <c r="E1287" s="297">
        <v>1</v>
      </c>
      <c r="F1287" s="297" t="s">
        <v>713</v>
      </c>
      <c r="G1287" s="313" t="s">
        <v>2903</v>
      </c>
      <c r="H1287" s="292"/>
      <c r="I1287" s="93"/>
      <c r="J1287" s="230"/>
    </row>
    <row r="1288" spans="1:10" ht="24" x14ac:dyDescent="0.25">
      <c r="A1288" s="230"/>
      <c r="B1288" s="290"/>
      <c r="C1288" s="300" t="s">
        <v>2212</v>
      </c>
      <c r="D1288" s="304">
        <v>1</v>
      </c>
      <c r="E1288" s="297">
        <v>1</v>
      </c>
      <c r="F1288" s="297" t="s">
        <v>713</v>
      </c>
      <c r="G1288" s="313" t="s">
        <v>2903</v>
      </c>
      <c r="H1288" s="292"/>
      <c r="I1288" s="93"/>
      <c r="J1288" s="230"/>
    </row>
    <row r="1289" spans="1:10" x14ac:dyDescent="0.25">
      <c r="A1289" s="230"/>
      <c r="B1289" s="290"/>
      <c r="C1289" s="300" t="s">
        <v>2213</v>
      </c>
      <c r="D1289" s="304">
        <v>1</v>
      </c>
      <c r="E1289" s="297">
        <v>1</v>
      </c>
      <c r="F1289" s="297" t="s">
        <v>713</v>
      </c>
      <c r="G1289" s="313" t="s">
        <v>2903</v>
      </c>
      <c r="H1289" s="292"/>
      <c r="I1289" s="93"/>
      <c r="J1289" s="230"/>
    </row>
    <row r="1290" spans="1:10" x14ac:dyDescent="0.25">
      <c r="A1290" s="230"/>
      <c r="B1290" s="290"/>
      <c r="C1290" s="300" t="s">
        <v>2214</v>
      </c>
      <c r="D1290" s="304">
        <v>1</v>
      </c>
      <c r="E1290" s="297">
        <v>1</v>
      </c>
      <c r="F1290" s="297" t="s">
        <v>713</v>
      </c>
      <c r="G1290" s="313" t="s">
        <v>2903</v>
      </c>
      <c r="H1290" s="292"/>
      <c r="I1290" s="93"/>
      <c r="J1290" s="230"/>
    </row>
    <row r="1291" spans="1:10" ht="36" x14ac:dyDescent="0.25">
      <c r="A1291" s="230"/>
      <c r="B1291" s="290"/>
      <c r="C1291" s="300" t="s">
        <v>2215</v>
      </c>
      <c r="D1291" s="304">
        <v>1</v>
      </c>
      <c r="E1291" s="297">
        <v>1</v>
      </c>
      <c r="F1291" s="297" t="s">
        <v>713</v>
      </c>
      <c r="G1291" s="313" t="s">
        <v>2903</v>
      </c>
      <c r="H1291" s="292"/>
      <c r="I1291" s="93"/>
      <c r="J1291" s="230"/>
    </row>
    <row r="1292" spans="1:10" ht="24" x14ac:dyDescent="0.25">
      <c r="A1292" s="230"/>
      <c r="B1292" s="290"/>
      <c r="C1292" s="300" t="s">
        <v>2216</v>
      </c>
      <c r="D1292" s="304">
        <v>1</v>
      </c>
      <c r="E1292" s="297">
        <v>1</v>
      </c>
      <c r="F1292" s="297" t="s">
        <v>713</v>
      </c>
      <c r="G1292" s="313" t="s">
        <v>2903</v>
      </c>
      <c r="H1292" s="292"/>
      <c r="I1292" s="93"/>
      <c r="J1292" s="230"/>
    </row>
    <row r="1293" spans="1:10" x14ac:dyDescent="0.25">
      <c r="A1293" s="230"/>
      <c r="B1293" s="290"/>
      <c r="C1293" s="300" t="s">
        <v>2217</v>
      </c>
      <c r="D1293" s="304">
        <v>1</v>
      </c>
      <c r="E1293" s="297">
        <v>1</v>
      </c>
      <c r="F1293" s="297" t="s">
        <v>713</v>
      </c>
      <c r="G1293" s="313" t="s">
        <v>2903</v>
      </c>
      <c r="H1293" s="292"/>
      <c r="I1293" s="93"/>
      <c r="J1293" s="230"/>
    </row>
    <row r="1294" spans="1:10" x14ac:dyDescent="0.25">
      <c r="A1294" s="230"/>
      <c r="B1294" s="290"/>
      <c r="C1294" s="300" t="s">
        <v>2218</v>
      </c>
      <c r="D1294" s="304">
        <v>1</v>
      </c>
      <c r="E1294" s="297">
        <v>1</v>
      </c>
      <c r="F1294" s="297" t="s">
        <v>713</v>
      </c>
      <c r="G1294" s="313" t="s">
        <v>2903</v>
      </c>
      <c r="H1294" s="292"/>
      <c r="I1294" s="93"/>
      <c r="J1294" s="230"/>
    </row>
    <row r="1295" spans="1:10" ht="24" x14ac:dyDescent="0.25">
      <c r="A1295" s="230"/>
      <c r="B1295" s="290"/>
      <c r="C1295" s="300" t="s">
        <v>2219</v>
      </c>
      <c r="D1295" s="304">
        <v>1</v>
      </c>
      <c r="E1295" s="297">
        <v>1</v>
      </c>
      <c r="F1295" s="297" t="s">
        <v>713</v>
      </c>
      <c r="G1295" s="313" t="s">
        <v>2903</v>
      </c>
      <c r="H1295" s="292"/>
      <c r="I1295" s="93"/>
      <c r="J1295" s="230"/>
    </row>
    <row r="1296" spans="1:10" x14ac:dyDescent="0.25">
      <c r="A1296" s="230"/>
      <c r="B1296" s="290"/>
      <c r="C1296" s="300" t="s">
        <v>2220</v>
      </c>
      <c r="D1296" s="304">
        <v>1</v>
      </c>
      <c r="E1296" s="297">
        <v>1</v>
      </c>
      <c r="F1296" s="297" t="s">
        <v>713</v>
      </c>
      <c r="G1296" s="313" t="s">
        <v>2903</v>
      </c>
      <c r="H1296" s="292"/>
      <c r="I1296" s="93"/>
      <c r="J1296" s="230"/>
    </row>
    <row r="1297" spans="1:10" ht="24" x14ac:dyDescent="0.25">
      <c r="A1297" s="230"/>
      <c r="B1297" s="290"/>
      <c r="C1297" s="300" t="s">
        <v>2221</v>
      </c>
      <c r="D1297" s="304">
        <v>1</v>
      </c>
      <c r="E1297" s="297">
        <v>1</v>
      </c>
      <c r="F1297" s="297" t="s">
        <v>713</v>
      </c>
      <c r="G1297" s="313" t="s">
        <v>2903</v>
      </c>
      <c r="H1297" s="292"/>
      <c r="I1297" s="93"/>
      <c r="J1297" s="230"/>
    </row>
    <row r="1298" spans="1:10" ht="24" x14ac:dyDescent="0.25">
      <c r="A1298" s="230"/>
      <c r="B1298" s="290"/>
      <c r="C1298" s="300" t="s">
        <v>2222</v>
      </c>
      <c r="D1298" s="304">
        <v>1</v>
      </c>
      <c r="E1298" s="297">
        <v>1</v>
      </c>
      <c r="F1298" s="297" t="s">
        <v>713</v>
      </c>
      <c r="G1298" s="313" t="s">
        <v>2903</v>
      </c>
      <c r="H1298" s="292"/>
      <c r="I1298" s="93"/>
      <c r="J1298" s="230"/>
    </row>
    <row r="1299" spans="1:10" ht="24" x14ac:dyDescent="0.25">
      <c r="A1299" s="230"/>
      <c r="B1299" s="290"/>
      <c r="C1299" s="300" t="s">
        <v>2223</v>
      </c>
      <c r="D1299" s="304">
        <v>1</v>
      </c>
      <c r="E1299" s="297">
        <v>1</v>
      </c>
      <c r="F1299" s="297" t="s">
        <v>713</v>
      </c>
      <c r="G1299" s="313" t="s">
        <v>2903</v>
      </c>
      <c r="H1299" s="292"/>
      <c r="I1299" s="93"/>
      <c r="J1299" s="230"/>
    </row>
    <row r="1300" spans="1:10" ht="36" x14ac:dyDescent="0.25">
      <c r="A1300" s="230"/>
      <c r="B1300" s="290"/>
      <c r="C1300" s="300" t="s">
        <v>2224</v>
      </c>
      <c r="D1300" s="304">
        <v>1</v>
      </c>
      <c r="E1300" s="297">
        <v>1</v>
      </c>
      <c r="F1300" s="297" t="s">
        <v>713</v>
      </c>
      <c r="G1300" s="313" t="s">
        <v>2903</v>
      </c>
      <c r="H1300" s="292"/>
      <c r="I1300" s="93"/>
      <c r="J1300" s="230"/>
    </row>
    <row r="1301" spans="1:10" ht="84" x14ac:dyDescent="0.25">
      <c r="A1301" s="230"/>
      <c r="B1301" s="290"/>
      <c r="C1301" s="300" t="s">
        <v>2225</v>
      </c>
      <c r="D1301" s="304">
        <v>1</v>
      </c>
      <c r="E1301" s="297">
        <v>1</v>
      </c>
      <c r="F1301" s="297" t="s">
        <v>713</v>
      </c>
      <c r="G1301" s="313" t="s">
        <v>2903</v>
      </c>
      <c r="H1301" s="292"/>
      <c r="I1301" s="93"/>
      <c r="J1301" s="230"/>
    </row>
    <row r="1302" spans="1:10" ht="24" x14ac:dyDescent="0.25">
      <c r="A1302" s="230"/>
      <c r="B1302" s="290"/>
      <c r="C1302" s="300" t="s">
        <v>2226</v>
      </c>
      <c r="D1302" s="304">
        <v>1</v>
      </c>
      <c r="E1302" s="297">
        <v>1</v>
      </c>
      <c r="F1302" s="297" t="s">
        <v>713</v>
      </c>
      <c r="G1302" s="313" t="s">
        <v>2903</v>
      </c>
      <c r="H1302" s="292"/>
      <c r="I1302" s="93"/>
      <c r="J1302" s="230"/>
    </row>
    <row r="1303" spans="1:10" x14ac:dyDescent="0.25">
      <c r="A1303" s="230"/>
      <c r="B1303" s="290"/>
      <c r="C1303" s="300" t="s">
        <v>2227</v>
      </c>
      <c r="D1303" s="304">
        <v>1</v>
      </c>
      <c r="E1303" s="297">
        <v>1</v>
      </c>
      <c r="F1303" s="297" t="s">
        <v>713</v>
      </c>
      <c r="G1303" s="313" t="s">
        <v>2903</v>
      </c>
      <c r="H1303" s="292"/>
      <c r="I1303" s="93"/>
      <c r="J1303" s="230"/>
    </row>
    <row r="1304" spans="1:10" ht="60" x14ac:dyDescent="0.25">
      <c r="A1304" s="230"/>
      <c r="B1304" s="290"/>
      <c r="C1304" s="300" t="s">
        <v>2228</v>
      </c>
      <c r="D1304" s="304">
        <v>1</v>
      </c>
      <c r="E1304" s="297">
        <v>1</v>
      </c>
      <c r="F1304" s="297" t="s">
        <v>713</v>
      </c>
      <c r="G1304" s="313" t="s">
        <v>2903</v>
      </c>
      <c r="H1304" s="292"/>
      <c r="I1304" s="93"/>
      <c r="J1304" s="230"/>
    </row>
    <row r="1305" spans="1:10" ht="24" x14ac:dyDescent="0.25">
      <c r="A1305" s="230"/>
      <c r="B1305" s="290"/>
      <c r="C1305" s="300" t="s">
        <v>2229</v>
      </c>
      <c r="D1305" s="304">
        <v>1</v>
      </c>
      <c r="E1305" s="297">
        <v>1</v>
      </c>
      <c r="F1305" s="297" t="s">
        <v>713</v>
      </c>
      <c r="G1305" s="313" t="s">
        <v>2903</v>
      </c>
      <c r="H1305" s="292"/>
      <c r="I1305" s="129"/>
      <c r="J1305" s="230"/>
    </row>
    <row r="1306" spans="1:10" ht="144" x14ac:dyDescent="0.25">
      <c r="A1306" s="230"/>
      <c r="B1306" s="290"/>
      <c r="C1306" s="300" t="s">
        <v>2230</v>
      </c>
      <c r="D1306" s="304">
        <v>1</v>
      </c>
      <c r="E1306" s="297">
        <v>1</v>
      </c>
      <c r="F1306" s="297" t="s">
        <v>713</v>
      </c>
      <c r="G1306" s="313" t="s">
        <v>2903</v>
      </c>
      <c r="H1306" s="292"/>
      <c r="I1306" s="129"/>
      <c r="J1306" s="230"/>
    </row>
    <row r="1307" spans="1:10" x14ac:dyDescent="0.25">
      <c r="A1307" s="230"/>
      <c r="B1307" s="290"/>
      <c r="C1307" s="277"/>
      <c r="D1307" s="291"/>
      <c r="E1307" s="292"/>
      <c r="F1307" s="292"/>
      <c r="G1307" s="292"/>
      <c r="H1307" s="292"/>
      <c r="I1307" s="129"/>
      <c r="J1307" s="230"/>
    </row>
    <row r="1308" spans="1:10" x14ac:dyDescent="0.25">
      <c r="A1308" s="230"/>
      <c r="B1308" s="290"/>
      <c r="C1308" s="277" t="s">
        <v>1480</v>
      </c>
      <c r="D1308" s="291"/>
      <c r="E1308" s="292"/>
      <c r="F1308" s="292"/>
      <c r="G1308" s="292"/>
      <c r="H1308" s="292"/>
      <c r="I1308" s="129"/>
      <c r="J1308" s="230"/>
    </row>
    <row r="1309" spans="1:10" x14ac:dyDescent="0.25">
      <c r="A1309" s="230"/>
      <c r="B1309" s="290"/>
      <c r="C1309" s="277"/>
      <c r="D1309" s="291"/>
      <c r="E1309" s="292"/>
      <c r="F1309" s="292"/>
      <c r="G1309" s="292"/>
      <c r="H1309" s="292"/>
      <c r="I1309" s="129"/>
      <c r="J1309" s="230"/>
    </row>
    <row r="1310" spans="1:10" x14ac:dyDescent="0.25">
      <c r="A1310" s="230"/>
      <c r="B1310" s="290"/>
      <c r="C1310" s="270" t="s">
        <v>726</v>
      </c>
      <c r="D1310" s="284"/>
      <c r="E1310" s="283" t="s">
        <v>1485</v>
      </c>
      <c r="F1310" s="283" t="s">
        <v>712</v>
      </c>
      <c r="G1310" s="283" t="s">
        <v>1486</v>
      </c>
      <c r="H1310" s="292"/>
      <c r="I1310" s="129"/>
      <c r="J1310" s="230"/>
    </row>
    <row r="1311" spans="1:10" x14ac:dyDescent="0.25">
      <c r="A1311" s="230"/>
      <c r="B1311" s="290"/>
      <c r="C1311" s="303" t="s">
        <v>2231</v>
      </c>
      <c r="D1311" s="304">
        <v>1</v>
      </c>
      <c r="E1311" s="297">
        <v>1</v>
      </c>
      <c r="F1311" s="297" t="s">
        <v>713</v>
      </c>
      <c r="G1311" s="313" t="s">
        <v>2903</v>
      </c>
      <c r="H1311" s="292"/>
      <c r="I1311" s="129"/>
      <c r="J1311" s="230"/>
    </row>
    <row r="1312" spans="1:10" ht="36" x14ac:dyDescent="0.25">
      <c r="A1312" s="230"/>
      <c r="B1312" s="290"/>
      <c r="C1312" s="295" t="s">
        <v>2232</v>
      </c>
      <c r="D1312" s="304">
        <v>1</v>
      </c>
      <c r="E1312" s="297">
        <v>1</v>
      </c>
      <c r="F1312" s="297" t="s">
        <v>713</v>
      </c>
      <c r="G1312" s="313" t="s">
        <v>2903</v>
      </c>
      <c r="H1312" s="292"/>
      <c r="I1312" s="129"/>
      <c r="J1312" s="230"/>
    </row>
    <row r="1313" spans="1:10" ht="36" x14ac:dyDescent="0.25">
      <c r="A1313" s="230"/>
      <c r="B1313" s="290"/>
      <c r="C1313" s="295" t="s">
        <v>2233</v>
      </c>
      <c r="D1313" s="304">
        <v>1</v>
      </c>
      <c r="E1313" s="297">
        <v>1</v>
      </c>
      <c r="F1313" s="297" t="s">
        <v>713</v>
      </c>
      <c r="G1313" s="313" t="s">
        <v>2903</v>
      </c>
      <c r="H1313" s="292"/>
      <c r="I1313" s="129"/>
      <c r="J1313" s="230"/>
    </row>
    <row r="1314" spans="1:10" ht="36" x14ac:dyDescent="0.25">
      <c r="A1314" s="230"/>
      <c r="B1314" s="290"/>
      <c r="C1314" s="295" t="s">
        <v>2234</v>
      </c>
      <c r="D1314" s="304">
        <v>1</v>
      </c>
      <c r="E1314" s="297">
        <v>1</v>
      </c>
      <c r="F1314" s="297" t="s">
        <v>713</v>
      </c>
      <c r="G1314" s="313" t="s">
        <v>2903</v>
      </c>
      <c r="H1314" s="292"/>
      <c r="I1314" s="129"/>
      <c r="J1314" s="230"/>
    </row>
    <row r="1315" spans="1:10" ht="24" x14ac:dyDescent="0.25">
      <c r="A1315" s="230"/>
      <c r="B1315" s="290"/>
      <c r="C1315" s="295" t="s">
        <v>2235</v>
      </c>
      <c r="D1315" s="304">
        <v>1</v>
      </c>
      <c r="E1315" s="297">
        <v>1</v>
      </c>
      <c r="F1315" s="297" t="s">
        <v>713</v>
      </c>
      <c r="G1315" s="313" t="s">
        <v>2903</v>
      </c>
      <c r="H1315" s="292"/>
      <c r="I1315" s="129"/>
      <c r="J1315" s="230"/>
    </row>
    <row r="1316" spans="1:10" ht="24" x14ac:dyDescent="0.25">
      <c r="A1316" s="230"/>
      <c r="B1316" s="290"/>
      <c r="C1316" s="295" t="s">
        <v>2236</v>
      </c>
      <c r="D1316" s="304">
        <v>1</v>
      </c>
      <c r="E1316" s="297">
        <v>1</v>
      </c>
      <c r="F1316" s="297" t="s">
        <v>713</v>
      </c>
      <c r="G1316" s="313" t="s">
        <v>2903</v>
      </c>
      <c r="H1316" s="292"/>
      <c r="I1316" s="129"/>
      <c r="J1316" s="230"/>
    </row>
    <row r="1317" spans="1:10" ht="36" x14ac:dyDescent="0.25">
      <c r="A1317" s="230"/>
      <c r="B1317" s="290"/>
      <c r="C1317" s="295" t="s">
        <v>2237</v>
      </c>
      <c r="D1317" s="304">
        <v>1</v>
      </c>
      <c r="E1317" s="297">
        <v>1</v>
      </c>
      <c r="F1317" s="297" t="s">
        <v>713</v>
      </c>
      <c r="G1317" s="313" t="s">
        <v>2903</v>
      </c>
      <c r="H1317" s="292"/>
      <c r="I1317" s="129"/>
      <c r="J1317" s="230"/>
    </row>
    <row r="1318" spans="1:10" ht="36" x14ac:dyDescent="0.25">
      <c r="A1318" s="230"/>
      <c r="B1318" s="290"/>
      <c r="C1318" s="303" t="s">
        <v>2238</v>
      </c>
      <c r="D1318" s="304">
        <v>1</v>
      </c>
      <c r="E1318" s="297">
        <v>1</v>
      </c>
      <c r="F1318" s="297" t="s">
        <v>713</v>
      </c>
      <c r="G1318" s="313" t="s">
        <v>2903</v>
      </c>
      <c r="H1318" s="292"/>
      <c r="I1318" s="129"/>
      <c r="J1318" s="230"/>
    </row>
    <row r="1319" spans="1:10" x14ac:dyDescent="0.25">
      <c r="A1319" s="230"/>
      <c r="B1319" s="290"/>
      <c r="C1319" s="295" t="s">
        <v>2239</v>
      </c>
      <c r="D1319" s="304">
        <v>1</v>
      </c>
      <c r="E1319" s="297">
        <v>1</v>
      </c>
      <c r="F1319" s="297" t="s">
        <v>713</v>
      </c>
      <c r="G1319" s="313" t="s">
        <v>2903</v>
      </c>
      <c r="H1319" s="292"/>
      <c r="I1319" s="129"/>
      <c r="J1319" s="230"/>
    </row>
    <row r="1320" spans="1:10" x14ac:dyDescent="0.25">
      <c r="A1320" s="230"/>
      <c r="B1320" s="305"/>
      <c r="C1320" s="306"/>
      <c r="D1320" s="307"/>
      <c r="E1320" s="308"/>
      <c r="F1320" s="308"/>
      <c r="G1320" s="308"/>
      <c r="H1320" s="308"/>
      <c r="I1320" s="98"/>
      <c r="J1320" s="230"/>
    </row>
    <row r="1321" spans="1:10" x14ac:dyDescent="0.25">
      <c r="A1321" s="230"/>
      <c r="B1321" s="230"/>
      <c r="C1321" s="256"/>
      <c r="D1321" s="116"/>
      <c r="E1321" s="230"/>
      <c r="F1321" s="230"/>
      <c r="G1321" s="230"/>
      <c r="H1321" s="230"/>
      <c r="I1321" s="230"/>
      <c r="J1321" s="230"/>
    </row>
    <row r="1322" spans="1:10" x14ac:dyDescent="0.25">
      <c r="A1322" s="230"/>
      <c r="B1322" s="230"/>
      <c r="C1322" s="256"/>
      <c r="D1322" s="116"/>
      <c r="E1322" s="230"/>
      <c r="F1322" s="230"/>
      <c r="G1322" s="230"/>
      <c r="H1322" s="230"/>
      <c r="I1322" s="230"/>
      <c r="J1322" s="230"/>
    </row>
    <row r="1323" spans="1:10" x14ac:dyDescent="0.25">
      <c r="A1323" s="230"/>
      <c r="B1323" s="230"/>
      <c r="C1323" s="256"/>
      <c r="D1323" s="116"/>
      <c r="E1323" s="230"/>
      <c r="F1323" s="230"/>
      <c r="G1323" s="230"/>
      <c r="H1323" s="230"/>
      <c r="I1323" s="230"/>
      <c r="J1323" s="230"/>
    </row>
    <row r="1324" spans="1:10" x14ac:dyDescent="0.25">
      <c r="A1324" s="230"/>
      <c r="B1324" s="230"/>
      <c r="C1324" s="256"/>
      <c r="D1324" s="116"/>
      <c r="E1324" s="230"/>
      <c r="F1324" s="230"/>
      <c r="G1324" s="230"/>
      <c r="H1324" s="230"/>
      <c r="I1324" s="230"/>
      <c r="J1324" s="230"/>
    </row>
    <row r="1325" spans="1:10" x14ac:dyDescent="0.25">
      <c r="A1325" s="230"/>
      <c r="B1325" s="230"/>
      <c r="C1325" s="256"/>
      <c r="D1325" s="116"/>
      <c r="E1325" s="230"/>
      <c r="F1325" s="230"/>
      <c r="G1325" s="230"/>
      <c r="H1325" s="230"/>
      <c r="I1325" s="230"/>
      <c r="J1325" s="230"/>
    </row>
    <row r="1326" spans="1:10" ht="18.75" x14ac:dyDescent="0.25">
      <c r="A1326" s="234"/>
      <c r="B1326" s="407" t="s">
        <v>2240</v>
      </c>
      <c r="C1326" s="408"/>
      <c r="D1326" s="408"/>
      <c r="E1326" s="408"/>
      <c r="F1326" s="408"/>
      <c r="G1326" s="408"/>
      <c r="H1326" s="408"/>
      <c r="I1326" s="243"/>
      <c r="J1326" s="233"/>
    </row>
    <row r="1327" spans="1:10" x14ac:dyDescent="0.25">
      <c r="A1327" s="234"/>
      <c r="B1327" s="232"/>
      <c r="C1327" s="232"/>
      <c r="D1327" s="119"/>
      <c r="E1327" s="232"/>
      <c r="F1327" s="232"/>
      <c r="G1327" s="232"/>
      <c r="H1327" s="232"/>
      <c r="I1327" s="232"/>
      <c r="J1327" s="233"/>
    </row>
    <row r="1328" spans="1:10" x14ac:dyDescent="0.25">
      <c r="A1328" s="234"/>
      <c r="B1328" s="232"/>
      <c r="C1328" s="244" t="s">
        <v>1478</v>
      </c>
      <c r="D1328" s="120"/>
      <c r="E1328" s="245">
        <f>IF('Aplicabilidad Art.55'!$M$10="NO","NA",SUM(E1337:E1346)/SUM(D1337:D1346))</f>
        <v>0</v>
      </c>
      <c r="F1328" s="246"/>
      <c r="G1328" s="247" t="str">
        <f>CONCATENATE("Según la configuración de aplicabilidad, esta fracción ",'Aplicabilidad Art.55'!M10," aplica.")</f>
        <v>Según la configuración de aplicabilidad, esta fracción SI aplica.</v>
      </c>
      <c r="H1328" s="234"/>
      <c r="I1328" s="232"/>
      <c r="J1328" s="233"/>
    </row>
    <row r="1329" spans="1:10" x14ac:dyDescent="0.25">
      <c r="A1329" s="234"/>
      <c r="B1329" s="234"/>
      <c r="C1329" s="244" t="s">
        <v>1480</v>
      </c>
      <c r="D1329" s="120"/>
      <c r="E1329" s="245">
        <f>IF('Aplicabilidad Art.55'!$M$10="NO","NA",SUM(E1351:E1359)/SUM(D1351:D1359))</f>
        <v>0</v>
      </c>
      <c r="F1329" s="246"/>
      <c r="G1329" s="248" t="s">
        <v>1481</v>
      </c>
      <c r="H1329" s="234"/>
      <c r="I1329" s="232"/>
      <c r="J1329" s="233"/>
    </row>
    <row r="1330" spans="1:10" x14ac:dyDescent="0.25">
      <c r="A1330" s="234"/>
      <c r="B1330" s="234"/>
      <c r="C1330" s="244" t="s">
        <v>1482</v>
      </c>
      <c r="D1330" s="120"/>
      <c r="E1330" s="177">
        <f>IF('Aplicabilidad Art.55'!$M$10="NO","NA",E1328*0.6+E1329*0.4)</f>
        <v>0</v>
      </c>
      <c r="F1330" s="249"/>
      <c r="G1330" s="248" t="s">
        <v>1540</v>
      </c>
      <c r="H1330" s="234"/>
      <c r="I1330" s="232"/>
      <c r="J1330" s="233"/>
    </row>
    <row r="1331" spans="1:10" x14ac:dyDescent="0.25">
      <c r="A1331" s="234"/>
      <c r="B1331" s="234"/>
      <c r="C1331" s="234"/>
      <c r="D1331" s="117"/>
      <c r="E1331" s="236"/>
      <c r="F1331" s="236"/>
      <c r="G1331" s="234"/>
      <c r="H1331" s="234"/>
      <c r="I1331" s="232"/>
      <c r="J1331" s="233"/>
    </row>
    <row r="1332" spans="1:10" x14ac:dyDescent="0.25">
      <c r="A1332" s="230"/>
      <c r="B1332" s="231"/>
      <c r="C1332" s="232"/>
      <c r="D1332" s="114"/>
      <c r="E1332" s="231"/>
      <c r="F1332" s="231"/>
      <c r="G1332" s="231"/>
      <c r="H1332" s="232"/>
      <c r="I1332" s="232"/>
      <c r="J1332" s="233"/>
    </row>
    <row r="1333" spans="1:10" x14ac:dyDescent="0.25">
      <c r="A1333" s="230"/>
      <c r="B1333" s="91"/>
      <c r="C1333" s="251"/>
      <c r="D1333" s="121"/>
      <c r="E1333" s="409"/>
      <c r="F1333" s="410"/>
      <c r="G1333" s="410"/>
      <c r="H1333" s="252"/>
      <c r="I1333" s="92"/>
      <c r="J1333" s="233"/>
    </row>
    <row r="1334" spans="1:10" x14ac:dyDescent="0.25">
      <c r="A1334" s="230"/>
      <c r="B1334" s="49"/>
      <c r="C1334" s="234" t="s">
        <v>1484</v>
      </c>
      <c r="D1334" s="122"/>
      <c r="E1334" s="253"/>
      <c r="F1334" s="253"/>
      <c r="G1334" s="253"/>
      <c r="H1334" s="253"/>
      <c r="I1334" s="93"/>
      <c r="J1334" s="233"/>
    </row>
    <row r="1335" spans="1:10" x14ac:dyDescent="0.25">
      <c r="A1335" s="230"/>
      <c r="B1335" s="123"/>
      <c r="C1335" s="234"/>
      <c r="D1335" s="122"/>
      <c r="E1335" s="253"/>
      <c r="F1335" s="253"/>
      <c r="G1335" s="253"/>
      <c r="H1335" s="253"/>
      <c r="I1335" s="93"/>
      <c r="J1335" s="233"/>
    </row>
    <row r="1336" spans="1:10" x14ac:dyDescent="0.25">
      <c r="A1336" s="230"/>
      <c r="B1336" s="123"/>
      <c r="C1336" s="232" t="s">
        <v>726</v>
      </c>
      <c r="D1336" s="114"/>
      <c r="E1336" s="231" t="s">
        <v>1485</v>
      </c>
      <c r="F1336" s="231" t="s">
        <v>712</v>
      </c>
      <c r="G1336" s="231" t="s">
        <v>1486</v>
      </c>
      <c r="H1336" s="253"/>
      <c r="I1336" s="93"/>
      <c r="J1336" s="233"/>
    </row>
    <row r="1337" spans="1:10" ht="30" x14ac:dyDescent="0.25">
      <c r="A1337" s="230"/>
      <c r="B1337" s="123"/>
      <c r="C1337" s="124" t="s">
        <v>1487</v>
      </c>
      <c r="D1337" s="131">
        <v>1</v>
      </c>
      <c r="E1337" s="126">
        <v>0</v>
      </c>
      <c r="F1337" s="126" t="s">
        <v>713</v>
      </c>
      <c r="G1337" s="127" t="s">
        <v>2952</v>
      </c>
      <c r="H1337" s="253"/>
      <c r="I1337" s="93"/>
      <c r="J1337" s="233"/>
    </row>
    <row r="1338" spans="1:10" ht="30" x14ac:dyDescent="0.25">
      <c r="A1338" s="230"/>
      <c r="B1338" s="49"/>
      <c r="C1338" s="124" t="s">
        <v>1488</v>
      </c>
      <c r="D1338" s="131">
        <v>1</v>
      </c>
      <c r="E1338" s="126">
        <v>0</v>
      </c>
      <c r="F1338" s="126" t="s">
        <v>713</v>
      </c>
      <c r="G1338" s="127" t="s">
        <v>2952</v>
      </c>
      <c r="H1338" s="253"/>
      <c r="I1338" s="93"/>
      <c r="J1338" s="233"/>
    </row>
    <row r="1339" spans="1:10" ht="30" x14ac:dyDescent="0.25">
      <c r="A1339" s="230"/>
      <c r="B1339" s="49"/>
      <c r="C1339" s="128" t="s">
        <v>2241</v>
      </c>
      <c r="D1339" s="131">
        <v>1</v>
      </c>
      <c r="E1339" s="126">
        <v>0</v>
      </c>
      <c r="F1339" s="126" t="s">
        <v>713</v>
      </c>
      <c r="G1339" s="127" t="s">
        <v>2952</v>
      </c>
      <c r="H1339" s="253"/>
      <c r="I1339" s="93"/>
      <c r="J1339" s="230"/>
    </row>
    <row r="1340" spans="1:10" ht="30" x14ac:dyDescent="0.25">
      <c r="A1340" s="230"/>
      <c r="B1340" s="49"/>
      <c r="C1340" s="128" t="s">
        <v>2242</v>
      </c>
      <c r="D1340" s="131">
        <v>1</v>
      </c>
      <c r="E1340" s="126">
        <v>0</v>
      </c>
      <c r="F1340" s="126" t="s">
        <v>713</v>
      </c>
      <c r="G1340" s="127" t="s">
        <v>2952</v>
      </c>
      <c r="H1340" s="253"/>
      <c r="I1340" s="93"/>
      <c r="J1340" s="230"/>
    </row>
    <row r="1341" spans="1:10" ht="30" x14ac:dyDescent="0.25">
      <c r="A1341" s="230"/>
      <c r="B1341" s="49"/>
      <c r="C1341" s="128" t="s">
        <v>2243</v>
      </c>
      <c r="D1341" s="131">
        <v>1</v>
      </c>
      <c r="E1341" s="126">
        <v>0</v>
      </c>
      <c r="F1341" s="126" t="s">
        <v>713</v>
      </c>
      <c r="G1341" s="127" t="s">
        <v>2952</v>
      </c>
      <c r="H1341" s="253"/>
      <c r="I1341" s="93"/>
      <c r="J1341" s="230"/>
    </row>
    <row r="1342" spans="1:10" ht="60" x14ac:dyDescent="0.25">
      <c r="A1342" s="230"/>
      <c r="B1342" s="49"/>
      <c r="C1342" s="128" t="s">
        <v>2244</v>
      </c>
      <c r="D1342" s="131">
        <v>1</v>
      </c>
      <c r="E1342" s="126">
        <v>0</v>
      </c>
      <c r="F1342" s="126" t="s">
        <v>713</v>
      </c>
      <c r="G1342" s="127" t="s">
        <v>2952</v>
      </c>
      <c r="H1342" s="253"/>
      <c r="I1342" s="93"/>
      <c r="J1342" s="230"/>
    </row>
    <row r="1343" spans="1:10" ht="30" x14ac:dyDescent="0.25">
      <c r="A1343" s="230"/>
      <c r="B1343" s="49"/>
      <c r="C1343" s="128" t="s">
        <v>2245</v>
      </c>
      <c r="D1343" s="131">
        <v>1</v>
      </c>
      <c r="E1343" s="126">
        <v>0</v>
      </c>
      <c r="F1343" s="126" t="s">
        <v>713</v>
      </c>
      <c r="G1343" s="127" t="s">
        <v>2952</v>
      </c>
      <c r="H1343" s="253"/>
      <c r="I1343" s="93"/>
      <c r="J1343" s="230"/>
    </row>
    <row r="1344" spans="1:10" ht="30" x14ac:dyDescent="0.25">
      <c r="A1344" s="230"/>
      <c r="B1344" s="49"/>
      <c r="C1344" s="128" t="s">
        <v>2246</v>
      </c>
      <c r="D1344" s="131">
        <v>1</v>
      </c>
      <c r="E1344" s="126">
        <v>0</v>
      </c>
      <c r="F1344" s="126" t="s">
        <v>713</v>
      </c>
      <c r="G1344" s="127" t="s">
        <v>2952</v>
      </c>
      <c r="H1344" s="253"/>
      <c r="I1344" s="93"/>
      <c r="J1344" s="230"/>
    </row>
    <row r="1345" spans="1:10" ht="30" x14ac:dyDescent="0.25">
      <c r="A1345" s="230"/>
      <c r="B1345" s="49"/>
      <c r="C1345" s="128" t="s">
        <v>2247</v>
      </c>
      <c r="D1345" s="131">
        <v>1</v>
      </c>
      <c r="E1345" s="126">
        <v>0</v>
      </c>
      <c r="F1345" s="126" t="s">
        <v>713</v>
      </c>
      <c r="G1345" s="127" t="s">
        <v>2952</v>
      </c>
      <c r="H1345" s="253"/>
      <c r="I1345" s="129"/>
      <c r="J1345" s="230"/>
    </row>
    <row r="1346" spans="1:10" ht="30" x14ac:dyDescent="0.25">
      <c r="A1346" s="230"/>
      <c r="B1346" s="49"/>
      <c r="C1346" s="128" t="s">
        <v>2248</v>
      </c>
      <c r="D1346" s="131">
        <v>1</v>
      </c>
      <c r="E1346" s="126">
        <v>0</v>
      </c>
      <c r="F1346" s="126" t="s">
        <v>713</v>
      </c>
      <c r="G1346" s="127" t="s">
        <v>2952</v>
      </c>
      <c r="H1346" s="253"/>
      <c r="I1346" s="129"/>
      <c r="J1346" s="230"/>
    </row>
    <row r="1347" spans="1:10" x14ac:dyDescent="0.25">
      <c r="A1347" s="230"/>
      <c r="B1347" s="49"/>
      <c r="C1347" s="234"/>
      <c r="D1347" s="122"/>
      <c r="E1347" s="253"/>
      <c r="F1347" s="253"/>
      <c r="G1347" s="253"/>
      <c r="H1347" s="253"/>
      <c r="I1347" s="129"/>
      <c r="J1347" s="230"/>
    </row>
    <row r="1348" spans="1:10" x14ac:dyDescent="0.25">
      <c r="A1348" s="230"/>
      <c r="B1348" s="49"/>
      <c r="C1348" s="234" t="s">
        <v>1480</v>
      </c>
      <c r="D1348" s="122"/>
      <c r="E1348" s="253"/>
      <c r="F1348" s="253"/>
      <c r="G1348" s="253"/>
      <c r="H1348" s="253"/>
      <c r="I1348" s="129"/>
      <c r="J1348" s="230"/>
    </row>
    <row r="1349" spans="1:10" x14ac:dyDescent="0.25">
      <c r="A1349" s="230"/>
      <c r="B1349" s="49"/>
      <c r="C1349" s="234"/>
      <c r="D1349" s="122"/>
      <c r="E1349" s="253"/>
      <c r="F1349" s="253"/>
      <c r="G1349" s="253"/>
      <c r="H1349" s="253"/>
      <c r="I1349" s="129"/>
      <c r="J1349" s="230"/>
    </row>
    <row r="1350" spans="1:10" x14ac:dyDescent="0.25">
      <c r="A1350" s="230"/>
      <c r="B1350" s="49"/>
      <c r="C1350" s="232" t="s">
        <v>726</v>
      </c>
      <c r="D1350" s="114"/>
      <c r="E1350" s="231" t="s">
        <v>1485</v>
      </c>
      <c r="F1350" s="231" t="s">
        <v>712</v>
      </c>
      <c r="G1350" s="231" t="s">
        <v>1486</v>
      </c>
      <c r="H1350" s="253"/>
      <c r="I1350" s="129"/>
      <c r="J1350" s="230"/>
    </row>
    <row r="1351" spans="1:10" ht="36" x14ac:dyDescent="0.25">
      <c r="A1351" s="230"/>
      <c r="B1351" s="49"/>
      <c r="C1351" s="130" t="s">
        <v>2249</v>
      </c>
      <c r="D1351" s="131">
        <v>1</v>
      </c>
      <c r="E1351" s="126">
        <v>0</v>
      </c>
      <c r="F1351" s="126" t="s">
        <v>713</v>
      </c>
      <c r="G1351" s="127" t="s">
        <v>2952</v>
      </c>
      <c r="H1351" s="253"/>
      <c r="I1351" s="129"/>
      <c r="J1351" s="230"/>
    </row>
    <row r="1352" spans="1:10" ht="36" x14ac:dyDescent="0.25">
      <c r="A1352" s="230"/>
      <c r="B1352" s="49"/>
      <c r="C1352" s="124" t="s">
        <v>1608</v>
      </c>
      <c r="D1352" s="131">
        <v>1</v>
      </c>
      <c r="E1352" s="126">
        <v>0</v>
      </c>
      <c r="F1352" s="126" t="s">
        <v>713</v>
      </c>
      <c r="G1352" s="127" t="s">
        <v>2952</v>
      </c>
      <c r="H1352" s="253"/>
      <c r="I1352" s="129"/>
      <c r="J1352" s="230"/>
    </row>
    <row r="1353" spans="1:10" ht="36" x14ac:dyDescent="0.25">
      <c r="A1353" s="230"/>
      <c r="B1353" s="49"/>
      <c r="C1353" s="124" t="s">
        <v>1609</v>
      </c>
      <c r="D1353" s="131">
        <v>1</v>
      </c>
      <c r="E1353" s="126">
        <v>0</v>
      </c>
      <c r="F1353" s="126" t="s">
        <v>713</v>
      </c>
      <c r="G1353" s="127" t="s">
        <v>2952</v>
      </c>
      <c r="H1353" s="253"/>
      <c r="I1353" s="129"/>
      <c r="J1353" s="230"/>
    </row>
    <row r="1354" spans="1:10" ht="36" x14ac:dyDescent="0.25">
      <c r="A1354" s="230"/>
      <c r="B1354" s="49"/>
      <c r="C1354" s="124" t="s">
        <v>1610</v>
      </c>
      <c r="D1354" s="131">
        <v>1</v>
      </c>
      <c r="E1354" s="126">
        <v>0</v>
      </c>
      <c r="F1354" s="126" t="s">
        <v>713</v>
      </c>
      <c r="G1354" s="127" t="s">
        <v>2952</v>
      </c>
      <c r="H1354" s="253"/>
      <c r="I1354" s="129"/>
      <c r="J1354" s="230"/>
    </row>
    <row r="1355" spans="1:10" ht="30" x14ac:dyDescent="0.25">
      <c r="A1355" s="230"/>
      <c r="B1355" s="49"/>
      <c r="C1355" s="124" t="s">
        <v>1611</v>
      </c>
      <c r="D1355" s="131">
        <v>1</v>
      </c>
      <c r="E1355" s="126">
        <v>0</v>
      </c>
      <c r="F1355" s="126" t="s">
        <v>713</v>
      </c>
      <c r="G1355" s="127" t="s">
        <v>2952</v>
      </c>
      <c r="H1355" s="253"/>
      <c r="I1355" s="129"/>
      <c r="J1355" s="230"/>
    </row>
    <row r="1356" spans="1:10" ht="30" x14ac:dyDescent="0.25">
      <c r="A1356" s="230"/>
      <c r="B1356" s="49"/>
      <c r="C1356" s="124" t="s">
        <v>1612</v>
      </c>
      <c r="D1356" s="131">
        <v>1</v>
      </c>
      <c r="E1356" s="126">
        <v>0</v>
      </c>
      <c r="F1356" s="126" t="s">
        <v>713</v>
      </c>
      <c r="G1356" s="127" t="s">
        <v>2952</v>
      </c>
      <c r="H1356" s="253"/>
      <c r="I1356" s="129"/>
      <c r="J1356" s="230"/>
    </row>
    <row r="1357" spans="1:10" ht="36" x14ac:dyDescent="0.25">
      <c r="A1357" s="230"/>
      <c r="B1357" s="49"/>
      <c r="C1357" s="124" t="s">
        <v>1613</v>
      </c>
      <c r="D1357" s="131">
        <v>1</v>
      </c>
      <c r="E1357" s="126">
        <v>0</v>
      </c>
      <c r="F1357" s="126" t="s">
        <v>713</v>
      </c>
      <c r="G1357" s="127" t="s">
        <v>2952</v>
      </c>
      <c r="H1357" s="253"/>
      <c r="I1357" s="129"/>
      <c r="J1357" s="230"/>
    </row>
    <row r="1358" spans="1:10" ht="36" x14ac:dyDescent="0.25">
      <c r="A1358" s="230"/>
      <c r="B1358" s="49"/>
      <c r="C1358" s="130" t="s">
        <v>2250</v>
      </c>
      <c r="D1358" s="131">
        <v>1</v>
      </c>
      <c r="E1358" s="126">
        <v>0</v>
      </c>
      <c r="F1358" s="126" t="s">
        <v>713</v>
      </c>
      <c r="G1358" s="127" t="s">
        <v>2952</v>
      </c>
      <c r="H1358" s="253"/>
      <c r="I1358" s="129"/>
      <c r="J1358" s="230"/>
    </row>
    <row r="1359" spans="1:10" ht="30" x14ac:dyDescent="0.25">
      <c r="A1359" s="230"/>
      <c r="B1359" s="49"/>
      <c r="C1359" s="124" t="s">
        <v>1615</v>
      </c>
      <c r="D1359" s="131">
        <v>1</v>
      </c>
      <c r="E1359" s="126">
        <v>0</v>
      </c>
      <c r="F1359" s="126" t="s">
        <v>713</v>
      </c>
      <c r="G1359" s="127" t="s">
        <v>2952</v>
      </c>
      <c r="H1359" s="253"/>
      <c r="I1359" s="129"/>
      <c r="J1359" s="230"/>
    </row>
    <row r="1360" spans="1:10" x14ac:dyDescent="0.25">
      <c r="A1360" s="230"/>
      <c r="B1360" s="97"/>
      <c r="C1360" s="254"/>
      <c r="D1360" s="132"/>
      <c r="E1360" s="255"/>
      <c r="F1360" s="255"/>
      <c r="G1360" s="255"/>
      <c r="H1360" s="255"/>
      <c r="I1360" s="98"/>
      <c r="J1360" s="230"/>
    </row>
    <row r="1361" spans="1:10" x14ac:dyDescent="0.25">
      <c r="A1361" s="230"/>
      <c r="B1361" s="230"/>
      <c r="C1361" s="256"/>
      <c r="D1361" s="116"/>
      <c r="E1361" s="230"/>
      <c r="F1361" s="230"/>
      <c r="G1361" s="230"/>
      <c r="H1361" s="230"/>
      <c r="I1361" s="230"/>
      <c r="J1361" s="230"/>
    </row>
    <row r="1362" spans="1:10" x14ac:dyDescent="0.25">
      <c r="A1362" s="230"/>
      <c r="B1362" s="230"/>
      <c r="C1362" s="256"/>
      <c r="D1362" s="116"/>
      <c r="E1362" s="230"/>
      <c r="F1362" s="230"/>
      <c r="G1362" s="230"/>
      <c r="H1362" s="230"/>
      <c r="I1362" s="230"/>
      <c r="J1362" s="230"/>
    </row>
    <row r="1363" spans="1:10" x14ac:dyDescent="0.25">
      <c r="A1363" s="230"/>
      <c r="B1363" s="230"/>
      <c r="C1363" s="256"/>
      <c r="D1363" s="116"/>
      <c r="E1363" s="230"/>
      <c r="F1363" s="230"/>
      <c r="G1363" s="230"/>
      <c r="H1363" s="230"/>
      <c r="I1363" s="230"/>
      <c r="J1363" s="230"/>
    </row>
    <row r="1364" spans="1:10" x14ac:dyDescent="0.25">
      <c r="A1364" s="230"/>
      <c r="B1364" s="230"/>
      <c r="C1364" s="256"/>
      <c r="D1364" s="116"/>
      <c r="E1364" s="230"/>
      <c r="F1364" s="230"/>
      <c r="G1364" s="230"/>
      <c r="H1364" s="230"/>
      <c r="I1364" s="230"/>
      <c r="J1364" s="230"/>
    </row>
    <row r="1365" spans="1:10" x14ac:dyDescent="0.25">
      <c r="A1365" s="230"/>
      <c r="B1365" s="230"/>
      <c r="C1365" s="256"/>
      <c r="D1365" s="116"/>
      <c r="E1365" s="230"/>
      <c r="F1365" s="230"/>
      <c r="G1365" s="230"/>
      <c r="H1365" s="230"/>
      <c r="I1365" s="230"/>
      <c r="J1365" s="230"/>
    </row>
    <row r="1366" spans="1:10" ht="18.75" x14ac:dyDescent="0.25">
      <c r="A1366" s="234"/>
      <c r="B1366" s="413" t="s">
        <v>2251</v>
      </c>
      <c r="C1366" s="414"/>
      <c r="D1366" s="414"/>
      <c r="E1366" s="414"/>
      <c r="F1366" s="414"/>
      <c r="G1366" s="414"/>
      <c r="H1366" s="414"/>
      <c r="I1366" s="243"/>
      <c r="J1366" s="233"/>
    </row>
    <row r="1367" spans="1:10" x14ac:dyDescent="0.25">
      <c r="A1367" s="234"/>
      <c r="B1367" s="270"/>
      <c r="C1367" s="270"/>
      <c r="D1367" s="271"/>
      <c r="E1367" s="270"/>
      <c r="F1367" s="270"/>
      <c r="G1367" s="270"/>
      <c r="H1367" s="270"/>
      <c r="I1367" s="232"/>
      <c r="J1367" s="233"/>
    </row>
    <row r="1368" spans="1:10" x14ac:dyDescent="0.25">
      <c r="A1368" s="234"/>
      <c r="B1368" s="270"/>
      <c r="C1368" s="272" t="s">
        <v>1478</v>
      </c>
      <c r="D1368" s="273"/>
      <c r="E1368" s="274">
        <f>IF('Aplicabilidad Art.55'!$M$12="NO","NA",SUM(E1377:E1397)/SUM(D1377:D1397))</f>
        <v>1</v>
      </c>
      <c r="F1368" s="275"/>
      <c r="G1368" s="276" t="str">
        <f>CONCATENATE("Según la configuración de aplicabilidad, esta fracción ",'Aplicabilidad Art.55'!M12," aplica.")</f>
        <v>Según la configuración de aplicabilidad, esta fracción SI aplica.</v>
      </c>
      <c r="H1368" s="277"/>
      <c r="I1368" s="232"/>
      <c r="J1368" s="233"/>
    </row>
    <row r="1369" spans="1:10" x14ac:dyDescent="0.25">
      <c r="A1369" s="234"/>
      <c r="B1369" s="277"/>
      <c r="C1369" s="272" t="s">
        <v>1480</v>
      </c>
      <c r="D1369" s="273"/>
      <c r="E1369" s="274">
        <f>IF('Aplicabilidad Art.55'!$M$12="NO","NA",SUM(E1402:E1410)/SUM(D1402:D1410))</f>
        <v>0.66666666666666663</v>
      </c>
      <c r="F1369" s="275"/>
      <c r="G1369" s="278" t="s">
        <v>1481</v>
      </c>
      <c r="H1369" s="277"/>
      <c r="I1369" s="232"/>
      <c r="J1369" s="233"/>
    </row>
    <row r="1370" spans="1:10" x14ac:dyDescent="0.25">
      <c r="A1370" s="234"/>
      <c r="B1370" s="277"/>
      <c r="C1370" s="272" t="s">
        <v>1482</v>
      </c>
      <c r="D1370" s="273"/>
      <c r="E1370" s="279">
        <f>IF('Aplicabilidad Art.55'!$M$12="NO","NA",E1368*0.6+E1369*0.4)</f>
        <v>0.8666666666666667</v>
      </c>
      <c r="F1370" s="280"/>
      <c r="G1370" s="278" t="s">
        <v>1483</v>
      </c>
      <c r="H1370" s="277"/>
      <c r="I1370" s="232"/>
      <c r="J1370" s="233"/>
    </row>
    <row r="1371" spans="1:10" x14ac:dyDescent="0.25">
      <c r="A1371" s="234"/>
      <c r="B1371" s="277"/>
      <c r="C1371" s="277"/>
      <c r="D1371" s="281"/>
      <c r="E1371" s="282"/>
      <c r="F1371" s="282"/>
      <c r="G1371" s="277"/>
      <c r="H1371" s="277"/>
      <c r="I1371" s="232"/>
      <c r="J1371" s="233"/>
    </row>
    <row r="1372" spans="1:10" x14ac:dyDescent="0.25">
      <c r="A1372" s="230"/>
      <c r="B1372" s="283"/>
      <c r="C1372" s="270"/>
      <c r="D1372" s="284"/>
      <c r="E1372" s="283"/>
      <c r="F1372" s="283"/>
      <c r="G1372" s="283"/>
      <c r="H1372" s="270"/>
      <c r="I1372" s="232"/>
      <c r="J1372" s="233"/>
    </row>
    <row r="1373" spans="1:10" x14ac:dyDescent="0.25">
      <c r="A1373" s="230"/>
      <c r="B1373" s="285"/>
      <c r="C1373" s="286"/>
      <c r="D1373" s="287"/>
      <c r="E1373" s="411"/>
      <c r="F1373" s="412"/>
      <c r="G1373" s="412"/>
      <c r="H1373" s="288"/>
      <c r="I1373" s="92"/>
      <c r="J1373" s="233"/>
    </row>
    <row r="1374" spans="1:10" x14ac:dyDescent="0.25">
      <c r="A1374" s="230"/>
      <c r="B1374" s="290"/>
      <c r="C1374" s="277" t="s">
        <v>1484</v>
      </c>
      <c r="D1374" s="291"/>
      <c r="E1374" s="292"/>
      <c r="F1374" s="292"/>
      <c r="G1374" s="292"/>
      <c r="H1374" s="292"/>
      <c r="I1374" s="93"/>
      <c r="J1374" s="233"/>
    </row>
    <row r="1375" spans="1:10" x14ac:dyDescent="0.25">
      <c r="A1375" s="230"/>
      <c r="B1375" s="294"/>
      <c r="C1375" s="277"/>
      <c r="D1375" s="291"/>
      <c r="E1375" s="292"/>
      <c r="F1375" s="292"/>
      <c r="G1375" s="292"/>
      <c r="H1375" s="292"/>
      <c r="I1375" s="93"/>
      <c r="J1375" s="233"/>
    </row>
    <row r="1376" spans="1:10" x14ac:dyDescent="0.25">
      <c r="A1376" s="230"/>
      <c r="B1376" s="294"/>
      <c r="C1376" s="270" t="s">
        <v>726</v>
      </c>
      <c r="D1376" s="284"/>
      <c r="E1376" s="283" t="s">
        <v>1485</v>
      </c>
      <c r="F1376" s="283" t="s">
        <v>712</v>
      </c>
      <c r="G1376" s="283" t="s">
        <v>1486</v>
      </c>
      <c r="H1376" s="292"/>
      <c r="I1376" s="93"/>
      <c r="J1376" s="233"/>
    </row>
    <row r="1377" spans="1:10" x14ac:dyDescent="0.25">
      <c r="A1377" s="230"/>
      <c r="B1377" s="294"/>
      <c r="C1377" s="295" t="s">
        <v>1487</v>
      </c>
      <c r="D1377" s="304">
        <v>1</v>
      </c>
      <c r="E1377" s="297">
        <v>1</v>
      </c>
      <c r="F1377" s="297" t="s">
        <v>2922</v>
      </c>
      <c r="G1377" s="313" t="s">
        <v>2903</v>
      </c>
      <c r="H1377" s="292"/>
      <c r="I1377" s="93"/>
      <c r="J1377" s="233"/>
    </row>
    <row r="1378" spans="1:10" ht="24" x14ac:dyDescent="0.25">
      <c r="A1378" s="230"/>
      <c r="B1378" s="290"/>
      <c r="C1378" s="295" t="s">
        <v>1488</v>
      </c>
      <c r="D1378" s="304">
        <v>1</v>
      </c>
      <c r="E1378" s="297">
        <v>1</v>
      </c>
      <c r="F1378" s="297" t="s">
        <v>2922</v>
      </c>
      <c r="G1378" s="313" t="s">
        <v>2903</v>
      </c>
      <c r="H1378" s="292"/>
      <c r="I1378" s="93"/>
      <c r="J1378" s="233"/>
    </row>
    <row r="1379" spans="1:10" ht="36" x14ac:dyDescent="0.25">
      <c r="A1379" s="230"/>
      <c r="B1379" s="290"/>
      <c r="C1379" s="295" t="s">
        <v>2252</v>
      </c>
      <c r="D1379" s="304">
        <v>1</v>
      </c>
      <c r="E1379" s="297">
        <v>1</v>
      </c>
      <c r="F1379" s="297" t="s">
        <v>2922</v>
      </c>
      <c r="G1379" s="313" t="s">
        <v>2953</v>
      </c>
      <c r="H1379" s="292"/>
      <c r="I1379" s="93"/>
      <c r="J1379" s="233"/>
    </row>
    <row r="1380" spans="1:10" x14ac:dyDescent="0.25">
      <c r="A1380" s="230"/>
      <c r="B1380" s="290"/>
      <c r="C1380" s="295" t="s">
        <v>2253</v>
      </c>
      <c r="D1380" s="304">
        <v>1</v>
      </c>
      <c r="E1380" s="297">
        <v>1</v>
      </c>
      <c r="F1380" s="297" t="s">
        <v>2922</v>
      </c>
      <c r="G1380" s="313" t="s">
        <v>2954</v>
      </c>
      <c r="H1380" s="292"/>
      <c r="I1380" s="93"/>
      <c r="J1380" s="233"/>
    </row>
    <row r="1381" spans="1:10" ht="24" x14ac:dyDescent="0.25">
      <c r="A1381" s="230"/>
      <c r="B1381" s="290"/>
      <c r="C1381" s="295" t="s">
        <v>2254</v>
      </c>
      <c r="D1381" s="304">
        <v>1</v>
      </c>
      <c r="E1381" s="297">
        <v>1</v>
      </c>
      <c r="F1381" s="297" t="s">
        <v>2922</v>
      </c>
      <c r="G1381" s="313" t="s">
        <v>2954</v>
      </c>
      <c r="H1381" s="292"/>
      <c r="I1381" s="93"/>
      <c r="J1381" s="233"/>
    </row>
    <row r="1382" spans="1:10" ht="24" x14ac:dyDescent="0.25">
      <c r="A1382" s="230"/>
      <c r="B1382" s="290"/>
      <c r="C1382" s="295" t="s">
        <v>2255</v>
      </c>
      <c r="D1382" s="304">
        <v>1</v>
      </c>
      <c r="E1382" s="297">
        <v>1</v>
      </c>
      <c r="F1382" s="297" t="s">
        <v>2922</v>
      </c>
      <c r="G1382" s="313" t="s">
        <v>2954</v>
      </c>
      <c r="H1382" s="292"/>
      <c r="I1382" s="93"/>
      <c r="J1382" s="233"/>
    </row>
    <row r="1383" spans="1:10" ht="36" x14ac:dyDescent="0.25">
      <c r="A1383" s="230"/>
      <c r="B1383" s="290"/>
      <c r="C1383" s="300" t="s">
        <v>2256</v>
      </c>
      <c r="D1383" s="304">
        <v>1</v>
      </c>
      <c r="E1383" s="297">
        <v>1</v>
      </c>
      <c r="F1383" s="297" t="s">
        <v>2922</v>
      </c>
      <c r="G1383" s="313" t="s">
        <v>2954</v>
      </c>
      <c r="H1383" s="292"/>
      <c r="I1383" s="93"/>
      <c r="J1383" s="230"/>
    </row>
    <row r="1384" spans="1:10" ht="36" x14ac:dyDescent="0.25">
      <c r="A1384" s="230"/>
      <c r="B1384" s="290"/>
      <c r="C1384" s="300" t="s">
        <v>2257</v>
      </c>
      <c r="D1384" s="304">
        <v>1</v>
      </c>
      <c r="E1384" s="297">
        <v>1</v>
      </c>
      <c r="F1384" s="297" t="s">
        <v>2922</v>
      </c>
      <c r="G1384" s="313" t="s">
        <v>2954</v>
      </c>
      <c r="H1384" s="292"/>
      <c r="I1384" s="93"/>
      <c r="J1384" s="230"/>
    </row>
    <row r="1385" spans="1:10" ht="24" x14ac:dyDescent="0.25">
      <c r="A1385" s="230"/>
      <c r="B1385" s="290"/>
      <c r="C1385" s="300" t="s">
        <v>2258</v>
      </c>
      <c r="D1385" s="304">
        <v>1</v>
      </c>
      <c r="E1385" s="297">
        <v>1</v>
      </c>
      <c r="F1385" s="297" t="s">
        <v>2922</v>
      </c>
      <c r="G1385" s="313" t="s">
        <v>2954</v>
      </c>
      <c r="H1385" s="292"/>
      <c r="I1385" s="93"/>
      <c r="J1385" s="230"/>
    </row>
    <row r="1386" spans="1:10" x14ac:dyDescent="0.25">
      <c r="A1386" s="230"/>
      <c r="B1386" s="290"/>
      <c r="C1386" s="300" t="s">
        <v>2259</v>
      </c>
      <c r="D1386" s="304">
        <v>1</v>
      </c>
      <c r="E1386" s="297">
        <v>1</v>
      </c>
      <c r="F1386" s="297" t="s">
        <v>2922</v>
      </c>
      <c r="G1386" s="313" t="s">
        <v>2954</v>
      </c>
      <c r="H1386" s="292"/>
      <c r="I1386" s="93"/>
      <c r="J1386" s="230"/>
    </row>
    <row r="1387" spans="1:10" ht="24" x14ac:dyDescent="0.25">
      <c r="A1387" s="230"/>
      <c r="B1387" s="290"/>
      <c r="C1387" s="300" t="s">
        <v>2260</v>
      </c>
      <c r="D1387" s="304">
        <v>1</v>
      </c>
      <c r="E1387" s="297">
        <v>1</v>
      </c>
      <c r="F1387" s="297" t="s">
        <v>2922</v>
      </c>
      <c r="G1387" s="313" t="s">
        <v>2954</v>
      </c>
      <c r="H1387" s="292"/>
      <c r="I1387" s="93"/>
      <c r="J1387" s="230"/>
    </row>
    <row r="1388" spans="1:10" ht="24" x14ac:dyDescent="0.25">
      <c r="A1388" s="230"/>
      <c r="B1388" s="290"/>
      <c r="C1388" s="300" t="s">
        <v>2261</v>
      </c>
      <c r="D1388" s="304">
        <v>1</v>
      </c>
      <c r="E1388" s="297">
        <v>1</v>
      </c>
      <c r="F1388" s="297" t="s">
        <v>2922</v>
      </c>
      <c r="G1388" s="313" t="s">
        <v>2954</v>
      </c>
      <c r="H1388" s="292"/>
      <c r="I1388" s="93"/>
      <c r="J1388" s="230"/>
    </row>
    <row r="1389" spans="1:10" ht="60" x14ac:dyDescent="0.25">
      <c r="A1389" s="230"/>
      <c r="B1389" s="290"/>
      <c r="C1389" s="300" t="s">
        <v>2262</v>
      </c>
      <c r="D1389" s="304">
        <v>1</v>
      </c>
      <c r="E1389" s="297">
        <v>1</v>
      </c>
      <c r="F1389" s="297" t="s">
        <v>2922</v>
      </c>
      <c r="G1389" s="313" t="s">
        <v>2954</v>
      </c>
      <c r="H1389" s="292"/>
      <c r="I1389" s="93"/>
      <c r="J1389" s="230"/>
    </row>
    <row r="1390" spans="1:10" ht="24" x14ac:dyDescent="0.25">
      <c r="A1390" s="230"/>
      <c r="B1390" s="290"/>
      <c r="C1390" s="300" t="s">
        <v>2263</v>
      </c>
      <c r="D1390" s="304">
        <v>1</v>
      </c>
      <c r="E1390" s="297">
        <v>1</v>
      </c>
      <c r="F1390" s="297" t="s">
        <v>2922</v>
      </c>
      <c r="G1390" s="313" t="s">
        <v>2954</v>
      </c>
      <c r="H1390" s="292"/>
      <c r="I1390" s="129"/>
      <c r="J1390" s="230"/>
    </row>
    <row r="1391" spans="1:10" ht="24" x14ac:dyDescent="0.25">
      <c r="A1391" s="230"/>
      <c r="B1391" s="290"/>
      <c r="C1391" s="300" t="s">
        <v>2264</v>
      </c>
      <c r="D1391" s="304">
        <v>1</v>
      </c>
      <c r="E1391" s="297">
        <v>1</v>
      </c>
      <c r="F1391" s="297" t="s">
        <v>2922</v>
      </c>
      <c r="G1391" s="313" t="s">
        <v>2954</v>
      </c>
      <c r="H1391" s="292"/>
      <c r="I1391" s="129"/>
      <c r="J1391" s="230"/>
    </row>
    <row r="1392" spans="1:10" ht="36" x14ac:dyDescent="0.25">
      <c r="A1392" s="230"/>
      <c r="B1392" s="290"/>
      <c r="C1392" s="300" t="s">
        <v>2265</v>
      </c>
      <c r="D1392" s="304">
        <v>1</v>
      </c>
      <c r="E1392" s="297">
        <v>1</v>
      </c>
      <c r="F1392" s="297" t="s">
        <v>2922</v>
      </c>
      <c r="G1392" s="313" t="s">
        <v>2954</v>
      </c>
      <c r="H1392" s="292"/>
      <c r="I1392" s="129"/>
      <c r="J1392" s="230"/>
    </row>
    <row r="1393" spans="1:10" ht="24" x14ac:dyDescent="0.25">
      <c r="A1393" s="230"/>
      <c r="B1393" s="290"/>
      <c r="C1393" s="300" t="s">
        <v>2266</v>
      </c>
      <c r="D1393" s="304">
        <v>1</v>
      </c>
      <c r="E1393" s="297">
        <v>1</v>
      </c>
      <c r="F1393" s="297" t="s">
        <v>2922</v>
      </c>
      <c r="G1393" s="313" t="s">
        <v>2954</v>
      </c>
      <c r="H1393" s="292"/>
      <c r="I1393" s="129"/>
      <c r="J1393" s="230"/>
    </row>
    <row r="1394" spans="1:10" ht="24" x14ac:dyDescent="0.25">
      <c r="A1394" s="230"/>
      <c r="B1394" s="290"/>
      <c r="C1394" s="300" t="s">
        <v>2267</v>
      </c>
      <c r="D1394" s="304">
        <v>1</v>
      </c>
      <c r="E1394" s="297">
        <v>1</v>
      </c>
      <c r="F1394" s="297" t="s">
        <v>2922</v>
      </c>
      <c r="G1394" s="313" t="s">
        <v>2954</v>
      </c>
      <c r="H1394" s="292"/>
      <c r="I1394" s="129"/>
      <c r="J1394" s="230"/>
    </row>
    <row r="1395" spans="1:10" ht="24" x14ac:dyDescent="0.25">
      <c r="A1395" s="230"/>
      <c r="B1395" s="290"/>
      <c r="C1395" s="300" t="s">
        <v>2268</v>
      </c>
      <c r="D1395" s="304">
        <v>1</v>
      </c>
      <c r="E1395" s="297">
        <v>1</v>
      </c>
      <c r="F1395" s="297" t="s">
        <v>2922</v>
      </c>
      <c r="G1395" s="313" t="s">
        <v>2954</v>
      </c>
      <c r="H1395" s="292"/>
      <c r="I1395" s="129"/>
      <c r="J1395" s="230"/>
    </row>
    <row r="1396" spans="1:10" ht="24" x14ac:dyDescent="0.25">
      <c r="A1396" s="230"/>
      <c r="B1396" s="290"/>
      <c r="C1396" s="300" t="s">
        <v>2269</v>
      </c>
      <c r="D1396" s="304">
        <v>1</v>
      </c>
      <c r="E1396" s="297">
        <v>1</v>
      </c>
      <c r="F1396" s="297" t="s">
        <v>2922</v>
      </c>
      <c r="G1396" s="313" t="s">
        <v>2954</v>
      </c>
      <c r="H1396" s="292"/>
      <c r="I1396" s="129"/>
      <c r="J1396" s="230"/>
    </row>
    <row r="1397" spans="1:10" ht="24" x14ac:dyDescent="0.25">
      <c r="A1397" s="230"/>
      <c r="B1397" s="290"/>
      <c r="C1397" s="300" t="s">
        <v>2270</v>
      </c>
      <c r="D1397" s="304">
        <v>1</v>
      </c>
      <c r="E1397" s="297">
        <v>1</v>
      </c>
      <c r="F1397" s="297" t="s">
        <v>2922</v>
      </c>
      <c r="G1397" s="313" t="s">
        <v>2954</v>
      </c>
      <c r="H1397" s="292"/>
      <c r="I1397" s="129"/>
      <c r="J1397" s="230"/>
    </row>
    <row r="1398" spans="1:10" x14ac:dyDescent="0.25">
      <c r="A1398" s="230"/>
      <c r="B1398" s="290"/>
      <c r="C1398" s="277"/>
      <c r="D1398" s="291"/>
      <c r="E1398" s="292"/>
      <c r="F1398" s="292"/>
      <c r="G1398" s="292"/>
      <c r="H1398" s="292"/>
      <c r="I1398" s="129"/>
      <c r="J1398" s="230"/>
    </row>
    <row r="1399" spans="1:10" x14ac:dyDescent="0.25">
      <c r="A1399" s="230"/>
      <c r="B1399" s="290"/>
      <c r="C1399" s="277" t="s">
        <v>1480</v>
      </c>
      <c r="D1399" s="291"/>
      <c r="E1399" s="292"/>
      <c r="F1399" s="292"/>
      <c r="G1399" s="292"/>
      <c r="H1399" s="292"/>
      <c r="I1399" s="129"/>
      <c r="J1399" s="230"/>
    </row>
    <row r="1400" spans="1:10" x14ac:dyDescent="0.25">
      <c r="A1400" s="230"/>
      <c r="B1400" s="290"/>
      <c r="C1400" s="277"/>
      <c r="D1400" s="291"/>
      <c r="E1400" s="292"/>
      <c r="F1400" s="292"/>
      <c r="G1400" s="292"/>
      <c r="H1400" s="292"/>
      <c r="I1400" s="129"/>
      <c r="J1400" s="230"/>
    </row>
    <row r="1401" spans="1:10" x14ac:dyDescent="0.25">
      <c r="A1401" s="230"/>
      <c r="B1401" s="290"/>
      <c r="C1401" s="270" t="s">
        <v>726</v>
      </c>
      <c r="D1401" s="284"/>
      <c r="E1401" s="283" t="s">
        <v>1485</v>
      </c>
      <c r="F1401" s="283" t="s">
        <v>712</v>
      </c>
      <c r="G1401" s="283" t="s">
        <v>1486</v>
      </c>
      <c r="H1401" s="292"/>
      <c r="I1401" s="129"/>
      <c r="J1401" s="230"/>
    </row>
    <row r="1402" spans="1:10" x14ac:dyDescent="0.25">
      <c r="A1402" s="230"/>
      <c r="B1402" s="290"/>
      <c r="C1402" s="303" t="s">
        <v>2271</v>
      </c>
      <c r="D1402" s="304">
        <v>1</v>
      </c>
      <c r="E1402" s="297">
        <v>1</v>
      </c>
      <c r="F1402" s="297" t="s">
        <v>2922</v>
      </c>
      <c r="G1402" s="313" t="s">
        <v>2903</v>
      </c>
      <c r="H1402" s="292"/>
      <c r="I1402" s="129"/>
      <c r="J1402" s="230"/>
    </row>
    <row r="1403" spans="1:10" ht="36" x14ac:dyDescent="0.25">
      <c r="A1403" s="230"/>
      <c r="B1403" s="290"/>
      <c r="C1403" s="295" t="s">
        <v>2272</v>
      </c>
      <c r="D1403" s="304">
        <v>1</v>
      </c>
      <c r="E1403" s="297">
        <v>1</v>
      </c>
      <c r="F1403" s="297" t="s">
        <v>2922</v>
      </c>
      <c r="G1403" s="313" t="s">
        <v>2903</v>
      </c>
      <c r="H1403" s="292"/>
      <c r="I1403" s="129"/>
      <c r="J1403" s="230"/>
    </row>
    <row r="1404" spans="1:10" ht="36" x14ac:dyDescent="0.25">
      <c r="A1404" s="230"/>
      <c r="B1404" s="290"/>
      <c r="C1404" s="295" t="s">
        <v>2273</v>
      </c>
      <c r="D1404" s="304">
        <v>1</v>
      </c>
      <c r="E1404" s="297">
        <v>1</v>
      </c>
      <c r="F1404" s="297" t="s">
        <v>2922</v>
      </c>
      <c r="G1404" s="313" t="s">
        <v>2903</v>
      </c>
      <c r="H1404" s="292"/>
      <c r="I1404" s="129"/>
      <c r="J1404" s="230"/>
    </row>
    <row r="1405" spans="1:10" ht="36" x14ac:dyDescent="0.25">
      <c r="A1405" s="230"/>
      <c r="B1405" s="290"/>
      <c r="C1405" s="295" t="s">
        <v>2274</v>
      </c>
      <c r="D1405" s="304">
        <v>1</v>
      </c>
      <c r="E1405" s="297">
        <v>1</v>
      </c>
      <c r="F1405" s="297" t="s">
        <v>2922</v>
      </c>
      <c r="G1405" s="313" t="s">
        <v>2903</v>
      </c>
      <c r="H1405" s="292"/>
      <c r="I1405" s="129"/>
      <c r="J1405" s="230"/>
    </row>
    <row r="1406" spans="1:10" ht="30" x14ac:dyDescent="0.25">
      <c r="A1406" s="230"/>
      <c r="B1406" s="290"/>
      <c r="C1406" s="295" t="s">
        <v>2275</v>
      </c>
      <c r="D1406" s="304">
        <v>1</v>
      </c>
      <c r="E1406" s="297">
        <v>0</v>
      </c>
      <c r="F1406" s="297" t="s">
        <v>2922</v>
      </c>
      <c r="G1406" s="313" t="s">
        <v>2955</v>
      </c>
      <c r="H1406" s="292"/>
      <c r="I1406" s="129"/>
      <c r="J1406" s="230"/>
    </row>
    <row r="1407" spans="1:10" ht="30" x14ac:dyDescent="0.25">
      <c r="A1407" s="230"/>
      <c r="B1407" s="290"/>
      <c r="C1407" s="295" t="s">
        <v>2276</v>
      </c>
      <c r="D1407" s="304">
        <v>1</v>
      </c>
      <c r="E1407" s="297">
        <v>0</v>
      </c>
      <c r="F1407" s="297" t="s">
        <v>2922</v>
      </c>
      <c r="G1407" s="313" t="s">
        <v>2955</v>
      </c>
      <c r="H1407" s="292"/>
      <c r="I1407" s="129"/>
      <c r="J1407" s="230"/>
    </row>
    <row r="1408" spans="1:10" ht="36" x14ac:dyDescent="0.25">
      <c r="A1408" s="230"/>
      <c r="B1408" s="290"/>
      <c r="C1408" s="295" t="s">
        <v>2277</v>
      </c>
      <c r="D1408" s="304">
        <v>1</v>
      </c>
      <c r="E1408" s="297">
        <v>0</v>
      </c>
      <c r="F1408" s="297" t="s">
        <v>2922</v>
      </c>
      <c r="G1408" s="313" t="s">
        <v>2956</v>
      </c>
      <c r="H1408" s="292"/>
      <c r="I1408" s="129"/>
      <c r="J1408" s="230"/>
    </row>
    <row r="1409" spans="1:10" ht="36" x14ac:dyDescent="0.25">
      <c r="A1409" s="230"/>
      <c r="B1409" s="290"/>
      <c r="C1409" s="303" t="s">
        <v>2278</v>
      </c>
      <c r="D1409" s="304">
        <v>1</v>
      </c>
      <c r="E1409" s="297">
        <v>1</v>
      </c>
      <c r="F1409" s="297" t="s">
        <v>2922</v>
      </c>
      <c r="G1409" s="313" t="s">
        <v>2903</v>
      </c>
      <c r="H1409" s="292"/>
      <c r="I1409" s="129"/>
      <c r="J1409" s="230"/>
    </row>
    <row r="1410" spans="1:10" x14ac:dyDescent="0.25">
      <c r="A1410" s="230"/>
      <c r="B1410" s="290"/>
      <c r="C1410" s="295" t="s">
        <v>2279</v>
      </c>
      <c r="D1410" s="304">
        <v>1</v>
      </c>
      <c r="E1410" s="297">
        <v>1</v>
      </c>
      <c r="F1410" s="297" t="s">
        <v>2922</v>
      </c>
      <c r="G1410" s="313" t="s">
        <v>2903</v>
      </c>
      <c r="H1410" s="292"/>
      <c r="I1410" s="129"/>
      <c r="J1410" s="230"/>
    </row>
    <row r="1411" spans="1:10" x14ac:dyDescent="0.25">
      <c r="A1411" s="230"/>
      <c r="B1411" s="305"/>
      <c r="C1411" s="306"/>
      <c r="D1411" s="307"/>
      <c r="E1411" s="308"/>
      <c r="F1411" s="308"/>
      <c r="G1411" s="308"/>
      <c r="H1411" s="308"/>
      <c r="I1411" s="98"/>
      <c r="J1411" s="230"/>
    </row>
    <row r="1412" spans="1:10" x14ac:dyDescent="0.25">
      <c r="A1412" s="230"/>
      <c r="B1412" s="230"/>
      <c r="C1412" s="256"/>
      <c r="D1412" s="116"/>
      <c r="E1412" s="230"/>
      <c r="F1412" s="230"/>
      <c r="G1412" s="230"/>
      <c r="H1412" s="230"/>
      <c r="I1412" s="230"/>
      <c r="J1412" s="230"/>
    </row>
    <row r="1413" spans="1:10" x14ac:dyDescent="0.25">
      <c r="A1413" s="230"/>
      <c r="B1413" s="230"/>
      <c r="C1413" s="256"/>
      <c r="D1413" s="116"/>
      <c r="E1413" s="230"/>
      <c r="F1413" s="230"/>
      <c r="G1413" s="230"/>
      <c r="H1413" s="230"/>
      <c r="I1413" s="230"/>
      <c r="J1413" s="230"/>
    </row>
    <row r="1414" spans="1:10" x14ac:dyDescent="0.25">
      <c r="A1414" s="230"/>
      <c r="B1414" s="230"/>
      <c r="C1414" s="256"/>
      <c r="D1414" s="116"/>
      <c r="E1414" s="230"/>
      <c r="F1414" s="230"/>
      <c r="G1414" s="230"/>
      <c r="H1414" s="230"/>
      <c r="I1414" s="230"/>
      <c r="J1414" s="230"/>
    </row>
    <row r="1415" spans="1:10" x14ac:dyDescent="0.25">
      <c r="A1415" s="230"/>
      <c r="B1415" s="230"/>
      <c r="C1415" s="256"/>
      <c r="D1415" s="116"/>
      <c r="E1415" s="230"/>
      <c r="F1415" s="230"/>
      <c r="G1415" s="230"/>
      <c r="H1415" s="230"/>
      <c r="I1415" s="230"/>
      <c r="J1415" s="230"/>
    </row>
    <row r="1416" spans="1:10" x14ac:dyDescent="0.25">
      <c r="A1416" s="230"/>
      <c r="B1416" s="230"/>
      <c r="C1416" s="256"/>
      <c r="D1416" s="116"/>
      <c r="E1416" s="230"/>
      <c r="F1416" s="230"/>
      <c r="G1416" s="230"/>
      <c r="H1416" s="230"/>
      <c r="I1416" s="230"/>
      <c r="J1416" s="230"/>
    </row>
    <row r="1417" spans="1:10" ht="18.75" x14ac:dyDescent="0.25">
      <c r="A1417" s="234"/>
      <c r="B1417" s="407" t="s">
        <v>2280</v>
      </c>
      <c r="C1417" s="408"/>
      <c r="D1417" s="408"/>
      <c r="E1417" s="408"/>
      <c r="F1417" s="408"/>
      <c r="G1417" s="408"/>
      <c r="H1417" s="408"/>
      <c r="I1417" s="243"/>
      <c r="J1417" s="233"/>
    </row>
    <row r="1418" spans="1:10" x14ac:dyDescent="0.25">
      <c r="A1418" s="234"/>
      <c r="B1418" s="232"/>
      <c r="C1418" s="232"/>
      <c r="D1418" s="119"/>
      <c r="E1418" s="232"/>
      <c r="F1418" s="232"/>
      <c r="G1418" s="232"/>
      <c r="H1418" s="232"/>
      <c r="I1418" s="232"/>
      <c r="J1418" s="233"/>
    </row>
    <row r="1419" spans="1:10" x14ac:dyDescent="0.25">
      <c r="A1419" s="234"/>
      <c r="B1419" s="232"/>
      <c r="C1419" s="244" t="s">
        <v>1478</v>
      </c>
      <c r="D1419" s="120"/>
      <c r="E1419" s="245">
        <f>IF('Aplicabilidad Art.55'!$M$14="NO","NA",SUM(E1428:E1447)/SUM(D1428:D1447))</f>
        <v>0.8</v>
      </c>
      <c r="F1419" s="246"/>
      <c r="G1419" s="247" t="str">
        <f>CONCATENATE("Según la configuración de aplicabilidad, esta fracción ",'Aplicabilidad Art.55'!M14," aplica.")</f>
        <v>Según la configuración de aplicabilidad, esta fracción SI aplica.</v>
      </c>
      <c r="H1419" s="234"/>
      <c r="I1419" s="232"/>
      <c r="J1419" s="233"/>
    </row>
    <row r="1420" spans="1:10" x14ac:dyDescent="0.25">
      <c r="A1420" s="234"/>
      <c r="B1420" s="234"/>
      <c r="C1420" s="244" t="s">
        <v>1480</v>
      </c>
      <c r="D1420" s="120"/>
      <c r="E1420" s="245">
        <f>IF('Aplicabilidad Art.55'!$M$14="NO","NA",SUM(E1452:E1460)/SUM(D1452:D1460))</f>
        <v>0.88888888888888884</v>
      </c>
      <c r="F1420" s="246"/>
      <c r="G1420" s="248" t="s">
        <v>1481</v>
      </c>
      <c r="H1420" s="234"/>
      <c r="I1420" s="232"/>
      <c r="J1420" s="233"/>
    </row>
    <row r="1421" spans="1:10" x14ac:dyDescent="0.25">
      <c r="A1421" s="234"/>
      <c r="B1421" s="234"/>
      <c r="C1421" s="244" t="s">
        <v>1482</v>
      </c>
      <c r="D1421" s="120"/>
      <c r="E1421" s="177">
        <f>IF('Aplicabilidad Art.55'!$M$14="NO","NA",E1419*0.6+E1420*0.4)</f>
        <v>0.83555555555555561</v>
      </c>
      <c r="F1421" s="249"/>
      <c r="G1421" s="248" t="s">
        <v>1483</v>
      </c>
      <c r="H1421" s="234"/>
      <c r="I1421" s="232"/>
      <c r="J1421" s="233"/>
    </row>
    <row r="1422" spans="1:10" x14ac:dyDescent="0.25">
      <c r="A1422" s="234"/>
      <c r="B1422" s="234"/>
      <c r="C1422" s="234"/>
      <c r="D1422" s="117"/>
      <c r="E1422" s="236"/>
      <c r="F1422" s="236"/>
      <c r="G1422" s="234"/>
      <c r="H1422" s="234"/>
      <c r="I1422" s="232"/>
      <c r="J1422" s="233"/>
    </row>
    <row r="1423" spans="1:10" x14ac:dyDescent="0.25">
      <c r="A1423" s="230"/>
      <c r="B1423" s="231"/>
      <c r="C1423" s="232"/>
      <c r="D1423" s="114"/>
      <c r="E1423" s="231"/>
      <c r="F1423" s="231"/>
      <c r="G1423" s="231"/>
      <c r="H1423" s="232"/>
      <c r="I1423" s="232"/>
      <c r="J1423" s="233"/>
    </row>
    <row r="1424" spans="1:10" x14ac:dyDescent="0.25">
      <c r="A1424" s="230"/>
      <c r="B1424" s="91"/>
      <c r="C1424" s="251"/>
      <c r="D1424" s="121"/>
      <c r="E1424" s="409"/>
      <c r="F1424" s="410"/>
      <c r="G1424" s="410"/>
      <c r="H1424" s="252"/>
      <c r="I1424" s="92"/>
      <c r="J1424" s="233"/>
    </row>
    <row r="1425" spans="1:10" x14ac:dyDescent="0.25">
      <c r="A1425" s="230"/>
      <c r="B1425" s="49"/>
      <c r="C1425" s="234" t="s">
        <v>1484</v>
      </c>
      <c r="D1425" s="122"/>
      <c r="E1425" s="253"/>
      <c r="F1425" s="253"/>
      <c r="G1425" s="253"/>
      <c r="H1425" s="253"/>
      <c r="I1425" s="93"/>
      <c r="J1425" s="233"/>
    </row>
    <row r="1426" spans="1:10" x14ac:dyDescent="0.25">
      <c r="A1426" s="230"/>
      <c r="B1426" s="123"/>
      <c r="C1426" s="234"/>
      <c r="D1426" s="122"/>
      <c r="E1426" s="253"/>
      <c r="F1426" s="253"/>
      <c r="G1426" s="253"/>
      <c r="H1426" s="253"/>
      <c r="I1426" s="93"/>
      <c r="J1426" s="233"/>
    </row>
    <row r="1427" spans="1:10" x14ac:dyDescent="0.25">
      <c r="A1427" s="230"/>
      <c r="B1427" s="123"/>
      <c r="C1427" s="232" t="s">
        <v>726</v>
      </c>
      <c r="D1427" s="114"/>
      <c r="E1427" s="231" t="s">
        <v>1485</v>
      </c>
      <c r="F1427" s="231" t="s">
        <v>712</v>
      </c>
      <c r="G1427" s="231" t="s">
        <v>1486</v>
      </c>
      <c r="H1427" s="253"/>
      <c r="I1427" s="93"/>
      <c r="J1427" s="233"/>
    </row>
    <row r="1428" spans="1:10" x14ac:dyDescent="0.25">
      <c r="A1428" s="230"/>
      <c r="B1428" s="123"/>
      <c r="C1428" s="124" t="s">
        <v>1487</v>
      </c>
      <c r="D1428" s="131">
        <v>1</v>
      </c>
      <c r="E1428" s="126">
        <v>1</v>
      </c>
      <c r="F1428" s="126" t="s">
        <v>2922</v>
      </c>
      <c r="G1428" s="127" t="s">
        <v>2903</v>
      </c>
      <c r="H1428" s="253"/>
      <c r="I1428" s="93"/>
      <c r="J1428" s="233"/>
    </row>
    <row r="1429" spans="1:10" ht="24" x14ac:dyDescent="0.25">
      <c r="A1429" s="230"/>
      <c r="B1429" s="49"/>
      <c r="C1429" s="124" t="s">
        <v>1488</v>
      </c>
      <c r="D1429" s="131">
        <v>1</v>
      </c>
      <c r="E1429" s="126">
        <v>1</v>
      </c>
      <c r="F1429" s="126" t="s">
        <v>2922</v>
      </c>
      <c r="G1429" s="127" t="s">
        <v>2903</v>
      </c>
      <c r="H1429" s="253"/>
      <c r="I1429" s="93"/>
      <c r="J1429" s="233"/>
    </row>
    <row r="1430" spans="1:10" ht="24" x14ac:dyDescent="0.25">
      <c r="A1430" s="230"/>
      <c r="B1430" s="49"/>
      <c r="C1430" s="128" t="s">
        <v>2281</v>
      </c>
      <c r="D1430" s="131">
        <v>1</v>
      </c>
      <c r="E1430" s="126">
        <v>1</v>
      </c>
      <c r="F1430" s="126" t="s">
        <v>2922</v>
      </c>
      <c r="G1430" s="127" t="s">
        <v>2903</v>
      </c>
      <c r="H1430" s="253"/>
      <c r="I1430" s="93"/>
      <c r="J1430" s="230"/>
    </row>
    <row r="1431" spans="1:10" ht="24" x14ac:dyDescent="0.25">
      <c r="A1431" s="230"/>
      <c r="B1431" s="49"/>
      <c r="C1431" s="128" t="s">
        <v>2282</v>
      </c>
      <c r="D1431" s="131">
        <v>1</v>
      </c>
      <c r="E1431" s="126">
        <v>1</v>
      </c>
      <c r="F1431" s="126" t="s">
        <v>2922</v>
      </c>
      <c r="G1431" s="127" t="s">
        <v>2903</v>
      </c>
      <c r="H1431" s="253"/>
      <c r="I1431" s="93"/>
      <c r="J1431" s="230"/>
    </row>
    <row r="1432" spans="1:10" x14ac:dyDescent="0.25">
      <c r="A1432" s="230"/>
      <c r="B1432" s="49"/>
      <c r="C1432" s="128" t="s">
        <v>2283</v>
      </c>
      <c r="D1432" s="131">
        <v>1</v>
      </c>
      <c r="E1432" s="126">
        <v>1</v>
      </c>
      <c r="F1432" s="126" t="s">
        <v>2922</v>
      </c>
      <c r="G1432" s="127" t="s">
        <v>2903</v>
      </c>
      <c r="H1432" s="253"/>
      <c r="I1432" s="93"/>
      <c r="J1432" s="230"/>
    </row>
    <row r="1433" spans="1:10" x14ac:dyDescent="0.25">
      <c r="A1433" s="230"/>
      <c r="B1433" s="49"/>
      <c r="C1433" s="128" t="s">
        <v>2284</v>
      </c>
      <c r="D1433" s="131">
        <v>1</v>
      </c>
      <c r="E1433" s="126">
        <v>1</v>
      </c>
      <c r="F1433" s="126" t="s">
        <v>2922</v>
      </c>
      <c r="G1433" s="127" t="s">
        <v>2903</v>
      </c>
      <c r="H1433" s="253"/>
      <c r="I1433" s="93"/>
      <c r="J1433" s="230"/>
    </row>
    <row r="1434" spans="1:10" x14ac:dyDescent="0.25">
      <c r="A1434" s="230"/>
      <c r="B1434" s="49"/>
      <c r="C1434" s="128" t="s">
        <v>2285</v>
      </c>
      <c r="D1434" s="131">
        <v>1</v>
      </c>
      <c r="E1434" s="126">
        <v>1</v>
      </c>
      <c r="F1434" s="126" t="s">
        <v>2922</v>
      </c>
      <c r="G1434" s="127" t="s">
        <v>2903</v>
      </c>
      <c r="H1434" s="253"/>
      <c r="I1434" s="93"/>
      <c r="J1434" s="230"/>
    </row>
    <row r="1435" spans="1:10" x14ac:dyDescent="0.25">
      <c r="A1435" s="230"/>
      <c r="B1435" s="49"/>
      <c r="C1435" s="128" t="s">
        <v>2286</v>
      </c>
      <c r="D1435" s="131">
        <v>1</v>
      </c>
      <c r="E1435" s="126">
        <v>1</v>
      </c>
      <c r="F1435" s="126" t="s">
        <v>2922</v>
      </c>
      <c r="G1435" s="127" t="s">
        <v>2903</v>
      </c>
      <c r="H1435" s="253"/>
      <c r="I1435" s="93"/>
      <c r="J1435" s="230"/>
    </row>
    <row r="1436" spans="1:10" ht="24" x14ac:dyDescent="0.25">
      <c r="A1436" s="230"/>
      <c r="B1436" s="49"/>
      <c r="C1436" s="128" t="s">
        <v>2287</v>
      </c>
      <c r="D1436" s="131">
        <v>1</v>
      </c>
      <c r="E1436" s="126">
        <v>1</v>
      </c>
      <c r="F1436" s="126" t="s">
        <v>2922</v>
      </c>
      <c r="G1436" s="127" t="s">
        <v>2903</v>
      </c>
      <c r="H1436" s="253"/>
      <c r="I1436" s="93"/>
      <c r="J1436" s="230"/>
    </row>
    <row r="1437" spans="1:10" ht="24" x14ac:dyDescent="0.25">
      <c r="A1437" s="230"/>
      <c r="B1437" s="49"/>
      <c r="C1437" s="128" t="s">
        <v>2288</v>
      </c>
      <c r="D1437" s="131">
        <v>1</v>
      </c>
      <c r="E1437" s="126">
        <v>1</v>
      </c>
      <c r="F1437" s="126" t="s">
        <v>2922</v>
      </c>
      <c r="G1437" s="127" t="s">
        <v>2903</v>
      </c>
      <c r="H1437" s="253"/>
      <c r="I1437" s="93"/>
      <c r="J1437" s="230"/>
    </row>
    <row r="1438" spans="1:10" ht="24" x14ac:dyDescent="0.25">
      <c r="A1438" s="230"/>
      <c r="B1438" s="49"/>
      <c r="C1438" s="128" t="s">
        <v>2289</v>
      </c>
      <c r="D1438" s="131">
        <v>1</v>
      </c>
      <c r="E1438" s="126">
        <v>1</v>
      </c>
      <c r="F1438" s="126" t="s">
        <v>2922</v>
      </c>
      <c r="G1438" s="127" t="s">
        <v>2903</v>
      </c>
      <c r="H1438" s="253"/>
      <c r="I1438" s="93"/>
      <c r="J1438" s="230"/>
    </row>
    <row r="1439" spans="1:10" ht="24" x14ac:dyDescent="0.25">
      <c r="A1439" s="230"/>
      <c r="B1439" s="49"/>
      <c r="C1439" s="128" t="s">
        <v>2290</v>
      </c>
      <c r="D1439" s="131">
        <v>1</v>
      </c>
      <c r="E1439" s="126">
        <v>1</v>
      </c>
      <c r="F1439" s="126" t="s">
        <v>2922</v>
      </c>
      <c r="G1439" s="127" t="s">
        <v>2903</v>
      </c>
      <c r="H1439" s="253"/>
      <c r="I1439" s="93"/>
      <c r="J1439" s="230"/>
    </row>
    <row r="1440" spans="1:10" ht="36" x14ac:dyDescent="0.25">
      <c r="A1440" s="230"/>
      <c r="B1440" s="49"/>
      <c r="C1440" s="128" t="s">
        <v>2291</v>
      </c>
      <c r="D1440" s="131">
        <v>1</v>
      </c>
      <c r="E1440" s="126">
        <v>1</v>
      </c>
      <c r="F1440" s="126" t="s">
        <v>2922</v>
      </c>
      <c r="G1440" s="127" t="s">
        <v>2903</v>
      </c>
      <c r="H1440" s="253"/>
      <c r="I1440" s="93"/>
      <c r="J1440" s="230"/>
    </row>
    <row r="1441" spans="1:10" ht="30" x14ac:dyDescent="0.25">
      <c r="A1441" s="230"/>
      <c r="B1441" s="49"/>
      <c r="C1441" s="128" t="s">
        <v>2292</v>
      </c>
      <c r="D1441" s="131">
        <v>1</v>
      </c>
      <c r="E1441" s="126">
        <v>1</v>
      </c>
      <c r="F1441" s="126" t="s">
        <v>2922</v>
      </c>
      <c r="G1441" s="127" t="s">
        <v>2957</v>
      </c>
      <c r="H1441" s="253"/>
      <c r="I1441" s="93"/>
      <c r="J1441" s="230"/>
    </row>
    <row r="1442" spans="1:10" ht="30" x14ac:dyDescent="0.25">
      <c r="A1442" s="230"/>
      <c r="B1442" s="49"/>
      <c r="C1442" s="128" t="s">
        <v>2293</v>
      </c>
      <c r="D1442" s="131">
        <v>1</v>
      </c>
      <c r="E1442" s="126">
        <v>1</v>
      </c>
      <c r="F1442" s="126" t="s">
        <v>2922</v>
      </c>
      <c r="G1442" s="127" t="s">
        <v>2957</v>
      </c>
      <c r="H1442" s="253"/>
      <c r="I1442" s="93"/>
      <c r="J1442" s="230"/>
    </row>
    <row r="1443" spans="1:10" ht="36" x14ac:dyDescent="0.25">
      <c r="A1443" s="230"/>
      <c r="B1443" s="49"/>
      <c r="C1443" s="128" t="s">
        <v>2294</v>
      </c>
      <c r="D1443" s="131">
        <v>1</v>
      </c>
      <c r="E1443" s="126">
        <v>0</v>
      </c>
      <c r="F1443" s="126" t="s">
        <v>2922</v>
      </c>
      <c r="G1443" s="127" t="s">
        <v>2958</v>
      </c>
      <c r="H1443" s="253"/>
      <c r="I1443" s="93"/>
      <c r="J1443" s="230"/>
    </row>
    <row r="1444" spans="1:10" ht="24" x14ac:dyDescent="0.25">
      <c r="A1444" s="230"/>
      <c r="B1444" s="49"/>
      <c r="C1444" s="128" t="s">
        <v>2295</v>
      </c>
      <c r="D1444" s="131">
        <v>1</v>
      </c>
      <c r="E1444" s="126">
        <v>0</v>
      </c>
      <c r="F1444" s="126" t="s">
        <v>2922</v>
      </c>
      <c r="G1444" s="127" t="s">
        <v>2958</v>
      </c>
      <c r="H1444" s="253"/>
      <c r="I1444" s="129"/>
      <c r="J1444" s="230"/>
    </row>
    <row r="1445" spans="1:10" x14ac:dyDescent="0.25">
      <c r="A1445" s="230"/>
      <c r="B1445" s="49"/>
      <c r="C1445" s="128" t="s">
        <v>2296</v>
      </c>
      <c r="D1445" s="131">
        <v>1</v>
      </c>
      <c r="E1445" s="126">
        <v>0</v>
      </c>
      <c r="F1445" s="126" t="s">
        <v>2922</v>
      </c>
      <c r="G1445" s="127" t="s">
        <v>2958</v>
      </c>
      <c r="H1445" s="253"/>
      <c r="I1445" s="129"/>
      <c r="J1445" s="230"/>
    </row>
    <row r="1446" spans="1:10" x14ac:dyDescent="0.25">
      <c r="A1446" s="230"/>
      <c r="B1446" s="49"/>
      <c r="C1446" s="128" t="s">
        <v>2297</v>
      </c>
      <c r="D1446" s="131">
        <v>1</v>
      </c>
      <c r="E1446" s="126">
        <v>1</v>
      </c>
      <c r="F1446" s="126" t="s">
        <v>2922</v>
      </c>
      <c r="G1446" s="127" t="s">
        <v>2903</v>
      </c>
      <c r="H1446" s="253"/>
      <c r="I1446" s="129"/>
      <c r="J1446" s="230"/>
    </row>
    <row r="1447" spans="1:10" x14ac:dyDescent="0.25">
      <c r="A1447" s="230"/>
      <c r="B1447" s="49"/>
      <c r="C1447" s="128" t="s">
        <v>2298</v>
      </c>
      <c r="D1447" s="131">
        <v>1</v>
      </c>
      <c r="E1447" s="126">
        <v>0</v>
      </c>
      <c r="F1447" s="126" t="s">
        <v>2922</v>
      </c>
      <c r="G1447" s="127" t="s">
        <v>2958</v>
      </c>
      <c r="H1447" s="253"/>
      <c r="I1447" s="129"/>
      <c r="J1447" s="230"/>
    </row>
    <row r="1448" spans="1:10" x14ac:dyDescent="0.25">
      <c r="A1448" s="230"/>
      <c r="B1448" s="49"/>
      <c r="C1448" s="234"/>
      <c r="D1448" s="122"/>
      <c r="E1448" s="253"/>
      <c r="F1448" s="253"/>
      <c r="G1448" s="253"/>
      <c r="H1448" s="253"/>
      <c r="I1448" s="129"/>
      <c r="J1448" s="230"/>
    </row>
    <row r="1449" spans="1:10" x14ac:dyDescent="0.25">
      <c r="A1449" s="230"/>
      <c r="B1449" s="49"/>
      <c r="C1449" s="234" t="s">
        <v>1480</v>
      </c>
      <c r="D1449" s="122"/>
      <c r="E1449" s="253"/>
      <c r="F1449" s="253"/>
      <c r="G1449" s="253"/>
      <c r="H1449" s="253"/>
      <c r="I1449" s="129"/>
      <c r="J1449" s="230"/>
    </row>
    <row r="1450" spans="1:10" x14ac:dyDescent="0.25">
      <c r="A1450" s="230"/>
      <c r="B1450" s="49"/>
      <c r="C1450" s="234"/>
      <c r="D1450" s="122"/>
      <c r="E1450" s="253"/>
      <c r="F1450" s="253"/>
      <c r="G1450" s="253"/>
      <c r="H1450" s="253"/>
      <c r="I1450" s="129"/>
      <c r="J1450" s="230"/>
    </row>
    <row r="1451" spans="1:10" x14ac:dyDescent="0.25">
      <c r="A1451" s="230"/>
      <c r="B1451" s="49"/>
      <c r="C1451" s="232" t="s">
        <v>726</v>
      </c>
      <c r="D1451" s="114"/>
      <c r="E1451" s="231" t="s">
        <v>1485</v>
      </c>
      <c r="F1451" s="231" t="s">
        <v>712</v>
      </c>
      <c r="G1451" s="231" t="s">
        <v>1486</v>
      </c>
      <c r="H1451" s="253"/>
      <c r="I1451" s="129"/>
      <c r="J1451" s="230"/>
    </row>
    <row r="1452" spans="1:10" x14ac:dyDescent="0.25">
      <c r="A1452" s="230"/>
      <c r="B1452" s="49"/>
      <c r="C1452" s="130" t="s">
        <v>2299</v>
      </c>
      <c r="D1452" s="131">
        <v>1</v>
      </c>
      <c r="E1452" s="126">
        <v>1</v>
      </c>
      <c r="F1452" s="126" t="s">
        <v>2922</v>
      </c>
      <c r="G1452" s="135" t="s">
        <v>2903</v>
      </c>
      <c r="H1452" s="253"/>
      <c r="I1452" s="129"/>
      <c r="J1452" s="230"/>
    </row>
    <row r="1453" spans="1:10" ht="36" x14ac:dyDescent="0.25">
      <c r="A1453" s="230"/>
      <c r="B1453" s="49"/>
      <c r="C1453" s="124" t="s">
        <v>1939</v>
      </c>
      <c r="D1453" s="131">
        <v>1</v>
      </c>
      <c r="E1453" s="126">
        <v>1</v>
      </c>
      <c r="F1453" s="126" t="s">
        <v>2922</v>
      </c>
      <c r="G1453" s="135" t="s">
        <v>2903</v>
      </c>
      <c r="H1453" s="253"/>
      <c r="I1453" s="129"/>
      <c r="J1453" s="230"/>
    </row>
    <row r="1454" spans="1:10" ht="36" x14ac:dyDescent="0.25">
      <c r="A1454" s="230"/>
      <c r="B1454" s="49"/>
      <c r="C1454" s="124" t="s">
        <v>1940</v>
      </c>
      <c r="D1454" s="131">
        <v>1</v>
      </c>
      <c r="E1454" s="126">
        <v>1</v>
      </c>
      <c r="F1454" s="126" t="s">
        <v>2922</v>
      </c>
      <c r="G1454" s="135" t="s">
        <v>2903</v>
      </c>
      <c r="H1454" s="253"/>
      <c r="I1454" s="129"/>
      <c r="J1454" s="230"/>
    </row>
    <row r="1455" spans="1:10" ht="36" x14ac:dyDescent="0.25">
      <c r="A1455" s="230"/>
      <c r="B1455" s="49"/>
      <c r="C1455" s="124" t="s">
        <v>1941</v>
      </c>
      <c r="D1455" s="131">
        <v>1</v>
      </c>
      <c r="E1455" s="126">
        <v>1</v>
      </c>
      <c r="F1455" s="126" t="s">
        <v>2922</v>
      </c>
      <c r="G1455" s="135" t="s">
        <v>2903</v>
      </c>
      <c r="H1455" s="253"/>
      <c r="I1455" s="129"/>
      <c r="J1455" s="230"/>
    </row>
    <row r="1456" spans="1:10" ht="24" x14ac:dyDescent="0.25">
      <c r="A1456" s="230"/>
      <c r="B1456" s="49"/>
      <c r="C1456" s="124" t="s">
        <v>1942</v>
      </c>
      <c r="D1456" s="131">
        <v>1</v>
      </c>
      <c r="E1456" s="126">
        <v>1</v>
      </c>
      <c r="F1456" s="126" t="s">
        <v>2922</v>
      </c>
      <c r="G1456" s="135" t="s">
        <v>2903</v>
      </c>
      <c r="H1456" s="253"/>
      <c r="I1456" s="129"/>
      <c r="J1456" s="230"/>
    </row>
    <row r="1457" spans="1:10" ht="24" x14ac:dyDescent="0.25">
      <c r="A1457" s="230"/>
      <c r="B1457" s="49"/>
      <c r="C1457" s="124" t="s">
        <v>1943</v>
      </c>
      <c r="D1457" s="131">
        <v>1</v>
      </c>
      <c r="E1457" s="126">
        <v>1</v>
      </c>
      <c r="F1457" s="126" t="s">
        <v>2922</v>
      </c>
      <c r="G1457" s="135" t="s">
        <v>2903</v>
      </c>
      <c r="H1457" s="253"/>
      <c r="I1457" s="129"/>
      <c r="J1457" s="230"/>
    </row>
    <row r="1458" spans="1:10" ht="36" x14ac:dyDescent="0.25">
      <c r="A1458" s="230"/>
      <c r="B1458" s="49"/>
      <c r="C1458" s="124" t="s">
        <v>1944</v>
      </c>
      <c r="D1458" s="131">
        <v>1</v>
      </c>
      <c r="E1458" s="126">
        <v>0</v>
      </c>
      <c r="F1458" s="126" t="s">
        <v>2922</v>
      </c>
      <c r="G1458" s="135" t="s">
        <v>2929</v>
      </c>
      <c r="H1458" s="253"/>
      <c r="I1458" s="129"/>
      <c r="J1458" s="230"/>
    </row>
    <row r="1459" spans="1:10" ht="36" x14ac:dyDescent="0.25">
      <c r="A1459" s="230"/>
      <c r="B1459" s="49"/>
      <c r="C1459" s="130" t="s">
        <v>2300</v>
      </c>
      <c r="D1459" s="131">
        <v>1</v>
      </c>
      <c r="E1459" s="126">
        <v>1</v>
      </c>
      <c r="F1459" s="126" t="s">
        <v>2922</v>
      </c>
      <c r="G1459" s="135" t="s">
        <v>2903</v>
      </c>
      <c r="H1459" s="253"/>
      <c r="I1459" s="129"/>
      <c r="J1459" s="230"/>
    </row>
    <row r="1460" spans="1:10" x14ac:dyDescent="0.25">
      <c r="A1460" s="230"/>
      <c r="B1460" s="49"/>
      <c r="C1460" s="124" t="s">
        <v>1946</v>
      </c>
      <c r="D1460" s="131">
        <v>1</v>
      </c>
      <c r="E1460" s="126">
        <v>1</v>
      </c>
      <c r="F1460" s="126" t="s">
        <v>2922</v>
      </c>
      <c r="G1460" s="135" t="s">
        <v>2903</v>
      </c>
      <c r="H1460" s="253"/>
      <c r="I1460" s="129"/>
      <c r="J1460" s="230"/>
    </row>
    <row r="1461" spans="1:10" x14ac:dyDescent="0.25">
      <c r="A1461" s="230"/>
      <c r="B1461" s="97"/>
      <c r="C1461" s="254"/>
      <c r="D1461" s="132"/>
      <c r="E1461" s="255"/>
      <c r="F1461" s="255"/>
      <c r="G1461" s="255"/>
      <c r="H1461" s="255"/>
      <c r="I1461" s="98"/>
      <c r="J1461" s="230"/>
    </row>
    <row r="1462" spans="1:10" x14ac:dyDescent="0.25">
      <c r="A1462" s="230"/>
      <c r="B1462" s="230"/>
      <c r="C1462" s="256"/>
      <c r="D1462" s="116"/>
      <c r="E1462" s="230"/>
      <c r="F1462" s="230"/>
      <c r="G1462" s="230"/>
      <c r="H1462" s="230"/>
      <c r="I1462" s="230"/>
      <c r="J1462" s="230"/>
    </row>
    <row r="1463" spans="1:10" x14ac:dyDescent="0.25">
      <c r="A1463" s="230"/>
      <c r="B1463" s="230"/>
      <c r="C1463" s="256"/>
      <c r="D1463" s="116"/>
      <c r="E1463" s="230"/>
      <c r="F1463" s="230"/>
      <c r="G1463" s="230"/>
      <c r="H1463" s="230"/>
      <c r="I1463" s="230"/>
      <c r="J1463" s="230"/>
    </row>
    <row r="1464" spans="1:10" x14ac:dyDescent="0.25">
      <c r="A1464" s="230"/>
      <c r="B1464" s="230"/>
      <c r="C1464" s="256"/>
      <c r="D1464" s="116"/>
      <c r="E1464" s="230"/>
      <c r="F1464" s="230"/>
      <c r="G1464" s="230"/>
      <c r="H1464" s="230"/>
      <c r="I1464" s="230"/>
      <c r="J1464" s="230"/>
    </row>
    <row r="1465" spans="1:10" x14ac:dyDescent="0.25">
      <c r="A1465" s="230"/>
      <c r="B1465" s="230"/>
      <c r="C1465" s="256"/>
      <c r="D1465" s="116"/>
      <c r="E1465" s="230"/>
      <c r="F1465" s="230"/>
      <c r="G1465" s="230"/>
      <c r="H1465" s="230"/>
      <c r="I1465" s="230"/>
      <c r="J1465" s="230"/>
    </row>
    <row r="1466" spans="1:10" x14ac:dyDescent="0.25">
      <c r="A1466" s="230"/>
      <c r="B1466" s="230"/>
      <c r="C1466" s="256"/>
      <c r="D1466" s="116"/>
      <c r="E1466" s="230"/>
      <c r="F1466" s="230"/>
      <c r="G1466" s="230"/>
      <c r="H1466" s="230"/>
      <c r="I1466" s="230"/>
      <c r="J1466" s="230"/>
    </row>
    <row r="1467" spans="1:10" ht="18.75" x14ac:dyDescent="0.25">
      <c r="A1467" s="234"/>
      <c r="B1467" s="407" t="s">
        <v>2301</v>
      </c>
      <c r="C1467" s="408"/>
      <c r="D1467" s="408"/>
      <c r="E1467" s="408"/>
      <c r="F1467" s="408"/>
      <c r="G1467" s="408"/>
      <c r="H1467" s="408"/>
      <c r="I1467" s="243"/>
      <c r="J1467" s="233"/>
    </row>
    <row r="1468" spans="1:10" x14ac:dyDescent="0.25">
      <c r="A1468" s="234"/>
      <c r="B1468" s="232"/>
      <c r="C1468" s="232"/>
      <c r="D1468" s="119"/>
      <c r="E1468" s="232"/>
      <c r="F1468" s="232"/>
      <c r="G1468" s="232"/>
      <c r="H1468" s="232"/>
      <c r="I1468" s="232"/>
      <c r="J1468" s="233"/>
    </row>
    <row r="1469" spans="1:10" x14ac:dyDescent="0.25">
      <c r="A1469" s="234"/>
      <c r="B1469" s="232"/>
      <c r="C1469" s="244" t="s">
        <v>1478</v>
      </c>
      <c r="D1469" s="120"/>
      <c r="E1469" s="245">
        <f>IF('Aplicabilidad Art.55'!$M$16="NO","NA",SUM(E1478:E1589)/SUM(D1478:D1589))</f>
        <v>0.9464285714285714</v>
      </c>
      <c r="F1469" s="246"/>
      <c r="G1469" s="247" t="str">
        <f>CONCATENATE("Según la configuración de aplicabilidad, esta fracción ",'Aplicabilidad Art.55'!M16," aplica.")</f>
        <v>Según la configuración de aplicabilidad, esta fracción SI aplica.</v>
      </c>
      <c r="H1469" s="234"/>
      <c r="I1469" s="232"/>
      <c r="J1469" s="233"/>
    </row>
    <row r="1470" spans="1:10" x14ac:dyDescent="0.25">
      <c r="A1470" s="234"/>
      <c r="B1470" s="234"/>
      <c r="C1470" s="244" t="s">
        <v>1480</v>
      </c>
      <c r="D1470" s="120"/>
      <c r="E1470" s="245">
        <f>IF('Aplicabilidad Art.55'!$M$16="NO","NA",SUM(E1594:E1602)/SUM(D1594:D1602))</f>
        <v>0.83333333333333337</v>
      </c>
      <c r="F1470" s="246"/>
      <c r="G1470" s="248" t="s">
        <v>1481</v>
      </c>
      <c r="H1470" s="234"/>
      <c r="I1470" s="232"/>
      <c r="J1470" s="233"/>
    </row>
    <row r="1471" spans="1:10" x14ac:dyDescent="0.25">
      <c r="A1471" s="234"/>
      <c r="B1471" s="234"/>
      <c r="C1471" s="244" t="s">
        <v>1482</v>
      </c>
      <c r="D1471" s="120"/>
      <c r="E1471" s="177">
        <f>IF('Aplicabilidad Art.55'!$M$16="NO","NA",E1469*0.6+E1470*0.4)</f>
        <v>0.90119047619047621</v>
      </c>
      <c r="F1471" s="249"/>
      <c r="G1471" s="248" t="s">
        <v>1483</v>
      </c>
      <c r="H1471" s="234"/>
      <c r="I1471" s="232"/>
      <c r="J1471" s="233"/>
    </row>
    <row r="1472" spans="1:10" x14ac:dyDescent="0.25">
      <c r="A1472" s="234"/>
      <c r="B1472" s="234"/>
      <c r="C1472" s="234"/>
      <c r="D1472" s="117"/>
      <c r="E1472" s="236"/>
      <c r="F1472" s="236"/>
      <c r="G1472" s="234"/>
      <c r="H1472" s="234"/>
      <c r="I1472" s="232"/>
      <c r="J1472" s="233"/>
    </row>
    <row r="1473" spans="1:10" x14ac:dyDescent="0.25">
      <c r="A1473" s="230"/>
      <c r="B1473" s="231"/>
      <c r="C1473" s="232"/>
      <c r="D1473" s="114"/>
      <c r="E1473" s="231"/>
      <c r="F1473" s="231"/>
      <c r="G1473" s="231"/>
      <c r="H1473" s="232"/>
      <c r="I1473" s="232"/>
      <c r="J1473" s="233"/>
    </row>
    <row r="1474" spans="1:10" x14ac:dyDescent="0.25">
      <c r="A1474" s="230"/>
      <c r="B1474" s="91"/>
      <c r="C1474" s="251"/>
      <c r="D1474" s="121"/>
      <c r="E1474" s="409"/>
      <c r="F1474" s="410"/>
      <c r="G1474" s="410"/>
      <c r="H1474" s="252"/>
      <c r="I1474" s="92"/>
      <c r="J1474" s="233"/>
    </row>
    <row r="1475" spans="1:10" x14ac:dyDescent="0.25">
      <c r="A1475" s="230"/>
      <c r="B1475" s="49"/>
      <c r="C1475" s="234" t="s">
        <v>1484</v>
      </c>
      <c r="D1475" s="122"/>
      <c r="E1475" s="253"/>
      <c r="F1475" s="253"/>
      <c r="G1475" s="253"/>
      <c r="H1475" s="253"/>
      <c r="I1475" s="93"/>
      <c r="J1475" s="233"/>
    </row>
    <row r="1476" spans="1:10" x14ac:dyDescent="0.25">
      <c r="A1476" s="230"/>
      <c r="B1476" s="123"/>
      <c r="C1476" s="234"/>
      <c r="D1476" s="122"/>
      <c r="E1476" s="253"/>
      <c r="F1476" s="253"/>
      <c r="G1476" s="253"/>
      <c r="H1476" s="253"/>
      <c r="I1476" s="93"/>
      <c r="J1476" s="233"/>
    </row>
    <row r="1477" spans="1:10" x14ac:dyDescent="0.25">
      <c r="A1477" s="230"/>
      <c r="B1477" s="123"/>
      <c r="C1477" s="232" t="s">
        <v>726</v>
      </c>
      <c r="D1477" s="114"/>
      <c r="E1477" s="231" t="s">
        <v>1485</v>
      </c>
      <c r="F1477" s="231" t="s">
        <v>712</v>
      </c>
      <c r="G1477" s="231" t="s">
        <v>1486</v>
      </c>
      <c r="H1477" s="253"/>
      <c r="I1477" s="93"/>
      <c r="J1477" s="233"/>
    </row>
    <row r="1478" spans="1:10" x14ac:dyDescent="0.25">
      <c r="A1478" s="230"/>
      <c r="B1478" s="123"/>
      <c r="C1478" s="124" t="s">
        <v>1487</v>
      </c>
      <c r="D1478" s="131">
        <v>1</v>
      </c>
      <c r="E1478" s="126">
        <v>1</v>
      </c>
      <c r="F1478" s="139" t="s">
        <v>713</v>
      </c>
      <c r="G1478" s="135" t="s">
        <v>2903</v>
      </c>
      <c r="H1478" s="253"/>
      <c r="I1478" s="93"/>
      <c r="J1478" s="233"/>
    </row>
    <row r="1479" spans="1:10" ht="24" x14ac:dyDescent="0.25">
      <c r="A1479" s="230"/>
      <c r="B1479" s="123"/>
      <c r="C1479" s="124" t="s">
        <v>1488</v>
      </c>
      <c r="D1479" s="131">
        <v>1</v>
      </c>
      <c r="E1479" s="126">
        <v>1</v>
      </c>
      <c r="F1479" s="139" t="s">
        <v>713</v>
      </c>
      <c r="G1479" s="135" t="s">
        <v>2903</v>
      </c>
      <c r="H1479" s="253"/>
      <c r="I1479" s="93"/>
      <c r="J1479" s="233"/>
    </row>
    <row r="1480" spans="1:10" ht="24" x14ac:dyDescent="0.25">
      <c r="A1480" s="230"/>
      <c r="B1480" s="49"/>
      <c r="C1480" s="128" t="s">
        <v>2959</v>
      </c>
      <c r="D1480" s="131">
        <v>1</v>
      </c>
      <c r="E1480" s="126">
        <v>1</v>
      </c>
      <c r="F1480" s="139" t="s">
        <v>713</v>
      </c>
      <c r="G1480" s="135" t="s">
        <v>2903</v>
      </c>
      <c r="H1480" s="253"/>
      <c r="I1480" s="93"/>
      <c r="J1480" s="233"/>
    </row>
    <row r="1481" spans="1:10" ht="24" x14ac:dyDescent="0.25">
      <c r="A1481" s="230"/>
      <c r="B1481" s="49"/>
      <c r="C1481" s="128" t="s">
        <v>2960</v>
      </c>
      <c r="D1481" s="131">
        <v>1</v>
      </c>
      <c r="E1481" s="126">
        <v>1</v>
      </c>
      <c r="F1481" s="139" t="s">
        <v>713</v>
      </c>
      <c r="G1481" s="135" t="s">
        <v>2903</v>
      </c>
      <c r="H1481" s="253"/>
      <c r="I1481" s="93"/>
      <c r="J1481" s="230"/>
    </row>
    <row r="1482" spans="1:10" ht="60" x14ac:dyDescent="0.25">
      <c r="A1482" s="230"/>
      <c r="B1482" s="49"/>
      <c r="C1482" s="128" t="s">
        <v>2961</v>
      </c>
      <c r="D1482" s="131">
        <v>1</v>
      </c>
      <c r="E1482" s="126">
        <v>1</v>
      </c>
      <c r="F1482" s="139" t="s">
        <v>713</v>
      </c>
      <c r="G1482" s="135" t="s">
        <v>2903</v>
      </c>
      <c r="H1482" s="253"/>
      <c r="I1482" s="93"/>
      <c r="J1482" s="230"/>
    </row>
    <row r="1483" spans="1:10" ht="24" x14ac:dyDescent="0.25">
      <c r="A1483" s="230"/>
      <c r="B1483" s="49"/>
      <c r="C1483" s="128" t="s">
        <v>2962</v>
      </c>
      <c r="D1483" s="131">
        <v>1</v>
      </c>
      <c r="E1483" s="126">
        <v>1</v>
      </c>
      <c r="F1483" s="139" t="s">
        <v>713</v>
      </c>
      <c r="G1483" s="135" t="s">
        <v>2903</v>
      </c>
      <c r="H1483" s="253"/>
      <c r="I1483" s="93"/>
      <c r="J1483" s="230"/>
    </row>
    <row r="1484" spans="1:10" ht="24" x14ac:dyDescent="0.25">
      <c r="A1484" s="230"/>
      <c r="B1484" s="49"/>
      <c r="C1484" s="128" t="s">
        <v>2306</v>
      </c>
      <c r="D1484" s="131">
        <v>1</v>
      </c>
      <c r="E1484" s="126">
        <v>1</v>
      </c>
      <c r="F1484" s="139" t="s">
        <v>713</v>
      </c>
      <c r="G1484" s="135" t="s">
        <v>2903</v>
      </c>
      <c r="H1484" s="253"/>
      <c r="I1484" s="93"/>
      <c r="J1484" s="230"/>
    </row>
    <row r="1485" spans="1:10" x14ac:dyDescent="0.25">
      <c r="A1485" s="230"/>
      <c r="B1485" s="49"/>
      <c r="C1485" s="128" t="s">
        <v>2307</v>
      </c>
      <c r="D1485" s="131">
        <v>1</v>
      </c>
      <c r="E1485" s="126">
        <v>1</v>
      </c>
      <c r="F1485" s="139" t="s">
        <v>713</v>
      </c>
      <c r="G1485" s="135" t="s">
        <v>2903</v>
      </c>
      <c r="H1485" s="253"/>
      <c r="I1485" s="93"/>
      <c r="J1485" s="230"/>
    </row>
    <row r="1486" spans="1:10" ht="24" x14ac:dyDescent="0.25">
      <c r="A1486" s="230"/>
      <c r="B1486" s="49"/>
      <c r="C1486" s="128" t="s">
        <v>2963</v>
      </c>
      <c r="D1486" s="131">
        <v>1</v>
      </c>
      <c r="E1486" s="126">
        <v>1</v>
      </c>
      <c r="F1486" s="139" t="s">
        <v>713</v>
      </c>
      <c r="G1486" s="135" t="s">
        <v>2903</v>
      </c>
      <c r="H1486" s="253"/>
      <c r="I1486" s="93"/>
      <c r="J1486" s="230"/>
    </row>
    <row r="1487" spans="1:10" ht="24" x14ac:dyDescent="0.25">
      <c r="A1487" s="230"/>
      <c r="B1487" s="49"/>
      <c r="C1487" s="128" t="s">
        <v>2309</v>
      </c>
      <c r="D1487" s="131">
        <v>1</v>
      </c>
      <c r="E1487" s="126">
        <v>1</v>
      </c>
      <c r="F1487" s="139" t="s">
        <v>713</v>
      </c>
      <c r="G1487" s="135" t="s">
        <v>2903</v>
      </c>
      <c r="H1487" s="253"/>
      <c r="I1487" s="93"/>
      <c r="J1487" s="230"/>
    </row>
    <row r="1488" spans="1:10" ht="48" x14ac:dyDescent="0.25">
      <c r="A1488" s="230"/>
      <c r="B1488" s="49"/>
      <c r="C1488" s="128" t="s">
        <v>2310</v>
      </c>
      <c r="D1488" s="131">
        <v>1</v>
      </c>
      <c r="E1488" s="126">
        <v>1</v>
      </c>
      <c r="F1488" s="139" t="s">
        <v>713</v>
      </c>
      <c r="G1488" s="135" t="s">
        <v>2903</v>
      </c>
      <c r="H1488" s="253"/>
      <c r="I1488" s="93"/>
      <c r="J1488" s="230"/>
    </row>
    <row r="1489" spans="1:10" ht="24" x14ac:dyDescent="0.25">
      <c r="A1489" s="230"/>
      <c r="B1489" s="49"/>
      <c r="C1489" s="128" t="s">
        <v>2964</v>
      </c>
      <c r="D1489" s="131">
        <v>1</v>
      </c>
      <c r="E1489" s="126">
        <v>1</v>
      </c>
      <c r="F1489" s="139" t="s">
        <v>713</v>
      </c>
      <c r="G1489" s="135" t="s">
        <v>2903</v>
      </c>
      <c r="H1489" s="253"/>
      <c r="I1489" s="93"/>
      <c r="J1489" s="230"/>
    </row>
    <row r="1490" spans="1:10" ht="24" x14ac:dyDescent="0.25">
      <c r="A1490" s="230"/>
      <c r="B1490" s="49"/>
      <c r="C1490" s="128" t="s">
        <v>2965</v>
      </c>
      <c r="D1490" s="131">
        <v>1</v>
      </c>
      <c r="E1490" s="126">
        <v>1</v>
      </c>
      <c r="F1490" s="139" t="s">
        <v>713</v>
      </c>
      <c r="G1490" s="135" t="s">
        <v>2903</v>
      </c>
      <c r="H1490" s="253"/>
      <c r="I1490" s="93"/>
      <c r="J1490" s="230"/>
    </row>
    <row r="1491" spans="1:10" ht="36" x14ac:dyDescent="0.25">
      <c r="A1491" s="230"/>
      <c r="B1491" s="49"/>
      <c r="C1491" s="128" t="s">
        <v>2313</v>
      </c>
      <c r="D1491" s="131">
        <v>1</v>
      </c>
      <c r="E1491" s="126">
        <v>1</v>
      </c>
      <c r="F1491" s="139" t="s">
        <v>713</v>
      </c>
      <c r="G1491" s="135" t="s">
        <v>2903</v>
      </c>
      <c r="H1491" s="253"/>
      <c r="I1491" s="93"/>
      <c r="J1491" s="230"/>
    </row>
    <row r="1492" spans="1:10" ht="24" x14ac:dyDescent="0.25">
      <c r="A1492" s="230"/>
      <c r="B1492" s="49"/>
      <c r="C1492" s="128" t="s">
        <v>2966</v>
      </c>
      <c r="D1492" s="131">
        <v>1</v>
      </c>
      <c r="E1492" s="126">
        <v>1</v>
      </c>
      <c r="F1492" s="139" t="s">
        <v>713</v>
      </c>
      <c r="G1492" s="135" t="s">
        <v>2903</v>
      </c>
      <c r="H1492" s="253"/>
      <c r="I1492" s="93"/>
      <c r="J1492" s="230"/>
    </row>
    <row r="1493" spans="1:10" ht="36" x14ac:dyDescent="0.25">
      <c r="A1493" s="230"/>
      <c r="B1493" s="49"/>
      <c r="C1493" s="128" t="s">
        <v>2315</v>
      </c>
      <c r="D1493" s="131">
        <v>1</v>
      </c>
      <c r="E1493" s="126">
        <v>1</v>
      </c>
      <c r="F1493" s="139" t="s">
        <v>713</v>
      </c>
      <c r="G1493" s="135" t="s">
        <v>2903</v>
      </c>
      <c r="H1493" s="253"/>
      <c r="I1493" s="93"/>
      <c r="J1493" s="230"/>
    </row>
    <row r="1494" spans="1:10" ht="24" x14ac:dyDescent="0.25">
      <c r="A1494" s="230"/>
      <c r="B1494" s="49"/>
      <c r="C1494" s="128" t="s">
        <v>2967</v>
      </c>
      <c r="D1494" s="131">
        <v>1</v>
      </c>
      <c r="E1494" s="126">
        <v>1</v>
      </c>
      <c r="F1494" s="139" t="s">
        <v>713</v>
      </c>
      <c r="G1494" s="135" t="s">
        <v>2903</v>
      </c>
      <c r="H1494" s="253"/>
      <c r="I1494" s="93"/>
      <c r="J1494" s="230"/>
    </row>
    <row r="1495" spans="1:10" ht="24" x14ac:dyDescent="0.25">
      <c r="A1495" s="230"/>
      <c r="B1495" s="49"/>
      <c r="C1495" s="128" t="s">
        <v>2968</v>
      </c>
      <c r="D1495" s="131">
        <v>1</v>
      </c>
      <c r="E1495" s="126">
        <v>1</v>
      </c>
      <c r="F1495" s="139" t="s">
        <v>713</v>
      </c>
      <c r="G1495" s="135" t="s">
        <v>2903</v>
      </c>
      <c r="H1495" s="253"/>
      <c r="I1495" s="93"/>
      <c r="J1495" s="230"/>
    </row>
    <row r="1496" spans="1:10" ht="24" x14ac:dyDescent="0.25">
      <c r="A1496" s="230"/>
      <c r="B1496" s="49"/>
      <c r="C1496" s="128" t="s">
        <v>2318</v>
      </c>
      <c r="D1496" s="131">
        <v>1</v>
      </c>
      <c r="E1496" s="126">
        <v>1</v>
      </c>
      <c r="F1496" s="139" t="s">
        <v>713</v>
      </c>
      <c r="G1496" s="135" t="s">
        <v>2903</v>
      </c>
      <c r="H1496" s="253"/>
      <c r="I1496" s="93"/>
      <c r="J1496" s="230"/>
    </row>
    <row r="1497" spans="1:10" ht="24" x14ac:dyDescent="0.25">
      <c r="A1497" s="230"/>
      <c r="B1497" s="49"/>
      <c r="C1497" s="128" t="s">
        <v>2969</v>
      </c>
      <c r="D1497" s="131">
        <v>1</v>
      </c>
      <c r="E1497" s="126">
        <v>1</v>
      </c>
      <c r="F1497" s="139" t="s">
        <v>713</v>
      </c>
      <c r="G1497" s="135" t="s">
        <v>2903</v>
      </c>
      <c r="H1497" s="253"/>
      <c r="I1497" s="93"/>
      <c r="J1497" s="230"/>
    </row>
    <row r="1498" spans="1:10" x14ac:dyDescent="0.25">
      <c r="A1498" s="230"/>
      <c r="B1498" s="49"/>
      <c r="C1498" s="128" t="s">
        <v>2320</v>
      </c>
      <c r="D1498" s="131">
        <v>1</v>
      </c>
      <c r="E1498" s="126">
        <v>1</v>
      </c>
      <c r="F1498" s="139" t="s">
        <v>713</v>
      </c>
      <c r="G1498" s="135" t="s">
        <v>2903</v>
      </c>
      <c r="H1498" s="253"/>
      <c r="I1498" s="93"/>
      <c r="J1498" s="230"/>
    </row>
    <row r="1499" spans="1:10" ht="36" x14ac:dyDescent="0.25">
      <c r="A1499" s="230"/>
      <c r="B1499" s="49"/>
      <c r="C1499" s="128" t="s">
        <v>2321</v>
      </c>
      <c r="D1499" s="131">
        <v>1</v>
      </c>
      <c r="E1499" s="126">
        <v>1</v>
      </c>
      <c r="F1499" s="139" t="s">
        <v>713</v>
      </c>
      <c r="G1499" s="135" t="s">
        <v>2903</v>
      </c>
      <c r="H1499" s="253"/>
      <c r="I1499" s="93"/>
      <c r="J1499" s="230"/>
    </row>
    <row r="1500" spans="1:10" x14ac:dyDescent="0.25">
      <c r="A1500" s="230"/>
      <c r="B1500" s="49"/>
      <c r="C1500" s="128" t="s">
        <v>2970</v>
      </c>
      <c r="D1500" s="131">
        <v>1</v>
      </c>
      <c r="E1500" s="126">
        <v>1</v>
      </c>
      <c r="F1500" s="139" t="s">
        <v>713</v>
      </c>
      <c r="G1500" s="135" t="s">
        <v>2903</v>
      </c>
      <c r="H1500" s="253"/>
      <c r="I1500" s="93"/>
      <c r="J1500" s="230"/>
    </row>
    <row r="1501" spans="1:10" x14ac:dyDescent="0.25">
      <c r="A1501" s="230"/>
      <c r="B1501" s="49"/>
      <c r="C1501" s="128" t="s">
        <v>2323</v>
      </c>
      <c r="D1501" s="131">
        <v>1</v>
      </c>
      <c r="E1501" s="126">
        <v>1</v>
      </c>
      <c r="F1501" s="139" t="s">
        <v>713</v>
      </c>
      <c r="G1501" s="135" t="s">
        <v>2903</v>
      </c>
      <c r="H1501" s="253"/>
      <c r="I1501" s="93"/>
      <c r="J1501" s="230"/>
    </row>
    <row r="1502" spans="1:10" ht="24" x14ac:dyDescent="0.25">
      <c r="A1502" s="230"/>
      <c r="B1502" s="49"/>
      <c r="C1502" s="128" t="s">
        <v>2971</v>
      </c>
      <c r="D1502" s="131">
        <v>1</v>
      </c>
      <c r="E1502" s="126">
        <v>1</v>
      </c>
      <c r="F1502" s="139" t="s">
        <v>713</v>
      </c>
      <c r="G1502" s="135" t="s">
        <v>2903</v>
      </c>
      <c r="H1502" s="253"/>
      <c r="I1502" s="93"/>
      <c r="J1502" s="230"/>
    </row>
    <row r="1503" spans="1:10" x14ac:dyDescent="0.25">
      <c r="A1503" s="230"/>
      <c r="B1503" s="49"/>
      <c r="C1503" s="128" t="s">
        <v>2972</v>
      </c>
      <c r="D1503" s="131">
        <v>1</v>
      </c>
      <c r="E1503" s="126">
        <v>1</v>
      </c>
      <c r="F1503" s="139" t="s">
        <v>713</v>
      </c>
      <c r="G1503" s="135" t="s">
        <v>2903</v>
      </c>
      <c r="H1503" s="253"/>
      <c r="I1503" s="93"/>
      <c r="J1503" s="230"/>
    </row>
    <row r="1504" spans="1:10" x14ac:dyDescent="0.25">
      <c r="A1504" s="230"/>
      <c r="B1504" s="49"/>
      <c r="C1504" s="128" t="s">
        <v>2973</v>
      </c>
      <c r="D1504" s="131">
        <v>1</v>
      </c>
      <c r="E1504" s="126">
        <v>1</v>
      </c>
      <c r="F1504" s="139" t="s">
        <v>713</v>
      </c>
      <c r="G1504" s="135" t="s">
        <v>2903</v>
      </c>
      <c r="H1504" s="253"/>
      <c r="I1504" s="93"/>
      <c r="J1504" s="230"/>
    </row>
    <row r="1505" spans="1:10" x14ac:dyDescent="0.25">
      <c r="A1505" s="230"/>
      <c r="B1505" s="49"/>
      <c r="C1505" s="128" t="s">
        <v>2327</v>
      </c>
      <c r="D1505" s="131">
        <v>1</v>
      </c>
      <c r="E1505" s="126">
        <v>1</v>
      </c>
      <c r="F1505" s="139" t="s">
        <v>713</v>
      </c>
      <c r="G1505" s="135" t="s">
        <v>2903</v>
      </c>
      <c r="H1505" s="253"/>
      <c r="I1505" s="93"/>
      <c r="J1505" s="230"/>
    </row>
    <row r="1506" spans="1:10" x14ac:dyDescent="0.25">
      <c r="A1506" s="230"/>
      <c r="B1506" s="49"/>
      <c r="C1506" s="128" t="s">
        <v>2974</v>
      </c>
      <c r="D1506" s="131">
        <v>1</v>
      </c>
      <c r="E1506" s="126">
        <v>1</v>
      </c>
      <c r="F1506" s="139" t="s">
        <v>713</v>
      </c>
      <c r="G1506" s="135" t="s">
        <v>2903</v>
      </c>
      <c r="H1506" s="253"/>
      <c r="I1506" s="93"/>
      <c r="J1506" s="230"/>
    </row>
    <row r="1507" spans="1:10" ht="24" x14ac:dyDescent="0.25">
      <c r="A1507" s="230"/>
      <c r="B1507" s="49"/>
      <c r="C1507" s="128" t="s">
        <v>2329</v>
      </c>
      <c r="D1507" s="131">
        <v>1</v>
      </c>
      <c r="E1507" s="126">
        <v>1</v>
      </c>
      <c r="F1507" s="139" t="s">
        <v>713</v>
      </c>
      <c r="G1507" s="135" t="s">
        <v>2903</v>
      </c>
      <c r="H1507" s="253"/>
      <c r="I1507" s="93"/>
      <c r="J1507" s="230"/>
    </row>
    <row r="1508" spans="1:10" ht="24" x14ac:dyDescent="0.25">
      <c r="A1508" s="230"/>
      <c r="B1508" s="49"/>
      <c r="C1508" s="128" t="s">
        <v>2330</v>
      </c>
      <c r="D1508" s="131">
        <v>1</v>
      </c>
      <c r="E1508" s="126">
        <v>1</v>
      </c>
      <c r="F1508" s="139" t="s">
        <v>713</v>
      </c>
      <c r="G1508" s="135" t="s">
        <v>2903</v>
      </c>
      <c r="H1508" s="253"/>
      <c r="I1508" s="93"/>
      <c r="J1508" s="230"/>
    </row>
    <row r="1509" spans="1:10" x14ac:dyDescent="0.25">
      <c r="A1509" s="230"/>
      <c r="B1509" s="49"/>
      <c r="C1509" s="128" t="s">
        <v>2975</v>
      </c>
      <c r="D1509" s="131">
        <v>1</v>
      </c>
      <c r="E1509" s="126">
        <v>1</v>
      </c>
      <c r="F1509" s="139" t="s">
        <v>713</v>
      </c>
      <c r="G1509" s="135" t="s">
        <v>2903</v>
      </c>
      <c r="H1509" s="253"/>
      <c r="I1509" s="93"/>
      <c r="J1509" s="230"/>
    </row>
    <row r="1510" spans="1:10" x14ac:dyDescent="0.25">
      <c r="A1510" s="230"/>
      <c r="B1510" s="49"/>
      <c r="C1510" s="128" t="s">
        <v>2976</v>
      </c>
      <c r="D1510" s="131">
        <v>1</v>
      </c>
      <c r="E1510" s="126">
        <v>1</v>
      </c>
      <c r="F1510" s="139" t="s">
        <v>713</v>
      </c>
      <c r="G1510" s="135" t="s">
        <v>2903</v>
      </c>
      <c r="H1510" s="253"/>
      <c r="I1510" s="93"/>
      <c r="J1510" s="230"/>
    </row>
    <row r="1511" spans="1:10" x14ac:dyDescent="0.25">
      <c r="A1511" s="230"/>
      <c r="B1511" s="49"/>
      <c r="C1511" s="128" t="s">
        <v>2977</v>
      </c>
      <c r="D1511" s="131">
        <v>1</v>
      </c>
      <c r="E1511" s="126">
        <v>1</v>
      </c>
      <c r="F1511" s="139" t="s">
        <v>713</v>
      </c>
      <c r="G1511" s="135" t="s">
        <v>2903</v>
      </c>
      <c r="H1511" s="253"/>
      <c r="I1511" s="93"/>
      <c r="J1511" s="230"/>
    </row>
    <row r="1512" spans="1:10" x14ac:dyDescent="0.25">
      <c r="A1512" s="230"/>
      <c r="B1512" s="49"/>
      <c r="C1512" s="128" t="s">
        <v>2334</v>
      </c>
      <c r="D1512" s="131">
        <v>1</v>
      </c>
      <c r="E1512" s="126">
        <v>1</v>
      </c>
      <c r="F1512" s="139" t="s">
        <v>713</v>
      </c>
      <c r="G1512" s="135" t="s">
        <v>2903</v>
      </c>
      <c r="H1512" s="253"/>
      <c r="I1512" s="93"/>
      <c r="J1512" s="230"/>
    </row>
    <row r="1513" spans="1:10" ht="24" x14ac:dyDescent="0.25">
      <c r="A1513" s="230"/>
      <c r="B1513" s="49"/>
      <c r="C1513" s="128" t="s">
        <v>2978</v>
      </c>
      <c r="D1513" s="131">
        <v>1</v>
      </c>
      <c r="E1513" s="126">
        <v>1</v>
      </c>
      <c r="F1513" s="139" t="s">
        <v>713</v>
      </c>
      <c r="G1513" s="135" t="s">
        <v>2903</v>
      </c>
      <c r="H1513" s="253"/>
      <c r="I1513" s="93"/>
      <c r="J1513" s="230"/>
    </row>
    <row r="1514" spans="1:10" x14ac:dyDescent="0.25">
      <c r="A1514" s="230"/>
      <c r="B1514" s="49"/>
      <c r="C1514" s="128" t="s">
        <v>2336</v>
      </c>
      <c r="D1514" s="131">
        <v>1</v>
      </c>
      <c r="E1514" s="126">
        <v>1</v>
      </c>
      <c r="F1514" s="139" t="s">
        <v>713</v>
      </c>
      <c r="G1514" s="135" t="s">
        <v>2903</v>
      </c>
      <c r="H1514" s="253"/>
      <c r="I1514" s="93"/>
      <c r="J1514" s="230"/>
    </row>
    <row r="1515" spans="1:10" x14ac:dyDescent="0.25">
      <c r="A1515" s="230"/>
      <c r="B1515" s="49"/>
      <c r="C1515" s="128" t="s">
        <v>2979</v>
      </c>
      <c r="D1515" s="131">
        <v>1</v>
      </c>
      <c r="E1515" s="126">
        <v>1</v>
      </c>
      <c r="F1515" s="139" t="s">
        <v>713</v>
      </c>
      <c r="G1515" s="135" t="s">
        <v>2903</v>
      </c>
      <c r="H1515" s="253"/>
      <c r="I1515" s="93"/>
      <c r="J1515" s="230"/>
    </row>
    <row r="1516" spans="1:10" x14ac:dyDescent="0.25">
      <c r="A1516" s="230"/>
      <c r="B1516" s="49"/>
      <c r="C1516" s="128" t="s">
        <v>2980</v>
      </c>
      <c r="D1516" s="131">
        <v>1</v>
      </c>
      <c r="E1516" s="126">
        <v>1</v>
      </c>
      <c r="F1516" s="139" t="s">
        <v>713</v>
      </c>
      <c r="G1516" s="135" t="s">
        <v>2903</v>
      </c>
      <c r="H1516" s="253"/>
      <c r="I1516" s="93"/>
      <c r="J1516" s="230"/>
    </row>
    <row r="1517" spans="1:10" ht="24" x14ac:dyDescent="0.25">
      <c r="A1517" s="230"/>
      <c r="B1517" s="49"/>
      <c r="C1517" s="128" t="s">
        <v>2339</v>
      </c>
      <c r="D1517" s="131">
        <v>1</v>
      </c>
      <c r="E1517" s="126">
        <v>1</v>
      </c>
      <c r="F1517" s="139" t="s">
        <v>713</v>
      </c>
      <c r="G1517" s="135" t="s">
        <v>2903</v>
      </c>
      <c r="H1517" s="253"/>
      <c r="I1517" s="93"/>
      <c r="J1517" s="230"/>
    </row>
    <row r="1518" spans="1:10" ht="24" x14ac:dyDescent="0.25">
      <c r="A1518" s="230"/>
      <c r="B1518" s="49"/>
      <c r="C1518" s="128" t="s">
        <v>2340</v>
      </c>
      <c r="D1518" s="131">
        <v>1</v>
      </c>
      <c r="E1518" s="126">
        <v>1</v>
      </c>
      <c r="F1518" s="139" t="s">
        <v>713</v>
      </c>
      <c r="G1518" s="135" t="s">
        <v>2903</v>
      </c>
      <c r="H1518" s="253"/>
      <c r="I1518" s="93"/>
      <c r="J1518" s="230"/>
    </row>
    <row r="1519" spans="1:10" ht="24" x14ac:dyDescent="0.25">
      <c r="A1519" s="230"/>
      <c r="B1519" s="49"/>
      <c r="C1519" s="128" t="s">
        <v>2981</v>
      </c>
      <c r="D1519" s="131">
        <v>1</v>
      </c>
      <c r="E1519" s="126">
        <v>1</v>
      </c>
      <c r="F1519" s="139" t="s">
        <v>713</v>
      </c>
      <c r="G1519" s="135" t="s">
        <v>2903</v>
      </c>
      <c r="H1519" s="253"/>
      <c r="I1519" s="93"/>
      <c r="J1519" s="230"/>
    </row>
    <row r="1520" spans="1:10" ht="24" x14ac:dyDescent="0.25">
      <c r="A1520" s="230"/>
      <c r="B1520" s="49"/>
      <c r="C1520" s="128" t="s">
        <v>2982</v>
      </c>
      <c r="D1520" s="131">
        <v>1</v>
      </c>
      <c r="E1520" s="126">
        <v>1</v>
      </c>
      <c r="F1520" s="139" t="s">
        <v>713</v>
      </c>
      <c r="G1520" s="135" t="s">
        <v>2903</v>
      </c>
      <c r="H1520" s="253"/>
      <c r="I1520" s="93"/>
      <c r="J1520" s="230"/>
    </row>
    <row r="1521" spans="1:10" ht="36" x14ac:dyDescent="0.25">
      <c r="A1521" s="230"/>
      <c r="B1521" s="49"/>
      <c r="C1521" s="128" t="s">
        <v>2983</v>
      </c>
      <c r="D1521" s="131">
        <v>1</v>
      </c>
      <c r="E1521" s="126">
        <v>1</v>
      </c>
      <c r="F1521" s="139" t="s">
        <v>713</v>
      </c>
      <c r="G1521" s="135" t="s">
        <v>2903</v>
      </c>
      <c r="H1521" s="253"/>
      <c r="I1521" s="93"/>
      <c r="J1521" s="230"/>
    </row>
    <row r="1522" spans="1:10" ht="36" x14ac:dyDescent="0.25">
      <c r="A1522" s="230"/>
      <c r="B1522" s="49"/>
      <c r="C1522" s="128" t="s">
        <v>2984</v>
      </c>
      <c r="D1522" s="131">
        <v>1</v>
      </c>
      <c r="E1522" s="126">
        <v>1</v>
      </c>
      <c r="F1522" s="139" t="s">
        <v>713</v>
      </c>
      <c r="G1522" s="135" t="s">
        <v>2903</v>
      </c>
      <c r="H1522" s="253"/>
      <c r="I1522" s="93"/>
      <c r="J1522" s="230"/>
    </row>
    <row r="1523" spans="1:10" ht="24" x14ac:dyDescent="0.25">
      <c r="A1523" s="230"/>
      <c r="B1523" s="49"/>
      <c r="C1523" s="128" t="s">
        <v>2345</v>
      </c>
      <c r="D1523" s="131">
        <v>1</v>
      </c>
      <c r="E1523" s="126">
        <v>1</v>
      </c>
      <c r="F1523" s="139" t="s">
        <v>713</v>
      </c>
      <c r="G1523" s="135" t="s">
        <v>2903</v>
      </c>
      <c r="H1523" s="253"/>
      <c r="I1523" s="93"/>
      <c r="J1523" s="230"/>
    </row>
    <row r="1524" spans="1:10" x14ac:dyDescent="0.25">
      <c r="A1524" s="230"/>
      <c r="B1524" s="49"/>
      <c r="C1524" s="128" t="s">
        <v>2346</v>
      </c>
      <c r="D1524" s="131">
        <v>1</v>
      </c>
      <c r="E1524" s="126">
        <v>1</v>
      </c>
      <c r="F1524" s="139" t="s">
        <v>713</v>
      </c>
      <c r="G1524" s="135" t="s">
        <v>2903</v>
      </c>
      <c r="H1524" s="253"/>
      <c r="I1524" s="93"/>
      <c r="J1524" s="230"/>
    </row>
    <row r="1525" spans="1:10" ht="24" x14ac:dyDescent="0.25">
      <c r="A1525" s="230"/>
      <c r="B1525" s="49"/>
      <c r="C1525" s="128" t="s">
        <v>2347</v>
      </c>
      <c r="D1525" s="131">
        <v>1</v>
      </c>
      <c r="E1525" s="126">
        <v>1</v>
      </c>
      <c r="F1525" s="139" t="s">
        <v>713</v>
      </c>
      <c r="G1525" s="135" t="s">
        <v>2903</v>
      </c>
      <c r="H1525" s="253"/>
      <c r="I1525" s="93"/>
      <c r="J1525" s="230"/>
    </row>
    <row r="1526" spans="1:10" ht="36" x14ac:dyDescent="0.25">
      <c r="A1526" s="230"/>
      <c r="B1526" s="49"/>
      <c r="C1526" s="128" t="s">
        <v>2348</v>
      </c>
      <c r="D1526" s="131">
        <v>1</v>
      </c>
      <c r="E1526" s="126">
        <v>1</v>
      </c>
      <c r="F1526" s="139" t="s">
        <v>713</v>
      </c>
      <c r="G1526" s="135" t="s">
        <v>2903</v>
      </c>
      <c r="H1526" s="253"/>
      <c r="I1526" s="93"/>
      <c r="J1526" s="230"/>
    </row>
    <row r="1527" spans="1:10" ht="24" x14ac:dyDescent="0.25">
      <c r="A1527" s="230"/>
      <c r="B1527" s="49"/>
      <c r="C1527" s="128" t="s">
        <v>2985</v>
      </c>
      <c r="D1527" s="131">
        <v>1</v>
      </c>
      <c r="E1527" s="126">
        <v>1</v>
      </c>
      <c r="F1527" s="139" t="s">
        <v>713</v>
      </c>
      <c r="G1527" s="135" t="s">
        <v>2903</v>
      </c>
      <c r="H1527" s="253"/>
      <c r="I1527" s="93"/>
      <c r="J1527" s="230"/>
    </row>
    <row r="1528" spans="1:10" x14ac:dyDescent="0.25">
      <c r="A1528" s="230"/>
      <c r="B1528" s="49"/>
      <c r="C1528" s="128" t="s">
        <v>2350</v>
      </c>
      <c r="D1528" s="131">
        <v>1</v>
      </c>
      <c r="E1528" s="126">
        <v>1</v>
      </c>
      <c r="F1528" s="139" t="s">
        <v>713</v>
      </c>
      <c r="G1528" s="135" t="s">
        <v>2903</v>
      </c>
      <c r="H1528" s="253"/>
      <c r="I1528" s="93"/>
      <c r="J1528" s="230"/>
    </row>
    <row r="1529" spans="1:10" ht="24" x14ac:dyDescent="0.25">
      <c r="A1529" s="230"/>
      <c r="B1529" s="49"/>
      <c r="C1529" s="128" t="s">
        <v>2351</v>
      </c>
      <c r="D1529" s="131">
        <v>1</v>
      </c>
      <c r="E1529" s="126">
        <v>1</v>
      </c>
      <c r="F1529" s="139" t="s">
        <v>713</v>
      </c>
      <c r="G1529" s="135" t="s">
        <v>2903</v>
      </c>
      <c r="H1529" s="253"/>
      <c r="I1529" s="93"/>
      <c r="J1529" s="230"/>
    </row>
    <row r="1530" spans="1:10" x14ac:dyDescent="0.25">
      <c r="A1530" s="230"/>
      <c r="B1530" s="49"/>
      <c r="C1530" s="128" t="s">
        <v>2352</v>
      </c>
      <c r="D1530" s="131">
        <v>1</v>
      </c>
      <c r="E1530" s="126">
        <v>1</v>
      </c>
      <c r="F1530" s="139" t="s">
        <v>713</v>
      </c>
      <c r="G1530" s="135" t="s">
        <v>2903</v>
      </c>
      <c r="H1530" s="253"/>
      <c r="I1530" s="93"/>
      <c r="J1530" s="230"/>
    </row>
    <row r="1531" spans="1:10" ht="24" x14ac:dyDescent="0.25">
      <c r="A1531" s="230"/>
      <c r="B1531" s="49"/>
      <c r="C1531" s="128" t="s">
        <v>2986</v>
      </c>
      <c r="D1531" s="131">
        <v>1</v>
      </c>
      <c r="E1531" s="126">
        <v>1</v>
      </c>
      <c r="F1531" s="139" t="s">
        <v>713</v>
      </c>
      <c r="G1531" s="135" t="s">
        <v>2903</v>
      </c>
      <c r="H1531" s="253"/>
      <c r="I1531" s="93"/>
      <c r="J1531" s="230"/>
    </row>
    <row r="1532" spans="1:10" ht="24" x14ac:dyDescent="0.25">
      <c r="A1532" s="230"/>
      <c r="B1532" s="49"/>
      <c r="C1532" s="128" t="s">
        <v>2354</v>
      </c>
      <c r="D1532" s="131">
        <v>1</v>
      </c>
      <c r="E1532" s="126">
        <v>1</v>
      </c>
      <c r="F1532" s="139" t="s">
        <v>713</v>
      </c>
      <c r="G1532" s="135" t="s">
        <v>2903</v>
      </c>
      <c r="H1532" s="253"/>
      <c r="I1532" s="93"/>
      <c r="J1532" s="230"/>
    </row>
    <row r="1533" spans="1:10" ht="24" x14ac:dyDescent="0.25">
      <c r="A1533" s="230"/>
      <c r="B1533" s="49"/>
      <c r="C1533" s="128" t="s">
        <v>2355</v>
      </c>
      <c r="D1533" s="131">
        <v>1</v>
      </c>
      <c r="E1533" s="126">
        <v>1</v>
      </c>
      <c r="F1533" s="139" t="s">
        <v>713</v>
      </c>
      <c r="G1533" s="135" t="s">
        <v>2903</v>
      </c>
      <c r="H1533" s="253"/>
      <c r="I1533" s="93"/>
      <c r="J1533" s="230"/>
    </row>
    <row r="1534" spans="1:10" ht="24" x14ac:dyDescent="0.25">
      <c r="A1534" s="230"/>
      <c r="B1534" s="49"/>
      <c r="C1534" s="128" t="s">
        <v>2356</v>
      </c>
      <c r="D1534" s="131">
        <v>1</v>
      </c>
      <c r="E1534" s="126">
        <v>1</v>
      </c>
      <c r="F1534" s="139" t="s">
        <v>713</v>
      </c>
      <c r="G1534" s="135" t="s">
        <v>2903</v>
      </c>
      <c r="H1534" s="253"/>
      <c r="I1534" s="93"/>
      <c r="J1534" s="230"/>
    </row>
    <row r="1535" spans="1:10" ht="24" x14ac:dyDescent="0.25">
      <c r="A1535" s="230"/>
      <c r="B1535" s="49"/>
      <c r="C1535" s="128" t="s">
        <v>2357</v>
      </c>
      <c r="D1535" s="131">
        <v>1</v>
      </c>
      <c r="E1535" s="126">
        <v>1</v>
      </c>
      <c r="F1535" s="139" t="s">
        <v>713</v>
      </c>
      <c r="G1535" s="135" t="s">
        <v>2903</v>
      </c>
      <c r="H1535" s="253"/>
      <c r="I1535" s="93"/>
      <c r="J1535" s="230"/>
    </row>
    <row r="1536" spans="1:10" ht="24" x14ac:dyDescent="0.25">
      <c r="A1536" s="230"/>
      <c r="B1536" s="49"/>
      <c r="C1536" s="128" t="s">
        <v>2358</v>
      </c>
      <c r="D1536" s="131">
        <v>1</v>
      </c>
      <c r="E1536" s="126">
        <v>1</v>
      </c>
      <c r="F1536" s="139" t="s">
        <v>713</v>
      </c>
      <c r="G1536" s="135" t="s">
        <v>2903</v>
      </c>
      <c r="H1536" s="253"/>
      <c r="I1536" s="93"/>
      <c r="J1536" s="230"/>
    </row>
    <row r="1537" spans="1:10" x14ac:dyDescent="0.25">
      <c r="A1537" s="230"/>
      <c r="B1537" s="49"/>
      <c r="C1537" s="128" t="s">
        <v>2359</v>
      </c>
      <c r="D1537" s="131">
        <v>1</v>
      </c>
      <c r="E1537" s="126">
        <v>1</v>
      </c>
      <c r="F1537" s="139" t="s">
        <v>713</v>
      </c>
      <c r="G1537" s="135" t="s">
        <v>2903</v>
      </c>
      <c r="H1537" s="253"/>
      <c r="I1537" s="93"/>
      <c r="J1537" s="230"/>
    </row>
    <row r="1538" spans="1:10" x14ac:dyDescent="0.25">
      <c r="A1538" s="230"/>
      <c r="B1538" s="49"/>
      <c r="C1538" s="124" t="s">
        <v>2360</v>
      </c>
      <c r="D1538" s="131">
        <v>1</v>
      </c>
      <c r="E1538" s="126">
        <v>1</v>
      </c>
      <c r="F1538" s="139" t="s">
        <v>713</v>
      </c>
      <c r="G1538" s="135" t="s">
        <v>2903</v>
      </c>
      <c r="H1538" s="253"/>
      <c r="I1538" s="93"/>
      <c r="J1538" s="230"/>
    </row>
    <row r="1539" spans="1:10" ht="24" x14ac:dyDescent="0.25">
      <c r="A1539" s="230"/>
      <c r="B1539" s="49"/>
      <c r="C1539" s="124" t="s">
        <v>2361</v>
      </c>
      <c r="D1539" s="131">
        <v>1</v>
      </c>
      <c r="E1539" s="126">
        <v>1</v>
      </c>
      <c r="F1539" s="139" t="s">
        <v>713</v>
      </c>
      <c r="G1539" s="135" t="s">
        <v>2903</v>
      </c>
      <c r="H1539" s="253"/>
      <c r="I1539" s="93"/>
      <c r="J1539" s="230"/>
    </row>
    <row r="1540" spans="1:10" ht="24" x14ac:dyDescent="0.25">
      <c r="A1540" s="230"/>
      <c r="B1540" s="49"/>
      <c r="C1540" s="128" t="s">
        <v>2987</v>
      </c>
      <c r="D1540" s="131">
        <v>1</v>
      </c>
      <c r="E1540" s="126">
        <v>1</v>
      </c>
      <c r="F1540" s="139" t="s">
        <v>713</v>
      </c>
      <c r="G1540" s="135" t="s">
        <v>2903</v>
      </c>
      <c r="H1540" s="253"/>
      <c r="I1540" s="93"/>
      <c r="J1540" s="230"/>
    </row>
    <row r="1541" spans="1:10" ht="24" x14ac:dyDescent="0.25">
      <c r="A1541" s="230"/>
      <c r="B1541" s="49"/>
      <c r="C1541" s="128" t="s">
        <v>2988</v>
      </c>
      <c r="D1541" s="131">
        <v>1</v>
      </c>
      <c r="E1541" s="126">
        <v>1</v>
      </c>
      <c r="F1541" s="139" t="s">
        <v>713</v>
      </c>
      <c r="G1541" s="135" t="s">
        <v>2903</v>
      </c>
      <c r="H1541" s="253"/>
      <c r="I1541" s="93"/>
      <c r="J1541" s="230"/>
    </row>
    <row r="1542" spans="1:10" x14ac:dyDescent="0.25">
      <c r="A1542" s="230"/>
      <c r="B1542" s="49"/>
      <c r="C1542" s="128" t="s">
        <v>2989</v>
      </c>
      <c r="D1542" s="131">
        <v>1</v>
      </c>
      <c r="E1542" s="126">
        <v>1</v>
      </c>
      <c r="F1542" s="139" t="s">
        <v>713</v>
      </c>
      <c r="G1542" s="135" t="s">
        <v>2903</v>
      </c>
      <c r="H1542" s="253"/>
      <c r="I1542" s="93"/>
      <c r="J1542" s="230"/>
    </row>
    <row r="1543" spans="1:10" ht="24" x14ac:dyDescent="0.25">
      <c r="A1543" s="230"/>
      <c r="B1543" s="49"/>
      <c r="C1543" s="128" t="s">
        <v>2990</v>
      </c>
      <c r="D1543" s="131">
        <v>1</v>
      </c>
      <c r="E1543" s="126">
        <v>1</v>
      </c>
      <c r="F1543" s="139" t="s">
        <v>713</v>
      </c>
      <c r="G1543" s="135" t="s">
        <v>2903</v>
      </c>
      <c r="H1543" s="253"/>
      <c r="I1543" s="93"/>
      <c r="J1543" s="230"/>
    </row>
    <row r="1544" spans="1:10" x14ac:dyDescent="0.25">
      <c r="A1544" s="230"/>
      <c r="B1544" s="49"/>
      <c r="C1544" s="128" t="s">
        <v>2991</v>
      </c>
      <c r="D1544" s="131">
        <v>1</v>
      </c>
      <c r="E1544" s="126">
        <v>1</v>
      </c>
      <c r="F1544" s="139" t="s">
        <v>713</v>
      </c>
      <c r="G1544" s="135" t="s">
        <v>2903</v>
      </c>
      <c r="H1544" s="253"/>
      <c r="I1544" s="93"/>
      <c r="J1544" s="230"/>
    </row>
    <row r="1545" spans="1:10" ht="24" x14ac:dyDescent="0.25">
      <c r="A1545" s="230"/>
      <c r="B1545" s="49"/>
      <c r="C1545" s="128" t="s">
        <v>2992</v>
      </c>
      <c r="D1545" s="131">
        <v>1</v>
      </c>
      <c r="E1545" s="126">
        <v>1</v>
      </c>
      <c r="F1545" s="139" t="s">
        <v>713</v>
      </c>
      <c r="G1545" s="135" t="s">
        <v>2903</v>
      </c>
      <c r="H1545" s="253"/>
      <c r="I1545" s="93"/>
      <c r="J1545" s="230"/>
    </row>
    <row r="1546" spans="1:10" ht="36" x14ac:dyDescent="0.25">
      <c r="A1546" s="230"/>
      <c r="B1546" s="49"/>
      <c r="C1546" s="128" t="s">
        <v>2993</v>
      </c>
      <c r="D1546" s="131">
        <v>1</v>
      </c>
      <c r="E1546" s="126">
        <v>1</v>
      </c>
      <c r="F1546" s="139" t="s">
        <v>713</v>
      </c>
      <c r="G1546" s="135" t="s">
        <v>2903</v>
      </c>
      <c r="H1546" s="253"/>
      <c r="I1546" s="93"/>
      <c r="J1546" s="230"/>
    </row>
    <row r="1547" spans="1:10" ht="24" x14ac:dyDescent="0.25">
      <c r="A1547" s="230"/>
      <c r="B1547" s="49"/>
      <c r="C1547" s="128" t="s">
        <v>2994</v>
      </c>
      <c r="D1547" s="131">
        <v>1</v>
      </c>
      <c r="E1547" s="126">
        <v>1</v>
      </c>
      <c r="F1547" s="139" t="s">
        <v>713</v>
      </c>
      <c r="G1547" s="135" t="s">
        <v>2903</v>
      </c>
      <c r="H1547" s="253"/>
      <c r="I1547" s="93"/>
      <c r="J1547" s="230"/>
    </row>
    <row r="1548" spans="1:10" x14ac:dyDescent="0.25">
      <c r="A1548" s="230"/>
      <c r="B1548" s="49"/>
      <c r="C1548" s="128" t="s">
        <v>2995</v>
      </c>
      <c r="D1548" s="131">
        <v>1</v>
      </c>
      <c r="E1548" s="126">
        <v>1</v>
      </c>
      <c r="F1548" s="139" t="s">
        <v>713</v>
      </c>
      <c r="G1548" s="135" t="s">
        <v>2903</v>
      </c>
      <c r="H1548" s="253"/>
      <c r="I1548" s="93"/>
      <c r="J1548" s="230"/>
    </row>
    <row r="1549" spans="1:10" ht="24" x14ac:dyDescent="0.25">
      <c r="A1549" s="230"/>
      <c r="B1549" s="49"/>
      <c r="C1549" s="128" t="s">
        <v>2996</v>
      </c>
      <c r="D1549" s="131">
        <v>1</v>
      </c>
      <c r="E1549" s="126">
        <v>1</v>
      </c>
      <c r="F1549" s="139" t="s">
        <v>713</v>
      </c>
      <c r="G1549" s="135" t="s">
        <v>2903</v>
      </c>
      <c r="H1549" s="253"/>
      <c r="I1549" s="93"/>
      <c r="J1549" s="230"/>
    </row>
    <row r="1550" spans="1:10" ht="24" x14ac:dyDescent="0.25">
      <c r="A1550" s="230"/>
      <c r="B1550" s="49"/>
      <c r="C1550" s="128" t="s">
        <v>2997</v>
      </c>
      <c r="D1550" s="131">
        <v>1</v>
      </c>
      <c r="E1550" s="126">
        <v>1</v>
      </c>
      <c r="F1550" s="139" t="s">
        <v>713</v>
      </c>
      <c r="G1550" s="135" t="s">
        <v>2903</v>
      </c>
      <c r="H1550" s="253"/>
      <c r="I1550" s="93"/>
      <c r="J1550" s="230"/>
    </row>
    <row r="1551" spans="1:10" x14ac:dyDescent="0.25">
      <c r="A1551" s="230"/>
      <c r="B1551" s="49"/>
      <c r="C1551" s="128" t="s">
        <v>2998</v>
      </c>
      <c r="D1551" s="131">
        <v>1</v>
      </c>
      <c r="E1551" s="126">
        <v>1</v>
      </c>
      <c r="F1551" s="139" t="s">
        <v>713</v>
      </c>
      <c r="G1551" s="135" t="s">
        <v>2903</v>
      </c>
      <c r="H1551" s="253"/>
      <c r="I1551" s="93"/>
      <c r="J1551" s="230"/>
    </row>
    <row r="1552" spans="1:10" x14ac:dyDescent="0.25">
      <c r="A1552" s="230"/>
      <c r="B1552" s="49"/>
      <c r="C1552" s="128" t="s">
        <v>2999</v>
      </c>
      <c r="D1552" s="131">
        <v>1</v>
      </c>
      <c r="E1552" s="126">
        <v>1</v>
      </c>
      <c r="F1552" s="139" t="s">
        <v>713</v>
      </c>
      <c r="G1552" s="135" t="s">
        <v>2903</v>
      </c>
      <c r="H1552" s="253"/>
      <c r="I1552" s="93"/>
      <c r="J1552" s="230"/>
    </row>
    <row r="1553" spans="1:10" x14ac:dyDescent="0.25">
      <c r="A1553" s="230"/>
      <c r="B1553" s="49"/>
      <c r="C1553" s="128" t="s">
        <v>3000</v>
      </c>
      <c r="D1553" s="131">
        <v>1</v>
      </c>
      <c r="E1553" s="126">
        <v>1</v>
      </c>
      <c r="F1553" s="139" t="s">
        <v>713</v>
      </c>
      <c r="G1553" s="135" t="s">
        <v>2903</v>
      </c>
      <c r="H1553" s="253"/>
      <c r="I1553" s="93"/>
      <c r="J1553" s="230"/>
    </row>
    <row r="1554" spans="1:10" x14ac:dyDescent="0.25">
      <c r="A1554" s="230"/>
      <c r="B1554" s="49"/>
      <c r="C1554" s="128" t="s">
        <v>3001</v>
      </c>
      <c r="D1554" s="131">
        <v>1</v>
      </c>
      <c r="E1554" s="126">
        <v>1</v>
      </c>
      <c r="F1554" s="139" t="s">
        <v>713</v>
      </c>
      <c r="G1554" s="135" t="s">
        <v>2903</v>
      </c>
      <c r="H1554" s="253"/>
      <c r="I1554" s="93"/>
      <c r="J1554" s="230"/>
    </row>
    <row r="1555" spans="1:10" ht="24" x14ac:dyDescent="0.25">
      <c r="A1555" s="230"/>
      <c r="B1555" s="49"/>
      <c r="C1555" s="128" t="s">
        <v>3002</v>
      </c>
      <c r="D1555" s="131">
        <v>1</v>
      </c>
      <c r="E1555" s="126">
        <v>1</v>
      </c>
      <c r="F1555" s="139" t="s">
        <v>713</v>
      </c>
      <c r="G1555" s="135" t="s">
        <v>2903</v>
      </c>
      <c r="H1555" s="253"/>
      <c r="I1555" s="93"/>
      <c r="J1555" s="230"/>
    </row>
    <row r="1556" spans="1:10" ht="24" x14ac:dyDescent="0.25">
      <c r="A1556" s="230"/>
      <c r="B1556" s="49"/>
      <c r="C1556" s="128" t="s">
        <v>3003</v>
      </c>
      <c r="D1556" s="131">
        <v>1</v>
      </c>
      <c r="E1556" s="126">
        <v>1</v>
      </c>
      <c r="F1556" s="139" t="s">
        <v>713</v>
      </c>
      <c r="G1556" s="135" t="s">
        <v>2903</v>
      </c>
      <c r="H1556" s="253"/>
      <c r="I1556" s="93"/>
      <c r="J1556" s="230"/>
    </row>
    <row r="1557" spans="1:10" x14ac:dyDescent="0.25">
      <c r="A1557" s="230"/>
      <c r="B1557" s="49"/>
      <c r="C1557" s="128" t="s">
        <v>3004</v>
      </c>
      <c r="D1557" s="131">
        <v>1</v>
      </c>
      <c r="E1557" s="126">
        <v>1</v>
      </c>
      <c r="F1557" s="139" t="s">
        <v>713</v>
      </c>
      <c r="G1557" s="135" t="s">
        <v>2903</v>
      </c>
      <c r="H1557" s="253"/>
      <c r="I1557" s="93"/>
      <c r="J1557" s="230"/>
    </row>
    <row r="1558" spans="1:10" x14ac:dyDescent="0.25">
      <c r="A1558" s="230"/>
      <c r="B1558" s="49"/>
      <c r="C1558" s="128" t="s">
        <v>3005</v>
      </c>
      <c r="D1558" s="131">
        <v>1</v>
      </c>
      <c r="E1558" s="126">
        <v>1</v>
      </c>
      <c r="F1558" s="139" t="s">
        <v>713</v>
      </c>
      <c r="G1558" s="135" t="s">
        <v>2903</v>
      </c>
      <c r="H1558" s="253"/>
      <c r="I1558" s="93"/>
      <c r="J1558" s="230"/>
    </row>
    <row r="1559" spans="1:10" x14ac:dyDescent="0.25">
      <c r="A1559" s="230"/>
      <c r="B1559" s="49"/>
      <c r="C1559" s="128" t="s">
        <v>3006</v>
      </c>
      <c r="D1559" s="131">
        <v>1</v>
      </c>
      <c r="E1559" s="126">
        <v>1</v>
      </c>
      <c r="F1559" s="139" t="s">
        <v>713</v>
      </c>
      <c r="G1559" s="135" t="s">
        <v>2903</v>
      </c>
      <c r="H1559" s="253"/>
      <c r="I1559" s="93"/>
      <c r="J1559" s="230"/>
    </row>
    <row r="1560" spans="1:10" x14ac:dyDescent="0.25">
      <c r="A1560" s="230"/>
      <c r="B1560" s="49"/>
      <c r="C1560" s="128" t="s">
        <v>3007</v>
      </c>
      <c r="D1560" s="131">
        <v>1</v>
      </c>
      <c r="E1560" s="126">
        <v>1</v>
      </c>
      <c r="F1560" s="139" t="s">
        <v>713</v>
      </c>
      <c r="G1560" s="135" t="s">
        <v>2903</v>
      </c>
      <c r="H1560" s="253"/>
      <c r="I1560" s="93"/>
      <c r="J1560" s="230"/>
    </row>
    <row r="1561" spans="1:10" ht="24" x14ac:dyDescent="0.25">
      <c r="A1561" s="230"/>
      <c r="B1561" s="49"/>
      <c r="C1561" s="128" t="s">
        <v>3008</v>
      </c>
      <c r="D1561" s="131">
        <v>1</v>
      </c>
      <c r="E1561" s="126">
        <v>1</v>
      </c>
      <c r="F1561" s="139" t="s">
        <v>713</v>
      </c>
      <c r="G1561" s="135" t="s">
        <v>2903</v>
      </c>
      <c r="H1561" s="253"/>
      <c r="I1561" s="93"/>
      <c r="J1561" s="230"/>
    </row>
    <row r="1562" spans="1:10" x14ac:dyDescent="0.25">
      <c r="A1562" s="230"/>
      <c r="B1562" s="49"/>
      <c r="C1562" s="128" t="s">
        <v>3009</v>
      </c>
      <c r="D1562" s="131">
        <v>1</v>
      </c>
      <c r="E1562" s="126">
        <v>1</v>
      </c>
      <c r="F1562" s="139" t="s">
        <v>713</v>
      </c>
      <c r="G1562" s="135" t="s">
        <v>2903</v>
      </c>
      <c r="H1562" s="253"/>
      <c r="I1562" s="93"/>
      <c r="J1562" s="230"/>
    </row>
    <row r="1563" spans="1:10" ht="24" x14ac:dyDescent="0.25">
      <c r="A1563" s="230"/>
      <c r="B1563" s="49"/>
      <c r="C1563" s="128" t="s">
        <v>3010</v>
      </c>
      <c r="D1563" s="131">
        <v>1</v>
      </c>
      <c r="E1563" s="126">
        <v>1</v>
      </c>
      <c r="F1563" s="139" t="s">
        <v>713</v>
      </c>
      <c r="G1563" s="135" t="s">
        <v>2903</v>
      </c>
      <c r="H1563" s="253"/>
      <c r="I1563" s="93"/>
      <c r="J1563" s="230"/>
    </row>
    <row r="1564" spans="1:10" ht="36" x14ac:dyDescent="0.25">
      <c r="A1564" s="230"/>
      <c r="B1564" s="49"/>
      <c r="C1564" s="128" t="s">
        <v>3011</v>
      </c>
      <c r="D1564" s="131">
        <v>1</v>
      </c>
      <c r="E1564" s="126">
        <v>1</v>
      </c>
      <c r="F1564" s="139" t="s">
        <v>713</v>
      </c>
      <c r="G1564" s="135" t="s">
        <v>2903</v>
      </c>
      <c r="H1564" s="253"/>
      <c r="I1564" s="93"/>
      <c r="J1564" s="230"/>
    </row>
    <row r="1565" spans="1:10" ht="36" x14ac:dyDescent="0.25">
      <c r="A1565" s="230"/>
      <c r="B1565" s="49"/>
      <c r="C1565" s="128" t="s">
        <v>3012</v>
      </c>
      <c r="D1565" s="131">
        <v>1</v>
      </c>
      <c r="E1565" s="126">
        <v>1</v>
      </c>
      <c r="F1565" s="139" t="s">
        <v>713</v>
      </c>
      <c r="G1565" s="135" t="s">
        <v>2903</v>
      </c>
      <c r="H1565" s="253"/>
      <c r="I1565" s="93"/>
      <c r="J1565" s="230"/>
    </row>
    <row r="1566" spans="1:10" ht="24" x14ac:dyDescent="0.25">
      <c r="A1566" s="230"/>
      <c r="B1566" s="49"/>
      <c r="C1566" s="128" t="s">
        <v>3013</v>
      </c>
      <c r="D1566" s="131">
        <v>1</v>
      </c>
      <c r="E1566" s="126">
        <v>1</v>
      </c>
      <c r="F1566" s="139" t="s">
        <v>713</v>
      </c>
      <c r="G1566" s="135" t="s">
        <v>2903</v>
      </c>
      <c r="H1566" s="253"/>
      <c r="I1566" s="93"/>
      <c r="J1566" s="230"/>
    </row>
    <row r="1567" spans="1:10" ht="24" x14ac:dyDescent="0.25">
      <c r="A1567" s="230"/>
      <c r="B1567" s="49"/>
      <c r="C1567" s="128" t="s">
        <v>3014</v>
      </c>
      <c r="D1567" s="131">
        <v>1</v>
      </c>
      <c r="E1567" s="126">
        <v>1</v>
      </c>
      <c r="F1567" s="139" t="s">
        <v>713</v>
      </c>
      <c r="G1567" s="135" t="s">
        <v>2903</v>
      </c>
      <c r="H1567" s="253"/>
      <c r="I1567" s="93"/>
      <c r="J1567" s="230"/>
    </row>
    <row r="1568" spans="1:10" ht="24" x14ac:dyDescent="0.25">
      <c r="A1568" s="230"/>
      <c r="B1568" s="49"/>
      <c r="C1568" s="128" t="s">
        <v>3015</v>
      </c>
      <c r="D1568" s="131">
        <v>1</v>
      </c>
      <c r="E1568" s="126">
        <v>1</v>
      </c>
      <c r="F1568" s="139" t="s">
        <v>713</v>
      </c>
      <c r="G1568" s="135" t="s">
        <v>2903</v>
      </c>
      <c r="H1568" s="253"/>
      <c r="I1568" s="93"/>
      <c r="J1568" s="230"/>
    </row>
    <row r="1569" spans="1:10" ht="36" x14ac:dyDescent="0.25">
      <c r="A1569" s="230"/>
      <c r="B1569" s="49"/>
      <c r="C1569" s="128" t="s">
        <v>3016</v>
      </c>
      <c r="D1569" s="131">
        <v>1</v>
      </c>
      <c r="E1569" s="126">
        <v>1</v>
      </c>
      <c r="F1569" s="139" t="s">
        <v>713</v>
      </c>
      <c r="G1569" s="135" t="s">
        <v>2903</v>
      </c>
      <c r="H1569" s="253"/>
      <c r="I1569" s="93"/>
      <c r="J1569" s="230"/>
    </row>
    <row r="1570" spans="1:10" ht="24" x14ac:dyDescent="0.25">
      <c r="A1570" s="230"/>
      <c r="B1570" s="49"/>
      <c r="C1570" s="128" t="s">
        <v>3017</v>
      </c>
      <c r="D1570" s="131">
        <v>1</v>
      </c>
      <c r="E1570" s="126">
        <v>1</v>
      </c>
      <c r="F1570" s="139" t="s">
        <v>713</v>
      </c>
      <c r="G1570" s="135" t="s">
        <v>2903</v>
      </c>
      <c r="H1570" s="253"/>
      <c r="I1570" s="93"/>
      <c r="J1570" s="230"/>
    </row>
    <row r="1571" spans="1:10" ht="24" x14ac:dyDescent="0.25">
      <c r="A1571" s="230"/>
      <c r="B1571" s="49"/>
      <c r="C1571" s="128" t="s">
        <v>3018</v>
      </c>
      <c r="D1571" s="131">
        <v>1</v>
      </c>
      <c r="E1571" s="126">
        <v>1</v>
      </c>
      <c r="F1571" s="139" t="s">
        <v>713</v>
      </c>
      <c r="G1571" s="135" t="s">
        <v>2903</v>
      </c>
      <c r="H1571" s="253"/>
      <c r="I1571" s="93"/>
      <c r="J1571" s="230"/>
    </row>
    <row r="1572" spans="1:10" ht="36" x14ac:dyDescent="0.25">
      <c r="A1572" s="230"/>
      <c r="B1572" s="49"/>
      <c r="C1572" s="128" t="s">
        <v>3019</v>
      </c>
      <c r="D1572" s="131">
        <v>1</v>
      </c>
      <c r="E1572" s="126">
        <v>1</v>
      </c>
      <c r="F1572" s="139" t="s">
        <v>713</v>
      </c>
      <c r="G1572" s="135" t="s">
        <v>2903</v>
      </c>
      <c r="H1572" s="253"/>
      <c r="I1572" s="93"/>
      <c r="J1572" s="230"/>
    </row>
    <row r="1573" spans="1:10" ht="24" x14ac:dyDescent="0.25">
      <c r="A1573" s="230"/>
      <c r="B1573" s="49"/>
      <c r="C1573" s="128" t="s">
        <v>3020</v>
      </c>
      <c r="D1573" s="131">
        <v>1</v>
      </c>
      <c r="E1573" s="126">
        <v>1</v>
      </c>
      <c r="F1573" s="139" t="s">
        <v>713</v>
      </c>
      <c r="G1573" s="135" t="s">
        <v>2903</v>
      </c>
      <c r="H1573" s="253"/>
      <c r="I1573" s="93"/>
      <c r="J1573" s="230"/>
    </row>
    <row r="1574" spans="1:10" x14ac:dyDescent="0.25">
      <c r="A1574" s="230"/>
      <c r="B1574" s="49"/>
      <c r="C1574" s="128" t="s">
        <v>3021</v>
      </c>
      <c r="D1574" s="131">
        <v>1</v>
      </c>
      <c r="E1574" s="126">
        <v>1</v>
      </c>
      <c r="F1574" s="139" t="s">
        <v>713</v>
      </c>
      <c r="G1574" s="135" t="s">
        <v>2903</v>
      </c>
      <c r="H1574" s="253"/>
      <c r="I1574" s="93"/>
      <c r="J1574" s="230"/>
    </row>
    <row r="1575" spans="1:10" ht="24" x14ac:dyDescent="0.25">
      <c r="A1575" s="230"/>
      <c r="B1575" s="49"/>
      <c r="C1575" s="128" t="s">
        <v>3022</v>
      </c>
      <c r="D1575" s="131">
        <v>1</v>
      </c>
      <c r="E1575" s="126">
        <v>1</v>
      </c>
      <c r="F1575" s="139" t="s">
        <v>713</v>
      </c>
      <c r="G1575" s="135" t="s">
        <v>2903</v>
      </c>
      <c r="H1575" s="253"/>
      <c r="I1575" s="93"/>
      <c r="J1575" s="230"/>
    </row>
    <row r="1576" spans="1:10" x14ac:dyDescent="0.25">
      <c r="A1576" s="230"/>
      <c r="B1576" s="49"/>
      <c r="C1576" s="128" t="s">
        <v>3023</v>
      </c>
      <c r="D1576" s="131">
        <v>1</v>
      </c>
      <c r="E1576" s="126">
        <v>1</v>
      </c>
      <c r="F1576" s="139" t="s">
        <v>713</v>
      </c>
      <c r="G1576" s="135" t="s">
        <v>2903</v>
      </c>
      <c r="H1576" s="253"/>
      <c r="I1576" s="93"/>
      <c r="J1576" s="230"/>
    </row>
    <row r="1577" spans="1:10" ht="24" x14ac:dyDescent="0.25">
      <c r="A1577" s="230"/>
      <c r="B1577" s="49"/>
      <c r="C1577" s="128" t="s">
        <v>3024</v>
      </c>
      <c r="D1577" s="131">
        <v>1</v>
      </c>
      <c r="E1577" s="126">
        <v>1</v>
      </c>
      <c r="F1577" s="139" t="s">
        <v>713</v>
      </c>
      <c r="G1577" s="135" t="s">
        <v>2903</v>
      </c>
      <c r="H1577" s="253"/>
      <c r="I1577" s="93"/>
      <c r="J1577" s="230"/>
    </row>
    <row r="1578" spans="1:10" ht="24" x14ac:dyDescent="0.25">
      <c r="A1578" s="230"/>
      <c r="B1578" s="49"/>
      <c r="C1578" s="128" t="s">
        <v>3025</v>
      </c>
      <c r="D1578" s="131">
        <v>1</v>
      </c>
      <c r="E1578" s="126">
        <v>1</v>
      </c>
      <c r="F1578" s="139" t="s">
        <v>713</v>
      </c>
      <c r="G1578" s="135" t="s">
        <v>2903</v>
      </c>
      <c r="H1578" s="253"/>
      <c r="I1578" s="93"/>
      <c r="J1578" s="230"/>
    </row>
    <row r="1579" spans="1:10" x14ac:dyDescent="0.25">
      <c r="A1579" s="230"/>
      <c r="B1579" s="49"/>
      <c r="C1579" s="128" t="s">
        <v>3026</v>
      </c>
      <c r="D1579" s="131">
        <v>1</v>
      </c>
      <c r="E1579" s="126">
        <v>1</v>
      </c>
      <c r="F1579" s="139" t="s">
        <v>713</v>
      </c>
      <c r="G1579" s="135" t="s">
        <v>2903</v>
      </c>
      <c r="H1579" s="253"/>
      <c r="I1579" s="93"/>
      <c r="J1579" s="230"/>
    </row>
    <row r="1580" spans="1:10" ht="24" x14ac:dyDescent="0.25">
      <c r="A1580" s="230"/>
      <c r="B1580" s="49"/>
      <c r="C1580" s="128" t="s">
        <v>3027</v>
      </c>
      <c r="D1580" s="131">
        <v>1</v>
      </c>
      <c r="E1580" s="126">
        <v>1</v>
      </c>
      <c r="F1580" s="139" t="s">
        <v>713</v>
      </c>
      <c r="G1580" s="135" t="s">
        <v>2903</v>
      </c>
      <c r="H1580" s="253"/>
      <c r="I1580" s="93"/>
      <c r="J1580" s="230"/>
    </row>
    <row r="1581" spans="1:10" ht="24" x14ac:dyDescent="0.25">
      <c r="A1581" s="230"/>
      <c r="B1581" s="49"/>
      <c r="C1581" s="128" t="s">
        <v>3028</v>
      </c>
      <c r="D1581" s="131">
        <v>1</v>
      </c>
      <c r="E1581" s="126">
        <v>1</v>
      </c>
      <c r="F1581" s="139" t="s">
        <v>713</v>
      </c>
      <c r="G1581" s="135" t="s">
        <v>2903</v>
      </c>
      <c r="H1581" s="253"/>
      <c r="I1581" s="93"/>
      <c r="J1581" s="230"/>
    </row>
    <row r="1582" spans="1:10" ht="24" x14ac:dyDescent="0.25">
      <c r="A1582" s="230"/>
      <c r="B1582" s="49"/>
      <c r="C1582" s="128" t="s">
        <v>3029</v>
      </c>
      <c r="D1582" s="131">
        <v>1</v>
      </c>
      <c r="E1582" s="126">
        <v>1</v>
      </c>
      <c r="F1582" s="139" t="s">
        <v>713</v>
      </c>
      <c r="G1582" s="135" t="s">
        <v>2903</v>
      </c>
      <c r="H1582" s="253"/>
      <c r="I1582" s="129"/>
      <c r="J1582" s="230"/>
    </row>
    <row r="1583" spans="1:10" x14ac:dyDescent="0.25">
      <c r="A1583" s="230"/>
      <c r="B1583" s="49"/>
      <c r="C1583" s="136" t="s">
        <v>3030</v>
      </c>
      <c r="D1583" s="131">
        <v>1</v>
      </c>
      <c r="E1583" s="126">
        <v>1</v>
      </c>
      <c r="F1583" s="139" t="s">
        <v>713</v>
      </c>
      <c r="G1583" s="135" t="s">
        <v>2903</v>
      </c>
      <c r="H1583" s="253"/>
      <c r="I1583" s="129"/>
      <c r="J1583" s="230"/>
    </row>
    <row r="1584" spans="1:10" ht="30" x14ac:dyDescent="0.25">
      <c r="A1584" s="230"/>
      <c r="B1584" s="49"/>
      <c r="C1584" s="124" t="s">
        <v>3031</v>
      </c>
      <c r="D1584" s="131">
        <v>1</v>
      </c>
      <c r="E1584" s="126">
        <v>0</v>
      </c>
      <c r="F1584" s="139" t="s">
        <v>713</v>
      </c>
      <c r="G1584" s="135" t="s">
        <v>3032</v>
      </c>
      <c r="H1584" s="253"/>
      <c r="I1584" s="129"/>
      <c r="J1584" s="230"/>
    </row>
    <row r="1585" spans="1:10" ht="30" x14ac:dyDescent="0.25">
      <c r="A1585" s="230"/>
      <c r="B1585" s="49"/>
      <c r="C1585" s="124" t="s">
        <v>3033</v>
      </c>
      <c r="D1585" s="131">
        <v>1</v>
      </c>
      <c r="E1585" s="126">
        <v>0</v>
      </c>
      <c r="F1585" s="139" t="s">
        <v>713</v>
      </c>
      <c r="G1585" s="135" t="s">
        <v>3032</v>
      </c>
      <c r="H1585" s="253"/>
      <c r="I1585" s="129"/>
      <c r="J1585" s="230"/>
    </row>
    <row r="1586" spans="1:10" ht="30" x14ac:dyDescent="0.25">
      <c r="A1586" s="230"/>
      <c r="B1586" s="49"/>
      <c r="C1586" s="140" t="s">
        <v>3034</v>
      </c>
      <c r="D1586" s="131">
        <v>1</v>
      </c>
      <c r="E1586" s="126">
        <v>0</v>
      </c>
      <c r="F1586" s="139" t="s">
        <v>713</v>
      </c>
      <c r="G1586" s="135" t="s">
        <v>3032</v>
      </c>
      <c r="H1586" s="253"/>
      <c r="I1586" s="129"/>
      <c r="J1586" s="230"/>
    </row>
    <row r="1587" spans="1:10" ht="30" x14ac:dyDescent="0.25">
      <c r="A1587" s="230"/>
      <c r="B1587" s="49"/>
      <c r="C1587" s="140" t="s">
        <v>3035</v>
      </c>
      <c r="D1587" s="131">
        <v>1</v>
      </c>
      <c r="E1587" s="126">
        <v>0</v>
      </c>
      <c r="F1587" s="139" t="s">
        <v>713</v>
      </c>
      <c r="G1587" s="135" t="s">
        <v>3032</v>
      </c>
      <c r="H1587" s="253"/>
      <c r="I1587" s="129"/>
      <c r="J1587" s="230"/>
    </row>
    <row r="1588" spans="1:10" ht="30" x14ac:dyDescent="0.25">
      <c r="A1588" s="230"/>
      <c r="B1588" s="49"/>
      <c r="C1588" s="140" t="s">
        <v>3036</v>
      </c>
      <c r="D1588" s="131">
        <v>1</v>
      </c>
      <c r="E1588" s="126">
        <v>0</v>
      </c>
      <c r="F1588" s="139" t="s">
        <v>713</v>
      </c>
      <c r="G1588" s="135" t="s">
        <v>3032</v>
      </c>
      <c r="H1588" s="253"/>
      <c r="I1588" s="129"/>
      <c r="J1588" s="230"/>
    </row>
    <row r="1589" spans="1:10" ht="30" x14ac:dyDescent="0.25">
      <c r="A1589" s="230"/>
      <c r="B1589" s="49"/>
      <c r="C1589" s="140" t="s">
        <v>3037</v>
      </c>
      <c r="D1589" s="131">
        <v>1</v>
      </c>
      <c r="E1589" s="126">
        <v>0</v>
      </c>
      <c r="F1589" s="139" t="s">
        <v>713</v>
      </c>
      <c r="G1589" s="135" t="s">
        <v>3032</v>
      </c>
      <c r="H1589" s="253"/>
      <c r="I1589" s="129"/>
      <c r="J1589" s="230"/>
    </row>
    <row r="1590" spans="1:10" x14ac:dyDescent="0.25">
      <c r="A1590" s="230"/>
      <c r="B1590" s="49"/>
      <c r="C1590" s="234"/>
      <c r="D1590" s="122"/>
      <c r="E1590" s="253"/>
      <c r="F1590" s="253"/>
      <c r="G1590" s="253"/>
      <c r="H1590" s="253"/>
      <c r="I1590" s="129"/>
      <c r="J1590" s="230"/>
    </row>
    <row r="1591" spans="1:10" x14ac:dyDescent="0.25">
      <c r="A1591" s="230"/>
      <c r="B1591" s="49"/>
      <c r="C1591" s="234" t="s">
        <v>1480</v>
      </c>
      <c r="D1591" s="122"/>
      <c r="E1591" s="253"/>
      <c r="F1591" s="253"/>
      <c r="G1591" s="253"/>
      <c r="H1591" s="253"/>
      <c r="I1591" s="129"/>
      <c r="J1591" s="230"/>
    </row>
    <row r="1592" spans="1:10" x14ac:dyDescent="0.25">
      <c r="A1592" s="230"/>
      <c r="B1592" s="49"/>
      <c r="C1592" s="234"/>
      <c r="D1592" s="122"/>
      <c r="E1592" s="253"/>
      <c r="F1592" s="253"/>
      <c r="G1592" s="253"/>
      <c r="H1592" s="253"/>
      <c r="I1592" s="129"/>
      <c r="J1592" s="230"/>
    </row>
    <row r="1593" spans="1:10" x14ac:dyDescent="0.25">
      <c r="A1593" s="230"/>
      <c r="B1593" s="49"/>
      <c r="C1593" s="232" t="s">
        <v>726</v>
      </c>
      <c r="D1593" s="114"/>
      <c r="E1593" s="231" t="s">
        <v>1485</v>
      </c>
      <c r="F1593" s="231" t="s">
        <v>712</v>
      </c>
      <c r="G1593" s="231" t="s">
        <v>1486</v>
      </c>
      <c r="H1593" s="253"/>
      <c r="I1593" s="129"/>
      <c r="J1593" s="230"/>
    </row>
    <row r="1594" spans="1:10" x14ac:dyDescent="0.25">
      <c r="A1594" s="230"/>
      <c r="B1594" s="49"/>
      <c r="C1594" s="130" t="s">
        <v>3038</v>
      </c>
      <c r="D1594" s="131">
        <v>1</v>
      </c>
      <c r="E1594" s="126">
        <v>1</v>
      </c>
      <c r="F1594" s="139" t="s">
        <v>713</v>
      </c>
      <c r="G1594" s="135" t="s">
        <v>2903</v>
      </c>
      <c r="H1594" s="253"/>
      <c r="I1594" s="129"/>
      <c r="J1594" s="230"/>
    </row>
    <row r="1595" spans="1:10" ht="36" x14ac:dyDescent="0.25">
      <c r="A1595" s="230"/>
      <c r="B1595" s="49"/>
      <c r="C1595" s="124" t="s">
        <v>3039</v>
      </c>
      <c r="D1595" s="131">
        <v>1</v>
      </c>
      <c r="E1595" s="126">
        <v>0.5</v>
      </c>
      <c r="F1595" s="139" t="s">
        <v>713</v>
      </c>
      <c r="G1595" s="135" t="s">
        <v>3040</v>
      </c>
      <c r="H1595" s="253"/>
      <c r="I1595" s="129"/>
      <c r="J1595" s="230"/>
    </row>
    <row r="1596" spans="1:10" ht="36" x14ac:dyDescent="0.25">
      <c r="A1596" s="230"/>
      <c r="B1596" s="49"/>
      <c r="C1596" s="124" t="s">
        <v>3041</v>
      </c>
      <c r="D1596" s="131">
        <v>1</v>
      </c>
      <c r="E1596" s="126">
        <v>0.5</v>
      </c>
      <c r="F1596" s="139" t="s">
        <v>713</v>
      </c>
      <c r="G1596" s="135" t="s">
        <v>3042</v>
      </c>
      <c r="H1596" s="253"/>
      <c r="I1596" s="129"/>
      <c r="J1596" s="230"/>
    </row>
    <row r="1597" spans="1:10" ht="36" x14ac:dyDescent="0.25">
      <c r="A1597" s="230"/>
      <c r="B1597" s="49"/>
      <c r="C1597" s="124" t="s">
        <v>3043</v>
      </c>
      <c r="D1597" s="131">
        <v>1</v>
      </c>
      <c r="E1597" s="126">
        <v>1</v>
      </c>
      <c r="F1597" s="139" t="s">
        <v>713</v>
      </c>
      <c r="G1597" s="135" t="s">
        <v>2903</v>
      </c>
      <c r="H1597" s="253"/>
      <c r="I1597" s="129"/>
      <c r="J1597" s="230"/>
    </row>
    <row r="1598" spans="1:10" ht="24" x14ac:dyDescent="0.25">
      <c r="A1598" s="230"/>
      <c r="B1598" s="49"/>
      <c r="C1598" s="124" t="s">
        <v>3044</v>
      </c>
      <c r="D1598" s="131">
        <v>1</v>
      </c>
      <c r="E1598" s="126">
        <v>1</v>
      </c>
      <c r="F1598" s="139" t="s">
        <v>713</v>
      </c>
      <c r="G1598" s="135" t="s">
        <v>2903</v>
      </c>
      <c r="H1598" s="253"/>
      <c r="I1598" s="129"/>
      <c r="J1598" s="230"/>
    </row>
    <row r="1599" spans="1:10" ht="24" x14ac:dyDescent="0.25">
      <c r="A1599" s="230"/>
      <c r="B1599" s="49"/>
      <c r="C1599" s="124" t="s">
        <v>3045</v>
      </c>
      <c r="D1599" s="131">
        <v>1</v>
      </c>
      <c r="E1599" s="126">
        <v>1</v>
      </c>
      <c r="F1599" s="139" t="s">
        <v>713</v>
      </c>
      <c r="G1599" s="135" t="s">
        <v>2903</v>
      </c>
      <c r="H1599" s="253"/>
      <c r="I1599" s="129"/>
      <c r="J1599" s="230"/>
    </row>
    <row r="1600" spans="1:10" ht="36" x14ac:dyDescent="0.25">
      <c r="A1600" s="230"/>
      <c r="B1600" s="49"/>
      <c r="C1600" s="124" t="s">
        <v>3046</v>
      </c>
      <c r="D1600" s="131">
        <v>1</v>
      </c>
      <c r="E1600" s="126">
        <v>1</v>
      </c>
      <c r="F1600" s="139" t="s">
        <v>713</v>
      </c>
      <c r="G1600" s="135" t="s">
        <v>3047</v>
      </c>
      <c r="H1600" s="253"/>
      <c r="I1600" s="129"/>
      <c r="J1600" s="230"/>
    </row>
    <row r="1601" spans="1:10" ht="36" x14ac:dyDescent="0.25">
      <c r="A1601" s="230"/>
      <c r="B1601" s="49"/>
      <c r="C1601" s="130" t="s">
        <v>3048</v>
      </c>
      <c r="D1601" s="131">
        <v>1</v>
      </c>
      <c r="E1601" s="126">
        <v>0.5</v>
      </c>
      <c r="F1601" s="139" t="s">
        <v>713</v>
      </c>
      <c r="G1601" s="135" t="s">
        <v>3049</v>
      </c>
      <c r="H1601" s="253"/>
      <c r="I1601" s="129"/>
      <c r="J1601" s="230"/>
    </row>
    <row r="1602" spans="1:10" x14ac:dyDescent="0.25">
      <c r="A1602" s="230"/>
      <c r="B1602" s="49"/>
      <c r="C1602" s="124" t="s">
        <v>3050</v>
      </c>
      <c r="D1602" s="131">
        <v>1</v>
      </c>
      <c r="E1602" s="126">
        <v>1</v>
      </c>
      <c r="F1602" s="139" t="s">
        <v>713</v>
      </c>
      <c r="G1602" s="135" t="s">
        <v>2903</v>
      </c>
      <c r="H1602" s="253"/>
      <c r="I1602" s="129"/>
      <c r="J1602" s="230"/>
    </row>
    <row r="1603" spans="1:10" x14ac:dyDescent="0.25">
      <c r="A1603" s="230"/>
      <c r="B1603" s="97"/>
      <c r="C1603" s="254"/>
      <c r="D1603" s="132"/>
      <c r="E1603" s="255"/>
      <c r="F1603" s="255"/>
      <c r="G1603" s="255"/>
      <c r="H1603" s="255"/>
      <c r="I1603" s="98"/>
      <c r="J1603" s="230"/>
    </row>
    <row r="1604" spans="1:10" x14ac:dyDescent="0.25">
      <c r="A1604" s="230"/>
      <c r="B1604" s="230"/>
      <c r="C1604" s="256"/>
      <c r="D1604" s="116"/>
      <c r="E1604" s="230"/>
      <c r="F1604" s="230"/>
      <c r="G1604" s="230"/>
      <c r="H1604" s="230"/>
      <c r="I1604" s="230"/>
      <c r="J1604" s="230"/>
    </row>
    <row r="1605" spans="1:10" x14ac:dyDescent="0.25">
      <c r="A1605" s="230"/>
      <c r="B1605" s="230"/>
      <c r="C1605" s="256"/>
      <c r="D1605" s="116"/>
      <c r="E1605" s="230"/>
      <c r="F1605" s="230"/>
      <c r="G1605" s="230"/>
      <c r="H1605" s="230"/>
      <c r="I1605" s="230"/>
      <c r="J1605" s="230"/>
    </row>
    <row r="1606" spans="1:10" x14ac:dyDescent="0.25">
      <c r="A1606" s="230"/>
      <c r="B1606" s="230"/>
      <c r="C1606" s="256"/>
      <c r="D1606" s="116"/>
      <c r="E1606" s="230"/>
      <c r="F1606" s="230"/>
      <c r="G1606" s="230"/>
      <c r="H1606" s="230"/>
      <c r="I1606" s="230"/>
      <c r="J1606" s="230"/>
    </row>
    <row r="1607" spans="1:10" x14ac:dyDescent="0.25">
      <c r="A1607" s="230"/>
      <c r="B1607" s="230"/>
      <c r="C1607" s="256"/>
      <c r="D1607" s="116"/>
      <c r="E1607" s="230"/>
      <c r="F1607" s="230"/>
      <c r="G1607" s="230"/>
      <c r="H1607" s="230"/>
      <c r="I1607" s="230"/>
      <c r="J1607" s="230"/>
    </row>
    <row r="1608" spans="1:10" x14ac:dyDescent="0.25">
      <c r="A1608" s="230"/>
      <c r="B1608" s="261"/>
      <c r="C1608" s="262"/>
      <c r="D1608" s="116"/>
      <c r="E1608" s="261"/>
      <c r="F1608" s="261"/>
      <c r="G1608" s="261"/>
      <c r="H1608" s="261"/>
      <c r="I1608" s="230"/>
      <c r="J1608" s="230"/>
    </row>
    <row r="1609" spans="1:10" ht="18.75" x14ac:dyDescent="0.25">
      <c r="A1609" s="234"/>
      <c r="B1609" s="415" t="s">
        <v>2420</v>
      </c>
      <c r="C1609" s="416"/>
      <c r="D1609" s="416"/>
      <c r="E1609" s="416"/>
      <c r="F1609" s="416"/>
      <c r="G1609" s="416"/>
      <c r="H1609" s="416"/>
      <c r="I1609" s="243"/>
      <c r="J1609" s="233"/>
    </row>
    <row r="1610" spans="1:10" x14ac:dyDescent="0.25">
      <c r="A1610" s="234"/>
      <c r="B1610" s="232"/>
      <c r="C1610" s="232"/>
      <c r="D1610" s="119"/>
      <c r="E1610" s="232"/>
      <c r="F1610" s="232"/>
      <c r="G1610" s="232"/>
      <c r="H1610" s="232"/>
      <c r="I1610" s="232"/>
      <c r="J1610" s="233"/>
    </row>
    <row r="1611" spans="1:10" x14ac:dyDescent="0.25">
      <c r="A1611" s="234"/>
      <c r="B1611" s="232"/>
      <c r="C1611" s="244" t="s">
        <v>1478</v>
      </c>
      <c r="D1611" s="120"/>
      <c r="E1611" s="245">
        <f>IF('Aplicabilidad Art.55'!$M$18="NO","NA",SUM(E1620:E1627)/SUM(D1620:D1627))</f>
        <v>1</v>
      </c>
      <c r="F1611" s="246"/>
      <c r="G1611" s="247" t="str">
        <f>CONCATENATE("Según la configuración de aplicabilidad, esta fracción ",'Aplicabilidad Art.55'!M18," aplica.")</f>
        <v>Según la configuración de aplicabilidad, esta fracción SI aplica.</v>
      </c>
      <c r="H1611" s="234"/>
      <c r="I1611" s="232"/>
      <c r="J1611" s="233"/>
    </row>
    <row r="1612" spans="1:10" x14ac:dyDescent="0.25">
      <c r="A1612" s="234"/>
      <c r="B1612" s="234"/>
      <c r="C1612" s="244" t="s">
        <v>1480</v>
      </c>
      <c r="D1612" s="120"/>
      <c r="E1612" s="245">
        <f>IF('Aplicabilidad Art.55'!$M$18="NO","NA",SUM(E1632:E1640)/SUM(D1632:D1640))</f>
        <v>1</v>
      </c>
      <c r="F1612" s="246"/>
      <c r="G1612" s="248" t="s">
        <v>1481</v>
      </c>
      <c r="H1612" s="234"/>
      <c r="I1612" s="232"/>
      <c r="J1612" s="233"/>
    </row>
    <row r="1613" spans="1:10" x14ac:dyDescent="0.25">
      <c r="A1613" s="234"/>
      <c r="B1613" s="234"/>
      <c r="C1613" s="244" t="s">
        <v>1482</v>
      </c>
      <c r="D1613" s="120"/>
      <c r="E1613" s="177">
        <f>IF('Aplicabilidad Art.55'!$M$18="NO","NA",E1611*0.6+E1612*0.4)</f>
        <v>1</v>
      </c>
      <c r="F1613" s="249"/>
      <c r="G1613" s="248" t="s">
        <v>1483</v>
      </c>
      <c r="H1613" s="234"/>
      <c r="I1613" s="232"/>
      <c r="J1613" s="233"/>
    </row>
    <row r="1614" spans="1:10" x14ac:dyDescent="0.25">
      <c r="A1614" s="234"/>
      <c r="B1614" s="234"/>
      <c r="C1614" s="234"/>
      <c r="D1614" s="117"/>
      <c r="E1614" s="236"/>
      <c r="F1614" s="236"/>
      <c r="G1614" s="234"/>
      <c r="H1614" s="234"/>
      <c r="I1614" s="232"/>
      <c r="J1614" s="233"/>
    </row>
    <row r="1615" spans="1:10" x14ac:dyDescent="0.25">
      <c r="A1615" s="230"/>
      <c r="B1615" s="231"/>
      <c r="C1615" s="232"/>
      <c r="D1615" s="114"/>
      <c r="E1615" s="231"/>
      <c r="F1615" s="231"/>
      <c r="G1615" s="231"/>
      <c r="H1615" s="232"/>
      <c r="I1615" s="232"/>
      <c r="J1615" s="233"/>
    </row>
    <row r="1616" spans="1:10" x14ac:dyDescent="0.25">
      <c r="A1616" s="230"/>
      <c r="B1616" s="91"/>
      <c r="C1616" s="251"/>
      <c r="D1616" s="121"/>
      <c r="E1616" s="409"/>
      <c r="F1616" s="410"/>
      <c r="G1616" s="410"/>
      <c r="H1616" s="252"/>
      <c r="I1616" s="92"/>
      <c r="J1616" s="233"/>
    </row>
    <row r="1617" spans="1:10" x14ac:dyDescent="0.25">
      <c r="A1617" s="230"/>
      <c r="B1617" s="49"/>
      <c r="C1617" s="234" t="s">
        <v>1484</v>
      </c>
      <c r="D1617" s="122"/>
      <c r="E1617" s="253"/>
      <c r="F1617" s="253"/>
      <c r="G1617" s="253"/>
      <c r="H1617" s="253"/>
      <c r="I1617" s="93"/>
      <c r="J1617" s="233"/>
    </row>
    <row r="1618" spans="1:10" x14ac:dyDescent="0.25">
      <c r="A1618" s="230"/>
      <c r="B1618" s="123"/>
      <c r="C1618" s="234"/>
      <c r="D1618" s="122"/>
      <c r="E1618" s="253"/>
      <c r="F1618" s="253"/>
      <c r="G1618" s="253"/>
      <c r="H1618" s="253"/>
      <c r="I1618" s="93"/>
      <c r="J1618" s="233"/>
    </row>
    <row r="1619" spans="1:10" x14ac:dyDescent="0.25">
      <c r="A1619" s="230"/>
      <c r="B1619" s="123"/>
      <c r="C1619" s="232" t="s">
        <v>726</v>
      </c>
      <c r="D1619" s="114"/>
      <c r="E1619" s="231" t="s">
        <v>1485</v>
      </c>
      <c r="F1619" s="231" t="s">
        <v>712</v>
      </c>
      <c r="G1619" s="231" t="s">
        <v>1486</v>
      </c>
      <c r="H1619" s="253"/>
      <c r="I1619" s="93"/>
      <c r="J1619" s="233"/>
    </row>
    <row r="1620" spans="1:10" x14ac:dyDescent="0.25">
      <c r="A1620" s="230"/>
      <c r="B1620" s="123"/>
      <c r="C1620" s="124" t="s">
        <v>1487</v>
      </c>
      <c r="D1620" s="125">
        <v>1</v>
      </c>
      <c r="E1620" s="126">
        <v>1</v>
      </c>
      <c r="F1620" s="139" t="s">
        <v>713</v>
      </c>
      <c r="G1620" s="135" t="s">
        <v>2903</v>
      </c>
      <c r="H1620" s="253"/>
      <c r="I1620" s="93"/>
      <c r="J1620" s="233"/>
    </row>
    <row r="1621" spans="1:10" ht="24" x14ac:dyDescent="0.25">
      <c r="A1621" s="230"/>
      <c r="B1621" s="123"/>
      <c r="C1621" s="124" t="s">
        <v>1488</v>
      </c>
      <c r="D1621" s="125">
        <v>1</v>
      </c>
      <c r="E1621" s="126">
        <v>1</v>
      </c>
      <c r="F1621" s="139" t="s">
        <v>713</v>
      </c>
      <c r="G1621" s="135" t="s">
        <v>2903</v>
      </c>
      <c r="H1621" s="253"/>
      <c r="I1621" s="93"/>
      <c r="J1621" s="233"/>
    </row>
    <row r="1622" spans="1:10" ht="24" x14ac:dyDescent="0.25">
      <c r="A1622" s="230"/>
      <c r="B1622" s="49"/>
      <c r="C1622" s="128" t="s">
        <v>2421</v>
      </c>
      <c r="D1622" s="125">
        <v>1</v>
      </c>
      <c r="E1622" s="126">
        <v>1</v>
      </c>
      <c r="F1622" s="139" t="s">
        <v>713</v>
      </c>
      <c r="G1622" s="135" t="s">
        <v>2903</v>
      </c>
      <c r="H1622" s="253"/>
      <c r="I1622" s="93"/>
      <c r="J1622" s="230"/>
    </row>
    <row r="1623" spans="1:10" ht="24" x14ac:dyDescent="0.25">
      <c r="A1623" s="230"/>
      <c r="B1623" s="49"/>
      <c r="C1623" s="128" t="s">
        <v>2422</v>
      </c>
      <c r="D1623" s="125">
        <v>1</v>
      </c>
      <c r="E1623" s="126">
        <v>1</v>
      </c>
      <c r="F1623" s="139" t="s">
        <v>713</v>
      </c>
      <c r="G1623" s="135" t="s">
        <v>2903</v>
      </c>
      <c r="H1623" s="253"/>
      <c r="I1623" s="93"/>
      <c r="J1623" s="230"/>
    </row>
    <row r="1624" spans="1:10" ht="24" x14ac:dyDescent="0.25">
      <c r="A1624" s="230"/>
      <c r="B1624" s="49"/>
      <c r="C1624" s="128" t="s">
        <v>2423</v>
      </c>
      <c r="D1624" s="125">
        <v>1</v>
      </c>
      <c r="E1624" s="126">
        <v>1</v>
      </c>
      <c r="F1624" s="139" t="s">
        <v>713</v>
      </c>
      <c r="G1624" s="135" t="s">
        <v>2903</v>
      </c>
      <c r="H1624" s="253"/>
      <c r="I1624" s="93"/>
      <c r="J1624" s="230"/>
    </row>
    <row r="1625" spans="1:10" ht="36" x14ac:dyDescent="0.25">
      <c r="A1625" s="230"/>
      <c r="B1625" s="49"/>
      <c r="C1625" s="128" t="s">
        <v>2424</v>
      </c>
      <c r="D1625" s="125">
        <v>1</v>
      </c>
      <c r="E1625" s="126">
        <v>1</v>
      </c>
      <c r="F1625" s="139" t="s">
        <v>713</v>
      </c>
      <c r="G1625" s="135" t="s">
        <v>2903</v>
      </c>
      <c r="H1625" s="253"/>
      <c r="I1625" s="93"/>
      <c r="J1625" s="230"/>
    </row>
    <row r="1626" spans="1:10" ht="24" x14ac:dyDescent="0.25">
      <c r="A1626" s="230"/>
      <c r="B1626" s="49"/>
      <c r="C1626" s="128" t="s">
        <v>2425</v>
      </c>
      <c r="D1626" s="125">
        <v>1</v>
      </c>
      <c r="E1626" s="126">
        <v>1</v>
      </c>
      <c r="F1626" s="139" t="s">
        <v>713</v>
      </c>
      <c r="G1626" s="135" t="s">
        <v>2903</v>
      </c>
      <c r="H1626" s="253"/>
      <c r="I1626" s="129"/>
      <c r="J1626" s="230"/>
    </row>
    <row r="1627" spans="1:10" x14ac:dyDescent="0.25">
      <c r="A1627" s="230"/>
      <c r="B1627" s="49"/>
      <c r="C1627" s="128" t="s">
        <v>2426</v>
      </c>
      <c r="D1627" s="125">
        <v>1</v>
      </c>
      <c r="E1627" s="126">
        <v>1</v>
      </c>
      <c r="F1627" s="139" t="s">
        <v>713</v>
      </c>
      <c r="G1627" s="135" t="s">
        <v>2903</v>
      </c>
      <c r="H1627" s="253"/>
      <c r="I1627" s="129"/>
      <c r="J1627" s="230"/>
    </row>
    <row r="1628" spans="1:10" x14ac:dyDescent="0.25">
      <c r="A1628" s="230"/>
      <c r="B1628" s="49"/>
      <c r="C1628" s="234"/>
      <c r="D1628" s="122"/>
      <c r="E1628" s="253"/>
      <c r="F1628" s="253"/>
      <c r="G1628" s="253"/>
      <c r="H1628" s="253"/>
      <c r="I1628" s="129"/>
      <c r="J1628" s="230"/>
    </row>
    <row r="1629" spans="1:10" x14ac:dyDescent="0.25">
      <c r="A1629" s="230"/>
      <c r="B1629" s="49"/>
      <c r="C1629" s="234" t="s">
        <v>1480</v>
      </c>
      <c r="D1629" s="122"/>
      <c r="E1629" s="253"/>
      <c r="F1629" s="253"/>
      <c r="G1629" s="253"/>
      <c r="H1629" s="253"/>
      <c r="I1629" s="129"/>
      <c r="J1629" s="230"/>
    </row>
    <row r="1630" spans="1:10" x14ac:dyDescent="0.25">
      <c r="A1630" s="230"/>
      <c r="B1630" s="49"/>
      <c r="C1630" s="234"/>
      <c r="D1630" s="122"/>
      <c r="E1630" s="253"/>
      <c r="F1630" s="253"/>
      <c r="G1630" s="253"/>
      <c r="H1630" s="253"/>
      <c r="I1630" s="129"/>
      <c r="J1630" s="230"/>
    </row>
    <row r="1631" spans="1:10" x14ac:dyDescent="0.25">
      <c r="A1631" s="230"/>
      <c r="B1631" s="49"/>
      <c r="C1631" s="232" t="s">
        <v>726</v>
      </c>
      <c r="D1631" s="114"/>
      <c r="E1631" s="231" t="s">
        <v>1485</v>
      </c>
      <c r="F1631" s="231" t="s">
        <v>712</v>
      </c>
      <c r="G1631" s="231" t="s">
        <v>1486</v>
      </c>
      <c r="H1631" s="253"/>
      <c r="I1631" s="129"/>
      <c r="J1631" s="230"/>
    </row>
    <row r="1632" spans="1:10" x14ac:dyDescent="0.25">
      <c r="A1632" s="230"/>
      <c r="B1632" s="49"/>
      <c r="C1632" s="130" t="s">
        <v>2427</v>
      </c>
      <c r="D1632" s="131">
        <v>1</v>
      </c>
      <c r="E1632" s="126">
        <v>1</v>
      </c>
      <c r="F1632" s="139" t="s">
        <v>713</v>
      </c>
      <c r="G1632" s="135" t="s">
        <v>2903</v>
      </c>
      <c r="H1632" s="253"/>
      <c r="I1632" s="129"/>
      <c r="J1632" s="230"/>
    </row>
    <row r="1633" spans="1:10" ht="36" x14ac:dyDescent="0.25">
      <c r="A1633" s="230"/>
      <c r="B1633" s="49"/>
      <c r="C1633" s="124" t="s">
        <v>1548</v>
      </c>
      <c r="D1633" s="131">
        <v>1</v>
      </c>
      <c r="E1633" s="126">
        <v>1</v>
      </c>
      <c r="F1633" s="139" t="s">
        <v>713</v>
      </c>
      <c r="G1633" s="135" t="s">
        <v>2903</v>
      </c>
      <c r="H1633" s="253"/>
      <c r="I1633" s="129"/>
      <c r="J1633" s="230"/>
    </row>
    <row r="1634" spans="1:10" ht="36" x14ac:dyDescent="0.25">
      <c r="A1634" s="230"/>
      <c r="B1634" s="49"/>
      <c r="C1634" s="124" t="s">
        <v>1549</v>
      </c>
      <c r="D1634" s="131">
        <v>1</v>
      </c>
      <c r="E1634" s="126">
        <v>1</v>
      </c>
      <c r="F1634" s="139" t="s">
        <v>713</v>
      </c>
      <c r="G1634" s="135" t="s">
        <v>2903</v>
      </c>
      <c r="H1634" s="253"/>
      <c r="I1634" s="129"/>
      <c r="J1634" s="230"/>
    </row>
    <row r="1635" spans="1:10" ht="36" x14ac:dyDescent="0.25">
      <c r="A1635" s="230"/>
      <c r="B1635" s="49"/>
      <c r="C1635" s="124" t="s">
        <v>2428</v>
      </c>
      <c r="D1635" s="131">
        <v>1</v>
      </c>
      <c r="E1635" s="126">
        <v>1</v>
      </c>
      <c r="F1635" s="139" t="s">
        <v>713</v>
      </c>
      <c r="G1635" s="135" t="s">
        <v>2903</v>
      </c>
      <c r="H1635" s="253"/>
      <c r="I1635" s="129"/>
      <c r="J1635" s="230"/>
    </row>
    <row r="1636" spans="1:10" ht="24" x14ac:dyDescent="0.25">
      <c r="A1636" s="230"/>
      <c r="B1636" s="49"/>
      <c r="C1636" s="124" t="s">
        <v>2429</v>
      </c>
      <c r="D1636" s="131">
        <v>1</v>
      </c>
      <c r="E1636" s="126">
        <v>1</v>
      </c>
      <c r="F1636" s="139" t="s">
        <v>713</v>
      </c>
      <c r="G1636" s="135" t="s">
        <v>2903</v>
      </c>
      <c r="H1636" s="253"/>
      <c r="I1636" s="129"/>
      <c r="J1636" s="230"/>
    </row>
    <row r="1637" spans="1:10" ht="24" x14ac:dyDescent="0.25">
      <c r="A1637" s="230"/>
      <c r="B1637" s="49"/>
      <c r="C1637" s="124" t="s">
        <v>2430</v>
      </c>
      <c r="D1637" s="131">
        <v>1</v>
      </c>
      <c r="E1637" s="126">
        <v>1</v>
      </c>
      <c r="F1637" s="139" t="s">
        <v>713</v>
      </c>
      <c r="G1637" s="135" t="s">
        <v>2903</v>
      </c>
      <c r="H1637" s="253"/>
      <c r="I1637" s="129"/>
      <c r="J1637" s="230"/>
    </row>
    <row r="1638" spans="1:10" ht="36" x14ac:dyDescent="0.25">
      <c r="A1638" s="230"/>
      <c r="B1638" s="49"/>
      <c r="C1638" s="124" t="s">
        <v>2431</v>
      </c>
      <c r="D1638" s="131">
        <v>1</v>
      </c>
      <c r="E1638" s="126">
        <v>1</v>
      </c>
      <c r="F1638" s="139" t="s">
        <v>713</v>
      </c>
      <c r="G1638" s="135" t="s">
        <v>2903</v>
      </c>
      <c r="H1638" s="253"/>
      <c r="I1638" s="129"/>
      <c r="J1638" s="230"/>
    </row>
    <row r="1639" spans="1:10" ht="36" x14ac:dyDescent="0.25">
      <c r="A1639" s="230"/>
      <c r="B1639" s="49"/>
      <c r="C1639" s="130" t="s">
        <v>2432</v>
      </c>
      <c r="D1639" s="131">
        <v>1</v>
      </c>
      <c r="E1639" s="126">
        <v>1</v>
      </c>
      <c r="F1639" s="139" t="s">
        <v>713</v>
      </c>
      <c r="G1639" s="135" t="s">
        <v>2903</v>
      </c>
      <c r="H1639" s="253"/>
      <c r="I1639" s="129"/>
      <c r="J1639" s="230"/>
    </row>
    <row r="1640" spans="1:10" x14ac:dyDescent="0.25">
      <c r="A1640" s="230"/>
      <c r="B1640" s="49"/>
      <c r="C1640" s="124" t="s">
        <v>2433</v>
      </c>
      <c r="D1640" s="131">
        <v>1</v>
      </c>
      <c r="E1640" s="126">
        <v>1</v>
      </c>
      <c r="F1640" s="139" t="s">
        <v>713</v>
      </c>
      <c r="G1640" s="135" t="s">
        <v>2903</v>
      </c>
      <c r="H1640" s="253"/>
      <c r="I1640" s="129"/>
      <c r="J1640" s="230"/>
    </row>
    <row r="1641" spans="1:10" x14ac:dyDescent="0.25">
      <c r="A1641" s="230"/>
      <c r="B1641" s="97"/>
      <c r="C1641" s="254"/>
      <c r="D1641" s="132"/>
      <c r="E1641" s="255"/>
      <c r="F1641" s="255"/>
      <c r="G1641" s="255"/>
      <c r="H1641" s="255"/>
      <c r="I1641" s="98"/>
      <c r="J1641" s="230"/>
    </row>
    <row r="1642" spans="1:10" x14ac:dyDescent="0.25">
      <c r="A1642" s="230"/>
      <c r="B1642" s="230"/>
      <c r="C1642" s="256"/>
      <c r="D1642" s="116"/>
      <c r="E1642" s="230"/>
      <c r="F1642" s="230"/>
      <c r="G1642" s="230"/>
      <c r="H1642" s="230"/>
      <c r="I1642" s="230"/>
      <c r="J1642" s="230"/>
    </row>
    <row r="1643" spans="1:10" x14ac:dyDescent="0.25">
      <c r="A1643" s="230"/>
      <c r="B1643" s="230"/>
      <c r="C1643" s="256"/>
      <c r="D1643" s="116"/>
      <c r="E1643" s="230"/>
      <c r="F1643" s="230"/>
      <c r="G1643" s="230"/>
      <c r="H1643" s="230"/>
      <c r="I1643" s="230"/>
      <c r="J1643" s="230"/>
    </row>
    <row r="1644" spans="1:10" x14ac:dyDescent="0.25">
      <c r="A1644" s="230"/>
      <c r="B1644" s="230"/>
      <c r="C1644" s="256"/>
      <c r="D1644" s="116"/>
      <c r="E1644" s="230"/>
      <c r="F1644" s="230"/>
      <c r="G1644" s="230"/>
      <c r="H1644" s="230"/>
      <c r="I1644" s="230"/>
      <c r="J1644" s="230"/>
    </row>
    <row r="1645" spans="1:10" x14ac:dyDescent="0.25">
      <c r="A1645" s="230"/>
      <c r="B1645" s="230"/>
      <c r="C1645" s="256"/>
      <c r="D1645" s="116"/>
      <c r="E1645" s="230"/>
      <c r="F1645" s="230"/>
      <c r="G1645" s="230"/>
      <c r="H1645" s="230"/>
      <c r="I1645" s="230"/>
      <c r="J1645" s="230"/>
    </row>
    <row r="1646" spans="1:10" x14ac:dyDescent="0.25">
      <c r="A1646" s="230"/>
      <c r="B1646" s="230"/>
      <c r="C1646" s="256"/>
      <c r="D1646" s="116"/>
      <c r="E1646" s="230"/>
      <c r="F1646" s="230"/>
      <c r="G1646" s="230"/>
      <c r="H1646" s="230"/>
      <c r="I1646" s="230"/>
      <c r="J1646" s="230"/>
    </row>
    <row r="1647" spans="1:10" ht="18.75" x14ac:dyDescent="0.25">
      <c r="A1647" s="234"/>
      <c r="B1647" s="407" t="s">
        <v>2434</v>
      </c>
      <c r="C1647" s="408"/>
      <c r="D1647" s="408"/>
      <c r="E1647" s="408"/>
      <c r="F1647" s="408"/>
      <c r="G1647" s="408"/>
      <c r="H1647" s="408"/>
      <c r="I1647" s="243"/>
      <c r="J1647" s="233"/>
    </row>
    <row r="1648" spans="1:10" x14ac:dyDescent="0.25">
      <c r="A1648" s="234"/>
      <c r="B1648" s="232"/>
      <c r="C1648" s="232"/>
      <c r="D1648" s="119"/>
      <c r="E1648" s="232"/>
      <c r="F1648" s="232"/>
      <c r="G1648" s="232"/>
      <c r="H1648" s="232"/>
      <c r="I1648" s="232"/>
      <c r="J1648" s="233"/>
    </row>
    <row r="1649" spans="1:10" x14ac:dyDescent="0.25">
      <c r="A1649" s="234"/>
      <c r="B1649" s="232"/>
      <c r="C1649" s="244" t="s">
        <v>1478</v>
      </c>
      <c r="D1649" s="120"/>
      <c r="E1649" s="245">
        <f>IF('Aplicabilidad Art.55'!$M$20="NO","NA",SUM(E1658:E1667)/SUM(D1658:D1667))</f>
        <v>0.7</v>
      </c>
      <c r="F1649" s="246"/>
      <c r="G1649" s="247" t="str">
        <f>CONCATENATE("Según la configuración de aplicabilidad, esta fracción ",'Aplicabilidad Art.55'!M20," aplica.")</f>
        <v>Según la configuración de aplicabilidad, esta fracción SI aplica.</v>
      </c>
      <c r="H1649" s="234"/>
      <c r="I1649" s="232"/>
      <c r="J1649" s="233"/>
    </row>
    <row r="1650" spans="1:10" x14ac:dyDescent="0.25">
      <c r="A1650" s="234"/>
      <c r="B1650" s="234"/>
      <c r="C1650" s="244" t="s">
        <v>1480</v>
      </c>
      <c r="D1650" s="120"/>
      <c r="E1650" s="245">
        <f>IF('Aplicabilidad Art.55'!$M$20="NO","NA",SUM(E1672:E1680)/SUM(D1672:D1680))</f>
        <v>1</v>
      </c>
      <c r="F1650" s="246"/>
      <c r="G1650" s="248" t="s">
        <v>1481</v>
      </c>
      <c r="H1650" s="234"/>
      <c r="I1650" s="232"/>
      <c r="J1650" s="233"/>
    </row>
    <row r="1651" spans="1:10" x14ac:dyDescent="0.25">
      <c r="A1651" s="234"/>
      <c r="B1651" s="234"/>
      <c r="C1651" s="244" t="s">
        <v>1482</v>
      </c>
      <c r="D1651" s="120"/>
      <c r="E1651" s="177">
        <f>IF('Aplicabilidad Art.55'!$M$20="NO","NA",E1649*0.6+E1650*0.4)</f>
        <v>0.82000000000000006</v>
      </c>
      <c r="F1651" s="249"/>
      <c r="G1651" s="248" t="s">
        <v>1483</v>
      </c>
      <c r="H1651" s="234"/>
      <c r="I1651" s="232"/>
      <c r="J1651" s="233"/>
    </row>
    <row r="1652" spans="1:10" x14ac:dyDescent="0.25">
      <c r="A1652" s="234"/>
      <c r="B1652" s="234"/>
      <c r="C1652" s="234"/>
      <c r="D1652" s="117"/>
      <c r="E1652" s="236"/>
      <c r="F1652" s="236"/>
      <c r="G1652" s="234"/>
      <c r="H1652" s="234"/>
      <c r="I1652" s="232"/>
      <c r="J1652" s="233"/>
    </row>
    <row r="1653" spans="1:10" x14ac:dyDescent="0.25">
      <c r="A1653" s="230"/>
      <c r="B1653" s="231"/>
      <c r="C1653" s="232"/>
      <c r="D1653" s="114"/>
      <c r="E1653" s="231"/>
      <c r="F1653" s="231"/>
      <c r="G1653" s="231"/>
      <c r="H1653" s="232"/>
      <c r="I1653" s="232"/>
      <c r="J1653" s="233"/>
    </row>
    <row r="1654" spans="1:10" x14ac:dyDescent="0.25">
      <c r="A1654" s="230"/>
      <c r="B1654" s="91"/>
      <c r="C1654" s="251"/>
      <c r="D1654" s="121"/>
      <c r="E1654" s="409"/>
      <c r="F1654" s="410"/>
      <c r="G1654" s="410"/>
      <c r="H1654" s="252"/>
      <c r="I1654" s="92"/>
      <c r="J1654" s="233"/>
    </row>
    <row r="1655" spans="1:10" x14ac:dyDescent="0.25">
      <c r="A1655" s="230"/>
      <c r="B1655" s="49"/>
      <c r="C1655" s="234" t="s">
        <v>1484</v>
      </c>
      <c r="D1655" s="122"/>
      <c r="E1655" s="253"/>
      <c r="F1655" s="253"/>
      <c r="G1655" s="253"/>
      <c r="H1655" s="253"/>
      <c r="I1655" s="93"/>
      <c r="J1655" s="233"/>
    </row>
    <row r="1656" spans="1:10" x14ac:dyDescent="0.25">
      <c r="A1656" s="230"/>
      <c r="B1656" s="123"/>
      <c r="C1656" s="234"/>
      <c r="D1656" s="122"/>
      <c r="E1656" s="253"/>
      <c r="F1656" s="253"/>
      <c r="G1656" s="253"/>
      <c r="H1656" s="253"/>
      <c r="I1656" s="93"/>
      <c r="J1656" s="233"/>
    </row>
    <row r="1657" spans="1:10" x14ac:dyDescent="0.25">
      <c r="A1657" s="230"/>
      <c r="B1657" s="123"/>
      <c r="C1657" s="232" t="s">
        <v>726</v>
      </c>
      <c r="D1657" s="114"/>
      <c r="E1657" s="231" t="s">
        <v>1485</v>
      </c>
      <c r="F1657" s="231" t="s">
        <v>712</v>
      </c>
      <c r="G1657" s="231" t="s">
        <v>1486</v>
      </c>
      <c r="H1657" s="253"/>
      <c r="I1657" s="93"/>
      <c r="J1657" s="233"/>
    </row>
    <row r="1658" spans="1:10" x14ac:dyDescent="0.25">
      <c r="A1658" s="230"/>
      <c r="B1658" s="123"/>
      <c r="C1658" s="124" t="s">
        <v>1487</v>
      </c>
      <c r="D1658" s="125">
        <v>1</v>
      </c>
      <c r="E1658" s="126">
        <v>1</v>
      </c>
      <c r="F1658" s="139" t="s">
        <v>713</v>
      </c>
      <c r="G1658" s="135" t="s">
        <v>2903</v>
      </c>
      <c r="H1658" s="253"/>
      <c r="I1658" s="93"/>
      <c r="J1658" s="233"/>
    </row>
    <row r="1659" spans="1:10" ht="24" x14ac:dyDescent="0.25">
      <c r="A1659" s="230"/>
      <c r="B1659" s="49"/>
      <c r="C1659" s="124" t="s">
        <v>1488</v>
      </c>
      <c r="D1659" s="125">
        <v>1</v>
      </c>
      <c r="E1659" s="126">
        <v>1</v>
      </c>
      <c r="F1659" s="139" t="s">
        <v>713</v>
      </c>
      <c r="G1659" s="135" t="s">
        <v>2903</v>
      </c>
      <c r="H1659" s="253"/>
      <c r="I1659" s="93"/>
      <c r="J1659" s="233"/>
    </row>
    <row r="1660" spans="1:10" x14ac:dyDescent="0.25">
      <c r="A1660" s="230"/>
      <c r="B1660" s="49"/>
      <c r="C1660" s="128" t="s">
        <v>2435</v>
      </c>
      <c r="D1660" s="125">
        <v>1</v>
      </c>
      <c r="E1660" s="126">
        <v>1</v>
      </c>
      <c r="F1660" s="139" t="s">
        <v>713</v>
      </c>
      <c r="G1660" s="135" t="s">
        <v>2903</v>
      </c>
      <c r="H1660" s="253"/>
      <c r="I1660" s="93"/>
      <c r="J1660" s="230"/>
    </row>
    <row r="1661" spans="1:10" ht="24" x14ac:dyDescent="0.25">
      <c r="A1661" s="230"/>
      <c r="B1661" s="49"/>
      <c r="C1661" s="128" t="s">
        <v>2436</v>
      </c>
      <c r="D1661" s="125">
        <v>1</v>
      </c>
      <c r="E1661" s="126">
        <v>1</v>
      </c>
      <c r="F1661" s="139" t="s">
        <v>713</v>
      </c>
      <c r="G1661" s="135" t="s">
        <v>2903</v>
      </c>
      <c r="H1661" s="253"/>
      <c r="I1661" s="93"/>
      <c r="J1661" s="230"/>
    </row>
    <row r="1662" spans="1:10" x14ac:dyDescent="0.25">
      <c r="A1662" s="230"/>
      <c r="B1662" s="49"/>
      <c r="C1662" s="128" t="s">
        <v>2437</v>
      </c>
      <c r="D1662" s="125">
        <v>1</v>
      </c>
      <c r="E1662" s="126">
        <v>1</v>
      </c>
      <c r="F1662" s="139" t="s">
        <v>713</v>
      </c>
      <c r="G1662" s="135" t="s">
        <v>2903</v>
      </c>
      <c r="H1662" s="253"/>
      <c r="I1662" s="93"/>
      <c r="J1662" s="230"/>
    </row>
    <row r="1663" spans="1:10" ht="30" x14ac:dyDescent="0.25">
      <c r="A1663" s="230"/>
      <c r="B1663" s="49"/>
      <c r="C1663" s="128" t="s">
        <v>2438</v>
      </c>
      <c r="D1663" s="125">
        <v>1</v>
      </c>
      <c r="E1663" s="126">
        <v>0</v>
      </c>
      <c r="F1663" s="139" t="s">
        <v>713</v>
      </c>
      <c r="G1663" s="135" t="s">
        <v>3051</v>
      </c>
      <c r="H1663" s="253"/>
      <c r="I1663" s="93"/>
      <c r="J1663" s="230"/>
    </row>
    <row r="1664" spans="1:10" ht="45" x14ac:dyDescent="0.25">
      <c r="A1664" s="230"/>
      <c r="B1664" s="49"/>
      <c r="C1664" s="128" t="s">
        <v>2439</v>
      </c>
      <c r="D1664" s="125">
        <v>1</v>
      </c>
      <c r="E1664" s="126">
        <v>0</v>
      </c>
      <c r="F1664" s="139" t="s">
        <v>713</v>
      </c>
      <c r="G1664" s="135" t="s">
        <v>3052</v>
      </c>
      <c r="H1664" s="253"/>
      <c r="I1664" s="93"/>
      <c r="J1664" s="230"/>
    </row>
    <row r="1665" spans="1:10" ht="24" x14ac:dyDescent="0.25">
      <c r="A1665" s="230"/>
      <c r="B1665" s="49"/>
      <c r="C1665" s="128" t="s">
        <v>2440</v>
      </c>
      <c r="D1665" s="125">
        <v>1</v>
      </c>
      <c r="E1665" s="126">
        <v>0</v>
      </c>
      <c r="F1665" s="139" t="s">
        <v>713</v>
      </c>
      <c r="G1665" s="135" t="s">
        <v>3053</v>
      </c>
      <c r="H1665" s="253"/>
      <c r="I1665" s="93"/>
      <c r="J1665" s="230"/>
    </row>
    <row r="1666" spans="1:10" ht="36" x14ac:dyDescent="0.25">
      <c r="A1666" s="230"/>
      <c r="B1666" s="49"/>
      <c r="C1666" s="128" t="s">
        <v>2441</v>
      </c>
      <c r="D1666" s="125">
        <v>1</v>
      </c>
      <c r="E1666" s="126">
        <v>1</v>
      </c>
      <c r="F1666" s="139" t="s">
        <v>713</v>
      </c>
      <c r="G1666" s="135" t="s">
        <v>2903</v>
      </c>
      <c r="H1666" s="253"/>
      <c r="I1666" s="129"/>
      <c r="J1666" s="230"/>
    </row>
    <row r="1667" spans="1:10" ht="36" x14ac:dyDescent="0.25">
      <c r="A1667" s="230"/>
      <c r="B1667" s="49"/>
      <c r="C1667" s="128" t="s">
        <v>2442</v>
      </c>
      <c r="D1667" s="125">
        <v>1</v>
      </c>
      <c r="E1667" s="126">
        <v>1</v>
      </c>
      <c r="F1667" s="139" t="s">
        <v>713</v>
      </c>
      <c r="G1667" s="135" t="s">
        <v>3054</v>
      </c>
      <c r="H1667" s="253"/>
      <c r="I1667" s="129"/>
      <c r="J1667" s="230"/>
    </row>
    <row r="1668" spans="1:10" x14ac:dyDescent="0.25">
      <c r="A1668" s="230"/>
      <c r="B1668" s="49"/>
      <c r="C1668" s="234"/>
      <c r="D1668" s="122"/>
      <c r="E1668" s="253"/>
      <c r="F1668" s="253"/>
      <c r="G1668" s="253"/>
      <c r="H1668" s="253"/>
      <c r="I1668" s="129"/>
      <c r="J1668" s="230"/>
    </row>
    <row r="1669" spans="1:10" x14ac:dyDescent="0.25">
      <c r="A1669" s="230"/>
      <c r="B1669" s="49"/>
      <c r="C1669" s="234" t="s">
        <v>1480</v>
      </c>
      <c r="D1669" s="122"/>
      <c r="E1669" s="253"/>
      <c r="F1669" s="253"/>
      <c r="G1669" s="253"/>
      <c r="H1669" s="253"/>
      <c r="I1669" s="129"/>
      <c r="J1669" s="230"/>
    </row>
    <row r="1670" spans="1:10" x14ac:dyDescent="0.25">
      <c r="A1670" s="230"/>
      <c r="B1670" s="49"/>
      <c r="C1670" s="234"/>
      <c r="D1670" s="122"/>
      <c r="E1670" s="253"/>
      <c r="F1670" s="253"/>
      <c r="G1670" s="253"/>
      <c r="H1670" s="253"/>
      <c r="I1670" s="129"/>
      <c r="J1670" s="230"/>
    </row>
    <row r="1671" spans="1:10" x14ac:dyDescent="0.25">
      <c r="A1671" s="230"/>
      <c r="B1671" s="49"/>
      <c r="C1671" s="232" t="s">
        <v>726</v>
      </c>
      <c r="D1671" s="114"/>
      <c r="E1671" s="231" t="s">
        <v>1485</v>
      </c>
      <c r="F1671" s="231" t="s">
        <v>712</v>
      </c>
      <c r="G1671" s="231" t="s">
        <v>1486</v>
      </c>
      <c r="H1671" s="253"/>
      <c r="I1671" s="129"/>
      <c r="J1671" s="230"/>
    </row>
    <row r="1672" spans="1:10" x14ac:dyDescent="0.25">
      <c r="A1672" s="230"/>
      <c r="B1672" s="49"/>
      <c r="C1672" s="130" t="s">
        <v>2443</v>
      </c>
      <c r="D1672" s="131">
        <v>1</v>
      </c>
      <c r="E1672" s="126">
        <v>1</v>
      </c>
      <c r="F1672" s="139" t="s">
        <v>713</v>
      </c>
      <c r="G1672" s="135" t="s">
        <v>2903</v>
      </c>
      <c r="H1672" s="253"/>
      <c r="I1672" s="129"/>
      <c r="J1672" s="230"/>
    </row>
    <row r="1673" spans="1:10" ht="36" x14ac:dyDescent="0.25">
      <c r="A1673" s="230"/>
      <c r="B1673" s="49"/>
      <c r="C1673" s="124" t="s">
        <v>2444</v>
      </c>
      <c r="D1673" s="131">
        <v>1</v>
      </c>
      <c r="E1673" s="126">
        <v>1</v>
      </c>
      <c r="F1673" s="139" t="s">
        <v>713</v>
      </c>
      <c r="G1673" s="135" t="s">
        <v>2903</v>
      </c>
      <c r="H1673" s="253"/>
      <c r="I1673" s="129"/>
      <c r="J1673" s="230"/>
    </row>
    <row r="1674" spans="1:10" ht="36" x14ac:dyDescent="0.25">
      <c r="A1674" s="230"/>
      <c r="B1674" s="49"/>
      <c r="C1674" s="124" t="s">
        <v>2445</v>
      </c>
      <c r="D1674" s="131">
        <v>1</v>
      </c>
      <c r="E1674" s="126">
        <v>1</v>
      </c>
      <c r="F1674" s="139" t="s">
        <v>713</v>
      </c>
      <c r="G1674" s="135" t="s">
        <v>2903</v>
      </c>
      <c r="H1674" s="253"/>
      <c r="I1674" s="129"/>
      <c r="J1674" s="230"/>
    </row>
    <row r="1675" spans="1:10" ht="36" x14ac:dyDescent="0.25">
      <c r="A1675" s="230"/>
      <c r="B1675" s="49"/>
      <c r="C1675" s="124" t="s">
        <v>2446</v>
      </c>
      <c r="D1675" s="131">
        <v>1</v>
      </c>
      <c r="E1675" s="126">
        <v>1</v>
      </c>
      <c r="F1675" s="139" t="s">
        <v>713</v>
      </c>
      <c r="G1675" s="135" t="s">
        <v>2903</v>
      </c>
      <c r="H1675" s="253"/>
      <c r="I1675" s="129"/>
      <c r="J1675" s="230"/>
    </row>
    <row r="1676" spans="1:10" ht="24" x14ac:dyDescent="0.25">
      <c r="A1676" s="230"/>
      <c r="B1676" s="49"/>
      <c r="C1676" s="124" t="s">
        <v>2447</v>
      </c>
      <c r="D1676" s="131">
        <v>1</v>
      </c>
      <c r="E1676" s="126">
        <v>1</v>
      </c>
      <c r="F1676" s="139" t="s">
        <v>713</v>
      </c>
      <c r="G1676" s="135" t="s">
        <v>2903</v>
      </c>
      <c r="H1676" s="253"/>
      <c r="I1676" s="129"/>
      <c r="J1676" s="230"/>
    </row>
    <row r="1677" spans="1:10" ht="24" x14ac:dyDescent="0.25">
      <c r="A1677" s="230"/>
      <c r="B1677" s="49"/>
      <c r="C1677" s="124" t="s">
        <v>2448</v>
      </c>
      <c r="D1677" s="131">
        <v>1</v>
      </c>
      <c r="E1677" s="126">
        <v>1</v>
      </c>
      <c r="F1677" s="139" t="s">
        <v>713</v>
      </c>
      <c r="G1677" s="135" t="s">
        <v>2903</v>
      </c>
      <c r="H1677" s="253"/>
      <c r="I1677" s="129"/>
      <c r="J1677" s="230"/>
    </row>
    <row r="1678" spans="1:10" ht="36" x14ac:dyDescent="0.25">
      <c r="A1678" s="230"/>
      <c r="B1678" s="49"/>
      <c r="C1678" s="124" t="s">
        <v>2449</v>
      </c>
      <c r="D1678" s="131">
        <v>1</v>
      </c>
      <c r="E1678" s="126">
        <v>1</v>
      </c>
      <c r="F1678" s="139" t="s">
        <v>713</v>
      </c>
      <c r="G1678" s="135" t="s">
        <v>2903</v>
      </c>
      <c r="H1678" s="253"/>
      <c r="I1678" s="129"/>
      <c r="J1678" s="230"/>
    </row>
    <row r="1679" spans="1:10" ht="36" x14ac:dyDescent="0.25">
      <c r="A1679" s="230"/>
      <c r="B1679" s="49"/>
      <c r="C1679" s="130" t="s">
        <v>2450</v>
      </c>
      <c r="D1679" s="131">
        <v>1</v>
      </c>
      <c r="E1679" s="126">
        <v>1</v>
      </c>
      <c r="F1679" s="139" t="s">
        <v>713</v>
      </c>
      <c r="G1679" s="135" t="s">
        <v>2903</v>
      </c>
      <c r="H1679" s="253"/>
      <c r="I1679" s="129"/>
      <c r="J1679" s="230"/>
    </row>
    <row r="1680" spans="1:10" x14ac:dyDescent="0.25">
      <c r="A1680" s="230"/>
      <c r="B1680" s="49"/>
      <c r="C1680" s="124" t="s">
        <v>2451</v>
      </c>
      <c r="D1680" s="131">
        <v>1</v>
      </c>
      <c r="E1680" s="126">
        <v>1</v>
      </c>
      <c r="F1680" s="139" t="s">
        <v>713</v>
      </c>
      <c r="G1680" s="135" t="s">
        <v>2903</v>
      </c>
      <c r="H1680" s="253"/>
      <c r="I1680" s="129"/>
      <c r="J1680" s="230"/>
    </row>
    <row r="1681" spans="1:10" x14ac:dyDescent="0.25">
      <c r="A1681" s="230"/>
      <c r="B1681" s="97"/>
      <c r="C1681" s="254"/>
      <c r="D1681" s="132"/>
      <c r="E1681" s="255"/>
      <c r="F1681" s="255"/>
      <c r="G1681" s="255"/>
      <c r="H1681" s="255"/>
      <c r="I1681" s="98"/>
      <c r="J1681" s="230"/>
    </row>
    <row r="1682" spans="1:10" x14ac:dyDescent="0.25">
      <c r="A1682" s="230"/>
      <c r="B1682" s="230"/>
      <c r="C1682" s="256"/>
      <c r="D1682" s="116"/>
      <c r="E1682" s="230"/>
      <c r="F1682" s="230"/>
      <c r="G1682" s="230"/>
      <c r="H1682" s="230"/>
      <c r="I1682" s="230"/>
      <c r="J1682" s="230"/>
    </row>
    <row r="1683" spans="1:10" x14ac:dyDescent="0.25">
      <c r="A1683" s="230"/>
      <c r="B1683" s="230"/>
      <c r="C1683" s="256"/>
      <c r="D1683" s="116"/>
      <c r="E1683" s="230"/>
      <c r="F1683" s="230"/>
      <c r="G1683" s="230"/>
      <c r="H1683" s="230"/>
      <c r="I1683" s="230"/>
      <c r="J1683" s="230"/>
    </row>
    <row r="1684" spans="1:10" x14ac:dyDescent="0.25">
      <c r="A1684" s="230"/>
      <c r="B1684" s="230"/>
      <c r="C1684" s="256"/>
      <c r="D1684" s="116"/>
      <c r="E1684" s="230"/>
      <c r="F1684" s="230"/>
      <c r="G1684" s="230"/>
      <c r="H1684" s="230"/>
      <c r="I1684" s="230"/>
      <c r="J1684" s="230"/>
    </row>
    <row r="1685" spans="1:10" x14ac:dyDescent="0.25">
      <c r="A1685" s="230"/>
      <c r="B1685" s="230"/>
      <c r="C1685" s="256"/>
      <c r="D1685" s="116"/>
      <c r="E1685" s="230"/>
      <c r="F1685" s="230"/>
      <c r="G1685" s="230"/>
      <c r="H1685" s="230"/>
      <c r="I1685" s="230"/>
      <c r="J1685" s="230"/>
    </row>
    <row r="1686" spans="1:10" x14ac:dyDescent="0.25">
      <c r="A1686" s="230"/>
      <c r="B1686" s="230"/>
      <c r="C1686" s="256"/>
      <c r="D1686" s="116"/>
      <c r="E1686" s="230"/>
      <c r="F1686" s="230"/>
      <c r="G1686" s="230"/>
      <c r="H1686" s="230"/>
      <c r="I1686" s="230"/>
      <c r="J1686" s="230"/>
    </row>
    <row r="1687" spans="1:10" ht="18.75" x14ac:dyDescent="0.25">
      <c r="A1687" s="234"/>
      <c r="B1687" s="413" t="s">
        <v>2452</v>
      </c>
      <c r="C1687" s="414"/>
      <c r="D1687" s="414"/>
      <c r="E1687" s="414"/>
      <c r="F1687" s="414"/>
      <c r="G1687" s="414"/>
      <c r="H1687" s="414"/>
      <c r="I1687" s="243"/>
      <c r="J1687" s="233"/>
    </row>
    <row r="1688" spans="1:10" x14ac:dyDescent="0.25">
      <c r="A1688" s="234"/>
      <c r="B1688" s="270"/>
      <c r="C1688" s="270"/>
      <c r="D1688" s="271"/>
      <c r="E1688" s="270"/>
      <c r="F1688" s="270"/>
      <c r="G1688" s="270"/>
      <c r="H1688" s="270"/>
      <c r="I1688" s="232"/>
      <c r="J1688" s="233"/>
    </row>
    <row r="1689" spans="1:10" x14ac:dyDescent="0.25">
      <c r="A1689" s="234"/>
      <c r="B1689" s="270"/>
      <c r="C1689" s="272" t="s">
        <v>1478</v>
      </c>
      <c r="D1689" s="273"/>
      <c r="E1689" s="274">
        <f>IF('Aplicabilidad Art.55'!$M$22="NO","NA",SUM(E1698:E1716)/SUM(D1698:D1716))</f>
        <v>1</v>
      </c>
      <c r="F1689" s="275"/>
      <c r="G1689" s="276" t="str">
        <f>CONCATENATE("Según la configuración de aplicabilidad, esta fracción ",'Aplicabilidad Art.55'!M22," aplica.")</f>
        <v>Según la configuración de aplicabilidad, esta fracción SI aplica.</v>
      </c>
      <c r="H1689" s="277"/>
      <c r="I1689" s="232"/>
      <c r="J1689" s="233"/>
    </row>
    <row r="1690" spans="1:10" x14ac:dyDescent="0.25">
      <c r="A1690" s="234"/>
      <c r="B1690" s="277"/>
      <c r="C1690" s="272" t="s">
        <v>1480</v>
      </c>
      <c r="D1690" s="273"/>
      <c r="E1690" s="274">
        <f>IF('Aplicabilidad Art.55'!$M$22="NO","NA",SUM(E1722:E1730)/SUM(D1722:D1730))</f>
        <v>1</v>
      </c>
      <c r="F1690" s="275"/>
      <c r="G1690" s="278" t="s">
        <v>1481</v>
      </c>
      <c r="H1690" s="277"/>
      <c r="I1690" s="232"/>
      <c r="J1690" s="233"/>
    </row>
    <row r="1691" spans="1:10" x14ac:dyDescent="0.25">
      <c r="A1691" s="234"/>
      <c r="B1691" s="277"/>
      <c r="C1691" s="272" t="s">
        <v>1482</v>
      </c>
      <c r="D1691" s="273"/>
      <c r="E1691" s="279">
        <f>IF('Aplicabilidad Art.55'!$M$22="NO","NA",E1689*0.6+E1690*0.4)</f>
        <v>1</v>
      </c>
      <c r="F1691" s="280"/>
      <c r="G1691" s="278" t="s">
        <v>1483</v>
      </c>
      <c r="H1691" s="277"/>
      <c r="I1691" s="232"/>
      <c r="J1691" s="233"/>
    </row>
    <row r="1692" spans="1:10" x14ac:dyDescent="0.25">
      <c r="A1692" s="234"/>
      <c r="B1692" s="277"/>
      <c r="C1692" s="277"/>
      <c r="D1692" s="281"/>
      <c r="E1692" s="282"/>
      <c r="F1692" s="282"/>
      <c r="G1692" s="277"/>
      <c r="H1692" s="277"/>
      <c r="I1692" s="232"/>
      <c r="J1692" s="233"/>
    </row>
    <row r="1693" spans="1:10" x14ac:dyDescent="0.25">
      <c r="A1693" s="230"/>
      <c r="B1693" s="283"/>
      <c r="C1693" s="270"/>
      <c r="D1693" s="284"/>
      <c r="E1693" s="283"/>
      <c r="F1693" s="283"/>
      <c r="G1693" s="283"/>
      <c r="H1693" s="270"/>
      <c r="I1693" s="232"/>
      <c r="J1693" s="233"/>
    </row>
    <row r="1694" spans="1:10" x14ac:dyDescent="0.25">
      <c r="A1694" s="230"/>
      <c r="B1694" s="285"/>
      <c r="C1694" s="286"/>
      <c r="D1694" s="287"/>
      <c r="E1694" s="411"/>
      <c r="F1694" s="412"/>
      <c r="G1694" s="412"/>
      <c r="H1694" s="288"/>
      <c r="I1694" s="92"/>
      <c r="J1694" s="233"/>
    </row>
    <row r="1695" spans="1:10" x14ac:dyDescent="0.25">
      <c r="A1695" s="230"/>
      <c r="B1695" s="290"/>
      <c r="C1695" s="277" t="s">
        <v>1484</v>
      </c>
      <c r="D1695" s="291"/>
      <c r="E1695" s="292"/>
      <c r="F1695" s="292"/>
      <c r="G1695" s="292"/>
      <c r="H1695" s="292"/>
      <c r="I1695" s="93"/>
      <c r="J1695" s="233"/>
    </row>
    <row r="1696" spans="1:10" x14ac:dyDescent="0.25">
      <c r="A1696" s="230"/>
      <c r="B1696" s="294"/>
      <c r="C1696" s="277"/>
      <c r="D1696" s="291"/>
      <c r="E1696" s="292"/>
      <c r="F1696" s="292"/>
      <c r="G1696" s="292"/>
      <c r="H1696" s="292"/>
      <c r="I1696" s="93"/>
      <c r="J1696" s="233"/>
    </row>
    <row r="1697" spans="1:10" x14ac:dyDescent="0.25">
      <c r="A1697" s="230"/>
      <c r="B1697" s="294"/>
      <c r="C1697" s="270" t="s">
        <v>726</v>
      </c>
      <c r="D1697" s="284"/>
      <c r="E1697" s="283" t="s">
        <v>1485</v>
      </c>
      <c r="F1697" s="283" t="s">
        <v>712</v>
      </c>
      <c r="G1697" s="283" t="s">
        <v>1486</v>
      </c>
      <c r="H1697" s="292"/>
      <c r="I1697" s="93"/>
      <c r="J1697" s="233"/>
    </row>
    <row r="1698" spans="1:10" x14ac:dyDescent="0.25">
      <c r="A1698" s="230"/>
      <c r="B1698" s="294"/>
      <c r="C1698" s="295" t="s">
        <v>1487</v>
      </c>
      <c r="D1698" s="304">
        <v>1</v>
      </c>
      <c r="E1698" s="297">
        <v>1</v>
      </c>
      <c r="F1698" s="298" t="s">
        <v>713</v>
      </c>
      <c r="G1698" s="299" t="s">
        <v>2903</v>
      </c>
      <c r="H1698" s="292"/>
      <c r="I1698" s="93"/>
      <c r="J1698" s="233"/>
    </row>
    <row r="1699" spans="1:10" ht="24" x14ac:dyDescent="0.25">
      <c r="A1699" s="230"/>
      <c r="B1699" s="290"/>
      <c r="C1699" s="295" t="s">
        <v>1488</v>
      </c>
      <c r="D1699" s="304">
        <v>1</v>
      </c>
      <c r="E1699" s="297">
        <v>1</v>
      </c>
      <c r="F1699" s="298" t="s">
        <v>713</v>
      </c>
      <c r="G1699" s="299" t="s">
        <v>2903</v>
      </c>
      <c r="H1699" s="292"/>
      <c r="I1699" s="93"/>
      <c r="J1699" s="233"/>
    </row>
    <row r="1700" spans="1:10" ht="24" x14ac:dyDescent="0.25">
      <c r="A1700" s="230"/>
      <c r="B1700" s="290"/>
      <c r="C1700" s="300" t="s">
        <v>2453</v>
      </c>
      <c r="D1700" s="304">
        <v>1</v>
      </c>
      <c r="E1700" s="297">
        <v>1</v>
      </c>
      <c r="F1700" s="298" t="s">
        <v>713</v>
      </c>
      <c r="G1700" s="299" t="s">
        <v>2903</v>
      </c>
      <c r="H1700" s="292"/>
      <c r="I1700" s="93"/>
      <c r="J1700" s="230"/>
    </row>
    <row r="1701" spans="1:10" ht="24" x14ac:dyDescent="0.25">
      <c r="A1701" s="230"/>
      <c r="B1701" s="290"/>
      <c r="C1701" s="300" t="s">
        <v>2454</v>
      </c>
      <c r="D1701" s="304">
        <v>1</v>
      </c>
      <c r="E1701" s="297">
        <v>1</v>
      </c>
      <c r="F1701" s="298" t="s">
        <v>713</v>
      </c>
      <c r="G1701" s="299" t="s">
        <v>2903</v>
      </c>
      <c r="H1701" s="292"/>
      <c r="I1701" s="93"/>
      <c r="J1701" s="230"/>
    </row>
    <row r="1702" spans="1:10" ht="24" x14ac:dyDescent="0.25">
      <c r="A1702" s="230"/>
      <c r="B1702" s="290"/>
      <c r="C1702" s="300" t="s">
        <v>2455</v>
      </c>
      <c r="D1702" s="304">
        <v>1</v>
      </c>
      <c r="E1702" s="297">
        <v>1</v>
      </c>
      <c r="F1702" s="298" t="s">
        <v>713</v>
      </c>
      <c r="G1702" s="299" t="s">
        <v>2903</v>
      </c>
      <c r="H1702" s="292"/>
      <c r="I1702" s="93"/>
      <c r="J1702" s="230"/>
    </row>
    <row r="1703" spans="1:10" ht="24" x14ac:dyDescent="0.25">
      <c r="A1703" s="230"/>
      <c r="B1703" s="290"/>
      <c r="C1703" s="300" t="s">
        <v>2456</v>
      </c>
      <c r="D1703" s="304">
        <v>1</v>
      </c>
      <c r="E1703" s="297">
        <v>1</v>
      </c>
      <c r="F1703" s="298" t="s">
        <v>713</v>
      </c>
      <c r="G1703" s="299" t="s">
        <v>2903</v>
      </c>
      <c r="H1703" s="292"/>
      <c r="I1703" s="93"/>
      <c r="J1703" s="230"/>
    </row>
    <row r="1704" spans="1:10" ht="24" x14ac:dyDescent="0.25">
      <c r="A1704" s="230"/>
      <c r="B1704" s="290"/>
      <c r="C1704" s="300" t="s">
        <v>2457</v>
      </c>
      <c r="D1704" s="304">
        <v>1</v>
      </c>
      <c r="E1704" s="297">
        <v>1</v>
      </c>
      <c r="F1704" s="298" t="s">
        <v>713</v>
      </c>
      <c r="G1704" s="299" t="s">
        <v>2903</v>
      </c>
      <c r="H1704" s="292"/>
      <c r="I1704" s="93"/>
      <c r="J1704" s="230"/>
    </row>
    <row r="1705" spans="1:10" ht="24" x14ac:dyDescent="0.25">
      <c r="A1705" s="230"/>
      <c r="B1705" s="290"/>
      <c r="C1705" s="300" t="s">
        <v>2458</v>
      </c>
      <c r="D1705" s="304">
        <v>1</v>
      </c>
      <c r="E1705" s="297">
        <v>1</v>
      </c>
      <c r="F1705" s="298" t="s">
        <v>713</v>
      </c>
      <c r="G1705" s="299" t="s">
        <v>2903</v>
      </c>
      <c r="H1705" s="292"/>
      <c r="I1705" s="93"/>
      <c r="J1705" s="230"/>
    </row>
    <row r="1706" spans="1:10" ht="24" x14ac:dyDescent="0.25">
      <c r="A1706" s="230"/>
      <c r="B1706" s="290"/>
      <c r="C1706" s="300" t="s">
        <v>2459</v>
      </c>
      <c r="D1706" s="304">
        <v>1</v>
      </c>
      <c r="E1706" s="297">
        <v>1</v>
      </c>
      <c r="F1706" s="298" t="s">
        <v>713</v>
      </c>
      <c r="G1706" s="299" t="s">
        <v>2903</v>
      </c>
      <c r="H1706" s="292"/>
      <c r="I1706" s="93"/>
      <c r="J1706" s="230"/>
    </row>
    <row r="1707" spans="1:10" ht="24" x14ac:dyDescent="0.25">
      <c r="A1707" s="230"/>
      <c r="B1707" s="290"/>
      <c r="C1707" s="300" t="s">
        <v>2460</v>
      </c>
      <c r="D1707" s="304">
        <v>1</v>
      </c>
      <c r="E1707" s="297">
        <v>1</v>
      </c>
      <c r="F1707" s="298" t="s">
        <v>713</v>
      </c>
      <c r="G1707" s="299" t="s">
        <v>2903</v>
      </c>
      <c r="H1707" s="292"/>
      <c r="I1707" s="129"/>
      <c r="J1707" s="230"/>
    </row>
    <row r="1708" spans="1:10" ht="24" x14ac:dyDescent="0.25">
      <c r="A1708" s="230"/>
      <c r="B1708" s="290"/>
      <c r="C1708" s="300" t="s">
        <v>2461</v>
      </c>
      <c r="D1708" s="304">
        <v>1</v>
      </c>
      <c r="E1708" s="297">
        <v>1</v>
      </c>
      <c r="F1708" s="298" t="s">
        <v>713</v>
      </c>
      <c r="G1708" s="299" t="s">
        <v>2903</v>
      </c>
      <c r="H1708" s="292"/>
      <c r="I1708" s="129"/>
      <c r="J1708" s="230"/>
    </row>
    <row r="1709" spans="1:10" x14ac:dyDescent="0.25">
      <c r="A1709" s="230"/>
      <c r="B1709" s="290"/>
      <c r="C1709" s="300" t="s">
        <v>2462</v>
      </c>
      <c r="D1709" s="304">
        <v>1</v>
      </c>
      <c r="E1709" s="297">
        <v>1</v>
      </c>
      <c r="F1709" s="298" t="s">
        <v>713</v>
      </c>
      <c r="G1709" s="299" t="s">
        <v>3055</v>
      </c>
      <c r="H1709" s="292"/>
      <c r="I1709" s="129"/>
      <c r="J1709" s="230"/>
    </row>
    <row r="1710" spans="1:10" ht="45" x14ac:dyDescent="0.25">
      <c r="A1710" s="230"/>
      <c r="B1710" s="290"/>
      <c r="C1710" s="300" t="s">
        <v>2463</v>
      </c>
      <c r="D1710" s="304">
        <v>1</v>
      </c>
      <c r="E1710" s="297">
        <v>1</v>
      </c>
      <c r="F1710" s="298" t="s">
        <v>713</v>
      </c>
      <c r="G1710" s="299" t="s">
        <v>3056</v>
      </c>
      <c r="H1710" s="292"/>
      <c r="I1710" s="129"/>
      <c r="J1710" s="230"/>
    </row>
    <row r="1711" spans="1:10" x14ac:dyDescent="0.25">
      <c r="A1711" s="230"/>
      <c r="B1711" s="290"/>
      <c r="C1711" s="295" t="s">
        <v>2464</v>
      </c>
      <c r="D1711" s="304">
        <v>1</v>
      </c>
      <c r="E1711" s="297">
        <v>1</v>
      </c>
      <c r="F1711" s="298" t="s">
        <v>713</v>
      </c>
      <c r="G1711" s="299" t="s">
        <v>2903</v>
      </c>
      <c r="H1711" s="292"/>
      <c r="I1711" s="129"/>
      <c r="J1711" s="230"/>
    </row>
    <row r="1712" spans="1:10" ht="24" x14ac:dyDescent="0.25">
      <c r="A1712" s="230"/>
      <c r="B1712" s="290"/>
      <c r="C1712" s="295" t="s">
        <v>2465</v>
      </c>
      <c r="D1712" s="304">
        <v>1</v>
      </c>
      <c r="E1712" s="297">
        <v>1</v>
      </c>
      <c r="F1712" s="298" t="s">
        <v>713</v>
      </c>
      <c r="G1712" s="299" t="s">
        <v>2903</v>
      </c>
      <c r="H1712" s="292"/>
      <c r="I1712" s="129"/>
      <c r="J1712" s="230"/>
    </row>
    <row r="1713" spans="1:10" ht="24" x14ac:dyDescent="0.25">
      <c r="A1713" s="230"/>
      <c r="B1713" s="290"/>
      <c r="C1713" s="300" t="s">
        <v>2466</v>
      </c>
      <c r="D1713" s="304">
        <v>1</v>
      </c>
      <c r="E1713" s="297">
        <v>1</v>
      </c>
      <c r="F1713" s="298" t="s">
        <v>713</v>
      </c>
      <c r="G1713" s="299" t="s">
        <v>2903</v>
      </c>
      <c r="H1713" s="292"/>
      <c r="I1713" s="129"/>
      <c r="J1713" s="230"/>
    </row>
    <row r="1714" spans="1:10" ht="24" x14ac:dyDescent="0.25">
      <c r="A1714" s="230"/>
      <c r="B1714" s="290"/>
      <c r="C1714" s="300" t="s">
        <v>2467</v>
      </c>
      <c r="D1714" s="304">
        <v>1</v>
      </c>
      <c r="E1714" s="297">
        <v>1</v>
      </c>
      <c r="F1714" s="298" t="s">
        <v>713</v>
      </c>
      <c r="G1714" s="299" t="s">
        <v>2903</v>
      </c>
      <c r="H1714" s="292"/>
      <c r="I1714" s="129"/>
      <c r="J1714" s="230"/>
    </row>
    <row r="1715" spans="1:10" ht="30" x14ac:dyDescent="0.25">
      <c r="A1715" s="230"/>
      <c r="B1715" s="290"/>
      <c r="C1715" s="300" t="s">
        <v>2468</v>
      </c>
      <c r="D1715" s="304">
        <v>1</v>
      </c>
      <c r="E1715" s="297">
        <v>1</v>
      </c>
      <c r="F1715" s="298" t="s">
        <v>713</v>
      </c>
      <c r="G1715" s="299" t="s">
        <v>3057</v>
      </c>
      <c r="H1715" s="292"/>
      <c r="I1715" s="129"/>
      <c r="J1715" s="230"/>
    </row>
    <row r="1716" spans="1:10" ht="72" x14ac:dyDescent="0.25">
      <c r="A1716" s="230"/>
      <c r="B1716" s="290"/>
      <c r="C1716" s="300" t="s">
        <v>2469</v>
      </c>
      <c r="D1716" s="304">
        <v>1</v>
      </c>
      <c r="E1716" s="297">
        <v>1</v>
      </c>
      <c r="F1716" s="298" t="s">
        <v>713</v>
      </c>
      <c r="G1716" s="299" t="s">
        <v>3058</v>
      </c>
      <c r="H1716" s="292"/>
      <c r="I1716" s="129"/>
      <c r="J1716" s="230"/>
    </row>
    <row r="1717" spans="1:10" x14ac:dyDescent="0.25">
      <c r="A1717" s="230"/>
      <c r="B1717" s="290"/>
      <c r="C1717" s="277"/>
      <c r="D1717" s="291"/>
      <c r="E1717" s="292"/>
      <c r="F1717" s="292"/>
      <c r="G1717" s="292"/>
      <c r="H1717" s="292"/>
      <c r="I1717" s="129"/>
      <c r="J1717" s="230"/>
    </row>
    <row r="1718" spans="1:10" x14ac:dyDescent="0.25">
      <c r="A1718" s="230"/>
      <c r="B1718" s="290"/>
      <c r="C1718" s="277" t="s">
        <v>1480</v>
      </c>
      <c r="D1718" s="291"/>
      <c r="E1718" s="292"/>
      <c r="F1718" s="292"/>
      <c r="G1718" s="292"/>
      <c r="H1718" s="292"/>
      <c r="I1718" s="129"/>
      <c r="J1718" s="230"/>
    </row>
    <row r="1719" spans="1:10" x14ac:dyDescent="0.25">
      <c r="A1719" s="230"/>
      <c r="B1719" s="290"/>
      <c r="C1719" s="277"/>
      <c r="D1719" s="291"/>
      <c r="E1719" s="292"/>
      <c r="F1719" s="292"/>
      <c r="G1719" s="292"/>
      <c r="H1719" s="292"/>
      <c r="I1719" s="129"/>
      <c r="J1719" s="230"/>
    </row>
    <row r="1720" spans="1:10" x14ac:dyDescent="0.25">
      <c r="A1720" s="230"/>
      <c r="B1720" s="290"/>
      <c r="C1720" s="270" t="s">
        <v>726</v>
      </c>
      <c r="D1720" s="284"/>
      <c r="E1720" s="283" t="s">
        <v>1485</v>
      </c>
      <c r="F1720" s="283" t="s">
        <v>712</v>
      </c>
      <c r="G1720" s="283" t="s">
        <v>1486</v>
      </c>
      <c r="H1720" s="292"/>
      <c r="I1720" s="129"/>
      <c r="J1720" s="230"/>
    </row>
    <row r="1721" spans="1:10" x14ac:dyDescent="0.25">
      <c r="A1721" s="230"/>
      <c r="B1721" s="290"/>
      <c r="C1721" s="270"/>
      <c r="D1721" s="284"/>
      <c r="E1721" s="283"/>
      <c r="F1721" s="283"/>
      <c r="G1721" s="283"/>
      <c r="H1721" s="292"/>
      <c r="I1721" s="129"/>
      <c r="J1721" s="230"/>
    </row>
    <row r="1722" spans="1:10" x14ac:dyDescent="0.25">
      <c r="A1722" s="230"/>
      <c r="B1722" s="290"/>
      <c r="C1722" s="303" t="s">
        <v>2470</v>
      </c>
      <c r="D1722" s="304">
        <v>1</v>
      </c>
      <c r="E1722" s="297">
        <v>1</v>
      </c>
      <c r="F1722" s="298" t="s">
        <v>713</v>
      </c>
      <c r="G1722" s="299" t="s">
        <v>2903</v>
      </c>
      <c r="H1722" s="292"/>
      <c r="I1722" s="129"/>
      <c r="J1722" s="230"/>
    </row>
    <row r="1723" spans="1:10" ht="36" x14ac:dyDescent="0.25">
      <c r="A1723" s="230"/>
      <c r="B1723" s="290"/>
      <c r="C1723" s="295" t="s">
        <v>1841</v>
      </c>
      <c r="D1723" s="304">
        <v>1</v>
      </c>
      <c r="E1723" s="297">
        <v>1</v>
      </c>
      <c r="F1723" s="298" t="s">
        <v>713</v>
      </c>
      <c r="G1723" s="299" t="s">
        <v>2903</v>
      </c>
      <c r="H1723" s="292"/>
      <c r="I1723" s="129"/>
      <c r="J1723" s="230"/>
    </row>
    <row r="1724" spans="1:10" ht="36" x14ac:dyDescent="0.25">
      <c r="A1724" s="230"/>
      <c r="B1724" s="290"/>
      <c r="C1724" s="295" t="s">
        <v>1842</v>
      </c>
      <c r="D1724" s="304">
        <v>1</v>
      </c>
      <c r="E1724" s="297">
        <v>1</v>
      </c>
      <c r="F1724" s="298" t="s">
        <v>713</v>
      </c>
      <c r="G1724" s="299" t="s">
        <v>2903</v>
      </c>
      <c r="H1724" s="292"/>
      <c r="I1724" s="129"/>
      <c r="J1724" s="230"/>
    </row>
    <row r="1725" spans="1:10" ht="36" x14ac:dyDescent="0.25">
      <c r="A1725" s="230"/>
      <c r="B1725" s="290"/>
      <c r="C1725" s="295" t="s">
        <v>1843</v>
      </c>
      <c r="D1725" s="304">
        <v>1</v>
      </c>
      <c r="E1725" s="297">
        <v>1</v>
      </c>
      <c r="F1725" s="298" t="s">
        <v>713</v>
      </c>
      <c r="G1725" s="299" t="s">
        <v>2903</v>
      </c>
      <c r="H1725" s="292"/>
      <c r="I1725" s="129"/>
      <c r="J1725" s="230"/>
    </row>
    <row r="1726" spans="1:10" ht="24" x14ac:dyDescent="0.25">
      <c r="A1726" s="230"/>
      <c r="B1726" s="290"/>
      <c r="C1726" s="295" t="s">
        <v>1844</v>
      </c>
      <c r="D1726" s="304">
        <v>1</v>
      </c>
      <c r="E1726" s="297">
        <v>1</v>
      </c>
      <c r="F1726" s="298" t="s">
        <v>713</v>
      </c>
      <c r="G1726" s="299" t="s">
        <v>2903</v>
      </c>
      <c r="H1726" s="292"/>
      <c r="I1726" s="129"/>
      <c r="J1726" s="230"/>
    </row>
    <row r="1727" spans="1:10" ht="24" x14ac:dyDescent="0.25">
      <c r="A1727" s="230"/>
      <c r="B1727" s="290"/>
      <c r="C1727" s="295" t="s">
        <v>1845</v>
      </c>
      <c r="D1727" s="304">
        <v>1</v>
      </c>
      <c r="E1727" s="297">
        <v>1</v>
      </c>
      <c r="F1727" s="298" t="s">
        <v>713</v>
      </c>
      <c r="G1727" s="299" t="s">
        <v>2903</v>
      </c>
      <c r="H1727" s="292"/>
      <c r="I1727" s="129"/>
      <c r="J1727" s="230"/>
    </row>
    <row r="1728" spans="1:10" ht="36" x14ac:dyDescent="0.25">
      <c r="A1728" s="230"/>
      <c r="B1728" s="290"/>
      <c r="C1728" s="295" t="s">
        <v>1846</v>
      </c>
      <c r="D1728" s="304">
        <v>1</v>
      </c>
      <c r="E1728" s="297">
        <v>1</v>
      </c>
      <c r="F1728" s="298" t="s">
        <v>713</v>
      </c>
      <c r="G1728" s="299" t="s">
        <v>3059</v>
      </c>
      <c r="H1728" s="292"/>
      <c r="I1728" s="129"/>
      <c r="J1728" s="230"/>
    </row>
    <row r="1729" spans="1:10" ht="36" x14ac:dyDescent="0.25">
      <c r="A1729" s="230"/>
      <c r="B1729" s="290"/>
      <c r="C1729" s="303" t="s">
        <v>2471</v>
      </c>
      <c r="D1729" s="304">
        <v>1</v>
      </c>
      <c r="E1729" s="297">
        <v>1</v>
      </c>
      <c r="F1729" s="298" t="s">
        <v>713</v>
      </c>
      <c r="G1729" s="299" t="s">
        <v>2903</v>
      </c>
      <c r="H1729" s="292"/>
      <c r="I1729" s="129"/>
      <c r="J1729" s="230"/>
    </row>
    <row r="1730" spans="1:10" x14ac:dyDescent="0.25">
      <c r="A1730" s="230"/>
      <c r="B1730" s="290"/>
      <c r="C1730" s="295" t="s">
        <v>1802</v>
      </c>
      <c r="D1730" s="304">
        <v>1</v>
      </c>
      <c r="E1730" s="297">
        <v>1</v>
      </c>
      <c r="F1730" s="298" t="s">
        <v>713</v>
      </c>
      <c r="G1730" s="299" t="s">
        <v>2903</v>
      </c>
      <c r="H1730" s="292"/>
      <c r="I1730" s="129"/>
      <c r="J1730" s="230"/>
    </row>
    <row r="1731" spans="1:10" x14ac:dyDescent="0.25">
      <c r="A1731" s="230"/>
      <c r="B1731" s="305"/>
      <c r="C1731" s="306"/>
      <c r="D1731" s="307"/>
      <c r="E1731" s="308"/>
      <c r="F1731" s="308"/>
      <c r="G1731" s="308"/>
      <c r="H1731" s="308"/>
      <c r="I1731" s="98"/>
      <c r="J1731" s="230"/>
    </row>
    <row r="1732" spans="1:10" x14ac:dyDescent="0.25">
      <c r="A1732" s="230"/>
      <c r="B1732" s="230"/>
      <c r="C1732" s="256"/>
      <c r="D1732" s="116"/>
      <c r="E1732" s="230"/>
      <c r="F1732" s="230"/>
      <c r="G1732" s="230"/>
      <c r="H1732" s="230"/>
      <c r="I1732" s="230"/>
      <c r="J1732" s="230"/>
    </row>
    <row r="1733" spans="1:10" x14ac:dyDescent="0.25">
      <c r="A1733" s="230"/>
      <c r="B1733" s="230"/>
      <c r="C1733" s="256"/>
      <c r="D1733" s="116"/>
      <c r="E1733" s="230"/>
      <c r="F1733" s="230"/>
      <c r="G1733" s="230"/>
      <c r="H1733" s="230"/>
      <c r="I1733" s="230"/>
      <c r="J1733" s="230"/>
    </row>
    <row r="1734" spans="1:10" x14ac:dyDescent="0.25">
      <c r="A1734" s="230"/>
      <c r="B1734" s="230"/>
      <c r="C1734" s="256"/>
      <c r="D1734" s="116"/>
      <c r="E1734" s="230"/>
      <c r="F1734" s="230"/>
      <c r="G1734" s="230"/>
      <c r="H1734" s="230"/>
      <c r="I1734" s="230"/>
      <c r="J1734" s="230"/>
    </row>
    <row r="1735" spans="1:10" x14ac:dyDescent="0.25">
      <c r="A1735" s="230"/>
      <c r="B1735" s="230"/>
      <c r="C1735" s="256"/>
      <c r="D1735" s="116"/>
      <c r="E1735" s="230"/>
      <c r="F1735" s="230"/>
      <c r="G1735" s="230"/>
      <c r="H1735" s="230"/>
      <c r="I1735" s="230"/>
      <c r="J1735" s="230"/>
    </row>
    <row r="1736" spans="1:10" x14ac:dyDescent="0.25">
      <c r="A1736" s="230"/>
      <c r="B1736" s="230"/>
      <c r="C1736" s="256"/>
      <c r="D1736" s="116"/>
      <c r="E1736" s="230"/>
      <c r="F1736" s="230"/>
      <c r="G1736" s="230"/>
      <c r="H1736" s="230"/>
      <c r="I1736" s="230"/>
      <c r="J1736" s="230"/>
    </row>
    <row r="1737" spans="1:10" ht="18.75" x14ac:dyDescent="0.25">
      <c r="A1737" s="234"/>
      <c r="B1737" s="413" t="s">
        <v>2472</v>
      </c>
      <c r="C1737" s="414"/>
      <c r="D1737" s="414"/>
      <c r="E1737" s="414"/>
      <c r="F1737" s="414"/>
      <c r="G1737" s="414"/>
      <c r="H1737" s="414"/>
      <c r="I1737" s="243"/>
      <c r="J1737" s="233"/>
    </row>
    <row r="1738" spans="1:10" x14ac:dyDescent="0.25">
      <c r="A1738" s="234"/>
      <c r="B1738" s="270"/>
      <c r="C1738" s="270"/>
      <c r="D1738" s="271"/>
      <c r="E1738" s="270"/>
      <c r="F1738" s="270"/>
      <c r="G1738" s="270"/>
      <c r="H1738" s="270"/>
      <c r="I1738" s="232"/>
      <c r="J1738" s="233"/>
    </row>
    <row r="1739" spans="1:10" x14ac:dyDescent="0.25">
      <c r="A1739" s="234"/>
      <c r="B1739" s="270"/>
      <c r="C1739" s="272" t="s">
        <v>1478</v>
      </c>
      <c r="D1739" s="273"/>
      <c r="E1739" s="274">
        <f>IF('Aplicabilidad Art.55'!$M$24="NO","NA",SUM(E1748:E1770)/SUM(D1748:D1770))</f>
        <v>1</v>
      </c>
      <c r="F1739" s="275"/>
      <c r="G1739" s="276" t="str">
        <f>CONCATENATE("Según la configuración de aplicabilidad, esta fracción ",'Aplicabilidad Art.55'!M24," aplica.")</f>
        <v>Según la configuración de aplicabilidad, esta fracción SI aplica.</v>
      </c>
      <c r="H1739" s="277"/>
      <c r="I1739" s="232"/>
      <c r="J1739" s="233"/>
    </row>
    <row r="1740" spans="1:10" x14ac:dyDescent="0.25">
      <c r="A1740" s="234"/>
      <c r="B1740" s="277"/>
      <c r="C1740" s="272" t="s">
        <v>1480</v>
      </c>
      <c r="D1740" s="273"/>
      <c r="E1740" s="274">
        <f>IF('Aplicabilidad Art.55'!$M$24="NO","NA",SUM(E1775:E1782)/SUM(D1775:D1782))</f>
        <v>1</v>
      </c>
      <c r="F1740" s="275"/>
      <c r="G1740" s="278" t="s">
        <v>1481</v>
      </c>
      <c r="H1740" s="277"/>
      <c r="I1740" s="232"/>
      <c r="J1740" s="233"/>
    </row>
    <row r="1741" spans="1:10" x14ac:dyDescent="0.25">
      <c r="A1741" s="234"/>
      <c r="B1741" s="277"/>
      <c r="C1741" s="272" t="s">
        <v>1482</v>
      </c>
      <c r="D1741" s="273"/>
      <c r="E1741" s="279">
        <f>IF('Aplicabilidad Art.55'!$M$24="NO","NA",E1739*0.6+E1740*0.4)</f>
        <v>1</v>
      </c>
      <c r="F1741" s="280"/>
      <c r="G1741" s="278" t="s">
        <v>1483</v>
      </c>
      <c r="H1741" s="277"/>
      <c r="I1741" s="232"/>
      <c r="J1741" s="233"/>
    </row>
    <row r="1742" spans="1:10" x14ac:dyDescent="0.25">
      <c r="A1742" s="234"/>
      <c r="B1742" s="277"/>
      <c r="C1742" s="277"/>
      <c r="D1742" s="281"/>
      <c r="E1742" s="282"/>
      <c r="F1742" s="282"/>
      <c r="G1742" s="277"/>
      <c r="H1742" s="277"/>
      <c r="I1742" s="232"/>
      <c r="J1742" s="233"/>
    </row>
    <row r="1743" spans="1:10" x14ac:dyDescent="0.25">
      <c r="A1743" s="230"/>
      <c r="B1743" s="283"/>
      <c r="C1743" s="270"/>
      <c r="D1743" s="284"/>
      <c r="E1743" s="283"/>
      <c r="F1743" s="283"/>
      <c r="G1743" s="283"/>
      <c r="H1743" s="270"/>
      <c r="I1743" s="232"/>
      <c r="J1743" s="233"/>
    </row>
    <row r="1744" spans="1:10" x14ac:dyDescent="0.25">
      <c r="A1744" s="230"/>
      <c r="B1744" s="285"/>
      <c r="C1744" s="286"/>
      <c r="D1744" s="287"/>
      <c r="E1744" s="411"/>
      <c r="F1744" s="412"/>
      <c r="G1744" s="412"/>
      <c r="H1744" s="288"/>
      <c r="I1744" s="92"/>
      <c r="J1744" s="233"/>
    </row>
    <row r="1745" spans="1:10" x14ac:dyDescent="0.25">
      <c r="A1745" s="230"/>
      <c r="B1745" s="290"/>
      <c r="C1745" s="277" t="s">
        <v>1484</v>
      </c>
      <c r="D1745" s="291"/>
      <c r="E1745" s="292"/>
      <c r="F1745" s="292"/>
      <c r="G1745" s="292"/>
      <c r="H1745" s="292"/>
      <c r="I1745" s="93"/>
      <c r="J1745" s="233"/>
    </row>
    <row r="1746" spans="1:10" x14ac:dyDescent="0.25">
      <c r="A1746" s="230"/>
      <c r="B1746" s="294"/>
      <c r="C1746" s="277"/>
      <c r="D1746" s="291"/>
      <c r="E1746" s="292"/>
      <c r="F1746" s="292"/>
      <c r="G1746" s="292"/>
      <c r="H1746" s="292"/>
      <c r="I1746" s="93"/>
      <c r="J1746" s="233"/>
    </row>
    <row r="1747" spans="1:10" x14ac:dyDescent="0.25">
      <c r="A1747" s="230"/>
      <c r="B1747" s="294"/>
      <c r="C1747" s="270" t="s">
        <v>726</v>
      </c>
      <c r="D1747" s="284"/>
      <c r="E1747" s="283" t="s">
        <v>1485</v>
      </c>
      <c r="F1747" s="283" t="s">
        <v>712</v>
      </c>
      <c r="G1747" s="283" t="s">
        <v>1486</v>
      </c>
      <c r="H1747" s="292"/>
      <c r="I1747" s="93"/>
      <c r="J1747" s="233"/>
    </row>
    <row r="1748" spans="1:10" x14ac:dyDescent="0.25">
      <c r="A1748" s="230"/>
      <c r="B1748" s="294"/>
      <c r="C1748" s="295" t="s">
        <v>1487</v>
      </c>
      <c r="D1748" s="304">
        <v>1</v>
      </c>
      <c r="E1748" s="297">
        <v>1</v>
      </c>
      <c r="F1748" s="298" t="s">
        <v>713</v>
      </c>
      <c r="G1748" s="299" t="s">
        <v>2903</v>
      </c>
      <c r="H1748" s="292"/>
      <c r="I1748" s="93"/>
      <c r="J1748" s="233"/>
    </row>
    <row r="1749" spans="1:10" ht="24" x14ac:dyDescent="0.25">
      <c r="A1749" s="230"/>
      <c r="B1749" s="290"/>
      <c r="C1749" s="295" t="s">
        <v>1488</v>
      </c>
      <c r="D1749" s="304">
        <v>1</v>
      </c>
      <c r="E1749" s="297">
        <v>1</v>
      </c>
      <c r="F1749" s="298" t="s">
        <v>713</v>
      </c>
      <c r="G1749" s="299" t="s">
        <v>2903</v>
      </c>
      <c r="H1749" s="292"/>
      <c r="I1749" s="93"/>
      <c r="J1749" s="233"/>
    </row>
    <row r="1750" spans="1:10" ht="24" x14ac:dyDescent="0.25">
      <c r="A1750" s="230"/>
      <c r="B1750" s="290"/>
      <c r="C1750" s="300" t="s">
        <v>2473</v>
      </c>
      <c r="D1750" s="304">
        <v>1</v>
      </c>
      <c r="E1750" s="297">
        <v>1</v>
      </c>
      <c r="F1750" s="298" t="s">
        <v>713</v>
      </c>
      <c r="G1750" s="299" t="s">
        <v>2903</v>
      </c>
      <c r="H1750" s="292"/>
      <c r="I1750" s="93"/>
      <c r="J1750" s="230"/>
    </row>
    <row r="1751" spans="1:10" ht="24" x14ac:dyDescent="0.25">
      <c r="A1751" s="230"/>
      <c r="B1751" s="290"/>
      <c r="C1751" s="300" t="s">
        <v>2474</v>
      </c>
      <c r="D1751" s="304">
        <v>1</v>
      </c>
      <c r="E1751" s="297">
        <v>1</v>
      </c>
      <c r="F1751" s="298" t="s">
        <v>713</v>
      </c>
      <c r="G1751" s="299" t="s">
        <v>3060</v>
      </c>
      <c r="H1751" s="292"/>
      <c r="I1751" s="93"/>
      <c r="J1751" s="230"/>
    </row>
    <row r="1752" spans="1:10" ht="24" x14ac:dyDescent="0.25">
      <c r="A1752" s="230"/>
      <c r="B1752" s="290"/>
      <c r="C1752" s="300" t="s">
        <v>2475</v>
      </c>
      <c r="D1752" s="304">
        <v>1</v>
      </c>
      <c r="E1752" s="297">
        <v>1</v>
      </c>
      <c r="F1752" s="298" t="s">
        <v>713</v>
      </c>
      <c r="G1752" s="299" t="s">
        <v>3054</v>
      </c>
      <c r="H1752" s="292"/>
      <c r="I1752" s="93"/>
      <c r="J1752" s="230"/>
    </row>
    <row r="1753" spans="1:10" x14ac:dyDescent="0.25">
      <c r="A1753" s="230"/>
      <c r="B1753" s="290"/>
      <c r="C1753" s="300" t="s">
        <v>2476</v>
      </c>
      <c r="D1753" s="304">
        <v>1</v>
      </c>
      <c r="E1753" s="297">
        <v>1</v>
      </c>
      <c r="F1753" s="298" t="s">
        <v>713</v>
      </c>
      <c r="G1753" s="299" t="s">
        <v>3054</v>
      </c>
      <c r="H1753" s="292"/>
      <c r="I1753" s="93"/>
      <c r="J1753" s="230"/>
    </row>
    <row r="1754" spans="1:10" ht="24" x14ac:dyDescent="0.25">
      <c r="A1754" s="230"/>
      <c r="B1754" s="290"/>
      <c r="C1754" s="300" t="s">
        <v>2477</v>
      </c>
      <c r="D1754" s="304">
        <v>1</v>
      </c>
      <c r="E1754" s="297">
        <v>1</v>
      </c>
      <c r="F1754" s="298" t="s">
        <v>713</v>
      </c>
      <c r="G1754" s="299" t="s">
        <v>3054</v>
      </c>
      <c r="H1754" s="292"/>
      <c r="I1754" s="93"/>
      <c r="J1754" s="230"/>
    </row>
    <row r="1755" spans="1:10" x14ac:dyDescent="0.25">
      <c r="A1755" s="230"/>
      <c r="B1755" s="290"/>
      <c r="C1755" s="300" t="s">
        <v>2478</v>
      </c>
      <c r="D1755" s="304">
        <v>1</v>
      </c>
      <c r="E1755" s="297">
        <v>1</v>
      </c>
      <c r="F1755" s="298" t="s">
        <v>713</v>
      </c>
      <c r="G1755" s="299" t="s">
        <v>3054</v>
      </c>
      <c r="H1755" s="292"/>
      <c r="I1755" s="93"/>
      <c r="J1755" s="230"/>
    </row>
    <row r="1756" spans="1:10" ht="48" x14ac:dyDescent="0.25">
      <c r="A1756" s="230"/>
      <c r="B1756" s="290"/>
      <c r="C1756" s="300" t="s">
        <v>2479</v>
      </c>
      <c r="D1756" s="304">
        <v>1</v>
      </c>
      <c r="E1756" s="297">
        <v>1</v>
      </c>
      <c r="F1756" s="298" t="s">
        <v>713</v>
      </c>
      <c r="G1756" s="299" t="s">
        <v>3054</v>
      </c>
      <c r="H1756" s="292"/>
      <c r="I1756" s="93"/>
      <c r="J1756" s="230"/>
    </row>
    <row r="1757" spans="1:10" x14ac:dyDescent="0.25">
      <c r="A1757" s="230"/>
      <c r="B1757" s="290"/>
      <c r="C1757" s="300" t="s">
        <v>2480</v>
      </c>
      <c r="D1757" s="304">
        <v>1</v>
      </c>
      <c r="E1757" s="297">
        <v>1</v>
      </c>
      <c r="F1757" s="298" t="s">
        <v>713</v>
      </c>
      <c r="G1757" s="299" t="s">
        <v>3054</v>
      </c>
      <c r="H1757" s="292"/>
      <c r="I1757" s="93"/>
      <c r="J1757" s="230"/>
    </row>
    <row r="1758" spans="1:10" x14ac:dyDescent="0.25">
      <c r="A1758" s="230"/>
      <c r="B1758" s="290"/>
      <c r="C1758" s="300" t="s">
        <v>2481</v>
      </c>
      <c r="D1758" s="304">
        <v>1</v>
      </c>
      <c r="E1758" s="297">
        <v>1</v>
      </c>
      <c r="F1758" s="298" t="s">
        <v>713</v>
      </c>
      <c r="G1758" s="299" t="s">
        <v>3054</v>
      </c>
      <c r="H1758" s="292"/>
      <c r="I1758" s="93"/>
      <c r="J1758" s="230"/>
    </row>
    <row r="1759" spans="1:10" ht="72" x14ac:dyDescent="0.25">
      <c r="A1759" s="230"/>
      <c r="B1759" s="290"/>
      <c r="C1759" s="300" t="s">
        <v>2482</v>
      </c>
      <c r="D1759" s="304">
        <v>1</v>
      </c>
      <c r="E1759" s="297">
        <v>1</v>
      </c>
      <c r="F1759" s="298" t="s">
        <v>713</v>
      </c>
      <c r="G1759" s="299" t="s">
        <v>3054</v>
      </c>
      <c r="H1759" s="292"/>
      <c r="I1759" s="93"/>
      <c r="J1759" s="230"/>
    </row>
    <row r="1760" spans="1:10" ht="84" x14ac:dyDescent="0.25">
      <c r="A1760" s="230"/>
      <c r="B1760" s="290"/>
      <c r="C1760" s="300" t="s">
        <v>2483</v>
      </c>
      <c r="D1760" s="304">
        <v>1</v>
      </c>
      <c r="E1760" s="297">
        <v>1</v>
      </c>
      <c r="F1760" s="298" t="s">
        <v>713</v>
      </c>
      <c r="G1760" s="299" t="s">
        <v>3054</v>
      </c>
      <c r="H1760" s="292"/>
      <c r="I1760" s="93"/>
      <c r="J1760" s="230"/>
    </row>
    <row r="1761" spans="1:10" ht="36" x14ac:dyDescent="0.25">
      <c r="A1761" s="230"/>
      <c r="B1761" s="290"/>
      <c r="C1761" s="300" t="s">
        <v>2484</v>
      </c>
      <c r="D1761" s="304">
        <v>1</v>
      </c>
      <c r="E1761" s="297">
        <v>1</v>
      </c>
      <c r="F1761" s="298" t="s">
        <v>713</v>
      </c>
      <c r="G1761" s="299" t="s">
        <v>3054</v>
      </c>
      <c r="H1761" s="292"/>
      <c r="I1761" s="93"/>
      <c r="J1761" s="230"/>
    </row>
    <row r="1762" spans="1:10" ht="24" x14ac:dyDescent="0.25">
      <c r="A1762" s="230"/>
      <c r="B1762" s="290"/>
      <c r="C1762" s="300" t="s">
        <v>2485</v>
      </c>
      <c r="D1762" s="304">
        <v>1</v>
      </c>
      <c r="E1762" s="297">
        <v>1</v>
      </c>
      <c r="F1762" s="298" t="s">
        <v>713</v>
      </c>
      <c r="G1762" s="299" t="s">
        <v>3054</v>
      </c>
      <c r="H1762" s="292"/>
      <c r="I1762" s="93"/>
      <c r="J1762" s="230"/>
    </row>
    <row r="1763" spans="1:10" x14ac:dyDescent="0.25">
      <c r="A1763" s="230"/>
      <c r="B1763" s="290"/>
      <c r="C1763" s="300" t="s">
        <v>2486</v>
      </c>
      <c r="D1763" s="304">
        <v>1</v>
      </c>
      <c r="E1763" s="297">
        <v>1</v>
      </c>
      <c r="F1763" s="298" t="s">
        <v>713</v>
      </c>
      <c r="G1763" s="299" t="s">
        <v>3054</v>
      </c>
      <c r="H1763" s="292"/>
      <c r="I1763" s="93"/>
      <c r="J1763" s="230"/>
    </row>
    <row r="1764" spans="1:10" ht="24" x14ac:dyDescent="0.25">
      <c r="A1764" s="230"/>
      <c r="B1764" s="290"/>
      <c r="C1764" s="300" t="s">
        <v>2487</v>
      </c>
      <c r="D1764" s="304">
        <v>1</v>
      </c>
      <c r="E1764" s="297">
        <v>1</v>
      </c>
      <c r="F1764" s="298" t="s">
        <v>713</v>
      </c>
      <c r="G1764" s="299" t="s">
        <v>3054</v>
      </c>
      <c r="H1764" s="292"/>
      <c r="I1764" s="93"/>
      <c r="J1764" s="230"/>
    </row>
    <row r="1765" spans="1:10" ht="24" x14ac:dyDescent="0.25">
      <c r="A1765" s="230"/>
      <c r="B1765" s="290"/>
      <c r="C1765" s="300" t="s">
        <v>2488</v>
      </c>
      <c r="D1765" s="304">
        <v>1</v>
      </c>
      <c r="E1765" s="297">
        <v>1</v>
      </c>
      <c r="F1765" s="298" t="s">
        <v>713</v>
      </c>
      <c r="G1765" s="299" t="s">
        <v>3054</v>
      </c>
      <c r="H1765" s="292"/>
      <c r="I1765" s="93"/>
      <c r="J1765" s="230"/>
    </row>
    <row r="1766" spans="1:10" ht="24" x14ac:dyDescent="0.25">
      <c r="A1766" s="230"/>
      <c r="B1766" s="290"/>
      <c r="C1766" s="300" t="s">
        <v>2489</v>
      </c>
      <c r="D1766" s="304">
        <v>1</v>
      </c>
      <c r="E1766" s="297">
        <v>1</v>
      </c>
      <c r="F1766" s="298" t="s">
        <v>713</v>
      </c>
      <c r="G1766" s="299" t="s">
        <v>3054</v>
      </c>
      <c r="H1766" s="292"/>
      <c r="I1766" s="93"/>
      <c r="J1766" s="230"/>
    </row>
    <row r="1767" spans="1:10" x14ac:dyDescent="0.25">
      <c r="A1767" s="230"/>
      <c r="B1767" s="290"/>
      <c r="C1767" s="300" t="s">
        <v>2490</v>
      </c>
      <c r="D1767" s="304">
        <v>1</v>
      </c>
      <c r="E1767" s="297">
        <v>1</v>
      </c>
      <c r="F1767" s="298" t="s">
        <v>713</v>
      </c>
      <c r="G1767" s="299" t="s">
        <v>3054</v>
      </c>
      <c r="H1767" s="292"/>
      <c r="I1767" s="93"/>
      <c r="J1767" s="230"/>
    </row>
    <row r="1768" spans="1:10" x14ac:dyDescent="0.25">
      <c r="A1768" s="230"/>
      <c r="B1768" s="290"/>
      <c r="C1768" s="300" t="s">
        <v>2491</v>
      </c>
      <c r="D1768" s="304">
        <v>1</v>
      </c>
      <c r="E1768" s="297">
        <v>1</v>
      </c>
      <c r="F1768" s="298" t="s">
        <v>713</v>
      </c>
      <c r="G1768" s="299" t="s">
        <v>3054</v>
      </c>
      <c r="H1768" s="292"/>
      <c r="I1768" s="93"/>
      <c r="J1768" s="230"/>
    </row>
    <row r="1769" spans="1:10" ht="24" x14ac:dyDescent="0.25">
      <c r="A1769" s="230"/>
      <c r="B1769" s="290"/>
      <c r="C1769" s="300" t="s">
        <v>2492</v>
      </c>
      <c r="D1769" s="304">
        <v>1</v>
      </c>
      <c r="E1769" s="297">
        <v>1</v>
      </c>
      <c r="F1769" s="298" t="s">
        <v>713</v>
      </c>
      <c r="G1769" s="299" t="s">
        <v>3054</v>
      </c>
      <c r="H1769" s="292"/>
      <c r="I1769" s="129"/>
      <c r="J1769" s="230"/>
    </row>
    <row r="1770" spans="1:10" ht="24" x14ac:dyDescent="0.25">
      <c r="A1770" s="230"/>
      <c r="B1770" s="290"/>
      <c r="C1770" s="300" t="s">
        <v>2493</v>
      </c>
      <c r="D1770" s="304">
        <v>1</v>
      </c>
      <c r="E1770" s="297">
        <v>1</v>
      </c>
      <c r="F1770" s="298" t="s">
        <v>713</v>
      </c>
      <c r="G1770" s="299" t="s">
        <v>3054</v>
      </c>
      <c r="H1770" s="292"/>
      <c r="I1770" s="129"/>
      <c r="J1770" s="230"/>
    </row>
    <row r="1771" spans="1:10" x14ac:dyDescent="0.25">
      <c r="A1771" s="230"/>
      <c r="B1771" s="290"/>
      <c r="C1771" s="277"/>
      <c r="D1771" s="291"/>
      <c r="E1771" s="292"/>
      <c r="F1771" s="292"/>
      <c r="G1771" s="292"/>
      <c r="H1771" s="292"/>
      <c r="I1771" s="129"/>
      <c r="J1771" s="230"/>
    </row>
    <row r="1772" spans="1:10" x14ac:dyDescent="0.25">
      <c r="A1772" s="230"/>
      <c r="B1772" s="290"/>
      <c r="C1772" s="277" t="s">
        <v>1480</v>
      </c>
      <c r="D1772" s="291"/>
      <c r="E1772" s="292"/>
      <c r="F1772" s="292"/>
      <c r="G1772" s="292"/>
      <c r="H1772" s="292"/>
      <c r="I1772" s="129"/>
      <c r="J1772" s="230"/>
    </row>
    <row r="1773" spans="1:10" x14ac:dyDescent="0.25">
      <c r="A1773" s="230"/>
      <c r="B1773" s="290"/>
      <c r="C1773" s="277"/>
      <c r="D1773" s="291"/>
      <c r="E1773" s="292"/>
      <c r="F1773" s="292"/>
      <c r="G1773" s="292"/>
      <c r="H1773" s="292"/>
      <c r="I1773" s="129"/>
      <c r="J1773" s="230"/>
    </row>
    <row r="1774" spans="1:10" x14ac:dyDescent="0.25">
      <c r="A1774" s="230"/>
      <c r="B1774" s="290"/>
      <c r="C1774" s="270" t="s">
        <v>726</v>
      </c>
      <c r="D1774" s="284"/>
      <c r="E1774" s="283" t="s">
        <v>1485</v>
      </c>
      <c r="F1774" s="283" t="s">
        <v>712</v>
      </c>
      <c r="G1774" s="283" t="s">
        <v>1486</v>
      </c>
      <c r="H1774" s="292"/>
      <c r="I1774" s="129"/>
      <c r="J1774" s="230"/>
    </row>
    <row r="1775" spans="1:10" x14ac:dyDescent="0.25">
      <c r="A1775" s="230"/>
      <c r="B1775" s="290"/>
      <c r="C1775" s="303" t="s">
        <v>2494</v>
      </c>
      <c r="D1775" s="304">
        <v>1</v>
      </c>
      <c r="E1775" s="297">
        <v>1</v>
      </c>
      <c r="F1775" s="298" t="s">
        <v>713</v>
      </c>
      <c r="G1775" s="299" t="s">
        <v>2903</v>
      </c>
      <c r="H1775" s="292"/>
      <c r="I1775" s="129"/>
      <c r="J1775" s="230"/>
    </row>
    <row r="1776" spans="1:10" ht="36" x14ac:dyDescent="0.25">
      <c r="A1776" s="230"/>
      <c r="B1776" s="290"/>
      <c r="C1776" s="295" t="s">
        <v>2495</v>
      </c>
      <c r="D1776" s="304">
        <v>1</v>
      </c>
      <c r="E1776" s="297">
        <v>1</v>
      </c>
      <c r="F1776" s="298" t="s">
        <v>713</v>
      </c>
      <c r="G1776" s="299" t="s">
        <v>2903</v>
      </c>
      <c r="H1776" s="292"/>
      <c r="I1776" s="129"/>
      <c r="J1776" s="230"/>
    </row>
    <row r="1777" spans="1:10" ht="36" x14ac:dyDescent="0.25">
      <c r="A1777" s="230"/>
      <c r="B1777" s="290"/>
      <c r="C1777" s="295" t="s">
        <v>2496</v>
      </c>
      <c r="D1777" s="304">
        <v>1</v>
      </c>
      <c r="E1777" s="297">
        <v>1</v>
      </c>
      <c r="F1777" s="298" t="s">
        <v>713</v>
      </c>
      <c r="G1777" s="299" t="s">
        <v>2903</v>
      </c>
      <c r="H1777" s="292"/>
      <c r="I1777" s="129"/>
      <c r="J1777" s="230"/>
    </row>
    <row r="1778" spans="1:10" ht="36" x14ac:dyDescent="0.25">
      <c r="A1778" s="230"/>
      <c r="B1778" s="290"/>
      <c r="C1778" s="295" t="s">
        <v>2497</v>
      </c>
      <c r="D1778" s="304">
        <v>1</v>
      </c>
      <c r="E1778" s="297">
        <v>1</v>
      </c>
      <c r="F1778" s="298" t="s">
        <v>713</v>
      </c>
      <c r="G1778" s="299" t="s">
        <v>2903</v>
      </c>
      <c r="H1778" s="292"/>
      <c r="I1778" s="129"/>
      <c r="J1778" s="230"/>
    </row>
    <row r="1779" spans="1:10" ht="24" x14ac:dyDescent="0.25">
      <c r="A1779" s="230"/>
      <c r="B1779" s="290"/>
      <c r="C1779" s="295" t="s">
        <v>2498</v>
      </c>
      <c r="D1779" s="304">
        <v>1</v>
      </c>
      <c r="E1779" s="297">
        <v>1</v>
      </c>
      <c r="F1779" s="298" t="s">
        <v>713</v>
      </c>
      <c r="G1779" s="299" t="s">
        <v>2903</v>
      </c>
      <c r="H1779" s="292"/>
      <c r="I1779" s="129"/>
      <c r="J1779" s="230"/>
    </row>
    <row r="1780" spans="1:10" ht="24" x14ac:dyDescent="0.25">
      <c r="A1780" s="230"/>
      <c r="B1780" s="290"/>
      <c r="C1780" s="295" t="s">
        <v>2499</v>
      </c>
      <c r="D1780" s="304">
        <v>1</v>
      </c>
      <c r="E1780" s="297">
        <v>1</v>
      </c>
      <c r="F1780" s="298" t="s">
        <v>713</v>
      </c>
      <c r="G1780" s="299" t="s">
        <v>2903</v>
      </c>
      <c r="H1780" s="292"/>
      <c r="I1780" s="129"/>
      <c r="J1780" s="230"/>
    </row>
    <row r="1781" spans="1:10" ht="36" x14ac:dyDescent="0.25">
      <c r="A1781" s="230"/>
      <c r="B1781" s="290"/>
      <c r="C1781" s="295" t="s">
        <v>2500</v>
      </c>
      <c r="D1781" s="304">
        <v>1</v>
      </c>
      <c r="E1781" s="297">
        <v>1</v>
      </c>
      <c r="F1781" s="298" t="s">
        <v>713</v>
      </c>
      <c r="G1781" s="299" t="s">
        <v>3061</v>
      </c>
      <c r="H1781" s="292"/>
      <c r="I1781" s="129"/>
      <c r="J1781" s="230"/>
    </row>
    <row r="1782" spans="1:10" ht="36" x14ac:dyDescent="0.25">
      <c r="A1782" s="230"/>
      <c r="B1782" s="290"/>
      <c r="C1782" s="303" t="s">
        <v>2501</v>
      </c>
      <c r="D1782" s="304">
        <v>1</v>
      </c>
      <c r="E1782" s="297">
        <v>1</v>
      </c>
      <c r="F1782" s="298" t="s">
        <v>713</v>
      </c>
      <c r="G1782" s="299" t="s">
        <v>2903</v>
      </c>
      <c r="H1782" s="292"/>
      <c r="I1782" s="129"/>
      <c r="J1782" s="230"/>
    </row>
    <row r="1783" spans="1:10" x14ac:dyDescent="0.25">
      <c r="A1783" s="230"/>
      <c r="B1783" s="290"/>
      <c r="C1783" s="295" t="s">
        <v>2502</v>
      </c>
      <c r="D1783" s="304">
        <v>1</v>
      </c>
      <c r="E1783" s="297">
        <v>1</v>
      </c>
      <c r="F1783" s="298" t="s">
        <v>713</v>
      </c>
      <c r="G1783" s="299" t="s">
        <v>2903</v>
      </c>
      <c r="H1783" s="292"/>
      <c r="I1783" s="129"/>
      <c r="J1783" s="230"/>
    </row>
    <row r="1784" spans="1:10" x14ac:dyDescent="0.25">
      <c r="A1784" s="230"/>
      <c r="B1784" s="305"/>
      <c r="C1784" s="306"/>
      <c r="D1784" s="307"/>
      <c r="E1784" s="308"/>
      <c r="F1784" s="308"/>
      <c r="G1784" s="308"/>
      <c r="H1784" s="308"/>
      <c r="I1784" s="98"/>
      <c r="J1784" s="230"/>
    </row>
    <row r="1785" spans="1:10" x14ac:dyDescent="0.25">
      <c r="A1785" s="230"/>
      <c r="B1785" s="230"/>
      <c r="C1785" s="256"/>
      <c r="D1785" s="116"/>
      <c r="E1785" s="230"/>
      <c r="F1785" s="230"/>
      <c r="G1785" s="230"/>
      <c r="H1785" s="230"/>
      <c r="I1785" s="230"/>
      <c r="J1785" s="230"/>
    </row>
    <row r="1786" spans="1:10" x14ac:dyDescent="0.25">
      <c r="A1786" s="230"/>
      <c r="B1786" s="230"/>
      <c r="C1786" s="256"/>
      <c r="D1786" s="116"/>
      <c r="E1786" s="230"/>
      <c r="F1786" s="230"/>
      <c r="G1786" s="230"/>
      <c r="H1786" s="230"/>
      <c r="I1786" s="230"/>
      <c r="J1786" s="230"/>
    </row>
    <row r="1787" spans="1:10" x14ac:dyDescent="0.25">
      <c r="A1787" s="230"/>
      <c r="B1787" s="230"/>
      <c r="C1787" s="256"/>
      <c r="D1787" s="116"/>
      <c r="E1787" s="230"/>
      <c r="F1787" s="230"/>
      <c r="G1787" s="230"/>
      <c r="H1787" s="230"/>
      <c r="I1787" s="230"/>
      <c r="J1787" s="230"/>
    </row>
    <row r="1788" spans="1:10" x14ac:dyDescent="0.25">
      <c r="A1788" s="230"/>
      <c r="B1788" s="230"/>
      <c r="C1788" s="256"/>
      <c r="D1788" s="116"/>
      <c r="E1788" s="230"/>
      <c r="F1788" s="230"/>
      <c r="G1788" s="230"/>
      <c r="H1788" s="230"/>
      <c r="I1788" s="230"/>
      <c r="J1788" s="230"/>
    </row>
    <row r="1789" spans="1:10" x14ac:dyDescent="0.25">
      <c r="A1789" s="230"/>
      <c r="B1789" s="230"/>
      <c r="C1789" s="256"/>
      <c r="D1789" s="116"/>
      <c r="E1789" s="230"/>
      <c r="F1789" s="230"/>
      <c r="G1789" s="230"/>
      <c r="H1789" s="230"/>
      <c r="I1789" s="230"/>
      <c r="J1789" s="230"/>
    </row>
    <row r="1790" spans="1:10" ht="18.75" x14ac:dyDescent="0.25">
      <c r="A1790" s="234"/>
      <c r="B1790" s="407" t="s">
        <v>2503</v>
      </c>
      <c r="C1790" s="408"/>
      <c r="D1790" s="408"/>
      <c r="E1790" s="408"/>
      <c r="F1790" s="408"/>
      <c r="G1790" s="408"/>
      <c r="H1790" s="408"/>
      <c r="I1790" s="243"/>
      <c r="J1790" s="233"/>
    </row>
    <row r="1791" spans="1:10" x14ac:dyDescent="0.25">
      <c r="A1791" s="234"/>
      <c r="B1791" s="232"/>
      <c r="C1791" s="232"/>
      <c r="D1791" s="119"/>
      <c r="E1791" s="232"/>
      <c r="F1791" s="232"/>
      <c r="G1791" s="232"/>
      <c r="H1791" s="232"/>
      <c r="I1791" s="232"/>
      <c r="J1791" s="233"/>
    </row>
    <row r="1792" spans="1:10" x14ac:dyDescent="0.25">
      <c r="A1792" s="234"/>
      <c r="B1792" s="232"/>
      <c r="C1792" s="244" t="s">
        <v>1478</v>
      </c>
      <c r="D1792" s="120"/>
      <c r="E1792" s="245">
        <f>IF('Aplicabilidad Art.55'!$M$26="NO","NA",SUM(E1801:E1813)/SUM(D1801:D1813))</f>
        <v>0.92307692307692313</v>
      </c>
      <c r="F1792" s="246"/>
      <c r="G1792" s="247" t="str">
        <f>CONCATENATE("Según la configuración de aplicabilidad, esta fracción ",'Aplicabilidad Art.55'!M26," aplica.")</f>
        <v>Según la configuración de aplicabilidad, esta fracción SI aplica.</v>
      </c>
      <c r="H1792" s="234"/>
      <c r="I1792" s="232"/>
      <c r="J1792" s="233"/>
    </row>
    <row r="1793" spans="1:10" x14ac:dyDescent="0.25">
      <c r="A1793" s="234"/>
      <c r="B1793" s="234"/>
      <c r="C1793" s="244" t="s">
        <v>1480</v>
      </c>
      <c r="D1793" s="120"/>
      <c r="E1793" s="245">
        <f>IF('Aplicabilidad Art.55'!$M$26="NO","NA",SUM(E1818:E1826)/SUM(D1818:D1826))</f>
        <v>1</v>
      </c>
      <c r="F1793" s="246"/>
      <c r="G1793" s="248" t="s">
        <v>1481</v>
      </c>
      <c r="H1793" s="234"/>
      <c r="I1793" s="232"/>
      <c r="J1793" s="233"/>
    </row>
    <row r="1794" spans="1:10" x14ac:dyDescent="0.25">
      <c r="A1794" s="234"/>
      <c r="B1794" s="234"/>
      <c r="C1794" s="244" t="s">
        <v>1482</v>
      </c>
      <c r="D1794" s="120"/>
      <c r="E1794" s="177">
        <f>IF('Aplicabilidad Art.55'!$M$26="NO","NA",E1792*0.6+E1793*0.4)</f>
        <v>0.9538461538461539</v>
      </c>
      <c r="F1794" s="249"/>
      <c r="G1794" s="248" t="s">
        <v>1483</v>
      </c>
      <c r="H1794" s="234"/>
      <c r="I1794" s="232"/>
      <c r="J1794" s="233"/>
    </row>
    <row r="1795" spans="1:10" x14ac:dyDescent="0.25">
      <c r="A1795" s="234"/>
      <c r="B1795" s="234"/>
      <c r="C1795" s="234"/>
      <c r="D1795" s="117"/>
      <c r="E1795" s="236"/>
      <c r="F1795" s="236"/>
      <c r="G1795" s="234"/>
      <c r="H1795" s="234"/>
      <c r="I1795" s="232"/>
      <c r="J1795" s="233"/>
    </row>
    <row r="1796" spans="1:10" x14ac:dyDescent="0.25">
      <c r="A1796" s="230"/>
      <c r="B1796" s="231"/>
      <c r="C1796" s="232"/>
      <c r="D1796" s="114"/>
      <c r="E1796" s="231"/>
      <c r="F1796" s="231"/>
      <c r="G1796" s="231"/>
      <c r="H1796" s="232"/>
      <c r="I1796" s="232"/>
      <c r="J1796" s="233"/>
    </row>
    <row r="1797" spans="1:10" x14ac:dyDescent="0.25">
      <c r="A1797" s="230"/>
      <c r="B1797" s="91"/>
      <c r="C1797" s="251"/>
      <c r="D1797" s="121"/>
      <c r="E1797" s="409"/>
      <c r="F1797" s="410"/>
      <c r="G1797" s="410"/>
      <c r="H1797" s="252"/>
      <c r="I1797" s="92"/>
      <c r="J1797" s="233"/>
    </row>
    <row r="1798" spans="1:10" x14ac:dyDescent="0.25">
      <c r="A1798" s="230"/>
      <c r="B1798" s="49"/>
      <c r="C1798" s="234" t="s">
        <v>1484</v>
      </c>
      <c r="D1798" s="122"/>
      <c r="E1798" s="253"/>
      <c r="F1798" s="253"/>
      <c r="G1798" s="253"/>
      <c r="H1798" s="253"/>
      <c r="I1798" s="93"/>
      <c r="J1798" s="233"/>
    </row>
    <row r="1799" spans="1:10" x14ac:dyDescent="0.25">
      <c r="A1799" s="230"/>
      <c r="B1799" s="123"/>
      <c r="C1799" s="234"/>
      <c r="D1799" s="122"/>
      <c r="E1799" s="253"/>
      <c r="F1799" s="253"/>
      <c r="G1799" s="253"/>
      <c r="H1799" s="253"/>
      <c r="I1799" s="93"/>
      <c r="J1799" s="233"/>
    </row>
    <row r="1800" spans="1:10" x14ac:dyDescent="0.25">
      <c r="A1800" s="230"/>
      <c r="B1800" s="123"/>
      <c r="C1800" s="232" t="s">
        <v>726</v>
      </c>
      <c r="D1800" s="114"/>
      <c r="E1800" s="231" t="s">
        <v>1485</v>
      </c>
      <c r="F1800" s="231" t="s">
        <v>712</v>
      </c>
      <c r="G1800" s="231" t="s">
        <v>1486</v>
      </c>
      <c r="H1800" s="253"/>
      <c r="I1800" s="93"/>
      <c r="J1800" s="233"/>
    </row>
    <row r="1801" spans="1:10" x14ac:dyDescent="0.25">
      <c r="A1801" s="230"/>
      <c r="B1801" s="123"/>
      <c r="C1801" s="124" t="s">
        <v>1487</v>
      </c>
      <c r="D1801" s="125">
        <v>1</v>
      </c>
      <c r="E1801" s="126">
        <v>1</v>
      </c>
      <c r="F1801" s="139" t="s">
        <v>713</v>
      </c>
      <c r="G1801" s="135" t="s">
        <v>2903</v>
      </c>
      <c r="H1801" s="253"/>
      <c r="I1801" s="93"/>
      <c r="J1801" s="233"/>
    </row>
    <row r="1802" spans="1:10" ht="24" x14ac:dyDescent="0.25">
      <c r="A1802" s="230"/>
      <c r="B1802" s="49"/>
      <c r="C1802" s="124" t="s">
        <v>1488</v>
      </c>
      <c r="D1802" s="125">
        <v>1</v>
      </c>
      <c r="E1802" s="126">
        <v>1</v>
      </c>
      <c r="F1802" s="139" t="s">
        <v>713</v>
      </c>
      <c r="G1802" s="135" t="s">
        <v>2903</v>
      </c>
      <c r="H1802" s="253"/>
      <c r="I1802" s="93"/>
      <c r="J1802" s="233"/>
    </row>
    <row r="1803" spans="1:10" ht="36" x14ac:dyDescent="0.25">
      <c r="A1803" s="230"/>
      <c r="B1803" s="49"/>
      <c r="C1803" s="128" t="s">
        <v>2504</v>
      </c>
      <c r="D1803" s="125">
        <v>1</v>
      </c>
      <c r="E1803" s="126">
        <v>1</v>
      </c>
      <c r="F1803" s="139" t="s">
        <v>713</v>
      </c>
      <c r="G1803" s="135" t="s">
        <v>2917</v>
      </c>
      <c r="H1803" s="253"/>
      <c r="I1803" s="93"/>
      <c r="J1803" s="230"/>
    </row>
    <row r="1804" spans="1:10" x14ac:dyDescent="0.25">
      <c r="A1804" s="230"/>
      <c r="B1804" s="49"/>
      <c r="C1804" s="128" t="s">
        <v>2505</v>
      </c>
      <c r="D1804" s="125">
        <v>1</v>
      </c>
      <c r="E1804" s="126">
        <v>1</v>
      </c>
      <c r="F1804" s="139" t="s">
        <v>713</v>
      </c>
      <c r="G1804" s="135" t="s">
        <v>2903</v>
      </c>
      <c r="H1804" s="253"/>
      <c r="I1804" s="93"/>
      <c r="J1804" s="230"/>
    </row>
    <row r="1805" spans="1:10" x14ac:dyDescent="0.25">
      <c r="A1805" s="230"/>
      <c r="B1805" s="49"/>
      <c r="C1805" s="128" t="s">
        <v>2506</v>
      </c>
      <c r="D1805" s="125">
        <v>1</v>
      </c>
      <c r="E1805" s="126">
        <v>1</v>
      </c>
      <c r="F1805" s="139" t="s">
        <v>713</v>
      </c>
      <c r="G1805" s="135" t="s">
        <v>2903</v>
      </c>
      <c r="H1805" s="253"/>
      <c r="I1805" s="93"/>
      <c r="J1805" s="230"/>
    </row>
    <row r="1806" spans="1:10" ht="24" x14ac:dyDescent="0.25">
      <c r="A1806" s="230"/>
      <c r="B1806" s="49"/>
      <c r="C1806" s="128" t="s">
        <v>2507</v>
      </c>
      <c r="D1806" s="125">
        <v>1</v>
      </c>
      <c r="E1806" s="126">
        <v>1</v>
      </c>
      <c r="F1806" s="139" t="s">
        <v>713</v>
      </c>
      <c r="G1806" s="135" t="s">
        <v>2903</v>
      </c>
      <c r="H1806" s="253"/>
      <c r="I1806" s="93"/>
      <c r="J1806" s="230"/>
    </row>
    <row r="1807" spans="1:10" ht="36" x14ac:dyDescent="0.25">
      <c r="A1807" s="230"/>
      <c r="B1807" s="49"/>
      <c r="C1807" s="128" t="s">
        <v>2508</v>
      </c>
      <c r="D1807" s="125">
        <v>1</v>
      </c>
      <c r="E1807" s="126">
        <v>1</v>
      </c>
      <c r="F1807" s="139" t="s">
        <v>713</v>
      </c>
      <c r="G1807" s="135" t="s">
        <v>2903</v>
      </c>
      <c r="H1807" s="253"/>
      <c r="I1807" s="93"/>
      <c r="J1807" s="230"/>
    </row>
    <row r="1808" spans="1:10" x14ac:dyDescent="0.25">
      <c r="A1808" s="230"/>
      <c r="B1808" s="49"/>
      <c r="C1808" s="128" t="s">
        <v>2509</v>
      </c>
      <c r="D1808" s="125">
        <v>1</v>
      </c>
      <c r="E1808" s="126">
        <v>1</v>
      </c>
      <c r="F1808" s="139" t="s">
        <v>713</v>
      </c>
      <c r="G1808" s="135" t="s">
        <v>2917</v>
      </c>
      <c r="H1808" s="253"/>
      <c r="I1808" s="93"/>
      <c r="J1808" s="230"/>
    </row>
    <row r="1809" spans="1:10" x14ac:dyDescent="0.25">
      <c r="A1809" s="230"/>
      <c r="B1809" s="49"/>
      <c r="C1809" s="128" t="s">
        <v>2510</v>
      </c>
      <c r="D1809" s="125">
        <v>1</v>
      </c>
      <c r="E1809" s="126">
        <v>0</v>
      </c>
      <c r="F1809" s="139" t="s">
        <v>713</v>
      </c>
      <c r="G1809" s="135" t="s">
        <v>2929</v>
      </c>
      <c r="H1809" s="253"/>
      <c r="I1809" s="93"/>
      <c r="J1809" s="230"/>
    </row>
    <row r="1810" spans="1:10" ht="60" x14ac:dyDescent="0.25">
      <c r="A1810" s="230"/>
      <c r="B1810" s="49"/>
      <c r="C1810" s="128" t="s">
        <v>2511</v>
      </c>
      <c r="D1810" s="125">
        <v>1</v>
      </c>
      <c r="E1810" s="126">
        <v>1</v>
      </c>
      <c r="F1810" s="139" t="s">
        <v>713</v>
      </c>
      <c r="G1810" s="135" t="s">
        <v>2903</v>
      </c>
      <c r="H1810" s="253"/>
      <c r="I1810" s="93"/>
      <c r="J1810" s="230"/>
    </row>
    <row r="1811" spans="1:10" ht="60" x14ac:dyDescent="0.25">
      <c r="A1811" s="230"/>
      <c r="B1811" s="49"/>
      <c r="C1811" s="128" t="s">
        <v>2512</v>
      </c>
      <c r="D1811" s="125">
        <v>1</v>
      </c>
      <c r="E1811" s="126">
        <v>1</v>
      </c>
      <c r="F1811" s="139" t="s">
        <v>713</v>
      </c>
      <c r="G1811" s="135" t="s">
        <v>2903</v>
      </c>
      <c r="H1811" s="253"/>
      <c r="I1811" s="93"/>
      <c r="J1811" s="230"/>
    </row>
    <row r="1812" spans="1:10" ht="24" x14ac:dyDescent="0.25">
      <c r="A1812" s="230"/>
      <c r="B1812" s="49"/>
      <c r="C1812" s="128" t="s">
        <v>2513</v>
      </c>
      <c r="D1812" s="125">
        <v>1</v>
      </c>
      <c r="E1812" s="126">
        <v>1</v>
      </c>
      <c r="F1812" s="139" t="s">
        <v>713</v>
      </c>
      <c r="G1812" s="135" t="s">
        <v>2903</v>
      </c>
      <c r="H1812" s="253"/>
      <c r="I1812" s="129"/>
      <c r="J1812" s="230"/>
    </row>
    <row r="1813" spans="1:10" ht="24" x14ac:dyDescent="0.25">
      <c r="A1813" s="230"/>
      <c r="B1813" s="49"/>
      <c r="C1813" s="128" t="s">
        <v>2514</v>
      </c>
      <c r="D1813" s="125">
        <v>1</v>
      </c>
      <c r="E1813" s="126">
        <v>1</v>
      </c>
      <c r="F1813" s="139" t="s">
        <v>713</v>
      </c>
      <c r="G1813" s="135" t="s">
        <v>2903</v>
      </c>
      <c r="H1813" s="253"/>
      <c r="I1813" s="129"/>
      <c r="J1813" s="230"/>
    </row>
    <row r="1814" spans="1:10" x14ac:dyDescent="0.25">
      <c r="A1814" s="230"/>
      <c r="B1814" s="49"/>
      <c r="C1814" s="234"/>
      <c r="D1814" s="122"/>
      <c r="E1814" s="253"/>
      <c r="F1814" s="253"/>
      <c r="G1814" s="253"/>
      <c r="H1814" s="253"/>
      <c r="I1814" s="129"/>
      <c r="J1814" s="230"/>
    </row>
    <row r="1815" spans="1:10" x14ac:dyDescent="0.25">
      <c r="A1815" s="230"/>
      <c r="B1815" s="49"/>
      <c r="C1815" s="234" t="s">
        <v>1480</v>
      </c>
      <c r="D1815" s="122"/>
      <c r="E1815" s="253"/>
      <c r="F1815" s="253"/>
      <c r="G1815" s="253"/>
      <c r="H1815" s="253"/>
      <c r="I1815" s="129"/>
      <c r="J1815" s="230"/>
    </row>
    <row r="1816" spans="1:10" x14ac:dyDescent="0.25">
      <c r="A1816" s="230"/>
      <c r="B1816" s="49"/>
      <c r="C1816" s="234"/>
      <c r="D1816" s="122"/>
      <c r="E1816" s="253"/>
      <c r="F1816" s="253"/>
      <c r="G1816" s="253"/>
      <c r="H1816" s="253"/>
      <c r="I1816" s="129"/>
      <c r="J1816" s="230"/>
    </row>
    <row r="1817" spans="1:10" x14ac:dyDescent="0.25">
      <c r="A1817" s="230"/>
      <c r="B1817" s="49"/>
      <c r="C1817" s="232" t="s">
        <v>726</v>
      </c>
      <c r="D1817" s="114"/>
      <c r="E1817" s="231" t="s">
        <v>1485</v>
      </c>
      <c r="F1817" s="231" t="s">
        <v>712</v>
      </c>
      <c r="G1817" s="231" t="s">
        <v>1486</v>
      </c>
      <c r="H1817" s="253"/>
      <c r="I1817" s="129"/>
      <c r="J1817" s="230"/>
    </row>
    <row r="1818" spans="1:10" x14ac:dyDescent="0.25">
      <c r="A1818" s="230"/>
      <c r="B1818" s="49"/>
      <c r="C1818" s="130" t="s">
        <v>2515</v>
      </c>
      <c r="D1818" s="131">
        <v>1</v>
      </c>
      <c r="E1818" s="126">
        <v>1</v>
      </c>
      <c r="F1818" s="139" t="s">
        <v>713</v>
      </c>
      <c r="G1818" s="135" t="s">
        <v>2903</v>
      </c>
      <c r="H1818" s="253"/>
      <c r="I1818" s="129"/>
      <c r="J1818" s="230"/>
    </row>
    <row r="1819" spans="1:10" ht="36" x14ac:dyDescent="0.25">
      <c r="A1819" s="230"/>
      <c r="B1819" s="49"/>
      <c r="C1819" s="124" t="s">
        <v>2516</v>
      </c>
      <c r="D1819" s="131">
        <v>1</v>
      </c>
      <c r="E1819" s="126">
        <v>1</v>
      </c>
      <c r="F1819" s="139" t="s">
        <v>713</v>
      </c>
      <c r="G1819" s="135" t="s">
        <v>2903</v>
      </c>
      <c r="H1819" s="253"/>
      <c r="I1819" s="129"/>
      <c r="J1819" s="230"/>
    </row>
    <row r="1820" spans="1:10" ht="36" x14ac:dyDescent="0.25">
      <c r="A1820" s="230"/>
      <c r="B1820" s="49"/>
      <c r="C1820" s="124" t="s">
        <v>2517</v>
      </c>
      <c r="D1820" s="131">
        <v>1</v>
      </c>
      <c r="E1820" s="126">
        <v>1</v>
      </c>
      <c r="F1820" s="139" t="s">
        <v>713</v>
      </c>
      <c r="G1820" s="135" t="s">
        <v>2903</v>
      </c>
      <c r="H1820" s="253"/>
      <c r="I1820" s="129"/>
      <c r="J1820" s="230"/>
    </row>
    <row r="1821" spans="1:10" ht="36" x14ac:dyDescent="0.25">
      <c r="A1821" s="230"/>
      <c r="B1821" s="49"/>
      <c r="C1821" s="124" t="s">
        <v>2518</v>
      </c>
      <c r="D1821" s="131">
        <v>1</v>
      </c>
      <c r="E1821" s="126">
        <v>1</v>
      </c>
      <c r="F1821" s="139" t="s">
        <v>713</v>
      </c>
      <c r="G1821" s="135" t="s">
        <v>2903</v>
      </c>
      <c r="H1821" s="253"/>
      <c r="I1821" s="129"/>
      <c r="J1821" s="230"/>
    </row>
    <row r="1822" spans="1:10" ht="24" x14ac:dyDescent="0.25">
      <c r="A1822" s="230"/>
      <c r="B1822" s="49"/>
      <c r="C1822" s="124" t="s">
        <v>2519</v>
      </c>
      <c r="D1822" s="131">
        <v>1</v>
      </c>
      <c r="E1822" s="126">
        <v>1</v>
      </c>
      <c r="F1822" s="139" t="s">
        <v>713</v>
      </c>
      <c r="G1822" s="135" t="s">
        <v>2903</v>
      </c>
      <c r="H1822" s="253"/>
      <c r="I1822" s="129"/>
      <c r="J1822" s="230"/>
    </row>
    <row r="1823" spans="1:10" ht="24" x14ac:dyDescent="0.25">
      <c r="A1823" s="230"/>
      <c r="B1823" s="49"/>
      <c r="C1823" s="124" t="s">
        <v>2520</v>
      </c>
      <c r="D1823" s="131">
        <v>1</v>
      </c>
      <c r="E1823" s="126">
        <v>1</v>
      </c>
      <c r="F1823" s="139" t="s">
        <v>713</v>
      </c>
      <c r="G1823" s="135" t="s">
        <v>2903</v>
      </c>
      <c r="H1823" s="253"/>
      <c r="I1823" s="129"/>
      <c r="J1823" s="230"/>
    </row>
    <row r="1824" spans="1:10" ht="36" x14ac:dyDescent="0.25">
      <c r="A1824" s="230"/>
      <c r="B1824" s="49"/>
      <c r="C1824" s="124" t="s">
        <v>2521</v>
      </c>
      <c r="D1824" s="131">
        <v>1</v>
      </c>
      <c r="E1824" s="126">
        <v>1</v>
      </c>
      <c r="F1824" s="139" t="s">
        <v>713</v>
      </c>
      <c r="G1824" s="135" t="s">
        <v>3062</v>
      </c>
      <c r="H1824" s="253"/>
      <c r="I1824" s="129"/>
      <c r="J1824" s="230"/>
    </row>
    <row r="1825" spans="1:10" ht="36" x14ac:dyDescent="0.25">
      <c r="A1825" s="230"/>
      <c r="B1825" s="49"/>
      <c r="C1825" s="130" t="s">
        <v>2522</v>
      </c>
      <c r="D1825" s="131">
        <v>1</v>
      </c>
      <c r="E1825" s="126">
        <v>1</v>
      </c>
      <c r="F1825" s="139" t="s">
        <v>713</v>
      </c>
      <c r="G1825" s="135" t="s">
        <v>2903</v>
      </c>
      <c r="H1825" s="253"/>
      <c r="I1825" s="129"/>
      <c r="J1825" s="230"/>
    </row>
    <row r="1826" spans="1:10" x14ac:dyDescent="0.25">
      <c r="A1826" s="230"/>
      <c r="B1826" s="49"/>
      <c r="C1826" s="124" t="s">
        <v>2523</v>
      </c>
      <c r="D1826" s="131">
        <v>1</v>
      </c>
      <c r="E1826" s="126">
        <v>1</v>
      </c>
      <c r="F1826" s="139" t="s">
        <v>713</v>
      </c>
      <c r="G1826" s="135" t="s">
        <v>2903</v>
      </c>
      <c r="H1826" s="253"/>
      <c r="I1826" s="129"/>
      <c r="J1826" s="230"/>
    </row>
    <row r="1827" spans="1:10" x14ac:dyDescent="0.25">
      <c r="A1827" s="230"/>
      <c r="B1827" s="97"/>
      <c r="C1827" s="254"/>
      <c r="D1827" s="132"/>
      <c r="E1827" s="255"/>
      <c r="F1827" s="255"/>
      <c r="G1827" s="255"/>
      <c r="H1827" s="255"/>
      <c r="I1827" s="98"/>
      <c r="J1827" s="230"/>
    </row>
    <row r="1828" spans="1:10" x14ac:dyDescent="0.25">
      <c r="A1828" s="230"/>
      <c r="B1828" s="230"/>
      <c r="C1828" s="256"/>
      <c r="D1828" s="116"/>
      <c r="E1828" s="230"/>
      <c r="F1828" s="230"/>
      <c r="G1828" s="230"/>
      <c r="H1828" s="230"/>
      <c r="I1828" s="230"/>
      <c r="J1828" s="230"/>
    </row>
    <row r="1829" spans="1:10" x14ac:dyDescent="0.25">
      <c r="A1829" s="230"/>
      <c r="B1829" s="230"/>
      <c r="C1829" s="256"/>
      <c r="D1829" s="116"/>
      <c r="E1829" s="230"/>
      <c r="F1829" s="230"/>
      <c r="G1829" s="230"/>
      <c r="H1829" s="230"/>
      <c r="I1829" s="230"/>
      <c r="J1829" s="230"/>
    </row>
    <row r="1830" spans="1:10" x14ac:dyDescent="0.25">
      <c r="A1830" s="230"/>
      <c r="B1830" s="230"/>
      <c r="C1830" s="256"/>
      <c r="D1830" s="116"/>
      <c r="E1830" s="230"/>
      <c r="F1830" s="230"/>
      <c r="G1830" s="230"/>
      <c r="H1830" s="230"/>
      <c r="I1830" s="230"/>
      <c r="J1830" s="230"/>
    </row>
    <row r="1831" spans="1:10" x14ac:dyDescent="0.25">
      <c r="A1831" s="230"/>
      <c r="B1831" s="230"/>
      <c r="C1831" s="256"/>
      <c r="D1831" s="116"/>
      <c r="E1831" s="230"/>
      <c r="F1831" s="230"/>
      <c r="G1831" s="230"/>
      <c r="H1831" s="230"/>
      <c r="I1831" s="230"/>
      <c r="J1831" s="230"/>
    </row>
    <row r="1832" spans="1:10" x14ac:dyDescent="0.25">
      <c r="A1832" s="230"/>
      <c r="B1832" s="230"/>
      <c r="C1832" s="256"/>
      <c r="D1832" s="116"/>
      <c r="E1832" s="230"/>
      <c r="F1832" s="230"/>
      <c r="G1832" s="230"/>
      <c r="H1832" s="230"/>
      <c r="I1832" s="230"/>
      <c r="J1832" s="230"/>
    </row>
    <row r="1833" spans="1:10" ht="18.75" x14ac:dyDescent="0.25">
      <c r="A1833" s="234"/>
      <c r="B1833" s="413" t="s">
        <v>2524</v>
      </c>
      <c r="C1833" s="414"/>
      <c r="D1833" s="414"/>
      <c r="E1833" s="414"/>
      <c r="F1833" s="414"/>
      <c r="G1833" s="414"/>
      <c r="H1833" s="414"/>
      <c r="I1833" s="268"/>
      <c r="J1833" s="269"/>
    </row>
    <row r="1834" spans="1:10" x14ac:dyDescent="0.25">
      <c r="A1834" s="234"/>
      <c r="B1834" s="270"/>
      <c r="C1834" s="270"/>
      <c r="D1834" s="271"/>
      <c r="E1834" s="270"/>
      <c r="F1834" s="270"/>
      <c r="G1834" s="270"/>
      <c r="H1834" s="270"/>
      <c r="I1834" s="270"/>
      <c r="J1834" s="269"/>
    </row>
    <row r="1835" spans="1:10" x14ac:dyDescent="0.25">
      <c r="A1835" s="234"/>
      <c r="B1835" s="270"/>
      <c r="C1835" s="272" t="s">
        <v>1478</v>
      </c>
      <c r="D1835" s="273"/>
      <c r="E1835" s="274">
        <f>IF('Aplicabilidad Art.55'!$M$28="NO","NA",SUM(E1844:E1902)/SUM(D1844:D1902))</f>
        <v>1</v>
      </c>
      <c r="F1835" s="275"/>
      <c r="G1835" s="276" t="str">
        <f>CONCATENATE("Según la configuración de aplicabilidad, esta fracción ",'Aplicabilidad Art.55'!M28," aplica.")</f>
        <v>Según la configuración de aplicabilidad, esta fracción SI aplica.</v>
      </c>
      <c r="H1835" s="277"/>
      <c r="I1835" s="270"/>
      <c r="J1835" s="269"/>
    </row>
    <row r="1836" spans="1:10" x14ac:dyDescent="0.25">
      <c r="A1836" s="234"/>
      <c r="B1836" s="277"/>
      <c r="C1836" s="272" t="s">
        <v>1480</v>
      </c>
      <c r="D1836" s="273"/>
      <c r="E1836" s="274">
        <f>IF('Aplicabilidad Art.55'!$M$28="NO","NA",SUM(E1907:E1915)/SUM(D1907:D1915))</f>
        <v>0.88888888888888884</v>
      </c>
      <c r="F1836" s="275"/>
      <c r="G1836" s="278" t="s">
        <v>1481</v>
      </c>
      <c r="H1836" s="277"/>
      <c r="I1836" s="270"/>
      <c r="J1836" s="269"/>
    </row>
    <row r="1837" spans="1:10" x14ac:dyDescent="0.25">
      <c r="A1837" s="234"/>
      <c r="B1837" s="277"/>
      <c r="C1837" s="272" t="s">
        <v>1482</v>
      </c>
      <c r="D1837" s="273"/>
      <c r="E1837" s="279">
        <f>IF('Aplicabilidad Art.55'!$M$28="NO","NA",E1835*0.6+E1836*0.4)</f>
        <v>0.95555555555555549</v>
      </c>
      <c r="F1837" s="280"/>
      <c r="G1837" s="278" t="s">
        <v>1617</v>
      </c>
      <c r="H1837" s="277"/>
      <c r="I1837" s="270"/>
      <c r="J1837" s="269"/>
    </row>
    <row r="1838" spans="1:10" x14ac:dyDescent="0.25">
      <c r="A1838" s="234"/>
      <c r="B1838" s="277"/>
      <c r="C1838" s="277"/>
      <c r="D1838" s="281"/>
      <c r="E1838" s="282"/>
      <c r="F1838" s="282"/>
      <c r="G1838" s="277"/>
      <c r="H1838" s="277"/>
      <c r="I1838" s="270"/>
      <c r="J1838" s="269"/>
    </row>
    <row r="1839" spans="1:10" x14ac:dyDescent="0.25">
      <c r="A1839" s="230"/>
      <c r="B1839" s="283"/>
      <c r="C1839" s="270"/>
      <c r="D1839" s="284"/>
      <c r="E1839" s="283"/>
      <c r="F1839" s="283"/>
      <c r="G1839" s="283"/>
      <c r="H1839" s="270"/>
      <c r="I1839" s="270"/>
      <c r="J1839" s="269"/>
    </row>
    <row r="1840" spans="1:10" x14ac:dyDescent="0.25">
      <c r="A1840" s="230"/>
      <c r="B1840" s="285"/>
      <c r="C1840" s="286"/>
      <c r="D1840" s="287"/>
      <c r="E1840" s="411"/>
      <c r="F1840" s="412"/>
      <c r="G1840" s="412"/>
      <c r="H1840" s="288"/>
      <c r="I1840" s="289"/>
      <c r="J1840" s="269"/>
    </row>
    <row r="1841" spans="1:10" x14ac:dyDescent="0.25">
      <c r="A1841" s="230"/>
      <c r="B1841" s="290"/>
      <c r="C1841" s="277" t="s">
        <v>1484</v>
      </c>
      <c r="D1841" s="291"/>
      <c r="E1841" s="292"/>
      <c r="F1841" s="292"/>
      <c r="G1841" s="292"/>
      <c r="H1841" s="292"/>
      <c r="I1841" s="293"/>
      <c r="J1841" s="269"/>
    </row>
    <row r="1842" spans="1:10" x14ac:dyDescent="0.25">
      <c r="A1842" s="230"/>
      <c r="B1842" s="294"/>
      <c r="C1842" s="277"/>
      <c r="D1842" s="291"/>
      <c r="E1842" s="292"/>
      <c r="F1842" s="292"/>
      <c r="G1842" s="292"/>
      <c r="H1842" s="292"/>
      <c r="I1842" s="293"/>
      <c r="J1842" s="269"/>
    </row>
    <row r="1843" spans="1:10" x14ac:dyDescent="0.25">
      <c r="A1843" s="230"/>
      <c r="B1843" s="294"/>
      <c r="C1843" s="270" t="s">
        <v>726</v>
      </c>
      <c r="D1843" s="284"/>
      <c r="E1843" s="283" t="s">
        <v>1485</v>
      </c>
      <c r="F1843" s="283" t="s">
        <v>712</v>
      </c>
      <c r="G1843" s="283" t="s">
        <v>1486</v>
      </c>
      <c r="H1843" s="292"/>
      <c r="I1843" s="293"/>
      <c r="J1843" s="269"/>
    </row>
    <row r="1844" spans="1:10" x14ac:dyDescent="0.25">
      <c r="A1844" s="230"/>
      <c r="B1844" s="294"/>
      <c r="C1844" s="295" t="s">
        <v>1487</v>
      </c>
      <c r="D1844" s="296">
        <v>1</v>
      </c>
      <c r="E1844" s="297">
        <v>1</v>
      </c>
      <c r="F1844" s="298" t="s">
        <v>713</v>
      </c>
      <c r="G1844" s="299" t="s">
        <v>2903</v>
      </c>
      <c r="H1844" s="292"/>
      <c r="I1844" s="293"/>
      <c r="J1844" s="269"/>
    </row>
    <row r="1845" spans="1:10" ht="24" x14ac:dyDescent="0.25">
      <c r="A1845" s="230"/>
      <c r="B1845" s="290"/>
      <c r="C1845" s="295" t="s">
        <v>1488</v>
      </c>
      <c r="D1845" s="296">
        <v>1</v>
      </c>
      <c r="E1845" s="297">
        <v>1</v>
      </c>
      <c r="F1845" s="298" t="s">
        <v>713</v>
      </c>
      <c r="G1845" s="299" t="s">
        <v>2903</v>
      </c>
      <c r="H1845" s="292"/>
      <c r="I1845" s="293"/>
      <c r="J1845" s="269"/>
    </row>
    <row r="1846" spans="1:10" ht="36" x14ac:dyDescent="0.25">
      <c r="A1846" s="230"/>
      <c r="B1846" s="290"/>
      <c r="C1846" s="300" t="s">
        <v>2525</v>
      </c>
      <c r="D1846" s="296">
        <v>1</v>
      </c>
      <c r="E1846" s="297">
        <v>1</v>
      </c>
      <c r="F1846" s="298" t="s">
        <v>713</v>
      </c>
      <c r="G1846" s="299" t="s">
        <v>2903</v>
      </c>
      <c r="H1846" s="292"/>
      <c r="I1846" s="293"/>
      <c r="J1846" s="301"/>
    </row>
    <row r="1847" spans="1:10" x14ac:dyDescent="0.25">
      <c r="A1847" s="230"/>
      <c r="B1847" s="290"/>
      <c r="C1847" s="300" t="s">
        <v>2526</v>
      </c>
      <c r="D1847" s="296">
        <v>1</v>
      </c>
      <c r="E1847" s="297">
        <v>1</v>
      </c>
      <c r="F1847" s="298" t="s">
        <v>713</v>
      </c>
      <c r="G1847" s="299" t="s">
        <v>3063</v>
      </c>
      <c r="H1847" s="292"/>
      <c r="I1847" s="293"/>
      <c r="J1847" s="301"/>
    </row>
    <row r="1848" spans="1:10" x14ac:dyDescent="0.25">
      <c r="A1848" s="230"/>
      <c r="B1848" s="290"/>
      <c r="C1848" s="300" t="s">
        <v>2527</v>
      </c>
      <c r="D1848" s="296">
        <v>1</v>
      </c>
      <c r="E1848" s="297">
        <v>1</v>
      </c>
      <c r="F1848" s="298" t="s">
        <v>713</v>
      </c>
      <c r="G1848" s="299" t="s">
        <v>2903</v>
      </c>
      <c r="H1848" s="292"/>
      <c r="I1848" s="293"/>
      <c r="J1848" s="301"/>
    </row>
    <row r="1849" spans="1:10" x14ac:dyDescent="0.25">
      <c r="A1849" s="230"/>
      <c r="B1849" s="290"/>
      <c r="C1849" s="300" t="s">
        <v>2528</v>
      </c>
      <c r="D1849" s="296">
        <v>1</v>
      </c>
      <c r="E1849" s="297">
        <v>1</v>
      </c>
      <c r="F1849" s="298" t="s">
        <v>713</v>
      </c>
      <c r="G1849" s="299" t="s">
        <v>2903</v>
      </c>
      <c r="H1849" s="292"/>
      <c r="I1849" s="293"/>
      <c r="J1849" s="301"/>
    </row>
    <row r="1850" spans="1:10" x14ac:dyDescent="0.25">
      <c r="A1850" s="230"/>
      <c r="B1850" s="290"/>
      <c r="C1850" s="300" t="s">
        <v>2529</v>
      </c>
      <c r="D1850" s="296">
        <v>1</v>
      </c>
      <c r="E1850" s="297">
        <v>1</v>
      </c>
      <c r="F1850" s="298" t="s">
        <v>713</v>
      </c>
      <c r="G1850" s="299" t="s">
        <v>2903</v>
      </c>
      <c r="H1850" s="292"/>
      <c r="I1850" s="293"/>
      <c r="J1850" s="301"/>
    </row>
    <row r="1851" spans="1:10" x14ac:dyDescent="0.25">
      <c r="A1851" s="230"/>
      <c r="B1851" s="290"/>
      <c r="C1851" s="295" t="s">
        <v>2530</v>
      </c>
      <c r="D1851" s="296">
        <v>1</v>
      </c>
      <c r="E1851" s="297">
        <v>1</v>
      </c>
      <c r="F1851" s="298" t="s">
        <v>713</v>
      </c>
      <c r="G1851" s="299" t="s">
        <v>2903</v>
      </c>
      <c r="H1851" s="292"/>
      <c r="I1851" s="293"/>
      <c r="J1851" s="301"/>
    </row>
    <row r="1852" spans="1:10" ht="24" x14ac:dyDescent="0.25">
      <c r="A1852" s="230"/>
      <c r="B1852" s="290"/>
      <c r="C1852" s="295" t="s">
        <v>2531</v>
      </c>
      <c r="D1852" s="296">
        <v>1</v>
      </c>
      <c r="E1852" s="297">
        <v>1</v>
      </c>
      <c r="F1852" s="298" t="s">
        <v>713</v>
      </c>
      <c r="G1852" s="299" t="s">
        <v>2903</v>
      </c>
      <c r="H1852" s="292"/>
      <c r="I1852" s="293"/>
      <c r="J1852" s="301"/>
    </row>
    <row r="1853" spans="1:10" x14ac:dyDescent="0.25">
      <c r="A1853" s="230"/>
      <c r="B1853" s="290"/>
      <c r="C1853" s="300" t="s">
        <v>2532</v>
      </c>
      <c r="D1853" s="296">
        <v>1</v>
      </c>
      <c r="E1853" s="297">
        <v>1</v>
      </c>
      <c r="F1853" s="298" t="s">
        <v>713</v>
      </c>
      <c r="G1853" s="299" t="s">
        <v>2903</v>
      </c>
      <c r="H1853" s="292"/>
      <c r="I1853" s="293"/>
      <c r="J1853" s="301"/>
    </row>
    <row r="1854" spans="1:10" x14ac:dyDescent="0.25">
      <c r="A1854" s="230"/>
      <c r="B1854" s="290"/>
      <c r="C1854" s="300" t="s">
        <v>2533</v>
      </c>
      <c r="D1854" s="296">
        <v>1</v>
      </c>
      <c r="E1854" s="297">
        <v>1</v>
      </c>
      <c r="F1854" s="298" t="s">
        <v>713</v>
      </c>
      <c r="G1854" s="299" t="s">
        <v>2903</v>
      </c>
      <c r="H1854" s="292"/>
      <c r="I1854" s="293"/>
      <c r="J1854" s="301"/>
    </row>
    <row r="1855" spans="1:10" x14ac:dyDescent="0.25">
      <c r="A1855" s="230"/>
      <c r="B1855" s="290"/>
      <c r="C1855" s="300" t="s">
        <v>2534</v>
      </c>
      <c r="D1855" s="296">
        <v>1</v>
      </c>
      <c r="E1855" s="297">
        <v>1</v>
      </c>
      <c r="F1855" s="298" t="s">
        <v>713</v>
      </c>
      <c r="G1855" s="299" t="s">
        <v>2903</v>
      </c>
      <c r="H1855" s="292"/>
      <c r="I1855" s="293"/>
      <c r="J1855" s="301"/>
    </row>
    <row r="1856" spans="1:10" x14ac:dyDescent="0.25">
      <c r="A1856" s="230"/>
      <c r="B1856" s="290"/>
      <c r="C1856" s="300" t="s">
        <v>2535</v>
      </c>
      <c r="D1856" s="296">
        <v>1</v>
      </c>
      <c r="E1856" s="297">
        <v>1</v>
      </c>
      <c r="F1856" s="298" t="s">
        <v>713</v>
      </c>
      <c r="G1856" s="299" t="s">
        <v>2903</v>
      </c>
      <c r="H1856" s="292"/>
      <c r="I1856" s="293"/>
      <c r="J1856" s="301"/>
    </row>
    <row r="1857" spans="1:10" x14ac:dyDescent="0.25">
      <c r="A1857" s="230"/>
      <c r="B1857" s="290"/>
      <c r="C1857" s="300" t="s">
        <v>2536</v>
      </c>
      <c r="D1857" s="296">
        <v>1</v>
      </c>
      <c r="E1857" s="297">
        <v>1</v>
      </c>
      <c r="F1857" s="298" t="s">
        <v>713</v>
      </c>
      <c r="G1857" s="299" t="s">
        <v>2903</v>
      </c>
      <c r="H1857" s="292"/>
      <c r="I1857" s="293"/>
      <c r="J1857" s="301"/>
    </row>
    <row r="1858" spans="1:10" x14ac:dyDescent="0.25">
      <c r="A1858" s="230"/>
      <c r="B1858" s="290"/>
      <c r="C1858" s="295" t="s">
        <v>2537</v>
      </c>
      <c r="D1858" s="296">
        <v>1</v>
      </c>
      <c r="E1858" s="297">
        <v>1</v>
      </c>
      <c r="F1858" s="298" t="s">
        <v>713</v>
      </c>
      <c r="G1858" s="299" t="s">
        <v>2903</v>
      </c>
      <c r="H1858" s="292"/>
      <c r="I1858" s="293"/>
      <c r="J1858" s="301"/>
    </row>
    <row r="1859" spans="1:10" ht="24" x14ac:dyDescent="0.25">
      <c r="A1859" s="230"/>
      <c r="B1859" s="290"/>
      <c r="C1859" s="295" t="s">
        <v>2538</v>
      </c>
      <c r="D1859" s="296">
        <v>1</v>
      </c>
      <c r="E1859" s="297">
        <v>1</v>
      </c>
      <c r="F1859" s="298" t="s">
        <v>713</v>
      </c>
      <c r="G1859" s="299" t="s">
        <v>2903</v>
      </c>
      <c r="H1859" s="292"/>
      <c r="I1859" s="293"/>
      <c r="J1859" s="301"/>
    </row>
    <row r="1860" spans="1:10" x14ac:dyDescent="0.25">
      <c r="A1860" s="230"/>
      <c r="B1860" s="290"/>
      <c r="C1860" s="300" t="s">
        <v>2539</v>
      </c>
      <c r="D1860" s="296">
        <v>1</v>
      </c>
      <c r="E1860" s="297">
        <v>1</v>
      </c>
      <c r="F1860" s="298" t="s">
        <v>713</v>
      </c>
      <c r="G1860" s="299" t="s">
        <v>2903</v>
      </c>
      <c r="H1860" s="292"/>
      <c r="I1860" s="293"/>
      <c r="J1860" s="301"/>
    </row>
    <row r="1861" spans="1:10" x14ac:dyDescent="0.25">
      <c r="A1861" s="230"/>
      <c r="B1861" s="290"/>
      <c r="C1861" s="300" t="s">
        <v>2540</v>
      </c>
      <c r="D1861" s="296">
        <v>1</v>
      </c>
      <c r="E1861" s="297">
        <v>1</v>
      </c>
      <c r="F1861" s="298" t="s">
        <v>713</v>
      </c>
      <c r="G1861" s="299" t="s">
        <v>2903</v>
      </c>
      <c r="H1861" s="292"/>
      <c r="I1861" s="293"/>
      <c r="J1861" s="301"/>
    </row>
    <row r="1862" spans="1:10" x14ac:dyDescent="0.25">
      <c r="A1862" s="230"/>
      <c r="B1862" s="290"/>
      <c r="C1862" s="300" t="s">
        <v>2541</v>
      </c>
      <c r="D1862" s="296">
        <v>1</v>
      </c>
      <c r="E1862" s="297">
        <v>1</v>
      </c>
      <c r="F1862" s="298" t="s">
        <v>713</v>
      </c>
      <c r="G1862" s="299" t="s">
        <v>2903</v>
      </c>
      <c r="H1862" s="292"/>
      <c r="I1862" s="293"/>
      <c r="J1862" s="301"/>
    </row>
    <row r="1863" spans="1:10" x14ac:dyDescent="0.25">
      <c r="A1863" s="230"/>
      <c r="B1863" s="290"/>
      <c r="C1863" s="300" t="s">
        <v>2542</v>
      </c>
      <c r="D1863" s="296">
        <v>1</v>
      </c>
      <c r="E1863" s="297">
        <v>1</v>
      </c>
      <c r="F1863" s="298" t="s">
        <v>713</v>
      </c>
      <c r="G1863" s="299" t="s">
        <v>2903</v>
      </c>
      <c r="H1863" s="292"/>
      <c r="I1863" s="293"/>
      <c r="J1863" s="301"/>
    </row>
    <row r="1864" spans="1:10" x14ac:dyDescent="0.25">
      <c r="A1864" s="230"/>
      <c r="B1864" s="290"/>
      <c r="C1864" s="300" t="s">
        <v>2543</v>
      </c>
      <c r="D1864" s="296">
        <v>1</v>
      </c>
      <c r="E1864" s="297">
        <v>1</v>
      </c>
      <c r="F1864" s="298" t="s">
        <v>713</v>
      </c>
      <c r="G1864" s="299" t="s">
        <v>2903</v>
      </c>
      <c r="H1864" s="292"/>
      <c r="I1864" s="293"/>
      <c r="J1864" s="301"/>
    </row>
    <row r="1865" spans="1:10" x14ac:dyDescent="0.25">
      <c r="A1865" s="230"/>
      <c r="B1865" s="290"/>
      <c r="C1865" s="295" t="s">
        <v>2544</v>
      </c>
      <c r="D1865" s="296">
        <v>1</v>
      </c>
      <c r="E1865" s="297">
        <v>1</v>
      </c>
      <c r="F1865" s="298" t="s">
        <v>713</v>
      </c>
      <c r="G1865" s="299" t="s">
        <v>2903</v>
      </c>
      <c r="H1865" s="292"/>
      <c r="I1865" s="293"/>
      <c r="J1865" s="301"/>
    </row>
    <row r="1866" spans="1:10" ht="24" x14ac:dyDescent="0.25">
      <c r="A1866" s="230"/>
      <c r="B1866" s="290"/>
      <c r="C1866" s="295" t="s">
        <v>2545</v>
      </c>
      <c r="D1866" s="296">
        <v>1</v>
      </c>
      <c r="E1866" s="297">
        <v>1</v>
      </c>
      <c r="F1866" s="298" t="s">
        <v>713</v>
      </c>
      <c r="G1866" s="299" t="s">
        <v>2903</v>
      </c>
      <c r="H1866" s="292"/>
      <c r="I1866" s="293"/>
      <c r="J1866" s="301"/>
    </row>
    <row r="1867" spans="1:10" x14ac:dyDescent="0.25">
      <c r="A1867" s="230"/>
      <c r="B1867" s="290"/>
      <c r="C1867" s="300" t="s">
        <v>2546</v>
      </c>
      <c r="D1867" s="296">
        <v>1</v>
      </c>
      <c r="E1867" s="297">
        <v>1</v>
      </c>
      <c r="F1867" s="298" t="s">
        <v>713</v>
      </c>
      <c r="G1867" s="299" t="s">
        <v>2903</v>
      </c>
      <c r="H1867" s="292"/>
      <c r="I1867" s="293"/>
      <c r="J1867" s="301"/>
    </row>
    <row r="1868" spans="1:10" x14ac:dyDescent="0.25">
      <c r="A1868" s="230"/>
      <c r="B1868" s="290"/>
      <c r="C1868" s="300" t="s">
        <v>2547</v>
      </c>
      <c r="D1868" s="296">
        <v>1</v>
      </c>
      <c r="E1868" s="297">
        <v>1</v>
      </c>
      <c r="F1868" s="298" t="s">
        <v>713</v>
      </c>
      <c r="G1868" s="299" t="s">
        <v>2903</v>
      </c>
      <c r="H1868" s="292"/>
      <c r="I1868" s="293"/>
      <c r="J1868" s="301"/>
    </row>
    <row r="1869" spans="1:10" ht="84" x14ac:dyDescent="0.25">
      <c r="A1869" s="230"/>
      <c r="B1869" s="290"/>
      <c r="C1869" s="300" t="s">
        <v>2548</v>
      </c>
      <c r="D1869" s="296">
        <v>1</v>
      </c>
      <c r="E1869" s="297">
        <v>1</v>
      </c>
      <c r="F1869" s="298" t="s">
        <v>713</v>
      </c>
      <c r="G1869" s="299" t="s">
        <v>2903</v>
      </c>
      <c r="H1869" s="292"/>
      <c r="I1869" s="293"/>
      <c r="J1869" s="301"/>
    </row>
    <row r="1870" spans="1:10" ht="36" x14ac:dyDescent="0.25">
      <c r="A1870" s="230"/>
      <c r="B1870" s="290"/>
      <c r="C1870" s="300" t="s">
        <v>2549</v>
      </c>
      <c r="D1870" s="296">
        <v>1</v>
      </c>
      <c r="E1870" s="297">
        <v>1</v>
      </c>
      <c r="F1870" s="298" t="s">
        <v>713</v>
      </c>
      <c r="G1870" s="299" t="s">
        <v>3063</v>
      </c>
      <c r="H1870" s="292"/>
      <c r="I1870" s="293"/>
      <c r="J1870" s="301"/>
    </row>
    <row r="1871" spans="1:10" ht="36" x14ac:dyDescent="0.25">
      <c r="A1871" s="230"/>
      <c r="B1871" s="290"/>
      <c r="C1871" s="300" t="s">
        <v>2550</v>
      </c>
      <c r="D1871" s="296">
        <v>1</v>
      </c>
      <c r="E1871" s="297">
        <v>1</v>
      </c>
      <c r="F1871" s="298" t="s">
        <v>713</v>
      </c>
      <c r="G1871" s="299" t="s">
        <v>2903</v>
      </c>
      <c r="H1871" s="292"/>
      <c r="I1871" s="293"/>
      <c r="J1871" s="301"/>
    </row>
    <row r="1872" spans="1:10" ht="36" x14ac:dyDescent="0.25">
      <c r="A1872" s="230"/>
      <c r="B1872" s="290"/>
      <c r="C1872" s="300" t="s">
        <v>2551</v>
      </c>
      <c r="D1872" s="296">
        <v>1</v>
      </c>
      <c r="E1872" s="297">
        <v>1</v>
      </c>
      <c r="F1872" s="298" t="s">
        <v>713</v>
      </c>
      <c r="G1872" s="299" t="s">
        <v>2903</v>
      </c>
      <c r="H1872" s="292"/>
      <c r="I1872" s="293"/>
      <c r="J1872" s="301"/>
    </row>
    <row r="1873" spans="1:10" x14ac:dyDescent="0.25">
      <c r="A1873" s="230"/>
      <c r="B1873" s="290"/>
      <c r="C1873" s="300" t="s">
        <v>2552</v>
      </c>
      <c r="D1873" s="296">
        <v>1</v>
      </c>
      <c r="E1873" s="297">
        <v>1</v>
      </c>
      <c r="F1873" s="298" t="s">
        <v>713</v>
      </c>
      <c r="G1873" s="299" t="s">
        <v>2903</v>
      </c>
      <c r="H1873" s="292"/>
      <c r="I1873" s="293"/>
      <c r="J1873" s="301"/>
    </row>
    <row r="1874" spans="1:10" x14ac:dyDescent="0.25">
      <c r="A1874" s="230"/>
      <c r="B1874" s="290"/>
      <c r="C1874" s="300" t="s">
        <v>2553</v>
      </c>
      <c r="D1874" s="296">
        <v>1</v>
      </c>
      <c r="E1874" s="297">
        <v>1</v>
      </c>
      <c r="F1874" s="298" t="s">
        <v>713</v>
      </c>
      <c r="G1874" s="299" t="s">
        <v>2903</v>
      </c>
      <c r="H1874" s="292"/>
      <c r="I1874" s="293"/>
      <c r="J1874" s="301"/>
    </row>
    <row r="1875" spans="1:10" ht="24" x14ac:dyDescent="0.25">
      <c r="A1875" s="230"/>
      <c r="B1875" s="290"/>
      <c r="C1875" s="300" t="s">
        <v>2554</v>
      </c>
      <c r="D1875" s="296">
        <v>1</v>
      </c>
      <c r="E1875" s="297">
        <v>1</v>
      </c>
      <c r="F1875" s="298" t="s">
        <v>713</v>
      </c>
      <c r="G1875" s="299" t="s">
        <v>2903</v>
      </c>
      <c r="H1875" s="292"/>
      <c r="I1875" s="293"/>
      <c r="J1875" s="301"/>
    </row>
    <row r="1876" spans="1:10" x14ac:dyDescent="0.25">
      <c r="A1876" s="230"/>
      <c r="B1876" s="290"/>
      <c r="C1876" s="300" t="s">
        <v>2555</v>
      </c>
      <c r="D1876" s="296">
        <v>1</v>
      </c>
      <c r="E1876" s="297">
        <v>1</v>
      </c>
      <c r="F1876" s="298" t="s">
        <v>713</v>
      </c>
      <c r="G1876" s="299" t="s">
        <v>3063</v>
      </c>
      <c r="H1876" s="292"/>
      <c r="I1876" s="293"/>
      <c r="J1876" s="301"/>
    </row>
    <row r="1877" spans="1:10" ht="36" x14ac:dyDescent="0.25">
      <c r="A1877" s="230"/>
      <c r="B1877" s="290"/>
      <c r="C1877" s="300" t="s">
        <v>2556</v>
      </c>
      <c r="D1877" s="296">
        <v>1</v>
      </c>
      <c r="E1877" s="297">
        <v>1</v>
      </c>
      <c r="F1877" s="298" t="s">
        <v>713</v>
      </c>
      <c r="G1877" s="299" t="s">
        <v>2903</v>
      </c>
      <c r="H1877" s="292"/>
      <c r="I1877" s="293"/>
      <c r="J1877" s="301"/>
    </row>
    <row r="1878" spans="1:10" ht="24" x14ac:dyDescent="0.25">
      <c r="A1878" s="230"/>
      <c r="B1878" s="290"/>
      <c r="C1878" s="300" t="s">
        <v>2557</v>
      </c>
      <c r="D1878" s="296">
        <v>1</v>
      </c>
      <c r="E1878" s="297">
        <v>1</v>
      </c>
      <c r="F1878" s="298" t="s">
        <v>713</v>
      </c>
      <c r="G1878" s="299" t="s">
        <v>2903</v>
      </c>
      <c r="H1878" s="292"/>
      <c r="I1878" s="293"/>
      <c r="J1878" s="301"/>
    </row>
    <row r="1879" spans="1:10" ht="48" x14ac:dyDescent="0.25">
      <c r="A1879" s="230"/>
      <c r="B1879" s="290"/>
      <c r="C1879" s="300" t="s">
        <v>2558</v>
      </c>
      <c r="D1879" s="296">
        <v>1</v>
      </c>
      <c r="E1879" s="297">
        <v>1</v>
      </c>
      <c r="F1879" s="298" t="s">
        <v>713</v>
      </c>
      <c r="G1879" s="299" t="s">
        <v>2903</v>
      </c>
      <c r="H1879" s="292"/>
      <c r="I1879" s="293"/>
      <c r="J1879" s="301"/>
    </row>
    <row r="1880" spans="1:10" x14ac:dyDescent="0.25">
      <c r="A1880" s="230"/>
      <c r="B1880" s="290"/>
      <c r="C1880" s="295" t="s">
        <v>2559</v>
      </c>
      <c r="D1880" s="296">
        <v>1</v>
      </c>
      <c r="E1880" s="297">
        <v>1</v>
      </c>
      <c r="F1880" s="298" t="s">
        <v>713</v>
      </c>
      <c r="G1880" s="299" t="s">
        <v>2903</v>
      </c>
      <c r="H1880" s="292"/>
      <c r="I1880" s="293"/>
      <c r="J1880" s="301"/>
    </row>
    <row r="1881" spans="1:10" ht="24" x14ac:dyDescent="0.25">
      <c r="A1881" s="230"/>
      <c r="B1881" s="290"/>
      <c r="C1881" s="295" t="s">
        <v>2560</v>
      </c>
      <c r="D1881" s="296">
        <v>1</v>
      </c>
      <c r="E1881" s="297">
        <v>1</v>
      </c>
      <c r="F1881" s="298" t="s">
        <v>713</v>
      </c>
      <c r="G1881" s="299" t="s">
        <v>2903</v>
      </c>
      <c r="H1881" s="292"/>
      <c r="I1881" s="293"/>
      <c r="J1881" s="301"/>
    </row>
    <row r="1882" spans="1:10" x14ac:dyDescent="0.25">
      <c r="A1882" s="230"/>
      <c r="B1882" s="290"/>
      <c r="C1882" s="300" t="s">
        <v>2561</v>
      </c>
      <c r="D1882" s="296">
        <v>1</v>
      </c>
      <c r="E1882" s="297">
        <v>1</v>
      </c>
      <c r="F1882" s="298" t="s">
        <v>713</v>
      </c>
      <c r="G1882" s="299" t="s">
        <v>2903</v>
      </c>
      <c r="H1882" s="292"/>
      <c r="I1882" s="293"/>
      <c r="J1882" s="301"/>
    </row>
    <row r="1883" spans="1:10" x14ac:dyDescent="0.25">
      <c r="A1883" s="230"/>
      <c r="B1883" s="290"/>
      <c r="C1883" s="300" t="s">
        <v>2562</v>
      </c>
      <c r="D1883" s="296">
        <v>1</v>
      </c>
      <c r="E1883" s="297">
        <v>1</v>
      </c>
      <c r="F1883" s="298" t="s">
        <v>713</v>
      </c>
      <c r="G1883" s="299" t="s">
        <v>2903</v>
      </c>
      <c r="H1883" s="292"/>
      <c r="I1883" s="293"/>
      <c r="J1883" s="301"/>
    </row>
    <row r="1884" spans="1:10" x14ac:dyDescent="0.25">
      <c r="A1884" s="230"/>
      <c r="B1884" s="290"/>
      <c r="C1884" s="300" t="s">
        <v>2563</v>
      </c>
      <c r="D1884" s="296">
        <v>1</v>
      </c>
      <c r="E1884" s="297">
        <v>1</v>
      </c>
      <c r="F1884" s="298" t="s">
        <v>713</v>
      </c>
      <c r="G1884" s="299" t="s">
        <v>2903</v>
      </c>
      <c r="H1884" s="292"/>
      <c r="I1884" s="293"/>
      <c r="J1884" s="301"/>
    </row>
    <row r="1885" spans="1:10" x14ac:dyDescent="0.25">
      <c r="A1885" s="230"/>
      <c r="B1885" s="290"/>
      <c r="C1885" s="300" t="s">
        <v>2564</v>
      </c>
      <c r="D1885" s="296">
        <v>1</v>
      </c>
      <c r="E1885" s="297">
        <v>1</v>
      </c>
      <c r="F1885" s="298" t="s">
        <v>713</v>
      </c>
      <c r="G1885" s="299" t="s">
        <v>2903</v>
      </c>
      <c r="H1885" s="292"/>
      <c r="I1885" s="293"/>
      <c r="J1885" s="301"/>
    </row>
    <row r="1886" spans="1:10" x14ac:dyDescent="0.25">
      <c r="A1886" s="230"/>
      <c r="B1886" s="290"/>
      <c r="C1886" s="295" t="s">
        <v>2565</v>
      </c>
      <c r="D1886" s="296">
        <v>1</v>
      </c>
      <c r="E1886" s="297">
        <v>1</v>
      </c>
      <c r="F1886" s="298" t="s">
        <v>713</v>
      </c>
      <c r="G1886" s="299" t="s">
        <v>2903</v>
      </c>
      <c r="H1886" s="292"/>
      <c r="I1886" s="293"/>
      <c r="J1886" s="301"/>
    </row>
    <row r="1887" spans="1:10" ht="24" x14ac:dyDescent="0.25">
      <c r="A1887" s="230"/>
      <c r="B1887" s="290"/>
      <c r="C1887" s="295" t="s">
        <v>2566</v>
      </c>
      <c r="D1887" s="296">
        <v>1</v>
      </c>
      <c r="E1887" s="297">
        <v>1</v>
      </c>
      <c r="F1887" s="298" t="s">
        <v>713</v>
      </c>
      <c r="G1887" s="299" t="s">
        <v>2903</v>
      </c>
      <c r="H1887" s="292"/>
      <c r="I1887" s="293"/>
      <c r="J1887" s="301"/>
    </row>
    <row r="1888" spans="1:10" x14ac:dyDescent="0.25">
      <c r="A1888" s="230"/>
      <c r="B1888" s="290"/>
      <c r="C1888" s="300" t="s">
        <v>2567</v>
      </c>
      <c r="D1888" s="296">
        <v>1</v>
      </c>
      <c r="E1888" s="297">
        <v>1</v>
      </c>
      <c r="F1888" s="298" t="s">
        <v>713</v>
      </c>
      <c r="G1888" s="299" t="s">
        <v>2903</v>
      </c>
      <c r="H1888" s="292"/>
      <c r="I1888" s="293"/>
      <c r="J1888" s="301"/>
    </row>
    <row r="1889" spans="1:10" x14ac:dyDescent="0.25">
      <c r="A1889" s="230"/>
      <c r="B1889" s="290"/>
      <c r="C1889" s="300" t="s">
        <v>2568</v>
      </c>
      <c r="D1889" s="296">
        <v>1</v>
      </c>
      <c r="E1889" s="297">
        <v>1</v>
      </c>
      <c r="F1889" s="298" t="s">
        <v>713</v>
      </c>
      <c r="G1889" s="299" t="s">
        <v>2903</v>
      </c>
      <c r="H1889" s="292"/>
      <c r="I1889" s="293"/>
      <c r="J1889" s="301"/>
    </row>
    <row r="1890" spans="1:10" x14ac:dyDescent="0.25">
      <c r="A1890" s="230"/>
      <c r="B1890" s="290"/>
      <c r="C1890" s="300" t="s">
        <v>2569</v>
      </c>
      <c r="D1890" s="296">
        <v>1</v>
      </c>
      <c r="E1890" s="297">
        <v>1</v>
      </c>
      <c r="F1890" s="298" t="s">
        <v>713</v>
      </c>
      <c r="G1890" s="299" t="s">
        <v>2903</v>
      </c>
      <c r="H1890" s="292"/>
      <c r="I1890" s="293"/>
      <c r="J1890" s="301"/>
    </row>
    <row r="1891" spans="1:10" x14ac:dyDescent="0.25">
      <c r="A1891" s="230"/>
      <c r="B1891" s="290"/>
      <c r="C1891" s="300" t="s">
        <v>2570</v>
      </c>
      <c r="D1891" s="296">
        <v>1</v>
      </c>
      <c r="E1891" s="297">
        <v>1</v>
      </c>
      <c r="F1891" s="298" t="s">
        <v>713</v>
      </c>
      <c r="G1891" s="299" t="s">
        <v>2903</v>
      </c>
      <c r="H1891" s="292"/>
      <c r="I1891" s="293"/>
      <c r="J1891" s="301"/>
    </row>
    <row r="1892" spans="1:10" x14ac:dyDescent="0.25">
      <c r="A1892" s="230"/>
      <c r="B1892" s="290"/>
      <c r="C1892" s="300" t="s">
        <v>2571</v>
      </c>
      <c r="D1892" s="296">
        <v>1</v>
      </c>
      <c r="E1892" s="297">
        <v>1</v>
      </c>
      <c r="F1892" s="298" t="s">
        <v>713</v>
      </c>
      <c r="G1892" s="299" t="s">
        <v>2903</v>
      </c>
      <c r="H1892" s="292"/>
      <c r="I1892" s="293"/>
      <c r="J1892" s="301"/>
    </row>
    <row r="1893" spans="1:10" x14ac:dyDescent="0.25">
      <c r="A1893" s="230"/>
      <c r="B1893" s="290"/>
      <c r="C1893" s="300" t="s">
        <v>2572</v>
      </c>
      <c r="D1893" s="296">
        <v>1</v>
      </c>
      <c r="E1893" s="297">
        <v>1</v>
      </c>
      <c r="F1893" s="298" t="s">
        <v>713</v>
      </c>
      <c r="G1893" s="299" t="s">
        <v>2903</v>
      </c>
      <c r="H1893" s="292"/>
      <c r="I1893" s="293"/>
      <c r="J1893" s="301"/>
    </row>
    <row r="1894" spans="1:10" x14ac:dyDescent="0.25">
      <c r="A1894" s="230"/>
      <c r="B1894" s="290"/>
      <c r="C1894" s="300" t="s">
        <v>2573</v>
      </c>
      <c r="D1894" s="296">
        <v>1</v>
      </c>
      <c r="E1894" s="297">
        <v>1</v>
      </c>
      <c r="F1894" s="298" t="s">
        <v>713</v>
      </c>
      <c r="G1894" s="299" t="s">
        <v>2903</v>
      </c>
      <c r="H1894" s="292"/>
      <c r="I1894" s="293"/>
      <c r="J1894" s="301"/>
    </row>
    <row r="1895" spans="1:10" ht="48" x14ac:dyDescent="0.25">
      <c r="A1895" s="230"/>
      <c r="B1895" s="290"/>
      <c r="C1895" s="300" t="s">
        <v>2574</v>
      </c>
      <c r="D1895" s="296">
        <v>1</v>
      </c>
      <c r="E1895" s="297">
        <v>1</v>
      </c>
      <c r="F1895" s="298" t="s">
        <v>713</v>
      </c>
      <c r="G1895" s="299" t="s">
        <v>2903</v>
      </c>
      <c r="H1895" s="292"/>
      <c r="I1895" s="293"/>
      <c r="J1895" s="301"/>
    </row>
    <row r="1896" spans="1:10" ht="24" x14ac:dyDescent="0.25">
      <c r="A1896" s="230"/>
      <c r="B1896" s="290"/>
      <c r="C1896" s="300" t="s">
        <v>2575</v>
      </c>
      <c r="D1896" s="296">
        <v>1</v>
      </c>
      <c r="E1896" s="297">
        <v>1</v>
      </c>
      <c r="F1896" s="298" t="s">
        <v>713</v>
      </c>
      <c r="G1896" s="299" t="s">
        <v>2903</v>
      </c>
      <c r="H1896" s="292"/>
      <c r="I1896" s="293"/>
      <c r="J1896" s="301"/>
    </row>
    <row r="1897" spans="1:10" ht="24" x14ac:dyDescent="0.25">
      <c r="A1897" s="230"/>
      <c r="B1897" s="290"/>
      <c r="C1897" s="300" t="s">
        <v>2576</v>
      </c>
      <c r="D1897" s="296">
        <v>1</v>
      </c>
      <c r="E1897" s="297">
        <v>1</v>
      </c>
      <c r="F1897" s="298" t="s">
        <v>713</v>
      </c>
      <c r="G1897" s="299" t="s">
        <v>2903</v>
      </c>
      <c r="H1897" s="292"/>
      <c r="I1897" s="293"/>
      <c r="J1897" s="301"/>
    </row>
    <row r="1898" spans="1:10" ht="72" x14ac:dyDescent="0.25">
      <c r="A1898" s="230"/>
      <c r="B1898" s="290"/>
      <c r="C1898" s="300" t="s">
        <v>2577</v>
      </c>
      <c r="D1898" s="296">
        <v>1</v>
      </c>
      <c r="E1898" s="297">
        <v>1</v>
      </c>
      <c r="F1898" s="298" t="s">
        <v>713</v>
      </c>
      <c r="G1898" s="299" t="s">
        <v>2903</v>
      </c>
      <c r="H1898" s="292"/>
      <c r="I1898" s="293"/>
      <c r="J1898" s="301"/>
    </row>
    <row r="1899" spans="1:10" x14ac:dyDescent="0.25">
      <c r="A1899" s="230"/>
      <c r="B1899" s="290"/>
      <c r="C1899" s="300" t="s">
        <v>2578</v>
      </c>
      <c r="D1899" s="296">
        <v>1</v>
      </c>
      <c r="E1899" s="297">
        <v>1</v>
      </c>
      <c r="F1899" s="298" t="s">
        <v>713</v>
      </c>
      <c r="G1899" s="299" t="s">
        <v>2903</v>
      </c>
      <c r="H1899" s="292"/>
      <c r="I1899" s="293"/>
      <c r="J1899" s="301"/>
    </row>
    <row r="1900" spans="1:10" x14ac:dyDescent="0.25">
      <c r="A1900" s="230"/>
      <c r="B1900" s="290"/>
      <c r="C1900" s="300" t="s">
        <v>2579</v>
      </c>
      <c r="D1900" s="296">
        <v>1</v>
      </c>
      <c r="E1900" s="297">
        <v>1</v>
      </c>
      <c r="F1900" s="298" t="s">
        <v>713</v>
      </c>
      <c r="G1900" s="299" t="s">
        <v>2903</v>
      </c>
      <c r="H1900" s="292"/>
      <c r="I1900" s="293"/>
      <c r="J1900" s="301"/>
    </row>
    <row r="1901" spans="1:10" ht="48" x14ac:dyDescent="0.25">
      <c r="A1901" s="230"/>
      <c r="B1901" s="290"/>
      <c r="C1901" s="300" t="s">
        <v>2580</v>
      </c>
      <c r="D1901" s="296">
        <v>1</v>
      </c>
      <c r="E1901" s="297">
        <v>1</v>
      </c>
      <c r="F1901" s="298" t="s">
        <v>713</v>
      </c>
      <c r="G1901" s="299" t="s">
        <v>2903</v>
      </c>
      <c r="H1901" s="292"/>
      <c r="I1901" s="302"/>
      <c r="J1901" s="301"/>
    </row>
    <row r="1902" spans="1:10" ht="36" x14ac:dyDescent="0.25">
      <c r="A1902" s="230"/>
      <c r="B1902" s="290"/>
      <c r="C1902" s="300" t="s">
        <v>2581</v>
      </c>
      <c r="D1902" s="296">
        <v>1</v>
      </c>
      <c r="E1902" s="297">
        <v>1</v>
      </c>
      <c r="F1902" s="298" t="s">
        <v>713</v>
      </c>
      <c r="G1902" s="299" t="s">
        <v>2903</v>
      </c>
      <c r="H1902" s="292"/>
      <c r="I1902" s="302"/>
      <c r="J1902" s="301"/>
    </row>
    <row r="1903" spans="1:10" x14ac:dyDescent="0.25">
      <c r="A1903" s="230"/>
      <c r="B1903" s="290"/>
      <c r="C1903" s="277"/>
      <c r="D1903" s="291"/>
      <c r="E1903" s="292"/>
      <c r="F1903" s="292"/>
      <c r="G1903" s="292"/>
      <c r="H1903" s="292"/>
      <c r="I1903" s="302"/>
      <c r="J1903" s="301"/>
    </row>
    <row r="1904" spans="1:10" x14ac:dyDescent="0.25">
      <c r="A1904" s="230"/>
      <c r="B1904" s="290"/>
      <c r="C1904" s="277" t="s">
        <v>1480</v>
      </c>
      <c r="D1904" s="291"/>
      <c r="E1904" s="292"/>
      <c r="F1904" s="292"/>
      <c r="G1904" s="292"/>
      <c r="H1904" s="292"/>
      <c r="I1904" s="302"/>
      <c r="J1904" s="301"/>
    </row>
    <row r="1905" spans="1:10" x14ac:dyDescent="0.25">
      <c r="A1905" s="230"/>
      <c r="B1905" s="290"/>
      <c r="C1905" s="277"/>
      <c r="D1905" s="291"/>
      <c r="E1905" s="292"/>
      <c r="F1905" s="292"/>
      <c r="G1905" s="292"/>
      <c r="H1905" s="292"/>
      <c r="I1905" s="302"/>
      <c r="J1905" s="301"/>
    </row>
    <row r="1906" spans="1:10" x14ac:dyDescent="0.25">
      <c r="A1906" s="230"/>
      <c r="B1906" s="290"/>
      <c r="C1906" s="270" t="s">
        <v>726</v>
      </c>
      <c r="D1906" s="284"/>
      <c r="E1906" s="283" t="s">
        <v>1485</v>
      </c>
      <c r="F1906" s="283" t="s">
        <v>712</v>
      </c>
      <c r="G1906" s="283" t="s">
        <v>1486</v>
      </c>
      <c r="H1906" s="292"/>
      <c r="I1906" s="302"/>
      <c r="J1906" s="301"/>
    </row>
    <row r="1907" spans="1:10" ht="36" x14ac:dyDescent="0.25">
      <c r="A1907" s="230"/>
      <c r="B1907" s="290"/>
      <c r="C1907" s="303" t="s">
        <v>2582</v>
      </c>
      <c r="D1907" s="304">
        <v>1</v>
      </c>
      <c r="E1907" s="297">
        <v>1</v>
      </c>
      <c r="F1907" s="298" t="s">
        <v>713</v>
      </c>
      <c r="G1907" s="299" t="s">
        <v>2903</v>
      </c>
      <c r="H1907" s="292"/>
      <c r="I1907" s="302"/>
      <c r="J1907" s="301"/>
    </row>
    <row r="1908" spans="1:10" ht="36" x14ac:dyDescent="0.25">
      <c r="A1908" s="230"/>
      <c r="B1908" s="290"/>
      <c r="C1908" s="295" t="s">
        <v>2583</v>
      </c>
      <c r="D1908" s="304">
        <v>1</v>
      </c>
      <c r="E1908" s="297">
        <v>1</v>
      </c>
      <c r="F1908" s="298" t="s">
        <v>713</v>
      </c>
      <c r="G1908" s="299" t="s">
        <v>2903</v>
      </c>
      <c r="H1908" s="292"/>
      <c r="I1908" s="302"/>
      <c r="J1908" s="301"/>
    </row>
    <row r="1909" spans="1:10" ht="36" x14ac:dyDescent="0.25">
      <c r="A1909" s="230"/>
      <c r="B1909" s="290"/>
      <c r="C1909" s="295" t="s">
        <v>2584</v>
      </c>
      <c r="D1909" s="304">
        <v>1</v>
      </c>
      <c r="E1909" s="297">
        <v>1</v>
      </c>
      <c r="F1909" s="298" t="s">
        <v>713</v>
      </c>
      <c r="G1909" s="299" t="s">
        <v>2903</v>
      </c>
      <c r="H1909" s="292"/>
      <c r="I1909" s="302"/>
      <c r="J1909" s="301"/>
    </row>
    <row r="1910" spans="1:10" ht="36" x14ac:dyDescent="0.25">
      <c r="A1910" s="230"/>
      <c r="B1910" s="290"/>
      <c r="C1910" s="295" t="s">
        <v>2585</v>
      </c>
      <c r="D1910" s="304">
        <v>1</v>
      </c>
      <c r="E1910" s="297">
        <v>1</v>
      </c>
      <c r="F1910" s="298" t="s">
        <v>713</v>
      </c>
      <c r="G1910" s="299" t="s">
        <v>2903</v>
      </c>
      <c r="H1910" s="292"/>
      <c r="I1910" s="302"/>
      <c r="J1910" s="301"/>
    </row>
    <row r="1911" spans="1:10" ht="24" x14ac:dyDescent="0.25">
      <c r="A1911" s="230"/>
      <c r="B1911" s="290"/>
      <c r="C1911" s="295" t="s">
        <v>2586</v>
      </c>
      <c r="D1911" s="304">
        <v>1</v>
      </c>
      <c r="E1911" s="297">
        <v>1</v>
      </c>
      <c r="F1911" s="298" t="s">
        <v>713</v>
      </c>
      <c r="G1911" s="299" t="s">
        <v>2903</v>
      </c>
      <c r="H1911" s="292"/>
      <c r="I1911" s="302"/>
      <c r="J1911" s="301"/>
    </row>
    <row r="1912" spans="1:10" ht="24" x14ac:dyDescent="0.25">
      <c r="A1912" s="230"/>
      <c r="B1912" s="290"/>
      <c r="C1912" s="295" t="s">
        <v>2587</v>
      </c>
      <c r="D1912" s="304">
        <v>1</v>
      </c>
      <c r="E1912" s="297">
        <v>1</v>
      </c>
      <c r="F1912" s="298" t="s">
        <v>713</v>
      </c>
      <c r="G1912" s="299" t="s">
        <v>2903</v>
      </c>
      <c r="H1912" s="292"/>
      <c r="I1912" s="302"/>
      <c r="J1912" s="301"/>
    </row>
    <row r="1913" spans="1:10" ht="36" x14ac:dyDescent="0.25">
      <c r="A1913" s="230"/>
      <c r="B1913" s="290"/>
      <c r="C1913" s="295" t="s">
        <v>2588</v>
      </c>
      <c r="D1913" s="304">
        <v>1</v>
      </c>
      <c r="E1913" s="297">
        <v>1</v>
      </c>
      <c r="F1913" s="298" t="s">
        <v>713</v>
      </c>
      <c r="G1913" s="299" t="s">
        <v>2903</v>
      </c>
      <c r="H1913" s="292"/>
      <c r="I1913" s="302"/>
      <c r="J1913" s="301"/>
    </row>
    <row r="1914" spans="1:10" ht="36" x14ac:dyDescent="0.25">
      <c r="A1914" s="230"/>
      <c r="B1914" s="290"/>
      <c r="C1914" s="303" t="s">
        <v>2589</v>
      </c>
      <c r="D1914" s="304">
        <v>1</v>
      </c>
      <c r="E1914" s="297">
        <v>0</v>
      </c>
      <c r="F1914" s="298" t="s">
        <v>713</v>
      </c>
      <c r="G1914" s="299" t="s">
        <v>3064</v>
      </c>
      <c r="H1914" s="292"/>
      <c r="I1914" s="302"/>
      <c r="J1914" s="301"/>
    </row>
    <row r="1915" spans="1:10" x14ac:dyDescent="0.25">
      <c r="A1915" s="230"/>
      <c r="B1915" s="290"/>
      <c r="C1915" s="295" t="s">
        <v>2590</v>
      </c>
      <c r="D1915" s="304">
        <v>1</v>
      </c>
      <c r="E1915" s="297">
        <v>1</v>
      </c>
      <c r="F1915" s="298" t="s">
        <v>713</v>
      </c>
      <c r="G1915" s="299" t="s">
        <v>2903</v>
      </c>
      <c r="H1915" s="292"/>
      <c r="I1915" s="302"/>
      <c r="J1915" s="301"/>
    </row>
    <row r="1916" spans="1:10" x14ac:dyDescent="0.25">
      <c r="A1916" s="230"/>
      <c r="B1916" s="305"/>
      <c r="C1916" s="306"/>
      <c r="D1916" s="307"/>
      <c r="E1916" s="308"/>
      <c r="F1916" s="308"/>
      <c r="G1916" s="308"/>
      <c r="H1916" s="308"/>
      <c r="I1916" s="309"/>
      <c r="J1916" s="301"/>
    </row>
    <row r="1917" spans="1:10" x14ac:dyDescent="0.25">
      <c r="A1917" s="230"/>
      <c r="B1917" s="301"/>
      <c r="C1917" s="310"/>
      <c r="D1917" s="311"/>
      <c r="E1917" s="301"/>
      <c r="F1917" s="301"/>
      <c r="G1917" s="301"/>
      <c r="H1917" s="301"/>
      <c r="I1917" s="301"/>
      <c r="J1917" s="301"/>
    </row>
    <row r="1918" spans="1:10" x14ac:dyDescent="0.25">
      <c r="A1918" s="230"/>
      <c r="B1918" s="230"/>
      <c r="C1918" s="256"/>
      <c r="D1918" s="116"/>
      <c r="E1918" s="230"/>
      <c r="F1918" s="230"/>
      <c r="G1918" s="230"/>
      <c r="H1918" s="230"/>
      <c r="I1918" s="230"/>
      <c r="J1918" s="230"/>
    </row>
    <row r="1919" spans="1:10" x14ac:dyDescent="0.25">
      <c r="A1919" s="230"/>
      <c r="B1919" s="230"/>
      <c r="C1919" s="256"/>
      <c r="D1919" s="116"/>
      <c r="E1919" s="230"/>
      <c r="F1919" s="230"/>
      <c r="G1919" s="230"/>
      <c r="H1919" s="230"/>
      <c r="I1919" s="230"/>
      <c r="J1919" s="230"/>
    </row>
    <row r="1920" spans="1:10" x14ac:dyDescent="0.25">
      <c r="A1920" s="230"/>
      <c r="B1920" s="230"/>
      <c r="C1920" s="256"/>
      <c r="D1920" s="116"/>
      <c r="E1920" s="230"/>
      <c r="F1920" s="230"/>
      <c r="G1920" s="230"/>
      <c r="H1920" s="230"/>
      <c r="I1920" s="230"/>
      <c r="J1920" s="230"/>
    </row>
    <row r="1921" spans="1:10" x14ac:dyDescent="0.25">
      <c r="A1921" s="230"/>
      <c r="B1921" s="230"/>
      <c r="C1921" s="256"/>
      <c r="D1921" s="116"/>
      <c r="E1921" s="230"/>
      <c r="F1921" s="230"/>
      <c r="G1921" s="230"/>
      <c r="H1921" s="230"/>
      <c r="I1921" s="230"/>
      <c r="J1921" s="230"/>
    </row>
    <row r="1922" spans="1:10" ht="18.75" x14ac:dyDescent="0.25">
      <c r="A1922" s="234"/>
      <c r="B1922" s="407" t="s">
        <v>2591</v>
      </c>
      <c r="C1922" s="408"/>
      <c r="D1922" s="408"/>
      <c r="E1922" s="408"/>
      <c r="F1922" s="408"/>
      <c r="G1922" s="408"/>
      <c r="H1922" s="408"/>
      <c r="I1922" s="243"/>
      <c r="J1922" s="233"/>
    </row>
    <row r="1923" spans="1:10" x14ac:dyDescent="0.25">
      <c r="A1923" s="234"/>
      <c r="B1923" s="232"/>
      <c r="C1923" s="232"/>
      <c r="D1923" s="119"/>
      <c r="E1923" s="232"/>
      <c r="F1923" s="232"/>
      <c r="G1923" s="232"/>
      <c r="H1923" s="232"/>
      <c r="I1923" s="232"/>
      <c r="J1923" s="233"/>
    </row>
    <row r="1924" spans="1:10" x14ac:dyDescent="0.25">
      <c r="A1924" s="234"/>
      <c r="B1924" s="232"/>
      <c r="C1924" s="244" t="s">
        <v>1478</v>
      </c>
      <c r="D1924" s="120"/>
      <c r="E1924" s="245">
        <f>IF('Aplicabilidad Art.55'!$M$30="NO","NA",SUM(E1933:E1983)/SUM(D1933:D1983))</f>
        <v>1</v>
      </c>
      <c r="F1924" s="246"/>
      <c r="G1924" s="247" t="str">
        <f>CONCATENATE("Según la configuración de aplicabilidad, esta fracción ",'Aplicabilidad Art.55'!M30," aplica.")</f>
        <v>Según la configuración de aplicabilidad, esta fracción SI aplica.</v>
      </c>
      <c r="H1924" s="234"/>
      <c r="I1924" s="232"/>
      <c r="J1924" s="233"/>
    </row>
    <row r="1925" spans="1:10" x14ac:dyDescent="0.25">
      <c r="A1925" s="234"/>
      <c r="B1925" s="234"/>
      <c r="C1925" s="244" t="s">
        <v>1480</v>
      </c>
      <c r="D1925" s="120"/>
      <c r="E1925" s="245">
        <f>IF('Aplicabilidad Art.55'!$M$30="NO","NA",SUM(E1988:E1996)/SUM(D1988:D1996))</f>
        <v>1</v>
      </c>
      <c r="F1925" s="246"/>
      <c r="G1925" s="248" t="s">
        <v>1481</v>
      </c>
      <c r="H1925" s="234"/>
      <c r="I1925" s="232"/>
      <c r="J1925" s="233"/>
    </row>
    <row r="1926" spans="1:10" x14ac:dyDescent="0.25">
      <c r="A1926" s="234"/>
      <c r="B1926" s="234"/>
      <c r="C1926" s="244" t="s">
        <v>1482</v>
      </c>
      <c r="D1926" s="120"/>
      <c r="E1926" s="177">
        <f>IF('Aplicabilidad Art.55'!$M$30="NO","NA",E1924*0.6+E1925*0.4)</f>
        <v>1</v>
      </c>
      <c r="F1926" s="249"/>
      <c r="G1926" s="248" t="s">
        <v>1483</v>
      </c>
      <c r="H1926" s="234"/>
      <c r="I1926" s="232"/>
      <c r="J1926" s="233"/>
    </row>
    <row r="1927" spans="1:10" x14ac:dyDescent="0.25">
      <c r="A1927" s="234"/>
      <c r="B1927" s="234"/>
      <c r="C1927" s="234"/>
      <c r="D1927" s="117"/>
      <c r="E1927" s="236"/>
      <c r="F1927" s="236"/>
      <c r="G1927" s="234"/>
      <c r="H1927" s="234"/>
      <c r="I1927" s="232"/>
      <c r="J1927" s="233"/>
    </row>
    <row r="1928" spans="1:10" x14ac:dyDescent="0.25">
      <c r="A1928" s="230"/>
      <c r="B1928" s="231"/>
      <c r="C1928" s="232"/>
      <c r="D1928" s="114"/>
      <c r="E1928" s="231"/>
      <c r="F1928" s="231"/>
      <c r="G1928" s="231"/>
      <c r="H1928" s="232"/>
      <c r="I1928" s="232"/>
      <c r="J1928" s="233"/>
    </row>
    <row r="1929" spans="1:10" x14ac:dyDescent="0.25">
      <c r="A1929" s="230"/>
      <c r="B1929" s="91"/>
      <c r="C1929" s="251"/>
      <c r="D1929" s="121"/>
      <c r="E1929" s="409"/>
      <c r="F1929" s="410"/>
      <c r="G1929" s="410"/>
      <c r="H1929" s="252"/>
      <c r="I1929" s="92"/>
      <c r="J1929" s="233"/>
    </row>
    <row r="1930" spans="1:10" x14ac:dyDescent="0.25">
      <c r="A1930" s="230"/>
      <c r="B1930" s="49"/>
      <c r="C1930" s="234" t="s">
        <v>1484</v>
      </c>
      <c r="D1930" s="122"/>
      <c r="E1930" s="253"/>
      <c r="F1930" s="253"/>
      <c r="G1930" s="253"/>
      <c r="H1930" s="253"/>
      <c r="I1930" s="93"/>
      <c r="J1930" s="233"/>
    </row>
    <row r="1931" spans="1:10" x14ac:dyDescent="0.25">
      <c r="A1931" s="230"/>
      <c r="B1931" s="123"/>
      <c r="C1931" s="234"/>
      <c r="D1931" s="122"/>
      <c r="E1931" s="253"/>
      <c r="F1931" s="253"/>
      <c r="G1931" s="253"/>
      <c r="H1931" s="253"/>
      <c r="I1931" s="93"/>
      <c r="J1931" s="233"/>
    </row>
    <row r="1932" spans="1:10" x14ac:dyDescent="0.25">
      <c r="A1932" s="230"/>
      <c r="B1932" s="123"/>
      <c r="C1932" s="232" t="s">
        <v>726</v>
      </c>
      <c r="D1932" s="114"/>
      <c r="E1932" s="231" t="s">
        <v>1485</v>
      </c>
      <c r="F1932" s="231" t="s">
        <v>712</v>
      </c>
      <c r="G1932" s="231" t="s">
        <v>1486</v>
      </c>
      <c r="H1932" s="253"/>
      <c r="I1932" s="93"/>
      <c r="J1932" s="233"/>
    </row>
    <row r="1933" spans="1:10" x14ac:dyDescent="0.25">
      <c r="A1933" s="230"/>
      <c r="B1933" s="123"/>
      <c r="C1933" s="124" t="s">
        <v>1487</v>
      </c>
      <c r="D1933" s="131">
        <v>1</v>
      </c>
      <c r="E1933" s="126">
        <v>1</v>
      </c>
      <c r="F1933" s="139" t="s">
        <v>713</v>
      </c>
      <c r="G1933" s="135" t="s">
        <v>2903</v>
      </c>
      <c r="H1933" s="253"/>
      <c r="I1933" s="93"/>
      <c r="J1933" s="233"/>
    </row>
    <row r="1934" spans="1:10" ht="24" x14ac:dyDescent="0.25">
      <c r="A1934" s="230"/>
      <c r="B1934" s="49"/>
      <c r="C1934" s="124" t="s">
        <v>1488</v>
      </c>
      <c r="D1934" s="131">
        <v>1</v>
      </c>
      <c r="E1934" s="126">
        <v>1</v>
      </c>
      <c r="F1934" s="139" t="s">
        <v>713</v>
      </c>
      <c r="G1934" s="135" t="s">
        <v>2903</v>
      </c>
      <c r="H1934" s="253"/>
      <c r="I1934" s="93"/>
      <c r="J1934" s="233"/>
    </row>
    <row r="1935" spans="1:10" ht="24" x14ac:dyDescent="0.25">
      <c r="A1935" s="230"/>
      <c r="B1935" s="49"/>
      <c r="C1935" s="128" t="s">
        <v>2592</v>
      </c>
      <c r="D1935" s="131">
        <v>1</v>
      </c>
      <c r="E1935" s="126">
        <v>1</v>
      </c>
      <c r="F1935" s="139" t="s">
        <v>713</v>
      </c>
      <c r="G1935" s="135" t="s">
        <v>2903</v>
      </c>
      <c r="H1935" s="253"/>
      <c r="I1935" s="93"/>
      <c r="J1935" s="230"/>
    </row>
    <row r="1936" spans="1:10" ht="60" x14ac:dyDescent="0.25">
      <c r="A1936" s="230"/>
      <c r="B1936" s="49"/>
      <c r="C1936" s="128" t="s">
        <v>2593</v>
      </c>
      <c r="D1936" s="131">
        <v>1</v>
      </c>
      <c r="E1936" s="126">
        <v>1</v>
      </c>
      <c r="F1936" s="139" t="s">
        <v>713</v>
      </c>
      <c r="G1936" s="135" t="s">
        <v>3065</v>
      </c>
      <c r="H1936" s="253"/>
      <c r="I1936" s="93"/>
      <c r="J1936" s="230"/>
    </row>
    <row r="1937" spans="1:10" x14ac:dyDescent="0.25">
      <c r="A1937" s="230"/>
      <c r="B1937" s="49"/>
      <c r="C1937" s="128" t="s">
        <v>2594</v>
      </c>
      <c r="D1937" s="131">
        <v>1</v>
      </c>
      <c r="E1937" s="126">
        <v>1</v>
      </c>
      <c r="F1937" s="139" t="s">
        <v>713</v>
      </c>
      <c r="G1937" s="135" t="s">
        <v>3054</v>
      </c>
      <c r="H1937" s="253"/>
      <c r="I1937" s="93"/>
      <c r="J1937" s="230"/>
    </row>
    <row r="1938" spans="1:10" ht="36" x14ac:dyDescent="0.25">
      <c r="A1938" s="230"/>
      <c r="B1938" s="49"/>
      <c r="C1938" s="128" t="s">
        <v>2595</v>
      </c>
      <c r="D1938" s="131">
        <v>1</v>
      </c>
      <c r="E1938" s="126">
        <v>1</v>
      </c>
      <c r="F1938" s="139" t="s">
        <v>713</v>
      </c>
      <c r="G1938" s="135" t="s">
        <v>3054</v>
      </c>
      <c r="H1938" s="253"/>
      <c r="I1938" s="93"/>
      <c r="J1938" s="230"/>
    </row>
    <row r="1939" spans="1:10" x14ac:dyDescent="0.25">
      <c r="A1939" s="230"/>
      <c r="B1939" s="49"/>
      <c r="C1939" s="128" t="s">
        <v>2596</v>
      </c>
      <c r="D1939" s="131">
        <v>1</v>
      </c>
      <c r="E1939" s="126">
        <v>1</v>
      </c>
      <c r="F1939" s="139" t="s">
        <v>713</v>
      </c>
      <c r="G1939" s="135" t="s">
        <v>3054</v>
      </c>
      <c r="H1939" s="253"/>
      <c r="I1939" s="93"/>
      <c r="J1939" s="230"/>
    </row>
    <row r="1940" spans="1:10" ht="48" x14ac:dyDescent="0.25">
      <c r="A1940" s="230"/>
      <c r="B1940" s="49"/>
      <c r="C1940" s="128" t="s">
        <v>2597</v>
      </c>
      <c r="D1940" s="131">
        <v>1</v>
      </c>
      <c r="E1940" s="126">
        <v>1</v>
      </c>
      <c r="F1940" s="139" t="s">
        <v>713</v>
      </c>
      <c r="G1940" s="135" t="s">
        <v>3054</v>
      </c>
      <c r="H1940" s="253"/>
      <c r="I1940" s="93"/>
      <c r="J1940" s="230"/>
    </row>
    <row r="1941" spans="1:10" ht="24" x14ac:dyDescent="0.25">
      <c r="A1941" s="230"/>
      <c r="B1941" s="49"/>
      <c r="C1941" s="128" t="s">
        <v>2598</v>
      </c>
      <c r="D1941" s="131">
        <v>1</v>
      </c>
      <c r="E1941" s="126">
        <v>1</v>
      </c>
      <c r="F1941" s="139" t="s">
        <v>713</v>
      </c>
      <c r="G1941" s="135" t="s">
        <v>3054</v>
      </c>
      <c r="H1941" s="253"/>
      <c r="I1941" s="93"/>
      <c r="J1941" s="230"/>
    </row>
    <row r="1942" spans="1:10" x14ac:dyDescent="0.25">
      <c r="A1942" s="230"/>
      <c r="B1942" s="49"/>
      <c r="C1942" s="128" t="s">
        <v>2599</v>
      </c>
      <c r="D1942" s="131">
        <v>1</v>
      </c>
      <c r="E1942" s="126">
        <v>1</v>
      </c>
      <c r="F1942" s="139" t="s">
        <v>713</v>
      </c>
      <c r="G1942" s="135" t="s">
        <v>3054</v>
      </c>
      <c r="H1942" s="253"/>
      <c r="I1942" s="93"/>
      <c r="J1942" s="230"/>
    </row>
    <row r="1943" spans="1:10" ht="24" x14ac:dyDescent="0.25">
      <c r="A1943" s="230"/>
      <c r="B1943" s="49"/>
      <c r="C1943" s="128" t="s">
        <v>2600</v>
      </c>
      <c r="D1943" s="131">
        <v>1</v>
      </c>
      <c r="E1943" s="126">
        <v>1</v>
      </c>
      <c r="F1943" s="139" t="s">
        <v>713</v>
      </c>
      <c r="G1943" s="135" t="s">
        <v>3054</v>
      </c>
      <c r="H1943" s="253"/>
      <c r="I1943" s="93"/>
      <c r="J1943" s="230"/>
    </row>
    <row r="1944" spans="1:10" ht="24" x14ac:dyDescent="0.25">
      <c r="A1944" s="230"/>
      <c r="B1944" s="49"/>
      <c r="C1944" s="128" t="s">
        <v>2601</v>
      </c>
      <c r="D1944" s="131">
        <v>1</v>
      </c>
      <c r="E1944" s="126">
        <v>1</v>
      </c>
      <c r="F1944" s="139" t="s">
        <v>713</v>
      </c>
      <c r="G1944" s="135" t="s">
        <v>3054</v>
      </c>
      <c r="H1944" s="253"/>
      <c r="I1944" s="93"/>
      <c r="J1944" s="230"/>
    </row>
    <row r="1945" spans="1:10" ht="36" x14ac:dyDescent="0.25">
      <c r="A1945" s="230"/>
      <c r="B1945" s="49"/>
      <c r="C1945" s="128" t="s">
        <v>2602</v>
      </c>
      <c r="D1945" s="131">
        <v>1</v>
      </c>
      <c r="E1945" s="126">
        <v>1</v>
      </c>
      <c r="F1945" s="139" t="s">
        <v>713</v>
      </c>
      <c r="G1945" s="135" t="s">
        <v>3054</v>
      </c>
      <c r="H1945" s="253"/>
      <c r="I1945" s="93"/>
      <c r="J1945" s="230"/>
    </row>
    <row r="1946" spans="1:10" ht="24" x14ac:dyDescent="0.25">
      <c r="A1946" s="230"/>
      <c r="B1946" s="49"/>
      <c r="C1946" s="128" t="s">
        <v>2603</v>
      </c>
      <c r="D1946" s="131">
        <v>1</v>
      </c>
      <c r="E1946" s="126">
        <v>1</v>
      </c>
      <c r="F1946" s="139" t="s">
        <v>713</v>
      </c>
      <c r="G1946" s="135" t="s">
        <v>3054</v>
      </c>
      <c r="H1946" s="253"/>
      <c r="I1946" s="93"/>
      <c r="J1946" s="230"/>
    </row>
    <row r="1947" spans="1:10" ht="24" x14ac:dyDescent="0.25">
      <c r="A1947" s="230"/>
      <c r="B1947" s="49"/>
      <c r="C1947" s="128" t="s">
        <v>2604</v>
      </c>
      <c r="D1947" s="131">
        <v>1</v>
      </c>
      <c r="E1947" s="126">
        <v>1</v>
      </c>
      <c r="F1947" s="139" t="s">
        <v>713</v>
      </c>
      <c r="G1947" s="135" t="s">
        <v>3054</v>
      </c>
      <c r="H1947" s="253"/>
      <c r="I1947" s="93"/>
      <c r="J1947" s="230"/>
    </row>
    <row r="1948" spans="1:10" ht="24" x14ac:dyDescent="0.25">
      <c r="A1948" s="230"/>
      <c r="B1948" s="49"/>
      <c r="C1948" s="128" t="s">
        <v>2605</v>
      </c>
      <c r="D1948" s="131">
        <v>1</v>
      </c>
      <c r="E1948" s="126">
        <v>1</v>
      </c>
      <c r="F1948" s="139" t="s">
        <v>713</v>
      </c>
      <c r="G1948" s="135" t="s">
        <v>3054</v>
      </c>
      <c r="H1948" s="253"/>
      <c r="I1948" s="93"/>
      <c r="J1948" s="230"/>
    </row>
    <row r="1949" spans="1:10" ht="36" x14ac:dyDescent="0.25">
      <c r="A1949" s="230"/>
      <c r="B1949" s="49"/>
      <c r="C1949" s="128" t="s">
        <v>2606</v>
      </c>
      <c r="D1949" s="131">
        <v>1</v>
      </c>
      <c r="E1949" s="126">
        <v>1</v>
      </c>
      <c r="F1949" s="139" t="s">
        <v>713</v>
      </c>
      <c r="G1949" s="135" t="s">
        <v>3054</v>
      </c>
      <c r="H1949" s="253"/>
      <c r="I1949" s="93"/>
      <c r="J1949" s="230"/>
    </row>
    <row r="1950" spans="1:10" ht="36" x14ac:dyDescent="0.25">
      <c r="A1950" s="230"/>
      <c r="B1950" s="49"/>
      <c r="C1950" s="128" t="s">
        <v>2607</v>
      </c>
      <c r="D1950" s="131">
        <v>1</v>
      </c>
      <c r="E1950" s="126">
        <v>1</v>
      </c>
      <c r="F1950" s="139" t="s">
        <v>713</v>
      </c>
      <c r="G1950" s="135" t="s">
        <v>3054</v>
      </c>
      <c r="H1950" s="253"/>
      <c r="I1950" s="93"/>
      <c r="J1950" s="230"/>
    </row>
    <row r="1951" spans="1:10" x14ac:dyDescent="0.25">
      <c r="A1951" s="230"/>
      <c r="B1951" s="49"/>
      <c r="C1951" s="128" t="s">
        <v>2608</v>
      </c>
      <c r="D1951" s="131">
        <v>1</v>
      </c>
      <c r="E1951" s="126">
        <v>1</v>
      </c>
      <c r="F1951" s="139" t="s">
        <v>713</v>
      </c>
      <c r="G1951" s="135" t="s">
        <v>3054</v>
      </c>
      <c r="H1951" s="253"/>
      <c r="I1951" s="93"/>
      <c r="J1951" s="230"/>
    </row>
    <row r="1952" spans="1:10" ht="48" x14ac:dyDescent="0.25">
      <c r="A1952" s="230"/>
      <c r="B1952" s="49"/>
      <c r="C1952" s="128" t="s">
        <v>2609</v>
      </c>
      <c r="D1952" s="131">
        <v>1</v>
      </c>
      <c r="E1952" s="126">
        <v>1</v>
      </c>
      <c r="F1952" s="139" t="s">
        <v>713</v>
      </c>
      <c r="G1952" s="135" t="s">
        <v>3054</v>
      </c>
      <c r="H1952" s="253"/>
      <c r="I1952" s="93"/>
      <c r="J1952" s="230"/>
    </row>
    <row r="1953" spans="1:10" ht="60" x14ac:dyDescent="0.25">
      <c r="A1953" s="230"/>
      <c r="B1953" s="49"/>
      <c r="C1953" s="128" t="s">
        <v>2610</v>
      </c>
      <c r="D1953" s="131">
        <v>1</v>
      </c>
      <c r="E1953" s="126">
        <v>1</v>
      </c>
      <c r="F1953" s="139" t="s">
        <v>713</v>
      </c>
      <c r="G1953" s="135" t="s">
        <v>3054</v>
      </c>
      <c r="H1953" s="253"/>
      <c r="I1953" s="93"/>
      <c r="J1953" s="230"/>
    </row>
    <row r="1954" spans="1:10" x14ac:dyDescent="0.25">
      <c r="A1954" s="230"/>
      <c r="B1954" s="49"/>
      <c r="C1954" s="128" t="s">
        <v>2611</v>
      </c>
      <c r="D1954" s="131">
        <v>1</v>
      </c>
      <c r="E1954" s="126">
        <v>1</v>
      </c>
      <c r="F1954" s="139" t="s">
        <v>713</v>
      </c>
      <c r="G1954" s="135" t="s">
        <v>3054</v>
      </c>
      <c r="H1954" s="253"/>
      <c r="I1954" s="93"/>
      <c r="J1954" s="230"/>
    </row>
    <row r="1955" spans="1:10" ht="36" x14ac:dyDescent="0.25">
      <c r="A1955" s="230"/>
      <c r="B1955" s="49"/>
      <c r="C1955" s="128" t="s">
        <v>2612</v>
      </c>
      <c r="D1955" s="131">
        <v>1</v>
      </c>
      <c r="E1955" s="126">
        <v>1</v>
      </c>
      <c r="F1955" s="139" t="s">
        <v>713</v>
      </c>
      <c r="G1955" s="135" t="s">
        <v>3054</v>
      </c>
      <c r="H1955" s="253"/>
      <c r="I1955" s="93"/>
      <c r="J1955" s="230"/>
    </row>
    <row r="1956" spans="1:10" ht="24" x14ac:dyDescent="0.25">
      <c r="A1956" s="230"/>
      <c r="B1956" s="49"/>
      <c r="C1956" s="128" t="s">
        <v>2613</v>
      </c>
      <c r="D1956" s="131">
        <v>1</v>
      </c>
      <c r="E1956" s="126">
        <v>1</v>
      </c>
      <c r="F1956" s="139" t="s">
        <v>713</v>
      </c>
      <c r="G1956" s="135" t="s">
        <v>3054</v>
      </c>
      <c r="H1956" s="253"/>
      <c r="I1956" s="93"/>
      <c r="J1956" s="230"/>
    </row>
    <row r="1957" spans="1:10" ht="24" x14ac:dyDescent="0.25">
      <c r="A1957" s="230"/>
      <c r="B1957" s="49"/>
      <c r="C1957" s="128" t="s">
        <v>2614</v>
      </c>
      <c r="D1957" s="131">
        <v>1</v>
      </c>
      <c r="E1957" s="126">
        <v>1</v>
      </c>
      <c r="F1957" s="139" t="s">
        <v>713</v>
      </c>
      <c r="G1957" s="135" t="s">
        <v>3054</v>
      </c>
      <c r="H1957" s="253"/>
      <c r="I1957" s="93"/>
      <c r="J1957" s="230"/>
    </row>
    <row r="1958" spans="1:10" ht="36" x14ac:dyDescent="0.25">
      <c r="A1958" s="230"/>
      <c r="B1958" s="49"/>
      <c r="C1958" s="128" t="s">
        <v>2615</v>
      </c>
      <c r="D1958" s="131">
        <v>1</v>
      </c>
      <c r="E1958" s="126">
        <v>1</v>
      </c>
      <c r="F1958" s="139" t="s">
        <v>713</v>
      </c>
      <c r="G1958" s="135" t="s">
        <v>3054</v>
      </c>
      <c r="H1958" s="253"/>
      <c r="I1958" s="93"/>
      <c r="J1958" s="230"/>
    </row>
    <row r="1959" spans="1:10" ht="24" x14ac:dyDescent="0.25">
      <c r="A1959" s="230"/>
      <c r="B1959" s="49"/>
      <c r="C1959" s="128" t="s">
        <v>2616</v>
      </c>
      <c r="D1959" s="131">
        <v>1</v>
      </c>
      <c r="E1959" s="126">
        <v>1</v>
      </c>
      <c r="F1959" s="139" t="s">
        <v>713</v>
      </c>
      <c r="G1959" s="135" t="s">
        <v>3054</v>
      </c>
      <c r="H1959" s="253"/>
      <c r="I1959" s="93"/>
      <c r="J1959" s="230"/>
    </row>
    <row r="1960" spans="1:10" ht="24" x14ac:dyDescent="0.25">
      <c r="A1960" s="230"/>
      <c r="B1960" s="49"/>
      <c r="C1960" s="128" t="s">
        <v>2617</v>
      </c>
      <c r="D1960" s="131">
        <v>1</v>
      </c>
      <c r="E1960" s="126">
        <v>1</v>
      </c>
      <c r="F1960" s="139" t="s">
        <v>713</v>
      </c>
      <c r="G1960" s="135" t="s">
        <v>3054</v>
      </c>
      <c r="H1960" s="253"/>
      <c r="I1960" s="93"/>
      <c r="J1960" s="230"/>
    </row>
    <row r="1961" spans="1:10" ht="24" x14ac:dyDescent="0.25">
      <c r="A1961" s="230"/>
      <c r="B1961" s="49"/>
      <c r="C1961" s="128" t="s">
        <v>2618</v>
      </c>
      <c r="D1961" s="131">
        <v>1</v>
      </c>
      <c r="E1961" s="126">
        <v>1</v>
      </c>
      <c r="F1961" s="139" t="s">
        <v>713</v>
      </c>
      <c r="G1961" s="135" t="s">
        <v>3054</v>
      </c>
      <c r="H1961" s="253"/>
      <c r="I1961" s="93"/>
      <c r="J1961" s="230"/>
    </row>
    <row r="1962" spans="1:10" ht="60" x14ac:dyDescent="0.25">
      <c r="A1962" s="230"/>
      <c r="B1962" s="49"/>
      <c r="C1962" s="128" t="s">
        <v>2619</v>
      </c>
      <c r="D1962" s="131">
        <v>1</v>
      </c>
      <c r="E1962" s="126">
        <v>1</v>
      </c>
      <c r="F1962" s="139" t="s">
        <v>713</v>
      </c>
      <c r="G1962" s="135" t="s">
        <v>3054</v>
      </c>
      <c r="H1962" s="253"/>
      <c r="I1962" s="93"/>
      <c r="J1962" s="230"/>
    </row>
    <row r="1963" spans="1:10" ht="24" x14ac:dyDescent="0.25">
      <c r="A1963" s="230"/>
      <c r="B1963" s="49"/>
      <c r="C1963" s="128" t="s">
        <v>2620</v>
      </c>
      <c r="D1963" s="131">
        <v>1</v>
      </c>
      <c r="E1963" s="126">
        <v>1</v>
      </c>
      <c r="F1963" s="139" t="s">
        <v>713</v>
      </c>
      <c r="G1963" s="135" t="s">
        <v>3054</v>
      </c>
      <c r="H1963" s="253"/>
      <c r="I1963" s="93"/>
      <c r="J1963" s="230"/>
    </row>
    <row r="1964" spans="1:10" ht="24" x14ac:dyDescent="0.25">
      <c r="A1964" s="230"/>
      <c r="B1964" s="49"/>
      <c r="C1964" s="128" t="s">
        <v>2621</v>
      </c>
      <c r="D1964" s="131">
        <v>1</v>
      </c>
      <c r="E1964" s="126">
        <v>1</v>
      </c>
      <c r="F1964" s="139" t="s">
        <v>713</v>
      </c>
      <c r="G1964" s="135" t="s">
        <v>3054</v>
      </c>
      <c r="H1964" s="253"/>
      <c r="I1964" s="93"/>
      <c r="J1964" s="230"/>
    </row>
    <row r="1965" spans="1:10" ht="24" x14ac:dyDescent="0.25">
      <c r="A1965" s="230"/>
      <c r="B1965" s="49"/>
      <c r="C1965" s="128" t="s">
        <v>2622</v>
      </c>
      <c r="D1965" s="131">
        <v>1</v>
      </c>
      <c r="E1965" s="126">
        <v>1</v>
      </c>
      <c r="F1965" s="139" t="s">
        <v>713</v>
      </c>
      <c r="G1965" s="135" t="s">
        <v>3054</v>
      </c>
      <c r="H1965" s="253"/>
      <c r="I1965" s="93"/>
      <c r="J1965" s="230"/>
    </row>
    <row r="1966" spans="1:10" x14ac:dyDescent="0.25">
      <c r="A1966" s="230"/>
      <c r="B1966" s="49"/>
      <c r="C1966" s="124" t="s">
        <v>2623</v>
      </c>
      <c r="D1966" s="131">
        <v>1</v>
      </c>
      <c r="E1966" s="126">
        <v>1</v>
      </c>
      <c r="F1966" s="139" t="s">
        <v>713</v>
      </c>
      <c r="G1966" s="135" t="s">
        <v>2903</v>
      </c>
      <c r="H1966" s="253"/>
      <c r="I1966" s="93"/>
      <c r="J1966" s="230"/>
    </row>
    <row r="1967" spans="1:10" ht="24" x14ac:dyDescent="0.25">
      <c r="A1967" s="230"/>
      <c r="B1967" s="49"/>
      <c r="C1967" s="124" t="s">
        <v>2624</v>
      </c>
      <c r="D1967" s="131">
        <v>1</v>
      </c>
      <c r="E1967" s="126">
        <v>1</v>
      </c>
      <c r="F1967" s="139" t="s">
        <v>713</v>
      </c>
      <c r="G1967" s="135" t="s">
        <v>2903</v>
      </c>
      <c r="H1967" s="253"/>
      <c r="I1967" s="93"/>
      <c r="J1967" s="230"/>
    </row>
    <row r="1968" spans="1:10" ht="60" x14ac:dyDescent="0.25">
      <c r="A1968" s="230"/>
      <c r="B1968" s="49"/>
      <c r="C1968" s="128" t="s">
        <v>2625</v>
      </c>
      <c r="D1968" s="131">
        <v>1</v>
      </c>
      <c r="E1968" s="126">
        <v>1</v>
      </c>
      <c r="F1968" s="139" t="s">
        <v>713</v>
      </c>
      <c r="G1968" s="135" t="s">
        <v>3065</v>
      </c>
      <c r="H1968" s="253"/>
      <c r="I1968" s="93"/>
      <c r="J1968" s="230"/>
    </row>
    <row r="1969" spans="1:10" ht="24" x14ac:dyDescent="0.25">
      <c r="A1969" s="230"/>
      <c r="B1969" s="49"/>
      <c r="C1969" s="128" t="s">
        <v>2626</v>
      </c>
      <c r="D1969" s="131">
        <v>1</v>
      </c>
      <c r="E1969" s="126">
        <v>1</v>
      </c>
      <c r="F1969" s="139" t="s">
        <v>713</v>
      </c>
      <c r="G1969" s="135" t="s">
        <v>3054</v>
      </c>
      <c r="H1969" s="253"/>
      <c r="I1969" s="93"/>
      <c r="J1969" s="230"/>
    </row>
    <row r="1970" spans="1:10" x14ac:dyDescent="0.25">
      <c r="A1970" s="230"/>
      <c r="B1970" s="49"/>
      <c r="C1970" s="128" t="s">
        <v>2627</v>
      </c>
      <c r="D1970" s="131">
        <v>1</v>
      </c>
      <c r="E1970" s="126">
        <v>1</v>
      </c>
      <c r="F1970" s="139" t="s">
        <v>713</v>
      </c>
      <c r="G1970" s="135" t="s">
        <v>3054</v>
      </c>
      <c r="H1970" s="253"/>
      <c r="I1970" s="93"/>
      <c r="J1970" s="230"/>
    </row>
    <row r="1971" spans="1:10" ht="48" x14ac:dyDescent="0.25">
      <c r="A1971" s="230"/>
      <c r="B1971" s="49"/>
      <c r="C1971" s="128" t="s">
        <v>2628</v>
      </c>
      <c r="D1971" s="131">
        <v>1</v>
      </c>
      <c r="E1971" s="126">
        <v>1</v>
      </c>
      <c r="F1971" s="139" t="s">
        <v>713</v>
      </c>
      <c r="G1971" s="135" t="s">
        <v>3054</v>
      </c>
      <c r="H1971" s="253"/>
      <c r="I1971" s="93"/>
      <c r="J1971" s="230"/>
    </row>
    <row r="1972" spans="1:10" ht="24" x14ac:dyDescent="0.25">
      <c r="A1972" s="230"/>
      <c r="B1972" s="49"/>
      <c r="C1972" s="128" t="s">
        <v>2629</v>
      </c>
      <c r="D1972" s="131">
        <v>1</v>
      </c>
      <c r="E1972" s="126">
        <v>1</v>
      </c>
      <c r="F1972" s="139" t="s">
        <v>713</v>
      </c>
      <c r="G1972" s="135" t="s">
        <v>3054</v>
      </c>
      <c r="H1972" s="253"/>
      <c r="I1972" s="93"/>
      <c r="J1972" s="230"/>
    </row>
    <row r="1973" spans="1:10" x14ac:dyDescent="0.25">
      <c r="A1973" s="230"/>
      <c r="B1973" s="49"/>
      <c r="C1973" s="124" t="s">
        <v>2630</v>
      </c>
      <c r="D1973" s="131">
        <v>1</v>
      </c>
      <c r="E1973" s="126">
        <v>1</v>
      </c>
      <c r="F1973" s="139" t="s">
        <v>713</v>
      </c>
      <c r="G1973" s="135" t="s">
        <v>2903</v>
      </c>
      <c r="H1973" s="253"/>
      <c r="I1973" s="93"/>
      <c r="J1973" s="230"/>
    </row>
    <row r="1974" spans="1:10" ht="24" x14ac:dyDescent="0.25">
      <c r="A1974" s="230"/>
      <c r="B1974" s="49"/>
      <c r="C1974" s="124" t="s">
        <v>2631</v>
      </c>
      <c r="D1974" s="131">
        <v>1</v>
      </c>
      <c r="E1974" s="126">
        <v>1</v>
      </c>
      <c r="F1974" s="139" t="s">
        <v>713</v>
      </c>
      <c r="G1974" s="135" t="s">
        <v>2903</v>
      </c>
      <c r="H1974" s="253"/>
      <c r="I1974" s="93"/>
      <c r="J1974" s="230"/>
    </row>
    <row r="1975" spans="1:10" ht="24" x14ac:dyDescent="0.25">
      <c r="A1975" s="230"/>
      <c r="B1975" s="49"/>
      <c r="C1975" s="128" t="s">
        <v>2632</v>
      </c>
      <c r="D1975" s="131">
        <v>1</v>
      </c>
      <c r="E1975" s="126">
        <v>1</v>
      </c>
      <c r="F1975" s="139" t="s">
        <v>713</v>
      </c>
      <c r="G1975" s="135" t="s">
        <v>2903</v>
      </c>
      <c r="H1975" s="253"/>
      <c r="I1975" s="93"/>
      <c r="J1975" s="230"/>
    </row>
    <row r="1976" spans="1:10" ht="60" x14ac:dyDescent="0.25">
      <c r="A1976" s="230"/>
      <c r="B1976" s="49"/>
      <c r="C1976" s="128" t="s">
        <v>2633</v>
      </c>
      <c r="D1976" s="131">
        <v>1</v>
      </c>
      <c r="E1976" s="126">
        <v>1</v>
      </c>
      <c r="F1976" s="139" t="s">
        <v>713</v>
      </c>
      <c r="G1976" s="135" t="s">
        <v>3065</v>
      </c>
      <c r="H1976" s="253"/>
      <c r="I1976" s="93"/>
      <c r="J1976" s="230"/>
    </row>
    <row r="1977" spans="1:10" x14ac:dyDescent="0.25">
      <c r="A1977" s="230"/>
      <c r="B1977" s="49"/>
      <c r="C1977" s="128" t="s">
        <v>2634</v>
      </c>
      <c r="D1977" s="131">
        <v>1</v>
      </c>
      <c r="E1977" s="126">
        <v>1</v>
      </c>
      <c r="F1977" s="139" t="s">
        <v>713</v>
      </c>
      <c r="G1977" s="135" t="s">
        <v>3054</v>
      </c>
      <c r="H1977" s="253"/>
      <c r="I1977" s="93"/>
      <c r="J1977" s="230"/>
    </row>
    <row r="1978" spans="1:10" x14ac:dyDescent="0.25">
      <c r="A1978" s="230"/>
      <c r="B1978" s="49"/>
      <c r="C1978" s="128" t="s">
        <v>2635</v>
      </c>
      <c r="D1978" s="131">
        <v>1</v>
      </c>
      <c r="E1978" s="126">
        <v>1</v>
      </c>
      <c r="F1978" s="139" t="s">
        <v>713</v>
      </c>
      <c r="G1978" s="135" t="s">
        <v>3054</v>
      </c>
      <c r="H1978" s="253"/>
      <c r="I1978" s="93"/>
      <c r="J1978" s="230"/>
    </row>
    <row r="1979" spans="1:10" ht="409.5" x14ac:dyDescent="0.25">
      <c r="A1979" s="230"/>
      <c r="B1979" s="49"/>
      <c r="C1979" s="128" t="s">
        <v>2636</v>
      </c>
      <c r="D1979" s="131">
        <v>1</v>
      </c>
      <c r="E1979" s="126">
        <v>1</v>
      </c>
      <c r="F1979" s="139" t="s">
        <v>713</v>
      </c>
      <c r="G1979" s="135" t="s">
        <v>3054</v>
      </c>
      <c r="H1979" s="253"/>
      <c r="I1979" s="93"/>
      <c r="J1979" s="230"/>
    </row>
    <row r="1980" spans="1:10" x14ac:dyDescent="0.25">
      <c r="A1980" s="230"/>
      <c r="B1980" s="49"/>
      <c r="C1980" s="128" t="s">
        <v>2637</v>
      </c>
      <c r="D1980" s="131">
        <v>1</v>
      </c>
      <c r="E1980" s="126">
        <v>1</v>
      </c>
      <c r="F1980" s="139" t="s">
        <v>713</v>
      </c>
      <c r="G1980" s="135" t="s">
        <v>3054</v>
      </c>
      <c r="H1980" s="253"/>
      <c r="I1980" s="93"/>
      <c r="J1980" s="230"/>
    </row>
    <row r="1981" spans="1:10" x14ac:dyDescent="0.25">
      <c r="A1981" s="230"/>
      <c r="B1981" s="49"/>
      <c r="C1981" s="128" t="s">
        <v>2638</v>
      </c>
      <c r="D1981" s="131">
        <v>1</v>
      </c>
      <c r="E1981" s="126">
        <v>1</v>
      </c>
      <c r="F1981" s="139" t="s">
        <v>713</v>
      </c>
      <c r="G1981" s="135" t="s">
        <v>3054</v>
      </c>
      <c r="H1981" s="253"/>
      <c r="I1981" s="93"/>
      <c r="J1981" s="230"/>
    </row>
    <row r="1982" spans="1:10" ht="24" x14ac:dyDescent="0.25">
      <c r="A1982" s="230"/>
      <c r="B1982" s="49"/>
      <c r="C1982" s="128" t="s">
        <v>2639</v>
      </c>
      <c r="D1982" s="131">
        <v>1</v>
      </c>
      <c r="E1982" s="126">
        <v>1</v>
      </c>
      <c r="F1982" s="139" t="s">
        <v>713</v>
      </c>
      <c r="G1982" s="135" t="s">
        <v>3054</v>
      </c>
      <c r="H1982" s="253"/>
      <c r="I1982" s="129"/>
      <c r="J1982" s="230"/>
    </row>
    <row r="1983" spans="1:10" x14ac:dyDescent="0.25">
      <c r="A1983" s="230"/>
      <c r="B1983" s="49"/>
      <c r="C1983" s="128" t="s">
        <v>2640</v>
      </c>
      <c r="D1983" s="131">
        <v>1</v>
      </c>
      <c r="E1983" s="126">
        <v>1</v>
      </c>
      <c r="F1983" s="139" t="s">
        <v>713</v>
      </c>
      <c r="G1983" s="135" t="s">
        <v>3054</v>
      </c>
      <c r="H1983" s="253"/>
      <c r="I1983" s="129"/>
      <c r="J1983" s="230"/>
    </row>
    <row r="1984" spans="1:10" x14ac:dyDescent="0.25">
      <c r="A1984" s="230"/>
      <c r="B1984" s="49"/>
      <c r="C1984" s="234"/>
      <c r="D1984" s="122"/>
      <c r="E1984" s="253"/>
      <c r="F1984" s="253"/>
      <c r="G1984" s="253"/>
      <c r="H1984" s="253"/>
      <c r="I1984" s="129"/>
      <c r="J1984" s="230"/>
    </row>
    <row r="1985" spans="1:10" x14ac:dyDescent="0.25">
      <c r="A1985" s="230"/>
      <c r="B1985" s="49"/>
      <c r="C1985" s="234" t="s">
        <v>1480</v>
      </c>
      <c r="D1985" s="122"/>
      <c r="E1985" s="253"/>
      <c r="F1985" s="253"/>
      <c r="G1985" s="253"/>
      <c r="H1985" s="253"/>
      <c r="I1985" s="129"/>
      <c r="J1985" s="230"/>
    </row>
    <row r="1986" spans="1:10" x14ac:dyDescent="0.25">
      <c r="A1986" s="230"/>
      <c r="B1986" s="49"/>
      <c r="C1986" s="234"/>
      <c r="D1986" s="122"/>
      <c r="E1986" s="253"/>
      <c r="F1986" s="253"/>
      <c r="G1986" s="253"/>
      <c r="H1986" s="253"/>
      <c r="I1986" s="129"/>
      <c r="J1986" s="230"/>
    </row>
    <row r="1987" spans="1:10" x14ac:dyDescent="0.25">
      <c r="A1987" s="230"/>
      <c r="B1987" s="49"/>
      <c r="C1987" s="232" t="s">
        <v>726</v>
      </c>
      <c r="D1987" s="114"/>
      <c r="E1987" s="231" t="s">
        <v>1485</v>
      </c>
      <c r="F1987" s="231" t="s">
        <v>712</v>
      </c>
      <c r="G1987" s="231" t="s">
        <v>1486</v>
      </c>
      <c r="H1987" s="253"/>
      <c r="I1987" s="129"/>
      <c r="J1987" s="230"/>
    </row>
    <row r="1988" spans="1:10" x14ac:dyDescent="0.25">
      <c r="A1988" s="230"/>
      <c r="B1988" s="49"/>
      <c r="C1988" s="130" t="s">
        <v>2641</v>
      </c>
      <c r="D1988" s="131">
        <v>1</v>
      </c>
      <c r="E1988" s="126">
        <v>1</v>
      </c>
      <c r="F1988" s="139" t="s">
        <v>713</v>
      </c>
      <c r="G1988" s="135" t="s">
        <v>2903</v>
      </c>
      <c r="H1988" s="253"/>
      <c r="I1988" s="129"/>
      <c r="J1988" s="230"/>
    </row>
    <row r="1989" spans="1:10" ht="36" x14ac:dyDescent="0.25">
      <c r="A1989" s="230"/>
      <c r="B1989" s="49"/>
      <c r="C1989" s="124" t="s">
        <v>2642</v>
      </c>
      <c r="D1989" s="131">
        <v>1</v>
      </c>
      <c r="E1989" s="126">
        <v>1</v>
      </c>
      <c r="F1989" s="139" t="s">
        <v>713</v>
      </c>
      <c r="G1989" s="135" t="s">
        <v>2903</v>
      </c>
      <c r="H1989" s="253"/>
      <c r="I1989" s="129"/>
      <c r="J1989" s="230"/>
    </row>
    <row r="1990" spans="1:10" ht="36" x14ac:dyDescent="0.25">
      <c r="A1990" s="230"/>
      <c r="B1990" s="49"/>
      <c r="C1990" s="124" t="s">
        <v>2643</v>
      </c>
      <c r="D1990" s="131">
        <v>1</v>
      </c>
      <c r="E1990" s="126">
        <v>1</v>
      </c>
      <c r="F1990" s="139" t="s">
        <v>713</v>
      </c>
      <c r="G1990" s="135" t="s">
        <v>2903</v>
      </c>
      <c r="H1990" s="253"/>
      <c r="I1990" s="129"/>
      <c r="J1990" s="230"/>
    </row>
    <row r="1991" spans="1:10" ht="36" x14ac:dyDescent="0.25">
      <c r="A1991" s="230"/>
      <c r="B1991" s="49"/>
      <c r="C1991" s="124" t="s">
        <v>2644</v>
      </c>
      <c r="D1991" s="131">
        <v>1</v>
      </c>
      <c r="E1991" s="126">
        <v>1</v>
      </c>
      <c r="F1991" s="139" t="s">
        <v>713</v>
      </c>
      <c r="G1991" s="135" t="s">
        <v>2903</v>
      </c>
      <c r="H1991" s="253"/>
      <c r="I1991" s="129"/>
      <c r="J1991" s="230"/>
    </row>
    <row r="1992" spans="1:10" ht="24" x14ac:dyDescent="0.25">
      <c r="A1992" s="230"/>
      <c r="B1992" s="49"/>
      <c r="C1992" s="124" t="s">
        <v>2645</v>
      </c>
      <c r="D1992" s="131">
        <v>1</v>
      </c>
      <c r="E1992" s="126">
        <v>1</v>
      </c>
      <c r="F1992" s="139" t="s">
        <v>713</v>
      </c>
      <c r="G1992" s="135" t="s">
        <v>2903</v>
      </c>
      <c r="H1992" s="253"/>
      <c r="I1992" s="129"/>
      <c r="J1992" s="230"/>
    </row>
    <row r="1993" spans="1:10" ht="24" x14ac:dyDescent="0.25">
      <c r="A1993" s="230"/>
      <c r="B1993" s="49"/>
      <c r="C1993" s="124" t="s">
        <v>2646</v>
      </c>
      <c r="D1993" s="131">
        <v>1</v>
      </c>
      <c r="E1993" s="126">
        <v>1</v>
      </c>
      <c r="F1993" s="139" t="s">
        <v>713</v>
      </c>
      <c r="G1993" s="135" t="s">
        <v>2903</v>
      </c>
      <c r="H1993" s="253"/>
      <c r="I1993" s="129"/>
      <c r="J1993" s="230"/>
    </row>
    <row r="1994" spans="1:10" ht="36" x14ac:dyDescent="0.25">
      <c r="A1994" s="230"/>
      <c r="B1994" s="49"/>
      <c r="C1994" s="124" t="s">
        <v>2647</v>
      </c>
      <c r="D1994" s="131">
        <v>1</v>
      </c>
      <c r="E1994" s="126">
        <v>1</v>
      </c>
      <c r="F1994" s="139" t="s">
        <v>713</v>
      </c>
      <c r="G1994" s="135" t="s">
        <v>3066</v>
      </c>
      <c r="H1994" s="253"/>
      <c r="I1994" s="129"/>
      <c r="J1994" s="230"/>
    </row>
    <row r="1995" spans="1:10" ht="36" x14ac:dyDescent="0.25">
      <c r="A1995" s="230"/>
      <c r="B1995" s="49"/>
      <c r="C1995" s="130" t="s">
        <v>2648</v>
      </c>
      <c r="D1995" s="131">
        <v>1</v>
      </c>
      <c r="E1995" s="126">
        <v>1</v>
      </c>
      <c r="F1995" s="139" t="s">
        <v>713</v>
      </c>
      <c r="G1995" s="135" t="s">
        <v>2903</v>
      </c>
      <c r="H1995" s="253"/>
      <c r="I1995" s="129"/>
      <c r="J1995" s="230"/>
    </row>
    <row r="1996" spans="1:10" x14ac:dyDescent="0.25">
      <c r="A1996" s="230"/>
      <c r="B1996" s="49"/>
      <c r="C1996" s="124" t="s">
        <v>2649</v>
      </c>
      <c r="D1996" s="131">
        <v>1</v>
      </c>
      <c r="E1996" s="126">
        <v>1</v>
      </c>
      <c r="F1996" s="139" t="s">
        <v>713</v>
      </c>
      <c r="G1996" s="135" t="s">
        <v>2903</v>
      </c>
      <c r="H1996" s="253"/>
      <c r="I1996" s="129"/>
      <c r="J1996" s="230"/>
    </row>
    <row r="1997" spans="1:10" x14ac:dyDescent="0.25">
      <c r="A1997" s="230"/>
      <c r="B1997" s="97"/>
      <c r="C1997" s="254"/>
      <c r="D1997" s="132"/>
      <c r="E1997" s="255"/>
      <c r="F1997" s="255"/>
      <c r="G1997" s="255"/>
      <c r="H1997" s="255"/>
      <c r="I1997" s="98"/>
      <c r="J1997" s="230"/>
    </row>
    <row r="1998" spans="1:10" x14ac:dyDescent="0.25">
      <c r="A1998" s="230"/>
      <c r="B1998" s="230"/>
      <c r="C1998" s="256"/>
      <c r="D1998" s="116"/>
      <c r="E1998" s="230"/>
      <c r="F1998" s="230"/>
      <c r="G1998" s="230"/>
      <c r="H1998" s="230"/>
      <c r="I1998" s="230"/>
      <c r="J1998" s="230"/>
    </row>
    <row r="1999" spans="1:10" x14ac:dyDescent="0.25">
      <c r="A1999" s="230"/>
      <c r="B1999" s="230"/>
      <c r="C1999" s="256"/>
      <c r="D1999" s="116"/>
      <c r="E1999" s="230"/>
      <c r="F1999" s="230"/>
      <c r="G1999" s="230"/>
      <c r="H1999" s="230"/>
      <c r="I1999" s="230"/>
      <c r="J1999" s="230"/>
    </row>
    <row r="2000" spans="1:10" x14ac:dyDescent="0.25">
      <c r="A2000" s="230"/>
      <c r="B2000" s="230"/>
      <c r="C2000" s="256"/>
      <c r="D2000" s="116"/>
      <c r="E2000" s="230"/>
      <c r="F2000" s="230"/>
      <c r="G2000" s="230"/>
      <c r="H2000" s="230"/>
      <c r="I2000" s="230"/>
      <c r="J2000" s="230"/>
    </row>
    <row r="2001" spans="1:10" x14ac:dyDescent="0.25">
      <c r="A2001" s="230"/>
      <c r="B2001" s="230"/>
      <c r="C2001" s="256"/>
      <c r="D2001" s="116"/>
      <c r="E2001" s="230"/>
      <c r="F2001" s="230"/>
      <c r="G2001" s="230"/>
      <c r="H2001" s="230"/>
      <c r="I2001" s="230"/>
      <c r="J2001" s="230"/>
    </row>
    <row r="2002" spans="1:10" x14ac:dyDescent="0.25">
      <c r="A2002" s="230"/>
      <c r="B2002" s="230"/>
      <c r="C2002" s="256"/>
      <c r="D2002" s="116"/>
      <c r="E2002" s="230"/>
      <c r="F2002" s="230"/>
      <c r="G2002" s="230"/>
      <c r="H2002" s="230"/>
      <c r="I2002" s="230"/>
      <c r="J2002" s="230"/>
    </row>
    <row r="2003" spans="1:10" ht="18.75" x14ac:dyDescent="0.25">
      <c r="A2003" s="234"/>
      <c r="B2003" s="407" t="s">
        <v>2650</v>
      </c>
      <c r="C2003" s="408"/>
      <c r="D2003" s="408"/>
      <c r="E2003" s="408"/>
      <c r="F2003" s="408"/>
      <c r="G2003" s="408"/>
      <c r="H2003" s="408"/>
      <c r="I2003" s="243"/>
      <c r="J2003" s="233"/>
    </row>
    <row r="2004" spans="1:10" x14ac:dyDescent="0.25">
      <c r="A2004" s="234"/>
      <c r="B2004" s="232"/>
      <c r="C2004" s="232"/>
      <c r="D2004" s="119"/>
      <c r="E2004" s="232"/>
      <c r="F2004" s="232"/>
      <c r="G2004" s="232"/>
      <c r="H2004" s="232"/>
      <c r="I2004" s="232"/>
      <c r="J2004" s="233"/>
    </row>
    <row r="2005" spans="1:10" x14ac:dyDescent="0.25">
      <c r="A2005" s="234"/>
      <c r="B2005" s="232"/>
      <c r="C2005" s="244" t="s">
        <v>1478</v>
      </c>
      <c r="D2005" s="120"/>
      <c r="E2005" s="245" t="str">
        <f>IF('Aplicabilidad Art.55'!$M$32="NO","NA",SUM(E2014:E2023)/SUM(D2014:D2023))</f>
        <v>NA</v>
      </c>
      <c r="F2005" s="246"/>
      <c r="G2005" s="247" t="str">
        <f>CONCATENATE("Según la configuración de aplicabilidad, esta fracción ",'Aplicabilidad Art.55'!M32," aplica.")</f>
        <v>Según la configuración de aplicabilidad, esta fracción NO aplica.</v>
      </c>
      <c r="H2005" s="234"/>
      <c r="I2005" s="232"/>
      <c r="J2005" s="233"/>
    </row>
    <row r="2006" spans="1:10" x14ac:dyDescent="0.25">
      <c r="A2006" s="234"/>
      <c r="B2006" s="234"/>
      <c r="C2006" s="244" t="s">
        <v>1480</v>
      </c>
      <c r="D2006" s="120"/>
      <c r="E2006" s="245" t="str">
        <f>IF('Aplicabilidad Art.55'!$M$32="NO","NA",SUM(E2028:E2036)/SUM(D2028:D2036))</f>
        <v>NA</v>
      </c>
      <c r="F2006" s="246"/>
      <c r="G2006" s="248" t="s">
        <v>1481</v>
      </c>
      <c r="H2006" s="234"/>
      <c r="I2006" s="232"/>
      <c r="J2006" s="233"/>
    </row>
    <row r="2007" spans="1:10" x14ac:dyDescent="0.25">
      <c r="A2007" s="234"/>
      <c r="B2007" s="234"/>
      <c r="C2007" s="244" t="s">
        <v>1482</v>
      </c>
      <c r="D2007" s="120"/>
      <c r="E2007" s="177" t="str">
        <f>IF('Aplicabilidad Art.55'!$M$32="NO","NA",E2005*0.6+E2006*0.4)</f>
        <v>NA</v>
      </c>
      <c r="F2007" s="249"/>
      <c r="G2007" s="248" t="s">
        <v>1483</v>
      </c>
      <c r="H2007" s="234"/>
      <c r="I2007" s="232"/>
      <c r="J2007" s="233"/>
    </row>
    <row r="2008" spans="1:10" x14ac:dyDescent="0.25">
      <c r="A2008" s="234"/>
      <c r="B2008" s="234"/>
      <c r="C2008" s="234"/>
      <c r="D2008" s="117"/>
      <c r="E2008" s="236"/>
      <c r="F2008" s="236"/>
      <c r="G2008" s="234"/>
      <c r="H2008" s="234"/>
      <c r="I2008" s="232"/>
      <c r="J2008" s="233"/>
    </row>
    <row r="2009" spans="1:10" x14ac:dyDescent="0.25">
      <c r="A2009" s="230"/>
      <c r="B2009" s="231"/>
      <c r="C2009" s="232"/>
      <c r="D2009" s="114"/>
      <c r="E2009" s="231"/>
      <c r="F2009" s="231"/>
      <c r="G2009" s="231"/>
      <c r="H2009" s="232"/>
      <c r="I2009" s="232"/>
      <c r="J2009" s="233"/>
    </row>
    <row r="2010" spans="1:10" x14ac:dyDescent="0.25">
      <c r="A2010" s="230"/>
      <c r="B2010" s="91"/>
      <c r="C2010" s="251"/>
      <c r="D2010" s="121"/>
      <c r="E2010" s="409"/>
      <c r="F2010" s="410"/>
      <c r="G2010" s="410"/>
      <c r="H2010" s="252"/>
      <c r="I2010" s="92"/>
      <c r="J2010" s="233"/>
    </row>
    <row r="2011" spans="1:10" x14ac:dyDescent="0.25">
      <c r="A2011" s="230"/>
      <c r="B2011" s="49"/>
      <c r="C2011" s="234" t="s">
        <v>1484</v>
      </c>
      <c r="D2011" s="122"/>
      <c r="E2011" s="253"/>
      <c r="F2011" s="253"/>
      <c r="G2011" s="253"/>
      <c r="H2011" s="253"/>
      <c r="I2011" s="93"/>
      <c r="J2011" s="233"/>
    </row>
    <row r="2012" spans="1:10" x14ac:dyDescent="0.25">
      <c r="A2012" s="230"/>
      <c r="B2012" s="123"/>
      <c r="C2012" s="234"/>
      <c r="D2012" s="122"/>
      <c r="E2012" s="253"/>
      <c r="F2012" s="253"/>
      <c r="G2012" s="253"/>
      <c r="H2012" s="253"/>
      <c r="I2012" s="93"/>
      <c r="J2012" s="233"/>
    </row>
    <row r="2013" spans="1:10" x14ac:dyDescent="0.25">
      <c r="A2013" s="230"/>
      <c r="B2013" s="123"/>
      <c r="C2013" s="232" t="s">
        <v>726</v>
      </c>
      <c r="D2013" s="114"/>
      <c r="E2013" s="231" t="s">
        <v>1485</v>
      </c>
      <c r="F2013" s="231" t="s">
        <v>712</v>
      </c>
      <c r="G2013" s="231" t="s">
        <v>1486</v>
      </c>
      <c r="H2013" s="253"/>
      <c r="I2013" s="93"/>
      <c r="J2013" s="233"/>
    </row>
    <row r="2014" spans="1:10" x14ac:dyDescent="0.25">
      <c r="A2014" s="230"/>
      <c r="B2014" s="123"/>
      <c r="C2014" s="124" t="s">
        <v>1487</v>
      </c>
      <c r="D2014" s="131">
        <v>1</v>
      </c>
      <c r="E2014" s="126"/>
      <c r="F2014" s="139"/>
      <c r="G2014" s="135"/>
      <c r="H2014" s="253"/>
      <c r="I2014" s="93"/>
      <c r="J2014" s="233"/>
    </row>
    <row r="2015" spans="1:10" ht="24" x14ac:dyDescent="0.25">
      <c r="A2015" s="230"/>
      <c r="B2015" s="49"/>
      <c r="C2015" s="124" t="s">
        <v>1488</v>
      </c>
      <c r="D2015" s="131">
        <v>1</v>
      </c>
      <c r="E2015" s="126"/>
      <c r="F2015" s="139"/>
      <c r="G2015" s="135"/>
      <c r="H2015" s="253"/>
      <c r="I2015" s="93"/>
      <c r="J2015" s="233"/>
    </row>
    <row r="2016" spans="1:10" ht="24" x14ac:dyDescent="0.25">
      <c r="A2016" s="230"/>
      <c r="B2016" s="49"/>
      <c r="C2016" s="128" t="s">
        <v>2651</v>
      </c>
      <c r="D2016" s="131">
        <v>1</v>
      </c>
      <c r="E2016" s="126"/>
      <c r="F2016" s="139"/>
      <c r="G2016" s="135"/>
      <c r="H2016" s="253"/>
      <c r="I2016" s="93"/>
      <c r="J2016" s="230"/>
    </row>
    <row r="2017" spans="1:10" ht="24" x14ac:dyDescent="0.25">
      <c r="A2017" s="230"/>
      <c r="B2017" s="49"/>
      <c r="C2017" s="128" t="s">
        <v>2652</v>
      </c>
      <c r="D2017" s="131">
        <v>1</v>
      </c>
      <c r="E2017" s="126"/>
      <c r="F2017" s="139"/>
      <c r="G2017" s="135"/>
      <c r="H2017" s="253"/>
      <c r="I2017" s="93"/>
      <c r="J2017" s="230"/>
    </row>
    <row r="2018" spans="1:10" ht="24" x14ac:dyDescent="0.25">
      <c r="A2018" s="230"/>
      <c r="B2018" s="49"/>
      <c r="C2018" s="128" t="s">
        <v>2653</v>
      </c>
      <c r="D2018" s="131">
        <v>1</v>
      </c>
      <c r="E2018" s="126"/>
      <c r="F2018" s="139"/>
      <c r="G2018" s="135"/>
      <c r="H2018" s="253"/>
      <c r="I2018" s="93"/>
      <c r="J2018" s="230"/>
    </row>
    <row r="2019" spans="1:10" x14ac:dyDescent="0.25">
      <c r="A2019" s="230"/>
      <c r="B2019" s="49"/>
      <c r="C2019" s="128" t="s">
        <v>2654</v>
      </c>
      <c r="D2019" s="131">
        <v>1</v>
      </c>
      <c r="E2019" s="126"/>
      <c r="F2019" s="139"/>
      <c r="G2019" s="135"/>
      <c r="H2019" s="253"/>
      <c r="I2019" s="93"/>
      <c r="J2019" s="230"/>
    </row>
    <row r="2020" spans="1:10" x14ac:dyDescent="0.25">
      <c r="A2020" s="230"/>
      <c r="B2020" s="49"/>
      <c r="C2020" s="128" t="s">
        <v>2655</v>
      </c>
      <c r="D2020" s="131">
        <v>1</v>
      </c>
      <c r="E2020" s="126"/>
      <c r="F2020" s="139"/>
      <c r="G2020" s="135"/>
      <c r="H2020" s="253"/>
      <c r="I2020" s="93"/>
      <c r="J2020" s="230"/>
    </row>
    <row r="2021" spans="1:10" x14ac:dyDescent="0.25">
      <c r="A2021" s="230"/>
      <c r="B2021" s="49"/>
      <c r="C2021" s="128" t="s">
        <v>2656</v>
      </c>
      <c r="D2021" s="131">
        <v>1</v>
      </c>
      <c r="E2021" s="126"/>
      <c r="F2021" s="139"/>
      <c r="G2021" s="135"/>
      <c r="H2021" s="253"/>
      <c r="I2021" s="93"/>
      <c r="J2021" s="230"/>
    </row>
    <row r="2022" spans="1:10" x14ac:dyDescent="0.25">
      <c r="A2022" s="230"/>
      <c r="B2022" s="49"/>
      <c r="C2022" s="128" t="s">
        <v>2657</v>
      </c>
      <c r="D2022" s="131">
        <v>1</v>
      </c>
      <c r="E2022" s="126"/>
      <c r="F2022" s="139"/>
      <c r="G2022" s="135"/>
      <c r="H2022" s="253"/>
      <c r="I2022" s="129"/>
      <c r="J2022" s="230"/>
    </row>
    <row r="2023" spans="1:10" ht="24" x14ac:dyDescent="0.25">
      <c r="A2023" s="230"/>
      <c r="B2023" s="49"/>
      <c r="C2023" s="128" t="s">
        <v>2658</v>
      </c>
      <c r="D2023" s="131">
        <v>1</v>
      </c>
      <c r="E2023" s="126"/>
      <c r="F2023" s="139"/>
      <c r="G2023" s="135"/>
      <c r="H2023" s="253"/>
      <c r="I2023" s="129"/>
      <c r="J2023" s="230"/>
    </row>
    <row r="2024" spans="1:10" x14ac:dyDescent="0.25">
      <c r="A2024" s="230"/>
      <c r="B2024" s="49"/>
      <c r="C2024" s="234"/>
      <c r="D2024" s="122"/>
      <c r="E2024" s="253"/>
      <c r="F2024" s="253"/>
      <c r="G2024" s="253"/>
      <c r="H2024" s="253"/>
      <c r="I2024" s="129"/>
      <c r="J2024" s="230"/>
    </row>
    <row r="2025" spans="1:10" x14ac:dyDescent="0.25">
      <c r="A2025" s="230"/>
      <c r="B2025" s="49"/>
      <c r="C2025" s="234" t="s">
        <v>1480</v>
      </c>
      <c r="D2025" s="122"/>
      <c r="E2025" s="253"/>
      <c r="F2025" s="253"/>
      <c r="G2025" s="253"/>
      <c r="H2025" s="253"/>
      <c r="I2025" s="129"/>
      <c r="J2025" s="230"/>
    </row>
    <row r="2026" spans="1:10" x14ac:dyDescent="0.25">
      <c r="A2026" s="230"/>
      <c r="B2026" s="49"/>
      <c r="C2026" s="234"/>
      <c r="D2026" s="122"/>
      <c r="E2026" s="253"/>
      <c r="F2026" s="253"/>
      <c r="G2026" s="253"/>
      <c r="H2026" s="253"/>
      <c r="I2026" s="129"/>
      <c r="J2026" s="230"/>
    </row>
    <row r="2027" spans="1:10" x14ac:dyDescent="0.25">
      <c r="A2027" s="230"/>
      <c r="B2027" s="49"/>
      <c r="C2027" s="232" t="s">
        <v>726</v>
      </c>
      <c r="D2027" s="114"/>
      <c r="E2027" s="231" t="s">
        <v>1485</v>
      </c>
      <c r="F2027" s="231" t="s">
        <v>712</v>
      </c>
      <c r="G2027" s="231" t="s">
        <v>1486</v>
      </c>
      <c r="H2027" s="253"/>
      <c r="I2027" s="129"/>
      <c r="J2027" s="230"/>
    </row>
    <row r="2028" spans="1:10" x14ac:dyDescent="0.25">
      <c r="A2028" s="230"/>
      <c r="B2028" s="49"/>
      <c r="C2028" s="130" t="s">
        <v>2659</v>
      </c>
      <c r="D2028" s="131">
        <v>1</v>
      </c>
      <c r="E2028" s="126"/>
      <c r="F2028" s="139"/>
      <c r="G2028" s="135"/>
      <c r="H2028" s="253"/>
      <c r="I2028" s="129"/>
      <c r="J2028" s="230"/>
    </row>
    <row r="2029" spans="1:10" ht="36" x14ac:dyDescent="0.25">
      <c r="A2029" s="230"/>
      <c r="B2029" s="49"/>
      <c r="C2029" s="124" t="s">
        <v>1608</v>
      </c>
      <c r="D2029" s="131">
        <v>1</v>
      </c>
      <c r="E2029" s="126"/>
      <c r="F2029" s="139"/>
      <c r="G2029" s="135"/>
      <c r="H2029" s="253"/>
      <c r="I2029" s="129"/>
      <c r="J2029" s="230"/>
    </row>
    <row r="2030" spans="1:10" ht="36" x14ac:dyDescent="0.25">
      <c r="A2030" s="230"/>
      <c r="B2030" s="49"/>
      <c r="C2030" s="124" t="s">
        <v>1609</v>
      </c>
      <c r="D2030" s="131">
        <v>1</v>
      </c>
      <c r="E2030" s="126"/>
      <c r="F2030" s="139"/>
      <c r="G2030" s="135"/>
      <c r="H2030" s="253"/>
      <c r="I2030" s="129"/>
      <c r="J2030" s="230"/>
    </row>
    <row r="2031" spans="1:10" ht="36" x14ac:dyDescent="0.25">
      <c r="A2031" s="230"/>
      <c r="B2031" s="49"/>
      <c r="C2031" s="124" t="s">
        <v>1610</v>
      </c>
      <c r="D2031" s="131">
        <v>1</v>
      </c>
      <c r="E2031" s="126"/>
      <c r="F2031" s="139"/>
      <c r="G2031" s="135"/>
      <c r="H2031" s="253"/>
      <c r="I2031" s="129"/>
      <c r="J2031" s="230"/>
    </row>
    <row r="2032" spans="1:10" ht="24" x14ac:dyDescent="0.25">
      <c r="A2032" s="230"/>
      <c r="B2032" s="49"/>
      <c r="C2032" s="124" t="s">
        <v>1611</v>
      </c>
      <c r="D2032" s="131">
        <v>1</v>
      </c>
      <c r="E2032" s="126"/>
      <c r="F2032" s="139"/>
      <c r="G2032" s="135"/>
      <c r="H2032" s="253"/>
      <c r="I2032" s="129"/>
      <c r="J2032" s="230"/>
    </row>
    <row r="2033" spans="1:10" ht="24" x14ac:dyDescent="0.25">
      <c r="A2033" s="230"/>
      <c r="B2033" s="49"/>
      <c r="C2033" s="124" t="s">
        <v>1612</v>
      </c>
      <c r="D2033" s="131">
        <v>1</v>
      </c>
      <c r="E2033" s="126"/>
      <c r="F2033" s="139"/>
      <c r="G2033" s="135"/>
      <c r="H2033" s="253"/>
      <c r="I2033" s="129"/>
      <c r="J2033" s="230"/>
    </row>
    <row r="2034" spans="1:10" ht="36" x14ac:dyDescent="0.25">
      <c r="A2034" s="230"/>
      <c r="B2034" s="49"/>
      <c r="C2034" s="124" t="s">
        <v>1613</v>
      </c>
      <c r="D2034" s="131">
        <v>1</v>
      </c>
      <c r="E2034" s="126"/>
      <c r="F2034" s="139"/>
      <c r="G2034" s="135"/>
      <c r="H2034" s="253"/>
      <c r="I2034" s="129"/>
      <c r="J2034" s="230"/>
    </row>
    <row r="2035" spans="1:10" ht="36" x14ac:dyDescent="0.25">
      <c r="A2035" s="230"/>
      <c r="B2035" s="49"/>
      <c r="C2035" s="130" t="s">
        <v>2660</v>
      </c>
      <c r="D2035" s="131">
        <v>1</v>
      </c>
      <c r="E2035" s="126"/>
      <c r="F2035" s="139"/>
      <c r="G2035" s="135"/>
      <c r="H2035" s="253"/>
      <c r="I2035" s="129"/>
      <c r="J2035" s="230"/>
    </row>
    <row r="2036" spans="1:10" x14ac:dyDescent="0.25">
      <c r="A2036" s="230"/>
      <c r="B2036" s="49"/>
      <c r="C2036" s="124" t="s">
        <v>1615</v>
      </c>
      <c r="D2036" s="131">
        <v>1</v>
      </c>
      <c r="E2036" s="126"/>
      <c r="F2036" s="139"/>
      <c r="G2036" s="135"/>
      <c r="H2036" s="253"/>
      <c r="I2036" s="129"/>
      <c r="J2036" s="230"/>
    </row>
    <row r="2037" spans="1:10" x14ac:dyDescent="0.25">
      <c r="A2037" s="230"/>
      <c r="B2037" s="97"/>
      <c r="C2037" s="254"/>
      <c r="D2037" s="132"/>
      <c r="E2037" s="255"/>
      <c r="F2037" s="255"/>
      <c r="G2037" s="255"/>
      <c r="H2037" s="255"/>
      <c r="I2037" s="98"/>
      <c r="J2037" s="230"/>
    </row>
    <row r="2038" spans="1:10" x14ac:dyDescent="0.25">
      <c r="A2038" s="230"/>
      <c r="B2038" s="230"/>
      <c r="C2038" s="256"/>
      <c r="D2038" s="116"/>
      <c r="E2038" s="230"/>
      <c r="F2038" s="230"/>
      <c r="G2038" s="230"/>
      <c r="H2038" s="230"/>
      <c r="I2038" s="230"/>
      <c r="J2038" s="230"/>
    </row>
    <row r="2039" spans="1:10" x14ac:dyDescent="0.25">
      <c r="A2039" s="230"/>
      <c r="B2039" s="230"/>
      <c r="C2039" s="256"/>
      <c r="D2039" s="116"/>
      <c r="E2039" s="230"/>
      <c r="F2039" s="230"/>
      <c r="G2039" s="230"/>
      <c r="H2039" s="230"/>
      <c r="I2039" s="230"/>
      <c r="J2039" s="230"/>
    </row>
    <row r="2040" spans="1:10" x14ac:dyDescent="0.25">
      <c r="A2040" s="230"/>
      <c r="B2040" s="230"/>
      <c r="C2040" s="256"/>
      <c r="D2040" s="116"/>
      <c r="E2040" s="230"/>
      <c r="F2040" s="230"/>
      <c r="G2040" s="230"/>
      <c r="H2040" s="230"/>
      <c r="I2040" s="230"/>
      <c r="J2040" s="230"/>
    </row>
    <row r="2041" spans="1:10" x14ac:dyDescent="0.25">
      <c r="A2041" s="230"/>
      <c r="B2041" s="230"/>
      <c r="C2041" s="256"/>
      <c r="D2041" s="116"/>
      <c r="E2041" s="230"/>
      <c r="F2041" s="230"/>
      <c r="G2041" s="230"/>
      <c r="H2041" s="230"/>
      <c r="I2041" s="230"/>
      <c r="J2041" s="230"/>
    </row>
    <row r="2042" spans="1:10" x14ac:dyDescent="0.25">
      <c r="A2042" s="230"/>
      <c r="B2042" s="230"/>
      <c r="C2042" s="256"/>
      <c r="D2042" s="116"/>
      <c r="E2042" s="230"/>
      <c r="F2042" s="230"/>
      <c r="G2042" s="230"/>
      <c r="H2042" s="230"/>
      <c r="I2042" s="230"/>
      <c r="J2042" s="230"/>
    </row>
    <row r="2043" spans="1:10" ht="18.75" x14ac:dyDescent="0.25">
      <c r="A2043" s="234"/>
      <c r="B2043" s="407" t="s">
        <v>2661</v>
      </c>
      <c r="C2043" s="408"/>
      <c r="D2043" s="408"/>
      <c r="E2043" s="408"/>
      <c r="F2043" s="408"/>
      <c r="G2043" s="408"/>
      <c r="H2043" s="408"/>
      <c r="I2043" s="243"/>
      <c r="J2043" s="233"/>
    </row>
    <row r="2044" spans="1:10" x14ac:dyDescent="0.25">
      <c r="A2044" s="234"/>
      <c r="B2044" s="232"/>
      <c r="C2044" s="232"/>
      <c r="D2044" s="119"/>
      <c r="E2044" s="232"/>
      <c r="F2044" s="232"/>
      <c r="G2044" s="232"/>
      <c r="H2044" s="232"/>
      <c r="I2044" s="232"/>
      <c r="J2044" s="233"/>
    </row>
    <row r="2045" spans="1:10" x14ac:dyDescent="0.25">
      <c r="A2045" s="234"/>
      <c r="B2045" s="232"/>
      <c r="C2045" s="244" t="s">
        <v>1478</v>
      </c>
      <c r="D2045" s="120"/>
      <c r="E2045" s="245">
        <f>IF('Aplicabilidad Art.55'!$Q$10="NO","NA",SUM(E2054:E2079)/SUM(D2054:D2079))</f>
        <v>1</v>
      </c>
      <c r="F2045" s="246"/>
      <c r="G2045" s="247" t="str">
        <f>CONCATENATE("Según la configuración de aplicabilidad, esta fracción ",'Aplicabilidad Art.55'!Q10," aplica.")</f>
        <v>Según la configuración de aplicabilidad, esta fracción SI aplica.</v>
      </c>
      <c r="H2045" s="234"/>
      <c r="I2045" s="232"/>
      <c r="J2045" s="233"/>
    </row>
    <row r="2046" spans="1:10" x14ac:dyDescent="0.25">
      <c r="A2046" s="234"/>
      <c r="B2046" s="234"/>
      <c r="C2046" s="244" t="s">
        <v>1480</v>
      </c>
      <c r="D2046" s="120"/>
      <c r="E2046" s="245">
        <f>IF('Aplicabilidad Art.55'!$Q$10="NO","NA",SUM(E2084:E2092)/SUM(D2084:D2092))</f>
        <v>0.77777777777777779</v>
      </c>
      <c r="F2046" s="246"/>
      <c r="G2046" s="248" t="s">
        <v>1481</v>
      </c>
      <c r="H2046" s="234"/>
      <c r="I2046" s="232"/>
      <c r="J2046" s="233"/>
    </row>
    <row r="2047" spans="1:10" x14ac:dyDescent="0.25">
      <c r="A2047" s="234"/>
      <c r="B2047" s="234"/>
      <c r="C2047" s="244" t="s">
        <v>1482</v>
      </c>
      <c r="D2047" s="120"/>
      <c r="E2047" s="177">
        <f>IF('Aplicabilidad Art.55'!$Q$10="NO","NA",E2045*0.6+E2046*0.4)</f>
        <v>0.91111111111111109</v>
      </c>
      <c r="F2047" s="249"/>
      <c r="G2047" s="248" t="s">
        <v>1483</v>
      </c>
      <c r="H2047" s="234"/>
      <c r="I2047" s="232"/>
      <c r="J2047" s="233"/>
    </row>
    <row r="2048" spans="1:10" x14ac:dyDescent="0.25">
      <c r="A2048" s="234"/>
      <c r="B2048" s="234"/>
      <c r="C2048" s="234"/>
      <c r="D2048" s="117"/>
      <c r="E2048" s="236"/>
      <c r="F2048" s="236"/>
      <c r="G2048" s="234"/>
      <c r="H2048" s="234"/>
      <c r="I2048" s="232"/>
      <c r="J2048" s="233"/>
    </row>
    <row r="2049" spans="1:10" x14ac:dyDescent="0.25">
      <c r="A2049" s="230"/>
      <c r="B2049" s="231"/>
      <c r="C2049" s="232"/>
      <c r="D2049" s="114"/>
      <c r="E2049" s="231"/>
      <c r="F2049" s="231"/>
      <c r="G2049" s="231"/>
      <c r="H2049" s="232"/>
      <c r="I2049" s="232"/>
      <c r="J2049" s="233"/>
    </row>
    <row r="2050" spans="1:10" x14ac:dyDescent="0.25">
      <c r="A2050" s="230"/>
      <c r="B2050" s="91"/>
      <c r="C2050" s="251"/>
      <c r="D2050" s="121"/>
      <c r="E2050" s="409"/>
      <c r="F2050" s="410"/>
      <c r="G2050" s="410"/>
      <c r="H2050" s="252"/>
      <c r="I2050" s="92"/>
      <c r="J2050" s="233"/>
    </row>
    <row r="2051" spans="1:10" x14ac:dyDescent="0.25">
      <c r="A2051" s="230"/>
      <c r="B2051" s="49"/>
      <c r="C2051" s="234" t="s">
        <v>1484</v>
      </c>
      <c r="D2051" s="122"/>
      <c r="E2051" s="253"/>
      <c r="F2051" s="253"/>
      <c r="G2051" s="253"/>
      <c r="H2051" s="253"/>
      <c r="I2051" s="93"/>
      <c r="J2051" s="233"/>
    </row>
    <row r="2052" spans="1:10" x14ac:dyDescent="0.25">
      <c r="A2052" s="230"/>
      <c r="B2052" s="123"/>
      <c r="C2052" s="234"/>
      <c r="D2052" s="122"/>
      <c r="E2052" s="253"/>
      <c r="F2052" s="253"/>
      <c r="G2052" s="253"/>
      <c r="H2052" s="253"/>
      <c r="I2052" s="93"/>
      <c r="J2052" s="233"/>
    </row>
    <row r="2053" spans="1:10" x14ac:dyDescent="0.25">
      <c r="A2053" s="230"/>
      <c r="B2053" s="123"/>
      <c r="C2053" s="232" t="s">
        <v>726</v>
      </c>
      <c r="D2053" s="114"/>
      <c r="E2053" s="231" t="s">
        <v>1485</v>
      </c>
      <c r="F2053" s="231" t="s">
        <v>712</v>
      </c>
      <c r="G2053" s="231" t="s">
        <v>1486</v>
      </c>
      <c r="H2053" s="253"/>
      <c r="I2053" s="93"/>
      <c r="J2053" s="233"/>
    </row>
    <row r="2054" spans="1:10" x14ac:dyDescent="0.25">
      <c r="A2054" s="230"/>
      <c r="B2054" s="123"/>
      <c r="C2054" s="124" t="s">
        <v>1487</v>
      </c>
      <c r="D2054" s="131">
        <v>1</v>
      </c>
      <c r="E2054" s="126">
        <v>1</v>
      </c>
      <c r="F2054" s="139" t="s">
        <v>713</v>
      </c>
      <c r="G2054" s="135" t="s">
        <v>2903</v>
      </c>
      <c r="H2054" s="253"/>
      <c r="I2054" s="93"/>
      <c r="J2054" s="233"/>
    </row>
    <row r="2055" spans="1:10" ht="24" x14ac:dyDescent="0.25">
      <c r="A2055" s="230"/>
      <c r="B2055" s="49"/>
      <c r="C2055" s="124" t="s">
        <v>1488</v>
      </c>
      <c r="D2055" s="131">
        <v>1</v>
      </c>
      <c r="E2055" s="126">
        <v>1</v>
      </c>
      <c r="F2055" s="139" t="s">
        <v>713</v>
      </c>
      <c r="G2055" s="135" t="s">
        <v>2903</v>
      </c>
      <c r="H2055" s="253"/>
      <c r="I2055" s="93"/>
      <c r="J2055" s="233"/>
    </row>
    <row r="2056" spans="1:10" x14ac:dyDescent="0.25">
      <c r="A2056" s="230"/>
      <c r="B2056" s="49"/>
      <c r="C2056" s="128" t="s">
        <v>2662</v>
      </c>
      <c r="D2056" s="131">
        <v>1</v>
      </c>
      <c r="E2056" s="126">
        <v>1</v>
      </c>
      <c r="F2056" s="139" t="s">
        <v>713</v>
      </c>
      <c r="G2056" s="135" t="s">
        <v>2903</v>
      </c>
      <c r="H2056" s="253"/>
      <c r="I2056" s="93"/>
      <c r="J2056" s="230"/>
    </row>
    <row r="2057" spans="1:10" x14ac:dyDescent="0.25">
      <c r="A2057" s="230"/>
      <c r="B2057" s="49"/>
      <c r="C2057" s="128" t="s">
        <v>2663</v>
      </c>
      <c r="D2057" s="131">
        <v>1</v>
      </c>
      <c r="E2057" s="126">
        <v>1</v>
      </c>
      <c r="F2057" s="139" t="s">
        <v>713</v>
      </c>
      <c r="G2057" s="135" t="s">
        <v>2903</v>
      </c>
      <c r="H2057" s="253"/>
      <c r="I2057" s="93"/>
      <c r="J2057" s="230"/>
    </row>
    <row r="2058" spans="1:10" x14ac:dyDescent="0.25">
      <c r="A2058" s="230"/>
      <c r="B2058" s="49"/>
      <c r="C2058" s="128" t="s">
        <v>2664</v>
      </c>
      <c r="D2058" s="131">
        <v>1</v>
      </c>
      <c r="E2058" s="126">
        <v>1</v>
      </c>
      <c r="F2058" s="139" t="s">
        <v>713</v>
      </c>
      <c r="G2058" s="135" t="s">
        <v>2903</v>
      </c>
      <c r="H2058" s="253"/>
      <c r="I2058" s="93"/>
      <c r="J2058" s="230"/>
    </row>
    <row r="2059" spans="1:10" ht="24" x14ac:dyDescent="0.25">
      <c r="A2059" s="230"/>
      <c r="B2059" s="49"/>
      <c r="C2059" s="128" t="s">
        <v>2665</v>
      </c>
      <c r="D2059" s="131">
        <v>1</v>
      </c>
      <c r="E2059" s="126">
        <v>1</v>
      </c>
      <c r="F2059" s="139" t="s">
        <v>713</v>
      </c>
      <c r="G2059" s="135" t="s">
        <v>2903</v>
      </c>
      <c r="H2059" s="253"/>
      <c r="I2059" s="93"/>
      <c r="J2059" s="230"/>
    </row>
    <row r="2060" spans="1:10" x14ac:dyDescent="0.25">
      <c r="A2060" s="230"/>
      <c r="B2060" s="49"/>
      <c r="C2060" s="128" t="s">
        <v>2666</v>
      </c>
      <c r="D2060" s="131">
        <v>1</v>
      </c>
      <c r="E2060" s="126">
        <v>1</v>
      </c>
      <c r="F2060" s="139" t="s">
        <v>713</v>
      </c>
      <c r="G2060" s="135" t="s">
        <v>2903</v>
      </c>
      <c r="H2060" s="253"/>
      <c r="I2060" s="93"/>
      <c r="J2060" s="230"/>
    </row>
    <row r="2061" spans="1:10" ht="24" x14ac:dyDescent="0.25">
      <c r="A2061" s="230"/>
      <c r="B2061" s="49"/>
      <c r="C2061" s="128" t="s">
        <v>2667</v>
      </c>
      <c r="D2061" s="131">
        <v>1</v>
      </c>
      <c r="E2061" s="126">
        <v>1</v>
      </c>
      <c r="F2061" s="139" t="s">
        <v>713</v>
      </c>
      <c r="G2061" s="135" t="s">
        <v>2903</v>
      </c>
      <c r="H2061" s="253"/>
      <c r="I2061" s="93"/>
      <c r="J2061" s="230"/>
    </row>
    <row r="2062" spans="1:10" x14ac:dyDescent="0.25">
      <c r="A2062" s="230"/>
      <c r="B2062" s="49"/>
      <c r="C2062" s="128" t="s">
        <v>2668</v>
      </c>
      <c r="D2062" s="131">
        <v>1</v>
      </c>
      <c r="E2062" s="126">
        <v>1</v>
      </c>
      <c r="F2062" s="139" t="s">
        <v>713</v>
      </c>
      <c r="G2062" s="135" t="s">
        <v>2903</v>
      </c>
      <c r="H2062" s="253"/>
      <c r="I2062" s="93"/>
      <c r="J2062" s="230"/>
    </row>
    <row r="2063" spans="1:10" x14ac:dyDescent="0.25">
      <c r="A2063" s="230"/>
      <c r="B2063" s="49"/>
      <c r="C2063" s="128" t="s">
        <v>2669</v>
      </c>
      <c r="D2063" s="131">
        <v>1</v>
      </c>
      <c r="E2063" s="126">
        <v>1</v>
      </c>
      <c r="F2063" s="139" t="s">
        <v>713</v>
      </c>
      <c r="G2063" s="135" t="s">
        <v>2903</v>
      </c>
      <c r="H2063" s="253"/>
      <c r="I2063" s="93"/>
      <c r="J2063" s="230"/>
    </row>
    <row r="2064" spans="1:10" x14ac:dyDescent="0.25">
      <c r="A2064" s="230"/>
      <c r="B2064" s="49"/>
      <c r="C2064" s="128" t="s">
        <v>2670</v>
      </c>
      <c r="D2064" s="131">
        <v>1</v>
      </c>
      <c r="E2064" s="126">
        <v>1</v>
      </c>
      <c r="F2064" s="139" t="s">
        <v>713</v>
      </c>
      <c r="G2064" s="135" t="s">
        <v>2903</v>
      </c>
      <c r="H2064" s="253"/>
      <c r="I2064" s="93"/>
      <c r="J2064" s="230"/>
    </row>
    <row r="2065" spans="1:10" x14ac:dyDescent="0.25">
      <c r="A2065" s="230"/>
      <c r="B2065" s="49"/>
      <c r="C2065" s="128" t="s">
        <v>2671</v>
      </c>
      <c r="D2065" s="131">
        <v>1</v>
      </c>
      <c r="E2065" s="126">
        <v>1</v>
      </c>
      <c r="F2065" s="139" t="s">
        <v>713</v>
      </c>
      <c r="G2065" s="135" t="s">
        <v>2903</v>
      </c>
      <c r="H2065" s="253"/>
      <c r="I2065" s="93"/>
      <c r="J2065" s="230"/>
    </row>
    <row r="2066" spans="1:10" x14ac:dyDescent="0.25">
      <c r="A2066" s="230"/>
      <c r="B2066" s="49"/>
      <c r="C2066" s="128" t="s">
        <v>2672</v>
      </c>
      <c r="D2066" s="131">
        <v>1</v>
      </c>
      <c r="E2066" s="126">
        <v>1</v>
      </c>
      <c r="F2066" s="139" t="s">
        <v>713</v>
      </c>
      <c r="G2066" s="135" t="s">
        <v>2903</v>
      </c>
      <c r="H2066" s="253"/>
      <c r="I2066" s="93"/>
      <c r="J2066" s="230"/>
    </row>
    <row r="2067" spans="1:10" ht="24" x14ac:dyDescent="0.25">
      <c r="A2067" s="230"/>
      <c r="B2067" s="49"/>
      <c r="C2067" s="128" t="s">
        <v>2673</v>
      </c>
      <c r="D2067" s="131">
        <v>1</v>
      </c>
      <c r="E2067" s="126">
        <v>1</v>
      </c>
      <c r="F2067" s="139" t="s">
        <v>713</v>
      </c>
      <c r="G2067" s="135" t="s">
        <v>2903</v>
      </c>
      <c r="H2067" s="253"/>
      <c r="I2067" s="93"/>
      <c r="J2067" s="230"/>
    </row>
    <row r="2068" spans="1:10" ht="48" x14ac:dyDescent="0.25">
      <c r="A2068" s="230"/>
      <c r="B2068" s="49"/>
      <c r="C2068" s="128" t="s">
        <v>2674</v>
      </c>
      <c r="D2068" s="131">
        <v>1</v>
      </c>
      <c r="E2068" s="126">
        <v>1</v>
      </c>
      <c r="F2068" s="139" t="s">
        <v>713</v>
      </c>
      <c r="G2068" s="135" t="s">
        <v>2903</v>
      </c>
      <c r="H2068" s="253"/>
      <c r="I2068" s="93"/>
      <c r="J2068" s="230"/>
    </row>
    <row r="2069" spans="1:10" x14ac:dyDescent="0.25">
      <c r="A2069" s="230"/>
      <c r="B2069" s="49"/>
      <c r="C2069" s="128" t="s">
        <v>2675</v>
      </c>
      <c r="D2069" s="131">
        <v>1</v>
      </c>
      <c r="E2069" s="126">
        <v>1</v>
      </c>
      <c r="F2069" s="139" t="s">
        <v>713</v>
      </c>
      <c r="G2069" s="135" t="s">
        <v>2903</v>
      </c>
      <c r="H2069" s="253"/>
      <c r="I2069" s="93"/>
      <c r="J2069" s="230"/>
    </row>
    <row r="2070" spans="1:10" ht="84" x14ac:dyDescent="0.25">
      <c r="A2070" s="230"/>
      <c r="B2070" s="49"/>
      <c r="C2070" s="128" t="s">
        <v>2676</v>
      </c>
      <c r="D2070" s="131">
        <v>1</v>
      </c>
      <c r="E2070" s="126">
        <v>1</v>
      </c>
      <c r="F2070" s="139" t="s">
        <v>713</v>
      </c>
      <c r="G2070" s="135" t="s">
        <v>2903</v>
      </c>
      <c r="H2070" s="253"/>
      <c r="I2070" s="93"/>
      <c r="J2070" s="230"/>
    </row>
    <row r="2071" spans="1:10" ht="36" x14ac:dyDescent="0.25">
      <c r="A2071" s="230"/>
      <c r="B2071" s="49"/>
      <c r="C2071" s="128" t="s">
        <v>2677</v>
      </c>
      <c r="D2071" s="131">
        <v>1</v>
      </c>
      <c r="E2071" s="126">
        <v>1</v>
      </c>
      <c r="F2071" s="139" t="s">
        <v>713</v>
      </c>
      <c r="G2071" s="135" t="s">
        <v>2903</v>
      </c>
      <c r="H2071" s="253"/>
      <c r="I2071" s="93"/>
      <c r="J2071" s="230"/>
    </row>
    <row r="2072" spans="1:10" x14ac:dyDescent="0.25">
      <c r="A2072" s="230"/>
      <c r="B2072" s="49"/>
      <c r="C2072" s="128" t="s">
        <v>2678</v>
      </c>
      <c r="D2072" s="131">
        <v>1</v>
      </c>
      <c r="E2072" s="126">
        <v>1</v>
      </c>
      <c r="F2072" s="139" t="s">
        <v>713</v>
      </c>
      <c r="G2072" s="135" t="s">
        <v>2903</v>
      </c>
      <c r="H2072" s="253"/>
      <c r="I2072" s="93"/>
      <c r="J2072" s="230"/>
    </row>
    <row r="2073" spans="1:10" x14ac:dyDescent="0.25">
      <c r="A2073" s="230"/>
      <c r="B2073" s="49"/>
      <c r="C2073" s="128" t="s">
        <v>2679</v>
      </c>
      <c r="D2073" s="131">
        <v>1</v>
      </c>
      <c r="E2073" s="126">
        <v>1</v>
      </c>
      <c r="F2073" s="139" t="s">
        <v>713</v>
      </c>
      <c r="G2073" s="135" t="s">
        <v>2903</v>
      </c>
      <c r="H2073" s="253"/>
      <c r="I2073" s="93"/>
      <c r="J2073" s="230"/>
    </row>
    <row r="2074" spans="1:10" x14ac:dyDescent="0.25">
      <c r="A2074" s="230"/>
      <c r="B2074" s="49"/>
      <c r="C2074" s="124" t="s">
        <v>2680</v>
      </c>
      <c r="D2074" s="131">
        <v>1</v>
      </c>
      <c r="E2074" s="126">
        <v>1</v>
      </c>
      <c r="F2074" s="139" t="s">
        <v>713</v>
      </c>
      <c r="G2074" s="135" t="s">
        <v>2903</v>
      </c>
      <c r="H2074" s="253"/>
      <c r="I2074" s="93"/>
      <c r="J2074" s="230"/>
    </row>
    <row r="2075" spans="1:10" ht="24" x14ac:dyDescent="0.25">
      <c r="A2075" s="230"/>
      <c r="B2075" s="49"/>
      <c r="C2075" s="124" t="s">
        <v>2681</v>
      </c>
      <c r="D2075" s="131">
        <v>1</v>
      </c>
      <c r="E2075" s="126">
        <v>1</v>
      </c>
      <c r="F2075" s="139" t="s">
        <v>713</v>
      </c>
      <c r="G2075" s="135" t="s">
        <v>2903</v>
      </c>
      <c r="H2075" s="253"/>
      <c r="I2075" s="93"/>
      <c r="J2075" s="230"/>
    </row>
    <row r="2076" spans="1:10" x14ac:dyDescent="0.25">
      <c r="A2076" s="230"/>
      <c r="B2076" s="49"/>
      <c r="C2076" s="128" t="s">
        <v>2682</v>
      </c>
      <c r="D2076" s="131">
        <v>1</v>
      </c>
      <c r="E2076" s="126">
        <v>1</v>
      </c>
      <c r="F2076" s="139" t="s">
        <v>713</v>
      </c>
      <c r="G2076" s="135" t="s">
        <v>2903</v>
      </c>
      <c r="H2076" s="253"/>
      <c r="I2076" s="93"/>
      <c r="J2076" s="230"/>
    </row>
    <row r="2077" spans="1:10" x14ac:dyDescent="0.25">
      <c r="A2077" s="230"/>
      <c r="B2077" s="49"/>
      <c r="C2077" s="128" t="s">
        <v>2683</v>
      </c>
      <c r="D2077" s="131">
        <v>1</v>
      </c>
      <c r="E2077" s="126">
        <v>1</v>
      </c>
      <c r="F2077" s="139" t="s">
        <v>713</v>
      </c>
      <c r="G2077" s="135" t="s">
        <v>2903</v>
      </c>
      <c r="H2077" s="253"/>
      <c r="I2077" s="93"/>
      <c r="J2077" s="230"/>
    </row>
    <row r="2078" spans="1:10" x14ac:dyDescent="0.25">
      <c r="A2078" s="230"/>
      <c r="B2078" s="49"/>
      <c r="C2078" s="128" t="s">
        <v>2684</v>
      </c>
      <c r="D2078" s="131">
        <v>1</v>
      </c>
      <c r="E2078" s="126">
        <v>1</v>
      </c>
      <c r="F2078" s="139" t="s">
        <v>713</v>
      </c>
      <c r="G2078" s="135" t="s">
        <v>2903</v>
      </c>
      <c r="H2078" s="253"/>
      <c r="I2078" s="93"/>
      <c r="J2078" s="230"/>
    </row>
    <row r="2079" spans="1:10" ht="36" x14ac:dyDescent="0.25">
      <c r="A2079" s="230"/>
      <c r="B2079" s="49"/>
      <c r="C2079" s="128" t="s">
        <v>2685</v>
      </c>
      <c r="D2079" s="131">
        <v>1</v>
      </c>
      <c r="E2079" s="126">
        <v>1</v>
      </c>
      <c r="F2079" s="139" t="s">
        <v>713</v>
      </c>
      <c r="G2079" s="135" t="s">
        <v>2903</v>
      </c>
      <c r="H2079" s="253"/>
      <c r="I2079" s="129"/>
      <c r="J2079" s="230"/>
    </row>
    <row r="2080" spans="1:10" x14ac:dyDescent="0.25">
      <c r="A2080" s="230"/>
      <c r="B2080" s="49"/>
      <c r="C2080" s="234"/>
      <c r="D2080" s="122"/>
      <c r="E2080" s="253"/>
      <c r="F2080" s="253"/>
      <c r="G2080" s="253"/>
      <c r="H2080" s="253"/>
      <c r="I2080" s="129"/>
      <c r="J2080" s="230"/>
    </row>
    <row r="2081" spans="1:10" x14ac:dyDescent="0.25">
      <c r="A2081" s="230"/>
      <c r="B2081" s="49"/>
      <c r="C2081" s="234" t="s">
        <v>1480</v>
      </c>
      <c r="D2081" s="122"/>
      <c r="E2081" s="253"/>
      <c r="F2081" s="253"/>
      <c r="G2081" s="253"/>
      <c r="H2081" s="253"/>
      <c r="I2081" s="129"/>
      <c r="J2081" s="230"/>
    </row>
    <row r="2082" spans="1:10" x14ac:dyDescent="0.25">
      <c r="A2082" s="230"/>
      <c r="B2082" s="49"/>
      <c r="C2082" s="234"/>
      <c r="D2082" s="122"/>
      <c r="E2082" s="253"/>
      <c r="F2082" s="253"/>
      <c r="G2082" s="253"/>
      <c r="H2082" s="253"/>
      <c r="I2082" s="129"/>
      <c r="J2082" s="230"/>
    </row>
    <row r="2083" spans="1:10" x14ac:dyDescent="0.25">
      <c r="A2083" s="230"/>
      <c r="B2083" s="49"/>
      <c r="C2083" s="232" t="s">
        <v>726</v>
      </c>
      <c r="D2083" s="114"/>
      <c r="E2083" s="231" t="s">
        <v>1485</v>
      </c>
      <c r="F2083" s="231" t="s">
        <v>712</v>
      </c>
      <c r="G2083" s="231" t="s">
        <v>1486</v>
      </c>
      <c r="H2083" s="253"/>
      <c r="I2083" s="129"/>
      <c r="J2083" s="230"/>
    </row>
    <row r="2084" spans="1:10" x14ac:dyDescent="0.25">
      <c r="A2084" s="230"/>
      <c r="B2084" s="49"/>
      <c r="C2084" s="130" t="s">
        <v>2686</v>
      </c>
      <c r="D2084" s="131">
        <v>1</v>
      </c>
      <c r="E2084" s="126">
        <v>1</v>
      </c>
      <c r="F2084" s="139" t="s">
        <v>713</v>
      </c>
      <c r="G2084" s="135" t="s">
        <v>3067</v>
      </c>
      <c r="H2084" s="253"/>
      <c r="I2084" s="129"/>
      <c r="J2084" s="230"/>
    </row>
    <row r="2085" spans="1:10" ht="36" x14ac:dyDescent="0.25">
      <c r="A2085" s="230"/>
      <c r="B2085" s="49"/>
      <c r="C2085" s="124" t="s">
        <v>2104</v>
      </c>
      <c r="D2085" s="131">
        <v>1</v>
      </c>
      <c r="E2085" s="126">
        <v>1</v>
      </c>
      <c r="F2085" s="139" t="s">
        <v>713</v>
      </c>
      <c r="G2085" s="135" t="s">
        <v>3067</v>
      </c>
      <c r="H2085" s="253"/>
      <c r="I2085" s="129"/>
      <c r="J2085" s="230"/>
    </row>
    <row r="2086" spans="1:10" ht="36" x14ac:dyDescent="0.25">
      <c r="A2086" s="230"/>
      <c r="B2086" s="49"/>
      <c r="C2086" s="124" t="s">
        <v>2105</v>
      </c>
      <c r="D2086" s="131">
        <v>1</v>
      </c>
      <c r="E2086" s="126">
        <v>1</v>
      </c>
      <c r="F2086" s="139" t="s">
        <v>713</v>
      </c>
      <c r="G2086" s="135" t="s">
        <v>3067</v>
      </c>
      <c r="H2086" s="253"/>
      <c r="I2086" s="129"/>
      <c r="J2086" s="230"/>
    </row>
    <row r="2087" spans="1:10" ht="36" x14ac:dyDescent="0.25">
      <c r="A2087" s="230"/>
      <c r="B2087" s="49"/>
      <c r="C2087" s="124" t="s">
        <v>2106</v>
      </c>
      <c r="D2087" s="131">
        <v>1</v>
      </c>
      <c r="E2087" s="126">
        <v>1</v>
      </c>
      <c r="F2087" s="139" t="s">
        <v>713</v>
      </c>
      <c r="G2087" s="135" t="s">
        <v>3067</v>
      </c>
      <c r="H2087" s="253"/>
      <c r="I2087" s="129"/>
      <c r="J2087" s="230"/>
    </row>
    <row r="2088" spans="1:10" ht="24" x14ac:dyDescent="0.25">
      <c r="A2088" s="230"/>
      <c r="B2088" s="49"/>
      <c r="C2088" s="124" t="s">
        <v>2107</v>
      </c>
      <c r="D2088" s="131">
        <v>1</v>
      </c>
      <c r="E2088" s="126">
        <v>1</v>
      </c>
      <c r="F2088" s="139" t="s">
        <v>713</v>
      </c>
      <c r="G2088" s="135" t="s">
        <v>3067</v>
      </c>
      <c r="H2088" s="253"/>
      <c r="I2088" s="129"/>
      <c r="J2088" s="230"/>
    </row>
    <row r="2089" spans="1:10" ht="24" x14ac:dyDescent="0.25">
      <c r="A2089" s="230"/>
      <c r="B2089" s="49"/>
      <c r="C2089" s="124" t="s">
        <v>2108</v>
      </c>
      <c r="D2089" s="131">
        <v>1</v>
      </c>
      <c r="E2089" s="126">
        <v>1</v>
      </c>
      <c r="F2089" s="139" t="s">
        <v>713</v>
      </c>
      <c r="G2089" s="135" t="s">
        <v>3067</v>
      </c>
      <c r="H2089" s="253"/>
      <c r="I2089" s="129"/>
      <c r="J2089" s="230"/>
    </row>
    <row r="2090" spans="1:10" ht="36" x14ac:dyDescent="0.25">
      <c r="A2090" s="230"/>
      <c r="B2090" s="49"/>
      <c r="C2090" s="124" t="s">
        <v>2109</v>
      </c>
      <c r="D2090" s="131">
        <v>1</v>
      </c>
      <c r="E2090" s="126">
        <v>0</v>
      </c>
      <c r="F2090" s="139" t="s">
        <v>713</v>
      </c>
      <c r="G2090" s="135" t="s">
        <v>3068</v>
      </c>
      <c r="H2090" s="253"/>
      <c r="I2090" s="129"/>
      <c r="J2090" s="230"/>
    </row>
    <row r="2091" spans="1:10" ht="36" x14ac:dyDescent="0.25">
      <c r="A2091" s="230"/>
      <c r="B2091" s="49"/>
      <c r="C2091" s="130" t="s">
        <v>2687</v>
      </c>
      <c r="D2091" s="131">
        <v>1</v>
      </c>
      <c r="E2091" s="126">
        <v>0</v>
      </c>
      <c r="F2091" s="139" t="s">
        <v>713</v>
      </c>
      <c r="G2091" s="135" t="s">
        <v>3069</v>
      </c>
      <c r="H2091" s="253"/>
      <c r="I2091" s="129"/>
      <c r="J2091" s="230"/>
    </row>
    <row r="2092" spans="1:10" x14ac:dyDescent="0.25">
      <c r="A2092" s="230"/>
      <c r="B2092" s="49"/>
      <c r="C2092" s="124" t="s">
        <v>2111</v>
      </c>
      <c r="D2092" s="131">
        <v>1</v>
      </c>
      <c r="E2092" s="126">
        <v>1</v>
      </c>
      <c r="F2092" s="139" t="s">
        <v>713</v>
      </c>
      <c r="G2092" s="135" t="s">
        <v>3067</v>
      </c>
      <c r="H2092" s="253"/>
      <c r="I2092" s="129"/>
      <c r="J2092" s="230"/>
    </row>
    <row r="2093" spans="1:10" x14ac:dyDescent="0.25">
      <c r="A2093" s="230"/>
      <c r="B2093" s="97"/>
      <c r="C2093" s="254"/>
      <c r="D2093" s="132"/>
      <c r="E2093" s="255"/>
      <c r="F2093" s="255"/>
      <c r="G2093" s="255"/>
      <c r="H2093" s="255"/>
      <c r="I2093" s="98"/>
      <c r="J2093" s="230"/>
    </row>
    <row r="2094" spans="1:10" x14ac:dyDescent="0.25">
      <c r="A2094" s="230"/>
      <c r="B2094" s="230"/>
      <c r="C2094" s="256"/>
      <c r="D2094" s="116"/>
      <c r="E2094" s="230"/>
      <c r="F2094" s="230"/>
      <c r="G2094" s="230"/>
      <c r="H2094" s="230"/>
      <c r="I2094" s="230"/>
      <c r="J2094" s="230"/>
    </row>
    <row r="2095" spans="1:10" x14ac:dyDescent="0.25">
      <c r="A2095" s="230"/>
      <c r="B2095" s="230"/>
      <c r="C2095" s="256"/>
      <c r="D2095" s="116"/>
      <c r="E2095" s="230"/>
      <c r="F2095" s="230"/>
      <c r="G2095" s="230"/>
      <c r="H2095" s="230"/>
      <c r="I2095" s="230"/>
      <c r="J2095" s="230"/>
    </row>
    <row r="2096" spans="1:10" x14ac:dyDescent="0.25">
      <c r="A2096" s="230"/>
      <c r="B2096" s="230"/>
      <c r="C2096" s="256"/>
      <c r="D2096" s="116"/>
      <c r="E2096" s="230"/>
      <c r="F2096" s="230"/>
      <c r="G2096" s="230"/>
      <c r="H2096" s="230"/>
      <c r="I2096" s="230"/>
      <c r="J2096" s="230"/>
    </row>
    <row r="2097" spans="1:10" x14ac:dyDescent="0.25">
      <c r="A2097" s="230"/>
      <c r="B2097" s="230"/>
      <c r="C2097" s="256"/>
      <c r="D2097" s="116"/>
      <c r="E2097" s="230"/>
      <c r="F2097" s="230"/>
      <c r="G2097" s="230"/>
      <c r="H2097" s="230"/>
      <c r="I2097" s="230"/>
      <c r="J2097" s="230"/>
    </row>
    <row r="2098" spans="1:10" x14ac:dyDescent="0.25">
      <c r="A2098" s="230"/>
      <c r="B2098" s="230"/>
      <c r="C2098" s="256"/>
      <c r="D2098" s="116"/>
      <c r="E2098" s="230"/>
      <c r="F2098" s="230"/>
      <c r="G2098" s="230"/>
      <c r="H2098" s="230"/>
      <c r="I2098" s="230"/>
      <c r="J2098" s="230"/>
    </row>
    <row r="2099" spans="1:10" ht="18.75" x14ac:dyDescent="0.25">
      <c r="A2099" s="234"/>
      <c r="B2099" s="407" t="s">
        <v>2688</v>
      </c>
      <c r="C2099" s="408"/>
      <c r="D2099" s="408"/>
      <c r="E2099" s="408"/>
      <c r="F2099" s="408"/>
      <c r="G2099" s="408"/>
      <c r="H2099" s="408"/>
      <c r="I2099" s="243"/>
      <c r="J2099" s="233"/>
    </row>
    <row r="2100" spans="1:10" x14ac:dyDescent="0.25">
      <c r="A2100" s="234"/>
      <c r="B2100" s="232"/>
      <c r="C2100" s="232"/>
      <c r="D2100" s="119"/>
      <c r="E2100" s="232"/>
      <c r="F2100" s="232"/>
      <c r="G2100" s="232"/>
      <c r="H2100" s="232"/>
      <c r="I2100" s="232"/>
      <c r="J2100" s="233"/>
    </row>
    <row r="2101" spans="1:10" x14ac:dyDescent="0.25">
      <c r="A2101" s="234"/>
      <c r="B2101" s="232"/>
      <c r="C2101" s="244" t="s">
        <v>1478</v>
      </c>
      <c r="D2101" s="120"/>
      <c r="E2101" s="245">
        <f>IF('Aplicabilidad Art.55'!$Q$12="NO","NA",SUM(E2110:E2159)/SUM(D2110:D2159))</f>
        <v>0.18</v>
      </c>
      <c r="F2101" s="246"/>
      <c r="G2101" s="247" t="str">
        <f>CONCATENATE("Según la configuración de aplicabilidad, esta fracción ",'Aplicabilidad Art.55'!Q12," aplica.")</f>
        <v>Según la configuración de aplicabilidad, esta fracción SI aplica.</v>
      </c>
      <c r="H2101" s="234"/>
      <c r="I2101" s="232"/>
      <c r="J2101" s="233"/>
    </row>
    <row r="2102" spans="1:10" x14ac:dyDescent="0.25">
      <c r="A2102" s="234"/>
      <c r="B2102" s="234"/>
      <c r="C2102" s="244" t="s">
        <v>1480</v>
      </c>
      <c r="D2102" s="120"/>
      <c r="E2102" s="245">
        <f>IF('Aplicabilidad Art.55'!$Q$12="NO","NA",SUM(E2164:E2172)/SUM(D2164:D2172))</f>
        <v>0.66666666666666663</v>
      </c>
      <c r="F2102" s="246"/>
      <c r="G2102" s="248" t="s">
        <v>1481</v>
      </c>
      <c r="H2102" s="234"/>
      <c r="I2102" s="232"/>
      <c r="J2102" s="233"/>
    </row>
    <row r="2103" spans="1:10" x14ac:dyDescent="0.25">
      <c r="A2103" s="234"/>
      <c r="B2103" s="234"/>
      <c r="C2103" s="244" t="s">
        <v>1482</v>
      </c>
      <c r="D2103" s="120"/>
      <c r="E2103" s="177">
        <f>IF('Aplicabilidad Art.55'!$Q$12="NO","NA",E2101*0.6+E2102*0.4)</f>
        <v>0.37466666666666665</v>
      </c>
      <c r="F2103" s="249"/>
      <c r="G2103" s="248" t="s">
        <v>1483</v>
      </c>
      <c r="H2103" s="234"/>
      <c r="I2103" s="232"/>
      <c r="J2103" s="233"/>
    </row>
    <row r="2104" spans="1:10" x14ac:dyDescent="0.25">
      <c r="A2104" s="234"/>
      <c r="B2104" s="234"/>
      <c r="C2104" s="234"/>
      <c r="D2104" s="117"/>
      <c r="E2104" s="236"/>
      <c r="F2104" s="236"/>
      <c r="G2104" s="234"/>
      <c r="H2104" s="234"/>
      <c r="I2104" s="232"/>
      <c r="J2104" s="233"/>
    </row>
    <row r="2105" spans="1:10" x14ac:dyDescent="0.25">
      <c r="A2105" s="230"/>
      <c r="B2105" s="231"/>
      <c r="C2105" s="232"/>
      <c r="D2105" s="114"/>
      <c r="E2105" s="231"/>
      <c r="F2105" s="231"/>
      <c r="G2105" s="231"/>
      <c r="H2105" s="232"/>
      <c r="I2105" s="232"/>
      <c r="J2105" s="233"/>
    </row>
    <row r="2106" spans="1:10" x14ac:dyDescent="0.25">
      <c r="A2106" s="230"/>
      <c r="B2106" s="91"/>
      <c r="C2106" s="251"/>
      <c r="D2106" s="121"/>
      <c r="E2106" s="409"/>
      <c r="F2106" s="410"/>
      <c r="G2106" s="410"/>
      <c r="H2106" s="252"/>
      <c r="I2106" s="92"/>
      <c r="J2106" s="233"/>
    </row>
    <row r="2107" spans="1:10" x14ac:dyDescent="0.25">
      <c r="A2107" s="230"/>
      <c r="B2107" s="49"/>
      <c r="C2107" s="234" t="s">
        <v>1484</v>
      </c>
      <c r="D2107" s="122"/>
      <c r="E2107" s="253"/>
      <c r="F2107" s="253"/>
      <c r="G2107" s="253"/>
      <c r="H2107" s="253"/>
      <c r="I2107" s="93"/>
      <c r="J2107" s="233"/>
    </row>
    <row r="2108" spans="1:10" x14ac:dyDescent="0.25">
      <c r="A2108" s="230"/>
      <c r="B2108" s="123"/>
      <c r="C2108" s="234"/>
      <c r="D2108" s="122"/>
      <c r="E2108" s="253"/>
      <c r="F2108" s="253"/>
      <c r="G2108" s="253"/>
      <c r="H2108" s="253"/>
      <c r="I2108" s="93"/>
      <c r="J2108" s="233"/>
    </row>
    <row r="2109" spans="1:10" x14ac:dyDescent="0.25">
      <c r="A2109" s="230"/>
      <c r="B2109" s="123"/>
      <c r="C2109" s="232" t="s">
        <v>726</v>
      </c>
      <c r="D2109" s="114"/>
      <c r="E2109" s="231" t="s">
        <v>1485</v>
      </c>
      <c r="F2109" s="231" t="s">
        <v>712</v>
      </c>
      <c r="G2109" s="231" t="s">
        <v>1486</v>
      </c>
      <c r="H2109" s="253"/>
      <c r="I2109" s="93"/>
      <c r="J2109" s="233"/>
    </row>
    <row r="2110" spans="1:10" x14ac:dyDescent="0.25">
      <c r="A2110" s="230"/>
      <c r="B2110" s="123"/>
      <c r="C2110" s="124" t="s">
        <v>1487</v>
      </c>
      <c r="D2110" s="131">
        <v>1</v>
      </c>
      <c r="E2110" s="126">
        <v>1</v>
      </c>
      <c r="F2110" s="126" t="s">
        <v>713</v>
      </c>
      <c r="G2110" s="127" t="s">
        <v>2903</v>
      </c>
      <c r="H2110" s="253"/>
      <c r="I2110" s="93"/>
      <c r="J2110" s="233"/>
    </row>
    <row r="2111" spans="1:10" ht="24" x14ac:dyDescent="0.25">
      <c r="A2111" s="230"/>
      <c r="B2111" s="49"/>
      <c r="C2111" s="124" t="s">
        <v>1488</v>
      </c>
      <c r="D2111" s="131">
        <v>1</v>
      </c>
      <c r="E2111" s="126">
        <v>1</v>
      </c>
      <c r="F2111" s="126" t="s">
        <v>713</v>
      </c>
      <c r="G2111" s="127" t="s">
        <v>2903</v>
      </c>
      <c r="H2111" s="253"/>
      <c r="I2111" s="93"/>
      <c r="J2111" s="233"/>
    </row>
    <row r="2112" spans="1:10" x14ac:dyDescent="0.25">
      <c r="A2112" s="230"/>
      <c r="B2112" s="49"/>
      <c r="C2112" s="124" t="s">
        <v>2689</v>
      </c>
      <c r="D2112" s="131">
        <v>1</v>
      </c>
      <c r="E2112" s="126">
        <v>0</v>
      </c>
      <c r="F2112" s="126" t="s">
        <v>713</v>
      </c>
      <c r="G2112" s="127" t="s">
        <v>3070</v>
      </c>
      <c r="H2112" s="253"/>
      <c r="I2112" s="93"/>
      <c r="J2112" s="233"/>
    </row>
    <row r="2113" spans="1:10" x14ac:dyDescent="0.25">
      <c r="A2113" s="230"/>
      <c r="B2113" s="49"/>
      <c r="C2113" s="124" t="s">
        <v>2690</v>
      </c>
      <c r="D2113" s="131">
        <v>1</v>
      </c>
      <c r="E2113" s="126">
        <v>0</v>
      </c>
      <c r="F2113" s="126" t="s">
        <v>713</v>
      </c>
      <c r="G2113" s="127" t="s">
        <v>3070</v>
      </c>
      <c r="H2113" s="253"/>
      <c r="I2113" s="93"/>
      <c r="J2113" s="233"/>
    </row>
    <row r="2114" spans="1:10" x14ac:dyDescent="0.25">
      <c r="A2114" s="230"/>
      <c r="B2114" s="49"/>
      <c r="C2114" s="124" t="s">
        <v>2691</v>
      </c>
      <c r="D2114" s="131">
        <v>1</v>
      </c>
      <c r="E2114" s="126">
        <v>0</v>
      </c>
      <c r="F2114" s="126" t="s">
        <v>713</v>
      </c>
      <c r="G2114" s="127" t="s">
        <v>3070</v>
      </c>
      <c r="H2114" s="253"/>
      <c r="I2114" s="93"/>
      <c r="J2114" s="233"/>
    </row>
    <row r="2115" spans="1:10" x14ac:dyDescent="0.25">
      <c r="A2115" s="230"/>
      <c r="B2115" s="49"/>
      <c r="C2115" s="128" t="s">
        <v>2692</v>
      </c>
      <c r="D2115" s="131">
        <v>1</v>
      </c>
      <c r="E2115" s="126">
        <v>0</v>
      </c>
      <c r="F2115" s="126" t="s">
        <v>713</v>
      </c>
      <c r="G2115" s="127" t="s">
        <v>3070</v>
      </c>
      <c r="H2115" s="253"/>
      <c r="I2115" s="93"/>
      <c r="J2115" s="230"/>
    </row>
    <row r="2116" spans="1:10" x14ac:dyDescent="0.25">
      <c r="A2116" s="230"/>
      <c r="B2116" s="49"/>
      <c r="C2116" s="128" t="s">
        <v>2693</v>
      </c>
      <c r="D2116" s="131">
        <v>1</v>
      </c>
      <c r="E2116" s="126">
        <v>0</v>
      </c>
      <c r="F2116" s="126" t="s">
        <v>713</v>
      </c>
      <c r="G2116" s="127" t="s">
        <v>3070</v>
      </c>
      <c r="H2116" s="253"/>
      <c r="I2116" s="93"/>
      <c r="J2116" s="230"/>
    </row>
    <row r="2117" spans="1:10" ht="24" x14ac:dyDescent="0.25">
      <c r="A2117" s="230"/>
      <c r="B2117" s="49"/>
      <c r="C2117" s="128" t="s">
        <v>2694</v>
      </c>
      <c r="D2117" s="131">
        <v>1</v>
      </c>
      <c r="E2117" s="126">
        <v>0</v>
      </c>
      <c r="F2117" s="126" t="s">
        <v>713</v>
      </c>
      <c r="G2117" s="127" t="s">
        <v>3070</v>
      </c>
      <c r="H2117" s="253"/>
      <c r="I2117" s="93"/>
      <c r="J2117" s="230"/>
    </row>
    <row r="2118" spans="1:10" x14ac:dyDescent="0.25">
      <c r="A2118" s="230"/>
      <c r="B2118" s="49"/>
      <c r="C2118" s="128" t="s">
        <v>2695</v>
      </c>
      <c r="D2118" s="131">
        <v>1</v>
      </c>
      <c r="E2118" s="126">
        <v>0</v>
      </c>
      <c r="F2118" s="126" t="s">
        <v>713</v>
      </c>
      <c r="G2118" s="127" t="s">
        <v>3070</v>
      </c>
      <c r="H2118" s="253"/>
      <c r="I2118" s="93"/>
      <c r="J2118" s="230"/>
    </row>
    <row r="2119" spans="1:10" x14ac:dyDescent="0.25">
      <c r="A2119" s="230"/>
      <c r="B2119" s="49"/>
      <c r="C2119" s="128" t="s">
        <v>2696</v>
      </c>
      <c r="D2119" s="131">
        <v>1</v>
      </c>
      <c r="E2119" s="126">
        <v>0</v>
      </c>
      <c r="F2119" s="126" t="s">
        <v>713</v>
      </c>
      <c r="G2119" s="127" t="s">
        <v>3070</v>
      </c>
      <c r="H2119" s="253"/>
      <c r="I2119" s="93"/>
      <c r="J2119" s="230"/>
    </row>
    <row r="2120" spans="1:10" ht="36" x14ac:dyDescent="0.25">
      <c r="A2120" s="230"/>
      <c r="B2120" s="49"/>
      <c r="C2120" s="128" t="s">
        <v>2697</v>
      </c>
      <c r="D2120" s="131">
        <v>1</v>
      </c>
      <c r="E2120" s="126">
        <v>0</v>
      </c>
      <c r="F2120" s="126" t="s">
        <v>713</v>
      </c>
      <c r="G2120" s="127" t="s">
        <v>3070</v>
      </c>
      <c r="H2120" s="253"/>
      <c r="I2120" s="93"/>
      <c r="J2120" s="230"/>
    </row>
    <row r="2121" spans="1:10" x14ac:dyDescent="0.25">
      <c r="A2121" s="230"/>
      <c r="B2121" s="49"/>
      <c r="C2121" s="128" t="s">
        <v>2698</v>
      </c>
      <c r="D2121" s="131">
        <v>1</v>
      </c>
      <c r="E2121" s="126">
        <v>0</v>
      </c>
      <c r="F2121" s="126" t="s">
        <v>713</v>
      </c>
      <c r="G2121" s="127" t="s">
        <v>3070</v>
      </c>
      <c r="H2121" s="253"/>
      <c r="I2121" s="93"/>
      <c r="J2121" s="230"/>
    </row>
    <row r="2122" spans="1:10" ht="24" x14ac:dyDescent="0.25">
      <c r="A2122" s="230"/>
      <c r="B2122" s="49"/>
      <c r="C2122" s="128" t="s">
        <v>2699</v>
      </c>
      <c r="D2122" s="131">
        <v>1</v>
      </c>
      <c r="E2122" s="126">
        <v>0</v>
      </c>
      <c r="F2122" s="126" t="s">
        <v>713</v>
      </c>
      <c r="G2122" s="127" t="s">
        <v>3070</v>
      </c>
      <c r="H2122" s="253"/>
      <c r="I2122" s="93"/>
      <c r="J2122" s="230"/>
    </row>
    <row r="2123" spans="1:10" ht="24" x14ac:dyDescent="0.25">
      <c r="A2123" s="230"/>
      <c r="B2123" s="49"/>
      <c r="C2123" s="128" t="s">
        <v>2700</v>
      </c>
      <c r="D2123" s="131">
        <v>1</v>
      </c>
      <c r="E2123" s="126">
        <v>0</v>
      </c>
      <c r="F2123" s="126" t="s">
        <v>713</v>
      </c>
      <c r="G2123" s="127" t="s">
        <v>3070</v>
      </c>
      <c r="H2123" s="253"/>
      <c r="I2123" s="93"/>
      <c r="J2123" s="230"/>
    </row>
    <row r="2124" spans="1:10" ht="24" x14ac:dyDescent="0.25">
      <c r="A2124" s="230"/>
      <c r="B2124" s="49"/>
      <c r="C2124" s="128" t="s">
        <v>2701</v>
      </c>
      <c r="D2124" s="131">
        <v>1</v>
      </c>
      <c r="E2124" s="126">
        <v>0</v>
      </c>
      <c r="F2124" s="126" t="s">
        <v>713</v>
      </c>
      <c r="G2124" s="127" t="s">
        <v>3070</v>
      </c>
      <c r="H2124" s="253"/>
      <c r="I2124" s="93"/>
      <c r="J2124" s="230"/>
    </row>
    <row r="2125" spans="1:10" x14ac:dyDescent="0.25">
      <c r="A2125" s="230"/>
      <c r="B2125" s="49"/>
      <c r="C2125" s="128" t="s">
        <v>2702</v>
      </c>
      <c r="D2125" s="131">
        <v>1</v>
      </c>
      <c r="E2125" s="126">
        <v>0</v>
      </c>
      <c r="F2125" s="126" t="s">
        <v>713</v>
      </c>
      <c r="G2125" s="127" t="s">
        <v>3070</v>
      </c>
      <c r="H2125" s="253"/>
      <c r="I2125" s="93"/>
      <c r="J2125" s="230"/>
    </row>
    <row r="2126" spans="1:10" x14ac:dyDescent="0.25">
      <c r="A2126" s="230"/>
      <c r="B2126" s="49"/>
      <c r="C2126" s="128" t="s">
        <v>2703</v>
      </c>
      <c r="D2126" s="131">
        <v>1</v>
      </c>
      <c r="E2126" s="126">
        <v>0</v>
      </c>
      <c r="F2126" s="126" t="s">
        <v>713</v>
      </c>
      <c r="G2126" s="127" t="s">
        <v>3070</v>
      </c>
      <c r="H2126" s="253"/>
      <c r="I2126" s="93"/>
      <c r="J2126" s="230"/>
    </row>
    <row r="2127" spans="1:10" ht="24" x14ac:dyDescent="0.25">
      <c r="A2127" s="230"/>
      <c r="B2127" s="49"/>
      <c r="C2127" s="128" t="s">
        <v>2704</v>
      </c>
      <c r="D2127" s="131">
        <v>1</v>
      </c>
      <c r="E2127" s="126">
        <v>0</v>
      </c>
      <c r="F2127" s="126" t="s">
        <v>713</v>
      </c>
      <c r="G2127" s="127" t="s">
        <v>3070</v>
      </c>
      <c r="H2127" s="253"/>
      <c r="I2127" s="93"/>
      <c r="J2127" s="230"/>
    </row>
    <row r="2128" spans="1:10" ht="24" x14ac:dyDescent="0.25">
      <c r="A2128" s="230"/>
      <c r="B2128" s="49"/>
      <c r="C2128" s="128" t="s">
        <v>2705</v>
      </c>
      <c r="D2128" s="131">
        <v>1</v>
      </c>
      <c r="E2128" s="126">
        <v>0</v>
      </c>
      <c r="F2128" s="126" t="s">
        <v>713</v>
      </c>
      <c r="G2128" s="127" t="s">
        <v>3070</v>
      </c>
      <c r="H2128" s="253"/>
      <c r="I2128" s="93"/>
      <c r="J2128" s="230"/>
    </row>
    <row r="2129" spans="1:10" ht="24" x14ac:dyDescent="0.25">
      <c r="A2129" s="230"/>
      <c r="B2129" s="49"/>
      <c r="C2129" s="128" t="s">
        <v>2706</v>
      </c>
      <c r="D2129" s="131">
        <v>1</v>
      </c>
      <c r="E2129" s="126">
        <v>1</v>
      </c>
      <c r="F2129" s="126" t="s">
        <v>713</v>
      </c>
      <c r="G2129" s="127" t="s">
        <v>2903</v>
      </c>
      <c r="H2129" s="253"/>
      <c r="I2129" s="93"/>
      <c r="J2129" s="230"/>
    </row>
    <row r="2130" spans="1:10" x14ac:dyDescent="0.25">
      <c r="A2130" s="230"/>
      <c r="B2130" s="49"/>
      <c r="C2130" s="128" t="s">
        <v>2707</v>
      </c>
      <c r="D2130" s="131">
        <v>1</v>
      </c>
      <c r="E2130" s="126">
        <v>0</v>
      </c>
      <c r="F2130" s="126" t="s">
        <v>713</v>
      </c>
      <c r="G2130" s="127" t="s">
        <v>3070</v>
      </c>
      <c r="H2130" s="253"/>
      <c r="I2130" s="93"/>
      <c r="J2130" s="230"/>
    </row>
    <row r="2131" spans="1:10" x14ac:dyDescent="0.25">
      <c r="A2131" s="230"/>
      <c r="B2131" s="49"/>
      <c r="C2131" s="128" t="s">
        <v>2708</v>
      </c>
      <c r="D2131" s="131">
        <v>1</v>
      </c>
      <c r="E2131" s="126">
        <v>0</v>
      </c>
      <c r="F2131" s="126" t="s">
        <v>713</v>
      </c>
      <c r="G2131" s="127" t="s">
        <v>3070</v>
      </c>
      <c r="H2131" s="253"/>
      <c r="I2131" s="93"/>
      <c r="J2131" s="230"/>
    </row>
    <row r="2132" spans="1:10" x14ac:dyDescent="0.25">
      <c r="A2132" s="230"/>
      <c r="B2132" s="49"/>
      <c r="C2132" s="128" t="s">
        <v>2709</v>
      </c>
      <c r="D2132" s="131">
        <v>1</v>
      </c>
      <c r="E2132" s="126">
        <v>0</v>
      </c>
      <c r="F2132" s="126" t="s">
        <v>713</v>
      </c>
      <c r="G2132" s="127" t="s">
        <v>3070</v>
      </c>
      <c r="H2132" s="253"/>
      <c r="I2132" s="93"/>
      <c r="J2132" s="230"/>
    </row>
    <row r="2133" spans="1:10" ht="24" x14ac:dyDescent="0.25">
      <c r="A2133" s="230"/>
      <c r="B2133" s="49"/>
      <c r="C2133" s="128" t="s">
        <v>2710</v>
      </c>
      <c r="D2133" s="131">
        <v>1</v>
      </c>
      <c r="E2133" s="126">
        <v>1</v>
      </c>
      <c r="F2133" s="126" t="s">
        <v>713</v>
      </c>
      <c r="G2133" s="127" t="s">
        <v>3071</v>
      </c>
      <c r="H2133" s="253"/>
      <c r="I2133" s="93"/>
      <c r="J2133" s="230"/>
    </row>
    <row r="2134" spans="1:10" x14ac:dyDescent="0.25">
      <c r="A2134" s="230"/>
      <c r="B2134" s="49"/>
      <c r="C2134" s="128" t="s">
        <v>2711</v>
      </c>
      <c r="D2134" s="131">
        <v>1</v>
      </c>
      <c r="E2134" s="126">
        <v>1</v>
      </c>
      <c r="F2134" s="126" t="s">
        <v>713</v>
      </c>
      <c r="G2134" s="127" t="s">
        <v>3071</v>
      </c>
      <c r="H2134" s="253"/>
      <c r="I2134" s="93"/>
      <c r="J2134" s="230"/>
    </row>
    <row r="2135" spans="1:10" ht="24" x14ac:dyDescent="0.25">
      <c r="A2135" s="230"/>
      <c r="B2135" s="49"/>
      <c r="C2135" s="128" t="s">
        <v>2712</v>
      </c>
      <c r="D2135" s="131">
        <v>1</v>
      </c>
      <c r="E2135" s="126">
        <v>1</v>
      </c>
      <c r="F2135" s="126" t="s">
        <v>713</v>
      </c>
      <c r="G2135" s="127" t="s">
        <v>2903</v>
      </c>
      <c r="H2135" s="253"/>
      <c r="I2135" s="93"/>
      <c r="J2135" s="230"/>
    </row>
    <row r="2136" spans="1:10" ht="84" x14ac:dyDescent="0.25">
      <c r="A2136" s="230"/>
      <c r="B2136" s="49"/>
      <c r="C2136" s="128" t="s">
        <v>2713</v>
      </c>
      <c r="D2136" s="131">
        <v>1</v>
      </c>
      <c r="E2136" s="126">
        <v>1</v>
      </c>
      <c r="F2136" s="126" t="s">
        <v>713</v>
      </c>
      <c r="G2136" s="127" t="s">
        <v>2903</v>
      </c>
      <c r="H2136" s="253"/>
      <c r="I2136" s="93"/>
      <c r="J2136" s="230"/>
    </row>
    <row r="2137" spans="1:10" x14ac:dyDescent="0.25">
      <c r="A2137" s="230"/>
      <c r="B2137" s="49"/>
      <c r="C2137" s="128" t="s">
        <v>2714</v>
      </c>
      <c r="D2137" s="131">
        <v>1</v>
      </c>
      <c r="E2137" s="126">
        <v>1</v>
      </c>
      <c r="F2137" s="126" t="s">
        <v>713</v>
      </c>
      <c r="G2137" s="127" t="s">
        <v>2903</v>
      </c>
      <c r="H2137" s="253"/>
      <c r="I2137" s="93"/>
      <c r="J2137" s="230"/>
    </row>
    <row r="2138" spans="1:10" x14ac:dyDescent="0.25">
      <c r="A2138" s="230"/>
      <c r="B2138" s="49"/>
      <c r="C2138" s="128" t="s">
        <v>2715</v>
      </c>
      <c r="D2138" s="131">
        <v>1</v>
      </c>
      <c r="E2138" s="126">
        <v>1</v>
      </c>
      <c r="F2138" s="126" t="s">
        <v>713</v>
      </c>
      <c r="G2138" s="127" t="s">
        <v>2903</v>
      </c>
      <c r="H2138" s="253"/>
      <c r="I2138" s="93"/>
      <c r="J2138" s="230"/>
    </row>
    <row r="2139" spans="1:10" ht="30" x14ac:dyDescent="0.25">
      <c r="A2139" s="230"/>
      <c r="B2139" s="49"/>
      <c r="C2139" s="124" t="s">
        <v>2716</v>
      </c>
      <c r="D2139" s="131">
        <v>1</v>
      </c>
      <c r="E2139" s="126">
        <v>0</v>
      </c>
      <c r="F2139" s="126" t="s">
        <v>713</v>
      </c>
      <c r="G2139" s="127" t="s">
        <v>3072</v>
      </c>
      <c r="H2139" s="253"/>
      <c r="I2139" s="93"/>
      <c r="J2139" s="230"/>
    </row>
    <row r="2140" spans="1:10" ht="30" x14ac:dyDescent="0.25">
      <c r="A2140" s="230"/>
      <c r="B2140" s="49"/>
      <c r="C2140" s="124" t="s">
        <v>2717</v>
      </c>
      <c r="D2140" s="131">
        <v>1</v>
      </c>
      <c r="E2140" s="126">
        <v>0</v>
      </c>
      <c r="F2140" s="126" t="s">
        <v>713</v>
      </c>
      <c r="G2140" s="127" t="s">
        <v>3072</v>
      </c>
      <c r="H2140" s="253"/>
      <c r="I2140" s="93"/>
      <c r="J2140" s="230"/>
    </row>
    <row r="2141" spans="1:10" ht="30" x14ac:dyDescent="0.25">
      <c r="A2141" s="230"/>
      <c r="B2141" s="49"/>
      <c r="C2141" s="128" t="s">
        <v>2718</v>
      </c>
      <c r="D2141" s="131">
        <v>1</v>
      </c>
      <c r="E2141" s="126">
        <v>0</v>
      </c>
      <c r="F2141" s="126" t="s">
        <v>713</v>
      </c>
      <c r="G2141" s="127" t="s">
        <v>3072</v>
      </c>
      <c r="H2141" s="253"/>
      <c r="I2141" s="93"/>
      <c r="J2141" s="230"/>
    </row>
    <row r="2142" spans="1:10" ht="30" x14ac:dyDescent="0.25">
      <c r="A2142" s="230"/>
      <c r="B2142" s="49"/>
      <c r="C2142" s="128" t="s">
        <v>2719</v>
      </c>
      <c r="D2142" s="131">
        <v>1</v>
      </c>
      <c r="E2142" s="126">
        <v>0</v>
      </c>
      <c r="F2142" s="126" t="s">
        <v>713</v>
      </c>
      <c r="G2142" s="127" t="s">
        <v>3072</v>
      </c>
      <c r="H2142" s="253"/>
      <c r="I2142" s="93"/>
      <c r="J2142" s="230"/>
    </row>
    <row r="2143" spans="1:10" ht="30" x14ac:dyDescent="0.25">
      <c r="A2143" s="230"/>
      <c r="B2143" s="49"/>
      <c r="C2143" s="128" t="s">
        <v>2720</v>
      </c>
      <c r="D2143" s="131">
        <v>1</v>
      </c>
      <c r="E2143" s="126">
        <v>0</v>
      </c>
      <c r="F2143" s="126" t="s">
        <v>713</v>
      </c>
      <c r="G2143" s="127" t="s">
        <v>3072</v>
      </c>
      <c r="H2143" s="253"/>
      <c r="I2143" s="93"/>
      <c r="J2143" s="230"/>
    </row>
    <row r="2144" spans="1:10" ht="30" x14ac:dyDescent="0.25">
      <c r="A2144" s="230"/>
      <c r="B2144" s="49"/>
      <c r="C2144" s="128" t="s">
        <v>2721</v>
      </c>
      <c r="D2144" s="131">
        <v>1</v>
      </c>
      <c r="E2144" s="126">
        <v>0</v>
      </c>
      <c r="F2144" s="126" t="s">
        <v>713</v>
      </c>
      <c r="G2144" s="127" t="s">
        <v>3072</v>
      </c>
      <c r="H2144" s="253"/>
      <c r="I2144" s="93"/>
      <c r="J2144" s="230"/>
    </row>
    <row r="2145" spans="1:10" ht="30" x14ac:dyDescent="0.25">
      <c r="A2145" s="230"/>
      <c r="B2145" s="49"/>
      <c r="C2145" s="128" t="s">
        <v>2722</v>
      </c>
      <c r="D2145" s="131">
        <v>1</v>
      </c>
      <c r="E2145" s="126">
        <v>0</v>
      </c>
      <c r="F2145" s="126" t="s">
        <v>713</v>
      </c>
      <c r="G2145" s="127" t="s">
        <v>3072</v>
      </c>
      <c r="H2145" s="253"/>
      <c r="I2145" s="93"/>
      <c r="J2145" s="230"/>
    </row>
    <row r="2146" spans="1:10" ht="30" x14ac:dyDescent="0.25">
      <c r="A2146" s="230"/>
      <c r="B2146" s="49"/>
      <c r="C2146" s="128" t="s">
        <v>2723</v>
      </c>
      <c r="D2146" s="131">
        <v>1</v>
      </c>
      <c r="E2146" s="126">
        <v>0</v>
      </c>
      <c r="F2146" s="126" t="s">
        <v>713</v>
      </c>
      <c r="G2146" s="127" t="s">
        <v>3072</v>
      </c>
      <c r="H2146" s="253"/>
      <c r="I2146" s="93"/>
      <c r="J2146" s="230"/>
    </row>
    <row r="2147" spans="1:10" ht="30" x14ac:dyDescent="0.25">
      <c r="A2147" s="230"/>
      <c r="B2147" s="49"/>
      <c r="C2147" s="128" t="s">
        <v>2724</v>
      </c>
      <c r="D2147" s="131">
        <v>1</v>
      </c>
      <c r="E2147" s="126">
        <v>0</v>
      </c>
      <c r="F2147" s="126" t="s">
        <v>713</v>
      </c>
      <c r="G2147" s="127" t="s">
        <v>3072</v>
      </c>
      <c r="H2147" s="253"/>
      <c r="I2147" s="93"/>
      <c r="J2147" s="230"/>
    </row>
    <row r="2148" spans="1:10" ht="30" x14ac:dyDescent="0.25">
      <c r="A2148" s="230"/>
      <c r="B2148" s="49"/>
      <c r="C2148" s="128" t="s">
        <v>2725</v>
      </c>
      <c r="D2148" s="131">
        <v>1</v>
      </c>
      <c r="E2148" s="126">
        <v>0</v>
      </c>
      <c r="F2148" s="126" t="s">
        <v>713</v>
      </c>
      <c r="G2148" s="127" t="s">
        <v>3072</v>
      </c>
      <c r="H2148" s="253"/>
      <c r="I2148" s="93"/>
      <c r="J2148" s="230"/>
    </row>
    <row r="2149" spans="1:10" ht="30" x14ac:dyDescent="0.25">
      <c r="A2149" s="230"/>
      <c r="B2149" s="49"/>
      <c r="C2149" s="128" t="s">
        <v>2726</v>
      </c>
      <c r="D2149" s="131">
        <v>1</v>
      </c>
      <c r="E2149" s="126">
        <v>0</v>
      </c>
      <c r="F2149" s="126" t="s">
        <v>713</v>
      </c>
      <c r="G2149" s="127" t="s">
        <v>3072</v>
      </c>
      <c r="H2149" s="253"/>
      <c r="I2149" s="93"/>
      <c r="J2149" s="230"/>
    </row>
    <row r="2150" spans="1:10" ht="30" x14ac:dyDescent="0.25">
      <c r="A2150" s="230"/>
      <c r="B2150" s="49"/>
      <c r="C2150" s="128" t="s">
        <v>2727</v>
      </c>
      <c r="D2150" s="131">
        <v>1</v>
      </c>
      <c r="E2150" s="126">
        <v>0</v>
      </c>
      <c r="F2150" s="126" t="s">
        <v>713</v>
      </c>
      <c r="G2150" s="127" t="s">
        <v>3072</v>
      </c>
      <c r="H2150" s="253"/>
      <c r="I2150" s="93"/>
      <c r="J2150" s="230"/>
    </row>
    <row r="2151" spans="1:10" ht="30" x14ac:dyDescent="0.25">
      <c r="A2151" s="230"/>
      <c r="B2151" s="49"/>
      <c r="C2151" s="128" t="s">
        <v>2728</v>
      </c>
      <c r="D2151" s="131">
        <v>1</v>
      </c>
      <c r="E2151" s="126">
        <v>0</v>
      </c>
      <c r="F2151" s="126" t="s">
        <v>713</v>
      </c>
      <c r="G2151" s="127" t="s">
        <v>3072</v>
      </c>
      <c r="H2151" s="253"/>
      <c r="I2151" s="93"/>
      <c r="J2151" s="230"/>
    </row>
    <row r="2152" spans="1:10" ht="30" x14ac:dyDescent="0.25">
      <c r="A2152" s="230"/>
      <c r="B2152" s="49"/>
      <c r="C2152" s="128" t="s">
        <v>2729</v>
      </c>
      <c r="D2152" s="131">
        <v>1</v>
      </c>
      <c r="E2152" s="126">
        <v>0</v>
      </c>
      <c r="F2152" s="126" t="s">
        <v>713</v>
      </c>
      <c r="G2152" s="127" t="s">
        <v>3072</v>
      </c>
      <c r="H2152" s="253"/>
      <c r="I2152" s="93"/>
      <c r="J2152" s="230"/>
    </row>
    <row r="2153" spans="1:10" ht="30" x14ac:dyDescent="0.25">
      <c r="A2153" s="230"/>
      <c r="B2153" s="49"/>
      <c r="C2153" s="128" t="s">
        <v>2730</v>
      </c>
      <c r="D2153" s="131">
        <v>1</v>
      </c>
      <c r="E2153" s="126">
        <v>0</v>
      </c>
      <c r="F2153" s="126" t="s">
        <v>713</v>
      </c>
      <c r="G2153" s="127" t="s">
        <v>3072</v>
      </c>
      <c r="H2153" s="253"/>
      <c r="I2153" s="93"/>
      <c r="J2153" s="230"/>
    </row>
    <row r="2154" spans="1:10" ht="84" x14ac:dyDescent="0.25">
      <c r="A2154" s="230"/>
      <c r="B2154" s="49"/>
      <c r="C2154" s="128" t="s">
        <v>2731</v>
      </c>
      <c r="D2154" s="131">
        <v>1</v>
      </c>
      <c r="E2154" s="126">
        <v>0</v>
      </c>
      <c r="F2154" s="126" t="s">
        <v>713</v>
      </c>
      <c r="G2154" s="127" t="s">
        <v>3072</v>
      </c>
      <c r="H2154" s="253"/>
      <c r="I2154" s="93"/>
      <c r="J2154" s="230"/>
    </row>
    <row r="2155" spans="1:10" ht="30" x14ac:dyDescent="0.25">
      <c r="A2155" s="230"/>
      <c r="B2155" s="49"/>
      <c r="C2155" s="128" t="s">
        <v>2732</v>
      </c>
      <c r="D2155" s="131">
        <v>1</v>
      </c>
      <c r="E2155" s="126">
        <v>0</v>
      </c>
      <c r="F2155" s="126" t="s">
        <v>713</v>
      </c>
      <c r="G2155" s="127" t="s">
        <v>3072</v>
      </c>
      <c r="H2155" s="253"/>
      <c r="I2155" s="93"/>
      <c r="J2155" s="230"/>
    </row>
    <row r="2156" spans="1:10" ht="30" x14ac:dyDescent="0.25">
      <c r="A2156" s="230"/>
      <c r="B2156" s="49"/>
      <c r="C2156" s="128" t="s">
        <v>2733</v>
      </c>
      <c r="D2156" s="131">
        <v>1</v>
      </c>
      <c r="E2156" s="126">
        <v>0</v>
      </c>
      <c r="F2156" s="126" t="s">
        <v>713</v>
      </c>
      <c r="G2156" s="127" t="s">
        <v>3072</v>
      </c>
      <c r="H2156" s="253"/>
      <c r="I2156" s="93"/>
      <c r="J2156" s="230"/>
    </row>
    <row r="2157" spans="1:10" ht="30" x14ac:dyDescent="0.25">
      <c r="A2157" s="230"/>
      <c r="B2157" s="49"/>
      <c r="C2157" s="128" t="s">
        <v>2734</v>
      </c>
      <c r="D2157" s="131">
        <v>1</v>
      </c>
      <c r="E2157" s="126">
        <v>0</v>
      </c>
      <c r="F2157" s="126" t="s">
        <v>713</v>
      </c>
      <c r="G2157" s="127" t="s">
        <v>3072</v>
      </c>
      <c r="H2157" s="253"/>
      <c r="I2157" s="93"/>
      <c r="J2157" s="230"/>
    </row>
    <row r="2158" spans="1:10" ht="30" x14ac:dyDescent="0.25">
      <c r="A2158" s="230"/>
      <c r="B2158" s="49"/>
      <c r="C2158" s="128" t="s">
        <v>2735</v>
      </c>
      <c r="D2158" s="131">
        <v>1</v>
      </c>
      <c r="E2158" s="126">
        <v>0</v>
      </c>
      <c r="F2158" s="126" t="s">
        <v>713</v>
      </c>
      <c r="G2158" s="127" t="s">
        <v>3072</v>
      </c>
      <c r="H2158" s="253"/>
      <c r="I2158" s="129"/>
      <c r="J2158" s="230"/>
    </row>
    <row r="2159" spans="1:10" ht="30" x14ac:dyDescent="0.25">
      <c r="A2159" s="230"/>
      <c r="B2159" s="49"/>
      <c r="C2159" s="128" t="s">
        <v>2736</v>
      </c>
      <c r="D2159" s="131">
        <v>1</v>
      </c>
      <c r="E2159" s="126">
        <v>0</v>
      </c>
      <c r="F2159" s="126" t="s">
        <v>713</v>
      </c>
      <c r="G2159" s="127" t="s">
        <v>3072</v>
      </c>
      <c r="H2159" s="253"/>
      <c r="I2159" s="129"/>
      <c r="J2159" s="230"/>
    </row>
    <row r="2160" spans="1:10" x14ac:dyDescent="0.25">
      <c r="A2160" s="230"/>
      <c r="B2160" s="49"/>
      <c r="C2160" s="234"/>
      <c r="D2160" s="122"/>
      <c r="E2160" s="253"/>
      <c r="F2160" s="253"/>
      <c r="G2160" s="253"/>
      <c r="H2160" s="253"/>
      <c r="I2160" s="129"/>
      <c r="J2160" s="230"/>
    </row>
    <row r="2161" spans="1:10" x14ac:dyDescent="0.25">
      <c r="A2161" s="230"/>
      <c r="B2161" s="49"/>
      <c r="C2161" s="234" t="s">
        <v>1480</v>
      </c>
      <c r="D2161" s="122"/>
      <c r="E2161" s="253"/>
      <c r="F2161" s="253"/>
      <c r="G2161" s="253"/>
      <c r="H2161" s="253"/>
      <c r="I2161" s="129"/>
      <c r="J2161" s="230"/>
    </row>
    <row r="2162" spans="1:10" x14ac:dyDescent="0.25">
      <c r="A2162" s="230"/>
      <c r="B2162" s="49"/>
      <c r="C2162" s="234"/>
      <c r="D2162" s="122"/>
      <c r="E2162" s="253"/>
      <c r="F2162" s="253"/>
      <c r="G2162" s="253"/>
      <c r="H2162" s="253"/>
      <c r="I2162" s="129"/>
      <c r="J2162" s="230"/>
    </row>
    <row r="2163" spans="1:10" x14ac:dyDescent="0.25">
      <c r="A2163" s="230"/>
      <c r="B2163" s="49"/>
      <c r="C2163" s="232" t="s">
        <v>726</v>
      </c>
      <c r="D2163" s="114"/>
      <c r="E2163" s="231" t="s">
        <v>1485</v>
      </c>
      <c r="F2163" s="231" t="s">
        <v>712</v>
      </c>
      <c r="G2163" s="231" t="s">
        <v>1486</v>
      </c>
      <c r="H2163" s="253"/>
      <c r="I2163" s="129"/>
      <c r="J2163" s="230"/>
    </row>
    <row r="2164" spans="1:10" x14ac:dyDescent="0.25">
      <c r="A2164" s="230"/>
      <c r="B2164" s="49"/>
      <c r="C2164" s="130" t="s">
        <v>2737</v>
      </c>
      <c r="D2164" s="131">
        <v>1</v>
      </c>
      <c r="E2164" s="126">
        <v>0.5</v>
      </c>
      <c r="F2164" s="126" t="s">
        <v>713</v>
      </c>
      <c r="G2164" s="127" t="s">
        <v>3073</v>
      </c>
      <c r="H2164" s="253"/>
      <c r="I2164" s="129"/>
      <c r="J2164" s="230"/>
    </row>
    <row r="2165" spans="1:10" ht="36" x14ac:dyDescent="0.25">
      <c r="A2165" s="230"/>
      <c r="B2165" s="49"/>
      <c r="C2165" s="124" t="s">
        <v>2738</v>
      </c>
      <c r="D2165" s="131">
        <v>1</v>
      </c>
      <c r="E2165" s="126">
        <v>0.5</v>
      </c>
      <c r="F2165" s="126" t="s">
        <v>713</v>
      </c>
      <c r="G2165" s="127" t="s">
        <v>3073</v>
      </c>
      <c r="H2165" s="253"/>
      <c r="I2165" s="129"/>
      <c r="J2165" s="230"/>
    </row>
    <row r="2166" spans="1:10" ht="36" x14ac:dyDescent="0.25">
      <c r="A2166" s="230"/>
      <c r="B2166" s="49"/>
      <c r="C2166" s="124" t="s">
        <v>2739</v>
      </c>
      <c r="D2166" s="131">
        <v>1</v>
      </c>
      <c r="E2166" s="126">
        <v>0.5</v>
      </c>
      <c r="F2166" s="126" t="s">
        <v>713</v>
      </c>
      <c r="G2166" s="127" t="s">
        <v>3073</v>
      </c>
      <c r="H2166" s="253"/>
      <c r="I2166" s="129"/>
      <c r="J2166" s="230"/>
    </row>
    <row r="2167" spans="1:10" ht="36" x14ac:dyDescent="0.25">
      <c r="A2167" s="230"/>
      <c r="B2167" s="49"/>
      <c r="C2167" s="124" t="s">
        <v>2740</v>
      </c>
      <c r="D2167" s="131">
        <v>1</v>
      </c>
      <c r="E2167" s="126">
        <v>1</v>
      </c>
      <c r="F2167" s="126" t="s">
        <v>713</v>
      </c>
      <c r="G2167" s="127" t="s">
        <v>2903</v>
      </c>
      <c r="H2167" s="253"/>
      <c r="I2167" s="129"/>
      <c r="J2167" s="230"/>
    </row>
    <row r="2168" spans="1:10" ht="24" x14ac:dyDescent="0.25">
      <c r="A2168" s="230"/>
      <c r="B2168" s="49"/>
      <c r="C2168" s="124" t="s">
        <v>2741</v>
      </c>
      <c r="D2168" s="131">
        <v>1</v>
      </c>
      <c r="E2168" s="126">
        <v>1</v>
      </c>
      <c r="F2168" s="126" t="s">
        <v>713</v>
      </c>
      <c r="G2168" s="127" t="s">
        <v>2903</v>
      </c>
      <c r="H2168" s="253"/>
      <c r="I2168" s="129"/>
      <c r="J2168" s="230"/>
    </row>
    <row r="2169" spans="1:10" ht="24" x14ac:dyDescent="0.25">
      <c r="A2169" s="230"/>
      <c r="B2169" s="49"/>
      <c r="C2169" s="124" t="s">
        <v>2742</v>
      </c>
      <c r="D2169" s="131">
        <v>1</v>
      </c>
      <c r="E2169" s="126">
        <v>1</v>
      </c>
      <c r="F2169" s="126" t="s">
        <v>713</v>
      </c>
      <c r="G2169" s="127" t="s">
        <v>2903</v>
      </c>
      <c r="H2169" s="253"/>
      <c r="I2169" s="129"/>
      <c r="J2169" s="230"/>
    </row>
    <row r="2170" spans="1:10" ht="36" x14ac:dyDescent="0.25">
      <c r="A2170" s="230"/>
      <c r="B2170" s="49"/>
      <c r="C2170" s="124" t="s">
        <v>2743</v>
      </c>
      <c r="D2170" s="131">
        <v>1</v>
      </c>
      <c r="E2170" s="126">
        <v>0</v>
      </c>
      <c r="F2170" s="126" t="s">
        <v>713</v>
      </c>
      <c r="G2170" s="127" t="s">
        <v>2929</v>
      </c>
      <c r="H2170" s="253"/>
      <c r="I2170" s="129"/>
      <c r="J2170" s="230"/>
    </row>
    <row r="2171" spans="1:10" ht="36" x14ac:dyDescent="0.25">
      <c r="A2171" s="230"/>
      <c r="B2171" s="49"/>
      <c r="C2171" s="130" t="s">
        <v>2744</v>
      </c>
      <c r="D2171" s="131">
        <v>1</v>
      </c>
      <c r="E2171" s="126">
        <v>0.5</v>
      </c>
      <c r="F2171" s="126" t="s">
        <v>713</v>
      </c>
      <c r="G2171" s="127" t="s">
        <v>3073</v>
      </c>
      <c r="H2171" s="253"/>
      <c r="I2171" s="129"/>
      <c r="J2171" s="230"/>
    </row>
    <row r="2172" spans="1:10" x14ac:dyDescent="0.25">
      <c r="A2172" s="230"/>
      <c r="B2172" s="49"/>
      <c r="C2172" s="124" t="s">
        <v>2745</v>
      </c>
      <c r="D2172" s="131">
        <v>1</v>
      </c>
      <c r="E2172" s="126">
        <v>1</v>
      </c>
      <c r="F2172" s="126" t="s">
        <v>713</v>
      </c>
      <c r="G2172" s="127" t="s">
        <v>2903</v>
      </c>
      <c r="H2172" s="253"/>
      <c r="I2172" s="129"/>
      <c r="J2172" s="230"/>
    </row>
    <row r="2173" spans="1:10" x14ac:dyDescent="0.25">
      <c r="A2173" s="230"/>
      <c r="B2173" s="97"/>
      <c r="C2173" s="254"/>
      <c r="D2173" s="132"/>
      <c r="E2173" s="255"/>
      <c r="F2173" s="255"/>
      <c r="G2173" s="255"/>
      <c r="H2173" s="255"/>
      <c r="I2173" s="98"/>
      <c r="J2173" s="230"/>
    </row>
    <row r="2174" spans="1:10" x14ac:dyDescent="0.25">
      <c r="A2174" s="230"/>
      <c r="B2174" s="230"/>
      <c r="C2174" s="256"/>
      <c r="D2174" s="116"/>
      <c r="E2174" s="230"/>
      <c r="F2174" s="230"/>
      <c r="G2174" s="230"/>
      <c r="H2174" s="230"/>
      <c r="I2174" s="230"/>
      <c r="J2174" s="230"/>
    </row>
    <row r="2175" spans="1:10" x14ac:dyDescent="0.25">
      <c r="A2175" s="230"/>
      <c r="B2175" s="230"/>
      <c r="C2175" s="256"/>
      <c r="D2175" s="116"/>
      <c r="E2175" s="230"/>
      <c r="F2175" s="230"/>
      <c r="G2175" s="230"/>
      <c r="H2175" s="230"/>
      <c r="I2175" s="230"/>
      <c r="J2175" s="230"/>
    </row>
    <row r="2176" spans="1:10" x14ac:dyDescent="0.25">
      <c r="A2176" s="230"/>
      <c r="B2176" s="230"/>
      <c r="C2176" s="256"/>
      <c r="D2176" s="116"/>
      <c r="E2176" s="230"/>
      <c r="F2176" s="230"/>
      <c r="G2176" s="230"/>
      <c r="H2176" s="230"/>
      <c r="I2176" s="230"/>
      <c r="J2176" s="230"/>
    </row>
    <row r="2177" spans="1:10" x14ac:dyDescent="0.25">
      <c r="A2177" s="230"/>
      <c r="B2177" s="230"/>
      <c r="C2177" s="256"/>
      <c r="D2177" s="116"/>
      <c r="E2177" s="230"/>
      <c r="F2177" s="230"/>
      <c r="G2177" s="230"/>
      <c r="H2177" s="230"/>
      <c r="I2177" s="230"/>
      <c r="J2177" s="230"/>
    </row>
    <row r="2178" spans="1:10" x14ac:dyDescent="0.25">
      <c r="A2178" s="230"/>
      <c r="B2178" s="230"/>
      <c r="C2178" s="256"/>
      <c r="D2178" s="116"/>
      <c r="E2178" s="230"/>
      <c r="F2178" s="230"/>
      <c r="G2178" s="230"/>
      <c r="H2178" s="230"/>
      <c r="I2178" s="230"/>
      <c r="J2178" s="230"/>
    </row>
    <row r="2179" spans="1:10" ht="18.75" x14ac:dyDescent="0.25">
      <c r="A2179" s="234"/>
      <c r="B2179" s="407" t="s">
        <v>2746</v>
      </c>
      <c r="C2179" s="408"/>
      <c r="D2179" s="408"/>
      <c r="E2179" s="408"/>
      <c r="F2179" s="408"/>
      <c r="G2179" s="408"/>
      <c r="H2179" s="408"/>
      <c r="I2179" s="243"/>
      <c r="J2179" s="233"/>
    </row>
    <row r="2180" spans="1:10" x14ac:dyDescent="0.25">
      <c r="A2180" s="234"/>
      <c r="B2180" s="232"/>
      <c r="C2180" s="232"/>
      <c r="D2180" s="119"/>
      <c r="E2180" s="232"/>
      <c r="F2180" s="232"/>
      <c r="G2180" s="232"/>
      <c r="H2180" s="232"/>
      <c r="I2180" s="232"/>
      <c r="J2180" s="233"/>
    </row>
    <row r="2181" spans="1:10" x14ac:dyDescent="0.25">
      <c r="A2181" s="234"/>
      <c r="B2181" s="232"/>
      <c r="C2181" s="244" t="s">
        <v>1478</v>
      </c>
      <c r="D2181" s="120"/>
      <c r="E2181" s="245">
        <f>IF('Aplicabilidad Art.55'!$Q$14="NO","NA",SUM(E2190:E2216)/SUM(D2190:D2216))</f>
        <v>0.92592592592592593</v>
      </c>
      <c r="F2181" s="246"/>
      <c r="G2181" s="247" t="str">
        <f>CONCATENATE("Según la configuración de aplicabilidad, esta fracción ",'Aplicabilidad Art.55'!Q14," aplica.")</f>
        <v>Según la configuración de aplicabilidad, esta fracción SI aplica.</v>
      </c>
      <c r="H2181" s="234"/>
      <c r="I2181" s="232"/>
      <c r="J2181" s="233"/>
    </row>
    <row r="2182" spans="1:10" x14ac:dyDescent="0.25">
      <c r="A2182" s="234"/>
      <c r="B2182" s="234"/>
      <c r="C2182" s="244" t="s">
        <v>1480</v>
      </c>
      <c r="D2182" s="120"/>
      <c r="E2182" s="245">
        <f>IF('Aplicabilidad Art.55'!$Q$14="NO","NA",SUM(E2221:E2229)/SUM(D2221:D2229))</f>
        <v>0.72222222222222221</v>
      </c>
      <c r="F2182" s="246"/>
      <c r="G2182" s="248" t="s">
        <v>1481</v>
      </c>
      <c r="H2182" s="234"/>
      <c r="I2182" s="232"/>
      <c r="J2182" s="233"/>
    </row>
    <row r="2183" spans="1:10" x14ac:dyDescent="0.25">
      <c r="A2183" s="234"/>
      <c r="B2183" s="234"/>
      <c r="C2183" s="244" t="s">
        <v>1482</v>
      </c>
      <c r="D2183" s="120"/>
      <c r="E2183" s="177">
        <f>IF('Aplicabilidad Art.55'!$Q$14="NO","NA",E2181*0.6+E2182*0.4)</f>
        <v>0.84444444444444455</v>
      </c>
      <c r="F2183" s="249"/>
      <c r="G2183" s="248" t="s">
        <v>2747</v>
      </c>
      <c r="H2183" s="234"/>
      <c r="I2183" s="232"/>
      <c r="J2183" s="233"/>
    </row>
    <row r="2184" spans="1:10" x14ac:dyDescent="0.25">
      <c r="A2184" s="234"/>
      <c r="B2184" s="234"/>
      <c r="C2184" s="234"/>
      <c r="D2184" s="117"/>
      <c r="E2184" s="236"/>
      <c r="F2184" s="236"/>
      <c r="G2184" s="234"/>
      <c r="H2184" s="234"/>
      <c r="I2184" s="232"/>
      <c r="J2184" s="233"/>
    </row>
    <row r="2185" spans="1:10" x14ac:dyDescent="0.25">
      <c r="A2185" s="230"/>
      <c r="B2185" s="231"/>
      <c r="C2185" s="232"/>
      <c r="D2185" s="114"/>
      <c r="E2185" s="231"/>
      <c r="F2185" s="231"/>
      <c r="G2185" s="231"/>
      <c r="H2185" s="232"/>
      <c r="I2185" s="232"/>
      <c r="J2185" s="233"/>
    </row>
    <row r="2186" spans="1:10" x14ac:dyDescent="0.25">
      <c r="A2186" s="230"/>
      <c r="B2186" s="91"/>
      <c r="C2186" s="251"/>
      <c r="D2186" s="121"/>
      <c r="E2186" s="409"/>
      <c r="F2186" s="410"/>
      <c r="G2186" s="410"/>
      <c r="H2186" s="252"/>
      <c r="I2186" s="92"/>
      <c r="J2186" s="233"/>
    </row>
    <row r="2187" spans="1:10" x14ac:dyDescent="0.25">
      <c r="A2187" s="230"/>
      <c r="B2187" s="49"/>
      <c r="C2187" s="234" t="s">
        <v>1484</v>
      </c>
      <c r="D2187" s="122"/>
      <c r="E2187" s="253"/>
      <c r="F2187" s="253"/>
      <c r="G2187" s="253"/>
      <c r="H2187" s="253"/>
      <c r="I2187" s="93"/>
      <c r="J2187" s="233"/>
    </row>
    <row r="2188" spans="1:10" x14ac:dyDescent="0.25">
      <c r="A2188" s="230"/>
      <c r="B2188" s="123"/>
      <c r="C2188" s="234"/>
      <c r="D2188" s="122"/>
      <c r="E2188" s="253"/>
      <c r="F2188" s="253"/>
      <c r="G2188" s="253"/>
      <c r="H2188" s="253"/>
      <c r="I2188" s="93"/>
      <c r="J2188" s="233"/>
    </row>
    <row r="2189" spans="1:10" x14ac:dyDescent="0.25">
      <c r="A2189" s="230"/>
      <c r="B2189" s="123"/>
      <c r="C2189" s="232" t="s">
        <v>726</v>
      </c>
      <c r="D2189" s="114"/>
      <c r="E2189" s="231" t="s">
        <v>1485</v>
      </c>
      <c r="F2189" s="231" t="s">
        <v>712</v>
      </c>
      <c r="G2189" s="231" t="s">
        <v>1486</v>
      </c>
      <c r="H2189" s="253"/>
      <c r="I2189" s="93"/>
      <c r="J2189" s="233"/>
    </row>
    <row r="2190" spans="1:10" x14ac:dyDescent="0.25">
      <c r="A2190" s="230"/>
      <c r="B2190" s="123"/>
      <c r="C2190" s="124" t="s">
        <v>1487</v>
      </c>
      <c r="D2190" s="125">
        <v>1</v>
      </c>
      <c r="E2190" s="126">
        <v>1</v>
      </c>
      <c r="F2190" s="139" t="s">
        <v>713</v>
      </c>
      <c r="G2190" s="135" t="s">
        <v>2903</v>
      </c>
      <c r="H2190" s="253"/>
      <c r="I2190" s="93"/>
      <c r="J2190" s="233"/>
    </row>
    <row r="2191" spans="1:10" ht="24" x14ac:dyDescent="0.25">
      <c r="A2191" s="230"/>
      <c r="B2191" s="49"/>
      <c r="C2191" s="124" t="s">
        <v>1488</v>
      </c>
      <c r="D2191" s="125">
        <v>1</v>
      </c>
      <c r="E2191" s="126">
        <v>1</v>
      </c>
      <c r="F2191" s="139" t="s">
        <v>713</v>
      </c>
      <c r="G2191" s="135" t="s">
        <v>2903</v>
      </c>
      <c r="H2191" s="253"/>
      <c r="I2191" s="93"/>
      <c r="J2191" s="233"/>
    </row>
    <row r="2192" spans="1:10" ht="24" x14ac:dyDescent="0.25">
      <c r="A2192" s="230"/>
      <c r="B2192" s="49"/>
      <c r="C2192" s="128" t="s">
        <v>2748</v>
      </c>
      <c r="D2192" s="125">
        <v>1</v>
      </c>
      <c r="E2192" s="126">
        <v>0</v>
      </c>
      <c r="F2192" s="139" t="s">
        <v>713</v>
      </c>
      <c r="G2192" s="135" t="s">
        <v>3074</v>
      </c>
      <c r="H2192" s="253"/>
      <c r="I2192" s="93"/>
      <c r="J2192" s="230"/>
    </row>
    <row r="2193" spans="1:10" x14ac:dyDescent="0.25">
      <c r="A2193" s="230"/>
      <c r="B2193" s="49"/>
      <c r="C2193" s="128" t="s">
        <v>2749</v>
      </c>
      <c r="D2193" s="125">
        <v>1</v>
      </c>
      <c r="E2193" s="126">
        <v>0</v>
      </c>
      <c r="F2193" s="139" t="s">
        <v>713</v>
      </c>
      <c r="G2193" s="135" t="s">
        <v>3075</v>
      </c>
      <c r="H2193" s="253"/>
      <c r="I2193" s="93"/>
      <c r="J2193" s="230"/>
    </row>
    <row r="2194" spans="1:10" x14ac:dyDescent="0.25">
      <c r="A2194" s="230"/>
      <c r="B2194" s="49"/>
      <c r="C2194" s="128" t="s">
        <v>2750</v>
      </c>
      <c r="D2194" s="125">
        <v>1</v>
      </c>
      <c r="E2194" s="126">
        <v>1</v>
      </c>
      <c r="F2194" s="139" t="s">
        <v>713</v>
      </c>
      <c r="G2194" s="135" t="s">
        <v>3076</v>
      </c>
      <c r="H2194" s="253"/>
      <c r="I2194" s="93"/>
      <c r="J2194" s="230"/>
    </row>
    <row r="2195" spans="1:10" ht="24" x14ac:dyDescent="0.25">
      <c r="A2195" s="230"/>
      <c r="B2195" s="49"/>
      <c r="C2195" s="128" t="s">
        <v>2751</v>
      </c>
      <c r="D2195" s="125">
        <v>1</v>
      </c>
      <c r="E2195" s="126">
        <v>1</v>
      </c>
      <c r="F2195" s="139" t="s">
        <v>713</v>
      </c>
      <c r="G2195" s="135" t="s">
        <v>3076</v>
      </c>
      <c r="H2195" s="253"/>
      <c r="I2195" s="93"/>
      <c r="J2195" s="230"/>
    </row>
    <row r="2196" spans="1:10" x14ac:dyDescent="0.25">
      <c r="A2196" s="230"/>
      <c r="B2196" s="49"/>
      <c r="C2196" s="128" t="s">
        <v>2752</v>
      </c>
      <c r="D2196" s="125">
        <v>1</v>
      </c>
      <c r="E2196" s="126">
        <v>1</v>
      </c>
      <c r="F2196" s="139" t="s">
        <v>713</v>
      </c>
      <c r="G2196" s="135" t="s">
        <v>3076</v>
      </c>
      <c r="H2196" s="253"/>
      <c r="I2196" s="93"/>
      <c r="J2196" s="230"/>
    </row>
    <row r="2197" spans="1:10" ht="36" x14ac:dyDescent="0.25">
      <c r="A2197" s="230"/>
      <c r="B2197" s="49"/>
      <c r="C2197" s="128" t="s">
        <v>2753</v>
      </c>
      <c r="D2197" s="125">
        <v>1</v>
      </c>
      <c r="E2197" s="126">
        <v>1</v>
      </c>
      <c r="F2197" s="139" t="s">
        <v>713</v>
      </c>
      <c r="G2197" s="135" t="s">
        <v>3076</v>
      </c>
      <c r="H2197" s="253"/>
      <c r="I2197" s="93"/>
      <c r="J2197" s="230"/>
    </row>
    <row r="2198" spans="1:10" ht="24" x14ac:dyDescent="0.25">
      <c r="A2198" s="230"/>
      <c r="B2198" s="49"/>
      <c r="C2198" s="128" t="s">
        <v>2754</v>
      </c>
      <c r="D2198" s="125">
        <v>1</v>
      </c>
      <c r="E2198" s="126">
        <v>1</v>
      </c>
      <c r="F2198" s="139" t="s">
        <v>713</v>
      </c>
      <c r="G2198" s="135" t="s">
        <v>3076</v>
      </c>
      <c r="H2198" s="253"/>
      <c r="I2198" s="93"/>
      <c r="J2198" s="230"/>
    </row>
    <row r="2199" spans="1:10" ht="24" x14ac:dyDescent="0.25">
      <c r="A2199" s="230"/>
      <c r="B2199" s="49"/>
      <c r="C2199" s="128" t="s">
        <v>2755</v>
      </c>
      <c r="D2199" s="125">
        <v>1</v>
      </c>
      <c r="E2199" s="126">
        <v>1</v>
      </c>
      <c r="F2199" s="139" t="s">
        <v>713</v>
      </c>
      <c r="G2199" s="135" t="s">
        <v>3076</v>
      </c>
      <c r="H2199" s="253"/>
      <c r="I2199" s="93"/>
      <c r="J2199" s="230"/>
    </row>
    <row r="2200" spans="1:10" x14ac:dyDescent="0.25">
      <c r="A2200" s="230"/>
      <c r="B2200" s="49"/>
      <c r="C2200" s="128" t="s">
        <v>2756</v>
      </c>
      <c r="D2200" s="125">
        <v>1</v>
      </c>
      <c r="E2200" s="126">
        <v>1</v>
      </c>
      <c r="F2200" s="139" t="s">
        <v>713</v>
      </c>
      <c r="G2200" s="135" t="s">
        <v>3076</v>
      </c>
      <c r="H2200" s="253"/>
      <c r="I2200" s="93"/>
      <c r="J2200" s="230"/>
    </row>
    <row r="2201" spans="1:10" x14ac:dyDescent="0.25">
      <c r="A2201" s="230"/>
      <c r="B2201" s="49"/>
      <c r="C2201" s="124" t="s">
        <v>2757</v>
      </c>
      <c r="D2201" s="125">
        <v>1</v>
      </c>
      <c r="E2201" s="126">
        <v>1</v>
      </c>
      <c r="F2201" s="139" t="s">
        <v>713</v>
      </c>
      <c r="G2201" s="135" t="s">
        <v>2903</v>
      </c>
      <c r="H2201" s="253"/>
      <c r="I2201" s="93"/>
      <c r="J2201" s="230"/>
    </row>
    <row r="2202" spans="1:10" ht="24" x14ac:dyDescent="0.25">
      <c r="A2202" s="230"/>
      <c r="B2202" s="49"/>
      <c r="C2202" s="124" t="s">
        <v>2758</v>
      </c>
      <c r="D2202" s="125">
        <v>1</v>
      </c>
      <c r="E2202" s="126">
        <v>1</v>
      </c>
      <c r="F2202" s="139" t="s">
        <v>713</v>
      </c>
      <c r="G2202" s="135" t="s">
        <v>2903</v>
      </c>
      <c r="H2202" s="253"/>
      <c r="I2202" s="93"/>
      <c r="J2202" s="230"/>
    </row>
    <row r="2203" spans="1:10" x14ac:dyDescent="0.25">
      <c r="A2203" s="230"/>
      <c r="B2203" s="49"/>
      <c r="C2203" s="128" t="s">
        <v>2759</v>
      </c>
      <c r="D2203" s="125">
        <v>1</v>
      </c>
      <c r="E2203" s="126">
        <v>1</v>
      </c>
      <c r="F2203" s="139" t="s">
        <v>713</v>
      </c>
      <c r="G2203" s="135" t="s">
        <v>2903</v>
      </c>
      <c r="H2203" s="253"/>
      <c r="I2203" s="93"/>
      <c r="J2203" s="230"/>
    </row>
    <row r="2204" spans="1:10" x14ac:dyDescent="0.25">
      <c r="A2204" s="230"/>
      <c r="B2204" s="49"/>
      <c r="C2204" s="128" t="s">
        <v>2760</v>
      </c>
      <c r="D2204" s="125">
        <v>1</v>
      </c>
      <c r="E2204" s="126">
        <v>1</v>
      </c>
      <c r="F2204" s="139" t="s">
        <v>713</v>
      </c>
      <c r="G2204" s="135" t="s">
        <v>2903</v>
      </c>
      <c r="H2204" s="253"/>
      <c r="I2204" s="93"/>
      <c r="J2204" s="230"/>
    </row>
    <row r="2205" spans="1:10" x14ac:dyDescent="0.25">
      <c r="A2205" s="230"/>
      <c r="B2205" s="49"/>
      <c r="C2205" s="124" t="s">
        <v>2761</v>
      </c>
      <c r="D2205" s="125">
        <v>1</v>
      </c>
      <c r="E2205" s="126">
        <v>1</v>
      </c>
      <c r="F2205" s="139" t="s">
        <v>713</v>
      </c>
      <c r="G2205" s="135" t="s">
        <v>2903</v>
      </c>
      <c r="H2205" s="253"/>
      <c r="I2205" s="93"/>
      <c r="J2205" s="230"/>
    </row>
    <row r="2206" spans="1:10" ht="24" x14ac:dyDescent="0.25">
      <c r="A2206" s="230"/>
      <c r="B2206" s="49"/>
      <c r="C2206" s="124" t="s">
        <v>2762</v>
      </c>
      <c r="D2206" s="125">
        <v>1</v>
      </c>
      <c r="E2206" s="126">
        <v>1</v>
      </c>
      <c r="F2206" s="139" t="s">
        <v>713</v>
      </c>
      <c r="G2206" s="135" t="s">
        <v>2903</v>
      </c>
      <c r="H2206" s="253"/>
      <c r="I2206" s="93"/>
      <c r="J2206" s="230"/>
    </row>
    <row r="2207" spans="1:10" ht="60" x14ac:dyDescent="0.25">
      <c r="A2207" s="230"/>
      <c r="B2207" s="49"/>
      <c r="C2207" s="128" t="s">
        <v>2763</v>
      </c>
      <c r="D2207" s="125">
        <v>1</v>
      </c>
      <c r="E2207" s="126">
        <v>1</v>
      </c>
      <c r="F2207" s="139" t="s">
        <v>713</v>
      </c>
      <c r="G2207" s="135" t="s">
        <v>2903</v>
      </c>
      <c r="H2207" s="253"/>
      <c r="I2207" s="93"/>
      <c r="J2207" s="230"/>
    </row>
    <row r="2208" spans="1:10" x14ac:dyDescent="0.25">
      <c r="A2208" s="230"/>
      <c r="B2208" s="49"/>
      <c r="C2208" s="128" t="s">
        <v>2764</v>
      </c>
      <c r="D2208" s="125">
        <v>1</v>
      </c>
      <c r="E2208" s="126">
        <v>1</v>
      </c>
      <c r="F2208" s="139" t="s">
        <v>713</v>
      </c>
      <c r="G2208" s="135" t="s">
        <v>2903</v>
      </c>
      <c r="H2208" s="253"/>
      <c r="I2208" s="93"/>
      <c r="J2208" s="230"/>
    </row>
    <row r="2209" spans="1:10" ht="24" x14ac:dyDescent="0.25">
      <c r="A2209" s="230"/>
      <c r="B2209" s="49"/>
      <c r="C2209" s="128" t="s">
        <v>2765</v>
      </c>
      <c r="D2209" s="125">
        <v>1</v>
      </c>
      <c r="E2209" s="126">
        <v>1</v>
      </c>
      <c r="F2209" s="139" t="s">
        <v>713</v>
      </c>
      <c r="G2209" s="135" t="s">
        <v>2903</v>
      </c>
      <c r="H2209" s="253"/>
      <c r="I2209" s="93"/>
      <c r="J2209" s="230"/>
    </row>
    <row r="2210" spans="1:10" ht="24" x14ac:dyDescent="0.25">
      <c r="A2210" s="230"/>
      <c r="B2210" s="49"/>
      <c r="C2210" s="128" t="s">
        <v>2766</v>
      </c>
      <c r="D2210" s="125">
        <v>1</v>
      </c>
      <c r="E2210" s="126">
        <v>1</v>
      </c>
      <c r="F2210" s="139" t="s">
        <v>713</v>
      </c>
      <c r="G2210" s="135" t="s">
        <v>2903</v>
      </c>
      <c r="H2210" s="253"/>
      <c r="I2210" s="93"/>
      <c r="J2210" s="230"/>
    </row>
    <row r="2211" spans="1:10" x14ac:dyDescent="0.25">
      <c r="A2211" s="230"/>
      <c r="B2211" s="49"/>
      <c r="C2211" s="124" t="s">
        <v>2544</v>
      </c>
      <c r="D2211" s="125">
        <v>1</v>
      </c>
      <c r="E2211" s="126">
        <v>1</v>
      </c>
      <c r="F2211" s="139" t="s">
        <v>713</v>
      </c>
      <c r="G2211" s="135" t="s">
        <v>2903</v>
      </c>
      <c r="H2211" s="253"/>
      <c r="I2211" s="93"/>
      <c r="J2211" s="230"/>
    </row>
    <row r="2212" spans="1:10" ht="24" x14ac:dyDescent="0.25">
      <c r="A2212" s="230"/>
      <c r="B2212" s="49"/>
      <c r="C2212" s="124" t="s">
        <v>2545</v>
      </c>
      <c r="D2212" s="125">
        <v>1</v>
      </c>
      <c r="E2212" s="126">
        <v>1</v>
      </c>
      <c r="F2212" s="139" t="s">
        <v>713</v>
      </c>
      <c r="G2212" s="135" t="s">
        <v>2903</v>
      </c>
      <c r="H2212" s="253"/>
      <c r="I2212" s="93"/>
      <c r="J2212" s="230"/>
    </row>
    <row r="2213" spans="1:10" x14ac:dyDescent="0.25">
      <c r="A2213" s="230"/>
      <c r="B2213" s="49"/>
      <c r="C2213" s="128" t="s">
        <v>2767</v>
      </c>
      <c r="D2213" s="125">
        <v>1</v>
      </c>
      <c r="E2213" s="126">
        <v>1</v>
      </c>
      <c r="F2213" s="139" t="s">
        <v>713</v>
      </c>
      <c r="G2213" s="135" t="s">
        <v>2903</v>
      </c>
      <c r="H2213" s="253"/>
      <c r="I2213" s="93"/>
      <c r="J2213" s="230"/>
    </row>
    <row r="2214" spans="1:10" x14ac:dyDescent="0.25">
      <c r="A2214" s="230"/>
      <c r="B2214" s="49"/>
      <c r="C2214" s="128" t="s">
        <v>2768</v>
      </c>
      <c r="D2214" s="125">
        <v>1</v>
      </c>
      <c r="E2214" s="126">
        <v>1</v>
      </c>
      <c r="F2214" s="139" t="s">
        <v>713</v>
      </c>
      <c r="G2214" s="135" t="s">
        <v>2903</v>
      </c>
      <c r="H2214" s="253"/>
      <c r="I2214" s="93"/>
      <c r="J2214" s="230"/>
    </row>
    <row r="2215" spans="1:10" x14ac:dyDescent="0.25">
      <c r="A2215" s="230"/>
      <c r="B2215" s="49"/>
      <c r="C2215" s="128" t="s">
        <v>2769</v>
      </c>
      <c r="D2215" s="125">
        <v>1</v>
      </c>
      <c r="E2215" s="126">
        <v>1</v>
      </c>
      <c r="F2215" s="139" t="s">
        <v>713</v>
      </c>
      <c r="G2215" s="135" t="s">
        <v>2903</v>
      </c>
      <c r="H2215" s="253"/>
      <c r="I2215" s="129"/>
      <c r="J2215" s="230"/>
    </row>
    <row r="2216" spans="1:10" x14ac:dyDescent="0.25">
      <c r="A2216" s="230"/>
      <c r="B2216" s="49"/>
      <c r="C2216" s="128" t="s">
        <v>2770</v>
      </c>
      <c r="D2216" s="125">
        <v>1</v>
      </c>
      <c r="E2216" s="126">
        <v>1</v>
      </c>
      <c r="F2216" s="139" t="s">
        <v>713</v>
      </c>
      <c r="G2216" s="135" t="s">
        <v>2903</v>
      </c>
      <c r="H2216" s="253"/>
      <c r="I2216" s="129"/>
      <c r="J2216" s="230"/>
    </row>
    <row r="2217" spans="1:10" x14ac:dyDescent="0.25">
      <c r="A2217" s="230"/>
      <c r="B2217" s="49"/>
      <c r="C2217" s="234"/>
      <c r="D2217" s="122"/>
      <c r="E2217" s="253"/>
      <c r="F2217" s="253"/>
      <c r="G2217" s="253"/>
      <c r="H2217" s="253"/>
      <c r="I2217" s="129"/>
      <c r="J2217" s="230"/>
    </row>
    <row r="2218" spans="1:10" x14ac:dyDescent="0.25">
      <c r="A2218" s="230"/>
      <c r="B2218" s="49"/>
      <c r="C2218" s="234" t="s">
        <v>1480</v>
      </c>
      <c r="D2218" s="122"/>
      <c r="E2218" s="253"/>
      <c r="F2218" s="253"/>
      <c r="G2218" s="253"/>
      <c r="H2218" s="253"/>
      <c r="I2218" s="129"/>
      <c r="J2218" s="230"/>
    </row>
    <row r="2219" spans="1:10" x14ac:dyDescent="0.25">
      <c r="A2219" s="230"/>
      <c r="B2219" s="49"/>
      <c r="C2219" s="234"/>
      <c r="D2219" s="122"/>
      <c r="E2219" s="253"/>
      <c r="F2219" s="253"/>
      <c r="G2219" s="253"/>
      <c r="H2219" s="253"/>
      <c r="I2219" s="129"/>
      <c r="J2219" s="230"/>
    </row>
    <row r="2220" spans="1:10" x14ac:dyDescent="0.25">
      <c r="A2220" s="230"/>
      <c r="B2220" s="49"/>
      <c r="C2220" s="232" t="s">
        <v>726</v>
      </c>
      <c r="D2220" s="114"/>
      <c r="E2220" s="231" t="s">
        <v>1485</v>
      </c>
      <c r="F2220" s="231" t="s">
        <v>712</v>
      </c>
      <c r="G2220" s="231" t="s">
        <v>1486</v>
      </c>
      <c r="H2220" s="253"/>
      <c r="I2220" s="129"/>
      <c r="J2220" s="230"/>
    </row>
    <row r="2221" spans="1:10" ht="48" x14ac:dyDescent="0.25">
      <c r="A2221" s="230"/>
      <c r="B2221" s="49"/>
      <c r="C2221" s="130" t="s">
        <v>2771</v>
      </c>
      <c r="D2221" s="131">
        <v>1</v>
      </c>
      <c r="E2221" s="126">
        <v>0.5</v>
      </c>
      <c r="F2221" s="139" t="s">
        <v>713</v>
      </c>
      <c r="G2221" s="135" t="s">
        <v>3077</v>
      </c>
      <c r="H2221" s="253"/>
      <c r="I2221" s="129"/>
      <c r="J2221" s="230"/>
    </row>
    <row r="2222" spans="1:10" ht="45" x14ac:dyDescent="0.25">
      <c r="A2222" s="230"/>
      <c r="B2222" s="49"/>
      <c r="C2222" s="124" t="s">
        <v>1724</v>
      </c>
      <c r="D2222" s="131">
        <v>1</v>
      </c>
      <c r="E2222" s="126">
        <v>0.5</v>
      </c>
      <c r="F2222" s="139" t="s">
        <v>713</v>
      </c>
      <c r="G2222" s="135" t="s">
        <v>3078</v>
      </c>
      <c r="H2222" s="253"/>
      <c r="I2222" s="129"/>
      <c r="J2222" s="230"/>
    </row>
    <row r="2223" spans="1:10" ht="45" x14ac:dyDescent="0.25">
      <c r="A2223" s="230"/>
      <c r="B2223" s="49"/>
      <c r="C2223" s="124" t="s">
        <v>1725</v>
      </c>
      <c r="D2223" s="131">
        <v>1</v>
      </c>
      <c r="E2223" s="126">
        <v>0.5</v>
      </c>
      <c r="F2223" s="139" t="s">
        <v>713</v>
      </c>
      <c r="G2223" s="135" t="s">
        <v>3079</v>
      </c>
      <c r="H2223" s="253"/>
      <c r="I2223" s="129"/>
      <c r="J2223" s="230"/>
    </row>
    <row r="2224" spans="1:10" ht="36" x14ac:dyDescent="0.25">
      <c r="A2224" s="230"/>
      <c r="B2224" s="49"/>
      <c r="C2224" s="124" t="s">
        <v>1726</v>
      </c>
      <c r="D2224" s="131">
        <v>1</v>
      </c>
      <c r="E2224" s="126">
        <v>1</v>
      </c>
      <c r="F2224" s="139" t="s">
        <v>713</v>
      </c>
      <c r="G2224" s="135" t="s">
        <v>2903</v>
      </c>
      <c r="H2224" s="253"/>
      <c r="I2224" s="129"/>
      <c r="J2224" s="230"/>
    </row>
    <row r="2225" spans="1:10" ht="24" x14ac:dyDescent="0.25">
      <c r="A2225" s="230"/>
      <c r="B2225" s="49"/>
      <c r="C2225" s="124" t="s">
        <v>1727</v>
      </c>
      <c r="D2225" s="131">
        <v>1</v>
      </c>
      <c r="E2225" s="126">
        <v>1</v>
      </c>
      <c r="F2225" s="139" t="s">
        <v>713</v>
      </c>
      <c r="G2225" s="135" t="s">
        <v>2903</v>
      </c>
      <c r="H2225" s="253"/>
      <c r="I2225" s="129"/>
      <c r="J2225" s="230"/>
    </row>
    <row r="2226" spans="1:10" ht="24" x14ac:dyDescent="0.25">
      <c r="A2226" s="230"/>
      <c r="B2226" s="49"/>
      <c r="C2226" s="124" t="s">
        <v>1728</v>
      </c>
      <c r="D2226" s="131">
        <v>1</v>
      </c>
      <c r="E2226" s="126">
        <v>1</v>
      </c>
      <c r="F2226" s="139" t="s">
        <v>713</v>
      </c>
      <c r="G2226" s="135" t="s">
        <v>2903</v>
      </c>
      <c r="H2226" s="253"/>
      <c r="I2226" s="129"/>
      <c r="J2226" s="230"/>
    </row>
    <row r="2227" spans="1:10" ht="36" x14ac:dyDescent="0.25">
      <c r="A2227" s="230"/>
      <c r="B2227" s="49"/>
      <c r="C2227" s="124" t="s">
        <v>1729</v>
      </c>
      <c r="D2227" s="131">
        <v>1</v>
      </c>
      <c r="E2227" s="126">
        <v>0.5</v>
      </c>
      <c r="F2227" s="139" t="s">
        <v>713</v>
      </c>
      <c r="G2227" s="135" t="s">
        <v>3080</v>
      </c>
      <c r="H2227" s="253"/>
      <c r="I2227" s="129"/>
      <c r="J2227" s="230"/>
    </row>
    <row r="2228" spans="1:10" ht="36" x14ac:dyDescent="0.25">
      <c r="A2228" s="230"/>
      <c r="B2228" s="49"/>
      <c r="C2228" s="130" t="s">
        <v>2772</v>
      </c>
      <c r="D2228" s="131">
        <v>1</v>
      </c>
      <c r="E2228" s="126">
        <v>0.5</v>
      </c>
      <c r="F2228" s="139" t="s">
        <v>713</v>
      </c>
      <c r="G2228" s="135" t="s">
        <v>3081</v>
      </c>
      <c r="H2228" s="253"/>
      <c r="I2228" s="129"/>
      <c r="J2228" s="230"/>
    </row>
    <row r="2229" spans="1:10" x14ac:dyDescent="0.25">
      <c r="A2229" s="230"/>
      <c r="B2229" s="49"/>
      <c r="C2229" s="124" t="s">
        <v>1731</v>
      </c>
      <c r="D2229" s="131">
        <v>1</v>
      </c>
      <c r="E2229" s="126">
        <v>1</v>
      </c>
      <c r="F2229" s="139" t="s">
        <v>713</v>
      </c>
      <c r="G2229" s="135" t="s">
        <v>2903</v>
      </c>
      <c r="H2229" s="253"/>
      <c r="I2229" s="129"/>
      <c r="J2229" s="230"/>
    </row>
    <row r="2230" spans="1:10" x14ac:dyDescent="0.25">
      <c r="A2230" s="230"/>
      <c r="B2230" s="97"/>
      <c r="C2230" s="254"/>
      <c r="D2230" s="132"/>
      <c r="E2230" s="255"/>
      <c r="F2230" s="255"/>
      <c r="G2230" s="255"/>
      <c r="H2230" s="255"/>
      <c r="I2230" s="98"/>
      <c r="J2230" s="230"/>
    </row>
    <row r="2231" spans="1:10" x14ac:dyDescent="0.25">
      <c r="A2231" s="230"/>
      <c r="B2231" s="230"/>
      <c r="C2231" s="256"/>
      <c r="D2231" s="116"/>
      <c r="E2231" s="230"/>
      <c r="F2231" s="230"/>
      <c r="G2231" s="230"/>
      <c r="H2231" s="230"/>
      <c r="I2231" s="230"/>
      <c r="J2231" s="230"/>
    </row>
    <row r="2232" spans="1:10" x14ac:dyDescent="0.25">
      <c r="A2232" s="230"/>
      <c r="B2232" s="230"/>
      <c r="C2232" s="256"/>
      <c r="D2232" s="116"/>
      <c r="E2232" s="230"/>
      <c r="F2232" s="230"/>
      <c r="G2232" s="230"/>
      <c r="H2232" s="230"/>
      <c r="I2232" s="230"/>
      <c r="J2232" s="230"/>
    </row>
    <row r="2233" spans="1:10" x14ac:dyDescent="0.25">
      <c r="A2233" s="230"/>
      <c r="B2233" s="230"/>
      <c r="C2233" s="256"/>
      <c r="D2233" s="116"/>
      <c r="E2233" s="230"/>
      <c r="F2233" s="230"/>
      <c r="G2233" s="230"/>
      <c r="H2233" s="230"/>
      <c r="I2233" s="230"/>
      <c r="J2233" s="230"/>
    </row>
    <row r="2234" spans="1:10" x14ac:dyDescent="0.25">
      <c r="A2234" s="230"/>
      <c r="B2234" s="230"/>
      <c r="C2234" s="256"/>
      <c r="D2234" s="116"/>
      <c r="E2234" s="230"/>
      <c r="F2234" s="230"/>
      <c r="G2234" s="230"/>
      <c r="H2234" s="230"/>
      <c r="I2234" s="230"/>
      <c r="J2234" s="230"/>
    </row>
    <row r="2235" spans="1:10" x14ac:dyDescent="0.25">
      <c r="A2235" s="230"/>
      <c r="B2235" s="230"/>
      <c r="C2235" s="256"/>
      <c r="D2235" s="116"/>
      <c r="E2235" s="230"/>
      <c r="F2235" s="230"/>
      <c r="G2235" s="230"/>
      <c r="H2235" s="230"/>
      <c r="I2235" s="230"/>
      <c r="J2235" s="230"/>
    </row>
    <row r="2236" spans="1:10" ht="18.75" x14ac:dyDescent="0.25">
      <c r="A2236" s="234"/>
      <c r="B2236" s="407" t="s">
        <v>2773</v>
      </c>
      <c r="C2236" s="408"/>
      <c r="D2236" s="408"/>
      <c r="E2236" s="408"/>
      <c r="F2236" s="408"/>
      <c r="G2236" s="408"/>
      <c r="H2236" s="408"/>
      <c r="I2236" s="243"/>
      <c r="J2236" s="233"/>
    </row>
    <row r="2237" spans="1:10" x14ac:dyDescent="0.25">
      <c r="A2237" s="234"/>
      <c r="B2237" s="232"/>
      <c r="C2237" s="232"/>
      <c r="D2237" s="119"/>
      <c r="E2237" s="232"/>
      <c r="F2237" s="232"/>
      <c r="G2237" s="232"/>
      <c r="H2237" s="232"/>
      <c r="I2237" s="232"/>
      <c r="J2237" s="233"/>
    </row>
    <row r="2238" spans="1:10" x14ac:dyDescent="0.25">
      <c r="A2238" s="234"/>
      <c r="B2238" s="232"/>
      <c r="C2238" s="244" t="s">
        <v>1478</v>
      </c>
      <c r="D2238" s="120"/>
      <c r="E2238" s="245">
        <f>IF('Aplicabilidad Art.55'!$Q$16="NO","NA",SUM(E2247:E2257)/SUM(D2247:D2257))</f>
        <v>1</v>
      </c>
      <c r="F2238" s="246"/>
      <c r="G2238" s="247" t="str">
        <f>CONCATENATE("Según la configuración de aplicabilidad, esta fracción ",'Aplicabilidad Art.55'!Q16," aplica.")</f>
        <v>Según la configuración de aplicabilidad, esta fracción SI aplica.</v>
      </c>
      <c r="H2238" s="234"/>
      <c r="I2238" s="232"/>
      <c r="J2238" s="233"/>
    </row>
    <row r="2239" spans="1:10" x14ac:dyDescent="0.25">
      <c r="A2239" s="234"/>
      <c r="B2239" s="234"/>
      <c r="C2239" s="244" t="s">
        <v>1480</v>
      </c>
      <c r="D2239" s="120"/>
      <c r="E2239" s="245">
        <f>IF('Aplicabilidad Art.55'!$Q$16="NO","NA",SUM(E2262:E2270)/SUM(D2262:D2270))</f>
        <v>0.77777777777777779</v>
      </c>
      <c r="F2239" s="246"/>
      <c r="G2239" s="248" t="s">
        <v>1481</v>
      </c>
      <c r="H2239" s="234"/>
      <c r="I2239" s="232"/>
      <c r="J2239" s="233"/>
    </row>
    <row r="2240" spans="1:10" x14ac:dyDescent="0.25">
      <c r="A2240" s="234"/>
      <c r="B2240" s="234"/>
      <c r="C2240" s="244" t="s">
        <v>1482</v>
      </c>
      <c r="D2240" s="120"/>
      <c r="E2240" s="177">
        <f>IF('Aplicabilidad Art.55'!$Q$16="NO","NA",E2238*0.6+E2239*0.4)</f>
        <v>0.91111111111111109</v>
      </c>
      <c r="F2240" s="249"/>
      <c r="G2240" s="248" t="s">
        <v>1540</v>
      </c>
      <c r="H2240" s="234"/>
      <c r="I2240" s="232"/>
      <c r="J2240" s="233"/>
    </row>
    <row r="2241" spans="1:10" x14ac:dyDescent="0.25">
      <c r="A2241" s="234"/>
      <c r="B2241" s="234"/>
      <c r="C2241" s="234"/>
      <c r="D2241" s="117"/>
      <c r="E2241" s="236"/>
      <c r="F2241" s="236"/>
      <c r="G2241" s="234"/>
      <c r="H2241" s="234"/>
      <c r="I2241" s="232"/>
      <c r="J2241" s="233"/>
    </row>
    <row r="2242" spans="1:10" x14ac:dyDescent="0.25">
      <c r="A2242" s="230"/>
      <c r="B2242" s="231"/>
      <c r="C2242" s="232"/>
      <c r="D2242" s="114"/>
      <c r="E2242" s="231"/>
      <c r="F2242" s="231"/>
      <c r="G2242" s="231"/>
      <c r="H2242" s="232"/>
      <c r="I2242" s="232"/>
      <c r="J2242" s="233"/>
    </row>
    <row r="2243" spans="1:10" x14ac:dyDescent="0.25">
      <c r="A2243" s="230"/>
      <c r="B2243" s="91"/>
      <c r="C2243" s="251"/>
      <c r="D2243" s="121"/>
      <c r="E2243" s="409"/>
      <c r="F2243" s="410"/>
      <c r="G2243" s="410"/>
      <c r="H2243" s="252"/>
      <c r="I2243" s="92"/>
      <c r="J2243" s="233"/>
    </row>
    <row r="2244" spans="1:10" x14ac:dyDescent="0.25">
      <c r="A2244" s="230"/>
      <c r="B2244" s="49"/>
      <c r="C2244" s="234" t="s">
        <v>1484</v>
      </c>
      <c r="D2244" s="122"/>
      <c r="E2244" s="253"/>
      <c r="F2244" s="253"/>
      <c r="G2244" s="253"/>
      <c r="H2244" s="253"/>
      <c r="I2244" s="93"/>
      <c r="J2244" s="233"/>
    </row>
    <row r="2245" spans="1:10" x14ac:dyDescent="0.25">
      <c r="A2245" s="230"/>
      <c r="B2245" s="123"/>
      <c r="C2245" s="234"/>
      <c r="D2245" s="122"/>
      <c r="E2245" s="253"/>
      <c r="F2245" s="253"/>
      <c r="G2245" s="253"/>
      <c r="H2245" s="253"/>
      <c r="I2245" s="93"/>
      <c r="J2245" s="233"/>
    </row>
    <row r="2246" spans="1:10" x14ac:dyDescent="0.25">
      <c r="A2246" s="230"/>
      <c r="B2246" s="123"/>
      <c r="C2246" s="232" t="s">
        <v>726</v>
      </c>
      <c r="D2246" s="114"/>
      <c r="E2246" s="231" t="s">
        <v>1485</v>
      </c>
      <c r="F2246" s="231" t="s">
        <v>712</v>
      </c>
      <c r="G2246" s="231" t="s">
        <v>1486</v>
      </c>
      <c r="H2246" s="253"/>
      <c r="I2246" s="93"/>
      <c r="J2246" s="233"/>
    </row>
    <row r="2247" spans="1:10" x14ac:dyDescent="0.25">
      <c r="A2247" s="230"/>
      <c r="B2247" s="123"/>
      <c r="C2247" s="124" t="s">
        <v>1487</v>
      </c>
      <c r="D2247" s="125">
        <v>1</v>
      </c>
      <c r="E2247" s="126">
        <v>1</v>
      </c>
      <c r="F2247" s="139" t="s">
        <v>713</v>
      </c>
      <c r="G2247" s="135" t="s">
        <v>2903</v>
      </c>
      <c r="H2247" s="253"/>
      <c r="I2247" s="93"/>
      <c r="J2247" s="233"/>
    </row>
    <row r="2248" spans="1:10" ht="24" x14ac:dyDescent="0.25">
      <c r="A2248" s="230"/>
      <c r="B2248" s="49"/>
      <c r="C2248" s="124" t="s">
        <v>1488</v>
      </c>
      <c r="D2248" s="125">
        <v>1</v>
      </c>
      <c r="E2248" s="126">
        <v>1</v>
      </c>
      <c r="F2248" s="139" t="s">
        <v>713</v>
      </c>
      <c r="G2248" s="135" t="s">
        <v>2903</v>
      </c>
      <c r="H2248" s="253"/>
      <c r="I2248" s="93"/>
      <c r="J2248" s="233"/>
    </row>
    <row r="2249" spans="1:10" x14ac:dyDescent="0.25">
      <c r="A2249" s="230"/>
      <c r="B2249" s="49"/>
      <c r="C2249" s="128" t="s">
        <v>2774</v>
      </c>
      <c r="D2249" s="125">
        <v>1</v>
      </c>
      <c r="E2249" s="126">
        <v>1</v>
      </c>
      <c r="F2249" s="139" t="s">
        <v>713</v>
      </c>
      <c r="G2249" s="135" t="s">
        <v>2903</v>
      </c>
      <c r="H2249" s="253"/>
      <c r="I2249" s="93"/>
      <c r="J2249" s="230"/>
    </row>
    <row r="2250" spans="1:10" x14ac:dyDescent="0.25">
      <c r="A2250" s="230"/>
      <c r="B2250" s="49"/>
      <c r="C2250" s="128" t="s">
        <v>2775</v>
      </c>
      <c r="D2250" s="125">
        <v>1</v>
      </c>
      <c r="E2250" s="126">
        <v>1</v>
      </c>
      <c r="F2250" s="139" t="s">
        <v>713</v>
      </c>
      <c r="G2250" s="135" t="s">
        <v>2903</v>
      </c>
      <c r="H2250" s="253"/>
      <c r="I2250" s="93"/>
      <c r="J2250" s="230"/>
    </row>
    <row r="2251" spans="1:10" ht="24" x14ac:dyDescent="0.25">
      <c r="A2251" s="230"/>
      <c r="B2251" s="49"/>
      <c r="C2251" s="128" t="s">
        <v>2776</v>
      </c>
      <c r="D2251" s="125">
        <v>1</v>
      </c>
      <c r="E2251" s="126">
        <v>1</v>
      </c>
      <c r="F2251" s="139" t="s">
        <v>713</v>
      </c>
      <c r="G2251" s="135" t="s">
        <v>2903</v>
      </c>
      <c r="H2251" s="253"/>
      <c r="I2251" s="93"/>
      <c r="J2251" s="230"/>
    </row>
    <row r="2252" spans="1:10" x14ac:dyDescent="0.25">
      <c r="A2252" s="230"/>
      <c r="B2252" s="49"/>
      <c r="C2252" s="128" t="s">
        <v>2777</v>
      </c>
      <c r="D2252" s="125">
        <v>1</v>
      </c>
      <c r="E2252" s="126">
        <v>1</v>
      </c>
      <c r="F2252" s="139" t="s">
        <v>713</v>
      </c>
      <c r="G2252" s="135" t="s">
        <v>2903</v>
      </c>
      <c r="H2252" s="253"/>
      <c r="I2252" s="93"/>
      <c r="J2252" s="230"/>
    </row>
    <row r="2253" spans="1:10" ht="24" x14ac:dyDescent="0.25">
      <c r="A2253" s="230"/>
      <c r="B2253" s="49"/>
      <c r="C2253" s="124" t="s">
        <v>1488</v>
      </c>
      <c r="D2253" s="125">
        <v>1</v>
      </c>
      <c r="E2253" s="126">
        <v>1</v>
      </c>
      <c r="F2253" s="139" t="s">
        <v>713</v>
      </c>
      <c r="G2253" s="135" t="s">
        <v>2903</v>
      </c>
      <c r="H2253" s="253"/>
      <c r="I2253" s="93"/>
      <c r="J2253" s="230"/>
    </row>
    <row r="2254" spans="1:10" x14ac:dyDescent="0.25">
      <c r="A2254" s="230"/>
      <c r="B2254" s="49"/>
      <c r="C2254" s="128" t="s">
        <v>2778</v>
      </c>
      <c r="D2254" s="125">
        <v>1</v>
      </c>
      <c r="E2254" s="126">
        <v>1</v>
      </c>
      <c r="F2254" s="139" t="s">
        <v>713</v>
      </c>
      <c r="G2254" s="135" t="s">
        <v>2903</v>
      </c>
      <c r="H2254" s="253"/>
      <c r="I2254" s="93"/>
      <c r="J2254" s="230"/>
    </row>
    <row r="2255" spans="1:10" x14ac:dyDescent="0.25">
      <c r="A2255" s="230"/>
      <c r="B2255" s="49"/>
      <c r="C2255" s="128" t="s">
        <v>2779</v>
      </c>
      <c r="D2255" s="125">
        <v>1</v>
      </c>
      <c r="E2255" s="126">
        <v>1</v>
      </c>
      <c r="F2255" s="139" t="s">
        <v>713</v>
      </c>
      <c r="G2255" s="135" t="s">
        <v>2903</v>
      </c>
      <c r="H2255" s="253"/>
      <c r="I2255" s="93"/>
      <c r="J2255" s="230"/>
    </row>
    <row r="2256" spans="1:10" x14ac:dyDescent="0.25">
      <c r="A2256" s="230"/>
      <c r="B2256" s="49"/>
      <c r="C2256" s="128" t="s">
        <v>2780</v>
      </c>
      <c r="D2256" s="125">
        <v>1</v>
      </c>
      <c r="E2256" s="126">
        <v>1</v>
      </c>
      <c r="F2256" s="139" t="s">
        <v>713</v>
      </c>
      <c r="G2256" s="135" t="s">
        <v>2903</v>
      </c>
      <c r="H2256" s="253"/>
      <c r="I2256" s="129"/>
      <c r="J2256" s="230"/>
    </row>
    <row r="2257" spans="1:10" ht="24" x14ac:dyDescent="0.25">
      <c r="A2257" s="230"/>
      <c r="B2257" s="49"/>
      <c r="C2257" s="128" t="s">
        <v>2781</v>
      </c>
      <c r="D2257" s="125">
        <v>1</v>
      </c>
      <c r="E2257" s="126">
        <v>1</v>
      </c>
      <c r="F2257" s="139" t="s">
        <v>713</v>
      </c>
      <c r="G2257" s="135" t="s">
        <v>2903</v>
      </c>
      <c r="H2257" s="253"/>
      <c r="I2257" s="129"/>
      <c r="J2257" s="230"/>
    </row>
    <row r="2258" spans="1:10" x14ac:dyDescent="0.25">
      <c r="A2258" s="230"/>
      <c r="B2258" s="49"/>
      <c r="C2258" s="234"/>
      <c r="D2258" s="122"/>
      <c r="E2258" s="253"/>
      <c r="F2258" s="253"/>
      <c r="G2258" s="253"/>
      <c r="H2258" s="253"/>
      <c r="I2258" s="129"/>
      <c r="J2258" s="230"/>
    </row>
    <row r="2259" spans="1:10" x14ac:dyDescent="0.25">
      <c r="A2259" s="230"/>
      <c r="B2259" s="49"/>
      <c r="C2259" s="234" t="s">
        <v>1480</v>
      </c>
      <c r="D2259" s="122"/>
      <c r="E2259" s="253"/>
      <c r="F2259" s="253"/>
      <c r="G2259" s="253"/>
      <c r="H2259" s="253"/>
      <c r="I2259" s="129"/>
      <c r="J2259" s="230"/>
    </row>
    <row r="2260" spans="1:10" x14ac:dyDescent="0.25">
      <c r="A2260" s="230"/>
      <c r="B2260" s="49"/>
      <c r="C2260" s="234"/>
      <c r="D2260" s="122"/>
      <c r="E2260" s="253"/>
      <c r="F2260" s="253"/>
      <c r="G2260" s="253"/>
      <c r="H2260" s="253"/>
      <c r="I2260" s="129"/>
      <c r="J2260" s="230"/>
    </row>
    <row r="2261" spans="1:10" x14ac:dyDescent="0.25">
      <c r="A2261" s="230"/>
      <c r="B2261" s="49"/>
      <c r="C2261" s="232" t="s">
        <v>726</v>
      </c>
      <c r="D2261" s="114"/>
      <c r="E2261" s="231" t="s">
        <v>1485</v>
      </c>
      <c r="F2261" s="231" t="s">
        <v>712</v>
      </c>
      <c r="G2261" s="231" t="s">
        <v>1486</v>
      </c>
      <c r="H2261" s="253"/>
      <c r="I2261" s="129"/>
      <c r="J2261" s="230"/>
    </row>
    <row r="2262" spans="1:10" x14ac:dyDescent="0.25">
      <c r="A2262" s="230"/>
      <c r="B2262" s="49"/>
      <c r="C2262" s="130" t="s">
        <v>2782</v>
      </c>
      <c r="D2262" s="131">
        <v>1</v>
      </c>
      <c r="E2262" s="126">
        <v>1</v>
      </c>
      <c r="F2262" s="139" t="s">
        <v>713</v>
      </c>
      <c r="G2262" s="135" t="s">
        <v>2903</v>
      </c>
      <c r="H2262" s="253"/>
      <c r="I2262" s="129"/>
      <c r="J2262" s="230"/>
    </row>
    <row r="2263" spans="1:10" ht="36" x14ac:dyDescent="0.25">
      <c r="A2263" s="230"/>
      <c r="B2263" s="49"/>
      <c r="C2263" s="124" t="s">
        <v>2444</v>
      </c>
      <c r="D2263" s="131">
        <v>1</v>
      </c>
      <c r="E2263" s="126">
        <v>0</v>
      </c>
      <c r="F2263" s="139" t="s">
        <v>713</v>
      </c>
      <c r="G2263" s="135" t="s">
        <v>3082</v>
      </c>
      <c r="H2263" s="253"/>
      <c r="I2263" s="129"/>
      <c r="J2263" s="230"/>
    </row>
    <row r="2264" spans="1:10" ht="36" x14ac:dyDescent="0.25">
      <c r="A2264" s="230"/>
      <c r="B2264" s="49"/>
      <c r="C2264" s="124" t="s">
        <v>2445</v>
      </c>
      <c r="D2264" s="131">
        <v>1</v>
      </c>
      <c r="E2264" s="126">
        <v>0</v>
      </c>
      <c r="F2264" s="139" t="s">
        <v>713</v>
      </c>
      <c r="G2264" s="135" t="s">
        <v>3082</v>
      </c>
      <c r="H2264" s="253"/>
      <c r="I2264" s="129"/>
      <c r="J2264" s="230"/>
    </row>
    <row r="2265" spans="1:10" ht="36" x14ac:dyDescent="0.25">
      <c r="A2265" s="230"/>
      <c r="B2265" s="49"/>
      <c r="C2265" s="124" t="s">
        <v>2446</v>
      </c>
      <c r="D2265" s="131">
        <v>1</v>
      </c>
      <c r="E2265" s="126">
        <v>1</v>
      </c>
      <c r="F2265" s="139" t="s">
        <v>713</v>
      </c>
      <c r="G2265" s="135" t="s">
        <v>2903</v>
      </c>
      <c r="H2265" s="253"/>
      <c r="I2265" s="129"/>
      <c r="J2265" s="230"/>
    </row>
    <row r="2266" spans="1:10" ht="24" x14ac:dyDescent="0.25">
      <c r="A2266" s="230"/>
      <c r="B2266" s="49"/>
      <c r="C2266" s="124" t="s">
        <v>2447</v>
      </c>
      <c r="D2266" s="131">
        <v>1</v>
      </c>
      <c r="E2266" s="126">
        <v>1</v>
      </c>
      <c r="F2266" s="139" t="s">
        <v>713</v>
      </c>
      <c r="G2266" s="135" t="s">
        <v>2903</v>
      </c>
      <c r="H2266" s="253"/>
      <c r="I2266" s="129"/>
      <c r="J2266" s="230"/>
    </row>
    <row r="2267" spans="1:10" ht="24" x14ac:dyDescent="0.25">
      <c r="A2267" s="230"/>
      <c r="B2267" s="49"/>
      <c r="C2267" s="124" t="s">
        <v>2448</v>
      </c>
      <c r="D2267" s="131">
        <v>1</v>
      </c>
      <c r="E2267" s="126">
        <v>1</v>
      </c>
      <c r="F2267" s="139" t="s">
        <v>713</v>
      </c>
      <c r="G2267" s="135" t="s">
        <v>2903</v>
      </c>
      <c r="H2267" s="253"/>
      <c r="I2267" s="129"/>
      <c r="J2267" s="230"/>
    </row>
    <row r="2268" spans="1:10" ht="36" x14ac:dyDescent="0.25">
      <c r="A2268" s="230"/>
      <c r="B2268" s="49"/>
      <c r="C2268" s="124" t="s">
        <v>2449</v>
      </c>
      <c r="D2268" s="131">
        <v>1</v>
      </c>
      <c r="E2268" s="126">
        <v>1</v>
      </c>
      <c r="F2268" s="139" t="s">
        <v>713</v>
      </c>
      <c r="G2268" s="135" t="s">
        <v>2903</v>
      </c>
      <c r="H2268" s="253"/>
      <c r="I2268" s="129"/>
      <c r="J2268" s="230"/>
    </row>
    <row r="2269" spans="1:10" ht="36" x14ac:dyDescent="0.25">
      <c r="A2269" s="230"/>
      <c r="B2269" s="49"/>
      <c r="C2269" s="130" t="s">
        <v>2783</v>
      </c>
      <c r="D2269" s="131">
        <v>1</v>
      </c>
      <c r="E2269" s="126">
        <v>1</v>
      </c>
      <c r="F2269" s="139" t="s">
        <v>713</v>
      </c>
      <c r="G2269" s="135" t="s">
        <v>2903</v>
      </c>
      <c r="H2269" s="253"/>
      <c r="I2269" s="129"/>
      <c r="J2269" s="230"/>
    </row>
    <row r="2270" spans="1:10" x14ac:dyDescent="0.25">
      <c r="A2270" s="230"/>
      <c r="B2270" s="49"/>
      <c r="C2270" s="124" t="s">
        <v>2784</v>
      </c>
      <c r="D2270" s="131">
        <v>1</v>
      </c>
      <c r="E2270" s="126">
        <v>1</v>
      </c>
      <c r="F2270" s="139" t="s">
        <v>713</v>
      </c>
      <c r="G2270" s="135" t="s">
        <v>3083</v>
      </c>
      <c r="H2270" s="253"/>
      <c r="I2270" s="129"/>
      <c r="J2270" s="230"/>
    </row>
    <row r="2271" spans="1:10" x14ac:dyDescent="0.25">
      <c r="A2271" s="230"/>
      <c r="B2271" s="97"/>
      <c r="C2271" s="254"/>
      <c r="D2271" s="132"/>
      <c r="E2271" s="255"/>
      <c r="F2271" s="255"/>
      <c r="G2271" s="255"/>
      <c r="H2271" s="255"/>
      <c r="I2271" s="98"/>
      <c r="J2271" s="230"/>
    </row>
    <row r="2272" spans="1:10" x14ac:dyDescent="0.25">
      <c r="A2272" s="230"/>
      <c r="B2272" s="230"/>
      <c r="C2272" s="256"/>
      <c r="D2272" s="116"/>
      <c r="E2272" s="230"/>
      <c r="F2272" s="230"/>
      <c r="G2272" s="230"/>
      <c r="H2272" s="230"/>
      <c r="I2272" s="230"/>
      <c r="J2272" s="230"/>
    </row>
    <row r="2273" spans="1:10" x14ac:dyDescent="0.25">
      <c r="A2273" s="230"/>
      <c r="B2273" s="230"/>
      <c r="C2273" s="256"/>
      <c r="D2273" s="116"/>
      <c r="E2273" s="230"/>
      <c r="F2273" s="230"/>
      <c r="G2273" s="230"/>
      <c r="H2273" s="230"/>
      <c r="I2273" s="230"/>
      <c r="J2273" s="230"/>
    </row>
    <row r="2274" spans="1:10" x14ac:dyDescent="0.25">
      <c r="A2274" s="230"/>
      <c r="B2274" s="230"/>
      <c r="C2274" s="256"/>
      <c r="D2274" s="116"/>
      <c r="E2274" s="230"/>
      <c r="F2274" s="230"/>
      <c r="G2274" s="230"/>
      <c r="H2274" s="230"/>
      <c r="I2274" s="230"/>
      <c r="J2274" s="230"/>
    </row>
    <row r="2275" spans="1:10" x14ac:dyDescent="0.25">
      <c r="A2275" s="230"/>
      <c r="B2275" s="230"/>
      <c r="C2275" s="256"/>
      <c r="D2275" s="116"/>
      <c r="E2275" s="230"/>
      <c r="F2275" s="230"/>
      <c r="G2275" s="230"/>
      <c r="H2275" s="230"/>
      <c r="I2275" s="230"/>
      <c r="J2275" s="230"/>
    </row>
    <row r="2276" spans="1:10" x14ac:dyDescent="0.25">
      <c r="A2276" s="230"/>
      <c r="B2276" s="230"/>
      <c r="C2276" s="256"/>
      <c r="D2276" s="116"/>
      <c r="E2276" s="230"/>
      <c r="F2276" s="230"/>
      <c r="G2276" s="230"/>
      <c r="H2276" s="230"/>
      <c r="I2276" s="230"/>
      <c r="J2276" s="230"/>
    </row>
    <row r="2277" spans="1:10" ht="18.75" x14ac:dyDescent="0.25">
      <c r="A2277" s="234"/>
      <c r="B2277" s="413" t="s">
        <v>2785</v>
      </c>
      <c r="C2277" s="414"/>
      <c r="D2277" s="414"/>
      <c r="E2277" s="414"/>
      <c r="F2277" s="414"/>
      <c r="G2277" s="414"/>
      <c r="H2277" s="414"/>
      <c r="I2277" s="243"/>
      <c r="J2277" s="233"/>
    </row>
    <row r="2278" spans="1:10" x14ac:dyDescent="0.25">
      <c r="A2278" s="234"/>
      <c r="B2278" s="270"/>
      <c r="C2278" s="270"/>
      <c r="D2278" s="271"/>
      <c r="E2278" s="270"/>
      <c r="F2278" s="270"/>
      <c r="G2278" s="270"/>
      <c r="H2278" s="270"/>
      <c r="I2278" s="232"/>
      <c r="J2278" s="233"/>
    </row>
    <row r="2279" spans="1:10" x14ac:dyDescent="0.25">
      <c r="A2279" s="234"/>
      <c r="B2279" s="270"/>
      <c r="C2279" s="272" t="s">
        <v>1478</v>
      </c>
      <c r="D2279" s="273"/>
      <c r="E2279" s="274">
        <f>IF('Aplicabilidad Art.55'!$Q$18="NO","NA",SUM(E2288:E2302)/SUM(D2288:D2302))</f>
        <v>1</v>
      </c>
      <c r="F2279" s="275"/>
      <c r="G2279" s="276" t="str">
        <f>CONCATENATE("Según la configuración de aplicabilidad, esta fracción ",'Aplicabilidad Art.55'!Q18," aplica.")</f>
        <v>Según la configuración de aplicabilidad, esta fracción SI aplica.</v>
      </c>
      <c r="H2279" s="277"/>
      <c r="I2279" s="232"/>
      <c r="J2279" s="233"/>
    </row>
    <row r="2280" spans="1:10" x14ac:dyDescent="0.25">
      <c r="A2280" s="234"/>
      <c r="B2280" s="277"/>
      <c r="C2280" s="272" t="s">
        <v>1480</v>
      </c>
      <c r="D2280" s="273"/>
      <c r="E2280" s="274">
        <f>IF('Aplicabilidad Art.55'!$Q$18="NO","NA",SUM(E2307:E2315)/SUM(D2307:D2315))</f>
        <v>0.94444444444444442</v>
      </c>
      <c r="F2280" s="275"/>
      <c r="G2280" s="278" t="s">
        <v>1481</v>
      </c>
      <c r="H2280" s="277"/>
      <c r="I2280" s="232"/>
      <c r="J2280" s="233"/>
    </row>
    <row r="2281" spans="1:10" x14ac:dyDescent="0.25">
      <c r="A2281" s="234"/>
      <c r="B2281" s="277"/>
      <c r="C2281" s="272" t="s">
        <v>1482</v>
      </c>
      <c r="D2281" s="273"/>
      <c r="E2281" s="279">
        <f>IF('Aplicabilidad Art.55'!$Q$18="NO","NA",E2279*0.6+E2280*0.4)</f>
        <v>0.97777777777777775</v>
      </c>
      <c r="F2281" s="280"/>
      <c r="G2281" s="278" t="s">
        <v>1483</v>
      </c>
      <c r="H2281" s="277"/>
      <c r="I2281" s="232"/>
      <c r="J2281" s="233"/>
    </row>
    <row r="2282" spans="1:10" x14ac:dyDescent="0.25">
      <c r="A2282" s="234"/>
      <c r="B2282" s="277"/>
      <c r="C2282" s="277"/>
      <c r="D2282" s="281"/>
      <c r="E2282" s="282"/>
      <c r="F2282" s="282"/>
      <c r="G2282" s="277"/>
      <c r="H2282" s="277"/>
      <c r="I2282" s="232"/>
      <c r="J2282" s="233"/>
    </row>
    <row r="2283" spans="1:10" x14ac:dyDescent="0.25">
      <c r="A2283" s="230"/>
      <c r="B2283" s="283"/>
      <c r="C2283" s="270"/>
      <c r="D2283" s="284"/>
      <c r="E2283" s="283"/>
      <c r="F2283" s="283"/>
      <c r="G2283" s="283"/>
      <c r="H2283" s="270"/>
      <c r="I2283" s="232"/>
      <c r="J2283" s="233"/>
    </row>
    <row r="2284" spans="1:10" x14ac:dyDescent="0.25">
      <c r="A2284" s="230"/>
      <c r="B2284" s="285"/>
      <c r="C2284" s="286"/>
      <c r="D2284" s="287"/>
      <c r="E2284" s="411"/>
      <c r="F2284" s="412"/>
      <c r="G2284" s="412"/>
      <c r="H2284" s="288"/>
      <c r="I2284" s="92"/>
      <c r="J2284" s="233"/>
    </row>
    <row r="2285" spans="1:10" x14ac:dyDescent="0.25">
      <c r="A2285" s="230"/>
      <c r="B2285" s="290"/>
      <c r="C2285" s="277" t="s">
        <v>1484</v>
      </c>
      <c r="D2285" s="291"/>
      <c r="E2285" s="292"/>
      <c r="F2285" s="292"/>
      <c r="G2285" s="292"/>
      <c r="H2285" s="292"/>
      <c r="I2285" s="93"/>
      <c r="J2285" s="233"/>
    </row>
    <row r="2286" spans="1:10" x14ac:dyDescent="0.25">
      <c r="A2286" s="230"/>
      <c r="B2286" s="294"/>
      <c r="C2286" s="277"/>
      <c r="D2286" s="291"/>
      <c r="E2286" s="292"/>
      <c r="F2286" s="292"/>
      <c r="G2286" s="292"/>
      <c r="H2286" s="292"/>
      <c r="I2286" s="93"/>
      <c r="J2286" s="233"/>
    </row>
    <row r="2287" spans="1:10" x14ac:dyDescent="0.25">
      <c r="A2287" s="230"/>
      <c r="B2287" s="294"/>
      <c r="C2287" s="270" t="s">
        <v>726</v>
      </c>
      <c r="D2287" s="284"/>
      <c r="E2287" s="283" t="s">
        <v>1485</v>
      </c>
      <c r="F2287" s="283" t="s">
        <v>712</v>
      </c>
      <c r="G2287" s="283" t="s">
        <v>1486</v>
      </c>
      <c r="H2287" s="292"/>
      <c r="I2287" s="93"/>
      <c r="J2287" s="233"/>
    </row>
    <row r="2288" spans="1:10" x14ac:dyDescent="0.25">
      <c r="A2288" s="230"/>
      <c r="B2288" s="294"/>
      <c r="C2288" s="295" t="s">
        <v>1487</v>
      </c>
      <c r="D2288" s="296">
        <v>1</v>
      </c>
      <c r="E2288" s="297">
        <v>1</v>
      </c>
      <c r="F2288" s="298" t="s">
        <v>3084</v>
      </c>
      <c r="G2288" s="299" t="s">
        <v>2903</v>
      </c>
      <c r="H2288" s="292"/>
      <c r="I2288" s="93"/>
      <c r="J2288" s="233"/>
    </row>
    <row r="2289" spans="1:10" ht="24" x14ac:dyDescent="0.25">
      <c r="A2289" s="230"/>
      <c r="B2289" s="290"/>
      <c r="C2289" s="295" t="s">
        <v>1488</v>
      </c>
      <c r="D2289" s="296">
        <v>1</v>
      </c>
      <c r="E2289" s="297">
        <v>1</v>
      </c>
      <c r="F2289" s="298" t="s">
        <v>3084</v>
      </c>
      <c r="G2289" s="299" t="s">
        <v>2903</v>
      </c>
      <c r="H2289" s="292"/>
      <c r="I2289" s="93"/>
      <c r="J2289" s="233"/>
    </row>
    <row r="2290" spans="1:10" ht="72" x14ac:dyDescent="0.25">
      <c r="A2290" s="230"/>
      <c r="B2290" s="290"/>
      <c r="C2290" s="295" t="s">
        <v>2786</v>
      </c>
      <c r="D2290" s="296">
        <v>1</v>
      </c>
      <c r="E2290" s="297">
        <v>1</v>
      </c>
      <c r="F2290" s="298" t="s">
        <v>3084</v>
      </c>
      <c r="G2290" s="299" t="s">
        <v>2903</v>
      </c>
      <c r="H2290" s="292"/>
      <c r="I2290" s="93"/>
      <c r="J2290" s="233"/>
    </row>
    <row r="2291" spans="1:10" ht="30" x14ac:dyDescent="0.25">
      <c r="A2291" s="230"/>
      <c r="B2291" s="290"/>
      <c r="C2291" s="300" t="s">
        <v>2787</v>
      </c>
      <c r="D2291" s="296">
        <v>1</v>
      </c>
      <c r="E2291" s="297">
        <v>1</v>
      </c>
      <c r="F2291" s="298" t="s">
        <v>3084</v>
      </c>
      <c r="G2291" s="299" t="s">
        <v>3085</v>
      </c>
      <c r="H2291" s="292"/>
      <c r="I2291" s="93"/>
      <c r="J2291" s="230"/>
    </row>
    <row r="2292" spans="1:10" ht="24" x14ac:dyDescent="0.25">
      <c r="A2292" s="230"/>
      <c r="B2292" s="290"/>
      <c r="C2292" s="300" t="s">
        <v>2788</v>
      </c>
      <c r="D2292" s="296">
        <v>1</v>
      </c>
      <c r="E2292" s="297">
        <v>1</v>
      </c>
      <c r="F2292" s="298" t="s">
        <v>3084</v>
      </c>
      <c r="G2292" s="299" t="s">
        <v>3054</v>
      </c>
      <c r="H2292" s="292"/>
      <c r="I2292" s="93"/>
      <c r="J2292" s="230"/>
    </row>
    <row r="2293" spans="1:10" ht="24" x14ac:dyDescent="0.25">
      <c r="A2293" s="230"/>
      <c r="B2293" s="290"/>
      <c r="C2293" s="300" t="s">
        <v>2789</v>
      </c>
      <c r="D2293" s="296">
        <v>1</v>
      </c>
      <c r="E2293" s="297">
        <v>1</v>
      </c>
      <c r="F2293" s="298" t="s">
        <v>3084</v>
      </c>
      <c r="G2293" s="299" t="s">
        <v>3054</v>
      </c>
      <c r="H2293" s="292"/>
      <c r="I2293" s="93"/>
      <c r="J2293" s="230"/>
    </row>
    <row r="2294" spans="1:10" x14ac:dyDescent="0.25">
      <c r="A2294" s="230"/>
      <c r="B2294" s="290"/>
      <c r="C2294" s="300" t="s">
        <v>2790</v>
      </c>
      <c r="D2294" s="296">
        <v>1</v>
      </c>
      <c r="E2294" s="297">
        <v>1</v>
      </c>
      <c r="F2294" s="298" t="s">
        <v>3084</v>
      </c>
      <c r="G2294" s="299" t="s">
        <v>3054</v>
      </c>
      <c r="H2294" s="292"/>
      <c r="I2294" s="93"/>
      <c r="J2294" s="230"/>
    </row>
    <row r="2295" spans="1:10" x14ac:dyDescent="0.25">
      <c r="A2295" s="230"/>
      <c r="B2295" s="290"/>
      <c r="C2295" s="300" t="s">
        <v>2791</v>
      </c>
      <c r="D2295" s="296">
        <v>1</v>
      </c>
      <c r="E2295" s="297">
        <v>1</v>
      </c>
      <c r="F2295" s="298" t="s">
        <v>3084</v>
      </c>
      <c r="G2295" s="299" t="s">
        <v>3054</v>
      </c>
      <c r="H2295" s="292"/>
      <c r="I2295" s="93"/>
      <c r="J2295" s="230"/>
    </row>
    <row r="2296" spans="1:10" ht="24" x14ac:dyDescent="0.25">
      <c r="A2296" s="230"/>
      <c r="B2296" s="290"/>
      <c r="C2296" s="300" t="s">
        <v>2792</v>
      </c>
      <c r="D2296" s="296">
        <v>1</v>
      </c>
      <c r="E2296" s="297">
        <v>1</v>
      </c>
      <c r="F2296" s="298" t="s">
        <v>3084</v>
      </c>
      <c r="G2296" s="299" t="s">
        <v>3054</v>
      </c>
      <c r="H2296" s="292"/>
      <c r="I2296" s="93"/>
      <c r="J2296" s="230"/>
    </row>
    <row r="2297" spans="1:10" x14ac:dyDescent="0.25">
      <c r="A2297" s="230"/>
      <c r="B2297" s="290"/>
      <c r="C2297" s="300" t="s">
        <v>2793</v>
      </c>
      <c r="D2297" s="296">
        <v>1</v>
      </c>
      <c r="E2297" s="297">
        <v>1</v>
      </c>
      <c r="F2297" s="298" t="s">
        <v>3084</v>
      </c>
      <c r="G2297" s="299" t="s">
        <v>3054</v>
      </c>
      <c r="H2297" s="292"/>
      <c r="I2297" s="93"/>
      <c r="J2297" s="230"/>
    </row>
    <row r="2298" spans="1:10" x14ac:dyDescent="0.25">
      <c r="A2298" s="230"/>
      <c r="B2298" s="290"/>
      <c r="C2298" s="300" t="s">
        <v>2794</v>
      </c>
      <c r="D2298" s="296">
        <v>1</v>
      </c>
      <c r="E2298" s="297">
        <v>1</v>
      </c>
      <c r="F2298" s="298" t="s">
        <v>3084</v>
      </c>
      <c r="G2298" s="299" t="s">
        <v>3054</v>
      </c>
      <c r="H2298" s="292"/>
      <c r="I2298" s="93"/>
      <c r="J2298" s="230"/>
    </row>
    <row r="2299" spans="1:10" x14ac:dyDescent="0.25">
      <c r="A2299" s="230"/>
      <c r="B2299" s="290"/>
      <c r="C2299" s="300" t="s">
        <v>2795</v>
      </c>
      <c r="D2299" s="296">
        <v>1</v>
      </c>
      <c r="E2299" s="297">
        <v>1</v>
      </c>
      <c r="F2299" s="298" t="s">
        <v>3084</v>
      </c>
      <c r="G2299" s="299" t="s">
        <v>3054</v>
      </c>
      <c r="H2299" s="292"/>
      <c r="I2299" s="93"/>
      <c r="J2299" s="230"/>
    </row>
    <row r="2300" spans="1:10" ht="48" x14ac:dyDescent="0.25">
      <c r="A2300" s="230"/>
      <c r="B2300" s="290"/>
      <c r="C2300" s="300" t="s">
        <v>2796</v>
      </c>
      <c r="D2300" s="296">
        <v>1</v>
      </c>
      <c r="E2300" s="297">
        <v>1</v>
      </c>
      <c r="F2300" s="298" t="s">
        <v>3084</v>
      </c>
      <c r="G2300" s="299" t="s">
        <v>3054</v>
      </c>
      <c r="H2300" s="292"/>
      <c r="I2300" s="93"/>
      <c r="J2300" s="230"/>
    </row>
    <row r="2301" spans="1:10" ht="24" x14ac:dyDescent="0.25">
      <c r="A2301" s="230"/>
      <c r="B2301" s="290"/>
      <c r="C2301" s="300" t="s">
        <v>2797</v>
      </c>
      <c r="D2301" s="296">
        <v>1</v>
      </c>
      <c r="E2301" s="297">
        <v>1</v>
      </c>
      <c r="F2301" s="298" t="s">
        <v>3084</v>
      </c>
      <c r="G2301" s="299" t="s">
        <v>3054</v>
      </c>
      <c r="H2301" s="292"/>
      <c r="I2301" s="93"/>
      <c r="J2301" s="230"/>
    </row>
    <row r="2302" spans="1:10" ht="24" x14ac:dyDescent="0.25">
      <c r="A2302" s="230"/>
      <c r="B2302" s="290"/>
      <c r="C2302" s="300" t="s">
        <v>2798</v>
      </c>
      <c r="D2302" s="296">
        <v>1</v>
      </c>
      <c r="E2302" s="297">
        <v>1</v>
      </c>
      <c r="F2302" s="298" t="s">
        <v>3084</v>
      </c>
      <c r="G2302" s="299" t="s">
        <v>3054</v>
      </c>
      <c r="H2302" s="292"/>
      <c r="I2302" s="93"/>
      <c r="J2302" s="230"/>
    </row>
    <row r="2303" spans="1:10" x14ac:dyDescent="0.25">
      <c r="A2303" s="230"/>
      <c r="B2303" s="290"/>
      <c r="C2303" s="277"/>
      <c r="D2303" s="291"/>
      <c r="E2303" s="292"/>
      <c r="F2303" s="292"/>
      <c r="G2303" s="292"/>
      <c r="H2303" s="292"/>
      <c r="I2303" s="129"/>
      <c r="J2303" s="230"/>
    </row>
    <row r="2304" spans="1:10" x14ac:dyDescent="0.25">
      <c r="A2304" s="230"/>
      <c r="B2304" s="290"/>
      <c r="C2304" s="277" t="s">
        <v>1480</v>
      </c>
      <c r="D2304" s="291"/>
      <c r="E2304" s="292"/>
      <c r="F2304" s="292"/>
      <c r="G2304" s="292"/>
      <c r="H2304" s="292"/>
      <c r="I2304" s="129"/>
      <c r="J2304" s="230"/>
    </row>
    <row r="2305" spans="1:10" x14ac:dyDescent="0.25">
      <c r="A2305" s="230"/>
      <c r="B2305" s="290"/>
      <c r="C2305" s="277"/>
      <c r="D2305" s="291"/>
      <c r="E2305" s="292"/>
      <c r="F2305" s="292"/>
      <c r="G2305" s="292"/>
      <c r="H2305" s="292"/>
      <c r="I2305" s="129"/>
      <c r="J2305" s="230"/>
    </row>
    <row r="2306" spans="1:10" x14ac:dyDescent="0.25">
      <c r="A2306" s="230"/>
      <c r="B2306" s="290"/>
      <c r="C2306" s="270" t="s">
        <v>726</v>
      </c>
      <c r="D2306" s="284"/>
      <c r="E2306" s="283" t="s">
        <v>1485</v>
      </c>
      <c r="F2306" s="283" t="s">
        <v>712</v>
      </c>
      <c r="G2306" s="283" t="s">
        <v>1486</v>
      </c>
      <c r="H2306" s="292"/>
      <c r="I2306" s="129"/>
      <c r="J2306" s="230"/>
    </row>
    <row r="2307" spans="1:10" ht="36" x14ac:dyDescent="0.25">
      <c r="A2307" s="230"/>
      <c r="B2307" s="290"/>
      <c r="C2307" s="303" t="s">
        <v>2799</v>
      </c>
      <c r="D2307" s="304">
        <v>1</v>
      </c>
      <c r="E2307" s="297">
        <v>1</v>
      </c>
      <c r="F2307" s="298" t="s">
        <v>713</v>
      </c>
      <c r="G2307" s="299" t="s">
        <v>2903</v>
      </c>
      <c r="H2307" s="292"/>
      <c r="I2307" s="129"/>
      <c r="J2307" s="230"/>
    </row>
    <row r="2308" spans="1:10" ht="36" x14ac:dyDescent="0.25">
      <c r="A2308" s="230"/>
      <c r="B2308" s="290"/>
      <c r="C2308" s="295" t="s">
        <v>1518</v>
      </c>
      <c r="D2308" s="304">
        <v>1</v>
      </c>
      <c r="E2308" s="297">
        <v>1</v>
      </c>
      <c r="F2308" s="298" t="s">
        <v>713</v>
      </c>
      <c r="G2308" s="299" t="s">
        <v>2903</v>
      </c>
      <c r="H2308" s="292"/>
      <c r="I2308" s="129"/>
      <c r="J2308" s="230"/>
    </row>
    <row r="2309" spans="1:10" ht="36" x14ac:dyDescent="0.25">
      <c r="A2309" s="230"/>
      <c r="B2309" s="290"/>
      <c r="C2309" s="295" t="s">
        <v>1519</v>
      </c>
      <c r="D2309" s="304">
        <v>1</v>
      </c>
      <c r="E2309" s="297">
        <v>1</v>
      </c>
      <c r="F2309" s="298" t="s">
        <v>713</v>
      </c>
      <c r="G2309" s="299" t="s">
        <v>2903</v>
      </c>
      <c r="H2309" s="292"/>
      <c r="I2309" s="129"/>
      <c r="J2309" s="230"/>
    </row>
    <row r="2310" spans="1:10" ht="36" x14ac:dyDescent="0.25">
      <c r="A2310" s="230"/>
      <c r="B2310" s="290"/>
      <c r="C2310" s="295" t="s">
        <v>1520</v>
      </c>
      <c r="D2310" s="304">
        <v>1</v>
      </c>
      <c r="E2310" s="297">
        <v>1</v>
      </c>
      <c r="F2310" s="298" t="s">
        <v>713</v>
      </c>
      <c r="G2310" s="299" t="s">
        <v>2903</v>
      </c>
      <c r="H2310" s="292"/>
      <c r="I2310" s="129"/>
      <c r="J2310" s="230"/>
    </row>
    <row r="2311" spans="1:10" ht="24" x14ac:dyDescent="0.25">
      <c r="A2311" s="230"/>
      <c r="B2311" s="290"/>
      <c r="C2311" s="295" t="s">
        <v>1521</v>
      </c>
      <c r="D2311" s="304">
        <v>1</v>
      </c>
      <c r="E2311" s="297">
        <v>1</v>
      </c>
      <c r="F2311" s="298" t="s">
        <v>713</v>
      </c>
      <c r="G2311" s="299" t="s">
        <v>2903</v>
      </c>
      <c r="H2311" s="292"/>
      <c r="I2311" s="129"/>
      <c r="J2311" s="230"/>
    </row>
    <row r="2312" spans="1:10" ht="24" x14ac:dyDescent="0.25">
      <c r="A2312" s="230"/>
      <c r="B2312" s="290"/>
      <c r="C2312" s="295" t="s">
        <v>1522</v>
      </c>
      <c r="D2312" s="304">
        <v>1</v>
      </c>
      <c r="E2312" s="297">
        <v>1</v>
      </c>
      <c r="F2312" s="298" t="s">
        <v>713</v>
      </c>
      <c r="G2312" s="299" t="s">
        <v>2903</v>
      </c>
      <c r="H2312" s="292"/>
      <c r="I2312" s="129"/>
      <c r="J2312" s="230"/>
    </row>
    <row r="2313" spans="1:10" ht="36" x14ac:dyDescent="0.25">
      <c r="A2313" s="230"/>
      <c r="B2313" s="290"/>
      <c r="C2313" s="295" t="s">
        <v>2800</v>
      </c>
      <c r="D2313" s="304">
        <v>1</v>
      </c>
      <c r="E2313" s="297">
        <v>0.5</v>
      </c>
      <c r="F2313" s="298" t="s">
        <v>713</v>
      </c>
      <c r="G2313" s="299" t="s">
        <v>3086</v>
      </c>
      <c r="H2313" s="292"/>
      <c r="I2313" s="129"/>
      <c r="J2313" s="230"/>
    </row>
    <row r="2314" spans="1:10" ht="36" x14ac:dyDescent="0.25">
      <c r="A2314" s="230"/>
      <c r="B2314" s="290"/>
      <c r="C2314" s="303" t="s">
        <v>2801</v>
      </c>
      <c r="D2314" s="304">
        <v>1</v>
      </c>
      <c r="E2314" s="297">
        <v>1</v>
      </c>
      <c r="F2314" s="298" t="s">
        <v>713</v>
      </c>
      <c r="G2314" s="299" t="s">
        <v>2903</v>
      </c>
      <c r="H2314" s="292"/>
      <c r="I2314" s="129"/>
      <c r="J2314" s="230"/>
    </row>
    <row r="2315" spans="1:10" x14ac:dyDescent="0.25">
      <c r="A2315" s="230"/>
      <c r="B2315" s="290"/>
      <c r="C2315" s="295" t="s">
        <v>1525</v>
      </c>
      <c r="D2315" s="304">
        <v>1</v>
      </c>
      <c r="E2315" s="297">
        <v>1</v>
      </c>
      <c r="F2315" s="298" t="s">
        <v>713</v>
      </c>
      <c r="G2315" s="299" t="s">
        <v>2903</v>
      </c>
      <c r="H2315" s="292"/>
      <c r="I2315" s="129"/>
      <c r="J2315" s="230"/>
    </row>
    <row r="2316" spans="1:10" x14ac:dyDescent="0.25">
      <c r="A2316" s="230"/>
      <c r="B2316" s="305"/>
      <c r="C2316" s="306"/>
      <c r="D2316" s="307"/>
      <c r="E2316" s="308"/>
      <c r="F2316" s="308"/>
      <c r="G2316" s="308"/>
      <c r="H2316" s="308"/>
      <c r="I2316" s="98"/>
      <c r="J2316" s="230"/>
    </row>
    <row r="2317" spans="1:10" x14ac:dyDescent="0.25">
      <c r="A2317" s="230"/>
      <c r="B2317" s="230"/>
      <c r="C2317" s="256"/>
      <c r="D2317" s="116"/>
      <c r="E2317" s="230"/>
      <c r="F2317" s="230"/>
      <c r="G2317" s="230"/>
      <c r="H2317" s="230"/>
      <c r="I2317" s="230"/>
      <c r="J2317" s="230"/>
    </row>
    <row r="2318" spans="1:10" x14ac:dyDescent="0.25">
      <c r="A2318" s="230"/>
      <c r="B2318" s="230"/>
      <c r="C2318" s="256"/>
      <c r="D2318" s="116"/>
      <c r="E2318" s="230"/>
      <c r="F2318" s="230"/>
      <c r="G2318" s="230"/>
      <c r="H2318" s="230"/>
      <c r="I2318" s="230"/>
      <c r="J2318" s="230"/>
    </row>
    <row r="2319" spans="1:10" x14ac:dyDescent="0.25">
      <c r="A2319" s="230"/>
      <c r="B2319" s="230"/>
      <c r="C2319" s="256"/>
      <c r="D2319" s="116"/>
      <c r="E2319" s="230"/>
      <c r="F2319" s="230"/>
      <c r="G2319" s="230"/>
      <c r="H2319" s="230"/>
      <c r="I2319" s="230"/>
      <c r="J2319" s="230"/>
    </row>
    <row r="2320" spans="1:10" x14ac:dyDescent="0.25">
      <c r="A2320" s="230"/>
      <c r="B2320" s="230"/>
      <c r="C2320" s="256"/>
      <c r="D2320" s="116"/>
      <c r="E2320" s="230"/>
      <c r="F2320" s="230"/>
      <c r="G2320" s="230"/>
      <c r="H2320" s="230"/>
      <c r="I2320" s="230"/>
      <c r="J2320" s="230"/>
    </row>
    <row r="2321" spans="1:10" x14ac:dyDescent="0.25">
      <c r="A2321" s="230"/>
      <c r="B2321" s="230"/>
      <c r="C2321" s="256"/>
      <c r="D2321" s="116"/>
      <c r="E2321" s="230"/>
      <c r="F2321" s="230"/>
      <c r="G2321" s="230"/>
      <c r="H2321" s="230"/>
      <c r="I2321" s="230"/>
      <c r="J2321" s="230"/>
    </row>
    <row r="2322" spans="1:10" ht="18.75" x14ac:dyDescent="0.25">
      <c r="A2322" s="234"/>
      <c r="B2322" s="407" t="s">
        <v>2802</v>
      </c>
      <c r="C2322" s="408"/>
      <c r="D2322" s="408"/>
      <c r="E2322" s="408"/>
      <c r="F2322" s="408"/>
      <c r="G2322" s="408"/>
      <c r="H2322" s="408"/>
      <c r="I2322" s="243"/>
      <c r="J2322" s="233"/>
    </row>
    <row r="2323" spans="1:10" x14ac:dyDescent="0.25">
      <c r="A2323" s="234"/>
      <c r="B2323" s="232"/>
      <c r="C2323" s="232"/>
      <c r="D2323" s="119"/>
      <c r="E2323" s="232"/>
      <c r="F2323" s="232"/>
      <c r="G2323" s="232"/>
      <c r="H2323" s="232"/>
      <c r="I2323" s="232"/>
      <c r="J2323" s="233"/>
    </row>
    <row r="2324" spans="1:10" x14ac:dyDescent="0.25">
      <c r="A2324" s="234"/>
      <c r="B2324" s="232"/>
      <c r="C2324" s="244" t="s">
        <v>1478</v>
      </c>
      <c r="D2324" s="120"/>
      <c r="E2324" s="245" t="str">
        <f>IF('Aplicabilidad Art.55'!$Q$20="NO","NA",SUM(E2333:E2343)/SUM(D2333:D2343))</f>
        <v>NA</v>
      </c>
      <c r="F2324" s="246"/>
      <c r="G2324" s="247" t="str">
        <f>CONCATENATE("Según la configuración de aplicabilidad, esta fracción ",'Aplicabilidad Art.55'!Q20," aplica.")</f>
        <v>Según la configuración de aplicabilidad, esta fracción NO aplica.</v>
      </c>
      <c r="H2324" s="234"/>
      <c r="I2324" s="232"/>
      <c r="J2324" s="233"/>
    </row>
    <row r="2325" spans="1:10" x14ac:dyDescent="0.25">
      <c r="A2325" s="234"/>
      <c r="B2325" s="234"/>
      <c r="C2325" s="244" t="s">
        <v>1480</v>
      </c>
      <c r="D2325" s="120"/>
      <c r="E2325" s="245" t="str">
        <f>IF('Aplicabilidad Art.55'!$Q$20="NO","NA",SUM(E2348:E2356)/SUM(D2348:D2356))</f>
        <v>NA</v>
      </c>
      <c r="F2325" s="246"/>
      <c r="G2325" s="248" t="s">
        <v>1481</v>
      </c>
      <c r="H2325" s="234"/>
      <c r="I2325" s="232"/>
      <c r="J2325" s="233"/>
    </row>
    <row r="2326" spans="1:10" x14ac:dyDescent="0.25">
      <c r="A2326" s="234"/>
      <c r="B2326" s="234"/>
      <c r="C2326" s="244" t="s">
        <v>1482</v>
      </c>
      <c r="D2326" s="120"/>
      <c r="E2326" s="177" t="str">
        <f>IF('Aplicabilidad Art.55'!$Q$20="NO","NA",E2324*0.6+E2325*0.4)</f>
        <v>NA</v>
      </c>
      <c r="F2326" s="249"/>
      <c r="G2326" s="248" t="s">
        <v>1483</v>
      </c>
      <c r="H2326" s="234"/>
      <c r="I2326" s="232"/>
      <c r="J2326" s="233"/>
    </row>
    <row r="2327" spans="1:10" x14ac:dyDescent="0.25">
      <c r="A2327" s="234"/>
      <c r="B2327" s="234"/>
      <c r="C2327" s="234"/>
      <c r="D2327" s="117"/>
      <c r="E2327" s="236"/>
      <c r="F2327" s="236"/>
      <c r="G2327" s="234"/>
      <c r="H2327" s="234"/>
      <c r="I2327" s="232"/>
      <c r="J2327" s="233"/>
    </row>
    <row r="2328" spans="1:10" x14ac:dyDescent="0.25">
      <c r="A2328" s="230"/>
      <c r="B2328" s="231"/>
      <c r="C2328" s="232"/>
      <c r="D2328" s="114"/>
      <c r="E2328" s="231"/>
      <c r="F2328" s="231"/>
      <c r="G2328" s="231"/>
      <c r="H2328" s="232"/>
      <c r="I2328" s="232"/>
      <c r="J2328" s="233"/>
    </row>
    <row r="2329" spans="1:10" x14ac:dyDescent="0.25">
      <c r="A2329" s="230"/>
      <c r="B2329" s="91"/>
      <c r="C2329" s="251"/>
      <c r="D2329" s="121"/>
      <c r="E2329" s="409"/>
      <c r="F2329" s="410"/>
      <c r="G2329" s="410"/>
      <c r="H2329" s="252"/>
      <c r="I2329" s="92"/>
      <c r="J2329" s="233"/>
    </row>
    <row r="2330" spans="1:10" x14ac:dyDescent="0.25">
      <c r="A2330" s="230"/>
      <c r="B2330" s="49"/>
      <c r="C2330" s="234" t="s">
        <v>1484</v>
      </c>
      <c r="D2330" s="122"/>
      <c r="E2330" s="253"/>
      <c r="F2330" s="253"/>
      <c r="G2330" s="253"/>
      <c r="H2330" s="253"/>
      <c r="I2330" s="93"/>
      <c r="J2330" s="233"/>
    </row>
    <row r="2331" spans="1:10" x14ac:dyDescent="0.25">
      <c r="A2331" s="230"/>
      <c r="B2331" s="123"/>
      <c r="C2331" s="234"/>
      <c r="D2331" s="122"/>
      <c r="E2331" s="253"/>
      <c r="F2331" s="253"/>
      <c r="G2331" s="253"/>
      <c r="H2331" s="253"/>
      <c r="I2331" s="93"/>
      <c r="J2331" s="233"/>
    </row>
    <row r="2332" spans="1:10" x14ac:dyDescent="0.25">
      <c r="A2332" s="230"/>
      <c r="B2332" s="123"/>
      <c r="C2332" s="232" t="s">
        <v>726</v>
      </c>
      <c r="D2332" s="114"/>
      <c r="E2332" s="231" t="s">
        <v>1485</v>
      </c>
      <c r="F2332" s="231" t="s">
        <v>712</v>
      </c>
      <c r="G2332" s="231" t="s">
        <v>1486</v>
      </c>
      <c r="H2332" s="253"/>
      <c r="I2332" s="93"/>
      <c r="J2332" s="233"/>
    </row>
    <row r="2333" spans="1:10" x14ac:dyDescent="0.25">
      <c r="A2333" s="230"/>
      <c r="B2333" s="123"/>
      <c r="C2333" s="124" t="s">
        <v>1487</v>
      </c>
      <c r="D2333" s="125">
        <v>1</v>
      </c>
      <c r="E2333" s="126"/>
      <c r="F2333" s="126"/>
      <c r="G2333" s="127"/>
      <c r="H2333" s="253"/>
      <c r="I2333" s="93"/>
      <c r="J2333" s="233"/>
    </row>
    <row r="2334" spans="1:10" ht="24" x14ac:dyDescent="0.25">
      <c r="A2334" s="230"/>
      <c r="B2334" s="123"/>
      <c r="C2334" s="124" t="s">
        <v>1488</v>
      </c>
      <c r="D2334" s="125">
        <v>1</v>
      </c>
      <c r="E2334" s="126"/>
      <c r="F2334" s="126"/>
      <c r="G2334" s="127"/>
      <c r="H2334" s="253"/>
      <c r="I2334" s="93"/>
      <c r="J2334" s="233"/>
    </row>
    <row r="2335" spans="1:10" ht="48" x14ac:dyDescent="0.25">
      <c r="A2335" s="230"/>
      <c r="B2335" s="49"/>
      <c r="C2335" s="128" t="s">
        <v>2803</v>
      </c>
      <c r="D2335" s="125">
        <v>1</v>
      </c>
      <c r="E2335" s="126"/>
      <c r="F2335" s="126"/>
      <c r="G2335" s="127"/>
      <c r="H2335" s="253"/>
      <c r="I2335" s="93"/>
      <c r="J2335" s="233"/>
    </row>
    <row r="2336" spans="1:10" ht="36" x14ac:dyDescent="0.25">
      <c r="A2336" s="230"/>
      <c r="B2336" s="49"/>
      <c r="C2336" s="128" t="s">
        <v>2804</v>
      </c>
      <c r="D2336" s="125">
        <v>1</v>
      </c>
      <c r="E2336" s="126"/>
      <c r="F2336" s="126"/>
      <c r="G2336" s="127"/>
      <c r="H2336" s="253"/>
      <c r="I2336" s="93"/>
      <c r="J2336" s="230"/>
    </row>
    <row r="2337" spans="1:10" x14ac:dyDescent="0.25">
      <c r="A2337" s="230"/>
      <c r="B2337" s="49"/>
      <c r="C2337" s="124" t="s">
        <v>2805</v>
      </c>
      <c r="D2337" s="125">
        <v>1</v>
      </c>
      <c r="E2337" s="126"/>
      <c r="F2337" s="126"/>
      <c r="G2337" s="127"/>
      <c r="H2337" s="253"/>
      <c r="I2337" s="93"/>
      <c r="J2337" s="230"/>
    </row>
    <row r="2338" spans="1:10" ht="24" x14ac:dyDescent="0.25">
      <c r="A2338" s="230"/>
      <c r="B2338" s="49"/>
      <c r="C2338" s="124" t="s">
        <v>2806</v>
      </c>
      <c r="D2338" s="125">
        <v>1</v>
      </c>
      <c r="E2338" s="126"/>
      <c r="F2338" s="126"/>
      <c r="G2338" s="127"/>
      <c r="H2338" s="253"/>
      <c r="I2338" s="93"/>
      <c r="J2338" s="230"/>
    </row>
    <row r="2339" spans="1:10" ht="24" x14ac:dyDescent="0.25">
      <c r="A2339" s="230"/>
      <c r="B2339" s="49"/>
      <c r="C2339" s="128" t="s">
        <v>2807</v>
      </c>
      <c r="D2339" s="125">
        <v>1</v>
      </c>
      <c r="E2339" s="126"/>
      <c r="F2339" s="126"/>
      <c r="G2339" s="127"/>
      <c r="H2339" s="253"/>
      <c r="I2339" s="93"/>
      <c r="J2339" s="230"/>
    </row>
    <row r="2340" spans="1:10" ht="48" x14ac:dyDescent="0.25">
      <c r="A2340" s="230"/>
      <c r="B2340" s="49"/>
      <c r="C2340" s="128" t="s">
        <v>2808</v>
      </c>
      <c r="D2340" s="125">
        <v>1</v>
      </c>
      <c r="E2340" s="126"/>
      <c r="F2340" s="126"/>
      <c r="G2340" s="127"/>
      <c r="H2340" s="253"/>
      <c r="I2340" s="93"/>
      <c r="J2340" s="230"/>
    </row>
    <row r="2341" spans="1:10" ht="24" x14ac:dyDescent="0.25">
      <c r="A2341" s="230"/>
      <c r="B2341" s="49"/>
      <c r="C2341" s="128" t="s">
        <v>2809</v>
      </c>
      <c r="D2341" s="125">
        <v>1</v>
      </c>
      <c r="E2341" s="126"/>
      <c r="F2341" s="126"/>
      <c r="G2341" s="127"/>
      <c r="H2341" s="253"/>
      <c r="I2341" s="93"/>
      <c r="J2341" s="230"/>
    </row>
    <row r="2342" spans="1:10" ht="24" x14ac:dyDescent="0.25">
      <c r="A2342" s="230"/>
      <c r="B2342" s="49"/>
      <c r="C2342" s="128" t="s">
        <v>2810</v>
      </c>
      <c r="D2342" s="125">
        <v>1</v>
      </c>
      <c r="E2342" s="126"/>
      <c r="F2342" s="126"/>
      <c r="G2342" s="127"/>
      <c r="H2342" s="253"/>
      <c r="I2342" s="129"/>
      <c r="J2342" s="230"/>
    </row>
    <row r="2343" spans="1:10" ht="24" x14ac:dyDescent="0.25">
      <c r="A2343" s="230"/>
      <c r="B2343" s="49"/>
      <c r="C2343" s="128" t="s">
        <v>2811</v>
      </c>
      <c r="D2343" s="125">
        <v>1</v>
      </c>
      <c r="E2343" s="126"/>
      <c r="F2343" s="126"/>
      <c r="G2343" s="127"/>
      <c r="H2343" s="253"/>
      <c r="I2343" s="129"/>
      <c r="J2343" s="230"/>
    </row>
    <row r="2344" spans="1:10" x14ac:dyDescent="0.25">
      <c r="A2344" s="230"/>
      <c r="B2344" s="49"/>
      <c r="C2344" s="234"/>
      <c r="D2344" s="122"/>
      <c r="E2344" s="253"/>
      <c r="F2344" s="253"/>
      <c r="G2344" s="253"/>
      <c r="H2344" s="253"/>
      <c r="I2344" s="129"/>
      <c r="J2344" s="230"/>
    </row>
    <row r="2345" spans="1:10" x14ac:dyDescent="0.25">
      <c r="A2345" s="230"/>
      <c r="B2345" s="49"/>
      <c r="C2345" s="234" t="s">
        <v>1480</v>
      </c>
      <c r="D2345" s="122"/>
      <c r="E2345" s="253"/>
      <c r="F2345" s="253"/>
      <c r="G2345" s="253"/>
      <c r="H2345" s="253"/>
      <c r="I2345" s="129"/>
      <c r="J2345" s="230"/>
    </row>
    <row r="2346" spans="1:10" x14ac:dyDescent="0.25">
      <c r="A2346" s="230"/>
      <c r="B2346" s="49"/>
      <c r="C2346" s="234"/>
      <c r="D2346" s="122"/>
      <c r="E2346" s="253"/>
      <c r="F2346" s="253"/>
      <c r="G2346" s="253"/>
      <c r="H2346" s="253"/>
      <c r="I2346" s="129"/>
      <c r="J2346" s="230"/>
    </row>
    <row r="2347" spans="1:10" x14ac:dyDescent="0.25">
      <c r="A2347" s="230"/>
      <c r="B2347" s="49"/>
      <c r="C2347" s="232" t="s">
        <v>726</v>
      </c>
      <c r="D2347" s="114"/>
      <c r="E2347" s="231" t="s">
        <v>1485</v>
      </c>
      <c r="F2347" s="231" t="s">
        <v>712</v>
      </c>
      <c r="G2347" s="231" t="s">
        <v>1486</v>
      </c>
      <c r="H2347" s="253"/>
      <c r="I2347" s="129"/>
      <c r="J2347" s="230"/>
    </row>
    <row r="2348" spans="1:10" x14ac:dyDescent="0.25">
      <c r="A2348" s="230"/>
      <c r="B2348" s="49"/>
      <c r="C2348" s="130" t="s">
        <v>2812</v>
      </c>
      <c r="D2348" s="131">
        <v>1</v>
      </c>
      <c r="E2348" s="126"/>
      <c r="F2348" s="126"/>
      <c r="G2348" s="127"/>
      <c r="H2348" s="253"/>
      <c r="I2348" s="129"/>
      <c r="J2348" s="230"/>
    </row>
    <row r="2349" spans="1:10" ht="36" x14ac:dyDescent="0.25">
      <c r="A2349" s="230"/>
      <c r="B2349" s="49"/>
      <c r="C2349" s="124" t="s">
        <v>1814</v>
      </c>
      <c r="D2349" s="131">
        <v>1</v>
      </c>
      <c r="E2349" s="126"/>
      <c r="F2349" s="126"/>
      <c r="G2349" s="127"/>
      <c r="H2349" s="253"/>
      <c r="I2349" s="129"/>
      <c r="J2349" s="230"/>
    </row>
    <row r="2350" spans="1:10" ht="36" x14ac:dyDescent="0.25">
      <c r="A2350" s="230"/>
      <c r="B2350" s="49"/>
      <c r="C2350" s="124" t="s">
        <v>1815</v>
      </c>
      <c r="D2350" s="131">
        <v>1</v>
      </c>
      <c r="E2350" s="126"/>
      <c r="F2350" s="126"/>
      <c r="G2350" s="127"/>
      <c r="H2350" s="253"/>
      <c r="I2350" s="129"/>
      <c r="J2350" s="230"/>
    </row>
    <row r="2351" spans="1:10" ht="36" x14ac:dyDescent="0.25">
      <c r="A2351" s="230"/>
      <c r="B2351" s="49"/>
      <c r="C2351" s="124" t="s">
        <v>1816</v>
      </c>
      <c r="D2351" s="131">
        <v>1</v>
      </c>
      <c r="E2351" s="126"/>
      <c r="F2351" s="126"/>
      <c r="G2351" s="127"/>
      <c r="H2351" s="253"/>
      <c r="I2351" s="129"/>
      <c r="J2351" s="230"/>
    </row>
    <row r="2352" spans="1:10" ht="24" x14ac:dyDescent="0.25">
      <c r="A2352" s="230"/>
      <c r="B2352" s="49"/>
      <c r="C2352" s="124" t="s">
        <v>2813</v>
      </c>
      <c r="D2352" s="131">
        <v>1</v>
      </c>
      <c r="E2352" s="126"/>
      <c r="F2352" s="126"/>
      <c r="G2352" s="127"/>
      <c r="H2352" s="253"/>
      <c r="I2352" s="129"/>
      <c r="J2352" s="230"/>
    </row>
    <row r="2353" spans="1:10" ht="24" x14ac:dyDescent="0.25">
      <c r="A2353" s="230"/>
      <c r="B2353" s="49"/>
      <c r="C2353" s="124" t="s">
        <v>2814</v>
      </c>
      <c r="D2353" s="131">
        <v>1</v>
      </c>
      <c r="E2353" s="126"/>
      <c r="F2353" s="126"/>
      <c r="G2353" s="127"/>
      <c r="H2353" s="253"/>
      <c r="I2353" s="129"/>
      <c r="J2353" s="230"/>
    </row>
    <row r="2354" spans="1:10" ht="36" x14ac:dyDescent="0.25">
      <c r="A2354" s="230"/>
      <c r="B2354" s="49"/>
      <c r="C2354" s="124" t="s">
        <v>2815</v>
      </c>
      <c r="D2354" s="131">
        <v>1</v>
      </c>
      <c r="E2354" s="126"/>
      <c r="F2354" s="126"/>
      <c r="G2354" s="127"/>
      <c r="H2354" s="253"/>
      <c r="I2354" s="129"/>
      <c r="J2354" s="230"/>
    </row>
    <row r="2355" spans="1:10" ht="36" x14ac:dyDescent="0.25">
      <c r="A2355" s="230"/>
      <c r="B2355" s="49"/>
      <c r="C2355" s="130" t="s">
        <v>2816</v>
      </c>
      <c r="D2355" s="131">
        <v>1</v>
      </c>
      <c r="E2355" s="126"/>
      <c r="F2355" s="126"/>
      <c r="G2355" s="127"/>
      <c r="H2355" s="253"/>
      <c r="I2355" s="129"/>
      <c r="J2355" s="230"/>
    </row>
    <row r="2356" spans="1:10" x14ac:dyDescent="0.25">
      <c r="A2356" s="230"/>
      <c r="B2356" s="49"/>
      <c r="C2356" s="124" t="s">
        <v>2817</v>
      </c>
      <c r="D2356" s="131">
        <v>1</v>
      </c>
      <c r="E2356" s="126"/>
      <c r="F2356" s="126"/>
      <c r="G2356" s="127"/>
      <c r="H2356" s="253"/>
      <c r="I2356" s="129"/>
      <c r="J2356" s="230"/>
    </row>
    <row r="2357" spans="1:10" x14ac:dyDescent="0.25">
      <c r="A2357" s="230"/>
      <c r="B2357" s="97"/>
      <c r="C2357" s="254"/>
      <c r="D2357" s="132"/>
      <c r="E2357" s="255"/>
      <c r="F2357" s="255"/>
      <c r="G2357" s="255"/>
      <c r="H2357" s="255"/>
      <c r="I2357" s="98"/>
      <c r="J2357" s="230"/>
    </row>
    <row r="2358" spans="1:10" x14ac:dyDescent="0.25">
      <c r="A2358" s="230"/>
      <c r="B2358" s="230"/>
      <c r="C2358" s="256"/>
      <c r="D2358" s="116"/>
      <c r="E2358" s="230"/>
      <c r="F2358" s="230"/>
      <c r="G2358" s="230"/>
      <c r="H2358" s="230"/>
      <c r="I2358" s="230"/>
      <c r="J2358" s="230"/>
    </row>
    <row r="2359" spans="1:10" x14ac:dyDescent="0.25">
      <c r="A2359" s="230"/>
      <c r="B2359" s="230"/>
      <c r="C2359" s="256"/>
      <c r="D2359" s="116"/>
      <c r="E2359" s="230"/>
      <c r="F2359" s="230"/>
      <c r="G2359" s="230"/>
      <c r="H2359" s="230"/>
      <c r="I2359" s="230"/>
      <c r="J2359" s="230"/>
    </row>
    <row r="2360" spans="1:10" x14ac:dyDescent="0.25">
      <c r="A2360" s="230"/>
      <c r="B2360" s="230"/>
      <c r="C2360" s="256"/>
      <c r="D2360" s="116"/>
      <c r="E2360" s="230"/>
      <c r="F2360" s="230"/>
      <c r="G2360" s="230"/>
      <c r="H2360" s="230"/>
      <c r="I2360" s="230"/>
      <c r="J2360" s="230"/>
    </row>
    <row r="2361" spans="1:10" x14ac:dyDescent="0.25">
      <c r="A2361" s="230"/>
      <c r="B2361" s="230"/>
      <c r="C2361" s="256"/>
      <c r="D2361" s="116"/>
      <c r="E2361" s="230"/>
      <c r="F2361" s="230"/>
      <c r="G2361" s="230"/>
      <c r="H2361" s="230"/>
      <c r="I2361" s="230"/>
      <c r="J2361" s="230"/>
    </row>
    <row r="2362" spans="1:10" x14ac:dyDescent="0.25">
      <c r="A2362" s="230"/>
      <c r="B2362" s="230"/>
      <c r="C2362" s="256"/>
      <c r="D2362" s="116"/>
      <c r="E2362" s="230"/>
      <c r="F2362" s="230"/>
      <c r="G2362" s="230"/>
      <c r="H2362" s="230"/>
      <c r="I2362" s="230"/>
      <c r="J2362" s="230"/>
    </row>
    <row r="2363" spans="1:10" ht="18.75" x14ac:dyDescent="0.25">
      <c r="A2363" s="234"/>
      <c r="B2363" s="413" t="s">
        <v>2818</v>
      </c>
      <c r="C2363" s="414"/>
      <c r="D2363" s="414"/>
      <c r="E2363" s="414"/>
      <c r="F2363" s="414"/>
      <c r="G2363" s="414"/>
      <c r="H2363" s="414"/>
      <c r="I2363" s="243"/>
      <c r="J2363" s="233"/>
    </row>
    <row r="2364" spans="1:10" x14ac:dyDescent="0.25">
      <c r="A2364" s="234"/>
      <c r="B2364" s="270"/>
      <c r="C2364" s="270"/>
      <c r="D2364" s="271"/>
      <c r="E2364" s="270"/>
      <c r="F2364" s="270"/>
      <c r="G2364" s="270"/>
      <c r="H2364" s="270"/>
      <c r="I2364" s="232"/>
      <c r="J2364" s="233"/>
    </row>
    <row r="2365" spans="1:10" x14ac:dyDescent="0.25">
      <c r="A2365" s="234"/>
      <c r="B2365" s="270"/>
      <c r="C2365" s="272" t="s">
        <v>1478</v>
      </c>
      <c r="D2365" s="273"/>
      <c r="E2365" s="274">
        <f>IF('Aplicabilidad Art.55'!$Q$22="NO","NA",SUM(E2374:E2390)/SUM(D2374:D2390))</f>
        <v>1</v>
      </c>
      <c r="F2365" s="275"/>
      <c r="G2365" s="276" t="str">
        <f>CONCATENATE("Según la configuración de aplicabilidad, esta fracción ",'Aplicabilidad Art.55'!Q22," aplica.")</f>
        <v>Según la configuración de aplicabilidad, esta fracción SI aplica.</v>
      </c>
      <c r="H2365" s="277"/>
      <c r="I2365" s="232"/>
      <c r="J2365" s="233"/>
    </row>
    <row r="2366" spans="1:10" x14ac:dyDescent="0.25">
      <c r="A2366" s="234"/>
      <c r="B2366" s="277"/>
      <c r="C2366" s="272" t="s">
        <v>1480</v>
      </c>
      <c r="D2366" s="273"/>
      <c r="E2366" s="274">
        <f>IF('Aplicabilidad Art.55'!$Q$22="NO","NA",SUM(E2395:E2403)/SUM(D2395:D2403))</f>
        <v>1</v>
      </c>
      <c r="F2366" s="275"/>
      <c r="G2366" s="278" t="s">
        <v>1481</v>
      </c>
      <c r="H2366" s="277"/>
      <c r="I2366" s="232"/>
      <c r="J2366" s="233"/>
    </row>
    <row r="2367" spans="1:10" x14ac:dyDescent="0.25">
      <c r="A2367" s="234"/>
      <c r="B2367" s="277"/>
      <c r="C2367" s="272" t="s">
        <v>1482</v>
      </c>
      <c r="D2367" s="273"/>
      <c r="E2367" s="279">
        <f>IF('Aplicabilidad Art.55'!$Q$22="NO","NA",E2365*0.6+E2366*0.4)</f>
        <v>1</v>
      </c>
      <c r="F2367" s="280"/>
      <c r="G2367" s="278" t="s">
        <v>1483</v>
      </c>
      <c r="H2367" s="277"/>
      <c r="I2367" s="232"/>
      <c r="J2367" s="233"/>
    </row>
    <row r="2368" spans="1:10" x14ac:dyDescent="0.25">
      <c r="A2368" s="234"/>
      <c r="B2368" s="277"/>
      <c r="C2368" s="277"/>
      <c r="D2368" s="281"/>
      <c r="E2368" s="282"/>
      <c r="F2368" s="282"/>
      <c r="G2368" s="277"/>
      <c r="H2368" s="277"/>
      <c r="I2368" s="232"/>
      <c r="J2368" s="233"/>
    </row>
    <row r="2369" spans="1:10" x14ac:dyDescent="0.25">
      <c r="A2369" s="230"/>
      <c r="B2369" s="283"/>
      <c r="C2369" s="270"/>
      <c r="D2369" s="284"/>
      <c r="E2369" s="283"/>
      <c r="F2369" s="283"/>
      <c r="G2369" s="283"/>
      <c r="H2369" s="270"/>
      <c r="I2369" s="232"/>
      <c r="J2369" s="233"/>
    </row>
    <row r="2370" spans="1:10" x14ac:dyDescent="0.25">
      <c r="A2370" s="230"/>
      <c r="B2370" s="285"/>
      <c r="C2370" s="286"/>
      <c r="D2370" s="287"/>
      <c r="E2370" s="411"/>
      <c r="F2370" s="412"/>
      <c r="G2370" s="412"/>
      <c r="H2370" s="288"/>
      <c r="I2370" s="92"/>
      <c r="J2370" s="233"/>
    </row>
    <row r="2371" spans="1:10" x14ac:dyDescent="0.25">
      <c r="A2371" s="230"/>
      <c r="B2371" s="290"/>
      <c r="C2371" s="277" t="s">
        <v>1484</v>
      </c>
      <c r="D2371" s="291"/>
      <c r="E2371" s="292"/>
      <c r="F2371" s="292"/>
      <c r="G2371" s="292"/>
      <c r="H2371" s="292"/>
      <c r="I2371" s="93"/>
      <c r="J2371" s="233"/>
    </row>
    <row r="2372" spans="1:10" x14ac:dyDescent="0.25">
      <c r="A2372" s="230"/>
      <c r="B2372" s="294"/>
      <c r="C2372" s="277"/>
      <c r="D2372" s="291"/>
      <c r="E2372" s="292"/>
      <c r="F2372" s="292"/>
      <c r="G2372" s="292"/>
      <c r="H2372" s="292"/>
      <c r="I2372" s="93"/>
      <c r="J2372" s="233"/>
    </row>
    <row r="2373" spans="1:10" x14ac:dyDescent="0.25">
      <c r="A2373" s="230"/>
      <c r="B2373" s="294"/>
      <c r="C2373" s="270" t="s">
        <v>726</v>
      </c>
      <c r="D2373" s="284"/>
      <c r="E2373" s="283" t="s">
        <v>1485</v>
      </c>
      <c r="F2373" s="283" t="s">
        <v>712</v>
      </c>
      <c r="G2373" s="283" t="s">
        <v>1486</v>
      </c>
      <c r="H2373" s="292"/>
      <c r="I2373" s="93"/>
      <c r="J2373" s="233"/>
    </row>
    <row r="2374" spans="1:10" x14ac:dyDescent="0.25">
      <c r="A2374" s="230"/>
      <c r="B2374" s="294"/>
      <c r="C2374" s="295" t="s">
        <v>1487</v>
      </c>
      <c r="D2374" s="296">
        <v>1</v>
      </c>
      <c r="E2374" s="297">
        <v>1</v>
      </c>
      <c r="F2374" s="298" t="s">
        <v>713</v>
      </c>
      <c r="G2374" s="299" t="s">
        <v>2903</v>
      </c>
      <c r="H2374" s="292"/>
      <c r="I2374" s="93"/>
      <c r="J2374" s="233"/>
    </row>
    <row r="2375" spans="1:10" ht="24" x14ac:dyDescent="0.25">
      <c r="A2375" s="230"/>
      <c r="B2375" s="290"/>
      <c r="C2375" s="295" t="s">
        <v>1488</v>
      </c>
      <c r="D2375" s="296">
        <v>1</v>
      </c>
      <c r="E2375" s="297">
        <v>1</v>
      </c>
      <c r="F2375" s="298" t="s">
        <v>713</v>
      </c>
      <c r="G2375" s="299" t="s">
        <v>2903</v>
      </c>
      <c r="H2375" s="292"/>
      <c r="I2375" s="93"/>
      <c r="J2375" s="233"/>
    </row>
    <row r="2376" spans="1:10" ht="24" x14ac:dyDescent="0.25">
      <c r="A2376" s="230"/>
      <c r="B2376" s="290"/>
      <c r="C2376" s="300" t="s">
        <v>2819</v>
      </c>
      <c r="D2376" s="296">
        <v>1</v>
      </c>
      <c r="E2376" s="297">
        <v>1</v>
      </c>
      <c r="F2376" s="298" t="s">
        <v>713</v>
      </c>
      <c r="G2376" s="299" t="s">
        <v>2903</v>
      </c>
      <c r="H2376" s="292"/>
      <c r="I2376" s="93"/>
      <c r="J2376" s="230"/>
    </row>
    <row r="2377" spans="1:10" x14ac:dyDescent="0.25">
      <c r="A2377" s="230"/>
      <c r="B2377" s="290"/>
      <c r="C2377" s="300" t="s">
        <v>2820</v>
      </c>
      <c r="D2377" s="296">
        <v>1</v>
      </c>
      <c r="E2377" s="297">
        <v>1</v>
      </c>
      <c r="F2377" s="298" t="s">
        <v>713</v>
      </c>
      <c r="G2377" s="299" t="s">
        <v>2903</v>
      </c>
      <c r="H2377" s="292"/>
      <c r="I2377" s="93"/>
      <c r="J2377" s="230"/>
    </row>
    <row r="2378" spans="1:10" ht="24" x14ac:dyDescent="0.25">
      <c r="A2378" s="230"/>
      <c r="B2378" s="290"/>
      <c r="C2378" s="300" t="s">
        <v>2821</v>
      </c>
      <c r="D2378" s="296">
        <v>1</v>
      </c>
      <c r="E2378" s="297">
        <v>1</v>
      </c>
      <c r="F2378" s="298" t="s">
        <v>713</v>
      </c>
      <c r="G2378" s="299" t="s">
        <v>2903</v>
      </c>
      <c r="H2378" s="292"/>
      <c r="I2378" s="93"/>
      <c r="J2378" s="230"/>
    </row>
    <row r="2379" spans="1:10" ht="24" x14ac:dyDescent="0.25">
      <c r="A2379" s="230"/>
      <c r="B2379" s="290"/>
      <c r="C2379" s="300" t="s">
        <v>2822</v>
      </c>
      <c r="D2379" s="296">
        <v>1</v>
      </c>
      <c r="E2379" s="297">
        <v>1</v>
      </c>
      <c r="F2379" s="298" t="s">
        <v>713</v>
      </c>
      <c r="G2379" s="299" t="s">
        <v>2903</v>
      </c>
      <c r="H2379" s="292"/>
      <c r="I2379" s="93"/>
      <c r="J2379" s="230"/>
    </row>
    <row r="2380" spans="1:10" x14ac:dyDescent="0.25">
      <c r="A2380" s="230"/>
      <c r="B2380" s="290"/>
      <c r="C2380" s="300" t="s">
        <v>2823</v>
      </c>
      <c r="D2380" s="296">
        <v>1</v>
      </c>
      <c r="E2380" s="297">
        <v>1</v>
      </c>
      <c r="F2380" s="298" t="s">
        <v>713</v>
      </c>
      <c r="G2380" s="299" t="s">
        <v>2903</v>
      </c>
      <c r="H2380" s="292"/>
      <c r="I2380" s="93"/>
      <c r="J2380" s="230"/>
    </row>
    <row r="2381" spans="1:10" x14ac:dyDescent="0.25">
      <c r="A2381" s="230"/>
      <c r="B2381" s="290"/>
      <c r="C2381" s="300" t="s">
        <v>2824</v>
      </c>
      <c r="D2381" s="296">
        <v>1</v>
      </c>
      <c r="E2381" s="297">
        <v>1</v>
      </c>
      <c r="F2381" s="298" t="s">
        <v>713</v>
      </c>
      <c r="G2381" s="299" t="s">
        <v>2903</v>
      </c>
      <c r="H2381" s="292"/>
      <c r="I2381" s="93"/>
      <c r="J2381" s="230"/>
    </row>
    <row r="2382" spans="1:10" ht="30" x14ac:dyDescent="0.25">
      <c r="A2382" s="230"/>
      <c r="B2382" s="290"/>
      <c r="C2382" s="300" t="s">
        <v>2825</v>
      </c>
      <c r="D2382" s="296">
        <v>1</v>
      </c>
      <c r="E2382" s="297">
        <v>1</v>
      </c>
      <c r="F2382" s="298" t="s">
        <v>713</v>
      </c>
      <c r="G2382" s="299" t="s">
        <v>3087</v>
      </c>
      <c r="H2382" s="292"/>
      <c r="I2382" s="93"/>
      <c r="J2382" s="230"/>
    </row>
    <row r="2383" spans="1:10" x14ac:dyDescent="0.25">
      <c r="A2383" s="230"/>
      <c r="B2383" s="290"/>
      <c r="C2383" s="295" t="s">
        <v>2826</v>
      </c>
      <c r="D2383" s="296">
        <v>1</v>
      </c>
      <c r="E2383" s="297">
        <v>1</v>
      </c>
      <c r="F2383" s="298" t="s">
        <v>713</v>
      </c>
      <c r="G2383" s="299" t="s">
        <v>2903</v>
      </c>
      <c r="H2383" s="292"/>
      <c r="I2383" s="93"/>
      <c r="J2383" s="230"/>
    </row>
    <row r="2384" spans="1:10" ht="24" x14ac:dyDescent="0.25">
      <c r="A2384" s="230"/>
      <c r="B2384" s="290"/>
      <c r="C2384" s="295" t="s">
        <v>2827</v>
      </c>
      <c r="D2384" s="296">
        <v>1</v>
      </c>
      <c r="E2384" s="297">
        <v>1</v>
      </c>
      <c r="F2384" s="298" t="s">
        <v>713</v>
      </c>
      <c r="G2384" s="299" t="s">
        <v>2903</v>
      </c>
      <c r="H2384" s="292"/>
      <c r="I2384" s="93"/>
      <c r="J2384" s="230"/>
    </row>
    <row r="2385" spans="1:10" ht="24" x14ac:dyDescent="0.25">
      <c r="A2385" s="230"/>
      <c r="B2385" s="290"/>
      <c r="C2385" s="300" t="s">
        <v>2828</v>
      </c>
      <c r="D2385" s="296">
        <v>1</v>
      </c>
      <c r="E2385" s="297">
        <v>1</v>
      </c>
      <c r="F2385" s="298" t="s">
        <v>713</v>
      </c>
      <c r="G2385" s="299" t="s">
        <v>2903</v>
      </c>
      <c r="H2385" s="292"/>
      <c r="I2385" s="93"/>
      <c r="J2385" s="230"/>
    </row>
    <row r="2386" spans="1:10" ht="36" x14ac:dyDescent="0.25">
      <c r="A2386" s="230"/>
      <c r="B2386" s="290"/>
      <c r="C2386" s="300" t="s">
        <v>2829</v>
      </c>
      <c r="D2386" s="296">
        <v>1</v>
      </c>
      <c r="E2386" s="297">
        <v>1</v>
      </c>
      <c r="F2386" s="298" t="s">
        <v>713</v>
      </c>
      <c r="G2386" s="299" t="s">
        <v>2903</v>
      </c>
      <c r="H2386" s="292"/>
      <c r="I2386" s="93"/>
      <c r="J2386" s="230"/>
    </row>
    <row r="2387" spans="1:10" ht="24" x14ac:dyDescent="0.25">
      <c r="A2387" s="230"/>
      <c r="B2387" s="290"/>
      <c r="C2387" s="300" t="s">
        <v>2830</v>
      </c>
      <c r="D2387" s="296">
        <v>1</v>
      </c>
      <c r="E2387" s="297">
        <v>1</v>
      </c>
      <c r="F2387" s="298" t="s">
        <v>713</v>
      </c>
      <c r="G2387" s="299" t="s">
        <v>2903</v>
      </c>
      <c r="H2387" s="292"/>
      <c r="I2387" s="93"/>
      <c r="J2387" s="230"/>
    </row>
    <row r="2388" spans="1:10" ht="36" x14ac:dyDescent="0.25">
      <c r="A2388" s="230"/>
      <c r="B2388" s="290"/>
      <c r="C2388" s="300" t="s">
        <v>2831</v>
      </c>
      <c r="D2388" s="296">
        <v>1</v>
      </c>
      <c r="E2388" s="297">
        <v>1</v>
      </c>
      <c r="F2388" s="298" t="s">
        <v>713</v>
      </c>
      <c r="G2388" s="299" t="s">
        <v>2903</v>
      </c>
      <c r="H2388" s="292"/>
      <c r="I2388" s="93"/>
      <c r="J2388" s="230"/>
    </row>
    <row r="2389" spans="1:10" ht="48" x14ac:dyDescent="0.25">
      <c r="A2389" s="230"/>
      <c r="B2389" s="290"/>
      <c r="C2389" s="300" t="s">
        <v>2832</v>
      </c>
      <c r="D2389" s="296">
        <v>1</v>
      </c>
      <c r="E2389" s="297">
        <v>1</v>
      </c>
      <c r="F2389" s="298" t="s">
        <v>713</v>
      </c>
      <c r="G2389" s="299" t="s">
        <v>2903</v>
      </c>
      <c r="H2389" s="292"/>
      <c r="I2389" s="129"/>
      <c r="J2389" s="230"/>
    </row>
    <row r="2390" spans="1:10" ht="36" x14ac:dyDescent="0.25">
      <c r="A2390" s="230"/>
      <c r="B2390" s="290"/>
      <c r="C2390" s="300" t="s">
        <v>2833</v>
      </c>
      <c r="D2390" s="296">
        <v>1</v>
      </c>
      <c r="E2390" s="297">
        <v>1</v>
      </c>
      <c r="F2390" s="298" t="s">
        <v>713</v>
      </c>
      <c r="G2390" s="299" t="s">
        <v>2903</v>
      </c>
      <c r="H2390" s="292"/>
      <c r="I2390" s="129"/>
      <c r="J2390" s="230"/>
    </row>
    <row r="2391" spans="1:10" x14ac:dyDescent="0.25">
      <c r="A2391" s="230"/>
      <c r="B2391" s="290"/>
      <c r="C2391" s="277"/>
      <c r="D2391" s="291"/>
      <c r="E2391" s="292"/>
      <c r="F2391" s="292"/>
      <c r="G2391" s="292"/>
      <c r="H2391" s="292"/>
      <c r="I2391" s="129"/>
      <c r="J2391" s="230"/>
    </row>
    <row r="2392" spans="1:10" x14ac:dyDescent="0.25">
      <c r="A2392" s="230"/>
      <c r="B2392" s="290"/>
      <c r="C2392" s="277" t="s">
        <v>1480</v>
      </c>
      <c r="D2392" s="291"/>
      <c r="E2392" s="292"/>
      <c r="F2392" s="292"/>
      <c r="G2392" s="292"/>
      <c r="H2392" s="292"/>
      <c r="I2392" s="129"/>
      <c r="J2392" s="230"/>
    </row>
    <row r="2393" spans="1:10" x14ac:dyDescent="0.25">
      <c r="A2393" s="230"/>
      <c r="B2393" s="290"/>
      <c r="C2393" s="277"/>
      <c r="D2393" s="291"/>
      <c r="E2393" s="292"/>
      <c r="F2393" s="292"/>
      <c r="G2393" s="292"/>
      <c r="H2393" s="292"/>
      <c r="I2393" s="129"/>
      <c r="J2393" s="230"/>
    </row>
    <row r="2394" spans="1:10" x14ac:dyDescent="0.25">
      <c r="A2394" s="230"/>
      <c r="B2394" s="290"/>
      <c r="C2394" s="270" t="s">
        <v>726</v>
      </c>
      <c r="D2394" s="284"/>
      <c r="E2394" s="283" t="s">
        <v>1485</v>
      </c>
      <c r="F2394" s="283" t="s">
        <v>712</v>
      </c>
      <c r="G2394" s="283" t="s">
        <v>1486</v>
      </c>
      <c r="H2394" s="292"/>
      <c r="I2394" s="129"/>
      <c r="J2394" s="230"/>
    </row>
    <row r="2395" spans="1:10" x14ac:dyDescent="0.25">
      <c r="A2395" s="230"/>
      <c r="B2395" s="290"/>
      <c r="C2395" s="303" t="s">
        <v>1794</v>
      </c>
      <c r="D2395" s="304">
        <v>1</v>
      </c>
      <c r="E2395" s="297">
        <v>1</v>
      </c>
      <c r="F2395" s="298" t="s">
        <v>713</v>
      </c>
      <c r="G2395" s="299" t="s">
        <v>2903</v>
      </c>
      <c r="H2395" s="292"/>
      <c r="I2395" s="129"/>
      <c r="J2395" s="230"/>
    </row>
    <row r="2396" spans="1:10" ht="36" x14ac:dyDescent="0.25">
      <c r="A2396" s="230"/>
      <c r="B2396" s="290"/>
      <c r="C2396" s="295" t="s">
        <v>1795</v>
      </c>
      <c r="D2396" s="304">
        <v>1</v>
      </c>
      <c r="E2396" s="297">
        <v>1</v>
      </c>
      <c r="F2396" s="298" t="s">
        <v>713</v>
      </c>
      <c r="G2396" s="299" t="s">
        <v>2903</v>
      </c>
      <c r="H2396" s="292"/>
      <c r="I2396" s="129"/>
      <c r="J2396" s="230"/>
    </row>
    <row r="2397" spans="1:10" ht="36" x14ac:dyDescent="0.25">
      <c r="A2397" s="230"/>
      <c r="B2397" s="290"/>
      <c r="C2397" s="295" t="s">
        <v>1796</v>
      </c>
      <c r="D2397" s="304">
        <v>1</v>
      </c>
      <c r="E2397" s="297">
        <v>1</v>
      </c>
      <c r="F2397" s="298" t="s">
        <v>713</v>
      </c>
      <c r="G2397" s="299" t="s">
        <v>2903</v>
      </c>
      <c r="H2397" s="292"/>
      <c r="I2397" s="129"/>
      <c r="J2397" s="230"/>
    </row>
    <row r="2398" spans="1:10" ht="36" x14ac:dyDescent="0.25">
      <c r="A2398" s="230"/>
      <c r="B2398" s="290"/>
      <c r="C2398" s="295" t="s">
        <v>1797</v>
      </c>
      <c r="D2398" s="304">
        <v>1</v>
      </c>
      <c r="E2398" s="297">
        <v>1</v>
      </c>
      <c r="F2398" s="298" t="s">
        <v>713</v>
      </c>
      <c r="G2398" s="299" t="s">
        <v>2903</v>
      </c>
      <c r="H2398" s="292"/>
      <c r="I2398" s="129"/>
      <c r="J2398" s="230"/>
    </row>
    <row r="2399" spans="1:10" ht="24" x14ac:dyDescent="0.25">
      <c r="A2399" s="230"/>
      <c r="B2399" s="290"/>
      <c r="C2399" s="295" t="s">
        <v>1798</v>
      </c>
      <c r="D2399" s="304">
        <v>1</v>
      </c>
      <c r="E2399" s="297">
        <v>1</v>
      </c>
      <c r="F2399" s="298" t="s">
        <v>713</v>
      </c>
      <c r="G2399" s="299" t="s">
        <v>2903</v>
      </c>
      <c r="H2399" s="292"/>
      <c r="I2399" s="129"/>
      <c r="J2399" s="230"/>
    </row>
    <row r="2400" spans="1:10" ht="24" x14ac:dyDescent="0.25">
      <c r="A2400" s="230"/>
      <c r="B2400" s="290"/>
      <c r="C2400" s="295" t="s">
        <v>1799</v>
      </c>
      <c r="D2400" s="304">
        <v>1</v>
      </c>
      <c r="E2400" s="297">
        <v>1</v>
      </c>
      <c r="F2400" s="298" t="s">
        <v>713</v>
      </c>
      <c r="G2400" s="299" t="s">
        <v>2903</v>
      </c>
      <c r="H2400" s="292"/>
      <c r="I2400" s="129"/>
      <c r="J2400" s="230"/>
    </row>
    <row r="2401" spans="1:10" ht="36" x14ac:dyDescent="0.25">
      <c r="A2401" s="230"/>
      <c r="B2401" s="290"/>
      <c r="C2401" s="295" t="s">
        <v>1800</v>
      </c>
      <c r="D2401" s="304">
        <v>1</v>
      </c>
      <c r="E2401" s="297">
        <v>1</v>
      </c>
      <c r="F2401" s="298" t="s">
        <v>713</v>
      </c>
      <c r="G2401" s="299" t="s">
        <v>3088</v>
      </c>
      <c r="H2401" s="292"/>
      <c r="I2401" s="129"/>
      <c r="J2401" s="230"/>
    </row>
    <row r="2402" spans="1:10" ht="36" x14ac:dyDescent="0.25">
      <c r="A2402" s="230"/>
      <c r="B2402" s="290"/>
      <c r="C2402" s="303" t="s">
        <v>3089</v>
      </c>
      <c r="D2402" s="304">
        <v>1</v>
      </c>
      <c r="E2402" s="297">
        <v>1</v>
      </c>
      <c r="F2402" s="298" t="s">
        <v>713</v>
      </c>
      <c r="G2402" s="299" t="s">
        <v>2903</v>
      </c>
      <c r="H2402" s="292"/>
      <c r="I2402" s="129"/>
      <c r="J2402" s="230"/>
    </row>
    <row r="2403" spans="1:10" x14ac:dyDescent="0.25">
      <c r="A2403" s="230"/>
      <c r="B2403" s="290"/>
      <c r="C2403" s="295" t="s">
        <v>3090</v>
      </c>
      <c r="D2403" s="304">
        <v>1</v>
      </c>
      <c r="E2403" s="297">
        <v>1</v>
      </c>
      <c r="F2403" s="298" t="s">
        <v>713</v>
      </c>
      <c r="G2403" s="299" t="s">
        <v>2903</v>
      </c>
      <c r="H2403" s="292"/>
      <c r="I2403" s="129"/>
      <c r="J2403" s="230"/>
    </row>
    <row r="2404" spans="1:10" x14ac:dyDescent="0.25">
      <c r="A2404" s="230"/>
      <c r="B2404" s="305"/>
      <c r="C2404" s="306"/>
      <c r="D2404" s="307"/>
      <c r="E2404" s="308"/>
      <c r="F2404" s="308"/>
      <c r="G2404" s="308"/>
      <c r="H2404" s="308"/>
      <c r="I2404" s="98"/>
      <c r="J2404" s="230"/>
    </row>
    <row r="2405" spans="1:10" x14ac:dyDescent="0.25">
      <c r="A2405" s="230"/>
      <c r="B2405" s="230"/>
      <c r="C2405" s="256"/>
      <c r="D2405" s="116"/>
      <c r="E2405" s="230"/>
      <c r="F2405" s="230"/>
      <c r="G2405" s="230"/>
      <c r="H2405" s="230"/>
      <c r="I2405" s="230"/>
      <c r="J2405" s="230"/>
    </row>
    <row r="2406" spans="1:10" x14ac:dyDescent="0.25">
      <c r="A2406" s="230"/>
      <c r="B2406" s="230"/>
      <c r="C2406" s="256"/>
      <c r="D2406" s="116"/>
      <c r="E2406" s="230"/>
      <c r="F2406" s="230"/>
      <c r="G2406" s="230"/>
      <c r="H2406" s="230"/>
      <c r="I2406" s="230"/>
      <c r="J2406" s="230"/>
    </row>
    <row r="2407" spans="1:10" x14ac:dyDescent="0.25">
      <c r="A2407" s="230"/>
      <c r="B2407" s="230"/>
      <c r="C2407" s="256"/>
      <c r="D2407" s="116"/>
      <c r="E2407" s="230"/>
      <c r="F2407" s="230"/>
      <c r="G2407" s="230"/>
      <c r="H2407" s="230"/>
      <c r="I2407" s="230"/>
      <c r="J2407" s="230"/>
    </row>
    <row r="2408" spans="1:10" x14ac:dyDescent="0.25">
      <c r="A2408" s="230"/>
      <c r="B2408" s="230"/>
      <c r="C2408" s="256"/>
      <c r="D2408" s="116"/>
      <c r="E2408" s="230"/>
      <c r="F2408" s="230"/>
      <c r="G2408" s="230"/>
      <c r="H2408" s="230"/>
      <c r="I2408" s="230"/>
      <c r="J2408" s="230"/>
    </row>
    <row r="2409" spans="1:10" x14ac:dyDescent="0.25">
      <c r="A2409" s="230"/>
      <c r="B2409" s="230"/>
      <c r="C2409" s="256"/>
      <c r="D2409" s="116"/>
      <c r="E2409" s="230"/>
      <c r="F2409" s="230"/>
      <c r="G2409" s="230"/>
      <c r="H2409" s="230"/>
      <c r="I2409" s="230"/>
      <c r="J2409" s="230"/>
    </row>
    <row r="2410" spans="1:10" ht="18.75" x14ac:dyDescent="0.25">
      <c r="A2410" s="234"/>
      <c r="B2410" s="413" t="s">
        <v>2837</v>
      </c>
      <c r="C2410" s="414"/>
      <c r="D2410" s="414"/>
      <c r="E2410" s="414"/>
      <c r="F2410" s="414"/>
      <c r="G2410" s="414"/>
      <c r="H2410" s="414"/>
      <c r="I2410" s="243"/>
      <c r="J2410" s="233"/>
    </row>
    <row r="2411" spans="1:10" x14ac:dyDescent="0.25">
      <c r="A2411" s="234"/>
      <c r="B2411" s="270"/>
      <c r="C2411" s="270"/>
      <c r="D2411" s="271"/>
      <c r="E2411" s="270"/>
      <c r="F2411" s="270"/>
      <c r="G2411" s="270"/>
      <c r="H2411" s="270"/>
      <c r="I2411" s="232"/>
      <c r="J2411" s="233"/>
    </row>
    <row r="2412" spans="1:10" x14ac:dyDescent="0.25">
      <c r="A2412" s="234"/>
      <c r="B2412" s="270"/>
      <c r="C2412" s="272" t="s">
        <v>1478</v>
      </c>
      <c r="D2412" s="273"/>
      <c r="E2412" s="274">
        <f>IF('Aplicabilidad Art.55'!$Q$24="NO","NA",SUM(E2421:E2443)/SUM(D2421:D2443))</f>
        <v>1</v>
      </c>
      <c r="F2412" s="275"/>
      <c r="G2412" s="276" t="str">
        <f>CONCATENATE("Según la configuración de aplicabilidad, esta fracción ",'Aplicabilidad Art.55'!Q24," aplica.")</f>
        <v>Según la configuración de aplicabilidad, esta fracción SI aplica.</v>
      </c>
      <c r="H2412" s="277"/>
      <c r="I2412" s="232"/>
      <c r="J2412" s="233"/>
    </row>
    <row r="2413" spans="1:10" x14ac:dyDescent="0.25">
      <c r="A2413" s="234"/>
      <c r="B2413" s="277"/>
      <c r="C2413" s="272" t="s">
        <v>1480</v>
      </c>
      <c r="D2413" s="273"/>
      <c r="E2413" s="274">
        <f>IF('Aplicabilidad Art.55'!$Q$24="NO","NA",SUM(E2448:E2456)/SUM(D2448:D2456))</f>
        <v>1</v>
      </c>
      <c r="F2413" s="275"/>
      <c r="G2413" s="278" t="s">
        <v>1481</v>
      </c>
      <c r="H2413" s="277"/>
      <c r="I2413" s="232"/>
      <c r="J2413" s="233"/>
    </row>
    <row r="2414" spans="1:10" x14ac:dyDescent="0.25">
      <c r="A2414" s="234"/>
      <c r="B2414" s="277"/>
      <c r="C2414" s="272" t="s">
        <v>1482</v>
      </c>
      <c r="D2414" s="273"/>
      <c r="E2414" s="279">
        <f>IF('Aplicabilidad Art.55'!$Q$24="NO","NA",E2412*0.6+E2413*0.4)</f>
        <v>1</v>
      </c>
      <c r="F2414" s="280"/>
      <c r="G2414" s="278" t="s">
        <v>1617</v>
      </c>
      <c r="H2414" s="277"/>
      <c r="I2414" s="232"/>
      <c r="J2414" s="233"/>
    </row>
    <row r="2415" spans="1:10" x14ac:dyDescent="0.25">
      <c r="A2415" s="234"/>
      <c r="B2415" s="277"/>
      <c r="C2415" s="277"/>
      <c r="D2415" s="281"/>
      <c r="E2415" s="282"/>
      <c r="F2415" s="282"/>
      <c r="G2415" s="277"/>
      <c r="H2415" s="277"/>
      <c r="I2415" s="232"/>
      <c r="J2415" s="233"/>
    </row>
    <row r="2416" spans="1:10" x14ac:dyDescent="0.25">
      <c r="A2416" s="230"/>
      <c r="B2416" s="283"/>
      <c r="C2416" s="270"/>
      <c r="D2416" s="284"/>
      <c r="E2416" s="283"/>
      <c r="F2416" s="283"/>
      <c r="G2416" s="283"/>
      <c r="H2416" s="270"/>
      <c r="I2416" s="232"/>
      <c r="J2416" s="233"/>
    </row>
    <row r="2417" spans="1:10" x14ac:dyDescent="0.25">
      <c r="A2417" s="230"/>
      <c r="B2417" s="285"/>
      <c r="C2417" s="286"/>
      <c r="D2417" s="287"/>
      <c r="E2417" s="411"/>
      <c r="F2417" s="412"/>
      <c r="G2417" s="412"/>
      <c r="H2417" s="288"/>
      <c r="I2417" s="92"/>
      <c r="J2417" s="233"/>
    </row>
    <row r="2418" spans="1:10" x14ac:dyDescent="0.25">
      <c r="A2418" s="230"/>
      <c r="B2418" s="290"/>
      <c r="C2418" s="277" t="s">
        <v>1484</v>
      </c>
      <c r="D2418" s="291"/>
      <c r="E2418" s="292"/>
      <c r="F2418" s="292"/>
      <c r="G2418" s="292"/>
      <c r="H2418" s="292"/>
      <c r="I2418" s="93"/>
      <c r="J2418" s="233"/>
    </row>
    <row r="2419" spans="1:10" x14ac:dyDescent="0.25">
      <c r="A2419" s="230"/>
      <c r="B2419" s="294"/>
      <c r="C2419" s="277"/>
      <c r="D2419" s="291"/>
      <c r="E2419" s="292"/>
      <c r="F2419" s="292"/>
      <c r="G2419" s="292"/>
      <c r="H2419" s="292"/>
      <c r="I2419" s="93"/>
      <c r="J2419" s="233"/>
    </row>
    <row r="2420" spans="1:10" x14ac:dyDescent="0.25">
      <c r="A2420" s="230"/>
      <c r="B2420" s="294"/>
      <c r="C2420" s="270" t="s">
        <v>726</v>
      </c>
      <c r="D2420" s="284"/>
      <c r="E2420" s="283" t="s">
        <v>1485</v>
      </c>
      <c r="F2420" s="283" t="s">
        <v>712</v>
      </c>
      <c r="G2420" s="283" t="s">
        <v>1486</v>
      </c>
      <c r="H2420" s="292"/>
      <c r="I2420" s="93"/>
      <c r="J2420" s="233"/>
    </row>
    <row r="2421" spans="1:10" x14ac:dyDescent="0.25">
      <c r="A2421" s="230"/>
      <c r="B2421" s="294"/>
      <c r="C2421" s="295" t="s">
        <v>1487</v>
      </c>
      <c r="D2421" s="296">
        <v>1</v>
      </c>
      <c r="E2421" s="297">
        <v>1</v>
      </c>
      <c r="F2421" s="298" t="s">
        <v>713</v>
      </c>
      <c r="G2421" s="299" t="s">
        <v>2903</v>
      </c>
      <c r="H2421" s="292"/>
      <c r="I2421" s="93"/>
      <c r="J2421" s="233"/>
    </row>
    <row r="2422" spans="1:10" ht="24" x14ac:dyDescent="0.25">
      <c r="A2422" s="230"/>
      <c r="B2422" s="290"/>
      <c r="C2422" s="295" t="s">
        <v>1488</v>
      </c>
      <c r="D2422" s="296">
        <v>1</v>
      </c>
      <c r="E2422" s="297">
        <v>1</v>
      </c>
      <c r="F2422" s="298" t="s">
        <v>713</v>
      </c>
      <c r="G2422" s="299" t="s">
        <v>2903</v>
      </c>
      <c r="H2422" s="292"/>
      <c r="I2422" s="93"/>
      <c r="J2422" s="233"/>
    </row>
    <row r="2423" spans="1:10" ht="60" x14ac:dyDescent="0.25">
      <c r="A2423" s="230"/>
      <c r="B2423" s="290"/>
      <c r="C2423" s="300" t="s">
        <v>2838</v>
      </c>
      <c r="D2423" s="296">
        <v>1</v>
      </c>
      <c r="E2423" s="297">
        <v>1</v>
      </c>
      <c r="F2423" s="298" t="s">
        <v>713</v>
      </c>
      <c r="G2423" s="299" t="s">
        <v>2903</v>
      </c>
      <c r="H2423" s="292"/>
      <c r="I2423" s="93"/>
      <c r="J2423" s="230"/>
    </row>
    <row r="2424" spans="1:10" ht="24" x14ac:dyDescent="0.25">
      <c r="A2424" s="230"/>
      <c r="B2424" s="290"/>
      <c r="C2424" s="300" t="s">
        <v>2839</v>
      </c>
      <c r="D2424" s="296">
        <v>1</v>
      </c>
      <c r="E2424" s="297">
        <v>1</v>
      </c>
      <c r="F2424" s="298" t="s">
        <v>713</v>
      </c>
      <c r="G2424" s="299" t="s">
        <v>2903</v>
      </c>
      <c r="H2424" s="292"/>
      <c r="I2424" s="93"/>
      <c r="J2424" s="230"/>
    </row>
    <row r="2425" spans="1:10" ht="24" x14ac:dyDescent="0.25">
      <c r="A2425" s="230"/>
      <c r="B2425" s="290"/>
      <c r="C2425" s="300" t="s">
        <v>2840</v>
      </c>
      <c r="D2425" s="296">
        <v>1</v>
      </c>
      <c r="E2425" s="297">
        <v>1</v>
      </c>
      <c r="F2425" s="298" t="s">
        <v>713</v>
      </c>
      <c r="G2425" s="299" t="s">
        <v>2903</v>
      </c>
      <c r="H2425" s="292"/>
      <c r="I2425" s="93"/>
      <c r="J2425" s="230"/>
    </row>
    <row r="2426" spans="1:10" x14ac:dyDescent="0.25">
      <c r="A2426" s="230"/>
      <c r="B2426" s="290"/>
      <c r="C2426" s="300" t="s">
        <v>2841</v>
      </c>
      <c r="D2426" s="296">
        <v>1</v>
      </c>
      <c r="E2426" s="297">
        <v>1</v>
      </c>
      <c r="F2426" s="298" t="s">
        <v>713</v>
      </c>
      <c r="G2426" s="299" t="s">
        <v>2903</v>
      </c>
      <c r="H2426" s="292"/>
      <c r="I2426" s="93"/>
      <c r="J2426" s="230"/>
    </row>
    <row r="2427" spans="1:10" ht="36" x14ac:dyDescent="0.25">
      <c r="A2427" s="230"/>
      <c r="B2427" s="290"/>
      <c r="C2427" s="300" t="s">
        <v>2842</v>
      </c>
      <c r="D2427" s="296">
        <v>1</v>
      </c>
      <c r="E2427" s="297">
        <v>1</v>
      </c>
      <c r="F2427" s="298" t="s">
        <v>713</v>
      </c>
      <c r="G2427" s="299" t="s">
        <v>2903</v>
      </c>
      <c r="H2427" s="292"/>
      <c r="I2427" s="93"/>
      <c r="J2427" s="230"/>
    </row>
    <row r="2428" spans="1:10" x14ac:dyDescent="0.25">
      <c r="A2428" s="230"/>
      <c r="B2428" s="290"/>
      <c r="C2428" s="300" t="s">
        <v>2843</v>
      </c>
      <c r="D2428" s="296">
        <v>1</v>
      </c>
      <c r="E2428" s="297">
        <v>1</v>
      </c>
      <c r="F2428" s="298" t="s">
        <v>713</v>
      </c>
      <c r="G2428" s="299" t="s">
        <v>2903</v>
      </c>
      <c r="H2428" s="292"/>
      <c r="I2428" s="93"/>
      <c r="J2428" s="230"/>
    </row>
    <row r="2429" spans="1:10" x14ac:dyDescent="0.25">
      <c r="A2429" s="230"/>
      <c r="B2429" s="290"/>
      <c r="C2429" s="300" t="s">
        <v>2844</v>
      </c>
      <c r="D2429" s="296">
        <v>1</v>
      </c>
      <c r="E2429" s="297">
        <v>1</v>
      </c>
      <c r="F2429" s="298" t="s">
        <v>713</v>
      </c>
      <c r="G2429" s="299" t="s">
        <v>2903</v>
      </c>
      <c r="H2429" s="292"/>
      <c r="I2429" s="93"/>
      <c r="J2429" s="230"/>
    </row>
    <row r="2430" spans="1:10" ht="36" x14ac:dyDescent="0.25">
      <c r="A2430" s="230"/>
      <c r="B2430" s="290"/>
      <c r="C2430" s="300" t="s">
        <v>2845</v>
      </c>
      <c r="D2430" s="296">
        <v>1</v>
      </c>
      <c r="E2430" s="297">
        <v>1</v>
      </c>
      <c r="F2430" s="298" t="s">
        <v>713</v>
      </c>
      <c r="G2430" s="299" t="s">
        <v>2903</v>
      </c>
      <c r="H2430" s="292"/>
      <c r="I2430" s="93"/>
      <c r="J2430" s="230"/>
    </row>
    <row r="2431" spans="1:10" ht="36" x14ac:dyDescent="0.25">
      <c r="A2431" s="230"/>
      <c r="B2431" s="290"/>
      <c r="C2431" s="300" t="s">
        <v>2846</v>
      </c>
      <c r="D2431" s="296">
        <v>1</v>
      </c>
      <c r="E2431" s="297">
        <v>1</v>
      </c>
      <c r="F2431" s="298" t="s">
        <v>713</v>
      </c>
      <c r="G2431" s="299" t="s">
        <v>2903</v>
      </c>
      <c r="H2431" s="292"/>
      <c r="I2431" s="93"/>
      <c r="J2431" s="230"/>
    </row>
    <row r="2432" spans="1:10" x14ac:dyDescent="0.25">
      <c r="A2432" s="230"/>
      <c r="B2432" s="290"/>
      <c r="C2432" s="295" t="s">
        <v>2757</v>
      </c>
      <c r="D2432" s="296">
        <v>1</v>
      </c>
      <c r="E2432" s="297">
        <v>1</v>
      </c>
      <c r="F2432" s="298" t="s">
        <v>713</v>
      </c>
      <c r="G2432" s="299" t="s">
        <v>2903</v>
      </c>
      <c r="H2432" s="292"/>
      <c r="I2432" s="93"/>
      <c r="J2432" s="230"/>
    </row>
    <row r="2433" spans="1:10" ht="24" x14ac:dyDescent="0.25">
      <c r="A2433" s="230"/>
      <c r="B2433" s="290"/>
      <c r="C2433" s="295" t="s">
        <v>2758</v>
      </c>
      <c r="D2433" s="296">
        <v>1</v>
      </c>
      <c r="E2433" s="297">
        <v>1</v>
      </c>
      <c r="F2433" s="298" t="s">
        <v>713</v>
      </c>
      <c r="G2433" s="299" t="s">
        <v>2903</v>
      </c>
      <c r="H2433" s="292"/>
      <c r="I2433" s="93"/>
      <c r="J2433" s="230"/>
    </row>
    <row r="2434" spans="1:10" x14ac:dyDescent="0.25">
      <c r="A2434" s="230"/>
      <c r="B2434" s="290"/>
      <c r="C2434" s="300" t="s">
        <v>2847</v>
      </c>
      <c r="D2434" s="296">
        <v>1</v>
      </c>
      <c r="E2434" s="297">
        <v>1</v>
      </c>
      <c r="F2434" s="298" t="s">
        <v>713</v>
      </c>
      <c r="G2434" s="299" t="s">
        <v>2903</v>
      </c>
      <c r="H2434" s="292"/>
      <c r="I2434" s="93"/>
      <c r="J2434" s="230"/>
    </row>
    <row r="2435" spans="1:10" ht="48" x14ac:dyDescent="0.25">
      <c r="A2435" s="230"/>
      <c r="B2435" s="290"/>
      <c r="C2435" s="300" t="s">
        <v>2848</v>
      </c>
      <c r="D2435" s="296">
        <v>1</v>
      </c>
      <c r="E2435" s="297">
        <v>1</v>
      </c>
      <c r="F2435" s="298" t="s">
        <v>713</v>
      </c>
      <c r="G2435" s="299" t="s">
        <v>2903</v>
      </c>
      <c r="H2435" s="292"/>
      <c r="I2435" s="93"/>
      <c r="J2435" s="230"/>
    </row>
    <row r="2436" spans="1:10" ht="24" x14ac:dyDescent="0.25">
      <c r="A2436" s="230"/>
      <c r="B2436" s="290"/>
      <c r="C2436" s="300" t="s">
        <v>2849</v>
      </c>
      <c r="D2436" s="296">
        <v>1</v>
      </c>
      <c r="E2436" s="297">
        <v>1</v>
      </c>
      <c r="F2436" s="298" t="s">
        <v>713</v>
      </c>
      <c r="G2436" s="299" t="s">
        <v>2903</v>
      </c>
      <c r="H2436" s="292"/>
      <c r="I2436" s="93"/>
      <c r="J2436" s="230"/>
    </row>
    <row r="2437" spans="1:10" ht="24" x14ac:dyDescent="0.25">
      <c r="A2437" s="230"/>
      <c r="B2437" s="290"/>
      <c r="C2437" s="300" t="s">
        <v>2850</v>
      </c>
      <c r="D2437" s="296">
        <v>1</v>
      </c>
      <c r="E2437" s="297">
        <v>1</v>
      </c>
      <c r="F2437" s="298" t="s">
        <v>713</v>
      </c>
      <c r="G2437" s="299" t="s">
        <v>2903</v>
      </c>
      <c r="H2437" s="292"/>
      <c r="I2437" s="93"/>
      <c r="J2437" s="230"/>
    </row>
    <row r="2438" spans="1:10" ht="60" x14ac:dyDescent="0.25">
      <c r="A2438" s="230"/>
      <c r="B2438" s="290"/>
      <c r="C2438" s="300" t="s">
        <v>2851</v>
      </c>
      <c r="D2438" s="296">
        <v>1</v>
      </c>
      <c r="E2438" s="297">
        <v>1</v>
      </c>
      <c r="F2438" s="298" t="s">
        <v>713</v>
      </c>
      <c r="G2438" s="299" t="s">
        <v>2903</v>
      </c>
      <c r="H2438" s="292"/>
      <c r="I2438" s="93"/>
      <c r="J2438" s="230"/>
    </row>
    <row r="2439" spans="1:10" ht="24" x14ac:dyDescent="0.25">
      <c r="A2439" s="230"/>
      <c r="B2439" s="290"/>
      <c r="C2439" s="300" t="s">
        <v>2852</v>
      </c>
      <c r="D2439" s="296">
        <v>1</v>
      </c>
      <c r="E2439" s="297">
        <v>1</v>
      </c>
      <c r="F2439" s="298" t="s">
        <v>713</v>
      </c>
      <c r="G2439" s="299" t="s">
        <v>2903</v>
      </c>
      <c r="H2439" s="292"/>
      <c r="I2439" s="93"/>
      <c r="J2439" s="230"/>
    </row>
    <row r="2440" spans="1:10" x14ac:dyDescent="0.25">
      <c r="A2440" s="230"/>
      <c r="B2440" s="290"/>
      <c r="C2440" s="300" t="s">
        <v>2853</v>
      </c>
      <c r="D2440" s="296">
        <v>1</v>
      </c>
      <c r="E2440" s="297">
        <v>1</v>
      </c>
      <c r="F2440" s="298" t="s">
        <v>713</v>
      </c>
      <c r="G2440" s="299" t="s">
        <v>2903</v>
      </c>
      <c r="H2440" s="292"/>
      <c r="I2440" s="93"/>
      <c r="J2440" s="230"/>
    </row>
    <row r="2441" spans="1:10" ht="36" x14ac:dyDescent="0.25">
      <c r="A2441" s="230"/>
      <c r="B2441" s="290"/>
      <c r="C2441" s="300" t="s">
        <v>2854</v>
      </c>
      <c r="D2441" s="296">
        <v>1</v>
      </c>
      <c r="E2441" s="297">
        <v>1</v>
      </c>
      <c r="F2441" s="298" t="s">
        <v>713</v>
      </c>
      <c r="G2441" s="299" t="s">
        <v>2903</v>
      </c>
      <c r="H2441" s="292"/>
      <c r="I2441" s="93"/>
      <c r="J2441" s="230"/>
    </row>
    <row r="2442" spans="1:10" ht="36" x14ac:dyDescent="0.25">
      <c r="A2442" s="230"/>
      <c r="B2442" s="290"/>
      <c r="C2442" s="300" t="s">
        <v>2855</v>
      </c>
      <c r="D2442" s="296">
        <v>1</v>
      </c>
      <c r="E2442" s="297">
        <v>1</v>
      </c>
      <c r="F2442" s="298" t="s">
        <v>713</v>
      </c>
      <c r="G2442" s="299" t="s">
        <v>2903</v>
      </c>
      <c r="H2442" s="292"/>
      <c r="I2442" s="129"/>
      <c r="J2442" s="230"/>
    </row>
    <row r="2443" spans="1:10" ht="24" x14ac:dyDescent="0.25">
      <c r="A2443" s="230"/>
      <c r="B2443" s="290"/>
      <c r="C2443" s="300" t="s">
        <v>2856</v>
      </c>
      <c r="D2443" s="296">
        <v>1</v>
      </c>
      <c r="E2443" s="297">
        <v>1</v>
      </c>
      <c r="F2443" s="298" t="s">
        <v>713</v>
      </c>
      <c r="G2443" s="299" t="s">
        <v>2903</v>
      </c>
      <c r="H2443" s="292"/>
      <c r="I2443" s="129"/>
      <c r="J2443" s="230"/>
    </row>
    <row r="2444" spans="1:10" x14ac:dyDescent="0.25">
      <c r="A2444" s="230"/>
      <c r="B2444" s="290"/>
      <c r="C2444" s="277"/>
      <c r="D2444" s="291"/>
      <c r="E2444" s="292"/>
      <c r="F2444" s="292"/>
      <c r="G2444" s="292"/>
      <c r="H2444" s="292"/>
      <c r="I2444" s="129"/>
      <c r="J2444" s="230"/>
    </row>
    <row r="2445" spans="1:10" x14ac:dyDescent="0.25">
      <c r="A2445" s="230"/>
      <c r="B2445" s="290"/>
      <c r="C2445" s="277" t="s">
        <v>1480</v>
      </c>
      <c r="D2445" s="291"/>
      <c r="E2445" s="292"/>
      <c r="F2445" s="292"/>
      <c r="G2445" s="292"/>
      <c r="H2445" s="292"/>
      <c r="I2445" s="129"/>
      <c r="J2445" s="230"/>
    </row>
    <row r="2446" spans="1:10" x14ac:dyDescent="0.25">
      <c r="A2446" s="230"/>
      <c r="B2446" s="290"/>
      <c r="C2446" s="277"/>
      <c r="D2446" s="291"/>
      <c r="E2446" s="292"/>
      <c r="F2446" s="292"/>
      <c r="G2446" s="292"/>
      <c r="H2446" s="292"/>
      <c r="I2446" s="129"/>
      <c r="J2446" s="230"/>
    </row>
    <row r="2447" spans="1:10" x14ac:dyDescent="0.25">
      <c r="A2447" s="230"/>
      <c r="B2447" s="290"/>
      <c r="C2447" s="270" t="s">
        <v>726</v>
      </c>
      <c r="D2447" s="284"/>
      <c r="E2447" s="283" t="s">
        <v>1485</v>
      </c>
      <c r="F2447" s="283" t="s">
        <v>712</v>
      </c>
      <c r="G2447" s="283" t="s">
        <v>1486</v>
      </c>
      <c r="H2447" s="292"/>
      <c r="I2447" s="129"/>
      <c r="J2447" s="230"/>
    </row>
    <row r="2448" spans="1:10" x14ac:dyDescent="0.25">
      <c r="A2448" s="230"/>
      <c r="B2448" s="290"/>
      <c r="C2448" s="303" t="s">
        <v>2857</v>
      </c>
      <c r="D2448" s="304">
        <v>1</v>
      </c>
      <c r="E2448" s="297">
        <v>1</v>
      </c>
      <c r="F2448" s="298" t="s">
        <v>713</v>
      </c>
      <c r="G2448" s="299" t="s">
        <v>3091</v>
      </c>
      <c r="H2448" s="292"/>
      <c r="I2448" s="129"/>
      <c r="J2448" s="230"/>
    </row>
    <row r="2449" spans="1:10" ht="36" x14ac:dyDescent="0.25">
      <c r="A2449" s="230"/>
      <c r="B2449" s="290"/>
      <c r="C2449" s="295" t="s">
        <v>2495</v>
      </c>
      <c r="D2449" s="304">
        <v>1</v>
      </c>
      <c r="E2449" s="297">
        <v>1</v>
      </c>
      <c r="F2449" s="298" t="s">
        <v>713</v>
      </c>
      <c r="G2449" s="299" t="s">
        <v>3092</v>
      </c>
      <c r="H2449" s="292"/>
      <c r="I2449" s="129"/>
      <c r="J2449" s="230"/>
    </row>
    <row r="2450" spans="1:10" ht="36" x14ac:dyDescent="0.25">
      <c r="A2450" s="230"/>
      <c r="B2450" s="290"/>
      <c r="C2450" s="295" t="s">
        <v>2858</v>
      </c>
      <c r="D2450" s="304">
        <v>1</v>
      </c>
      <c r="E2450" s="297">
        <v>1</v>
      </c>
      <c r="F2450" s="298" t="s">
        <v>713</v>
      </c>
      <c r="G2450" s="299" t="s">
        <v>3093</v>
      </c>
      <c r="H2450" s="292"/>
      <c r="I2450" s="129"/>
      <c r="J2450" s="230"/>
    </row>
    <row r="2451" spans="1:10" ht="36" x14ac:dyDescent="0.25">
      <c r="A2451" s="230"/>
      <c r="B2451" s="290"/>
      <c r="C2451" s="295" t="s">
        <v>2859</v>
      </c>
      <c r="D2451" s="304">
        <v>1</v>
      </c>
      <c r="E2451" s="297">
        <v>1</v>
      </c>
      <c r="F2451" s="298" t="s">
        <v>713</v>
      </c>
      <c r="G2451" s="299" t="s">
        <v>2903</v>
      </c>
      <c r="H2451" s="292"/>
      <c r="I2451" s="129"/>
      <c r="J2451" s="230"/>
    </row>
    <row r="2452" spans="1:10" ht="24" x14ac:dyDescent="0.25">
      <c r="A2452" s="230"/>
      <c r="B2452" s="290"/>
      <c r="C2452" s="295" t="s">
        <v>2860</v>
      </c>
      <c r="D2452" s="304">
        <v>1</v>
      </c>
      <c r="E2452" s="297">
        <v>1</v>
      </c>
      <c r="F2452" s="298" t="s">
        <v>713</v>
      </c>
      <c r="G2452" s="299" t="s">
        <v>2903</v>
      </c>
      <c r="H2452" s="292"/>
      <c r="I2452" s="129"/>
      <c r="J2452" s="230"/>
    </row>
    <row r="2453" spans="1:10" ht="24" x14ac:dyDescent="0.25">
      <c r="A2453" s="230"/>
      <c r="B2453" s="290"/>
      <c r="C2453" s="295" t="s">
        <v>2861</v>
      </c>
      <c r="D2453" s="304">
        <v>1</v>
      </c>
      <c r="E2453" s="297">
        <v>1</v>
      </c>
      <c r="F2453" s="298" t="s">
        <v>713</v>
      </c>
      <c r="G2453" s="299" t="s">
        <v>2903</v>
      </c>
      <c r="H2453" s="292"/>
      <c r="I2453" s="129"/>
      <c r="J2453" s="230"/>
    </row>
    <row r="2454" spans="1:10" ht="36" x14ac:dyDescent="0.25">
      <c r="A2454" s="230"/>
      <c r="B2454" s="290"/>
      <c r="C2454" s="295" t="s">
        <v>2862</v>
      </c>
      <c r="D2454" s="304">
        <v>1</v>
      </c>
      <c r="E2454" s="297">
        <v>1</v>
      </c>
      <c r="F2454" s="298" t="s">
        <v>713</v>
      </c>
      <c r="G2454" s="299" t="s">
        <v>2903</v>
      </c>
      <c r="H2454" s="292"/>
      <c r="I2454" s="129"/>
      <c r="J2454" s="230"/>
    </row>
    <row r="2455" spans="1:10" ht="36" x14ac:dyDescent="0.25">
      <c r="A2455" s="230"/>
      <c r="B2455" s="290"/>
      <c r="C2455" s="303" t="s">
        <v>2863</v>
      </c>
      <c r="D2455" s="304">
        <v>1</v>
      </c>
      <c r="E2455" s="297">
        <v>1</v>
      </c>
      <c r="F2455" s="298" t="s">
        <v>713</v>
      </c>
      <c r="G2455" s="299" t="s">
        <v>2903</v>
      </c>
      <c r="H2455" s="292"/>
      <c r="I2455" s="129"/>
      <c r="J2455" s="230"/>
    </row>
    <row r="2456" spans="1:10" x14ac:dyDescent="0.25">
      <c r="A2456" s="230"/>
      <c r="B2456" s="290"/>
      <c r="C2456" s="295" t="s">
        <v>2864</v>
      </c>
      <c r="D2456" s="304">
        <v>1</v>
      </c>
      <c r="E2456" s="297">
        <v>1</v>
      </c>
      <c r="F2456" s="298" t="s">
        <v>713</v>
      </c>
      <c r="G2456" s="299" t="s">
        <v>2903</v>
      </c>
      <c r="H2456" s="292"/>
      <c r="I2456" s="129"/>
      <c r="J2456" s="230"/>
    </row>
    <row r="2457" spans="1:10" x14ac:dyDescent="0.25">
      <c r="A2457" s="230"/>
      <c r="B2457" s="305"/>
      <c r="C2457" s="306"/>
      <c r="D2457" s="307"/>
      <c r="E2457" s="308"/>
      <c r="F2457" s="308"/>
      <c r="G2457" s="308"/>
      <c r="H2457" s="308"/>
      <c r="I2457" s="98"/>
      <c r="J2457" s="230"/>
    </row>
    <row r="2458" spans="1:10" x14ac:dyDescent="0.25">
      <c r="A2458" s="230"/>
      <c r="B2458" s="230"/>
      <c r="C2458" s="256"/>
      <c r="D2458" s="116"/>
      <c r="E2458" s="230"/>
      <c r="F2458" s="230"/>
      <c r="G2458" s="230"/>
      <c r="H2458" s="230"/>
      <c r="I2458" s="230"/>
      <c r="J2458" s="230"/>
    </row>
    <row r="2459" spans="1:10" x14ac:dyDescent="0.25">
      <c r="A2459" s="230"/>
      <c r="B2459" s="230"/>
      <c r="C2459" s="256"/>
      <c r="D2459" s="116"/>
      <c r="E2459" s="230"/>
      <c r="F2459" s="230"/>
      <c r="G2459" s="230"/>
      <c r="H2459" s="230"/>
      <c r="I2459" s="230"/>
      <c r="J2459" s="230"/>
    </row>
    <row r="2460" spans="1:10" x14ac:dyDescent="0.25">
      <c r="A2460" s="230"/>
      <c r="B2460" s="230"/>
      <c r="C2460" s="256"/>
      <c r="D2460" s="116"/>
      <c r="E2460" s="230"/>
      <c r="F2460" s="230"/>
      <c r="G2460" s="230"/>
      <c r="H2460" s="230"/>
      <c r="I2460" s="230"/>
      <c r="J2460" s="230"/>
    </row>
    <row r="2461" spans="1:10" x14ac:dyDescent="0.25">
      <c r="A2461" s="230"/>
      <c r="B2461" s="230"/>
      <c r="C2461" s="256"/>
      <c r="D2461" s="116"/>
      <c r="E2461" s="230"/>
      <c r="F2461" s="230"/>
      <c r="G2461" s="230"/>
      <c r="H2461" s="230"/>
      <c r="I2461" s="230"/>
      <c r="J2461" s="230"/>
    </row>
    <row r="2462" spans="1:10" x14ac:dyDescent="0.25">
      <c r="A2462" s="230"/>
      <c r="B2462" s="230"/>
      <c r="C2462" s="256"/>
      <c r="D2462" s="116"/>
      <c r="E2462" s="230"/>
      <c r="F2462" s="230"/>
      <c r="G2462" s="230"/>
      <c r="H2462" s="230"/>
      <c r="I2462" s="230"/>
      <c r="J2462" s="230"/>
    </row>
    <row r="2463" spans="1:10" ht="18.75" x14ac:dyDescent="0.25">
      <c r="A2463" s="234"/>
      <c r="B2463" s="413" t="s">
        <v>2865</v>
      </c>
      <c r="C2463" s="414"/>
      <c r="D2463" s="414"/>
      <c r="E2463" s="414"/>
      <c r="F2463" s="414"/>
      <c r="G2463" s="414"/>
      <c r="H2463" s="414"/>
      <c r="I2463" s="243"/>
      <c r="J2463" s="233"/>
    </row>
    <row r="2464" spans="1:10" x14ac:dyDescent="0.25">
      <c r="A2464" s="234"/>
      <c r="B2464" s="270"/>
      <c r="C2464" s="270"/>
      <c r="D2464" s="271"/>
      <c r="E2464" s="270"/>
      <c r="F2464" s="270"/>
      <c r="G2464" s="270"/>
      <c r="H2464" s="270"/>
      <c r="I2464" s="232"/>
      <c r="J2464" s="233"/>
    </row>
    <row r="2465" spans="1:10" x14ac:dyDescent="0.25">
      <c r="A2465" s="234"/>
      <c r="B2465" s="270"/>
      <c r="C2465" s="272" t="s">
        <v>1478</v>
      </c>
      <c r="D2465" s="273"/>
      <c r="E2465" s="274">
        <f>IF('Aplicabilidad Art.55'!$Q$26="NO","NA",SUM(E2474:E2480)/SUM(D2474:D2480))</f>
        <v>0.9285714285714286</v>
      </c>
      <c r="F2465" s="275"/>
      <c r="G2465" s="276" t="str">
        <f>CONCATENATE("Según la configuración de aplicabilidad, esta fracción ",'Aplicabilidad Art.55'!Q26," aplica.")</f>
        <v>Según la configuración de aplicabilidad, esta fracción SI aplica.</v>
      </c>
      <c r="H2465" s="277"/>
      <c r="I2465" s="232"/>
      <c r="J2465" s="233"/>
    </row>
    <row r="2466" spans="1:10" x14ac:dyDescent="0.25">
      <c r="A2466" s="234"/>
      <c r="B2466" s="277"/>
      <c r="C2466" s="272" t="s">
        <v>1480</v>
      </c>
      <c r="D2466" s="273"/>
      <c r="E2466" s="274">
        <f>IF('Aplicabilidad Art.55'!$Q$26="NO","NA",SUM(E2485:E2493)/SUM(D2485:D2493))</f>
        <v>0.44444444444444442</v>
      </c>
      <c r="F2466" s="275"/>
      <c r="G2466" s="278" t="s">
        <v>1481</v>
      </c>
      <c r="H2466" s="277"/>
      <c r="I2466" s="232"/>
      <c r="J2466" s="233"/>
    </row>
    <row r="2467" spans="1:10" x14ac:dyDescent="0.25">
      <c r="A2467" s="234"/>
      <c r="B2467" s="277"/>
      <c r="C2467" s="272" t="s">
        <v>1482</v>
      </c>
      <c r="D2467" s="273"/>
      <c r="E2467" s="279">
        <f>IF('Aplicabilidad Art.55'!$Q$26="NO","NA",E2465*0.6+E2466*0.4)</f>
        <v>0.73492063492063497</v>
      </c>
      <c r="F2467" s="280"/>
      <c r="G2467" s="278" t="s">
        <v>1540</v>
      </c>
      <c r="H2467" s="277"/>
      <c r="I2467" s="232"/>
      <c r="J2467" s="233"/>
    </row>
    <row r="2468" spans="1:10" x14ac:dyDescent="0.25">
      <c r="A2468" s="234"/>
      <c r="B2468" s="277"/>
      <c r="C2468" s="277"/>
      <c r="D2468" s="281"/>
      <c r="E2468" s="282"/>
      <c r="F2468" s="282"/>
      <c r="G2468" s="277"/>
      <c r="H2468" s="277"/>
      <c r="I2468" s="232"/>
      <c r="J2468" s="233"/>
    </row>
    <row r="2469" spans="1:10" x14ac:dyDescent="0.25">
      <c r="A2469" s="230"/>
      <c r="B2469" s="283"/>
      <c r="C2469" s="270"/>
      <c r="D2469" s="284"/>
      <c r="E2469" s="283"/>
      <c r="F2469" s="283"/>
      <c r="G2469" s="283"/>
      <c r="H2469" s="270"/>
      <c r="I2469" s="232"/>
      <c r="J2469" s="233"/>
    </row>
    <row r="2470" spans="1:10" x14ac:dyDescent="0.25">
      <c r="A2470" s="230"/>
      <c r="B2470" s="285"/>
      <c r="C2470" s="286"/>
      <c r="D2470" s="287"/>
      <c r="E2470" s="411"/>
      <c r="F2470" s="412"/>
      <c r="G2470" s="412"/>
      <c r="H2470" s="288"/>
      <c r="I2470" s="92"/>
      <c r="J2470" s="233"/>
    </row>
    <row r="2471" spans="1:10" x14ac:dyDescent="0.25">
      <c r="A2471" s="230"/>
      <c r="B2471" s="290"/>
      <c r="C2471" s="277" t="s">
        <v>1484</v>
      </c>
      <c r="D2471" s="291"/>
      <c r="E2471" s="292"/>
      <c r="F2471" s="292"/>
      <c r="G2471" s="292"/>
      <c r="H2471" s="292"/>
      <c r="I2471" s="93"/>
      <c r="J2471" s="233"/>
    </row>
    <row r="2472" spans="1:10" x14ac:dyDescent="0.25">
      <c r="A2472" s="230"/>
      <c r="B2472" s="294"/>
      <c r="C2472" s="277"/>
      <c r="D2472" s="291"/>
      <c r="E2472" s="292"/>
      <c r="F2472" s="292"/>
      <c r="G2472" s="292"/>
      <c r="H2472" s="292"/>
      <c r="I2472" s="93"/>
      <c r="J2472" s="233"/>
    </row>
    <row r="2473" spans="1:10" x14ac:dyDescent="0.25">
      <c r="A2473" s="230"/>
      <c r="B2473" s="294"/>
      <c r="C2473" s="270" t="s">
        <v>726</v>
      </c>
      <c r="D2473" s="284"/>
      <c r="E2473" s="283" t="s">
        <v>1485</v>
      </c>
      <c r="F2473" s="283" t="s">
        <v>712</v>
      </c>
      <c r="G2473" s="283" t="s">
        <v>1486</v>
      </c>
      <c r="H2473" s="292"/>
      <c r="I2473" s="93"/>
      <c r="J2473" s="233"/>
    </row>
    <row r="2474" spans="1:10" x14ac:dyDescent="0.25">
      <c r="A2474" s="230"/>
      <c r="B2474" s="294"/>
      <c r="C2474" s="295" t="s">
        <v>1487</v>
      </c>
      <c r="D2474" s="304">
        <v>1</v>
      </c>
      <c r="E2474" s="297">
        <v>1</v>
      </c>
      <c r="F2474" s="298" t="s">
        <v>713</v>
      </c>
      <c r="G2474" s="299" t="s">
        <v>2903</v>
      </c>
      <c r="H2474" s="292"/>
      <c r="I2474" s="93"/>
      <c r="J2474" s="233"/>
    </row>
    <row r="2475" spans="1:10" ht="24" x14ac:dyDescent="0.25">
      <c r="A2475" s="230"/>
      <c r="B2475" s="290"/>
      <c r="C2475" s="295" t="s">
        <v>1488</v>
      </c>
      <c r="D2475" s="304">
        <v>1</v>
      </c>
      <c r="E2475" s="297">
        <v>1</v>
      </c>
      <c r="F2475" s="298" t="s">
        <v>713</v>
      </c>
      <c r="G2475" s="299" t="s">
        <v>2903</v>
      </c>
      <c r="H2475" s="292"/>
      <c r="I2475" s="93"/>
      <c r="J2475" s="233"/>
    </row>
    <row r="2476" spans="1:10" ht="24" x14ac:dyDescent="0.25">
      <c r="A2476" s="230"/>
      <c r="B2476" s="290"/>
      <c r="C2476" s="300" t="s">
        <v>2866</v>
      </c>
      <c r="D2476" s="304">
        <v>1</v>
      </c>
      <c r="E2476" s="297">
        <v>0.5</v>
      </c>
      <c r="F2476" s="298" t="s">
        <v>713</v>
      </c>
      <c r="G2476" s="299" t="s">
        <v>3094</v>
      </c>
      <c r="H2476" s="292"/>
      <c r="I2476" s="93"/>
      <c r="J2476" s="230"/>
    </row>
    <row r="2477" spans="1:10" ht="36" x14ac:dyDescent="0.25">
      <c r="A2477" s="230"/>
      <c r="B2477" s="290"/>
      <c r="C2477" s="300" t="s">
        <v>2867</v>
      </c>
      <c r="D2477" s="304">
        <v>1</v>
      </c>
      <c r="E2477" s="297">
        <v>1</v>
      </c>
      <c r="F2477" s="298" t="s">
        <v>713</v>
      </c>
      <c r="G2477" s="299" t="s">
        <v>2903</v>
      </c>
      <c r="H2477" s="292"/>
      <c r="I2477" s="93"/>
      <c r="J2477" s="230"/>
    </row>
    <row r="2478" spans="1:10" ht="24" x14ac:dyDescent="0.25">
      <c r="A2478" s="230"/>
      <c r="B2478" s="290"/>
      <c r="C2478" s="300" t="s">
        <v>2868</v>
      </c>
      <c r="D2478" s="304">
        <v>1</v>
      </c>
      <c r="E2478" s="297">
        <v>1</v>
      </c>
      <c r="F2478" s="298" t="s">
        <v>713</v>
      </c>
      <c r="G2478" s="299" t="s">
        <v>2903</v>
      </c>
      <c r="H2478" s="292"/>
      <c r="I2478" s="93"/>
      <c r="J2478" s="230"/>
    </row>
    <row r="2479" spans="1:10" ht="24" x14ac:dyDescent="0.25">
      <c r="A2479" s="230"/>
      <c r="B2479" s="290"/>
      <c r="C2479" s="300" t="s">
        <v>2869</v>
      </c>
      <c r="D2479" s="304">
        <v>1</v>
      </c>
      <c r="E2479" s="297">
        <v>1</v>
      </c>
      <c r="F2479" s="298" t="s">
        <v>713</v>
      </c>
      <c r="G2479" s="299" t="s">
        <v>2903</v>
      </c>
      <c r="H2479" s="292"/>
      <c r="I2479" s="129"/>
      <c r="J2479" s="230"/>
    </row>
    <row r="2480" spans="1:10" ht="24" x14ac:dyDescent="0.25">
      <c r="A2480" s="230"/>
      <c r="B2480" s="290"/>
      <c r="C2480" s="300" t="s">
        <v>2870</v>
      </c>
      <c r="D2480" s="304">
        <v>1</v>
      </c>
      <c r="E2480" s="297">
        <v>1</v>
      </c>
      <c r="F2480" s="298" t="s">
        <v>713</v>
      </c>
      <c r="G2480" s="299" t="s">
        <v>2903</v>
      </c>
      <c r="H2480" s="292"/>
      <c r="I2480" s="129"/>
      <c r="J2480" s="230"/>
    </row>
    <row r="2481" spans="1:10" x14ac:dyDescent="0.25">
      <c r="A2481" s="230"/>
      <c r="B2481" s="290"/>
      <c r="C2481" s="277"/>
      <c r="D2481" s="291"/>
      <c r="E2481" s="292"/>
      <c r="F2481" s="292"/>
      <c r="G2481" s="292"/>
      <c r="H2481" s="292"/>
      <c r="I2481" s="129"/>
      <c r="J2481" s="230"/>
    </row>
    <row r="2482" spans="1:10" x14ac:dyDescent="0.25">
      <c r="A2482" s="230"/>
      <c r="B2482" s="290"/>
      <c r="C2482" s="277" t="s">
        <v>1480</v>
      </c>
      <c r="D2482" s="291"/>
      <c r="E2482" s="292"/>
      <c r="F2482" s="292"/>
      <c r="G2482" s="292"/>
      <c r="H2482" s="292"/>
      <c r="I2482" s="129"/>
      <c r="J2482" s="230"/>
    </row>
    <row r="2483" spans="1:10" x14ac:dyDescent="0.25">
      <c r="A2483" s="230"/>
      <c r="B2483" s="290"/>
      <c r="C2483" s="277"/>
      <c r="D2483" s="291"/>
      <c r="E2483" s="292"/>
      <c r="F2483" s="292"/>
      <c r="G2483" s="292"/>
      <c r="H2483" s="292"/>
      <c r="I2483" s="129"/>
      <c r="J2483" s="230"/>
    </row>
    <row r="2484" spans="1:10" x14ac:dyDescent="0.25">
      <c r="A2484" s="230"/>
      <c r="B2484" s="290"/>
      <c r="C2484" s="270" t="s">
        <v>726</v>
      </c>
      <c r="D2484" s="284"/>
      <c r="E2484" s="283" t="s">
        <v>1485</v>
      </c>
      <c r="F2484" s="283" t="s">
        <v>712</v>
      </c>
      <c r="G2484" s="283" t="s">
        <v>1486</v>
      </c>
      <c r="H2484" s="292"/>
      <c r="I2484" s="129"/>
      <c r="J2484" s="230"/>
    </row>
    <row r="2485" spans="1:10" x14ac:dyDescent="0.25">
      <c r="A2485" s="230"/>
      <c r="B2485" s="290"/>
      <c r="C2485" s="303" t="s">
        <v>2871</v>
      </c>
      <c r="D2485" s="304">
        <v>1</v>
      </c>
      <c r="E2485" s="297">
        <v>0</v>
      </c>
      <c r="F2485" s="298" t="s">
        <v>713</v>
      </c>
      <c r="G2485" s="299" t="s">
        <v>3095</v>
      </c>
      <c r="H2485" s="292"/>
      <c r="I2485" s="129"/>
      <c r="J2485" s="230"/>
    </row>
    <row r="2486" spans="1:10" ht="45" x14ac:dyDescent="0.25">
      <c r="A2486" s="230"/>
      <c r="B2486" s="290"/>
      <c r="C2486" s="295" t="s">
        <v>2872</v>
      </c>
      <c r="D2486" s="304">
        <v>1</v>
      </c>
      <c r="E2486" s="297">
        <v>0</v>
      </c>
      <c r="F2486" s="298" t="s">
        <v>713</v>
      </c>
      <c r="G2486" s="299" t="s">
        <v>3096</v>
      </c>
      <c r="H2486" s="292"/>
      <c r="I2486" s="129"/>
      <c r="J2486" s="230"/>
    </row>
    <row r="2487" spans="1:10" ht="45" x14ac:dyDescent="0.25">
      <c r="A2487" s="230"/>
      <c r="B2487" s="290"/>
      <c r="C2487" s="295" t="s">
        <v>2873</v>
      </c>
      <c r="D2487" s="304">
        <v>1</v>
      </c>
      <c r="E2487" s="297">
        <v>0</v>
      </c>
      <c r="F2487" s="298" t="s">
        <v>713</v>
      </c>
      <c r="G2487" s="299" t="s">
        <v>3097</v>
      </c>
      <c r="H2487" s="292"/>
      <c r="I2487" s="129"/>
      <c r="J2487" s="230"/>
    </row>
    <row r="2488" spans="1:10" ht="36" x14ac:dyDescent="0.25">
      <c r="A2488" s="230"/>
      <c r="B2488" s="290"/>
      <c r="C2488" s="295" t="s">
        <v>2428</v>
      </c>
      <c r="D2488" s="304">
        <v>1</v>
      </c>
      <c r="E2488" s="297">
        <v>1</v>
      </c>
      <c r="F2488" s="298" t="s">
        <v>713</v>
      </c>
      <c r="G2488" s="299" t="s">
        <v>2903</v>
      </c>
      <c r="H2488" s="292"/>
      <c r="I2488" s="129"/>
      <c r="J2488" s="230"/>
    </row>
    <row r="2489" spans="1:10" ht="45" x14ac:dyDescent="0.25">
      <c r="A2489" s="230"/>
      <c r="B2489" s="290"/>
      <c r="C2489" s="295" t="s">
        <v>2429</v>
      </c>
      <c r="D2489" s="304">
        <v>1</v>
      </c>
      <c r="E2489" s="297">
        <v>0</v>
      </c>
      <c r="F2489" s="298" t="s">
        <v>713</v>
      </c>
      <c r="G2489" s="299" t="s">
        <v>3098</v>
      </c>
      <c r="H2489" s="292"/>
      <c r="I2489" s="129"/>
      <c r="J2489" s="230"/>
    </row>
    <row r="2490" spans="1:10" ht="45" x14ac:dyDescent="0.25">
      <c r="A2490" s="230"/>
      <c r="B2490" s="290"/>
      <c r="C2490" s="295" t="s">
        <v>2430</v>
      </c>
      <c r="D2490" s="304">
        <v>1</v>
      </c>
      <c r="E2490" s="297">
        <v>0</v>
      </c>
      <c r="F2490" s="298" t="s">
        <v>713</v>
      </c>
      <c r="G2490" s="299" t="s">
        <v>3099</v>
      </c>
      <c r="H2490" s="292"/>
      <c r="I2490" s="129"/>
      <c r="J2490" s="230"/>
    </row>
    <row r="2491" spans="1:10" ht="36" x14ac:dyDescent="0.25">
      <c r="A2491" s="230"/>
      <c r="B2491" s="290"/>
      <c r="C2491" s="295" t="s">
        <v>2431</v>
      </c>
      <c r="D2491" s="304">
        <v>1</v>
      </c>
      <c r="E2491" s="297">
        <v>1</v>
      </c>
      <c r="F2491" s="298" t="s">
        <v>713</v>
      </c>
      <c r="G2491" s="299" t="s">
        <v>2903</v>
      </c>
      <c r="H2491" s="292"/>
      <c r="I2491" s="129"/>
      <c r="J2491" s="230"/>
    </row>
    <row r="2492" spans="1:10" ht="36" x14ac:dyDescent="0.25">
      <c r="A2492" s="230"/>
      <c r="B2492" s="290"/>
      <c r="C2492" s="303" t="s">
        <v>2874</v>
      </c>
      <c r="D2492" s="304">
        <v>1</v>
      </c>
      <c r="E2492" s="297">
        <v>1</v>
      </c>
      <c r="F2492" s="298" t="s">
        <v>713</v>
      </c>
      <c r="G2492" s="299" t="s">
        <v>2903</v>
      </c>
      <c r="H2492" s="292"/>
      <c r="I2492" s="129"/>
      <c r="J2492" s="230"/>
    </row>
    <row r="2493" spans="1:10" x14ac:dyDescent="0.25">
      <c r="A2493" s="230"/>
      <c r="B2493" s="290"/>
      <c r="C2493" s="295" t="s">
        <v>2433</v>
      </c>
      <c r="D2493" s="304">
        <v>1</v>
      </c>
      <c r="E2493" s="297">
        <v>1</v>
      </c>
      <c r="F2493" s="298" t="s">
        <v>713</v>
      </c>
      <c r="G2493" s="299" t="s">
        <v>2903</v>
      </c>
      <c r="H2493" s="292"/>
      <c r="I2493" s="129"/>
      <c r="J2493" s="230"/>
    </row>
    <row r="2494" spans="1:10" x14ac:dyDescent="0.25">
      <c r="A2494" s="230"/>
      <c r="B2494" s="305"/>
      <c r="C2494" s="306"/>
      <c r="D2494" s="307"/>
      <c r="E2494" s="308"/>
      <c r="F2494" s="308"/>
      <c r="G2494" s="308"/>
      <c r="H2494" s="308"/>
      <c r="I2494" s="98"/>
      <c r="J2494" s="230"/>
    </row>
    <row r="2495" spans="1:10" x14ac:dyDescent="0.25">
      <c r="A2495" s="230"/>
      <c r="B2495" s="230"/>
      <c r="C2495" s="256"/>
      <c r="D2495" s="116"/>
      <c r="E2495" s="230"/>
      <c r="F2495" s="230"/>
      <c r="G2495" s="230"/>
      <c r="H2495" s="230"/>
      <c r="I2495" s="230"/>
      <c r="J2495" s="230"/>
    </row>
    <row r="2496" spans="1:10" x14ac:dyDescent="0.25">
      <c r="A2496" s="230"/>
      <c r="B2496" s="230"/>
      <c r="C2496" s="256"/>
      <c r="D2496" s="116"/>
      <c r="E2496" s="230"/>
      <c r="F2496" s="230"/>
      <c r="G2496" s="230"/>
      <c r="H2496" s="230"/>
      <c r="I2496" s="230"/>
      <c r="J2496" s="230"/>
    </row>
    <row r="2497" spans="1:10" x14ac:dyDescent="0.25">
      <c r="A2497" s="230"/>
      <c r="B2497" s="230"/>
      <c r="C2497" s="256"/>
      <c r="D2497" s="116"/>
      <c r="E2497" s="230"/>
      <c r="F2497" s="230"/>
      <c r="G2497" s="230"/>
      <c r="H2497" s="230"/>
      <c r="I2497" s="230"/>
      <c r="J2497" s="230"/>
    </row>
    <row r="2498" spans="1:10" x14ac:dyDescent="0.25">
      <c r="A2498" s="230"/>
      <c r="B2498" s="230"/>
      <c r="C2498" s="256"/>
      <c r="D2498" s="116"/>
      <c r="E2498" s="230"/>
      <c r="F2498" s="230"/>
      <c r="G2498" s="230"/>
      <c r="H2498" s="230"/>
      <c r="I2498" s="230"/>
      <c r="J2498" s="230"/>
    </row>
    <row r="2499" spans="1:10" x14ac:dyDescent="0.25">
      <c r="A2499" s="230"/>
      <c r="B2499" s="230"/>
      <c r="C2499" s="256"/>
      <c r="D2499" s="116"/>
      <c r="E2499" s="230"/>
      <c r="F2499" s="230"/>
      <c r="G2499" s="230"/>
      <c r="H2499" s="230"/>
      <c r="I2499" s="230"/>
      <c r="J2499" s="230"/>
    </row>
    <row r="2500" spans="1:10" ht="18.75" x14ac:dyDescent="0.25">
      <c r="A2500" s="234"/>
      <c r="B2500" s="407" t="s">
        <v>2875</v>
      </c>
      <c r="C2500" s="408"/>
      <c r="D2500" s="408"/>
      <c r="E2500" s="408"/>
      <c r="F2500" s="408"/>
      <c r="G2500" s="408"/>
      <c r="H2500" s="408"/>
      <c r="I2500" s="243"/>
      <c r="J2500" s="233"/>
    </row>
    <row r="2501" spans="1:10" x14ac:dyDescent="0.25">
      <c r="A2501" s="234"/>
      <c r="B2501" s="232"/>
      <c r="C2501" s="232"/>
      <c r="D2501" s="119"/>
      <c r="E2501" s="232"/>
      <c r="F2501" s="232"/>
      <c r="G2501" s="232"/>
      <c r="H2501" s="232"/>
      <c r="I2501" s="232"/>
      <c r="J2501" s="233"/>
    </row>
    <row r="2502" spans="1:10" x14ac:dyDescent="0.25">
      <c r="A2502" s="234"/>
      <c r="B2502" s="232"/>
      <c r="C2502" s="244" t="s">
        <v>1478</v>
      </c>
      <c r="D2502" s="120"/>
      <c r="E2502" s="245" t="str">
        <f>IF('Aplicabilidad Art.55'!$Q$28="NO","NA",SUM(E2511:E2524)/SUM(D2511:D2524))</f>
        <v>NA</v>
      </c>
      <c r="F2502" s="246"/>
      <c r="G2502" s="247" t="str">
        <f>CONCATENATE("Según la configuración de aplicabilidad, esta fracción ",'Aplicabilidad Art.55'!Q28," aplica.")</f>
        <v>Según la configuración de aplicabilidad, esta fracción NO aplica.</v>
      </c>
      <c r="H2502" s="234"/>
      <c r="I2502" s="232"/>
      <c r="J2502" s="233"/>
    </row>
    <row r="2503" spans="1:10" x14ac:dyDescent="0.25">
      <c r="A2503" s="234"/>
      <c r="B2503" s="234"/>
      <c r="C2503" s="244" t="s">
        <v>1480</v>
      </c>
      <c r="D2503" s="120"/>
      <c r="E2503" s="245" t="str">
        <f>IF('Aplicabilidad Art.55'!$Q$28="NO","NA",SUM(E2529:E2537)/SUM(D2529:D2537))</f>
        <v>NA</v>
      </c>
      <c r="F2503" s="246"/>
      <c r="G2503" s="248" t="s">
        <v>1481</v>
      </c>
      <c r="H2503" s="234"/>
      <c r="I2503" s="232"/>
      <c r="J2503" s="233"/>
    </row>
    <row r="2504" spans="1:10" x14ac:dyDescent="0.25">
      <c r="A2504" s="234"/>
      <c r="B2504" s="234"/>
      <c r="C2504" s="244" t="s">
        <v>1482</v>
      </c>
      <c r="D2504" s="120"/>
      <c r="E2504" s="177" t="str">
        <f>IF('Aplicabilidad Art.55'!$Q$28="NO","NA",E2502*0.6+E2503*0.4)</f>
        <v>NA</v>
      </c>
      <c r="F2504" s="249"/>
      <c r="G2504" s="248" t="s">
        <v>1483</v>
      </c>
      <c r="H2504" s="234"/>
      <c r="I2504" s="232"/>
      <c r="J2504" s="233"/>
    </row>
    <row r="2505" spans="1:10" x14ac:dyDescent="0.25">
      <c r="A2505" s="234"/>
      <c r="B2505" s="234"/>
      <c r="C2505" s="234"/>
      <c r="D2505" s="117"/>
      <c r="E2505" s="236"/>
      <c r="F2505" s="236"/>
      <c r="G2505" s="234"/>
      <c r="H2505" s="234"/>
      <c r="I2505" s="232"/>
      <c r="J2505" s="233"/>
    </row>
    <row r="2506" spans="1:10" x14ac:dyDescent="0.25">
      <c r="A2506" s="230"/>
      <c r="B2506" s="231"/>
      <c r="C2506" s="232"/>
      <c r="D2506" s="114"/>
      <c r="E2506" s="231"/>
      <c r="F2506" s="231"/>
      <c r="G2506" s="231"/>
      <c r="H2506" s="232"/>
      <c r="I2506" s="232"/>
      <c r="J2506" s="233"/>
    </row>
    <row r="2507" spans="1:10" x14ac:dyDescent="0.25">
      <c r="A2507" s="230"/>
      <c r="B2507" s="91"/>
      <c r="C2507" s="251"/>
      <c r="D2507" s="121"/>
      <c r="E2507" s="409"/>
      <c r="F2507" s="410"/>
      <c r="G2507" s="410"/>
      <c r="H2507" s="252"/>
      <c r="I2507" s="92"/>
      <c r="J2507" s="233"/>
    </row>
    <row r="2508" spans="1:10" x14ac:dyDescent="0.25">
      <c r="A2508" s="230"/>
      <c r="B2508" s="49"/>
      <c r="C2508" s="234" t="s">
        <v>1484</v>
      </c>
      <c r="D2508" s="122"/>
      <c r="E2508" s="253"/>
      <c r="F2508" s="253"/>
      <c r="G2508" s="253"/>
      <c r="H2508" s="253"/>
      <c r="I2508" s="93"/>
      <c r="J2508" s="233"/>
    </row>
    <row r="2509" spans="1:10" x14ac:dyDescent="0.25">
      <c r="A2509" s="230"/>
      <c r="B2509" s="123"/>
      <c r="C2509" s="234"/>
      <c r="D2509" s="122"/>
      <c r="E2509" s="253"/>
      <c r="F2509" s="253"/>
      <c r="G2509" s="253"/>
      <c r="H2509" s="253"/>
      <c r="I2509" s="93"/>
      <c r="J2509" s="233"/>
    </row>
    <row r="2510" spans="1:10" x14ac:dyDescent="0.25">
      <c r="A2510" s="230"/>
      <c r="B2510" s="123"/>
      <c r="C2510" s="232" t="s">
        <v>726</v>
      </c>
      <c r="D2510" s="114"/>
      <c r="E2510" s="231" t="s">
        <v>1485</v>
      </c>
      <c r="F2510" s="231" t="s">
        <v>712</v>
      </c>
      <c r="G2510" s="231" t="s">
        <v>1486</v>
      </c>
      <c r="H2510" s="253"/>
      <c r="I2510" s="93"/>
      <c r="J2510" s="233"/>
    </row>
    <row r="2511" spans="1:10" x14ac:dyDescent="0.25">
      <c r="A2511" s="230"/>
      <c r="B2511" s="123"/>
      <c r="C2511" s="124" t="s">
        <v>1487</v>
      </c>
      <c r="D2511" s="131">
        <v>1</v>
      </c>
      <c r="E2511" s="126"/>
      <c r="F2511" s="126"/>
      <c r="G2511" s="127"/>
      <c r="H2511" s="253"/>
      <c r="I2511" s="93"/>
      <c r="J2511" s="233"/>
    </row>
    <row r="2512" spans="1:10" ht="24" x14ac:dyDescent="0.25">
      <c r="A2512" s="230"/>
      <c r="B2512" s="49"/>
      <c r="C2512" s="124" t="s">
        <v>1488</v>
      </c>
      <c r="D2512" s="131">
        <v>1</v>
      </c>
      <c r="E2512" s="126"/>
      <c r="F2512" s="126"/>
      <c r="G2512" s="127"/>
      <c r="H2512" s="253"/>
      <c r="I2512" s="93"/>
      <c r="J2512" s="233"/>
    </row>
    <row r="2513" spans="1:10" ht="24" x14ac:dyDescent="0.25">
      <c r="A2513" s="230"/>
      <c r="B2513" s="49"/>
      <c r="C2513" s="128" t="s">
        <v>2876</v>
      </c>
      <c r="D2513" s="131">
        <v>1</v>
      </c>
      <c r="E2513" s="126"/>
      <c r="F2513" s="126"/>
      <c r="G2513" s="127"/>
      <c r="H2513" s="253"/>
      <c r="I2513" s="93"/>
      <c r="J2513" s="230"/>
    </row>
    <row r="2514" spans="1:10" x14ac:dyDescent="0.25">
      <c r="A2514" s="230"/>
      <c r="B2514" s="49"/>
      <c r="C2514" s="128" t="s">
        <v>2877</v>
      </c>
      <c r="D2514" s="131">
        <v>1</v>
      </c>
      <c r="E2514" s="126"/>
      <c r="F2514" s="126"/>
      <c r="G2514" s="127"/>
      <c r="H2514" s="253"/>
      <c r="I2514" s="93"/>
      <c r="J2514" s="230"/>
    </row>
    <row r="2515" spans="1:10" x14ac:dyDescent="0.25">
      <c r="A2515" s="230"/>
      <c r="B2515" s="49"/>
      <c r="C2515" s="128" t="s">
        <v>2878</v>
      </c>
      <c r="D2515" s="131">
        <v>1</v>
      </c>
      <c r="E2515" s="126"/>
      <c r="F2515" s="126"/>
      <c r="G2515" s="127"/>
      <c r="H2515" s="253"/>
      <c r="I2515" s="93"/>
      <c r="J2515" s="230"/>
    </row>
    <row r="2516" spans="1:10" x14ac:dyDescent="0.25">
      <c r="A2516" s="230"/>
      <c r="B2516" s="49"/>
      <c r="C2516" s="128" t="s">
        <v>2879</v>
      </c>
      <c r="D2516" s="131">
        <v>1</v>
      </c>
      <c r="E2516" s="126"/>
      <c r="F2516" s="126"/>
      <c r="G2516" s="127"/>
      <c r="H2516" s="253"/>
      <c r="I2516" s="93"/>
      <c r="J2516" s="230"/>
    </row>
    <row r="2517" spans="1:10" x14ac:dyDescent="0.25">
      <c r="A2517" s="230"/>
      <c r="B2517" s="49"/>
      <c r="C2517" s="128" t="s">
        <v>2880</v>
      </c>
      <c r="D2517" s="131">
        <v>1</v>
      </c>
      <c r="E2517" s="126"/>
      <c r="F2517" s="126"/>
      <c r="G2517" s="127"/>
      <c r="H2517" s="253"/>
      <c r="I2517" s="93"/>
      <c r="J2517" s="230"/>
    </row>
    <row r="2518" spans="1:10" ht="24" x14ac:dyDescent="0.25">
      <c r="A2518" s="230"/>
      <c r="B2518" s="49"/>
      <c r="C2518" s="128" t="s">
        <v>2881</v>
      </c>
      <c r="D2518" s="131">
        <v>1</v>
      </c>
      <c r="E2518" s="126"/>
      <c r="F2518" s="126"/>
      <c r="G2518" s="127"/>
      <c r="H2518" s="253"/>
      <c r="I2518" s="93"/>
      <c r="J2518" s="230"/>
    </row>
    <row r="2519" spans="1:10" x14ac:dyDescent="0.25">
      <c r="A2519" s="230"/>
      <c r="B2519" s="49"/>
      <c r="C2519" s="128" t="s">
        <v>2882</v>
      </c>
      <c r="D2519" s="131">
        <v>1</v>
      </c>
      <c r="E2519" s="126"/>
      <c r="F2519" s="126"/>
      <c r="G2519" s="127"/>
      <c r="H2519" s="253"/>
      <c r="I2519" s="93"/>
      <c r="J2519" s="230"/>
    </row>
    <row r="2520" spans="1:10" ht="24" x14ac:dyDescent="0.25">
      <c r="A2520" s="230"/>
      <c r="B2520" s="49"/>
      <c r="C2520" s="124" t="s">
        <v>2056</v>
      </c>
      <c r="D2520" s="131">
        <v>1</v>
      </c>
      <c r="E2520" s="126"/>
      <c r="F2520" s="126"/>
      <c r="G2520" s="127"/>
      <c r="H2520" s="253"/>
      <c r="I2520" s="93"/>
      <c r="J2520" s="230"/>
    </row>
    <row r="2521" spans="1:10" x14ac:dyDescent="0.25">
      <c r="A2521" s="230"/>
      <c r="B2521" s="49"/>
      <c r="C2521" s="128" t="s">
        <v>2883</v>
      </c>
      <c r="D2521" s="131">
        <v>1</v>
      </c>
      <c r="E2521" s="126"/>
      <c r="F2521" s="126"/>
      <c r="G2521" s="127"/>
      <c r="H2521" s="253"/>
      <c r="I2521" s="93"/>
      <c r="J2521" s="230"/>
    </row>
    <row r="2522" spans="1:10" ht="24" x14ac:dyDescent="0.25">
      <c r="A2522" s="230"/>
      <c r="B2522" s="49"/>
      <c r="C2522" s="128" t="s">
        <v>2884</v>
      </c>
      <c r="D2522" s="131">
        <v>1</v>
      </c>
      <c r="E2522" s="126"/>
      <c r="F2522" s="126"/>
      <c r="G2522" s="127"/>
      <c r="H2522" s="253"/>
      <c r="I2522" s="93"/>
      <c r="J2522" s="230"/>
    </row>
    <row r="2523" spans="1:10" ht="24" x14ac:dyDescent="0.25">
      <c r="A2523" s="230"/>
      <c r="B2523" s="49"/>
      <c r="C2523" s="128" t="s">
        <v>2885</v>
      </c>
      <c r="D2523" s="131">
        <v>1</v>
      </c>
      <c r="E2523" s="126"/>
      <c r="F2523" s="126"/>
      <c r="G2523" s="127"/>
      <c r="H2523" s="253"/>
      <c r="I2523" s="129"/>
      <c r="J2523" s="230"/>
    </row>
    <row r="2524" spans="1:10" ht="24" x14ac:dyDescent="0.25">
      <c r="A2524" s="230"/>
      <c r="B2524" s="49"/>
      <c r="C2524" s="128" t="s">
        <v>2886</v>
      </c>
      <c r="D2524" s="131">
        <v>1</v>
      </c>
      <c r="E2524" s="126"/>
      <c r="F2524" s="126"/>
      <c r="G2524" s="127"/>
      <c r="H2524" s="253"/>
      <c r="I2524" s="129"/>
      <c r="J2524" s="230"/>
    </row>
    <row r="2525" spans="1:10" x14ac:dyDescent="0.25">
      <c r="A2525" s="230"/>
      <c r="B2525" s="49"/>
      <c r="C2525" s="234"/>
      <c r="D2525" s="122"/>
      <c r="E2525" s="253"/>
      <c r="F2525" s="253"/>
      <c r="G2525" s="253"/>
      <c r="H2525" s="253"/>
      <c r="I2525" s="129"/>
      <c r="J2525" s="230"/>
    </row>
    <row r="2526" spans="1:10" x14ac:dyDescent="0.25">
      <c r="A2526" s="230"/>
      <c r="B2526" s="49"/>
      <c r="C2526" s="234" t="s">
        <v>1480</v>
      </c>
      <c r="D2526" s="122"/>
      <c r="E2526" s="253"/>
      <c r="F2526" s="253"/>
      <c r="G2526" s="253"/>
      <c r="H2526" s="253"/>
      <c r="I2526" s="129"/>
      <c r="J2526" s="230"/>
    </row>
    <row r="2527" spans="1:10" x14ac:dyDescent="0.25">
      <c r="A2527" s="230"/>
      <c r="B2527" s="49"/>
      <c r="C2527" s="234"/>
      <c r="D2527" s="122"/>
      <c r="E2527" s="253"/>
      <c r="F2527" s="253"/>
      <c r="G2527" s="253"/>
      <c r="H2527" s="253"/>
      <c r="I2527" s="129"/>
      <c r="J2527" s="230"/>
    </row>
    <row r="2528" spans="1:10" x14ac:dyDescent="0.25">
      <c r="A2528" s="230"/>
      <c r="B2528" s="49"/>
      <c r="C2528" s="232" t="s">
        <v>726</v>
      </c>
      <c r="D2528" s="114"/>
      <c r="E2528" s="231" t="s">
        <v>1485</v>
      </c>
      <c r="F2528" s="231" t="s">
        <v>712</v>
      </c>
      <c r="G2528" s="231" t="s">
        <v>1486</v>
      </c>
      <c r="H2528" s="253"/>
      <c r="I2528" s="129"/>
      <c r="J2528" s="230"/>
    </row>
    <row r="2529" spans="1:10" x14ac:dyDescent="0.25">
      <c r="A2529" s="230"/>
      <c r="B2529" s="49"/>
      <c r="C2529" s="130" t="s">
        <v>2887</v>
      </c>
      <c r="D2529" s="131">
        <v>1</v>
      </c>
      <c r="E2529" s="126"/>
      <c r="F2529" s="126"/>
      <c r="G2529" s="127"/>
      <c r="H2529" s="253"/>
      <c r="I2529" s="129"/>
      <c r="J2529" s="230"/>
    </row>
    <row r="2530" spans="1:10" ht="36" x14ac:dyDescent="0.25">
      <c r="A2530" s="230"/>
      <c r="B2530" s="49"/>
      <c r="C2530" s="124" t="s">
        <v>1771</v>
      </c>
      <c r="D2530" s="131">
        <v>1</v>
      </c>
      <c r="E2530" s="126"/>
      <c r="F2530" s="126"/>
      <c r="G2530" s="127"/>
      <c r="H2530" s="253"/>
      <c r="I2530" s="129"/>
      <c r="J2530" s="230"/>
    </row>
    <row r="2531" spans="1:10" ht="36" x14ac:dyDescent="0.25">
      <c r="A2531" s="230"/>
      <c r="B2531" s="49"/>
      <c r="C2531" s="124" t="s">
        <v>1772</v>
      </c>
      <c r="D2531" s="131">
        <v>1</v>
      </c>
      <c r="E2531" s="126"/>
      <c r="F2531" s="126"/>
      <c r="G2531" s="127"/>
      <c r="H2531" s="253"/>
      <c r="I2531" s="129"/>
      <c r="J2531" s="230"/>
    </row>
    <row r="2532" spans="1:10" ht="36" x14ac:dyDescent="0.25">
      <c r="A2532" s="230"/>
      <c r="B2532" s="49"/>
      <c r="C2532" s="124" t="s">
        <v>1773</v>
      </c>
      <c r="D2532" s="131">
        <v>1</v>
      </c>
      <c r="E2532" s="126"/>
      <c r="F2532" s="126"/>
      <c r="G2532" s="127"/>
      <c r="H2532" s="253"/>
      <c r="I2532" s="129"/>
      <c r="J2532" s="230"/>
    </row>
    <row r="2533" spans="1:10" ht="24" x14ac:dyDescent="0.25">
      <c r="A2533" s="230"/>
      <c r="B2533" s="49"/>
      <c r="C2533" s="124" t="s">
        <v>1774</v>
      </c>
      <c r="D2533" s="131">
        <v>1</v>
      </c>
      <c r="E2533" s="126"/>
      <c r="F2533" s="126"/>
      <c r="G2533" s="127"/>
      <c r="H2533" s="253"/>
      <c r="I2533" s="129"/>
      <c r="J2533" s="230"/>
    </row>
    <row r="2534" spans="1:10" ht="24" x14ac:dyDescent="0.25">
      <c r="A2534" s="230"/>
      <c r="B2534" s="49"/>
      <c r="C2534" s="124" t="s">
        <v>1775</v>
      </c>
      <c r="D2534" s="131">
        <v>1</v>
      </c>
      <c r="E2534" s="126"/>
      <c r="F2534" s="126"/>
      <c r="G2534" s="127"/>
      <c r="H2534" s="253"/>
      <c r="I2534" s="129"/>
      <c r="J2534" s="230"/>
    </row>
    <row r="2535" spans="1:10" ht="36" x14ac:dyDescent="0.25">
      <c r="A2535" s="230"/>
      <c r="B2535" s="49"/>
      <c r="C2535" s="124" t="s">
        <v>1776</v>
      </c>
      <c r="D2535" s="131">
        <v>1</v>
      </c>
      <c r="E2535" s="126"/>
      <c r="F2535" s="126"/>
      <c r="G2535" s="127"/>
      <c r="H2535" s="253"/>
      <c r="I2535" s="129"/>
      <c r="J2535" s="230"/>
    </row>
    <row r="2536" spans="1:10" ht="36" x14ac:dyDescent="0.25">
      <c r="A2536" s="230"/>
      <c r="B2536" s="49"/>
      <c r="C2536" s="130" t="s">
        <v>2888</v>
      </c>
      <c r="D2536" s="131">
        <v>1</v>
      </c>
      <c r="E2536" s="126"/>
      <c r="F2536" s="126"/>
      <c r="G2536" s="127"/>
      <c r="H2536" s="253"/>
      <c r="I2536" s="129"/>
      <c r="J2536" s="230"/>
    </row>
    <row r="2537" spans="1:10" x14ac:dyDescent="0.25">
      <c r="A2537" s="230"/>
      <c r="B2537" s="49"/>
      <c r="C2537" s="124" t="s">
        <v>1778</v>
      </c>
      <c r="D2537" s="131">
        <v>1</v>
      </c>
      <c r="E2537" s="126"/>
      <c r="F2537" s="126"/>
      <c r="G2537" s="127"/>
      <c r="H2537" s="253"/>
      <c r="I2537" s="129"/>
      <c r="J2537" s="230"/>
    </row>
    <row r="2538" spans="1:10" x14ac:dyDescent="0.25">
      <c r="A2538" s="230"/>
      <c r="B2538" s="97"/>
      <c r="C2538" s="254"/>
      <c r="D2538" s="132"/>
      <c r="E2538" s="255"/>
      <c r="F2538" s="255"/>
      <c r="G2538" s="255"/>
      <c r="H2538" s="255"/>
      <c r="I2538" s="98"/>
      <c r="J2538" s="230"/>
    </row>
    <row r="2539" spans="1:10" x14ac:dyDescent="0.25">
      <c r="A2539" s="230"/>
      <c r="B2539" s="230"/>
      <c r="C2539" s="256"/>
      <c r="D2539" s="116"/>
      <c r="E2539" s="230"/>
      <c r="F2539" s="230"/>
      <c r="G2539" s="230"/>
      <c r="H2539" s="230"/>
      <c r="I2539" s="230"/>
      <c r="J2539" s="230"/>
    </row>
    <row r="2540" spans="1:10" x14ac:dyDescent="0.25">
      <c r="A2540" s="230"/>
      <c r="B2540" s="230"/>
      <c r="C2540" s="256"/>
      <c r="D2540" s="116"/>
      <c r="E2540" s="230"/>
      <c r="F2540" s="230"/>
      <c r="G2540" s="230"/>
      <c r="H2540" s="230"/>
      <c r="I2540" s="230"/>
      <c r="J2540" s="230"/>
    </row>
    <row r="2541" spans="1:10" x14ac:dyDescent="0.25">
      <c r="A2541" s="230"/>
      <c r="B2541" s="230"/>
      <c r="C2541" s="256"/>
      <c r="D2541" s="116"/>
      <c r="E2541" s="230"/>
      <c r="F2541" s="230"/>
      <c r="G2541" s="230"/>
      <c r="H2541" s="230"/>
      <c r="I2541" s="230"/>
      <c r="J2541" s="230"/>
    </row>
    <row r="2542" spans="1:10" x14ac:dyDescent="0.25">
      <c r="A2542" s="230"/>
      <c r="B2542" s="230"/>
      <c r="C2542" s="256"/>
      <c r="D2542" s="116"/>
      <c r="E2542" s="230"/>
      <c r="F2542" s="230"/>
      <c r="G2542" s="230"/>
      <c r="H2542" s="230"/>
      <c r="I2542" s="230"/>
      <c r="J2542" s="230"/>
    </row>
    <row r="2543" spans="1:10" x14ac:dyDescent="0.25">
      <c r="A2543" s="230"/>
      <c r="B2543" s="230"/>
      <c r="C2543" s="256"/>
      <c r="D2543" s="116"/>
      <c r="E2543" s="230"/>
      <c r="F2543" s="230"/>
      <c r="G2543" s="230"/>
      <c r="H2543" s="230"/>
      <c r="I2543" s="230"/>
      <c r="J2543" s="230"/>
    </row>
    <row r="2544" spans="1:10" ht="18.75" x14ac:dyDescent="0.25">
      <c r="A2544" s="234"/>
      <c r="B2544" s="413" t="s">
        <v>2889</v>
      </c>
      <c r="C2544" s="414"/>
      <c r="D2544" s="414"/>
      <c r="E2544" s="414"/>
      <c r="F2544" s="414"/>
      <c r="G2544" s="414"/>
      <c r="H2544" s="414"/>
      <c r="I2544" s="268"/>
      <c r="J2544" s="233"/>
    </row>
    <row r="2545" spans="1:10" x14ac:dyDescent="0.25">
      <c r="A2545" s="234"/>
      <c r="B2545" s="270"/>
      <c r="C2545" s="270"/>
      <c r="D2545" s="271"/>
      <c r="E2545" s="270"/>
      <c r="F2545" s="270"/>
      <c r="G2545" s="270"/>
      <c r="H2545" s="270"/>
      <c r="I2545" s="270"/>
      <c r="J2545" s="233"/>
    </row>
    <row r="2546" spans="1:10" x14ac:dyDescent="0.25">
      <c r="A2546" s="234"/>
      <c r="B2546" s="270"/>
      <c r="C2546" s="272" t="s">
        <v>1478</v>
      </c>
      <c r="D2546" s="273"/>
      <c r="E2546" s="274">
        <f>IF('Aplicabilidad Art.55'!$Q$30="NO","NA",SUM(E2555:E2571)/SUM(D2555:D2571))</f>
        <v>1</v>
      </c>
      <c r="F2546" s="275"/>
      <c r="G2546" s="276" t="str">
        <f>CONCATENATE("Según la configuración de aplicabilidad, esta fracción ",'Aplicabilidad Art.55'!Q30," aplica.")</f>
        <v>Según la configuración de aplicabilidad, esta fracción SI aplica.</v>
      </c>
      <c r="H2546" s="277"/>
      <c r="I2546" s="270"/>
      <c r="J2546" s="233"/>
    </row>
    <row r="2547" spans="1:10" x14ac:dyDescent="0.25">
      <c r="A2547" s="234"/>
      <c r="B2547" s="277"/>
      <c r="C2547" s="272" t="s">
        <v>1480</v>
      </c>
      <c r="D2547" s="273"/>
      <c r="E2547" s="274">
        <f>IF('Aplicabilidad Art.55'!$Q$30="NO","NA",SUM(E2576:E2584)/SUM(D2576:D2584))</f>
        <v>1</v>
      </c>
      <c r="F2547" s="275"/>
      <c r="G2547" s="278" t="s">
        <v>1481</v>
      </c>
      <c r="H2547" s="277"/>
      <c r="I2547" s="270"/>
      <c r="J2547" s="233"/>
    </row>
    <row r="2548" spans="1:10" x14ac:dyDescent="0.25">
      <c r="A2548" s="234"/>
      <c r="B2548" s="277"/>
      <c r="C2548" s="272" t="s">
        <v>1482</v>
      </c>
      <c r="D2548" s="273"/>
      <c r="E2548" s="279">
        <f>IF('Aplicabilidad Art.55'!$Q$30="NO","NA",E2546*0.6+E2547*0.4)</f>
        <v>1</v>
      </c>
      <c r="F2548" s="280"/>
      <c r="G2548" s="278" t="s">
        <v>1483</v>
      </c>
      <c r="H2548" s="277"/>
      <c r="I2548" s="270"/>
      <c r="J2548" s="233"/>
    </row>
    <row r="2549" spans="1:10" x14ac:dyDescent="0.25">
      <c r="A2549" s="234"/>
      <c r="B2549" s="277"/>
      <c r="C2549" s="277"/>
      <c r="D2549" s="281"/>
      <c r="E2549" s="282"/>
      <c r="F2549" s="282"/>
      <c r="G2549" s="277"/>
      <c r="H2549" s="277"/>
      <c r="I2549" s="270"/>
      <c r="J2549" s="233"/>
    </row>
    <row r="2550" spans="1:10" x14ac:dyDescent="0.25">
      <c r="A2550" s="230"/>
      <c r="B2550" s="283"/>
      <c r="C2550" s="270"/>
      <c r="D2550" s="284"/>
      <c r="E2550" s="283"/>
      <c r="F2550" s="283"/>
      <c r="G2550" s="283"/>
      <c r="H2550" s="270"/>
      <c r="I2550" s="270"/>
      <c r="J2550" s="233"/>
    </row>
    <row r="2551" spans="1:10" x14ac:dyDescent="0.25">
      <c r="A2551" s="230"/>
      <c r="B2551" s="285"/>
      <c r="C2551" s="286"/>
      <c r="D2551" s="287"/>
      <c r="E2551" s="411"/>
      <c r="F2551" s="412"/>
      <c r="G2551" s="412"/>
      <c r="H2551" s="288"/>
      <c r="I2551" s="289"/>
      <c r="J2551" s="233"/>
    </row>
    <row r="2552" spans="1:10" x14ac:dyDescent="0.25">
      <c r="A2552" s="230"/>
      <c r="B2552" s="290"/>
      <c r="C2552" s="277" t="s">
        <v>1484</v>
      </c>
      <c r="D2552" s="291"/>
      <c r="E2552" s="292"/>
      <c r="F2552" s="292"/>
      <c r="G2552" s="292"/>
      <c r="H2552" s="292"/>
      <c r="I2552" s="293"/>
      <c r="J2552" s="233"/>
    </row>
    <row r="2553" spans="1:10" x14ac:dyDescent="0.25">
      <c r="A2553" s="230"/>
      <c r="B2553" s="294"/>
      <c r="C2553" s="277"/>
      <c r="D2553" s="291"/>
      <c r="E2553" s="292"/>
      <c r="F2553" s="292"/>
      <c r="G2553" s="292"/>
      <c r="H2553" s="292"/>
      <c r="I2553" s="293"/>
      <c r="J2553" s="233"/>
    </row>
    <row r="2554" spans="1:10" x14ac:dyDescent="0.25">
      <c r="A2554" s="230"/>
      <c r="B2554" s="294"/>
      <c r="C2554" s="270" t="s">
        <v>726</v>
      </c>
      <c r="D2554" s="284"/>
      <c r="E2554" s="283" t="s">
        <v>1485</v>
      </c>
      <c r="F2554" s="283" t="s">
        <v>712</v>
      </c>
      <c r="G2554" s="283" t="s">
        <v>1486</v>
      </c>
      <c r="H2554" s="292"/>
      <c r="I2554" s="293"/>
      <c r="J2554" s="233"/>
    </row>
    <row r="2555" spans="1:10" x14ac:dyDescent="0.25">
      <c r="A2555" s="230"/>
      <c r="B2555" s="294"/>
      <c r="C2555" s="295" t="s">
        <v>1487</v>
      </c>
      <c r="D2555" s="296">
        <v>1</v>
      </c>
      <c r="E2555" s="297">
        <v>1</v>
      </c>
      <c r="F2555" s="298" t="s">
        <v>2922</v>
      </c>
      <c r="G2555" s="299" t="s">
        <v>2903</v>
      </c>
      <c r="H2555" s="292"/>
      <c r="I2555" s="293"/>
      <c r="J2555" s="233"/>
    </row>
    <row r="2556" spans="1:10" ht="24" x14ac:dyDescent="0.25">
      <c r="A2556" s="230"/>
      <c r="B2556" s="290"/>
      <c r="C2556" s="295" t="s">
        <v>1488</v>
      </c>
      <c r="D2556" s="296">
        <v>1</v>
      </c>
      <c r="E2556" s="297">
        <v>1</v>
      </c>
      <c r="F2556" s="298" t="s">
        <v>2922</v>
      </c>
      <c r="G2556" s="299" t="s">
        <v>2903</v>
      </c>
      <c r="H2556" s="292"/>
      <c r="I2556" s="293"/>
      <c r="J2556" s="233"/>
    </row>
    <row r="2557" spans="1:10" ht="24" x14ac:dyDescent="0.25">
      <c r="A2557" s="230"/>
      <c r="B2557" s="290"/>
      <c r="C2557" s="312" t="s">
        <v>2890</v>
      </c>
      <c r="D2557" s="296">
        <v>1</v>
      </c>
      <c r="E2557" s="297">
        <v>1</v>
      </c>
      <c r="F2557" s="298" t="s">
        <v>2922</v>
      </c>
      <c r="G2557" s="299" t="s">
        <v>2903</v>
      </c>
      <c r="H2557" s="292"/>
      <c r="I2557" s="293"/>
      <c r="J2557" s="230"/>
    </row>
    <row r="2558" spans="1:10" x14ac:dyDescent="0.25">
      <c r="A2558" s="230"/>
      <c r="B2558" s="290"/>
      <c r="C2558" s="312" t="s">
        <v>2891</v>
      </c>
      <c r="D2558" s="296">
        <v>1</v>
      </c>
      <c r="E2558" s="297">
        <v>1</v>
      </c>
      <c r="F2558" s="298" t="s">
        <v>2922</v>
      </c>
      <c r="G2558" s="299" t="s">
        <v>2903</v>
      </c>
      <c r="H2558" s="292"/>
      <c r="I2558" s="293"/>
      <c r="J2558" s="230"/>
    </row>
    <row r="2559" spans="1:10" ht="60" x14ac:dyDescent="0.25">
      <c r="A2559" s="230"/>
      <c r="B2559" s="290"/>
      <c r="C2559" s="312" t="s">
        <v>2892</v>
      </c>
      <c r="D2559" s="296">
        <v>1</v>
      </c>
      <c r="E2559" s="297">
        <v>1</v>
      </c>
      <c r="F2559" s="298" t="s">
        <v>2922</v>
      </c>
      <c r="G2559" s="299" t="s">
        <v>2903</v>
      </c>
      <c r="H2559" s="292"/>
      <c r="I2559" s="293"/>
      <c r="J2559" s="230"/>
    </row>
    <row r="2560" spans="1:10" x14ac:dyDescent="0.25">
      <c r="A2560" s="230"/>
      <c r="B2560" s="290"/>
      <c r="C2560" s="312" t="s">
        <v>2893</v>
      </c>
      <c r="D2560" s="296">
        <v>1</v>
      </c>
      <c r="E2560" s="297">
        <v>1</v>
      </c>
      <c r="F2560" s="298" t="s">
        <v>2922</v>
      </c>
      <c r="G2560" s="299" t="s">
        <v>2903</v>
      </c>
      <c r="H2560" s="292"/>
      <c r="I2560" s="293"/>
      <c r="J2560" s="230"/>
    </row>
    <row r="2561" spans="1:10" ht="24" x14ac:dyDescent="0.25">
      <c r="A2561" s="230"/>
      <c r="B2561" s="290"/>
      <c r="C2561" s="312" t="s">
        <v>2894</v>
      </c>
      <c r="D2561" s="296">
        <v>1</v>
      </c>
      <c r="E2561" s="297">
        <v>1</v>
      </c>
      <c r="F2561" s="298" t="s">
        <v>2922</v>
      </c>
      <c r="G2561" s="299" t="s">
        <v>2903</v>
      </c>
      <c r="H2561" s="292"/>
      <c r="I2561" s="293"/>
      <c r="J2561" s="230"/>
    </row>
    <row r="2562" spans="1:10" x14ac:dyDescent="0.25">
      <c r="A2562" s="230"/>
      <c r="B2562" s="290"/>
      <c r="C2562" s="312" t="s">
        <v>2895</v>
      </c>
      <c r="D2562" s="296">
        <v>1</v>
      </c>
      <c r="E2562" s="297">
        <v>1</v>
      </c>
      <c r="F2562" s="298" t="s">
        <v>2922</v>
      </c>
      <c r="G2562" s="299" t="s">
        <v>2903</v>
      </c>
      <c r="H2562" s="292"/>
      <c r="I2562" s="293"/>
      <c r="J2562" s="230"/>
    </row>
    <row r="2563" spans="1:10" ht="24" x14ac:dyDescent="0.25">
      <c r="A2563" s="230"/>
      <c r="B2563" s="290"/>
      <c r="C2563" s="312" t="s">
        <v>2896</v>
      </c>
      <c r="D2563" s="296">
        <v>1</v>
      </c>
      <c r="E2563" s="297">
        <v>1</v>
      </c>
      <c r="F2563" s="298" t="s">
        <v>2922</v>
      </c>
      <c r="G2563" s="299" t="s">
        <v>2903</v>
      </c>
      <c r="H2563" s="292"/>
      <c r="I2563" s="293"/>
      <c r="J2563" s="230"/>
    </row>
    <row r="2564" spans="1:10" x14ac:dyDescent="0.25">
      <c r="A2564" s="230"/>
      <c r="B2564" s="290"/>
      <c r="C2564" s="312" t="s">
        <v>2897</v>
      </c>
      <c r="D2564" s="296">
        <v>1</v>
      </c>
      <c r="E2564" s="297">
        <v>1</v>
      </c>
      <c r="F2564" s="298" t="s">
        <v>2922</v>
      </c>
      <c r="G2564" s="299" t="s">
        <v>2903</v>
      </c>
      <c r="H2564" s="292"/>
      <c r="I2564" s="293"/>
      <c r="J2564" s="230"/>
    </row>
    <row r="2565" spans="1:10" x14ac:dyDescent="0.25">
      <c r="A2565" s="230"/>
      <c r="B2565" s="290"/>
      <c r="C2565" s="312" t="s">
        <v>2898</v>
      </c>
      <c r="D2565" s="296">
        <v>1</v>
      </c>
      <c r="E2565" s="297">
        <v>1</v>
      </c>
      <c r="F2565" s="298" t="s">
        <v>2922</v>
      </c>
      <c r="G2565" s="299" t="s">
        <v>2903</v>
      </c>
      <c r="H2565" s="292"/>
      <c r="I2565" s="293"/>
      <c r="J2565" s="230"/>
    </row>
    <row r="2566" spans="1:10" ht="24" x14ac:dyDescent="0.25">
      <c r="A2566" s="230"/>
      <c r="B2566" s="290"/>
      <c r="C2566" s="312" t="s">
        <v>2899</v>
      </c>
      <c r="D2566" s="296">
        <v>1</v>
      </c>
      <c r="E2566" s="297">
        <v>1</v>
      </c>
      <c r="F2566" s="298" t="s">
        <v>2922</v>
      </c>
      <c r="G2566" s="299" t="s">
        <v>2903</v>
      </c>
      <c r="H2566" s="292"/>
      <c r="I2566" s="293"/>
      <c r="J2566" s="230"/>
    </row>
    <row r="2567" spans="1:10" x14ac:dyDescent="0.25">
      <c r="A2567" s="230"/>
      <c r="B2567" s="290"/>
      <c r="C2567" s="312" t="s">
        <v>2900</v>
      </c>
      <c r="D2567" s="296">
        <v>1</v>
      </c>
      <c r="E2567" s="297">
        <v>1</v>
      </c>
      <c r="F2567" s="298" t="s">
        <v>2922</v>
      </c>
      <c r="G2567" s="299" t="s">
        <v>2903</v>
      </c>
      <c r="H2567" s="292"/>
      <c r="I2567" s="293"/>
      <c r="J2567" s="230"/>
    </row>
    <row r="2568" spans="1:10" ht="24" x14ac:dyDescent="0.25">
      <c r="A2568" s="230"/>
      <c r="B2568" s="290"/>
      <c r="C2568" s="312" t="s">
        <v>2901</v>
      </c>
      <c r="D2568" s="296">
        <v>1</v>
      </c>
      <c r="E2568" s="297">
        <v>1</v>
      </c>
      <c r="F2568" s="298" t="s">
        <v>2922</v>
      </c>
      <c r="G2568" s="299" t="s">
        <v>2903</v>
      </c>
      <c r="H2568" s="292"/>
      <c r="I2568" s="293"/>
      <c r="J2568" s="230"/>
    </row>
    <row r="2569" spans="1:10" ht="24" x14ac:dyDescent="0.25">
      <c r="A2569" s="230"/>
      <c r="B2569" s="290"/>
      <c r="C2569" s="312" t="s">
        <v>3100</v>
      </c>
      <c r="D2569" s="296">
        <v>1</v>
      </c>
      <c r="E2569" s="297">
        <v>1</v>
      </c>
      <c r="F2569" s="298" t="s">
        <v>2922</v>
      </c>
      <c r="G2569" s="299" t="s">
        <v>2903</v>
      </c>
      <c r="H2569" s="292"/>
      <c r="I2569" s="302"/>
      <c r="J2569" s="230"/>
    </row>
    <row r="2570" spans="1:10" x14ac:dyDescent="0.25">
      <c r="A2570" s="230"/>
      <c r="B2570" s="290"/>
      <c r="C2570" s="312" t="s">
        <v>3101</v>
      </c>
      <c r="D2570" s="296">
        <v>1</v>
      </c>
      <c r="E2570" s="297">
        <v>1</v>
      </c>
      <c r="F2570" s="298" t="s">
        <v>2922</v>
      </c>
      <c r="G2570" s="299" t="s">
        <v>2903</v>
      </c>
      <c r="H2570" s="292"/>
      <c r="I2570" s="302"/>
      <c r="J2570" s="230"/>
    </row>
    <row r="2571" spans="1:10" x14ac:dyDescent="0.25">
      <c r="A2571" s="230"/>
      <c r="B2571" s="290"/>
      <c r="C2571" s="312" t="s">
        <v>3102</v>
      </c>
      <c r="D2571" s="296">
        <v>1</v>
      </c>
      <c r="E2571" s="297">
        <v>1</v>
      </c>
      <c r="F2571" s="298" t="s">
        <v>2922</v>
      </c>
      <c r="G2571" s="299" t="s">
        <v>2903</v>
      </c>
      <c r="H2571" s="292"/>
      <c r="I2571" s="302"/>
      <c r="J2571" s="230"/>
    </row>
    <row r="2572" spans="1:10" x14ac:dyDescent="0.25">
      <c r="A2572" s="230"/>
      <c r="B2572" s="290"/>
      <c r="C2572" s="277"/>
      <c r="D2572" s="291"/>
      <c r="E2572" s="292"/>
      <c r="F2572" s="292"/>
      <c r="G2572" s="292"/>
      <c r="H2572" s="292"/>
      <c r="I2572" s="302"/>
      <c r="J2572" s="230"/>
    </row>
    <row r="2573" spans="1:10" x14ac:dyDescent="0.25">
      <c r="A2573" s="230"/>
      <c r="B2573" s="290"/>
      <c r="C2573" s="277" t="s">
        <v>1480</v>
      </c>
      <c r="D2573" s="291"/>
      <c r="E2573" s="292"/>
      <c r="F2573" s="292"/>
      <c r="G2573" s="292"/>
      <c r="H2573" s="292"/>
      <c r="I2573" s="302"/>
      <c r="J2573" s="230"/>
    </row>
    <row r="2574" spans="1:10" x14ac:dyDescent="0.25">
      <c r="A2574" s="230"/>
      <c r="B2574" s="290"/>
      <c r="C2574" s="277"/>
      <c r="D2574" s="291"/>
      <c r="E2574" s="292"/>
      <c r="F2574" s="292"/>
      <c r="G2574" s="292"/>
      <c r="H2574" s="292"/>
      <c r="I2574" s="302"/>
      <c r="J2574" s="230"/>
    </row>
    <row r="2575" spans="1:10" x14ac:dyDescent="0.25">
      <c r="A2575" s="230"/>
      <c r="B2575" s="290"/>
      <c r="C2575" s="270" t="s">
        <v>726</v>
      </c>
      <c r="D2575" s="284"/>
      <c r="E2575" s="283" t="s">
        <v>1485</v>
      </c>
      <c r="F2575" s="283" t="s">
        <v>712</v>
      </c>
      <c r="G2575" s="283" t="s">
        <v>1486</v>
      </c>
      <c r="H2575" s="292"/>
      <c r="I2575" s="302"/>
      <c r="J2575" s="230"/>
    </row>
    <row r="2576" spans="1:10" ht="60" x14ac:dyDescent="0.25">
      <c r="A2576" s="230"/>
      <c r="B2576" s="290"/>
      <c r="C2576" s="303" t="s">
        <v>3103</v>
      </c>
      <c r="D2576" s="304">
        <v>1</v>
      </c>
      <c r="E2576" s="297">
        <v>1</v>
      </c>
      <c r="F2576" s="298" t="s">
        <v>2922</v>
      </c>
      <c r="G2576" s="299" t="s">
        <v>2903</v>
      </c>
      <c r="H2576" s="292"/>
      <c r="I2576" s="302"/>
      <c r="J2576" s="230"/>
    </row>
    <row r="2577" spans="1:10" ht="36" x14ac:dyDescent="0.25">
      <c r="A2577" s="230"/>
      <c r="B2577" s="290"/>
      <c r="C2577" s="295" t="s">
        <v>3104</v>
      </c>
      <c r="D2577" s="304">
        <v>1</v>
      </c>
      <c r="E2577" s="297">
        <v>1</v>
      </c>
      <c r="F2577" s="298" t="s">
        <v>2922</v>
      </c>
      <c r="G2577" s="299" t="s">
        <v>2903</v>
      </c>
      <c r="H2577" s="292"/>
      <c r="I2577" s="302"/>
      <c r="J2577" s="230"/>
    </row>
    <row r="2578" spans="1:10" ht="36" x14ac:dyDescent="0.25">
      <c r="A2578" s="230"/>
      <c r="B2578" s="290"/>
      <c r="C2578" s="295" t="s">
        <v>3105</v>
      </c>
      <c r="D2578" s="304">
        <v>1</v>
      </c>
      <c r="E2578" s="297">
        <v>1</v>
      </c>
      <c r="F2578" s="298" t="s">
        <v>2922</v>
      </c>
      <c r="G2578" s="299" t="s">
        <v>2903</v>
      </c>
      <c r="H2578" s="292"/>
      <c r="I2578" s="302"/>
      <c r="J2578" s="230"/>
    </row>
    <row r="2579" spans="1:10" ht="36" x14ac:dyDescent="0.25">
      <c r="A2579" s="230"/>
      <c r="B2579" s="290"/>
      <c r="C2579" s="295" t="s">
        <v>2835</v>
      </c>
      <c r="D2579" s="304">
        <v>1</v>
      </c>
      <c r="E2579" s="297">
        <v>1</v>
      </c>
      <c r="F2579" s="298" t="s">
        <v>2922</v>
      </c>
      <c r="G2579" s="299" t="s">
        <v>2903</v>
      </c>
      <c r="H2579" s="292"/>
      <c r="I2579" s="302"/>
      <c r="J2579" s="230"/>
    </row>
    <row r="2580" spans="1:10" ht="24" x14ac:dyDescent="0.25">
      <c r="A2580" s="230"/>
      <c r="B2580" s="290"/>
      <c r="C2580" s="295" t="s">
        <v>3106</v>
      </c>
      <c r="D2580" s="304">
        <v>1</v>
      </c>
      <c r="E2580" s="297">
        <v>1</v>
      </c>
      <c r="F2580" s="298" t="s">
        <v>2922</v>
      </c>
      <c r="G2580" s="299" t="s">
        <v>2903</v>
      </c>
      <c r="H2580" s="292"/>
      <c r="I2580" s="302"/>
      <c r="J2580" s="230"/>
    </row>
    <row r="2581" spans="1:10" ht="24" x14ac:dyDescent="0.25">
      <c r="A2581" s="230"/>
      <c r="B2581" s="290"/>
      <c r="C2581" s="295" t="s">
        <v>3107</v>
      </c>
      <c r="D2581" s="304">
        <v>1</v>
      </c>
      <c r="E2581" s="297">
        <v>1</v>
      </c>
      <c r="F2581" s="298" t="s">
        <v>2922</v>
      </c>
      <c r="G2581" s="299" t="s">
        <v>2903</v>
      </c>
      <c r="H2581" s="292"/>
      <c r="I2581" s="302"/>
      <c r="J2581" s="230"/>
    </row>
    <row r="2582" spans="1:10" ht="36" x14ac:dyDescent="0.25">
      <c r="A2582" s="230"/>
      <c r="B2582" s="290"/>
      <c r="C2582" s="295" t="s">
        <v>3108</v>
      </c>
      <c r="D2582" s="304">
        <v>1</v>
      </c>
      <c r="E2582" s="297">
        <v>1</v>
      </c>
      <c r="F2582" s="298" t="s">
        <v>2922</v>
      </c>
      <c r="G2582" s="299" t="s">
        <v>2903</v>
      </c>
      <c r="H2582" s="292"/>
      <c r="I2582" s="302"/>
      <c r="J2582" s="230"/>
    </row>
    <row r="2583" spans="1:10" ht="36" x14ac:dyDescent="0.25">
      <c r="A2583" s="230"/>
      <c r="B2583" s="290"/>
      <c r="C2583" s="303" t="s">
        <v>3109</v>
      </c>
      <c r="D2583" s="304">
        <v>1</v>
      </c>
      <c r="E2583" s="297">
        <v>1</v>
      </c>
      <c r="F2583" s="298" t="s">
        <v>2922</v>
      </c>
      <c r="G2583" s="299" t="s">
        <v>2903</v>
      </c>
      <c r="H2583" s="292"/>
      <c r="I2583" s="302"/>
      <c r="J2583" s="230"/>
    </row>
    <row r="2584" spans="1:10" x14ac:dyDescent="0.25">
      <c r="A2584" s="230"/>
      <c r="B2584" s="305"/>
      <c r="C2584" s="295" t="s">
        <v>3110</v>
      </c>
      <c r="D2584" s="304">
        <v>1</v>
      </c>
      <c r="E2584" s="297">
        <v>1</v>
      </c>
      <c r="F2584" s="298" t="s">
        <v>2922</v>
      </c>
      <c r="G2584" s="299" t="s">
        <v>2903</v>
      </c>
      <c r="H2584" s="308"/>
      <c r="I2584" s="309"/>
      <c r="J2584" s="230"/>
    </row>
    <row r="2585" spans="1:10" x14ac:dyDescent="0.25">
      <c r="A2585" s="230"/>
      <c r="B2585" s="230"/>
      <c r="C2585" s="256"/>
      <c r="D2585" s="116"/>
      <c r="E2585" s="230"/>
      <c r="F2585" s="230"/>
      <c r="G2585" s="230"/>
      <c r="H2585" s="230"/>
      <c r="I2585" s="230"/>
      <c r="J2585" s="230"/>
    </row>
    <row r="2586" spans="1:10" x14ac:dyDescent="0.25">
      <c r="A2586" s="230"/>
      <c r="B2586" s="230"/>
      <c r="C2586" s="256"/>
      <c r="D2586" s="116"/>
      <c r="E2586" s="230"/>
      <c r="F2586" s="230"/>
      <c r="G2586" s="230"/>
      <c r="H2586" s="230"/>
      <c r="I2586" s="230"/>
      <c r="J2586" s="230"/>
    </row>
    <row r="2587" spans="1:10" x14ac:dyDescent="0.25">
      <c r="A2587" s="230"/>
      <c r="B2587" s="230"/>
      <c r="C2587" s="256"/>
      <c r="D2587" s="116"/>
      <c r="E2587" s="230"/>
      <c r="F2587" s="230"/>
      <c r="G2587" s="230"/>
      <c r="H2587" s="230"/>
      <c r="I2587" s="230"/>
      <c r="J2587" s="230"/>
    </row>
    <row r="2588" spans="1:10" ht="18.75" x14ac:dyDescent="0.25">
      <c r="A2588" s="234"/>
      <c r="B2588" s="413" t="s">
        <v>3111</v>
      </c>
      <c r="C2588" s="414"/>
      <c r="D2588" s="414"/>
      <c r="E2588" s="414"/>
      <c r="F2588" s="414"/>
      <c r="G2588" s="414"/>
      <c r="H2588" s="414"/>
      <c r="I2588" s="243"/>
      <c r="J2588" s="233"/>
    </row>
    <row r="2589" spans="1:10" x14ac:dyDescent="0.25">
      <c r="A2589" s="234"/>
      <c r="B2589" s="270"/>
      <c r="C2589" s="270"/>
      <c r="D2589" s="271"/>
      <c r="E2589" s="270"/>
      <c r="F2589" s="270"/>
      <c r="G2589" s="270"/>
      <c r="H2589" s="270"/>
      <c r="I2589" s="232"/>
      <c r="J2589" s="233"/>
    </row>
    <row r="2590" spans="1:10" x14ac:dyDescent="0.25">
      <c r="A2590" s="234"/>
      <c r="B2590" s="270"/>
      <c r="C2590" s="272" t="s">
        <v>1478</v>
      </c>
      <c r="D2590" s="273"/>
      <c r="E2590" s="274">
        <f>IF('Aplicabilidad Art.55'!$Q$32="NO","NA",SUM(E2599:E2607)/SUM(D2599:D2607))</f>
        <v>1</v>
      </c>
      <c r="F2590" s="275"/>
      <c r="G2590" s="276" t="str">
        <f>CONCATENATE("Según la configuración de aplicabilidad, esta fracción ",'Aplicabilidad Art.55'!Q32," aplica.")</f>
        <v>Según la configuración de aplicabilidad, esta fracción SI aplica.</v>
      </c>
      <c r="H2590" s="277"/>
      <c r="I2590" s="232"/>
      <c r="J2590" s="233"/>
    </row>
    <row r="2591" spans="1:10" x14ac:dyDescent="0.25">
      <c r="A2591" s="234"/>
      <c r="B2591" s="277"/>
      <c r="C2591" s="272" t="s">
        <v>1480</v>
      </c>
      <c r="D2591" s="273"/>
      <c r="E2591" s="274">
        <f>IF('Aplicabilidad Art.55'!$Q$32="NO","NA",SUM(E2612:E2620)/SUM(D2612:D2620))</f>
        <v>0.94444444444444442</v>
      </c>
      <c r="F2591" s="275"/>
      <c r="G2591" s="278" t="s">
        <v>1481</v>
      </c>
      <c r="H2591" s="277"/>
      <c r="I2591" s="232"/>
      <c r="J2591" s="233"/>
    </row>
    <row r="2592" spans="1:10" x14ac:dyDescent="0.25">
      <c r="A2592" s="234"/>
      <c r="B2592" s="277"/>
      <c r="C2592" s="272" t="s">
        <v>1482</v>
      </c>
      <c r="D2592" s="273"/>
      <c r="E2592" s="279">
        <f>IF('Aplicabilidad Art.55'!$Q$32="NO","NA",E2590*0.6+E2591*0.4)</f>
        <v>0.97777777777777775</v>
      </c>
      <c r="F2592" s="280"/>
      <c r="G2592" s="278" t="s">
        <v>1483</v>
      </c>
      <c r="H2592" s="277"/>
      <c r="I2592" s="232"/>
      <c r="J2592" s="233"/>
    </row>
    <row r="2593" spans="1:10" x14ac:dyDescent="0.25">
      <c r="A2593" s="234"/>
      <c r="B2593" s="277"/>
      <c r="C2593" s="277"/>
      <c r="D2593" s="281"/>
      <c r="E2593" s="282"/>
      <c r="F2593" s="282"/>
      <c r="G2593" s="277"/>
      <c r="H2593" s="277"/>
      <c r="I2593" s="232"/>
      <c r="J2593" s="233"/>
    </row>
    <row r="2594" spans="1:10" x14ac:dyDescent="0.25">
      <c r="A2594" s="230"/>
      <c r="B2594" s="283"/>
      <c r="C2594" s="270"/>
      <c r="D2594" s="284"/>
      <c r="E2594" s="283"/>
      <c r="F2594" s="283"/>
      <c r="G2594" s="283"/>
      <c r="H2594" s="270"/>
      <c r="I2594" s="232"/>
      <c r="J2594" s="233"/>
    </row>
    <row r="2595" spans="1:10" x14ac:dyDescent="0.25">
      <c r="A2595" s="230"/>
      <c r="B2595" s="285"/>
      <c r="C2595" s="286"/>
      <c r="D2595" s="287"/>
      <c r="E2595" s="411"/>
      <c r="F2595" s="412"/>
      <c r="G2595" s="412"/>
      <c r="H2595" s="288"/>
      <c r="I2595" s="92"/>
      <c r="J2595" s="233"/>
    </row>
    <row r="2596" spans="1:10" x14ac:dyDescent="0.25">
      <c r="A2596" s="230"/>
      <c r="B2596" s="290"/>
      <c r="C2596" s="277" t="s">
        <v>1484</v>
      </c>
      <c r="D2596" s="291"/>
      <c r="E2596" s="292"/>
      <c r="F2596" s="292"/>
      <c r="G2596" s="292"/>
      <c r="H2596" s="292"/>
      <c r="I2596" s="93"/>
      <c r="J2596" s="233"/>
    </row>
    <row r="2597" spans="1:10" x14ac:dyDescent="0.25">
      <c r="A2597" s="230"/>
      <c r="B2597" s="294"/>
      <c r="C2597" s="277"/>
      <c r="D2597" s="291"/>
      <c r="E2597" s="292"/>
      <c r="F2597" s="292"/>
      <c r="G2597" s="292"/>
      <c r="H2597" s="292"/>
      <c r="I2597" s="93"/>
      <c r="J2597" s="233"/>
    </row>
    <row r="2598" spans="1:10" x14ac:dyDescent="0.25">
      <c r="A2598" s="230"/>
      <c r="B2598" s="294"/>
      <c r="C2598" s="270" t="s">
        <v>726</v>
      </c>
      <c r="D2598" s="284"/>
      <c r="E2598" s="283" t="s">
        <v>1485</v>
      </c>
      <c r="F2598" s="283" t="s">
        <v>712</v>
      </c>
      <c r="G2598" s="283" t="s">
        <v>1486</v>
      </c>
      <c r="H2598" s="292"/>
      <c r="I2598" s="93"/>
      <c r="J2598" s="233"/>
    </row>
    <row r="2599" spans="1:10" x14ac:dyDescent="0.25">
      <c r="A2599" s="230"/>
      <c r="B2599" s="294"/>
      <c r="C2599" s="295" t="s">
        <v>1487</v>
      </c>
      <c r="D2599" s="304">
        <v>1</v>
      </c>
      <c r="E2599" s="297">
        <v>1</v>
      </c>
      <c r="F2599" s="298" t="s">
        <v>713</v>
      </c>
      <c r="G2599" s="299" t="s">
        <v>2903</v>
      </c>
      <c r="H2599" s="292"/>
      <c r="I2599" s="93"/>
      <c r="J2599" s="233"/>
    </row>
    <row r="2600" spans="1:10" ht="24" x14ac:dyDescent="0.25">
      <c r="A2600" s="230"/>
      <c r="B2600" s="290"/>
      <c r="C2600" s="295" t="s">
        <v>1488</v>
      </c>
      <c r="D2600" s="304">
        <v>1</v>
      </c>
      <c r="E2600" s="297">
        <v>1</v>
      </c>
      <c r="F2600" s="298" t="s">
        <v>713</v>
      </c>
      <c r="G2600" s="299" t="s">
        <v>2903</v>
      </c>
      <c r="H2600" s="292"/>
      <c r="I2600" s="93"/>
      <c r="J2600" s="233"/>
    </row>
    <row r="2601" spans="1:10" ht="24" x14ac:dyDescent="0.25">
      <c r="A2601" s="230"/>
      <c r="B2601" s="290"/>
      <c r="C2601" s="312" t="s">
        <v>3112</v>
      </c>
      <c r="D2601" s="304">
        <v>1</v>
      </c>
      <c r="E2601" s="297">
        <v>1</v>
      </c>
      <c r="F2601" s="298" t="s">
        <v>713</v>
      </c>
      <c r="G2601" s="299" t="s">
        <v>2903</v>
      </c>
      <c r="H2601" s="292"/>
      <c r="I2601" s="93"/>
      <c r="J2601" s="230"/>
    </row>
    <row r="2602" spans="1:10" ht="36" x14ac:dyDescent="0.25">
      <c r="A2602" s="230"/>
      <c r="B2602" s="290"/>
      <c r="C2602" s="312" t="s">
        <v>3113</v>
      </c>
      <c r="D2602" s="304">
        <v>1</v>
      </c>
      <c r="E2602" s="297">
        <v>1</v>
      </c>
      <c r="F2602" s="298" t="s">
        <v>713</v>
      </c>
      <c r="G2602" s="299" t="s">
        <v>2903</v>
      </c>
      <c r="H2602" s="292"/>
      <c r="I2602" s="93"/>
      <c r="J2602" s="230"/>
    </row>
    <row r="2603" spans="1:10" ht="36" x14ac:dyDescent="0.25">
      <c r="A2603" s="230"/>
      <c r="B2603" s="290"/>
      <c r="C2603" s="312" t="s">
        <v>3114</v>
      </c>
      <c r="D2603" s="304">
        <v>1</v>
      </c>
      <c r="E2603" s="297">
        <v>1</v>
      </c>
      <c r="F2603" s="298" t="s">
        <v>713</v>
      </c>
      <c r="G2603" s="299" t="s">
        <v>2903</v>
      </c>
      <c r="H2603" s="292"/>
      <c r="I2603" s="93"/>
      <c r="J2603" s="230"/>
    </row>
    <row r="2604" spans="1:10" ht="48" x14ac:dyDescent="0.25">
      <c r="A2604" s="230"/>
      <c r="B2604" s="290"/>
      <c r="C2604" s="312" t="s">
        <v>3115</v>
      </c>
      <c r="D2604" s="304">
        <v>1</v>
      </c>
      <c r="E2604" s="297">
        <v>1</v>
      </c>
      <c r="F2604" s="298" t="s">
        <v>713</v>
      </c>
      <c r="G2604" s="299" t="s">
        <v>2903</v>
      </c>
      <c r="H2604" s="292"/>
      <c r="I2604" s="93"/>
      <c r="J2604" s="230"/>
    </row>
    <row r="2605" spans="1:10" x14ac:dyDescent="0.25">
      <c r="A2605" s="230"/>
      <c r="B2605" s="290"/>
      <c r="C2605" s="312" t="s">
        <v>3116</v>
      </c>
      <c r="D2605" s="304">
        <v>1</v>
      </c>
      <c r="E2605" s="297">
        <v>1</v>
      </c>
      <c r="F2605" s="298" t="s">
        <v>713</v>
      </c>
      <c r="G2605" s="299" t="s">
        <v>2903</v>
      </c>
      <c r="H2605" s="292"/>
      <c r="I2605" s="93"/>
      <c r="J2605" s="230"/>
    </row>
    <row r="2606" spans="1:10" ht="24" x14ac:dyDescent="0.25">
      <c r="A2606" s="230"/>
      <c r="B2606" s="290"/>
      <c r="C2606" s="312" t="s">
        <v>3117</v>
      </c>
      <c r="D2606" s="304">
        <v>1</v>
      </c>
      <c r="E2606" s="297">
        <v>1</v>
      </c>
      <c r="F2606" s="298" t="s">
        <v>713</v>
      </c>
      <c r="G2606" s="299" t="s">
        <v>2903</v>
      </c>
      <c r="H2606" s="292"/>
      <c r="I2606" s="93"/>
      <c r="J2606" s="230"/>
    </row>
    <row r="2607" spans="1:10" ht="36" x14ac:dyDescent="0.25">
      <c r="A2607" s="230"/>
      <c r="B2607" s="290"/>
      <c r="C2607" s="312" t="s">
        <v>3118</v>
      </c>
      <c r="D2607" s="304">
        <v>1</v>
      </c>
      <c r="E2607" s="297">
        <v>1</v>
      </c>
      <c r="F2607" s="298" t="s">
        <v>713</v>
      </c>
      <c r="G2607" s="299" t="s">
        <v>2903</v>
      </c>
      <c r="H2607" s="292"/>
      <c r="I2607" s="93"/>
      <c r="J2607" s="230"/>
    </row>
    <row r="2608" spans="1:10" x14ac:dyDescent="0.25">
      <c r="A2608" s="230"/>
      <c r="B2608" s="290"/>
      <c r="C2608" s="277"/>
      <c r="D2608" s="291"/>
      <c r="E2608" s="292"/>
      <c r="F2608" s="292"/>
      <c r="G2608" s="292"/>
      <c r="H2608" s="292"/>
      <c r="I2608" s="129"/>
      <c r="J2608" s="230"/>
    </row>
    <row r="2609" spans="1:10" x14ac:dyDescent="0.25">
      <c r="A2609" s="230"/>
      <c r="B2609" s="290"/>
      <c r="C2609" s="277" t="s">
        <v>1480</v>
      </c>
      <c r="D2609" s="291"/>
      <c r="E2609" s="292"/>
      <c r="F2609" s="292"/>
      <c r="G2609" s="292"/>
      <c r="H2609" s="292"/>
      <c r="I2609" s="129"/>
      <c r="J2609" s="230"/>
    </row>
    <row r="2610" spans="1:10" x14ac:dyDescent="0.25">
      <c r="A2610" s="230"/>
      <c r="B2610" s="290"/>
      <c r="C2610" s="277"/>
      <c r="D2610" s="291"/>
      <c r="E2610" s="292"/>
      <c r="F2610" s="292"/>
      <c r="G2610" s="292"/>
      <c r="H2610" s="292"/>
      <c r="I2610" s="129"/>
      <c r="J2610" s="230"/>
    </row>
    <row r="2611" spans="1:10" x14ac:dyDescent="0.25">
      <c r="A2611" s="230"/>
      <c r="B2611" s="290"/>
      <c r="C2611" s="270" t="s">
        <v>726</v>
      </c>
      <c r="D2611" s="284"/>
      <c r="E2611" s="283" t="s">
        <v>1485</v>
      </c>
      <c r="F2611" s="283" t="s">
        <v>712</v>
      </c>
      <c r="G2611" s="283" t="s">
        <v>1486</v>
      </c>
      <c r="H2611" s="292"/>
      <c r="I2611" s="129"/>
      <c r="J2611" s="230"/>
    </row>
    <row r="2612" spans="1:10" ht="60" x14ac:dyDescent="0.25">
      <c r="A2612" s="230"/>
      <c r="B2612" s="290"/>
      <c r="C2612" s="303" t="s">
        <v>3119</v>
      </c>
      <c r="D2612" s="304">
        <v>1</v>
      </c>
      <c r="E2612" s="297">
        <v>1</v>
      </c>
      <c r="F2612" s="298" t="s">
        <v>713</v>
      </c>
      <c r="G2612" s="299" t="s">
        <v>2903</v>
      </c>
      <c r="H2612" s="292"/>
      <c r="I2612" s="129"/>
      <c r="J2612" s="230"/>
    </row>
    <row r="2613" spans="1:10" ht="36" x14ac:dyDescent="0.25">
      <c r="A2613" s="230"/>
      <c r="B2613" s="290"/>
      <c r="C2613" s="295" t="s">
        <v>3120</v>
      </c>
      <c r="D2613" s="304">
        <v>1</v>
      </c>
      <c r="E2613" s="297">
        <v>1</v>
      </c>
      <c r="F2613" s="298" t="s">
        <v>713</v>
      </c>
      <c r="G2613" s="299" t="s">
        <v>2903</v>
      </c>
      <c r="H2613" s="292"/>
      <c r="I2613" s="129"/>
      <c r="J2613" s="230"/>
    </row>
    <row r="2614" spans="1:10" ht="36" x14ac:dyDescent="0.25">
      <c r="A2614" s="230"/>
      <c r="B2614" s="290"/>
      <c r="C2614" s="295" t="s">
        <v>3121</v>
      </c>
      <c r="D2614" s="304">
        <v>1</v>
      </c>
      <c r="E2614" s="297">
        <v>1</v>
      </c>
      <c r="F2614" s="298" t="s">
        <v>713</v>
      </c>
      <c r="G2614" s="299" t="s">
        <v>2903</v>
      </c>
      <c r="H2614" s="292"/>
      <c r="I2614" s="129"/>
      <c r="J2614" s="230"/>
    </row>
    <row r="2615" spans="1:10" ht="36" x14ac:dyDescent="0.25">
      <c r="A2615" s="230"/>
      <c r="B2615" s="290"/>
      <c r="C2615" s="295" t="s">
        <v>3122</v>
      </c>
      <c r="D2615" s="304">
        <v>1</v>
      </c>
      <c r="E2615" s="297">
        <v>1</v>
      </c>
      <c r="F2615" s="298" t="s">
        <v>713</v>
      </c>
      <c r="G2615" s="299" t="s">
        <v>2903</v>
      </c>
      <c r="H2615" s="292"/>
      <c r="I2615" s="129"/>
      <c r="J2615" s="230"/>
    </row>
    <row r="2616" spans="1:10" ht="24" x14ac:dyDescent="0.25">
      <c r="A2616" s="230"/>
      <c r="B2616" s="290"/>
      <c r="C2616" s="295" t="s">
        <v>3123</v>
      </c>
      <c r="D2616" s="304">
        <v>1</v>
      </c>
      <c r="E2616" s="297">
        <v>1</v>
      </c>
      <c r="F2616" s="298" t="s">
        <v>713</v>
      </c>
      <c r="G2616" s="299" t="s">
        <v>2903</v>
      </c>
      <c r="H2616" s="292"/>
      <c r="I2616" s="129"/>
      <c r="J2616" s="230"/>
    </row>
    <row r="2617" spans="1:10" ht="24" x14ac:dyDescent="0.25">
      <c r="A2617" s="230"/>
      <c r="B2617" s="290"/>
      <c r="C2617" s="295" t="s">
        <v>2814</v>
      </c>
      <c r="D2617" s="304">
        <v>1</v>
      </c>
      <c r="E2617" s="297">
        <v>1</v>
      </c>
      <c r="F2617" s="298" t="s">
        <v>713</v>
      </c>
      <c r="G2617" s="299" t="s">
        <v>2903</v>
      </c>
      <c r="H2617" s="292"/>
      <c r="I2617" s="129"/>
      <c r="J2617" s="230"/>
    </row>
    <row r="2618" spans="1:10" ht="36" x14ac:dyDescent="0.25">
      <c r="A2618" s="230"/>
      <c r="B2618" s="290"/>
      <c r="C2618" s="295" t="s">
        <v>3124</v>
      </c>
      <c r="D2618" s="304">
        <v>1</v>
      </c>
      <c r="E2618" s="297">
        <v>1</v>
      </c>
      <c r="F2618" s="298" t="s">
        <v>713</v>
      </c>
      <c r="G2618" s="299" t="s">
        <v>2903</v>
      </c>
      <c r="H2618" s="292"/>
      <c r="I2618" s="129"/>
      <c r="J2618" s="230"/>
    </row>
    <row r="2619" spans="1:10" ht="36" x14ac:dyDescent="0.25">
      <c r="A2619" s="230"/>
      <c r="B2619" s="290"/>
      <c r="C2619" s="303" t="s">
        <v>3125</v>
      </c>
      <c r="D2619" s="304">
        <v>1</v>
      </c>
      <c r="E2619" s="297">
        <v>0.5</v>
      </c>
      <c r="F2619" s="298" t="s">
        <v>713</v>
      </c>
      <c r="G2619" s="299" t="s">
        <v>3126</v>
      </c>
      <c r="H2619" s="292"/>
      <c r="I2619" s="129"/>
      <c r="J2619" s="230"/>
    </row>
    <row r="2620" spans="1:10" x14ac:dyDescent="0.25">
      <c r="A2620" s="230"/>
      <c r="B2620" s="290"/>
      <c r="C2620" s="295" t="s">
        <v>3127</v>
      </c>
      <c r="D2620" s="304">
        <v>1</v>
      </c>
      <c r="E2620" s="297">
        <v>1</v>
      </c>
      <c r="F2620" s="298" t="s">
        <v>713</v>
      </c>
      <c r="G2620" s="299" t="s">
        <v>2903</v>
      </c>
      <c r="H2620" s="292"/>
      <c r="I2620" s="129"/>
      <c r="J2620" s="230"/>
    </row>
    <row r="2621" spans="1:10" x14ac:dyDescent="0.25">
      <c r="A2621" s="230"/>
      <c r="B2621" s="305"/>
      <c r="C2621" s="306"/>
      <c r="D2621" s="307"/>
      <c r="E2621" s="308"/>
      <c r="F2621" s="308"/>
      <c r="G2621" s="308"/>
      <c r="H2621" s="308"/>
      <c r="I2621" s="98"/>
      <c r="J2621" s="230"/>
    </row>
    <row r="2622" spans="1:10" x14ac:dyDescent="0.25">
      <c r="A2622" s="230"/>
      <c r="B2622" s="230"/>
      <c r="C2622" s="256"/>
      <c r="D2622" s="116"/>
      <c r="E2622" s="230"/>
      <c r="F2622" s="230"/>
      <c r="G2622" s="230"/>
      <c r="H2622" s="230"/>
      <c r="I2622" s="230"/>
      <c r="J2622" s="230"/>
    </row>
    <row r="2623" spans="1:10" x14ac:dyDescent="0.25">
      <c r="A2623" s="230"/>
      <c r="B2623" s="230"/>
      <c r="C2623" s="256"/>
      <c r="D2623" s="116"/>
      <c r="E2623" s="230"/>
      <c r="F2623" s="230"/>
      <c r="G2623" s="230"/>
      <c r="H2623" s="230"/>
      <c r="I2623" s="230"/>
      <c r="J2623" s="230"/>
    </row>
    <row r="2624" spans="1:10" x14ac:dyDescent="0.25">
      <c r="A2624" s="230"/>
      <c r="B2624" s="230"/>
      <c r="C2624" s="256"/>
      <c r="D2624" s="116"/>
      <c r="E2624" s="230"/>
      <c r="F2624" s="230"/>
      <c r="G2624" s="230"/>
      <c r="H2624" s="230"/>
      <c r="I2624" s="230"/>
      <c r="J2624" s="230"/>
    </row>
    <row r="2625" spans="1:10" x14ac:dyDescent="0.25">
      <c r="A2625" s="230"/>
      <c r="B2625" s="230"/>
      <c r="C2625" s="256"/>
      <c r="D2625" s="116"/>
      <c r="E2625" s="230"/>
      <c r="F2625" s="230"/>
      <c r="G2625" s="230"/>
      <c r="H2625" s="230"/>
      <c r="I2625" s="230"/>
      <c r="J2625" s="230"/>
    </row>
    <row r="2626" spans="1:10" x14ac:dyDescent="0.25">
      <c r="A2626" s="230"/>
      <c r="B2626" s="230"/>
      <c r="C2626" s="256"/>
      <c r="D2626" s="116"/>
      <c r="E2626" s="230"/>
      <c r="F2626" s="230"/>
      <c r="G2626" s="230"/>
      <c r="H2626" s="230"/>
      <c r="I2626" s="230"/>
      <c r="J2626" s="230"/>
    </row>
    <row r="2627" spans="1:10" x14ac:dyDescent="0.25">
      <c r="A2627" s="230"/>
      <c r="B2627" s="230"/>
      <c r="C2627" s="256"/>
      <c r="D2627" s="116"/>
      <c r="E2627" s="230"/>
      <c r="F2627" s="230"/>
      <c r="G2627" s="230"/>
      <c r="H2627" s="230"/>
      <c r="I2627" s="230"/>
      <c r="J2627" s="230"/>
    </row>
    <row r="2628" spans="1:10" x14ac:dyDescent="0.25">
      <c r="A2628" s="230"/>
      <c r="B2628" s="230"/>
      <c r="C2628" s="256"/>
      <c r="D2628" s="116"/>
      <c r="E2628" s="230"/>
      <c r="F2628" s="230"/>
      <c r="G2628" s="230"/>
      <c r="H2628" s="230"/>
      <c r="I2628" s="230"/>
      <c r="J2628" s="230"/>
    </row>
    <row r="2629" spans="1:10" ht="18.75" x14ac:dyDescent="0.25">
      <c r="A2629" s="234"/>
      <c r="B2629" s="407" t="s">
        <v>3128</v>
      </c>
      <c r="C2629" s="408"/>
      <c r="D2629" s="408"/>
      <c r="E2629" s="408"/>
      <c r="F2629" s="408"/>
      <c r="G2629" s="408"/>
      <c r="H2629" s="408"/>
      <c r="I2629" s="243"/>
      <c r="J2629" s="233"/>
    </row>
    <row r="2630" spans="1:10" x14ac:dyDescent="0.25">
      <c r="A2630" s="234"/>
      <c r="B2630" s="232"/>
      <c r="C2630" s="232"/>
      <c r="D2630" s="119"/>
      <c r="E2630" s="232"/>
      <c r="F2630" s="232"/>
      <c r="G2630" s="232"/>
      <c r="H2630" s="232"/>
      <c r="I2630" s="232"/>
      <c r="J2630" s="233"/>
    </row>
    <row r="2631" spans="1:10" x14ac:dyDescent="0.25">
      <c r="A2631" s="234"/>
      <c r="B2631" s="232"/>
      <c r="C2631" s="244" t="s">
        <v>1478</v>
      </c>
      <c r="D2631" s="120"/>
      <c r="E2631" s="245">
        <f>IF('Aplicabilidad Art.55'!$Q$34="NO","NA",SUM(E2640:E2654)/SUM(D2640:D2654))</f>
        <v>0</v>
      </c>
      <c r="F2631" s="246"/>
      <c r="G2631" s="247" t="str">
        <f>CONCATENATE("Según la configuración de aplicabilidad, esta fracción ",'Aplicabilidad Art.55'!Q34," aplica.")</f>
        <v>Según la configuración de aplicabilidad, esta fracción SI aplica.</v>
      </c>
      <c r="H2631" s="234"/>
      <c r="I2631" s="232"/>
      <c r="J2631" s="233"/>
    </row>
    <row r="2632" spans="1:10" x14ac:dyDescent="0.25">
      <c r="A2632" s="234"/>
      <c r="B2632" s="234"/>
      <c r="C2632" s="244" t="s">
        <v>1480</v>
      </c>
      <c r="D2632" s="120"/>
      <c r="E2632" s="245">
        <f>IF('Aplicabilidad Art.55'!$Q$34="NO","NA",SUM(E2659:E2667)/SUM(D2659:D2667))</f>
        <v>0</v>
      </c>
      <c r="F2632" s="246"/>
      <c r="G2632" s="248" t="s">
        <v>1481</v>
      </c>
      <c r="H2632" s="234"/>
      <c r="I2632" s="232"/>
      <c r="J2632" s="233"/>
    </row>
    <row r="2633" spans="1:10" x14ac:dyDescent="0.25">
      <c r="A2633" s="234"/>
      <c r="B2633" s="234"/>
      <c r="C2633" s="244" t="s">
        <v>1482</v>
      </c>
      <c r="D2633" s="120"/>
      <c r="E2633" s="177">
        <f>IF('Aplicabilidad Art.55'!$Q$34="NO","NA",E2631*0.6+E2632*0.4)</f>
        <v>0</v>
      </c>
      <c r="F2633" s="249"/>
      <c r="G2633" s="248" t="s">
        <v>1483</v>
      </c>
      <c r="H2633" s="234"/>
      <c r="I2633" s="232"/>
      <c r="J2633" s="233"/>
    </row>
    <row r="2634" spans="1:10" x14ac:dyDescent="0.25">
      <c r="A2634" s="234"/>
      <c r="B2634" s="234"/>
      <c r="C2634" s="234"/>
      <c r="D2634" s="117"/>
      <c r="E2634" s="236"/>
      <c r="F2634" s="236"/>
      <c r="G2634" s="234"/>
      <c r="H2634" s="234"/>
      <c r="I2634" s="232"/>
      <c r="J2634" s="233"/>
    </row>
    <row r="2635" spans="1:10" x14ac:dyDescent="0.25">
      <c r="A2635" s="230"/>
      <c r="B2635" s="231"/>
      <c r="C2635" s="232"/>
      <c r="D2635" s="114"/>
      <c r="E2635" s="231"/>
      <c r="F2635" s="231"/>
      <c r="G2635" s="231"/>
      <c r="H2635" s="232"/>
      <c r="I2635" s="232"/>
      <c r="J2635" s="233"/>
    </row>
    <row r="2636" spans="1:10" x14ac:dyDescent="0.25">
      <c r="A2636" s="230"/>
      <c r="B2636" s="91"/>
      <c r="C2636" s="251"/>
      <c r="D2636" s="121"/>
      <c r="E2636" s="409"/>
      <c r="F2636" s="410"/>
      <c r="G2636" s="410"/>
      <c r="H2636" s="252"/>
      <c r="I2636" s="92"/>
      <c r="J2636" s="233"/>
    </row>
    <row r="2637" spans="1:10" x14ac:dyDescent="0.25">
      <c r="A2637" s="230"/>
      <c r="B2637" s="49"/>
      <c r="C2637" s="234" t="s">
        <v>1484</v>
      </c>
      <c r="D2637" s="122"/>
      <c r="E2637" s="253"/>
      <c r="F2637" s="253"/>
      <c r="G2637" s="253"/>
      <c r="H2637" s="253"/>
      <c r="I2637" s="93"/>
      <c r="J2637" s="233"/>
    </row>
    <row r="2638" spans="1:10" x14ac:dyDescent="0.25">
      <c r="A2638" s="230"/>
      <c r="B2638" s="123"/>
      <c r="C2638" s="234"/>
      <c r="D2638" s="122"/>
      <c r="E2638" s="253"/>
      <c r="F2638" s="253"/>
      <c r="G2638" s="253"/>
      <c r="H2638" s="253"/>
      <c r="I2638" s="93"/>
      <c r="J2638" s="233"/>
    </row>
    <row r="2639" spans="1:10" x14ac:dyDescent="0.25">
      <c r="A2639" s="230"/>
      <c r="B2639" s="123"/>
      <c r="C2639" s="232" t="s">
        <v>726</v>
      </c>
      <c r="D2639" s="114"/>
      <c r="E2639" s="231" t="s">
        <v>1485</v>
      </c>
      <c r="F2639" s="231" t="s">
        <v>712</v>
      </c>
      <c r="G2639" s="231" t="s">
        <v>1486</v>
      </c>
      <c r="H2639" s="253"/>
      <c r="I2639" s="93"/>
      <c r="J2639" s="233"/>
    </row>
    <row r="2640" spans="1:10" ht="60" x14ac:dyDescent="0.25">
      <c r="A2640" s="230"/>
      <c r="B2640" s="49"/>
      <c r="C2640" s="124" t="s">
        <v>1487</v>
      </c>
      <c r="D2640" s="131">
        <v>1</v>
      </c>
      <c r="E2640" s="126">
        <v>0</v>
      </c>
      <c r="F2640" s="139" t="s">
        <v>713</v>
      </c>
      <c r="G2640" s="135" t="s">
        <v>3129</v>
      </c>
      <c r="H2640" s="253"/>
      <c r="I2640" s="93"/>
      <c r="J2640" s="230"/>
    </row>
    <row r="2641" spans="1:10" ht="60" x14ac:dyDescent="0.25">
      <c r="A2641" s="230"/>
      <c r="B2641" s="49"/>
      <c r="C2641" s="124" t="s">
        <v>1488</v>
      </c>
      <c r="D2641" s="131">
        <v>1</v>
      </c>
      <c r="E2641" s="126">
        <v>0</v>
      </c>
      <c r="F2641" s="139" t="s">
        <v>713</v>
      </c>
      <c r="G2641" s="135" t="s">
        <v>3129</v>
      </c>
      <c r="H2641" s="253"/>
      <c r="I2641" s="93"/>
      <c r="J2641" s="230"/>
    </row>
    <row r="2642" spans="1:10" ht="60" x14ac:dyDescent="0.25">
      <c r="A2642" s="230"/>
      <c r="B2642" s="49"/>
      <c r="C2642" s="128" t="s">
        <v>3130</v>
      </c>
      <c r="D2642" s="131">
        <v>1</v>
      </c>
      <c r="E2642" s="126">
        <v>0</v>
      </c>
      <c r="F2642" s="139" t="s">
        <v>713</v>
      </c>
      <c r="G2642" s="135" t="s">
        <v>3129</v>
      </c>
      <c r="H2642" s="253"/>
      <c r="I2642" s="93"/>
      <c r="J2642" s="230"/>
    </row>
    <row r="2643" spans="1:10" ht="60" x14ac:dyDescent="0.25">
      <c r="A2643" s="230"/>
      <c r="B2643" s="49"/>
      <c r="C2643" s="128" t="s">
        <v>3131</v>
      </c>
      <c r="D2643" s="131">
        <v>1</v>
      </c>
      <c r="E2643" s="126">
        <v>0</v>
      </c>
      <c r="F2643" s="139" t="s">
        <v>713</v>
      </c>
      <c r="G2643" s="135" t="s">
        <v>3129</v>
      </c>
      <c r="H2643" s="253"/>
      <c r="I2643" s="93"/>
      <c r="J2643" s="230"/>
    </row>
    <row r="2644" spans="1:10" ht="60" x14ac:dyDescent="0.25">
      <c r="A2644" s="230"/>
      <c r="B2644" s="49"/>
      <c r="C2644" s="128" t="s">
        <v>3132</v>
      </c>
      <c r="D2644" s="131">
        <v>1</v>
      </c>
      <c r="E2644" s="126">
        <v>0</v>
      </c>
      <c r="F2644" s="139" t="s">
        <v>713</v>
      </c>
      <c r="G2644" s="135" t="s">
        <v>3129</v>
      </c>
      <c r="H2644" s="253"/>
      <c r="I2644" s="93"/>
      <c r="J2644" s="230"/>
    </row>
    <row r="2645" spans="1:10" ht="60" x14ac:dyDescent="0.25">
      <c r="A2645" s="230"/>
      <c r="B2645" s="49"/>
      <c r="C2645" s="124" t="s">
        <v>2116</v>
      </c>
      <c r="D2645" s="131">
        <v>1</v>
      </c>
      <c r="E2645" s="126">
        <v>0</v>
      </c>
      <c r="F2645" s="139" t="s">
        <v>713</v>
      </c>
      <c r="G2645" s="135" t="s">
        <v>3129</v>
      </c>
      <c r="H2645" s="253"/>
      <c r="I2645" s="93"/>
      <c r="J2645" s="230"/>
    </row>
    <row r="2646" spans="1:10" ht="60" x14ac:dyDescent="0.25">
      <c r="A2646" s="230"/>
      <c r="B2646" s="49"/>
      <c r="C2646" s="124" t="s">
        <v>2117</v>
      </c>
      <c r="D2646" s="131">
        <v>1</v>
      </c>
      <c r="E2646" s="126">
        <v>0</v>
      </c>
      <c r="F2646" s="139" t="s">
        <v>713</v>
      </c>
      <c r="G2646" s="135" t="s">
        <v>3129</v>
      </c>
      <c r="H2646" s="253"/>
      <c r="I2646" s="93"/>
      <c r="J2646" s="230"/>
    </row>
    <row r="2647" spans="1:10" ht="60" x14ac:dyDescent="0.25">
      <c r="A2647" s="230"/>
      <c r="B2647" s="49"/>
      <c r="C2647" s="128" t="s">
        <v>3133</v>
      </c>
      <c r="D2647" s="131">
        <v>1</v>
      </c>
      <c r="E2647" s="126">
        <v>0</v>
      </c>
      <c r="F2647" s="139" t="s">
        <v>713</v>
      </c>
      <c r="G2647" s="135" t="s">
        <v>3129</v>
      </c>
      <c r="H2647" s="253"/>
      <c r="I2647" s="93"/>
      <c r="J2647" s="230"/>
    </row>
    <row r="2648" spans="1:10" ht="60" x14ac:dyDescent="0.25">
      <c r="A2648" s="230"/>
      <c r="B2648" s="49"/>
      <c r="C2648" s="128" t="s">
        <v>3134</v>
      </c>
      <c r="D2648" s="131">
        <v>1</v>
      </c>
      <c r="E2648" s="126">
        <v>0</v>
      </c>
      <c r="F2648" s="139" t="s">
        <v>713</v>
      </c>
      <c r="G2648" s="135" t="s">
        <v>3129</v>
      </c>
      <c r="H2648" s="253"/>
      <c r="I2648" s="93"/>
      <c r="J2648" s="230"/>
    </row>
    <row r="2649" spans="1:10" ht="60" x14ac:dyDescent="0.25">
      <c r="A2649" s="230"/>
      <c r="B2649" s="49"/>
      <c r="C2649" s="141" t="s">
        <v>3135</v>
      </c>
      <c r="D2649" s="131">
        <v>1</v>
      </c>
      <c r="E2649" s="126">
        <v>0</v>
      </c>
      <c r="F2649" s="139" t="s">
        <v>713</v>
      </c>
      <c r="G2649" s="135" t="s">
        <v>3129</v>
      </c>
      <c r="H2649" s="253"/>
      <c r="I2649" s="93"/>
      <c r="J2649" s="230"/>
    </row>
    <row r="2650" spans="1:10" ht="60" x14ac:dyDescent="0.25">
      <c r="A2650" s="230"/>
      <c r="B2650" s="49"/>
      <c r="C2650" s="128" t="s">
        <v>3136</v>
      </c>
      <c r="D2650" s="131">
        <v>1</v>
      </c>
      <c r="E2650" s="126">
        <v>0</v>
      </c>
      <c r="F2650" s="139" t="s">
        <v>713</v>
      </c>
      <c r="G2650" s="135" t="s">
        <v>3129</v>
      </c>
      <c r="H2650" s="253"/>
      <c r="I2650" s="93"/>
      <c r="J2650" s="230"/>
    </row>
    <row r="2651" spans="1:10" ht="60" x14ac:dyDescent="0.25">
      <c r="A2651" s="230"/>
      <c r="B2651" s="49"/>
      <c r="C2651" s="128" t="s">
        <v>3137</v>
      </c>
      <c r="D2651" s="131">
        <v>1</v>
      </c>
      <c r="E2651" s="126">
        <v>0</v>
      </c>
      <c r="F2651" s="139" t="s">
        <v>713</v>
      </c>
      <c r="G2651" s="135" t="s">
        <v>3129</v>
      </c>
      <c r="H2651" s="253"/>
      <c r="I2651" s="129"/>
      <c r="J2651" s="230"/>
    </row>
    <row r="2652" spans="1:10" ht="60" x14ac:dyDescent="0.25">
      <c r="A2652" s="230"/>
      <c r="B2652" s="49"/>
      <c r="C2652" s="124" t="s">
        <v>1514</v>
      </c>
      <c r="D2652" s="131">
        <v>1</v>
      </c>
      <c r="E2652" s="126">
        <v>0</v>
      </c>
      <c r="F2652" s="139" t="s">
        <v>713</v>
      </c>
      <c r="G2652" s="135" t="s">
        <v>3129</v>
      </c>
      <c r="H2652" s="253"/>
      <c r="I2652" s="129"/>
      <c r="J2652" s="230"/>
    </row>
    <row r="2653" spans="1:10" ht="60" x14ac:dyDescent="0.25">
      <c r="A2653" s="230"/>
      <c r="B2653" s="49"/>
      <c r="C2653" s="124" t="s">
        <v>1515</v>
      </c>
      <c r="D2653" s="131">
        <v>1</v>
      </c>
      <c r="E2653" s="126">
        <v>0</v>
      </c>
      <c r="F2653" s="139" t="s">
        <v>713</v>
      </c>
      <c r="G2653" s="135" t="s">
        <v>3129</v>
      </c>
      <c r="H2653" s="253"/>
      <c r="I2653" s="129"/>
      <c r="J2653" s="230"/>
    </row>
    <row r="2654" spans="1:10" ht="60" x14ac:dyDescent="0.25">
      <c r="A2654" s="230"/>
      <c r="B2654" s="49"/>
      <c r="C2654" s="128" t="s">
        <v>3138</v>
      </c>
      <c r="D2654" s="131">
        <v>1</v>
      </c>
      <c r="E2654" s="126">
        <v>0</v>
      </c>
      <c r="F2654" s="139" t="s">
        <v>713</v>
      </c>
      <c r="G2654" s="135" t="s">
        <v>3129</v>
      </c>
      <c r="H2654" s="253"/>
      <c r="I2654" s="129"/>
      <c r="J2654" s="230"/>
    </row>
    <row r="2655" spans="1:10" x14ac:dyDescent="0.25">
      <c r="A2655" s="230"/>
      <c r="B2655" s="49"/>
      <c r="C2655" s="234"/>
      <c r="D2655" s="122"/>
      <c r="E2655" s="253"/>
      <c r="F2655" s="253"/>
      <c r="G2655" s="253"/>
      <c r="H2655" s="253"/>
      <c r="I2655" s="129"/>
      <c r="J2655" s="230"/>
    </row>
    <row r="2656" spans="1:10" x14ac:dyDescent="0.25">
      <c r="A2656" s="230"/>
      <c r="B2656" s="49"/>
      <c r="C2656" s="234" t="s">
        <v>1480</v>
      </c>
      <c r="D2656" s="122"/>
      <c r="E2656" s="253"/>
      <c r="F2656" s="253"/>
      <c r="G2656" s="253"/>
      <c r="H2656" s="253"/>
      <c r="I2656" s="129"/>
      <c r="J2656" s="230"/>
    </row>
    <row r="2657" spans="1:10" x14ac:dyDescent="0.25">
      <c r="A2657" s="230"/>
      <c r="B2657" s="49"/>
      <c r="C2657" s="234"/>
      <c r="D2657" s="122"/>
      <c r="E2657" s="253"/>
      <c r="F2657" s="253"/>
      <c r="G2657" s="253"/>
      <c r="H2657" s="253"/>
      <c r="I2657" s="129"/>
      <c r="J2657" s="230"/>
    </row>
    <row r="2658" spans="1:10" x14ac:dyDescent="0.25">
      <c r="A2658" s="230"/>
      <c r="B2658" s="49"/>
      <c r="C2658" s="232" t="s">
        <v>726</v>
      </c>
      <c r="D2658" s="114"/>
      <c r="E2658" s="231" t="s">
        <v>1485</v>
      </c>
      <c r="F2658" s="231" t="s">
        <v>712</v>
      </c>
      <c r="G2658" s="231" t="s">
        <v>1486</v>
      </c>
      <c r="H2658" s="253"/>
      <c r="I2658" s="129"/>
      <c r="J2658" s="230"/>
    </row>
    <row r="2659" spans="1:10" ht="60" x14ac:dyDescent="0.25">
      <c r="A2659" s="230"/>
      <c r="B2659" s="49"/>
      <c r="C2659" s="130" t="s">
        <v>3139</v>
      </c>
      <c r="D2659" s="131">
        <v>1</v>
      </c>
      <c r="E2659" s="126">
        <v>0</v>
      </c>
      <c r="F2659" s="139" t="s">
        <v>713</v>
      </c>
      <c r="G2659" s="135" t="s">
        <v>3129</v>
      </c>
      <c r="H2659" s="253"/>
      <c r="I2659" s="129"/>
      <c r="J2659" s="230"/>
    </row>
    <row r="2660" spans="1:10" ht="60" x14ac:dyDescent="0.25">
      <c r="A2660" s="230"/>
      <c r="B2660" s="49"/>
      <c r="C2660" s="124" t="s">
        <v>3140</v>
      </c>
      <c r="D2660" s="131">
        <v>1</v>
      </c>
      <c r="E2660" s="126">
        <v>0</v>
      </c>
      <c r="F2660" s="139" t="s">
        <v>713</v>
      </c>
      <c r="G2660" s="135" t="s">
        <v>3129</v>
      </c>
      <c r="H2660" s="253"/>
      <c r="I2660" s="129"/>
      <c r="J2660" s="230"/>
    </row>
    <row r="2661" spans="1:10" ht="60" x14ac:dyDescent="0.25">
      <c r="A2661" s="230"/>
      <c r="B2661" s="49"/>
      <c r="C2661" s="124" t="s">
        <v>3141</v>
      </c>
      <c r="D2661" s="131">
        <v>1</v>
      </c>
      <c r="E2661" s="126">
        <v>0</v>
      </c>
      <c r="F2661" s="139" t="s">
        <v>713</v>
      </c>
      <c r="G2661" s="135" t="s">
        <v>3129</v>
      </c>
      <c r="H2661" s="253"/>
      <c r="I2661" s="129"/>
      <c r="J2661" s="230"/>
    </row>
    <row r="2662" spans="1:10" ht="60" x14ac:dyDescent="0.25">
      <c r="A2662" s="230"/>
      <c r="B2662" s="49"/>
      <c r="C2662" s="124" t="s">
        <v>3142</v>
      </c>
      <c r="D2662" s="131">
        <v>1</v>
      </c>
      <c r="E2662" s="126">
        <v>0</v>
      </c>
      <c r="F2662" s="139" t="s">
        <v>713</v>
      </c>
      <c r="G2662" s="135" t="s">
        <v>3129</v>
      </c>
      <c r="H2662" s="253"/>
      <c r="I2662" s="129"/>
      <c r="J2662" s="230"/>
    </row>
    <row r="2663" spans="1:10" ht="60" x14ac:dyDescent="0.25">
      <c r="A2663" s="230"/>
      <c r="B2663" s="49"/>
      <c r="C2663" s="124" t="s">
        <v>3143</v>
      </c>
      <c r="D2663" s="131">
        <v>1</v>
      </c>
      <c r="E2663" s="126">
        <v>0</v>
      </c>
      <c r="F2663" s="139" t="s">
        <v>713</v>
      </c>
      <c r="G2663" s="135" t="s">
        <v>3129</v>
      </c>
      <c r="H2663" s="253"/>
      <c r="I2663" s="129"/>
      <c r="J2663" s="230"/>
    </row>
    <row r="2664" spans="1:10" ht="60" x14ac:dyDescent="0.25">
      <c r="A2664" s="230"/>
      <c r="B2664" s="49"/>
      <c r="C2664" s="124" t="s">
        <v>3144</v>
      </c>
      <c r="D2664" s="131">
        <v>1</v>
      </c>
      <c r="E2664" s="126">
        <v>0</v>
      </c>
      <c r="F2664" s="139" t="s">
        <v>713</v>
      </c>
      <c r="G2664" s="135" t="s">
        <v>3129</v>
      </c>
      <c r="H2664" s="253"/>
      <c r="I2664" s="129"/>
      <c r="J2664" s="230"/>
    </row>
    <row r="2665" spans="1:10" ht="60" x14ac:dyDescent="0.25">
      <c r="A2665" s="230"/>
      <c r="B2665" s="49"/>
      <c r="C2665" s="124" t="s">
        <v>3145</v>
      </c>
      <c r="D2665" s="131">
        <v>1</v>
      </c>
      <c r="E2665" s="126">
        <v>0</v>
      </c>
      <c r="F2665" s="139" t="s">
        <v>713</v>
      </c>
      <c r="G2665" s="135" t="s">
        <v>3129</v>
      </c>
      <c r="H2665" s="253"/>
      <c r="I2665" s="129"/>
      <c r="J2665" s="230"/>
    </row>
    <row r="2666" spans="1:10" ht="60" x14ac:dyDescent="0.25">
      <c r="A2666" s="230"/>
      <c r="B2666" s="49"/>
      <c r="C2666" s="130" t="s">
        <v>3146</v>
      </c>
      <c r="D2666" s="131">
        <v>1</v>
      </c>
      <c r="E2666" s="126">
        <v>0</v>
      </c>
      <c r="F2666" s="139" t="s">
        <v>713</v>
      </c>
      <c r="G2666" s="135" t="s">
        <v>3129</v>
      </c>
      <c r="H2666" s="253"/>
      <c r="I2666" s="129"/>
      <c r="J2666" s="230"/>
    </row>
    <row r="2667" spans="1:10" ht="60" x14ac:dyDescent="0.25">
      <c r="A2667" s="230"/>
      <c r="B2667" s="49"/>
      <c r="C2667" s="124" t="s">
        <v>3147</v>
      </c>
      <c r="D2667" s="131">
        <v>1</v>
      </c>
      <c r="E2667" s="126">
        <v>0</v>
      </c>
      <c r="F2667" s="139" t="s">
        <v>713</v>
      </c>
      <c r="G2667" s="135" t="s">
        <v>3129</v>
      </c>
      <c r="H2667" s="253"/>
      <c r="I2667" s="129"/>
      <c r="J2667" s="230"/>
    </row>
    <row r="2668" spans="1:10" x14ac:dyDescent="0.25">
      <c r="A2668" s="230"/>
      <c r="B2668" s="97"/>
      <c r="C2668" s="254"/>
      <c r="D2668" s="132"/>
      <c r="E2668" s="255"/>
      <c r="F2668" s="255"/>
      <c r="G2668" s="255"/>
      <c r="H2668" s="255"/>
      <c r="I2668" s="98"/>
      <c r="J2668" s="230"/>
    </row>
    <row r="2669" spans="1:10" x14ac:dyDescent="0.25">
      <c r="A2669" s="230"/>
      <c r="B2669" s="230"/>
      <c r="C2669" s="256"/>
      <c r="D2669" s="116"/>
      <c r="E2669" s="230"/>
      <c r="F2669" s="230"/>
      <c r="G2669" s="230"/>
      <c r="H2669" s="230"/>
      <c r="I2669" s="230"/>
      <c r="J2669" s="230"/>
    </row>
    <row r="2670" spans="1:10" x14ac:dyDescent="0.25">
      <c r="A2670" s="230"/>
      <c r="B2670" s="230"/>
      <c r="C2670" s="256"/>
      <c r="D2670" s="116"/>
      <c r="E2670" s="230"/>
      <c r="F2670" s="230"/>
      <c r="G2670" s="230"/>
      <c r="H2670" s="230"/>
      <c r="I2670" s="230"/>
      <c r="J2670" s="230"/>
    </row>
    <row r="2671" spans="1:10" x14ac:dyDescent="0.25">
      <c r="A2671" s="230"/>
      <c r="B2671" s="230"/>
      <c r="C2671" s="256"/>
      <c r="D2671" s="116"/>
      <c r="E2671" s="230"/>
      <c r="F2671" s="230"/>
      <c r="G2671" s="230"/>
      <c r="H2671" s="230"/>
      <c r="I2671" s="230"/>
      <c r="J2671" s="230"/>
    </row>
    <row r="2672" spans="1:10" x14ac:dyDescent="0.25">
      <c r="A2672" s="230"/>
      <c r="B2672" s="230"/>
      <c r="C2672" s="256"/>
      <c r="D2672" s="116"/>
      <c r="E2672" s="230"/>
      <c r="F2672" s="230"/>
      <c r="G2672" s="230"/>
      <c r="H2672" s="230"/>
      <c r="I2672" s="230"/>
      <c r="J2672" s="230"/>
    </row>
    <row r="2673" spans="1:10" x14ac:dyDescent="0.25">
      <c r="A2673" s="230"/>
      <c r="B2673" s="230"/>
      <c r="C2673" s="256"/>
      <c r="D2673" s="116"/>
      <c r="E2673" s="230"/>
      <c r="F2673" s="230"/>
      <c r="G2673" s="230"/>
      <c r="H2673" s="230"/>
      <c r="I2673" s="230"/>
      <c r="J2673" s="230"/>
    </row>
    <row r="2674" spans="1:10" ht="18.75" x14ac:dyDescent="0.25">
      <c r="A2674" s="234"/>
      <c r="B2674" s="407" t="s">
        <v>3148</v>
      </c>
      <c r="C2674" s="408"/>
      <c r="D2674" s="408"/>
      <c r="E2674" s="408"/>
      <c r="F2674" s="408"/>
      <c r="G2674" s="408"/>
      <c r="H2674" s="408"/>
      <c r="I2674" s="243"/>
      <c r="J2674" s="233"/>
    </row>
    <row r="2675" spans="1:10" x14ac:dyDescent="0.25">
      <c r="A2675" s="234"/>
      <c r="B2675" s="232"/>
      <c r="C2675" s="232"/>
      <c r="D2675" s="119"/>
      <c r="E2675" s="232"/>
      <c r="F2675" s="232"/>
      <c r="G2675" s="232"/>
      <c r="H2675" s="232"/>
      <c r="I2675" s="232"/>
      <c r="J2675" s="233"/>
    </row>
    <row r="2676" spans="1:10" x14ac:dyDescent="0.25">
      <c r="A2676" s="234"/>
      <c r="B2676" s="232"/>
      <c r="C2676" s="244" t="s">
        <v>1478</v>
      </c>
      <c r="D2676" s="120"/>
      <c r="E2676" s="245">
        <f>IF('Aplicabilidad Art.55'!$M$34="NO","NA",SUM(E2685:E2688)/SUM(D2685:D2688))</f>
        <v>0.5</v>
      </c>
      <c r="F2676" s="246"/>
      <c r="G2676" s="247" t="str">
        <f>CONCATENATE("Según la configuración de aplicabilidad, esta fracción ",'Aplicabilidad Art.55'!M34," aplica.")</f>
        <v>Según la configuración de aplicabilidad, esta fracción SI aplica.</v>
      </c>
      <c r="H2676" s="234"/>
      <c r="I2676" s="232"/>
      <c r="J2676" s="233"/>
    </row>
    <row r="2677" spans="1:10" x14ac:dyDescent="0.25">
      <c r="A2677" s="234"/>
      <c r="B2677" s="234"/>
      <c r="C2677" s="244" t="s">
        <v>1480</v>
      </c>
      <c r="D2677" s="120"/>
      <c r="E2677" s="245">
        <f>IF('Aplicabilidad Art.55'!$M$34="NO","NA",SUM(E2693:E2701)/SUM(D2693:D2701))</f>
        <v>0.77777777777777779</v>
      </c>
      <c r="F2677" s="246"/>
      <c r="G2677" s="248" t="s">
        <v>1481</v>
      </c>
      <c r="H2677" s="234"/>
      <c r="I2677" s="232"/>
      <c r="J2677" s="233"/>
    </row>
    <row r="2678" spans="1:10" x14ac:dyDescent="0.25">
      <c r="A2678" s="234"/>
      <c r="B2678" s="234"/>
      <c r="C2678" s="244" t="s">
        <v>1482</v>
      </c>
      <c r="D2678" s="120"/>
      <c r="E2678" s="177">
        <f>IF('Aplicabilidad Art.55'!$M$34="NO","NA",E2676*0.6+E2677*0.4)</f>
        <v>0.61111111111111116</v>
      </c>
      <c r="F2678" s="249"/>
      <c r="G2678" s="248" t="s">
        <v>1540</v>
      </c>
      <c r="H2678" s="234"/>
      <c r="I2678" s="232"/>
      <c r="J2678" s="233"/>
    </row>
    <row r="2679" spans="1:10" x14ac:dyDescent="0.25">
      <c r="A2679" s="234"/>
      <c r="B2679" s="234"/>
      <c r="C2679" s="234"/>
      <c r="D2679" s="117"/>
      <c r="E2679" s="236"/>
      <c r="F2679" s="236"/>
      <c r="G2679" s="234"/>
      <c r="H2679" s="234"/>
      <c r="I2679" s="232"/>
      <c r="J2679" s="233"/>
    </row>
    <row r="2680" spans="1:10" x14ac:dyDescent="0.25">
      <c r="A2680" s="230"/>
      <c r="B2680" s="231"/>
      <c r="C2680" s="232"/>
      <c r="D2680" s="114"/>
      <c r="E2680" s="231"/>
      <c r="F2680" s="231"/>
      <c r="G2680" s="231"/>
      <c r="H2680" s="232"/>
      <c r="I2680" s="232"/>
      <c r="J2680" s="233"/>
    </row>
    <row r="2681" spans="1:10" x14ac:dyDescent="0.25">
      <c r="A2681" s="230"/>
      <c r="B2681" s="91"/>
      <c r="C2681" s="251"/>
      <c r="D2681" s="121"/>
      <c r="E2681" s="409"/>
      <c r="F2681" s="410"/>
      <c r="G2681" s="410"/>
      <c r="H2681" s="252"/>
      <c r="I2681" s="92"/>
      <c r="J2681" s="233"/>
    </row>
    <row r="2682" spans="1:10" x14ac:dyDescent="0.25">
      <c r="A2682" s="230"/>
      <c r="B2682" s="49"/>
      <c r="C2682" s="234" t="s">
        <v>1484</v>
      </c>
      <c r="D2682" s="122"/>
      <c r="E2682" s="253"/>
      <c r="F2682" s="253"/>
      <c r="G2682" s="253"/>
      <c r="H2682" s="253"/>
      <c r="I2682" s="93"/>
      <c r="J2682" s="233"/>
    </row>
    <row r="2683" spans="1:10" x14ac:dyDescent="0.25">
      <c r="A2683" s="230"/>
      <c r="B2683" s="123"/>
      <c r="C2683" s="234"/>
      <c r="D2683" s="122"/>
      <c r="E2683" s="253"/>
      <c r="F2683" s="253"/>
      <c r="G2683" s="253"/>
      <c r="H2683" s="253"/>
      <c r="I2683" s="93"/>
      <c r="J2683" s="233"/>
    </row>
    <row r="2684" spans="1:10" x14ac:dyDescent="0.25">
      <c r="A2684" s="230"/>
      <c r="B2684" s="123"/>
      <c r="C2684" s="232" t="s">
        <v>726</v>
      </c>
      <c r="D2684" s="114"/>
      <c r="E2684" s="231" t="s">
        <v>1485</v>
      </c>
      <c r="F2684" s="231" t="s">
        <v>712</v>
      </c>
      <c r="G2684" s="231" t="s">
        <v>1486</v>
      </c>
      <c r="H2684" s="253"/>
      <c r="I2684" s="93"/>
      <c r="J2684" s="233"/>
    </row>
    <row r="2685" spans="1:10" x14ac:dyDescent="0.25">
      <c r="A2685" s="230"/>
      <c r="B2685" s="123"/>
      <c r="C2685" s="124" t="s">
        <v>1487</v>
      </c>
      <c r="D2685" s="125">
        <v>1</v>
      </c>
      <c r="E2685" s="126">
        <v>1</v>
      </c>
      <c r="F2685" s="126" t="s">
        <v>713</v>
      </c>
      <c r="G2685" s="127" t="s">
        <v>2903</v>
      </c>
      <c r="H2685" s="253"/>
      <c r="I2685" s="93"/>
      <c r="J2685" s="233"/>
    </row>
    <row r="2686" spans="1:10" ht="24" x14ac:dyDescent="0.25">
      <c r="A2686" s="230"/>
      <c r="B2686" s="49"/>
      <c r="C2686" s="124" t="s">
        <v>1488</v>
      </c>
      <c r="D2686" s="125">
        <v>1</v>
      </c>
      <c r="E2686" s="126">
        <v>1</v>
      </c>
      <c r="F2686" s="126" t="s">
        <v>713</v>
      </c>
      <c r="G2686" s="127" t="s">
        <v>2903</v>
      </c>
      <c r="H2686" s="253"/>
      <c r="I2686" s="93"/>
      <c r="J2686" s="230"/>
    </row>
    <row r="2687" spans="1:10" ht="30" x14ac:dyDescent="0.25">
      <c r="A2687" s="230"/>
      <c r="B2687" s="49"/>
      <c r="C2687" s="128" t="s">
        <v>3149</v>
      </c>
      <c r="D2687" s="125">
        <v>1</v>
      </c>
      <c r="E2687" s="126">
        <v>0</v>
      </c>
      <c r="F2687" s="126" t="s">
        <v>713</v>
      </c>
      <c r="G2687" s="127" t="s">
        <v>3150</v>
      </c>
      <c r="H2687" s="253"/>
      <c r="I2687" s="129"/>
      <c r="J2687" s="230"/>
    </row>
    <row r="2688" spans="1:10" ht="24" x14ac:dyDescent="0.25">
      <c r="A2688" s="230"/>
      <c r="B2688" s="49"/>
      <c r="C2688" s="128" t="s">
        <v>3151</v>
      </c>
      <c r="D2688" s="125">
        <v>1</v>
      </c>
      <c r="E2688" s="126">
        <v>0</v>
      </c>
      <c r="F2688" s="126" t="s">
        <v>713</v>
      </c>
      <c r="G2688" s="127" t="s">
        <v>3152</v>
      </c>
      <c r="H2688" s="253"/>
      <c r="I2688" s="129"/>
      <c r="J2688" s="230"/>
    </row>
    <row r="2689" spans="1:10" x14ac:dyDescent="0.25">
      <c r="A2689" s="230"/>
      <c r="B2689" s="49"/>
      <c r="C2689" s="234"/>
      <c r="D2689" s="122"/>
      <c r="E2689" s="253"/>
      <c r="F2689" s="253"/>
      <c r="G2689" s="253"/>
      <c r="H2689" s="253"/>
      <c r="I2689" s="129"/>
      <c r="J2689" s="230"/>
    </row>
    <row r="2690" spans="1:10" x14ac:dyDescent="0.25">
      <c r="A2690" s="230"/>
      <c r="B2690" s="49"/>
      <c r="C2690" s="234" t="s">
        <v>1480</v>
      </c>
      <c r="D2690" s="122"/>
      <c r="E2690" s="253"/>
      <c r="F2690" s="253"/>
      <c r="G2690" s="253"/>
      <c r="H2690" s="253"/>
      <c r="I2690" s="129"/>
      <c r="J2690" s="230"/>
    </row>
    <row r="2691" spans="1:10" x14ac:dyDescent="0.25">
      <c r="A2691" s="230"/>
      <c r="B2691" s="49"/>
      <c r="C2691" s="234"/>
      <c r="D2691" s="122"/>
      <c r="E2691" s="253"/>
      <c r="F2691" s="253"/>
      <c r="G2691" s="253"/>
      <c r="H2691" s="253"/>
      <c r="I2691" s="129"/>
      <c r="J2691" s="230"/>
    </row>
    <row r="2692" spans="1:10" x14ac:dyDescent="0.25">
      <c r="A2692" s="230"/>
      <c r="B2692" s="49"/>
      <c r="C2692" s="232" t="s">
        <v>726</v>
      </c>
      <c r="D2692" s="114"/>
      <c r="E2692" s="231" t="s">
        <v>1485</v>
      </c>
      <c r="F2692" s="231" t="s">
        <v>712</v>
      </c>
      <c r="G2692" s="231" t="s">
        <v>1486</v>
      </c>
      <c r="H2692" s="253"/>
      <c r="I2692" s="129"/>
      <c r="J2692" s="230"/>
    </row>
    <row r="2693" spans="1:10" x14ac:dyDescent="0.25">
      <c r="A2693" s="230"/>
      <c r="B2693" s="49"/>
      <c r="C2693" s="130" t="s">
        <v>3153</v>
      </c>
      <c r="D2693" s="131">
        <v>1</v>
      </c>
      <c r="E2693" s="126">
        <v>1</v>
      </c>
      <c r="F2693" s="126" t="s">
        <v>713</v>
      </c>
      <c r="G2693" s="127" t="s">
        <v>2903</v>
      </c>
      <c r="H2693" s="253"/>
      <c r="I2693" s="129"/>
      <c r="J2693" s="230"/>
    </row>
    <row r="2694" spans="1:10" ht="36" x14ac:dyDescent="0.25">
      <c r="A2694" s="230"/>
      <c r="B2694" s="49"/>
      <c r="C2694" s="124" t="s">
        <v>3154</v>
      </c>
      <c r="D2694" s="131">
        <v>1</v>
      </c>
      <c r="E2694" s="126">
        <v>1</v>
      </c>
      <c r="F2694" s="126" t="s">
        <v>713</v>
      </c>
      <c r="G2694" s="127" t="s">
        <v>2903</v>
      </c>
      <c r="H2694" s="253"/>
      <c r="I2694" s="129"/>
      <c r="J2694" s="230"/>
    </row>
    <row r="2695" spans="1:10" ht="36" x14ac:dyDescent="0.25">
      <c r="A2695" s="230"/>
      <c r="B2695" s="49"/>
      <c r="C2695" s="124" t="s">
        <v>3155</v>
      </c>
      <c r="D2695" s="131">
        <v>1</v>
      </c>
      <c r="E2695" s="126">
        <v>1</v>
      </c>
      <c r="F2695" s="126" t="s">
        <v>713</v>
      </c>
      <c r="G2695" s="127" t="s">
        <v>2903</v>
      </c>
      <c r="H2695" s="253"/>
      <c r="I2695" s="129"/>
      <c r="J2695" s="230"/>
    </row>
    <row r="2696" spans="1:10" ht="24" x14ac:dyDescent="0.25">
      <c r="A2696" s="230"/>
      <c r="B2696" s="49"/>
      <c r="C2696" s="124" t="s">
        <v>3156</v>
      </c>
      <c r="D2696" s="131">
        <v>1</v>
      </c>
      <c r="E2696" s="126">
        <v>1</v>
      </c>
      <c r="F2696" s="126" t="s">
        <v>713</v>
      </c>
      <c r="G2696" s="127" t="s">
        <v>2903</v>
      </c>
      <c r="H2696" s="253"/>
      <c r="I2696" s="129"/>
      <c r="J2696" s="230"/>
    </row>
    <row r="2697" spans="1:10" ht="24" x14ac:dyDescent="0.25">
      <c r="A2697" s="230"/>
      <c r="B2697" s="49"/>
      <c r="C2697" s="124" t="s">
        <v>3157</v>
      </c>
      <c r="D2697" s="131">
        <v>1</v>
      </c>
      <c r="E2697" s="126">
        <v>0</v>
      </c>
      <c r="F2697" s="126" t="s">
        <v>713</v>
      </c>
      <c r="G2697" s="127" t="s">
        <v>3158</v>
      </c>
      <c r="H2697" s="253"/>
      <c r="I2697" s="129"/>
      <c r="J2697" s="230"/>
    </row>
    <row r="2698" spans="1:10" ht="24" x14ac:dyDescent="0.25">
      <c r="A2698" s="230"/>
      <c r="B2698" s="49"/>
      <c r="C2698" s="124" t="s">
        <v>3159</v>
      </c>
      <c r="D2698" s="131">
        <v>1</v>
      </c>
      <c r="E2698" s="126">
        <v>0</v>
      </c>
      <c r="F2698" s="126" t="s">
        <v>713</v>
      </c>
      <c r="G2698" s="127" t="s">
        <v>3158</v>
      </c>
      <c r="H2698" s="253"/>
      <c r="I2698" s="129"/>
      <c r="J2698" s="230"/>
    </row>
    <row r="2699" spans="1:10" ht="36" x14ac:dyDescent="0.25">
      <c r="A2699" s="230"/>
      <c r="B2699" s="49"/>
      <c r="C2699" s="124" t="s">
        <v>3160</v>
      </c>
      <c r="D2699" s="131">
        <v>1</v>
      </c>
      <c r="E2699" s="126">
        <v>1</v>
      </c>
      <c r="F2699" s="126" t="s">
        <v>713</v>
      </c>
      <c r="G2699" s="127" t="s">
        <v>2903</v>
      </c>
      <c r="H2699" s="253"/>
      <c r="I2699" s="129"/>
      <c r="J2699" s="230"/>
    </row>
    <row r="2700" spans="1:10" ht="36" x14ac:dyDescent="0.25">
      <c r="A2700" s="230"/>
      <c r="B2700" s="49"/>
      <c r="C2700" s="130" t="s">
        <v>3161</v>
      </c>
      <c r="D2700" s="131">
        <v>1</v>
      </c>
      <c r="E2700" s="126">
        <v>1</v>
      </c>
      <c r="F2700" s="126" t="s">
        <v>713</v>
      </c>
      <c r="G2700" s="127" t="s">
        <v>2903</v>
      </c>
      <c r="H2700" s="253"/>
      <c r="I2700" s="129"/>
      <c r="J2700" s="230"/>
    </row>
    <row r="2701" spans="1:10" x14ac:dyDescent="0.25">
      <c r="A2701" s="230"/>
      <c r="B2701" s="49"/>
      <c r="C2701" s="124" t="s">
        <v>3162</v>
      </c>
      <c r="D2701" s="131">
        <v>1</v>
      </c>
      <c r="E2701" s="126">
        <v>1</v>
      </c>
      <c r="F2701" s="126" t="s">
        <v>713</v>
      </c>
      <c r="G2701" s="127" t="s">
        <v>2903</v>
      </c>
      <c r="H2701" s="253"/>
      <c r="I2701" s="129"/>
      <c r="J2701" s="230"/>
    </row>
    <row r="2702" spans="1:10" x14ac:dyDescent="0.25">
      <c r="A2702" s="230"/>
      <c r="B2702" s="97"/>
      <c r="C2702" s="254"/>
      <c r="D2702" s="132"/>
      <c r="E2702" s="255"/>
      <c r="F2702" s="255"/>
      <c r="G2702" s="255"/>
      <c r="H2702" s="255"/>
      <c r="I2702" s="98"/>
      <c r="J2702" s="230"/>
    </row>
    <row r="2703" spans="1:10" x14ac:dyDescent="0.25">
      <c r="A2703" s="230"/>
      <c r="B2703" s="230"/>
      <c r="C2703" s="256"/>
      <c r="D2703" s="116"/>
      <c r="E2703" s="230"/>
      <c r="F2703" s="230"/>
      <c r="G2703" s="230"/>
      <c r="H2703" s="230"/>
      <c r="I2703" s="230"/>
      <c r="J2703" s="230"/>
    </row>
    <row r="2704" spans="1:10" x14ac:dyDescent="0.25">
      <c r="A2704" s="230"/>
      <c r="B2704" s="230"/>
      <c r="C2704" s="256"/>
      <c r="D2704" s="116"/>
      <c r="E2704" s="230"/>
      <c r="F2704" s="230"/>
      <c r="G2704" s="230"/>
      <c r="H2704" s="230"/>
      <c r="I2704" s="230"/>
      <c r="J2704" s="230"/>
    </row>
    <row r="2705" spans="1:10" x14ac:dyDescent="0.25">
      <c r="A2705" s="230"/>
      <c r="B2705" s="230"/>
      <c r="C2705" s="256"/>
      <c r="D2705" s="116"/>
      <c r="E2705" s="230"/>
      <c r="F2705" s="230"/>
      <c r="G2705" s="230"/>
      <c r="H2705" s="230"/>
      <c r="I2705" s="230"/>
      <c r="J2705" s="230"/>
    </row>
    <row r="2706" spans="1:10" x14ac:dyDescent="0.25">
      <c r="A2706" s="230"/>
      <c r="B2706" s="230"/>
      <c r="C2706" s="256"/>
      <c r="D2706" s="116"/>
      <c r="E2706" s="230"/>
      <c r="F2706" s="230"/>
      <c r="G2706" s="230"/>
      <c r="H2706" s="230"/>
      <c r="I2706" s="230"/>
      <c r="J2706" s="230"/>
    </row>
    <row r="2707" spans="1:10" x14ac:dyDescent="0.25">
      <c r="A2707" s="230"/>
      <c r="B2707" s="230"/>
      <c r="C2707" s="256"/>
      <c r="D2707" s="116"/>
      <c r="E2707" s="230"/>
      <c r="F2707" s="230"/>
      <c r="G2707" s="230"/>
      <c r="H2707" s="230"/>
      <c r="I2707" s="230"/>
      <c r="J2707" s="230"/>
    </row>
    <row r="2708" spans="1:10" x14ac:dyDescent="0.25">
      <c r="A2708" s="230"/>
      <c r="B2708" s="230"/>
      <c r="C2708" s="256"/>
      <c r="D2708" s="116"/>
      <c r="E2708" s="230"/>
      <c r="F2708" s="230"/>
      <c r="G2708" s="230"/>
      <c r="H2708" s="230"/>
      <c r="I2708" s="230"/>
      <c r="J2708" s="230"/>
    </row>
    <row r="2709" spans="1:10" x14ac:dyDescent="0.25">
      <c r="D2709" s="142"/>
    </row>
  </sheetData>
  <mergeCells count="103">
    <mergeCell ref="B2236:H2236"/>
    <mergeCell ref="B2043:H2043"/>
    <mergeCell ref="B2099:H2099"/>
    <mergeCell ref="E2106:G2106"/>
    <mergeCell ref="E2186:G2186"/>
    <mergeCell ref="B1833:H1833"/>
    <mergeCell ref="B2179:H2179"/>
    <mergeCell ref="E1840:G1840"/>
    <mergeCell ref="B1922:H1922"/>
    <mergeCell ref="E1929:G1929"/>
    <mergeCell ref="E2050:G2050"/>
    <mergeCell ref="B2674:H2674"/>
    <mergeCell ref="E2681:G2681"/>
    <mergeCell ref="B2500:H2500"/>
    <mergeCell ref="B2544:H2544"/>
    <mergeCell ref="B2629:H2629"/>
    <mergeCell ref="E2636:G2636"/>
    <mergeCell ref="E2507:G2507"/>
    <mergeCell ref="E1053:G1053"/>
    <mergeCell ref="B1046:H1046"/>
    <mergeCell ref="B1098:H1098"/>
    <mergeCell ref="B1154:H1154"/>
    <mergeCell ref="E1161:G1161"/>
    <mergeCell ref="E1105:G1105"/>
    <mergeCell ref="E1654:G1654"/>
    <mergeCell ref="B1687:H1687"/>
    <mergeCell ref="E1694:G1694"/>
    <mergeCell ref="B1737:H1737"/>
    <mergeCell ref="E1797:G1797"/>
    <mergeCell ref="B1790:H1790"/>
    <mergeCell ref="E1744:G1744"/>
    <mergeCell ref="B1272:H1272"/>
    <mergeCell ref="E1279:G1279"/>
    <mergeCell ref="B1467:H1467"/>
    <mergeCell ref="E1474:G1474"/>
    <mergeCell ref="E2370:G2370"/>
    <mergeCell ref="B2410:H2410"/>
    <mergeCell ref="E2243:G2243"/>
    <mergeCell ref="B2277:H2277"/>
    <mergeCell ref="E2284:G2284"/>
    <mergeCell ref="E2417:G2417"/>
    <mergeCell ref="B2588:H2588"/>
    <mergeCell ref="E2595:G2595"/>
    <mergeCell ref="E2470:G2470"/>
    <mergeCell ref="B2463:H2463"/>
    <mergeCell ref="E2551:G2551"/>
    <mergeCell ref="C1:G1"/>
    <mergeCell ref="C3:G3"/>
    <mergeCell ref="B100:H100"/>
    <mergeCell ref="E143:G143"/>
    <mergeCell ref="B174:H174"/>
    <mergeCell ref="E181:G181"/>
    <mergeCell ref="E2329:G2329"/>
    <mergeCell ref="B2322:H2322"/>
    <mergeCell ref="B2363:H2363"/>
    <mergeCell ref="B929:H929"/>
    <mergeCell ref="E936:G936"/>
    <mergeCell ref="B987:H987"/>
    <mergeCell ref="E994:G994"/>
    <mergeCell ref="B1326:H1326"/>
    <mergeCell ref="E1333:G1333"/>
    <mergeCell ref="B1366:H1366"/>
    <mergeCell ref="E1373:G1373"/>
    <mergeCell ref="E1424:G1424"/>
    <mergeCell ref="B1417:H1417"/>
    <mergeCell ref="B1609:H1609"/>
    <mergeCell ref="E1616:G1616"/>
    <mergeCell ref="B1647:H1647"/>
    <mergeCell ref="B2003:H2003"/>
    <mergeCell ref="E2010:G2010"/>
    <mergeCell ref="E415:G415"/>
    <mergeCell ref="E313:G313"/>
    <mergeCell ref="E611:G611"/>
    <mergeCell ref="B136:H136"/>
    <mergeCell ref="B408:H408"/>
    <mergeCell ref="G7:H7"/>
    <mergeCell ref="B55:H55"/>
    <mergeCell ref="B465:H465"/>
    <mergeCell ref="E563:G563"/>
    <mergeCell ref="B17:H17"/>
    <mergeCell ref="E24:G24"/>
    <mergeCell ref="E62:G62"/>
    <mergeCell ref="E107:G107"/>
    <mergeCell ref="B220:H220"/>
    <mergeCell ref="E227:G227"/>
    <mergeCell ref="B266:H266"/>
    <mergeCell ref="E273:G273"/>
    <mergeCell ref="B306:H306"/>
    <mergeCell ref="B645:H645"/>
    <mergeCell ref="E652:G652"/>
    <mergeCell ref="E472:G472"/>
    <mergeCell ref="B512:H512"/>
    <mergeCell ref="E519:G519"/>
    <mergeCell ref="B556:H556"/>
    <mergeCell ref="E701:G701"/>
    <mergeCell ref="B694:H694"/>
    <mergeCell ref="E890:G890"/>
    <mergeCell ref="B789:H789"/>
    <mergeCell ref="E796:G796"/>
    <mergeCell ref="B839:H839"/>
    <mergeCell ref="E846:G846"/>
    <mergeCell ref="B883:H883"/>
    <mergeCell ref="B604:H604"/>
  </mergeCells>
  <hyperlinks>
    <hyperlink ref="A1" location="Google_Sheet_Link_1311549312" display="Volver al índice"/>
  </hyperlinks>
  <pageMargins left="0.7" right="0.7" top="0.75" bottom="0.75"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 customHeight="1" x14ac:dyDescent="0.25"/>
  <cols>
    <col min="1" max="1" width="17.85546875" customWidth="1"/>
    <col min="2" max="2" width="10.42578125" customWidth="1"/>
    <col min="3" max="3" width="79.28515625" customWidth="1"/>
    <col min="4" max="6" width="11.42578125" customWidth="1"/>
    <col min="7" max="8" width="14.7109375" customWidth="1"/>
    <col min="9" max="9" width="37.5703125" customWidth="1"/>
    <col min="10" max="11" width="10.7109375" customWidth="1"/>
    <col min="12" max="12" width="18.42578125" customWidth="1"/>
    <col min="13" max="26" width="10.7109375" customWidth="1"/>
  </cols>
  <sheetData>
    <row r="1" spans="1:15" x14ac:dyDescent="0.25">
      <c r="A1" s="263" t="s">
        <v>0</v>
      </c>
      <c r="B1" s="30" t="s">
        <v>3163</v>
      </c>
      <c r="C1" s="30" t="s">
        <v>3164</v>
      </c>
      <c r="D1" s="30" t="s">
        <v>3165</v>
      </c>
      <c r="E1" s="30" t="s">
        <v>3166</v>
      </c>
      <c r="F1" s="30" t="s">
        <v>3167</v>
      </c>
      <c r="G1" s="30" t="s">
        <v>3168</v>
      </c>
      <c r="H1" s="30" t="s">
        <v>3169</v>
      </c>
      <c r="I1" s="30" t="s">
        <v>3170</v>
      </c>
      <c r="J1" s="43" t="s">
        <v>3171</v>
      </c>
      <c r="K1" s="43" t="s">
        <v>3172</v>
      </c>
      <c r="L1" s="43" t="s">
        <v>3173</v>
      </c>
      <c r="M1" s="43" t="s">
        <v>3171</v>
      </c>
      <c r="N1" s="43" t="s">
        <v>3172</v>
      </c>
      <c r="O1" s="43" t="s">
        <v>3174</v>
      </c>
    </row>
    <row r="2" spans="1:15" x14ac:dyDescent="0.25">
      <c r="A2" s="44" t="s">
        <v>42</v>
      </c>
      <c r="B2" s="31" t="s">
        <v>3175</v>
      </c>
      <c r="C2" s="31" t="s">
        <v>3176</v>
      </c>
      <c r="D2" s="31">
        <v>71</v>
      </c>
      <c r="E2" s="31" t="s">
        <v>14</v>
      </c>
      <c r="F2" s="31" t="s">
        <v>3177</v>
      </c>
      <c r="G2" s="31">
        <v>10</v>
      </c>
      <c r="H2" s="31">
        <v>8</v>
      </c>
      <c r="I2" s="31" t="s">
        <v>3178</v>
      </c>
      <c r="J2" s="31">
        <v>28</v>
      </c>
      <c r="K2" s="31">
        <v>37</v>
      </c>
      <c r="L2" s="31" t="s">
        <v>3179</v>
      </c>
      <c r="M2" s="31">
        <v>42</v>
      </c>
      <c r="N2" s="31">
        <v>49</v>
      </c>
      <c r="O2" s="31" t="s">
        <v>3180</v>
      </c>
    </row>
    <row r="3" spans="1:15" x14ac:dyDescent="0.25">
      <c r="A3" s="44" t="s">
        <v>3181</v>
      </c>
      <c r="B3" s="31" t="s">
        <v>3175</v>
      </c>
      <c r="C3" s="31" t="s">
        <v>3182</v>
      </c>
      <c r="D3" s="31">
        <v>71</v>
      </c>
      <c r="E3" s="31" t="s">
        <v>14</v>
      </c>
      <c r="F3" s="31" t="s">
        <v>3183</v>
      </c>
      <c r="G3" s="31">
        <v>15</v>
      </c>
      <c r="H3" s="31">
        <v>8</v>
      </c>
      <c r="I3" s="31" t="s">
        <v>3184</v>
      </c>
      <c r="J3" s="31">
        <v>69</v>
      </c>
      <c r="K3" s="31">
        <v>83</v>
      </c>
      <c r="L3" s="31" t="s">
        <v>3185</v>
      </c>
      <c r="M3" s="31">
        <v>88</v>
      </c>
      <c r="N3" s="31">
        <v>95</v>
      </c>
      <c r="O3" s="31" t="s">
        <v>3186</v>
      </c>
    </row>
    <row r="4" spans="1:15" x14ac:dyDescent="0.25">
      <c r="A4" s="44" t="s">
        <v>3187</v>
      </c>
      <c r="B4" s="31" t="s">
        <v>3175</v>
      </c>
      <c r="C4" s="31" t="s">
        <v>3188</v>
      </c>
      <c r="D4" s="31">
        <v>71</v>
      </c>
      <c r="E4" s="31" t="s">
        <v>14</v>
      </c>
      <c r="F4" s="31" t="s">
        <v>3189</v>
      </c>
      <c r="G4" s="31">
        <v>17</v>
      </c>
      <c r="H4" s="31">
        <v>8</v>
      </c>
      <c r="I4" s="31" t="s">
        <v>3190</v>
      </c>
      <c r="J4" s="31">
        <v>115</v>
      </c>
      <c r="K4" s="31">
        <v>131</v>
      </c>
      <c r="L4" s="31" t="s">
        <v>3191</v>
      </c>
      <c r="M4" s="31">
        <v>136</v>
      </c>
      <c r="N4" s="31">
        <v>143</v>
      </c>
      <c r="O4" s="31" t="s">
        <v>3192</v>
      </c>
    </row>
    <row r="5" spans="1:15" x14ac:dyDescent="0.25">
      <c r="A5" s="44" t="s">
        <v>3193</v>
      </c>
      <c r="B5" s="31" t="s">
        <v>3175</v>
      </c>
      <c r="C5" s="31" t="s">
        <v>3194</v>
      </c>
      <c r="D5" s="31">
        <v>71</v>
      </c>
      <c r="E5" s="31" t="s">
        <v>14</v>
      </c>
      <c r="F5" s="31" t="s">
        <v>3195</v>
      </c>
      <c r="G5" s="31">
        <v>22</v>
      </c>
      <c r="H5" s="31">
        <v>8</v>
      </c>
      <c r="I5" s="31" t="s">
        <v>3190</v>
      </c>
      <c r="J5" s="31">
        <v>163</v>
      </c>
      <c r="K5" s="31">
        <v>184</v>
      </c>
      <c r="L5" s="31" t="s">
        <v>3196</v>
      </c>
      <c r="M5" s="31">
        <v>189</v>
      </c>
      <c r="N5" s="31">
        <v>196</v>
      </c>
      <c r="O5" s="31" t="s">
        <v>3197</v>
      </c>
    </row>
    <row r="6" spans="1:15" x14ac:dyDescent="0.25">
      <c r="A6" s="44" t="s">
        <v>3198</v>
      </c>
      <c r="B6" s="31" t="s">
        <v>3175</v>
      </c>
      <c r="C6" s="31" t="s">
        <v>3199</v>
      </c>
      <c r="D6" s="31">
        <v>71</v>
      </c>
      <c r="E6" s="31" t="s">
        <v>14</v>
      </c>
      <c r="F6" s="31" t="s">
        <v>3200</v>
      </c>
      <c r="G6" s="31">
        <v>30</v>
      </c>
      <c r="H6" s="31">
        <v>8</v>
      </c>
      <c r="I6" s="31" t="s">
        <v>3190</v>
      </c>
      <c r="J6" s="31">
        <v>216</v>
      </c>
      <c r="K6" s="31">
        <v>245</v>
      </c>
      <c r="L6" s="31" t="s">
        <v>3201</v>
      </c>
      <c r="M6" s="31">
        <v>250</v>
      </c>
      <c r="N6" s="31">
        <v>257</v>
      </c>
      <c r="O6" s="31" t="s">
        <v>3202</v>
      </c>
    </row>
    <row r="7" spans="1:15" x14ac:dyDescent="0.25">
      <c r="A7" s="44" t="s">
        <v>3203</v>
      </c>
      <c r="B7" s="31" t="s">
        <v>3175</v>
      </c>
      <c r="C7" s="31" t="s">
        <v>3204</v>
      </c>
      <c r="D7" s="31">
        <v>71</v>
      </c>
      <c r="E7" s="31" t="s">
        <v>14</v>
      </c>
      <c r="F7" s="31" t="s">
        <v>3205</v>
      </c>
      <c r="G7" s="31">
        <v>37</v>
      </c>
      <c r="H7" s="31">
        <v>8</v>
      </c>
      <c r="I7" s="31" t="s">
        <v>3206</v>
      </c>
      <c r="J7" s="31">
        <v>277</v>
      </c>
      <c r="K7" s="31">
        <v>313</v>
      </c>
      <c r="L7" s="31" t="s">
        <v>3207</v>
      </c>
      <c r="M7" s="31">
        <v>318</v>
      </c>
      <c r="N7" s="31">
        <v>325</v>
      </c>
      <c r="O7" s="31" t="s">
        <v>3208</v>
      </c>
    </row>
    <row r="8" spans="1:15" x14ac:dyDescent="0.25">
      <c r="A8" s="44" t="s">
        <v>3175</v>
      </c>
      <c r="B8" s="31" t="s">
        <v>3175</v>
      </c>
      <c r="C8" s="31" t="s">
        <v>3209</v>
      </c>
      <c r="D8" s="31">
        <v>71</v>
      </c>
      <c r="E8" s="31" t="s">
        <v>14</v>
      </c>
      <c r="F8" s="31" t="s">
        <v>3210</v>
      </c>
      <c r="G8" s="31">
        <v>8</v>
      </c>
      <c r="H8" s="31">
        <v>8</v>
      </c>
      <c r="I8" s="31" t="s">
        <v>3190</v>
      </c>
      <c r="J8" s="31">
        <v>345</v>
      </c>
      <c r="K8" s="31">
        <v>352</v>
      </c>
      <c r="L8" s="31" t="s">
        <v>3211</v>
      </c>
      <c r="M8" s="31">
        <v>357</v>
      </c>
      <c r="N8" s="31">
        <v>364</v>
      </c>
      <c r="O8" s="31" t="s">
        <v>3212</v>
      </c>
    </row>
    <row r="9" spans="1:15" x14ac:dyDescent="0.25">
      <c r="A9" s="44" t="s">
        <v>3213</v>
      </c>
      <c r="B9" s="31" t="s">
        <v>3213</v>
      </c>
      <c r="C9" s="31" t="s">
        <v>3214</v>
      </c>
      <c r="D9" s="31">
        <v>71</v>
      </c>
      <c r="E9" s="31" t="s">
        <v>15</v>
      </c>
      <c r="F9" s="31" t="s">
        <v>3177</v>
      </c>
      <c r="G9" s="31">
        <v>8</v>
      </c>
      <c r="H9" s="31">
        <v>8</v>
      </c>
      <c r="I9" s="31" t="s">
        <v>3215</v>
      </c>
      <c r="J9" s="31">
        <v>28</v>
      </c>
      <c r="K9" s="31">
        <v>35</v>
      </c>
      <c r="L9" s="31" t="s">
        <v>3216</v>
      </c>
      <c r="M9" s="31">
        <v>40</v>
      </c>
      <c r="N9" s="31">
        <v>47</v>
      </c>
      <c r="O9" s="31" t="s">
        <v>3217</v>
      </c>
    </row>
    <row r="10" spans="1:15" x14ac:dyDescent="0.25">
      <c r="A10" s="44" t="s">
        <v>3218</v>
      </c>
      <c r="B10" s="31" t="s">
        <v>3213</v>
      </c>
      <c r="C10" s="31" t="s">
        <v>3219</v>
      </c>
      <c r="D10" s="31">
        <v>71</v>
      </c>
      <c r="E10" s="31" t="s">
        <v>15</v>
      </c>
      <c r="F10" s="31" t="s">
        <v>3183</v>
      </c>
      <c r="G10" s="31">
        <v>12</v>
      </c>
      <c r="H10" s="31">
        <v>8</v>
      </c>
      <c r="I10" s="31" t="s">
        <v>3190</v>
      </c>
      <c r="J10" s="31">
        <v>67</v>
      </c>
      <c r="K10" s="31">
        <v>78</v>
      </c>
      <c r="L10" s="31" t="s">
        <v>3220</v>
      </c>
      <c r="M10" s="31">
        <v>83</v>
      </c>
      <c r="N10" s="31">
        <v>90</v>
      </c>
      <c r="O10" s="31" t="s">
        <v>3221</v>
      </c>
    </row>
    <row r="11" spans="1:15" x14ac:dyDescent="0.25">
      <c r="A11" s="44" t="s">
        <v>3222</v>
      </c>
      <c r="B11" s="31" t="s">
        <v>3218</v>
      </c>
      <c r="C11" s="31" t="s">
        <v>3223</v>
      </c>
      <c r="D11" s="31">
        <v>72</v>
      </c>
      <c r="E11" s="31" t="s">
        <v>14</v>
      </c>
      <c r="F11" s="31"/>
      <c r="G11" s="31">
        <v>11</v>
      </c>
      <c r="H11" s="31">
        <v>8</v>
      </c>
      <c r="I11" s="31" t="s">
        <v>3224</v>
      </c>
      <c r="J11" s="31">
        <v>28</v>
      </c>
      <c r="K11" s="31">
        <v>38</v>
      </c>
      <c r="L11" s="31" t="s">
        <v>3225</v>
      </c>
      <c r="M11" s="31">
        <v>43</v>
      </c>
      <c r="N11" s="31">
        <v>50</v>
      </c>
      <c r="O11" s="31" t="s">
        <v>3226</v>
      </c>
    </row>
    <row r="12" spans="1:15" x14ac:dyDescent="0.25">
      <c r="A12" s="44" t="s">
        <v>3227</v>
      </c>
      <c r="B12" s="31" t="s">
        <v>3218</v>
      </c>
      <c r="C12" s="31" t="s">
        <v>3228</v>
      </c>
      <c r="D12" s="31">
        <v>72</v>
      </c>
      <c r="E12" s="31" t="s">
        <v>15</v>
      </c>
      <c r="F12" s="31"/>
      <c r="G12" s="31">
        <v>11</v>
      </c>
      <c r="H12" s="31">
        <v>8</v>
      </c>
      <c r="I12" s="31" t="s">
        <v>3229</v>
      </c>
      <c r="J12" s="31">
        <v>70</v>
      </c>
      <c r="K12" s="31">
        <v>80</v>
      </c>
      <c r="L12" s="31" t="s">
        <v>3230</v>
      </c>
      <c r="M12" s="31">
        <v>85</v>
      </c>
      <c r="N12" s="31">
        <v>92</v>
      </c>
      <c r="O12" s="31" t="s">
        <v>3231</v>
      </c>
    </row>
    <row r="13" spans="1:15" x14ac:dyDescent="0.25">
      <c r="A13" s="44" t="s">
        <v>3232</v>
      </c>
      <c r="B13" s="31" t="s">
        <v>3218</v>
      </c>
      <c r="C13" s="31" t="s">
        <v>3233</v>
      </c>
      <c r="D13" s="31">
        <v>72</v>
      </c>
      <c r="E13" s="31" t="s">
        <v>16</v>
      </c>
      <c r="F13" s="31"/>
      <c r="G13" s="31">
        <v>26</v>
      </c>
      <c r="H13" s="31">
        <v>8</v>
      </c>
      <c r="I13" s="31" t="s">
        <v>3234</v>
      </c>
      <c r="J13" s="31">
        <v>112</v>
      </c>
      <c r="K13" s="31">
        <v>137</v>
      </c>
      <c r="L13" s="31" t="s">
        <v>3235</v>
      </c>
      <c r="M13" s="31">
        <v>142</v>
      </c>
      <c r="N13" s="31">
        <v>149</v>
      </c>
      <c r="O13" s="31" t="s">
        <v>3236</v>
      </c>
    </row>
    <row r="14" spans="1:15" x14ac:dyDescent="0.25">
      <c r="A14" s="44" t="s">
        <v>3237</v>
      </c>
      <c r="B14" s="31" t="s">
        <v>3218</v>
      </c>
      <c r="C14" s="31" t="s">
        <v>3238</v>
      </c>
      <c r="D14" s="31">
        <v>72</v>
      </c>
      <c r="E14" s="31" t="s">
        <v>17</v>
      </c>
      <c r="F14" s="31"/>
      <c r="G14" s="31">
        <v>28</v>
      </c>
      <c r="H14" s="31">
        <v>8</v>
      </c>
      <c r="I14" s="31" t="s">
        <v>3239</v>
      </c>
      <c r="J14" s="31">
        <v>169</v>
      </c>
      <c r="K14" s="31">
        <v>196</v>
      </c>
      <c r="L14" s="31" t="s">
        <v>3240</v>
      </c>
      <c r="M14" s="31">
        <v>201</v>
      </c>
      <c r="N14" s="31">
        <v>208</v>
      </c>
      <c r="O14" s="31" t="s">
        <v>3241</v>
      </c>
    </row>
    <row r="15" spans="1:15" x14ac:dyDescent="0.25">
      <c r="A15" s="44" t="s">
        <v>3242</v>
      </c>
      <c r="B15" s="31" t="s">
        <v>3218</v>
      </c>
      <c r="C15" s="31" t="s">
        <v>3243</v>
      </c>
      <c r="D15" s="31">
        <v>72</v>
      </c>
      <c r="E15" s="31" t="s">
        <v>18</v>
      </c>
      <c r="F15" s="31"/>
      <c r="G15" s="31">
        <v>17</v>
      </c>
      <c r="H15" s="31">
        <v>8</v>
      </c>
      <c r="I15" s="31" t="s">
        <v>3244</v>
      </c>
      <c r="J15" s="31">
        <v>228</v>
      </c>
      <c r="K15" s="31">
        <v>244</v>
      </c>
      <c r="L15" s="31" t="s">
        <v>3245</v>
      </c>
      <c r="M15" s="31">
        <v>249</v>
      </c>
      <c r="N15" s="31">
        <v>256</v>
      </c>
      <c r="O15" s="31" t="s">
        <v>3246</v>
      </c>
    </row>
    <row r="16" spans="1:15" x14ac:dyDescent="0.25">
      <c r="A16" s="44" t="s">
        <v>3247</v>
      </c>
      <c r="B16" s="31" t="s">
        <v>3218</v>
      </c>
      <c r="C16" s="31" t="s">
        <v>3248</v>
      </c>
      <c r="D16" s="31">
        <v>72</v>
      </c>
      <c r="E16" s="31" t="s">
        <v>76</v>
      </c>
      <c r="F16" s="31"/>
      <c r="G16" s="31">
        <v>19</v>
      </c>
      <c r="H16" s="31">
        <v>8</v>
      </c>
      <c r="I16" s="31" t="s">
        <v>3249</v>
      </c>
      <c r="J16" s="31">
        <v>276</v>
      </c>
      <c r="K16" s="31">
        <v>294</v>
      </c>
      <c r="L16" s="31" t="s">
        <v>3250</v>
      </c>
      <c r="M16" s="31">
        <v>299</v>
      </c>
      <c r="N16" s="31">
        <v>306</v>
      </c>
      <c r="O16" s="31" t="s">
        <v>3251</v>
      </c>
    </row>
    <row r="17" spans="1:15" x14ac:dyDescent="0.25">
      <c r="A17" s="44" t="s">
        <v>3252</v>
      </c>
      <c r="B17" s="31" t="s">
        <v>3218</v>
      </c>
      <c r="C17" s="31" t="s">
        <v>3253</v>
      </c>
      <c r="D17" s="31">
        <v>72</v>
      </c>
      <c r="E17" s="31" t="s">
        <v>77</v>
      </c>
      <c r="F17" s="31"/>
      <c r="G17" s="31">
        <v>21</v>
      </c>
      <c r="H17" s="31">
        <v>8</v>
      </c>
      <c r="I17" s="31" t="s">
        <v>3254</v>
      </c>
      <c r="J17" s="31">
        <v>326</v>
      </c>
      <c r="K17" s="31">
        <v>346</v>
      </c>
      <c r="L17" s="31" t="s">
        <v>3255</v>
      </c>
      <c r="M17" s="31">
        <v>351</v>
      </c>
      <c r="N17" s="31">
        <v>358</v>
      </c>
      <c r="O17" s="31" t="s">
        <v>3256</v>
      </c>
    </row>
    <row r="18" spans="1:15" x14ac:dyDescent="0.25">
      <c r="A18" s="44" t="s">
        <v>3257</v>
      </c>
      <c r="B18" s="31" t="s">
        <v>3218</v>
      </c>
      <c r="C18" s="31" t="s">
        <v>3258</v>
      </c>
      <c r="D18" s="31">
        <v>72</v>
      </c>
      <c r="E18" s="31" t="s">
        <v>78</v>
      </c>
      <c r="F18" s="31"/>
      <c r="G18" s="31">
        <v>15</v>
      </c>
      <c r="H18" s="31">
        <v>8</v>
      </c>
      <c r="I18" s="31" t="s">
        <v>3259</v>
      </c>
      <c r="J18" s="31">
        <v>378</v>
      </c>
      <c r="K18" s="31">
        <v>392</v>
      </c>
      <c r="L18" s="31" t="s">
        <v>3260</v>
      </c>
      <c r="M18" s="31">
        <v>397</v>
      </c>
      <c r="N18" s="31">
        <v>404</v>
      </c>
      <c r="O18" s="31" t="s">
        <v>3261</v>
      </c>
    </row>
    <row r="19" spans="1:15" x14ac:dyDescent="0.25">
      <c r="A19" s="44" t="s">
        <v>3262</v>
      </c>
      <c r="B19" s="31" t="s">
        <v>3218</v>
      </c>
      <c r="C19" s="31" t="s">
        <v>3263</v>
      </c>
      <c r="D19" s="31">
        <v>72</v>
      </c>
      <c r="E19" s="31" t="s">
        <v>79</v>
      </c>
      <c r="F19" s="31"/>
      <c r="G19" s="31">
        <v>110</v>
      </c>
      <c r="H19" s="31">
        <v>8</v>
      </c>
      <c r="I19" s="31" t="s">
        <v>3259</v>
      </c>
      <c r="J19" s="31">
        <v>424</v>
      </c>
      <c r="K19" s="31">
        <v>533</v>
      </c>
      <c r="L19" s="31" t="s">
        <v>3264</v>
      </c>
      <c r="M19" s="31">
        <v>538</v>
      </c>
      <c r="N19" s="31">
        <v>545</v>
      </c>
      <c r="O19" s="31" t="s">
        <v>3265</v>
      </c>
    </row>
    <row r="20" spans="1:15" x14ac:dyDescent="0.25">
      <c r="A20" s="44" t="s">
        <v>3266</v>
      </c>
      <c r="B20" s="31" t="s">
        <v>3218</v>
      </c>
      <c r="C20" s="31" t="s">
        <v>3267</v>
      </c>
      <c r="D20" s="31">
        <v>72</v>
      </c>
      <c r="E20" s="31" t="s">
        <v>80</v>
      </c>
      <c r="F20" s="31"/>
      <c r="G20" s="31">
        <v>22</v>
      </c>
      <c r="H20" s="31">
        <v>8</v>
      </c>
      <c r="I20" s="31" t="s">
        <v>3190</v>
      </c>
      <c r="J20" s="31">
        <v>565</v>
      </c>
      <c r="K20" s="31">
        <v>586</v>
      </c>
      <c r="L20" s="31" t="s">
        <v>3268</v>
      </c>
      <c r="M20" s="31">
        <v>591</v>
      </c>
      <c r="N20" s="31">
        <v>598</v>
      </c>
      <c r="O20" s="31" t="s">
        <v>3269</v>
      </c>
    </row>
    <row r="21" spans="1:15" ht="15.75" customHeight="1" x14ac:dyDescent="0.25">
      <c r="A21" s="44" t="s">
        <v>3270</v>
      </c>
      <c r="B21" s="31" t="s">
        <v>3218</v>
      </c>
      <c r="C21" s="31" t="s">
        <v>3271</v>
      </c>
      <c r="D21" s="31">
        <v>72</v>
      </c>
      <c r="E21" s="31" t="s">
        <v>81</v>
      </c>
      <c r="F21" s="31"/>
      <c r="G21" s="31">
        <v>31</v>
      </c>
      <c r="H21" s="31">
        <v>8</v>
      </c>
      <c r="I21" s="31" t="s">
        <v>3272</v>
      </c>
      <c r="J21" s="31">
        <v>618</v>
      </c>
      <c r="K21" s="31">
        <v>648</v>
      </c>
      <c r="L21" s="31" t="s">
        <v>3273</v>
      </c>
      <c r="M21" s="31">
        <v>653</v>
      </c>
      <c r="N21" s="31">
        <v>660</v>
      </c>
      <c r="O21" s="31" t="s">
        <v>3274</v>
      </c>
    </row>
    <row r="22" spans="1:15" ht="15.75" customHeight="1" x14ac:dyDescent="0.25">
      <c r="A22" s="44" t="s">
        <v>3275</v>
      </c>
      <c r="B22" s="31" t="s">
        <v>3218</v>
      </c>
      <c r="C22" s="31" t="s">
        <v>3276</v>
      </c>
      <c r="D22" s="31">
        <v>72</v>
      </c>
      <c r="E22" s="31" t="s">
        <v>82</v>
      </c>
      <c r="F22" s="31"/>
      <c r="G22" s="31">
        <v>20</v>
      </c>
      <c r="H22" s="31">
        <v>8</v>
      </c>
      <c r="I22" s="31" t="s">
        <v>3190</v>
      </c>
      <c r="J22" s="31">
        <v>680</v>
      </c>
      <c r="K22" s="31">
        <v>699</v>
      </c>
      <c r="L22" s="31" t="s">
        <v>3277</v>
      </c>
      <c r="M22" s="31">
        <v>704</v>
      </c>
      <c r="N22" s="31">
        <v>711</v>
      </c>
      <c r="O22" s="31" t="s">
        <v>3278</v>
      </c>
    </row>
    <row r="23" spans="1:15" ht="15.75" customHeight="1" x14ac:dyDescent="0.25">
      <c r="A23" s="31" t="s">
        <v>3279</v>
      </c>
      <c r="B23" s="31" t="s">
        <v>3218</v>
      </c>
      <c r="C23" s="31" t="s">
        <v>3280</v>
      </c>
      <c r="D23" s="31">
        <v>72</v>
      </c>
      <c r="E23" s="31" t="s">
        <v>83</v>
      </c>
      <c r="F23" s="31"/>
      <c r="G23" s="31">
        <v>16</v>
      </c>
      <c r="H23" s="31">
        <v>8</v>
      </c>
      <c r="I23" s="31" t="s">
        <v>3190</v>
      </c>
      <c r="J23" s="31">
        <v>731</v>
      </c>
      <c r="K23" s="31">
        <v>746</v>
      </c>
      <c r="L23" s="31" t="s">
        <v>3281</v>
      </c>
      <c r="M23" s="31">
        <v>751</v>
      </c>
      <c r="N23" s="31">
        <v>758</v>
      </c>
      <c r="O23" s="31" t="s">
        <v>3282</v>
      </c>
    </row>
    <row r="24" spans="1:15" ht="15.75" customHeight="1" x14ac:dyDescent="0.25">
      <c r="A24" s="31" t="s">
        <v>3283</v>
      </c>
      <c r="B24" s="31" t="s">
        <v>3218</v>
      </c>
      <c r="C24" s="31" t="s">
        <v>3284</v>
      </c>
      <c r="D24" s="31">
        <v>72</v>
      </c>
      <c r="E24" s="31" t="s">
        <v>84</v>
      </c>
      <c r="F24" s="31"/>
      <c r="G24" s="31">
        <v>12</v>
      </c>
      <c r="H24" s="31">
        <v>8</v>
      </c>
      <c r="I24" s="31" t="s">
        <v>3190</v>
      </c>
      <c r="J24" s="31">
        <v>778</v>
      </c>
      <c r="K24" s="31">
        <v>789</v>
      </c>
      <c r="L24" s="31" t="s">
        <v>3285</v>
      </c>
      <c r="M24" s="31">
        <v>794</v>
      </c>
      <c r="N24" s="31">
        <v>801</v>
      </c>
      <c r="O24" s="31" t="s">
        <v>3286</v>
      </c>
    </row>
    <row r="25" spans="1:15" ht="15.75" customHeight="1" x14ac:dyDescent="0.25">
      <c r="A25" s="31" t="s">
        <v>3287</v>
      </c>
      <c r="B25" s="31" t="s">
        <v>3218</v>
      </c>
      <c r="C25" s="31" t="s">
        <v>3288</v>
      </c>
      <c r="D25" s="31">
        <v>72</v>
      </c>
      <c r="E25" s="31" t="s">
        <v>85</v>
      </c>
      <c r="F25" s="31"/>
      <c r="G25" s="31">
        <v>35</v>
      </c>
      <c r="H25" s="31">
        <v>8</v>
      </c>
      <c r="I25" s="31" t="s">
        <v>3289</v>
      </c>
      <c r="J25" s="31">
        <v>821</v>
      </c>
      <c r="K25" s="31">
        <v>855</v>
      </c>
      <c r="L25" s="31" t="s">
        <v>3290</v>
      </c>
      <c r="M25" s="31">
        <v>860</v>
      </c>
      <c r="N25" s="31">
        <v>867</v>
      </c>
      <c r="O25" s="31" t="s">
        <v>3291</v>
      </c>
    </row>
    <row r="26" spans="1:15" ht="15.75" customHeight="1" x14ac:dyDescent="0.25">
      <c r="A26" s="31" t="s">
        <v>3292</v>
      </c>
      <c r="B26" s="31" t="s">
        <v>3222</v>
      </c>
      <c r="C26" s="31" t="s">
        <v>3293</v>
      </c>
      <c r="D26" s="31">
        <v>73</v>
      </c>
      <c r="E26" s="31" t="s">
        <v>14</v>
      </c>
      <c r="F26" s="31"/>
      <c r="G26" s="31">
        <v>15</v>
      </c>
      <c r="H26" s="31">
        <v>8</v>
      </c>
      <c r="I26" s="31" t="s">
        <v>3294</v>
      </c>
      <c r="J26" s="31">
        <v>28</v>
      </c>
      <c r="K26" s="31">
        <v>42</v>
      </c>
      <c r="L26" s="31" t="s">
        <v>3295</v>
      </c>
      <c r="M26" s="31">
        <v>47</v>
      </c>
      <c r="N26" s="31">
        <v>54</v>
      </c>
      <c r="O26" s="31" t="s">
        <v>3296</v>
      </c>
    </row>
    <row r="27" spans="1:15" ht="15.75" customHeight="1" x14ac:dyDescent="0.25">
      <c r="A27" s="31" t="s">
        <v>3297</v>
      </c>
      <c r="B27" s="31" t="s">
        <v>3222</v>
      </c>
      <c r="C27" s="31" t="s">
        <v>3298</v>
      </c>
      <c r="D27" s="31">
        <v>73</v>
      </c>
      <c r="E27" s="31" t="s">
        <v>15</v>
      </c>
      <c r="F27" s="31"/>
      <c r="G27" s="31">
        <v>8</v>
      </c>
      <c r="H27" s="31">
        <v>8</v>
      </c>
      <c r="I27" s="31" t="s">
        <v>3190</v>
      </c>
      <c r="J27" s="31">
        <v>74</v>
      </c>
      <c r="K27" s="31">
        <v>81</v>
      </c>
      <c r="L27" s="31" t="s">
        <v>3299</v>
      </c>
      <c r="M27" s="31">
        <v>86</v>
      </c>
      <c r="N27" s="31">
        <v>93</v>
      </c>
      <c r="O27" s="31" t="s">
        <v>3300</v>
      </c>
    </row>
    <row r="28" spans="1:15" ht="15.75" customHeight="1" x14ac:dyDescent="0.25">
      <c r="A28" s="31" t="s">
        <v>3301</v>
      </c>
      <c r="B28" s="31" t="s">
        <v>3222</v>
      </c>
      <c r="C28" s="31" t="s">
        <v>3302</v>
      </c>
      <c r="D28" s="31">
        <v>73</v>
      </c>
      <c r="E28" s="31" t="s">
        <v>16</v>
      </c>
      <c r="F28" s="31"/>
      <c r="G28" s="31">
        <v>4</v>
      </c>
      <c r="H28" s="31">
        <v>8</v>
      </c>
      <c r="I28" s="31" t="s">
        <v>3190</v>
      </c>
      <c r="J28" s="31">
        <v>113</v>
      </c>
      <c r="K28" s="31">
        <v>116</v>
      </c>
      <c r="L28" s="31" t="s">
        <v>3303</v>
      </c>
      <c r="M28" s="31">
        <v>121</v>
      </c>
      <c r="N28" s="31">
        <v>128</v>
      </c>
      <c r="O28" s="31" t="s">
        <v>3304</v>
      </c>
    </row>
    <row r="29" spans="1:15" ht="15.75" customHeight="1" x14ac:dyDescent="0.25">
      <c r="A29" s="31" t="s">
        <v>3305</v>
      </c>
      <c r="B29" s="31" t="s">
        <v>3222</v>
      </c>
      <c r="C29" s="31" t="s">
        <v>3306</v>
      </c>
      <c r="D29" s="31">
        <v>73</v>
      </c>
      <c r="E29" s="31" t="s">
        <v>17</v>
      </c>
      <c r="F29" s="31"/>
      <c r="G29" s="31">
        <v>10</v>
      </c>
      <c r="H29" s="31">
        <v>8</v>
      </c>
      <c r="I29" s="31" t="s">
        <v>3190</v>
      </c>
      <c r="J29" s="31">
        <v>148</v>
      </c>
      <c r="K29" s="31">
        <v>157</v>
      </c>
      <c r="L29" s="31" t="s">
        <v>3307</v>
      </c>
      <c r="M29" s="31">
        <v>162</v>
      </c>
      <c r="N29" s="31">
        <v>169</v>
      </c>
      <c r="O29" s="31" t="s">
        <v>3308</v>
      </c>
    </row>
    <row r="30" spans="1:15" ht="15.75" customHeight="1" x14ac:dyDescent="0.25">
      <c r="A30" s="31" t="s">
        <v>3309</v>
      </c>
      <c r="B30" s="31" t="s">
        <v>3222</v>
      </c>
      <c r="C30" s="31" t="s">
        <v>3310</v>
      </c>
      <c r="D30" s="31">
        <v>73</v>
      </c>
      <c r="E30" s="31" t="s">
        <v>18</v>
      </c>
      <c r="F30" s="31"/>
      <c r="G30" s="31">
        <v>4</v>
      </c>
      <c r="H30" s="31">
        <v>8</v>
      </c>
      <c r="I30" s="31" t="s">
        <v>3190</v>
      </c>
      <c r="J30" s="31">
        <v>189</v>
      </c>
      <c r="K30" s="31">
        <v>192</v>
      </c>
      <c r="L30" s="31" t="s">
        <v>3311</v>
      </c>
      <c r="M30" s="31">
        <v>197</v>
      </c>
      <c r="N30" s="31">
        <v>204</v>
      </c>
      <c r="O30" s="31" t="s">
        <v>3312</v>
      </c>
    </row>
    <row r="31" spans="1:15" ht="15.75" customHeight="1" x14ac:dyDescent="0.25">
      <c r="A31" s="31" t="s">
        <v>3313</v>
      </c>
      <c r="B31" s="31" t="s">
        <v>3227</v>
      </c>
      <c r="C31" s="31" t="s">
        <v>3314</v>
      </c>
      <c r="D31" s="31">
        <v>74</v>
      </c>
      <c r="E31" s="31" t="s">
        <v>14</v>
      </c>
      <c r="F31" s="31" t="s">
        <v>3177</v>
      </c>
      <c r="G31" s="31">
        <v>14</v>
      </c>
      <c r="H31" s="31">
        <v>8</v>
      </c>
      <c r="I31" s="31" t="s">
        <v>3190</v>
      </c>
      <c r="J31" s="31">
        <v>28</v>
      </c>
      <c r="K31" s="31">
        <v>41</v>
      </c>
      <c r="L31" s="31" t="s">
        <v>3315</v>
      </c>
      <c r="M31" s="31">
        <v>46</v>
      </c>
      <c r="N31" s="31">
        <v>53</v>
      </c>
      <c r="O31" s="31" t="s">
        <v>3316</v>
      </c>
    </row>
    <row r="32" spans="1:15" ht="15.75" customHeight="1" x14ac:dyDescent="0.25">
      <c r="A32" s="31" t="s">
        <v>3317</v>
      </c>
      <c r="B32" s="31" t="s">
        <v>3227</v>
      </c>
      <c r="C32" s="31" t="s">
        <v>3318</v>
      </c>
      <c r="D32" s="31">
        <v>74</v>
      </c>
      <c r="E32" s="31" t="s">
        <v>14</v>
      </c>
      <c r="F32" s="31" t="s">
        <v>3183</v>
      </c>
      <c r="G32" s="31">
        <v>17</v>
      </c>
      <c r="H32" s="31">
        <v>8</v>
      </c>
      <c r="I32" s="31" t="s">
        <v>3190</v>
      </c>
      <c r="J32" s="31">
        <v>73</v>
      </c>
      <c r="K32" s="31">
        <v>89</v>
      </c>
      <c r="L32" s="31" t="s">
        <v>3319</v>
      </c>
      <c r="M32" s="31">
        <v>94</v>
      </c>
      <c r="N32" s="31">
        <v>101</v>
      </c>
      <c r="O32" s="31" t="s">
        <v>3320</v>
      </c>
    </row>
    <row r="33" spans="1:15" ht="15.75" customHeight="1" x14ac:dyDescent="0.25">
      <c r="A33" s="31" t="s">
        <v>3321</v>
      </c>
      <c r="B33" s="31" t="s">
        <v>3227</v>
      </c>
      <c r="C33" s="31" t="s">
        <v>3322</v>
      </c>
      <c r="D33" s="31">
        <v>74</v>
      </c>
      <c r="E33" s="31" t="s">
        <v>14</v>
      </c>
      <c r="F33" s="31" t="s">
        <v>3189</v>
      </c>
      <c r="G33" s="31">
        <v>14</v>
      </c>
      <c r="H33" s="31">
        <v>8</v>
      </c>
      <c r="I33" s="31" t="s">
        <v>3289</v>
      </c>
      <c r="J33" s="31">
        <v>121</v>
      </c>
      <c r="K33" s="31">
        <v>134</v>
      </c>
      <c r="L33" s="31" t="s">
        <v>3323</v>
      </c>
      <c r="M33" s="31">
        <v>139</v>
      </c>
      <c r="N33" s="31">
        <v>146</v>
      </c>
      <c r="O33" s="31" t="s">
        <v>3324</v>
      </c>
    </row>
    <row r="34" spans="1:15" ht="15.75" customHeight="1" x14ac:dyDescent="0.25">
      <c r="A34" s="31" t="s">
        <v>3325</v>
      </c>
      <c r="B34" s="31" t="s">
        <v>3227</v>
      </c>
      <c r="C34" s="31" t="s">
        <v>3326</v>
      </c>
      <c r="D34" s="31">
        <v>74</v>
      </c>
      <c r="E34" s="31" t="s">
        <v>14</v>
      </c>
      <c r="F34" s="31" t="s">
        <v>3195</v>
      </c>
      <c r="G34" s="31">
        <v>40</v>
      </c>
      <c r="H34" s="31">
        <v>8</v>
      </c>
      <c r="I34" s="31" t="s">
        <v>3327</v>
      </c>
      <c r="J34" s="31">
        <v>166</v>
      </c>
      <c r="K34" s="31">
        <v>205</v>
      </c>
      <c r="L34" s="31" t="s">
        <v>3328</v>
      </c>
      <c r="M34" s="31">
        <v>210</v>
      </c>
      <c r="N34" s="31">
        <v>217</v>
      </c>
      <c r="O34" s="31" t="s">
        <v>3329</v>
      </c>
    </row>
    <row r="35" spans="1:15" ht="15.75" customHeight="1" x14ac:dyDescent="0.25">
      <c r="A35" s="31" t="s">
        <v>3330</v>
      </c>
      <c r="B35" s="31" t="s">
        <v>3227</v>
      </c>
      <c r="C35" s="31" t="s">
        <v>3331</v>
      </c>
      <c r="D35" s="31">
        <v>74</v>
      </c>
      <c r="E35" s="31" t="s">
        <v>14</v>
      </c>
      <c r="F35" s="31" t="s">
        <v>3200</v>
      </c>
      <c r="G35" s="31">
        <v>34</v>
      </c>
      <c r="H35" s="31">
        <v>8</v>
      </c>
      <c r="I35" s="31" t="s">
        <v>3190</v>
      </c>
      <c r="J35" s="31">
        <v>237</v>
      </c>
      <c r="K35" s="31">
        <v>270</v>
      </c>
      <c r="L35" s="31" t="s">
        <v>3332</v>
      </c>
      <c r="M35" s="31">
        <v>275</v>
      </c>
      <c r="N35" s="31">
        <v>282</v>
      </c>
      <c r="O35" s="31" t="s">
        <v>3333</v>
      </c>
    </row>
    <row r="36" spans="1:15" ht="15.75" customHeight="1" x14ac:dyDescent="0.25">
      <c r="A36" s="31" t="s">
        <v>3334</v>
      </c>
      <c r="B36" s="31" t="s">
        <v>3227</v>
      </c>
      <c r="C36" s="31" t="s">
        <v>3335</v>
      </c>
      <c r="D36" s="31">
        <v>74</v>
      </c>
      <c r="E36" s="31" t="s">
        <v>14</v>
      </c>
      <c r="F36" s="31" t="s">
        <v>3205</v>
      </c>
      <c r="G36" s="31">
        <v>19</v>
      </c>
      <c r="H36" s="31">
        <v>8</v>
      </c>
      <c r="I36" s="31" t="s">
        <v>3336</v>
      </c>
      <c r="J36" s="31">
        <v>302</v>
      </c>
      <c r="K36" s="31">
        <v>320</v>
      </c>
      <c r="L36" s="31" t="s">
        <v>3337</v>
      </c>
      <c r="M36" s="31">
        <v>325</v>
      </c>
      <c r="N36" s="31">
        <v>332</v>
      </c>
      <c r="O36" s="31" t="s">
        <v>3338</v>
      </c>
    </row>
    <row r="37" spans="1:15" ht="15.75" customHeight="1" x14ac:dyDescent="0.25">
      <c r="A37" s="31" t="s">
        <v>3339</v>
      </c>
      <c r="B37" s="31" t="s">
        <v>3227</v>
      </c>
      <c r="C37" s="31" t="s">
        <v>3340</v>
      </c>
      <c r="D37" s="31">
        <v>74</v>
      </c>
      <c r="E37" s="31" t="s">
        <v>14</v>
      </c>
      <c r="F37" s="31" t="s">
        <v>3210</v>
      </c>
      <c r="G37" s="31">
        <v>32</v>
      </c>
      <c r="H37" s="31">
        <v>8</v>
      </c>
      <c r="I37" s="31" t="s">
        <v>3289</v>
      </c>
      <c r="J37" s="31">
        <v>352</v>
      </c>
      <c r="K37" s="31">
        <v>383</v>
      </c>
      <c r="L37" s="31" t="s">
        <v>3341</v>
      </c>
      <c r="M37" s="31">
        <v>388</v>
      </c>
      <c r="N37" s="31">
        <v>395</v>
      </c>
      <c r="O37" s="31" t="s">
        <v>3342</v>
      </c>
    </row>
    <row r="38" spans="1:15" ht="15.75" customHeight="1" x14ac:dyDescent="0.25">
      <c r="A38" s="31" t="s">
        <v>3343</v>
      </c>
      <c r="B38" s="31" t="s">
        <v>3227</v>
      </c>
      <c r="C38" s="31" t="s">
        <v>3344</v>
      </c>
      <c r="D38" s="31">
        <v>74</v>
      </c>
      <c r="E38" s="31" t="s">
        <v>14</v>
      </c>
      <c r="F38" s="31" t="s">
        <v>3345</v>
      </c>
      <c r="G38" s="31">
        <v>21</v>
      </c>
      <c r="H38" s="31">
        <v>8</v>
      </c>
      <c r="I38" s="31" t="s">
        <v>3346</v>
      </c>
      <c r="J38" s="31">
        <v>415</v>
      </c>
      <c r="K38" s="31">
        <v>435</v>
      </c>
      <c r="L38" s="31" t="s">
        <v>3347</v>
      </c>
      <c r="M38" s="31">
        <v>440</v>
      </c>
      <c r="N38" s="31">
        <v>447</v>
      </c>
      <c r="O38" s="31" t="s">
        <v>3348</v>
      </c>
    </row>
    <row r="39" spans="1:15" ht="15.75" customHeight="1" x14ac:dyDescent="0.25">
      <c r="A39" s="31" t="s">
        <v>3349</v>
      </c>
      <c r="B39" s="31" t="s">
        <v>3227</v>
      </c>
      <c r="C39" s="31" t="s">
        <v>3350</v>
      </c>
      <c r="D39" s="31">
        <v>74</v>
      </c>
      <c r="E39" s="31" t="s">
        <v>14</v>
      </c>
      <c r="F39" s="31" t="s">
        <v>14</v>
      </c>
      <c r="G39" s="31">
        <v>21</v>
      </c>
      <c r="H39" s="31">
        <v>8</v>
      </c>
      <c r="I39" s="31" t="s">
        <v>3346</v>
      </c>
      <c r="J39" s="31">
        <v>467</v>
      </c>
      <c r="K39" s="31">
        <v>487</v>
      </c>
      <c r="L39" s="31" t="s">
        <v>3351</v>
      </c>
      <c r="M39" s="31">
        <v>492</v>
      </c>
      <c r="N39" s="31">
        <v>499</v>
      </c>
      <c r="O39" s="31" t="s">
        <v>3352</v>
      </c>
    </row>
    <row r="40" spans="1:15" ht="15.75" customHeight="1" x14ac:dyDescent="0.25">
      <c r="A40" s="31" t="s">
        <v>3353</v>
      </c>
      <c r="B40" s="31" t="s">
        <v>3227</v>
      </c>
      <c r="C40" s="31" t="s">
        <v>3354</v>
      </c>
      <c r="D40" s="31">
        <v>74</v>
      </c>
      <c r="E40" s="31" t="s">
        <v>14</v>
      </c>
      <c r="F40" s="31" t="s">
        <v>3355</v>
      </c>
      <c r="G40" s="31">
        <v>13</v>
      </c>
      <c r="H40" s="31">
        <v>8</v>
      </c>
      <c r="I40" s="31" t="s">
        <v>3356</v>
      </c>
      <c r="J40" s="31">
        <v>519</v>
      </c>
      <c r="K40" s="31">
        <v>531</v>
      </c>
      <c r="L40" s="31" t="s">
        <v>3357</v>
      </c>
      <c r="M40" s="31">
        <v>536</v>
      </c>
      <c r="N40" s="31">
        <v>543</v>
      </c>
      <c r="O40" s="31" t="s">
        <v>3358</v>
      </c>
    </row>
    <row r="41" spans="1:15" ht="15.75" customHeight="1" x14ac:dyDescent="0.25">
      <c r="A41" s="31" t="s">
        <v>3359</v>
      </c>
      <c r="B41" s="31" t="s">
        <v>3227</v>
      </c>
      <c r="C41" s="31" t="s">
        <v>3360</v>
      </c>
      <c r="D41" s="31">
        <v>74</v>
      </c>
      <c r="E41" s="31" t="s">
        <v>14</v>
      </c>
      <c r="F41" s="31" t="s">
        <v>3361</v>
      </c>
      <c r="G41" s="31">
        <v>12</v>
      </c>
      <c r="H41" s="31">
        <v>8</v>
      </c>
      <c r="I41" s="31" t="s">
        <v>3190</v>
      </c>
      <c r="J41" s="31">
        <v>563</v>
      </c>
      <c r="K41" s="31">
        <v>574</v>
      </c>
      <c r="L41" s="31" t="s">
        <v>3362</v>
      </c>
      <c r="M41" s="31">
        <v>579</v>
      </c>
      <c r="N41" s="31">
        <v>586</v>
      </c>
      <c r="O41" s="31" t="s">
        <v>3363</v>
      </c>
    </row>
    <row r="42" spans="1:15" ht="15.75" customHeight="1" x14ac:dyDescent="0.25">
      <c r="A42" s="31" t="s">
        <v>3364</v>
      </c>
      <c r="B42" s="31" t="s">
        <v>3227</v>
      </c>
      <c r="C42" s="31" t="s">
        <v>3365</v>
      </c>
      <c r="D42" s="31">
        <v>74</v>
      </c>
      <c r="E42" s="31" t="s">
        <v>14</v>
      </c>
      <c r="F42" s="31" t="s">
        <v>3366</v>
      </c>
      <c r="G42" s="31">
        <v>39</v>
      </c>
      <c r="H42" s="31">
        <v>8</v>
      </c>
      <c r="I42" s="31" t="s">
        <v>3346</v>
      </c>
      <c r="J42" s="31">
        <v>606</v>
      </c>
      <c r="K42" s="31">
        <v>644</v>
      </c>
      <c r="L42" s="31" t="s">
        <v>3367</v>
      </c>
      <c r="M42" s="31">
        <v>649</v>
      </c>
      <c r="N42" s="31">
        <v>656</v>
      </c>
      <c r="O42" s="31" t="s">
        <v>3368</v>
      </c>
    </row>
    <row r="43" spans="1:15" ht="15.75" customHeight="1" x14ac:dyDescent="0.25">
      <c r="A43" s="31" t="s">
        <v>3369</v>
      </c>
      <c r="B43" s="31" t="s">
        <v>3227</v>
      </c>
      <c r="C43" s="31" t="s">
        <v>3370</v>
      </c>
      <c r="D43" s="31">
        <v>74</v>
      </c>
      <c r="E43" s="31" t="s">
        <v>14</v>
      </c>
      <c r="F43" s="31" t="s">
        <v>3371</v>
      </c>
      <c r="G43" s="31">
        <v>8</v>
      </c>
      <c r="H43" s="31">
        <v>8</v>
      </c>
      <c r="I43" s="31" t="s">
        <v>3190</v>
      </c>
      <c r="J43" s="31">
        <v>676</v>
      </c>
      <c r="K43" s="31">
        <v>683</v>
      </c>
      <c r="L43" s="31" t="s">
        <v>3372</v>
      </c>
      <c r="M43" s="31">
        <v>688</v>
      </c>
      <c r="N43" s="31">
        <v>695</v>
      </c>
      <c r="O43" s="31" t="s">
        <v>3373</v>
      </c>
    </row>
    <row r="44" spans="1:15" ht="15.75" customHeight="1" x14ac:dyDescent="0.25">
      <c r="A44" s="31" t="s">
        <v>3374</v>
      </c>
      <c r="B44" s="31" t="s">
        <v>3227</v>
      </c>
      <c r="C44" s="31" t="s">
        <v>3375</v>
      </c>
      <c r="D44" s="31">
        <v>74</v>
      </c>
      <c r="E44" s="31" t="s">
        <v>14</v>
      </c>
      <c r="F44" s="31" t="s">
        <v>3376</v>
      </c>
      <c r="G44" s="31">
        <v>39</v>
      </c>
      <c r="H44" s="31">
        <v>8</v>
      </c>
      <c r="I44" s="31" t="s">
        <v>3346</v>
      </c>
      <c r="J44" s="31">
        <v>715</v>
      </c>
      <c r="K44" s="31">
        <v>753</v>
      </c>
      <c r="L44" s="31" t="s">
        <v>3377</v>
      </c>
      <c r="M44" s="31">
        <v>758</v>
      </c>
      <c r="N44" s="31">
        <v>765</v>
      </c>
      <c r="O44" s="31" t="s">
        <v>3378</v>
      </c>
    </row>
    <row r="45" spans="1:15" ht="15.75" customHeight="1" x14ac:dyDescent="0.25">
      <c r="A45" s="31" t="s">
        <v>3379</v>
      </c>
      <c r="B45" s="31" t="s">
        <v>3232</v>
      </c>
      <c r="C45" s="31" t="s">
        <v>3380</v>
      </c>
      <c r="D45" s="31">
        <v>74</v>
      </c>
      <c r="E45" s="31" t="s">
        <v>15</v>
      </c>
      <c r="F45" s="31" t="s">
        <v>3177</v>
      </c>
      <c r="G45" s="31">
        <v>13</v>
      </c>
      <c r="H45" s="31">
        <v>8</v>
      </c>
      <c r="I45" s="31" t="s">
        <v>3190</v>
      </c>
      <c r="J45" s="31">
        <v>28</v>
      </c>
      <c r="K45" s="31">
        <v>40</v>
      </c>
      <c r="L45" s="31" t="s">
        <v>3381</v>
      </c>
      <c r="M45" s="31">
        <v>45</v>
      </c>
      <c r="N45" s="31">
        <v>52</v>
      </c>
      <c r="O45" s="31" t="s">
        <v>3382</v>
      </c>
    </row>
    <row r="46" spans="1:15" ht="15.75" customHeight="1" x14ac:dyDescent="0.25">
      <c r="A46" s="31" t="s">
        <v>3383</v>
      </c>
      <c r="B46" s="31" t="s">
        <v>3232</v>
      </c>
      <c r="C46" s="31" t="s">
        <v>3384</v>
      </c>
      <c r="D46" s="31">
        <v>74</v>
      </c>
      <c r="E46" s="31" t="s">
        <v>15</v>
      </c>
      <c r="F46" s="31" t="s">
        <v>3183</v>
      </c>
      <c r="G46" s="31">
        <v>15</v>
      </c>
      <c r="H46" s="31">
        <v>8</v>
      </c>
      <c r="I46" s="31" t="s">
        <v>3190</v>
      </c>
      <c r="J46" s="31">
        <v>72</v>
      </c>
      <c r="K46" s="31">
        <v>86</v>
      </c>
      <c r="L46" s="31" t="s">
        <v>3385</v>
      </c>
      <c r="M46" s="31">
        <v>91</v>
      </c>
      <c r="N46" s="31">
        <v>98</v>
      </c>
      <c r="O46" s="31" t="s">
        <v>3386</v>
      </c>
    </row>
    <row r="47" spans="1:15" ht="15.75" customHeight="1" x14ac:dyDescent="0.25">
      <c r="A47" s="31" t="s">
        <v>3387</v>
      </c>
      <c r="B47" s="31" t="s">
        <v>3232</v>
      </c>
      <c r="C47" s="31" t="s">
        <v>3388</v>
      </c>
      <c r="D47" s="31">
        <v>74</v>
      </c>
      <c r="E47" s="31" t="s">
        <v>15</v>
      </c>
      <c r="F47" s="31" t="s">
        <v>3189</v>
      </c>
      <c r="G47" s="31">
        <v>8</v>
      </c>
      <c r="H47" s="31">
        <v>8</v>
      </c>
      <c r="I47" s="31" t="s">
        <v>3190</v>
      </c>
      <c r="J47" s="31">
        <v>118</v>
      </c>
      <c r="K47" s="31">
        <v>125</v>
      </c>
      <c r="L47" s="31" t="s">
        <v>3389</v>
      </c>
      <c r="M47" s="31">
        <v>130</v>
      </c>
      <c r="N47" s="31">
        <v>137</v>
      </c>
      <c r="O47" s="31" t="s">
        <v>3390</v>
      </c>
    </row>
    <row r="48" spans="1:15" ht="15.75" customHeight="1" x14ac:dyDescent="0.25">
      <c r="A48" s="31" t="s">
        <v>3391</v>
      </c>
      <c r="B48" s="31" t="s">
        <v>3232</v>
      </c>
      <c r="C48" s="31" t="s">
        <v>3392</v>
      </c>
      <c r="D48" s="31">
        <v>74</v>
      </c>
      <c r="E48" s="31" t="s">
        <v>15</v>
      </c>
      <c r="F48" s="31" t="s">
        <v>3195</v>
      </c>
      <c r="G48" s="31">
        <v>6</v>
      </c>
      <c r="H48" s="31">
        <v>8</v>
      </c>
      <c r="I48" s="31" t="s">
        <v>3190</v>
      </c>
      <c r="J48" s="31">
        <v>157</v>
      </c>
      <c r="K48" s="31">
        <v>162</v>
      </c>
      <c r="L48" s="31" t="s">
        <v>3393</v>
      </c>
      <c r="M48" s="31">
        <v>167</v>
      </c>
      <c r="N48" s="31">
        <v>174</v>
      </c>
      <c r="O48" s="31" t="s">
        <v>3394</v>
      </c>
    </row>
    <row r="49" spans="1:15" ht="15.75" customHeight="1" x14ac:dyDescent="0.25">
      <c r="A49" s="31" t="s">
        <v>3395</v>
      </c>
      <c r="B49" s="31" t="s">
        <v>3232</v>
      </c>
      <c r="C49" s="31" t="s">
        <v>3396</v>
      </c>
      <c r="D49" s="31">
        <v>74</v>
      </c>
      <c r="E49" s="31" t="s">
        <v>15</v>
      </c>
      <c r="F49" s="31" t="s">
        <v>3200</v>
      </c>
      <c r="G49" s="31">
        <v>9</v>
      </c>
      <c r="H49" s="31">
        <v>8</v>
      </c>
      <c r="I49" s="31" t="s">
        <v>3190</v>
      </c>
      <c r="J49" s="31">
        <v>194</v>
      </c>
      <c r="K49" s="31">
        <v>202</v>
      </c>
      <c r="L49" s="31" t="s">
        <v>3397</v>
      </c>
      <c r="M49" s="31">
        <v>207</v>
      </c>
      <c r="N49" s="31">
        <v>214</v>
      </c>
      <c r="O49" s="31" t="s">
        <v>3398</v>
      </c>
    </row>
    <row r="50" spans="1:15" ht="15.75" customHeight="1" x14ac:dyDescent="0.25">
      <c r="A50" s="31" t="s">
        <v>3399</v>
      </c>
      <c r="B50" s="31" t="s">
        <v>3232</v>
      </c>
      <c r="C50" s="31" t="s">
        <v>3400</v>
      </c>
      <c r="D50" s="31">
        <v>74</v>
      </c>
      <c r="E50" s="31" t="s">
        <v>15</v>
      </c>
      <c r="F50" s="31" t="s">
        <v>3205</v>
      </c>
      <c r="G50" s="31">
        <v>14</v>
      </c>
      <c r="H50" s="31">
        <v>8</v>
      </c>
      <c r="I50" s="31" t="s">
        <v>3190</v>
      </c>
      <c r="J50" s="31">
        <v>234</v>
      </c>
      <c r="K50" s="31">
        <v>247</v>
      </c>
      <c r="L50" s="31" t="s">
        <v>3401</v>
      </c>
      <c r="M50" s="31">
        <v>252</v>
      </c>
      <c r="N50" s="31">
        <v>259</v>
      </c>
      <c r="O50" s="31" t="s">
        <v>3402</v>
      </c>
    </row>
    <row r="51" spans="1:15" ht="15.75" customHeight="1" x14ac:dyDescent="0.25">
      <c r="A51" s="31" t="s">
        <v>3403</v>
      </c>
      <c r="B51" s="31" t="s">
        <v>3232</v>
      </c>
      <c r="C51" s="31" t="s">
        <v>3404</v>
      </c>
      <c r="D51" s="31">
        <v>74</v>
      </c>
      <c r="E51" s="31" t="s">
        <v>15</v>
      </c>
      <c r="F51" s="31" t="s">
        <v>3210</v>
      </c>
      <c r="G51" s="31">
        <v>8</v>
      </c>
      <c r="H51" s="31">
        <v>8</v>
      </c>
      <c r="I51" s="31" t="s">
        <v>3190</v>
      </c>
      <c r="J51" s="31">
        <v>279</v>
      </c>
      <c r="K51" s="31">
        <v>286</v>
      </c>
      <c r="L51" s="31" t="s">
        <v>3405</v>
      </c>
      <c r="M51" s="31">
        <v>291</v>
      </c>
      <c r="N51" s="31">
        <v>298</v>
      </c>
      <c r="O51" s="31" t="s">
        <v>3406</v>
      </c>
    </row>
    <row r="52" spans="1:15" ht="15.75" customHeight="1" x14ac:dyDescent="0.25">
      <c r="A52" s="31" t="s">
        <v>3407</v>
      </c>
      <c r="B52" s="31" t="s">
        <v>3232</v>
      </c>
      <c r="C52" s="31" t="s">
        <v>3408</v>
      </c>
      <c r="D52" s="31">
        <v>74</v>
      </c>
      <c r="E52" s="31" t="s">
        <v>15</v>
      </c>
      <c r="F52" s="31" t="s">
        <v>3345</v>
      </c>
      <c r="G52" s="31">
        <v>7</v>
      </c>
      <c r="H52" s="31">
        <v>8</v>
      </c>
      <c r="I52" s="31" t="s">
        <v>3190</v>
      </c>
      <c r="J52" s="31">
        <v>318</v>
      </c>
      <c r="K52" s="31">
        <v>324</v>
      </c>
      <c r="L52" s="31" t="s">
        <v>3409</v>
      </c>
      <c r="M52" s="31">
        <v>329</v>
      </c>
      <c r="N52" s="31">
        <v>336</v>
      </c>
      <c r="O52" s="31" t="s">
        <v>3410</v>
      </c>
    </row>
    <row r="53" spans="1:15" ht="15.75" customHeight="1" x14ac:dyDescent="0.25">
      <c r="A53" s="31" t="s">
        <v>3411</v>
      </c>
      <c r="B53" s="31" t="s">
        <v>3232</v>
      </c>
      <c r="C53" s="31" t="s">
        <v>3412</v>
      </c>
      <c r="D53" s="31">
        <v>74</v>
      </c>
      <c r="E53" s="31" t="s">
        <v>15</v>
      </c>
      <c r="F53" s="31" t="s">
        <v>14</v>
      </c>
      <c r="G53" s="31">
        <v>4</v>
      </c>
      <c r="H53" s="31">
        <v>8</v>
      </c>
      <c r="I53" s="31" t="s">
        <v>3190</v>
      </c>
      <c r="J53" s="31">
        <v>356</v>
      </c>
      <c r="K53" s="31">
        <v>359</v>
      </c>
      <c r="L53" s="31" t="s">
        <v>3413</v>
      </c>
      <c r="M53" s="31">
        <v>364</v>
      </c>
      <c r="N53" s="31">
        <v>371</v>
      </c>
      <c r="O53" s="31" t="s">
        <v>3414</v>
      </c>
    </row>
    <row r="54" spans="1:15" ht="15.75" customHeight="1" x14ac:dyDescent="0.25">
      <c r="A54" s="31" t="s">
        <v>3415</v>
      </c>
      <c r="B54" s="31" t="s">
        <v>3232</v>
      </c>
      <c r="C54" s="31" t="s">
        <v>3416</v>
      </c>
      <c r="D54" s="31">
        <v>74</v>
      </c>
      <c r="E54" s="31" t="s">
        <v>15</v>
      </c>
      <c r="F54" s="31" t="s">
        <v>3355</v>
      </c>
      <c r="G54" s="31">
        <v>5</v>
      </c>
      <c r="H54" s="31">
        <v>8</v>
      </c>
      <c r="I54" s="31" t="s">
        <v>3190</v>
      </c>
      <c r="J54" s="31">
        <v>391</v>
      </c>
      <c r="K54" s="31">
        <v>395</v>
      </c>
      <c r="L54" s="31" t="s">
        <v>3417</v>
      </c>
      <c r="M54" s="31">
        <v>400</v>
      </c>
      <c r="N54" s="31">
        <v>407</v>
      </c>
      <c r="O54" s="31" t="s">
        <v>3418</v>
      </c>
    </row>
    <row r="55" spans="1:15" ht="15.75" customHeight="1" x14ac:dyDescent="0.25">
      <c r="A55" s="31" t="s">
        <v>3419</v>
      </c>
      <c r="B55" s="31" t="s">
        <v>3232</v>
      </c>
      <c r="C55" s="31" t="s">
        <v>3420</v>
      </c>
      <c r="D55" s="31">
        <v>74</v>
      </c>
      <c r="E55" s="31" t="s">
        <v>15</v>
      </c>
      <c r="F55" s="31" t="s">
        <v>3361</v>
      </c>
      <c r="G55" s="31">
        <v>6</v>
      </c>
      <c r="H55" s="31">
        <v>8</v>
      </c>
      <c r="I55" s="31" t="s">
        <v>3190</v>
      </c>
      <c r="J55" s="31">
        <v>427</v>
      </c>
      <c r="K55" s="31">
        <v>432</v>
      </c>
      <c r="L55" s="31" t="s">
        <v>3421</v>
      </c>
      <c r="M55" s="31">
        <v>437</v>
      </c>
      <c r="N55" s="31">
        <v>444</v>
      </c>
      <c r="O55" s="31" t="s">
        <v>3422</v>
      </c>
    </row>
    <row r="56" spans="1:15" ht="15.75" customHeight="1" x14ac:dyDescent="0.25">
      <c r="A56" s="31" t="s">
        <v>3423</v>
      </c>
      <c r="B56" s="31" t="s">
        <v>3232</v>
      </c>
      <c r="C56" s="31" t="s">
        <v>3424</v>
      </c>
      <c r="D56" s="31">
        <v>74</v>
      </c>
      <c r="E56" s="31" t="s">
        <v>15</v>
      </c>
      <c r="F56" s="31" t="s">
        <v>3366</v>
      </c>
      <c r="G56" s="31">
        <v>9</v>
      </c>
      <c r="H56" s="31">
        <v>8</v>
      </c>
      <c r="I56" s="31" t="s">
        <v>3190</v>
      </c>
      <c r="J56" s="31">
        <v>464</v>
      </c>
      <c r="K56" s="31">
        <v>472</v>
      </c>
      <c r="L56" s="31" t="s">
        <v>3425</v>
      </c>
      <c r="M56" s="31">
        <v>477</v>
      </c>
      <c r="N56" s="31">
        <v>484</v>
      </c>
      <c r="O56" s="31" t="s">
        <v>3426</v>
      </c>
    </row>
    <row r="57" spans="1:15" ht="15.75" customHeight="1" x14ac:dyDescent="0.25">
      <c r="A57" s="31" t="s">
        <v>3427</v>
      </c>
      <c r="B57" s="31" t="s">
        <v>3232</v>
      </c>
      <c r="C57" s="31" t="s">
        <v>3428</v>
      </c>
      <c r="D57" s="31">
        <v>74</v>
      </c>
      <c r="E57" s="31" t="s">
        <v>15</v>
      </c>
      <c r="F57" s="31" t="s">
        <v>3371</v>
      </c>
      <c r="G57" s="31">
        <v>10</v>
      </c>
      <c r="H57" s="31">
        <v>8</v>
      </c>
      <c r="I57" s="31" t="s">
        <v>3190</v>
      </c>
      <c r="J57" s="31">
        <v>504</v>
      </c>
      <c r="K57" s="31">
        <v>513</v>
      </c>
      <c r="L57" s="31" t="s">
        <v>3429</v>
      </c>
      <c r="M57" s="31">
        <v>518</v>
      </c>
      <c r="N57" s="31">
        <v>525</v>
      </c>
      <c r="O57" s="31" t="s">
        <v>3430</v>
      </c>
    </row>
    <row r="58" spans="1:15" ht="15.75" customHeight="1" x14ac:dyDescent="0.25">
      <c r="A58" s="31" t="s">
        <v>3431</v>
      </c>
      <c r="B58" s="31" t="s">
        <v>3237</v>
      </c>
      <c r="C58" s="31" t="s">
        <v>3432</v>
      </c>
      <c r="D58" s="31">
        <v>74</v>
      </c>
      <c r="E58" s="31" t="s">
        <v>16</v>
      </c>
      <c r="F58" s="31" t="s">
        <v>3177</v>
      </c>
      <c r="G58" s="31">
        <v>34</v>
      </c>
      <c r="H58" s="31">
        <v>8</v>
      </c>
      <c r="I58" s="31" t="s">
        <v>3190</v>
      </c>
      <c r="J58" s="31">
        <v>28</v>
      </c>
      <c r="K58" s="31">
        <v>61</v>
      </c>
      <c r="L58" s="31" t="s">
        <v>3433</v>
      </c>
      <c r="M58" s="31">
        <v>66</v>
      </c>
      <c r="N58" s="31">
        <v>73</v>
      </c>
      <c r="O58" s="31" t="s">
        <v>3434</v>
      </c>
    </row>
    <row r="59" spans="1:15" ht="15.75" customHeight="1" x14ac:dyDescent="0.25">
      <c r="A59" s="31" t="s">
        <v>3435</v>
      </c>
      <c r="B59" s="31" t="s">
        <v>3237</v>
      </c>
      <c r="C59" s="31" t="s">
        <v>3436</v>
      </c>
      <c r="D59" s="31">
        <v>74</v>
      </c>
      <c r="E59" s="31" t="s">
        <v>16</v>
      </c>
      <c r="F59" s="31" t="s">
        <v>3183</v>
      </c>
      <c r="G59" s="31">
        <v>18</v>
      </c>
      <c r="H59" s="31">
        <v>8</v>
      </c>
      <c r="I59" s="31" t="s">
        <v>3190</v>
      </c>
      <c r="J59" s="31">
        <v>93</v>
      </c>
      <c r="K59" s="31">
        <v>110</v>
      </c>
      <c r="L59" s="31" t="s">
        <v>3437</v>
      </c>
      <c r="M59" s="31">
        <v>115</v>
      </c>
      <c r="N59" s="31">
        <v>122</v>
      </c>
      <c r="O59" s="31" t="s">
        <v>3438</v>
      </c>
    </row>
    <row r="60" spans="1:15" ht="15.75" customHeight="1" x14ac:dyDescent="0.25">
      <c r="A60" s="31" t="s">
        <v>3439</v>
      </c>
      <c r="B60" s="31" t="s">
        <v>3237</v>
      </c>
      <c r="C60" s="31" t="s">
        <v>3440</v>
      </c>
      <c r="D60" s="31">
        <v>74</v>
      </c>
      <c r="E60" s="31" t="s">
        <v>16</v>
      </c>
      <c r="F60" s="31" t="s">
        <v>3189</v>
      </c>
      <c r="G60" s="31">
        <v>11</v>
      </c>
      <c r="H60" s="31">
        <v>8</v>
      </c>
      <c r="I60" s="31" t="s">
        <v>3190</v>
      </c>
      <c r="J60" s="31">
        <v>142</v>
      </c>
      <c r="K60" s="31">
        <v>152</v>
      </c>
      <c r="L60" s="31" t="s">
        <v>3441</v>
      </c>
      <c r="M60" s="31">
        <v>157</v>
      </c>
      <c r="N60" s="31">
        <v>164</v>
      </c>
      <c r="O60" s="31" t="s">
        <v>3442</v>
      </c>
    </row>
    <row r="61" spans="1:15" ht="15.75" customHeight="1" x14ac:dyDescent="0.25">
      <c r="A61" s="31" t="s">
        <v>3443</v>
      </c>
      <c r="B61" s="31" t="s">
        <v>3237</v>
      </c>
      <c r="C61" s="31" t="s">
        <v>3444</v>
      </c>
      <c r="D61" s="31">
        <v>74</v>
      </c>
      <c r="E61" s="31" t="s">
        <v>16</v>
      </c>
      <c r="F61" s="31" t="s">
        <v>3195</v>
      </c>
      <c r="G61" s="31">
        <v>12</v>
      </c>
      <c r="H61" s="31">
        <v>8</v>
      </c>
      <c r="I61" s="31" t="s">
        <v>3190</v>
      </c>
      <c r="J61" s="31">
        <v>184</v>
      </c>
      <c r="K61" s="31">
        <v>195</v>
      </c>
      <c r="L61" s="31" t="s">
        <v>3445</v>
      </c>
      <c r="M61" s="31">
        <v>200</v>
      </c>
      <c r="N61" s="31">
        <v>207</v>
      </c>
      <c r="O61" s="31" t="s">
        <v>3446</v>
      </c>
    </row>
    <row r="62" spans="1:15" ht="15.75" customHeight="1" x14ac:dyDescent="0.25">
      <c r="A62" s="31" t="s">
        <v>3447</v>
      </c>
      <c r="B62" s="31" t="s">
        <v>3237</v>
      </c>
      <c r="C62" s="31" t="s">
        <v>3448</v>
      </c>
      <c r="D62" s="31">
        <v>74</v>
      </c>
      <c r="E62" s="31" t="s">
        <v>16</v>
      </c>
      <c r="F62" s="31" t="s">
        <v>3200</v>
      </c>
      <c r="G62" s="31">
        <v>16</v>
      </c>
      <c r="H62" s="31">
        <v>8</v>
      </c>
      <c r="I62" s="31" t="s">
        <v>3190</v>
      </c>
      <c r="J62" s="31">
        <v>227</v>
      </c>
      <c r="K62" s="31">
        <v>242</v>
      </c>
      <c r="L62" s="31" t="s">
        <v>3449</v>
      </c>
      <c r="M62" s="31">
        <v>247</v>
      </c>
      <c r="N62" s="31">
        <v>254</v>
      </c>
      <c r="O62" s="31" t="s">
        <v>3450</v>
      </c>
    </row>
    <row r="63" spans="1:15" ht="15.75" customHeight="1" x14ac:dyDescent="0.25">
      <c r="A63" s="31" t="s">
        <v>3451</v>
      </c>
      <c r="B63" s="31" t="s">
        <v>3237</v>
      </c>
      <c r="C63" s="31" t="s">
        <v>3452</v>
      </c>
      <c r="D63" s="31">
        <v>74</v>
      </c>
      <c r="E63" s="31" t="s">
        <v>16</v>
      </c>
      <c r="F63" s="31" t="s">
        <v>3205</v>
      </c>
      <c r="G63" s="31">
        <v>14</v>
      </c>
      <c r="H63" s="31">
        <v>8</v>
      </c>
      <c r="I63" s="31" t="s">
        <v>3190</v>
      </c>
      <c r="J63" s="31">
        <v>274</v>
      </c>
      <c r="K63" s="31">
        <v>287</v>
      </c>
      <c r="L63" s="31" t="s">
        <v>3453</v>
      </c>
      <c r="M63" s="31">
        <v>292</v>
      </c>
      <c r="N63" s="31">
        <v>299</v>
      </c>
      <c r="O63" s="31" t="s">
        <v>3454</v>
      </c>
    </row>
    <row r="64" spans="1:15" ht="15.75" customHeight="1" x14ac:dyDescent="0.25">
      <c r="A64" s="31" t="s">
        <v>3455</v>
      </c>
      <c r="B64" s="31" t="s">
        <v>3237</v>
      </c>
      <c r="C64" s="31" t="s">
        <v>3456</v>
      </c>
      <c r="D64" s="31">
        <v>74</v>
      </c>
      <c r="E64" s="31" t="s">
        <v>16</v>
      </c>
      <c r="F64" s="31" t="s">
        <v>3210</v>
      </c>
      <c r="G64" s="31">
        <v>32</v>
      </c>
      <c r="H64" s="31">
        <v>8</v>
      </c>
      <c r="I64" s="31" t="s">
        <v>3190</v>
      </c>
      <c r="J64" s="31">
        <v>319</v>
      </c>
      <c r="K64" s="31">
        <v>350</v>
      </c>
      <c r="L64" s="31" t="s">
        <v>3457</v>
      </c>
      <c r="M64" s="31">
        <v>355</v>
      </c>
      <c r="N64" s="31">
        <v>362</v>
      </c>
      <c r="O64" s="31" t="s">
        <v>3458</v>
      </c>
    </row>
    <row r="65" spans="1:15" ht="15.75" customHeight="1" x14ac:dyDescent="0.25">
      <c r="A65" s="31" t="s">
        <v>3459</v>
      </c>
      <c r="B65" s="31" t="s">
        <v>3262</v>
      </c>
      <c r="C65" s="31" t="s">
        <v>3460</v>
      </c>
      <c r="D65" s="31">
        <v>75</v>
      </c>
      <c r="E65" s="31" t="s">
        <v>14</v>
      </c>
      <c r="F65" s="31"/>
      <c r="G65" s="31">
        <v>8</v>
      </c>
      <c r="H65" s="31">
        <v>8</v>
      </c>
      <c r="I65" s="31" t="s">
        <v>3461</v>
      </c>
      <c r="J65" s="31">
        <v>28</v>
      </c>
      <c r="K65" s="31">
        <v>35</v>
      </c>
      <c r="L65" s="31" t="s">
        <v>3216</v>
      </c>
      <c r="M65" s="31">
        <v>40</v>
      </c>
      <c r="N65" s="31">
        <v>47</v>
      </c>
      <c r="O65" s="31" t="s">
        <v>3217</v>
      </c>
    </row>
    <row r="66" spans="1:15" ht="15.75" customHeight="1" x14ac:dyDescent="0.25">
      <c r="A66" s="31" t="s">
        <v>3462</v>
      </c>
      <c r="B66" s="31" t="s">
        <v>3262</v>
      </c>
      <c r="C66" s="31" t="s">
        <v>3463</v>
      </c>
      <c r="D66" s="31">
        <v>75</v>
      </c>
      <c r="E66" s="31" t="s">
        <v>15</v>
      </c>
      <c r="F66" s="31"/>
      <c r="G66" s="31">
        <v>18</v>
      </c>
      <c r="H66" s="31">
        <v>8</v>
      </c>
      <c r="I66" s="31" t="s">
        <v>3289</v>
      </c>
      <c r="J66" s="31">
        <v>67</v>
      </c>
      <c r="K66" s="31">
        <v>84</v>
      </c>
      <c r="L66" s="31" t="s">
        <v>3464</v>
      </c>
      <c r="M66" s="31">
        <v>89</v>
      </c>
      <c r="N66" s="31">
        <v>96</v>
      </c>
      <c r="O66" s="31" t="s">
        <v>3465</v>
      </c>
    </row>
    <row r="67" spans="1:15" ht="15.75" customHeight="1" x14ac:dyDescent="0.25">
      <c r="A67" s="31" t="s">
        <v>3466</v>
      </c>
      <c r="B67" s="31" t="s">
        <v>3262</v>
      </c>
      <c r="C67" s="31" t="s">
        <v>3467</v>
      </c>
      <c r="D67" s="31">
        <v>75</v>
      </c>
      <c r="E67" s="31" t="s">
        <v>16</v>
      </c>
      <c r="F67" s="31"/>
      <c r="G67" s="31">
        <v>9</v>
      </c>
      <c r="H67" s="31">
        <v>8</v>
      </c>
      <c r="I67" s="31" t="s">
        <v>3184</v>
      </c>
      <c r="J67" s="31">
        <v>116</v>
      </c>
      <c r="K67" s="31">
        <v>124</v>
      </c>
      <c r="L67" s="31" t="s">
        <v>3468</v>
      </c>
      <c r="M67" s="31">
        <v>129</v>
      </c>
      <c r="N67" s="31">
        <v>136</v>
      </c>
      <c r="O67" s="31" t="s">
        <v>3469</v>
      </c>
    </row>
    <row r="68" spans="1:15" ht="15.75" customHeight="1" x14ac:dyDescent="0.25">
      <c r="A68" s="31" t="s">
        <v>3470</v>
      </c>
      <c r="B68" s="31" t="s">
        <v>3262</v>
      </c>
      <c r="C68" s="31" t="s">
        <v>3471</v>
      </c>
      <c r="D68" s="31">
        <v>75</v>
      </c>
      <c r="E68" s="31" t="s">
        <v>17</v>
      </c>
      <c r="F68" s="31"/>
      <c r="G68" s="31">
        <v>13</v>
      </c>
      <c r="H68" s="31">
        <v>8</v>
      </c>
      <c r="I68" s="31" t="s">
        <v>3190</v>
      </c>
      <c r="J68" s="31">
        <v>156</v>
      </c>
      <c r="K68" s="31">
        <v>168</v>
      </c>
      <c r="L68" s="31" t="s">
        <v>3472</v>
      </c>
      <c r="M68" s="31">
        <v>173</v>
      </c>
      <c r="N68" s="31">
        <v>180</v>
      </c>
      <c r="O68" s="31" t="s">
        <v>3473</v>
      </c>
    </row>
    <row r="69" spans="1:15" ht="15.75" customHeight="1" x14ac:dyDescent="0.25">
      <c r="A69" s="31" t="s">
        <v>3474</v>
      </c>
      <c r="B69" s="31" t="s">
        <v>3262</v>
      </c>
      <c r="C69" s="31" t="s">
        <v>3475</v>
      </c>
      <c r="D69" s="31">
        <v>75</v>
      </c>
      <c r="E69" s="31" t="s">
        <v>18</v>
      </c>
      <c r="F69" s="31"/>
      <c r="G69" s="31">
        <v>12</v>
      </c>
      <c r="H69" s="31">
        <v>8</v>
      </c>
      <c r="I69" s="31" t="s">
        <v>3190</v>
      </c>
      <c r="J69" s="31">
        <v>200</v>
      </c>
      <c r="K69" s="31">
        <v>211</v>
      </c>
      <c r="L69" s="31" t="s">
        <v>3476</v>
      </c>
      <c r="M69" s="31">
        <v>216</v>
      </c>
      <c r="N69" s="31">
        <v>223</v>
      </c>
      <c r="O69" s="31" t="s">
        <v>3477</v>
      </c>
    </row>
    <row r="70" spans="1:15" ht="15.75" customHeight="1" x14ac:dyDescent="0.25">
      <c r="A70" s="31" t="s">
        <v>3478</v>
      </c>
      <c r="B70" s="31" t="s">
        <v>3262</v>
      </c>
      <c r="C70" s="31" t="s">
        <v>3479</v>
      </c>
      <c r="D70" s="31">
        <v>75</v>
      </c>
      <c r="E70" s="31" t="s">
        <v>76</v>
      </c>
      <c r="F70" s="31"/>
      <c r="G70" s="31">
        <v>14</v>
      </c>
      <c r="H70" s="31">
        <v>8</v>
      </c>
      <c r="I70" s="31" t="s">
        <v>3190</v>
      </c>
      <c r="J70" s="31">
        <v>243</v>
      </c>
      <c r="K70" s="31">
        <v>256</v>
      </c>
      <c r="L70" s="31" t="s">
        <v>3480</v>
      </c>
      <c r="M70" s="31">
        <v>261</v>
      </c>
      <c r="N70" s="31">
        <v>268</v>
      </c>
      <c r="O70" s="31" t="s">
        <v>3481</v>
      </c>
    </row>
    <row r="71" spans="1:15" ht="15.75" customHeight="1" x14ac:dyDescent="0.25">
      <c r="A71" s="31" t="s">
        <v>3482</v>
      </c>
      <c r="B71" s="31" t="s">
        <v>3262</v>
      </c>
      <c r="C71" s="31" t="s">
        <v>3483</v>
      </c>
      <c r="D71" s="31">
        <v>75</v>
      </c>
      <c r="E71" s="31" t="s">
        <v>77</v>
      </c>
      <c r="F71" s="31"/>
      <c r="G71" s="31">
        <v>15</v>
      </c>
      <c r="H71" s="31">
        <v>8</v>
      </c>
      <c r="I71" s="31" t="s">
        <v>3190</v>
      </c>
      <c r="J71" s="31">
        <v>288</v>
      </c>
      <c r="K71" s="31">
        <v>302</v>
      </c>
      <c r="L71" s="31" t="s">
        <v>3484</v>
      </c>
      <c r="M71" s="31">
        <v>307</v>
      </c>
      <c r="N71" s="31">
        <v>314</v>
      </c>
      <c r="O71" s="31" t="s">
        <v>3485</v>
      </c>
    </row>
    <row r="72" spans="1:15" ht="15.75" customHeight="1" x14ac:dyDescent="0.25">
      <c r="A72" s="31" t="s">
        <v>3486</v>
      </c>
      <c r="B72" s="31" t="s">
        <v>3262</v>
      </c>
      <c r="C72" s="31" t="s">
        <v>3487</v>
      </c>
      <c r="D72" s="31">
        <v>75</v>
      </c>
      <c r="E72" s="31" t="s">
        <v>78</v>
      </c>
      <c r="F72" s="31"/>
      <c r="G72" s="31">
        <v>18</v>
      </c>
      <c r="H72" s="31">
        <v>8</v>
      </c>
      <c r="I72" s="31" t="s">
        <v>3289</v>
      </c>
      <c r="J72" s="31">
        <v>334</v>
      </c>
      <c r="K72" s="31">
        <v>351</v>
      </c>
      <c r="L72" s="31" t="s">
        <v>3488</v>
      </c>
      <c r="M72" s="31">
        <v>356</v>
      </c>
      <c r="N72" s="31">
        <v>363</v>
      </c>
      <c r="O72" s="31" t="s">
        <v>3489</v>
      </c>
    </row>
    <row r="73" spans="1:15" ht="15.75" customHeight="1" x14ac:dyDescent="0.25">
      <c r="A73" s="31" t="s">
        <v>3490</v>
      </c>
      <c r="B73" s="31" t="s">
        <v>3262</v>
      </c>
      <c r="C73" s="31" t="s">
        <v>3491</v>
      </c>
      <c r="D73" s="31">
        <v>75</v>
      </c>
      <c r="E73" s="31" t="s">
        <v>79</v>
      </c>
      <c r="F73" s="31"/>
      <c r="G73" s="31">
        <v>3</v>
      </c>
      <c r="H73" s="31">
        <v>8</v>
      </c>
      <c r="I73" s="31" t="s">
        <v>3289</v>
      </c>
      <c r="J73" s="31">
        <v>383</v>
      </c>
      <c r="K73" s="31">
        <v>385</v>
      </c>
      <c r="L73" s="31" t="s">
        <v>3492</v>
      </c>
      <c r="M73" s="31">
        <v>390</v>
      </c>
      <c r="N73" s="31">
        <v>397</v>
      </c>
      <c r="O73" s="31" t="s">
        <v>3493</v>
      </c>
    </row>
    <row r="74" spans="1:15" ht="15.75" customHeight="1" x14ac:dyDescent="0.25">
      <c r="A74" s="31" t="s">
        <v>3494</v>
      </c>
      <c r="B74" s="31" t="s">
        <v>3242</v>
      </c>
      <c r="C74" s="31" t="s">
        <v>3495</v>
      </c>
      <c r="D74" s="31">
        <v>76</v>
      </c>
      <c r="E74" s="31" t="s">
        <v>14</v>
      </c>
      <c r="F74" s="31"/>
      <c r="G74" s="31">
        <v>7</v>
      </c>
      <c r="H74" s="31">
        <v>8</v>
      </c>
      <c r="I74" s="31" t="s">
        <v>3496</v>
      </c>
      <c r="J74" s="31">
        <v>28</v>
      </c>
      <c r="K74" s="31">
        <v>34</v>
      </c>
      <c r="L74" s="31" t="s">
        <v>3497</v>
      </c>
      <c r="M74" s="31">
        <v>39</v>
      </c>
      <c r="N74" s="31">
        <v>46</v>
      </c>
      <c r="O74" s="31" t="s">
        <v>3498</v>
      </c>
    </row>
    <row r="75" spans="1:15" ht="15.75" customHeight="1" x14ac:dyDescent="0.25">
      <c r="A75" s="31" t="s">
        <v>3499</v>
      </c>
      <c r="B75" s="31" t="s">
        <v>3242</v>
      </c>
      <c r="C75" s="31" t="s">
        <v>3500</v>
      </c>
      <c r="D75" s="31">
        <v>76</v>
      </c>
      <c r="E75" s="31" t="s">
        <v>15</v>
      </c>
      <c r="F75" s="31"/>
      <c r="G75" s="31">
        <v>7</v>
      </c>
      <c r="H75" s="31">
        <v>8</v>
      </c>
      <c r="I75" s="31" t="s">
        <v>3190</v>
      </c>
      <c r="J75" s="31">
        <v>66</v>
      </c>
      <c r="K75" s="31">
        <v>72</v>
      </c>
      <c r="L75" s="31" t="s">
        <v>3501</v>
      </c>
      <c r="M75" s="31">
        <v>77</v>
      </c>
      <c r="N75" s="31">
        <v>84</v>
      </c>
      <c r="O75" s="31" t="s">
        <v>3502</v>
      </c>
    </row>
    <row r="76" spans="1:15" ht="15.75" customHeight="1" x14ac:dyDescent="0.25">
      <c r="A76" s="31" t="s">
        <v>3503</v>
      </c>
      <c r="B76" s="31" t="s">
        <v>3242</v>
      </c>
      <c r="C76" s="31" t="s">
        <v>3504</v>
      </c>
      <c r="D76" s="31">
        <v>76</v>
      </c>
      <c r="E76" s="31" t="s">
        <v>16</v>
      </c>
      <c r="F76" s="31"/>
      <c r="G76" s="31">
        <v>9</v>
      </c>
      <c r="H76" s="31">
        <v>8</v>
      </c>
      <c r="I76" s="31" t="s">
        <v>3190</v>
      </c>
      <c r="J76" s="31">
        <v>104</v>
      </c>
      <c r="K76" s="31">
        <v>112</v>
      </c>
      <c r="L76" s="31" t="s">
        <v>3505</v>
      </c>
      <c r="M76" s="31">
        <v>117</v>
      </c>
      <c r="N76" s="31">
        <v>124</v>
      </c>
      <c r="O76" s="31" t="s">
        <v>3506</v>
      </c>
    </row>
    <row r="77" spans="1:15" ht="15.75" customHeight="1" x14ac:dyDescent="0.25">
      <c r="A77" s="31" t="s">
        <v>3507</v>
      </c>
      <c r="B77" s="31" t="s">
        <v>3242</v>
      </c>
      <c r="C77" s="31" t="s">
        <v>3508</v>
      </c>
      <c r="D77" s="31">
        <v>76</v>
      </c>
      <c r="E77" s="31" t="s">
        <v>17</v>
      </c>
      <c r="F77" s="31"/>
      <c r="G77" s="31">
        <v>12</v>
      </c>
      <c r="H77" s="31">
        <v>8</v>
      </c>
      <c r="I77" s="31" t="s">
        <v>3190</v>
      </c>
      <c r="J77" s="31">
        <v>144</v>
      </c>
      <c r="K77" s="31">
        <v>155</v>
      </c>
      <c r="L77" s="31" t="s">
        <v>3509</v>
      </c>
      <c r="M77" s="31">
        <v>160</v>
      </c>
      <c r="N77" s="31">
        <v>167</v>
      </c>
      <c r="O77" s="31" t="s">
        <v>3510</v>
      </c>
    </row>
    <row r="78" spans="1:15" ht="15.75" customHeight="1" x14ac:dyDescent="0.25">
      <c r="A78" s="31" t="s">
        <v>3511</v>
      </c>
      <c r="B78" s="31" t="s">
        <v>3242</v>
      </c>
      <c r="C78" s="31" t="s">
        <v>3512</v>
      </c>
      <c r="D78" s="31">
        <v>76</v>
      </c>
      <c r="E78" s="31" t="s">
        <v>18</v>
      </c>
      <c r="F78" s="31"/>
      <c r="G78" s="31">
        <v>5</v>
      </c>
      <c r="H78" s="31">
        <v>8</v>
      </c>
      <c r="I78" s="31" t="s">
        <v>3190</v>
      </c>
      <c r="J78" s="31">
        <v>187</v>
      </c>
      <c r="K78" s="31">
        <v>191</v>
      </c>
      <c r="L78" s="31" t="s">
        <v>3513</v>
      </c>
      <c r="M78" s="31">
        <v>196</v>
      </c>
      <c r="N78" s="31">
        <v>203</v>
      </c>
      <c r="O78" s="31" t="s">
        <v>3514</v>
      </c>
    </row>
    <row r="79" spans="1:15" ht="15.75" customHeight="1" x14ac:dyDescent="0.25">
      <c r="A79" s="31" t="s">
        <v>3515</v>
      </c>
      <c r="B79" s="31" t="s">
        <v>3242</v>
      </c>
      <c r="C79" s="31" t="s">
        <v>3516</v>
      </c>
      <c r="D79" s="31">
        <v>76</v>
      </c>
      <c r="E79" s="31" t="s">
        <v>76</v>
      </c>
      <c r="F79" s="31"/>
      <c r="G79" s="31">
        <v>7</v>
      </c>
      <c r="H79" s="31">
        <v>8</v>
      </c>
      <c r="I79" s="31" t="s">
        <v>3190</v>
      </c>
      <c r="J79" s="31">
        <v>223</v>
      </c>
      <c r="K79" s="31">
        <v>229</v>
      </c>
      <c r="L79" s="31" t="s">
        <v>3517</v>
      </c>
      <c r="M79" s="31">
        <v>234</v>
      </c>
      <c r="N79" s="31">
        <v>241</v>
      </c>
      <c r="O79" s="31" t="s">
        <v>3518</v>
      </c>
    </row>
    <row r="80" spans="1:15" ht="15.75" customHeight="1" x14ac:dyDescent="0.25">
      <c r="A80" s="31" t="s">
        <v>3519</v>
      </c>
      <c r="B80" s="31" t="s">
        <v>3242</v>
      </c>
      <c r="C80" s="31" t="s">
        <v>3520</v>
      </c>
      <c r="D80" s="31">
        <v>76</v>
      </c>
      <c r="E80" s="31" t="s">
        <v>77</v>
      </c>
      <c r="F80" s="31"/>
      <c r="G80" s="31">
        <v>5</v>
      </c>
      <c r="H80" s="31">
        <v>8</v>
      </c>
      <c r="I80" s="31" t="s">
        <v>3190</v>
      </c>
      <c r="J80" s="31">
        <v>261</v>
      </c>
      <c r="K80" s="31">
        <v>265</v>
      </c>
      <c r="L80" s="31" t="s">
        <v>3521</v>
      </c>
      <c r="M80" s="31">
        <v>270</v>
      </c>
      <c r="N80" s="31">
        <v>277</v>
      </c>
      <c r="O80" s="31" t="s">
        <v>3522</v>
      </c>
    </row>
    <row r="81" spans="1:15" ht="15.75" customHeight="1" x14ac:dyDescent="0.25">
      <c r="A81" s="31" t="s">
        <v>3523</v>
      </c>
      <c r="B81" s="31" t="s">
        <v>3242</v>
      </c>
      <c r="C81" s="31" t="s">
        <v>3524</v>
      </c>
      <c r="D81" s="31">
        <v>76</v>
      </c>
      <c r="E81" s="31" t="s">
        <v>78</v>
      </c>
      <c r="F81" s="31"/>
      <c r="G81" s="31">
        <v>8</v>
      </c>
      <c r="H81" s="31">
        <v>8</v>
      </c>
      <c r="I81" s="31" t="s">
        <v>3190</v>
      </c>
      <c r="J81" s="31">
        <v>297</v>
      </c>
      <c r="K81" s="31">
        <v>304</v>
      </c>
      <c r="L81" s="31" t="s">
        <v>3525</v>
      </c>
      <c r="M81" s="31">
        <v>309</v>
      </c>
      <c r="N81" s="31">
        <v>316</v>
      </c>
      <c r="O81" s="31" t="s">
        <v>3526</v>
      </c>
    </row>
    <row r="82" spans="1:15" ht="15.75" customHeight="1" x14ac:dyDescent="0.25">
      <c r="A82" s="31" t="s">
        <v>3527</v>
      </c>
      <c r="B82" s="31" t="s">
        <v>3242</v>
      </c>
      <c r="C82" s="31" t="s">
        <v>3528</v>
      </c>
      <c r="D82" s="31">
        <v>76</v>
      </c>
      <c r="E82" s="31" t="s">
        <v>79</v>
      </c>
      <c r="F82" s="31"/>
      <c r="G82" s="31">
        <v>10</v>
      </c>
      <c r="H82" s="31">
        <v>8</v>
      </c>
      <c r="I82" s="31" t="s">
        <v>3190</v>
      </c>
      <c r="J82" s="31">
        <v>336</v>
      </c>
      <c r="K82" s="31">
        <v>345</v>
      </c>
      <c r="L82" s="31" t="s">
        <v>3529</v>
      </c>
      <c r="M82" s="31">
        <v>350</v>
      </c>
      <c r="N82" s="31">
        <v>357</v>
      </c>
      <c r="O82" s="31" t="s">
        <v>3530</v>
      </c>
    </row>
    <row r="83" spans="1:15" ht="15.75" customHeight="1" x14ac:dyDescent="0.25">
      <c r="A83" s="31" t="s">
        <v>3531</v>
      </c>
      <c r="B83" s="31" t="s">
        <v>3242</v>
      </c>
      <c r="C83" s="31" t="s">
        <v>3532</v>
      </c>
      <c r="D83" s="31">
        <v>76</v>
      </c>
      <c r="E83" s="31" t="s">
        <v>80</v>
      </c>
      <c r="F83" s="31"/>
      <c r="G83" s="31">
        <v>10</v>
      </c>
      <c r="H83" s="31">
        <v>8</v>
      </c>
      <c r="I83" s="31" t="s">
        <v>3190</v>
      </c>
      <c r="J83" s="31">
        <v>377</v>
      </c>
      <c r="K83" s="31">
        <v>386</v>
      </c>
      <c r="L83" s="31" t="s">
        <v>3533</v>
      </c>
      <c r="M83" s="31">
        <v>391</v>
      </c>
      <c r="N83" s="31">
        <v>398</v>
      </c>
      <c r="O83" s="31" t="s">
        <v>3534</v>
      </c>
    </row>
    <row r="84" spans="1:15" ht="15.75" customHeight="1" x14ac:dyDescent="0.25">
      <c r="A84" s="31" t="s">
        <v>3535</v>
      </c>
      <c r="B84" s="31" t="s">
        <v>3242</v>
      </c>
      <c r="C84" s="31" t="s">
        <v>3536</v>
      </c>
      <c r="D84" s="31">
        <v>76</v>
      </c>
      <c r="E84" s="31" t="s">
        <v>81</v>
      </c>
      <c r="F84" s="31"/>
      <c r="G84" s="31">
        <v>3</v>
      </c>
      <c r="H84" s="31">
        <v>8</v>
      </c>
      <c r="I84" s="31" t="s">
        <v>3184</v>
      </c>
      <c r="J84" s="31">
        <v>418</v>
      </c>
      <c r="K84" s="31">
        <v>420</v>
      </c>
      <c r="L84" s="31" t="s">
        <v>3537</v>
      </c>
      <c r="M84" s="31">
        <v>425</v>
      </c>
      <c r="N84" s="31">
        <v>432</v>
      </c>
      <c r="O84" s="31" t="s">
        <v>3538</v>
      </c>
    </row>
    <row r="85" spans="1:15" ht="15.75" customHeight="1" x14ac:dyDescent="0.25">
      <c r="A85" s="31" t="s">
        <v>3539</v>
      </c>
      <c r="B85" s="31" t="s">
        <v>3242</v>
      </c>
      <c r="C85" s="31" t="s">
        <v>3540</v>
      </c>
      <c r="D85" s="31">
        <v>76</v>
      </c>
      <c r="E85" s="31" t="s">
        <v>82</v>
      </c>
      <c r="F85" s="31"/>
      <c r="G85" s="31">
        <v>6</v>
      </c>
      <c r="H85" s="31">
        <v>8</v>
      </c>
      <c r="I85" s="31" t="s">
        <v>3289</v>
      </c>
      <c r="J85" s="31">
        <v>452</v>
      </c>
      <c r="K85" s="31">
        <v>457</v>
      </c>
      <c r="L85" s="31" t="s">
        <v>3541</v>
      </c>
      <c r="M85" s="31">
        <v>462</v>
      </c>
      <c r="N85" s="31">
        <v>469</v>
      </c>
      <c r="O85" s="31" t="s">
        <v>3542</v>
      </c>
    </row>
    <row r="86" spans="1:15" ht="15.75" customHeight="1" x14ac:dyDescent="0.25">
      <c r="A86" s="31" t="s">
        <v>3543</v>
      </c>
      <c r="B86" s="31" t="s">
        <v>3242</v>
      </c>
      <c r="C86" s="31" t="s">
        <v>3544</v>
      </c>
      <c r="D86" s="31">
        <v>76</v>
      </c>
      <c r="E86" s="31" t="s">
        <v>83</v>
      </c>
      <c r="F86" s="31"/>
      <c r="G86" s="31">
        <v>7</v>
      </c>
      <c r="H86" s="31">
        <v>8</v>
      </c>
      <c r="I86" s="31" t="s">
        <v>3289</v>
      </c>
      <c r="J86" s="31">
        <v>489</v>
      </c>
      <c r="K86" s="31">
        <v>495</v>
      </c>
      <c r="L86" s="31" t="s">
        <v>3545</v>
      </c>
      <c r="M86" s="31">
        <v>500</v>
      </c>
      <c r="N86" s="31">
        <v>507</v>
      </c>
      <c r="O86" s="31" t="s">
        <v>3546</v>
      </c>
    </row>
    <row r="87" spans="1:15" ht="15.75" customHeight="1" x14ac:dyDescent="0.25">
      <c r="A87" s="31" t="s">
        <v>3547</v>
      </c>
      <c r="B87" s="31" t="s">
        <v>3242</v>
      </c>
      <c r="C87" s="31" t="s">
        <v>3548</v>
      </c>
      <c r="D87" s="31">
        <v>76</v>
      </c>
      <c r="E87" s="31" t="s">
        <v>84</v>
      </c>
      <c r="F87" s="31"/>
      <c r="G87" s="31">
        <v>5</v>
      </c>
      <c r="H87" s="31">
        <v>8</v>
      </c>
      <c r="I87" s="31" t="s">
        <v>3289</v>
      </c>
      <c r="J87" s="31">
        <v>527</v>
      </c>
      <c r="K87" s="31">
        <v>531</v>
      </c>
      <c r="L87" s="31" t="s">
        <v>3549</v>
      </c>
      <c r="M87" s="31">
        <v>536</v>
      </c>
      <c r="N87" s="31">
        <v>543</v>
      </c>
      <c r="O87" s="31" t="s">
        <v>3358</v>
      </c>
    </row>
    <row r="88" spans="1:15" ht="15.75" customHeight="1" x14ac:dyDescent="0.25">
      <c r="A88" s="31" t="s">
        <v>3550</v>
      </c>
      <c r="B88" s="31" t="s">
        <v>3242</v>
      </c>
      <c r="C88" s="31" t="s">
        <v>3551</v>
      </c>
      <c r="D88" s="31">
        <v>76</v>
      </c>
      <c r="E88" s="31" t="s">
        <v>85</v>
      </c>
      <c r="F88" s="31"/>
      <c r="G88" s="31">
        <v>8</v>
      </c>
      <c r="H88" s="31">
        <v>8</v>
      </c>
      <c r="I88" s="31" t="s">
        <v>3294</v>
      </c>
      <c r="J88" s="31">
        <v>563</v>
      </c>
      <c r="K88" s="31">
        <v>570</v>
      </c>
      <c r="L88" s="31" t="s">
        <v>3552</v>
      </c>
      <c r="M88" s="31">
        <v>575</v>
      </c>
      <c r="N88" s="31">
        <v>582</v>
      </c>
      <c r="O88" s="31" t="s">
        <v>3553</v>
      </c>
    </row>
    <row r="89" spans="1:15" ht="15.75" customHeight="1" x14ac:dyDescent="0.25">
      <c r="A89" s="31" t="s">
        <v>3554</v>
      </c>
      <c r="B89" s="31" t="s">
        <v>3242</v>
      </c>
      <c r="C89" s="31" t="s">
        <v>3555</v>
      </c>
      <c r="D89" s="31">
        <v>76</v>
      </c>
      <c r="E89" s="31" t="s">
        <v>86</v>
      </c>
      <c r="F89" s="31"/>
      <c r="G89" s="31">
        <v>10</v>
      </c>
      <c r="H89" s="31">
        <v>8</v>
      </c>
      <c r="I89" s="31" t="s">
        <v>3289</v>
      </c>
      <c r="J89" s="31">
        <v>602</v>
      </c>
      <c r="K89" s="31">
        <v>611</v>
      </c>
      <c r="L89" s="31" t="s">
        <v>3556</v>
      </c>
      <c r="M89" s="31">
        <v>616</v>
      </c>
      <c r="N89" s="31">
        <v>623</v>
      </c>
      <c r="O89" s="31" t="s">
        <v>3557</v>
      </c>
    </row>
    <row r="90" spans="1:15" ht="15.75" customHeight="1" x14ac:dyDescent="0.25">
      <c r="A90" s="31" t="s">
        <v>3558</v>
      </c>
      <c r="B90" s="31" t="s">
        <v>3242</v>
      </c>
      <c r="C90" s="31" t="s">
        <v>3559</v>
      </c>
      <c r="D90" s="31">
        <v>76</v>
      </c>
      <c r="E90" s="31" t="s">
        <v>87</v>
      </c>
      <c r="F90" s="31"/>
      <c r="G90" s="31">
        <v>11</v>
      </c>
      <c r="H90" s="31">
        <v>8</v>
      </c>
      <c r="I90" s="31" t="s">
        <v>3190</v>
      </c>
      <c r="J90" s="31">
        <v>643</v>
      </c>
      <c r="K90" s="31">
        <v>653</v>
      </c>
      <c r="L90" s="31" t="s">
        <v>3560</v>
      </c>
      <c r="M90" s="31">
        <v>658</v>
      </c>
      <c r="N90" s="31">
        <v>665</v>
      </c>
      <c r="O90" s="31" t="s">
        <v>3561</v>
      </c>
    </row>
    <row r="91" spans="1:15" ht="15.75" customHeight="1" x14ac:dyDescent="0.25">
      <c r="A91" s="31" t="s">
        <v>3562</v>
      </c>
      <c r="B91" s="31" t="s">
        <v>3242</v>
      </c>
      <c r="C91" s="31" t="s">
        <v>3563</v>
      </c>
      <c r="D91" s="31">
        <v>76</v>
      </c>
      <c r="E91" s="31" t="s">
        <v>88</v>
      </c>
      <c r="F91" s="31"/>
      <c r="G91" s="31">
        <v>11</v>
      </c>
      <c r="H91" s="31">
        <v>8</v>
      </c>
      <c r="I91" s="31" t="s">
        <v>3190</v>
      </c>
      <c r="J91" s="31">
        <v>685</v>
      </c>
      <c r="K91" s="31">
        <v>695</v>
      </c>
      <c r="L91" s="31" t="s">
        <v>3564</v>
      </c>
      <c r="M91" s="31">
        <v>700</v>
      </c>
      <c r="N91" s="31">
        <v>707</v>
      </c>
      <c r="O91" s="31" t="s">
        <v>3565</v>
      </c>
    </row>
    <row r="92" spans="1:15" ht="15.75" customHeight="1" x14ac:dyDescent="0.25">
      <c r="A92" s="31" t="s">
        <v>3566</v>
      </c>
      <c r="B92" s="31" t="s">
        <v>3242</v>
      </c>
      <c r="C92" s="31" t="s">
        <v>3567</v>
      </c>
      <c r="D92" s="31">
        <v>76</v>
      </c>
      <c r="E92" s="31" t="s">
        <v>89</v>
      </c>
      <c r="F92" s="31"/>
      <c r="G92" s="31">
        <v>8</v>
      </c>
      <c r="H92" s="31">
        <v>8</v>
      </c>
      <c r="I92" s="31" t="s">
        <v>3289</v>
      </c>
      <c r="J92" s="31">
        <v>727</v>
      </c>
      <c r="K92" s="31">
        <v>734</v>
      </c>
      <c r="L92" s="31" t="s">
        <v>3568</v>
      </c>
      <c r="M92" s="31">
        <v>739</v>
      </c>
      <c r="N92" s="31">
        <v>746</v>
      </c>
      <c r="O92" s="31" t="s">
        <v>3569</v>
      </c>
    </row>
    <row r="93" spans="1:15" ht="15.75" customHeight="1" x14ac:dyDescent="0.25">
      <c r="A93" s="31" t="s">
        <v>3570</v>
      </c>
      <c r="B93" s="31" t="s">
        <v>3242</v>
      </c>
      <c r="C93" s="31" t="s">
        <v>3571</v>
      </c>
      <c r="D93" s="31">
        <v>76</v>
      </c>
      <c r="E93" s="31" t="s">
        <v>90</v>
      </c>
      <c r="F93" s="31"/>
      <c r="G93" s="31">
        <v>10</v>
      </c>
      <c r="H93" s="31">
        <v>8</v>
      </c>
      <c r="I93" s="31" t="s">
        <v>3190</v>
      </c>
      <c r="J93" s="31">
        <v>766</v>
      </c>
      <c r="K93" s="31">
        <v>775</v>
      </c>
      <c r="L93" s="31" t="s">
        <v>3572</v>
      </c>
      <c r="M93" s="31">
        <v>780</v>
      </c>
      <c r="N93" s="31">
        <v>787</v>
      </c>
      <c r="O93" s="31" t="s">
        <v>3573</v>
      </c>
    </row>
    <row r="94" spans="1:15" ht="15.75" customHeight="1" x14ac:dyDescent="0.25">
      <c r="A94" s="31" t="s">
        <v>3574</v>
      </c>
      <c r="B94" s="31" t="s">
        <v>3242</v>
      </c>
      <c r="C94" s="31" t="s">
        <v>3575</v>
      </c>
      <c r="D94" s="31">
        <v>76</v>
      </c>
      <c r="E94" s="31" t="s">
        <v>91</v>
      </c>
      <c r="F94" s="31"/>
      <c r="G94" s="31">
        <v>11</v>
      </c>
      <c r="H94" s="31">
        <v>8</v>
      </c>
      <c r="I94" s="31" t="s">
        <v>3289</v>
      </c>
      <c r="J94" s="31">
        <v>807</v>
      </c>
      <c r="K94" s="31">
        <v>817</v>
      </c>
      <c r="L94" s="31" t="s">
        <v>3576</v>
      </c>
      <c r="M94" s="31">
        <v>822</v>
      </c>
      <c r="N94" s="31">
        <v>829</v>
      </c>
      <c r="O94" s="31" t="s">
        <v>3577</v>
      </c>
    </row>
    <row r="95" spans="1:15" ht="15.75" customHeight="1" x14ac:dyDescent="0.25">
      <c r="A95" s="31" t="s">
        <v>3578</v>
      </c>
      <c r="B95" s="31" t="s">
        <v>3242</v>
      </c>
      <c r="C95" s="31" t="s">
        <v>3579</v>
      </c>
      <c r="D95" s="31">
        <v>76</v>
      </c>
      <c r="E95" s="31" t="s">
        <v>92</v>
      </c>
      <c r="F95" s="31"/>
      <c r="G95" s="31">
        <v>10</v>
      </c>
      <c r="H95" s="31">
        <v>8</v>
      </c>
      <c r="I95" s="31" t="s">
        <v>3184</v>
      </c>
      <c r="J95" s="31">
        <v>849</v>
      </c>
      <c r="K95" s="31">
        <v>858</v>
      </c>
      <c r="L95" s="31" t="s">
        <v>3580</v>
      </c>
      <c r="M95" s="31">
        <v>863</v>
      </c>
      <c r="N95" s="31">
        <v>870</v>
      </c>
      <c r="O95" s="31" t="s">
        <v>3581</v>
      </c>
    </row>
    <row r="96" spans="1:15" ht="15.75" customHeight="1" x14ac:dyDescent="0.25">
      <c r="A96" s="31" t="s">
        <v>3582</v>
      </c>
      <c r="B96" s="31" t="s">
        <v>3242</v>
      </c>
      <c r="C96" s="31" t="s">
        <v>3583</v>
      </c>
      <c r="D96" s="31">
        <v>76</v>
      </c>
      <c r="E96" s="31" t="s">
        <v>93</v>
      </c>
      <c r="F96" s="31"/>
      <c r="G96" s="31">
        <v>11</v>
      </c>
      <c r="H96" s="31">
        <v>8</v>
      </c>
      <c r="I96" s="31" t="s">
        <v>3294</v>
      </c>
      <c r="J96" s="31">
        <v>890</v>
      </c>
      <c r="K96" s="31">
        <v>900</v>
      </c>
      <c r="L96" s="31" t="s">
        <v>3584</v>
      </c>
      <c r="M96" s="31">
        <v>905</v>
      </c>
      <c r="N96" s="31">
        <v>912</v>
      </c>
      <c r="O96" s="31" t="s">
        <v>3585</v>
      </c>
    </row>
    <row r="97" spans="1:15" ht="15.75" customHeight="1" x14ac:dyDescent="0.25">
      <c r="A97" s="31" t="s">
        <v>3586</v>
      </c>
      <c r="B97" s="31" t="s">
        <v>3242</v>
      </c>
      <c r="C97" s="31" t="s">
        <v>3587</v>
      </c>
      <c r="D97" s="31">
        <v>76</v>
      </c>
      <c r="E97" s="31" t="s">
        <v>94</v>
      </c>
      <c r="F97" s="31"/>
      <c r="G97" s="31">
        <v>16</v>
      </c>
      <c r="H97" s="31">
        <v>8</v>
      </c>
      <c r="I97" s="31" t="s">
        <v>3294</v>
      </c>
      <c r="J97" s="31">
        <v>932</v>
      </c>
      <c r="K97" s="31">
        <v>947</v>
      </c>
      <c r="L97" s="31" t="s">
        <v>3588</v>
      </c>
      <c r="M97" s="31">
        <v>952</v>
      </c>
      <c r="N97" s="31">
        <v>959</v>
      </c>
      <c r="O97" s="31" t="s">
        <v>3589</v>
      </c>
    </row>
    <row r="98" spans="1:15" ht="15.75" customHeight="1" x14ac:dyDescent="0.25">
      <c r="A98" s="31" t="s">
        <v>3590</v>
      </c>
      <c r="B98" s="31" t="s">
        <v>3242</v>
      </c>
      <c r="C98" s="31" t="s">
        <v>3591</v>
      </c>
      <c r="D98" s="31">
        <v>76</v>
      </c>
      <c r="E98" s="31" t="s">
        <v>95</v>
      </c>
      <c r="F98" s="31"/>
      <c r="G98" s="31">
        <v>18</v>
      </c>
      <c r="H98" s="31">
        <v>8</v>
      </c>
      <c r="I98" s="31" t="s">
        <v>3289</v>
      </c>
      <c r="J98" s="31">
        <v>979</v>
      </c>
      <c r="K98" s="31">
        <v>996</v>
      </c>
      <c r="L98" s="31" t="s">
        <v>3592</v>
      </c>
      <c r="M98" s="31">
        <v>1001</v>
      </c>
      <c r="N98" s="31">
        <v>1008</v>
      </c>
      <c r="O98" s="31" t="s">
        <v>3593</v>
      </c>
    </row>
    <row r="99" spans="1:15" ht="15.75" customHeight="1" x14ac:dyDescent="0.25">
      <c r="A99" s="31" t="s">
        <v>3594</v>
      </c>
      <c r="B99" s="31" t="s">
        <v>3242</v>
      </c>
      <c r="C99" s="31" t="s">
        <v>3595</v>
      </c>
      <c r="D99" s="31">
        <v>76</v>
      </c>
      <c r="E99" s="31" t="s">
        <v>96</v>
      </c>
      <c r="F99" s="31"/>
      <c r="G99" s="31">
        <v>9</v>
      </c>
      <c r="H99" s="31">
        <v>8</v>
      </c>
      <c r="I99" s="31" t="s">
        <v>3294</v>
      </c>
      <c r="J99" s="31">
        <v>1028</v>
      </c>
      <c r="K99" s="31">
        <v>1036</v>
      </c>
      <c r="L99" s="31" t="s">
        <v>3596</v>
      </c>
      <c r="M99" s="31">
        <v>1041</v>
      </c>
      <c r="N99" s="31">
        <v>1048</v>
      </c>
      <c r="O99" s="31" t="s">
        <v>3597</v>
      </c>
    </row>
    <row r="100" spans="1:15" ht="15.75" customHeight="1" x14ac:dyDescent="0.25">
      <c r="A100" s="31" t="s">
        <v>3598</v>
      </c>
      <c r="B100" s="31" t="s">
        <v>3242</v>
      </c>
      <c r="C100" s="31" t="s">
        <v>3599</v>
      </c>
      <c r="D100" s="31">
        <v>76</v>
      </c>
      <c r="E100" s="31" t="s">
        <v>97</v>
      </c>
      <c r="F100" s="31"/>
      <c r="G100" s="31">
        <v>9</v>
      </c>
      <c r="H100" s="31">
        <v>8</v>
      </c>
      <c r="I100" s="31" t="s">
        <v>3190</v>
      </c>
      <c r="J100" s="31">
        <v>1068</v>
      </c>
      <c r="K100" s="31">
        <v>1076</v>
      </c>
      <c r="L100" s="31" t="s">
        <v>3600</v>
      </c>
      <c r="M100" s="31">
        <v>1081</v>
      </c>
      <c r="N100" s="31">
        <v>1088</v>
      </c>
      <c r="O100" s="31" t="s">
        <v>3601</v>
      </c>
    </row>
    <row r="101" spans="1:15" ht="15.75" customHeight="1" x14ac:dyDescent="0.25">
      <c r="A101" s="31" t="s">
        <v>3602</v>
      </c>
      <c r="B101" s="31" t="s">
        <v>3242</v>
      </c>
      <c r="C101" s="31" t="s">
        <v>3603</v>
      </c>
      <c r="D101" s="31">
        <v>76</v>
      </c>
      <c r="E101" s="31" t="s">
        <v>98</v>
      </c>
      <c r="F101" s="31"/>
      <c r="G101" s="31">
        <v>11</v>
      </c>
      <c r="H101" s="31">
        <v>8</v>
      </c>
      <c r="I101" s="31" t="s">
        <v>3190</v>
      </c>
      <c r="J101" s="31">
        <v>1108</v>
      </c>
      <c r="K101" s="31">
        <v>1118</v>
      </c>
      <c r="L101" s="31" t="s">
        <v>3604</v>
      </c>
      <c r="M101" s="31">
        <v>1123</v>
      </c>
      <c r="N101" s="31">
        <v>1130</v>
      </c>
      <c r="O101" s="31" t="s">
        <v>3605</v>
      </c>
    </row>
    <row r="102" spans="1:15" ht="15.75" customHeight="1" x14ac:dyDescent="0.25">
      <c r="A102" s="31" t="s">
        <v>3606</v>
      </c>
      <c r="B102" s="31" t="s">
        <v>3242</v>
      </c>
      <c r="C102" s="31" t="s">
        <v>3607</v>
      </c>
      <c r="D102" s="31">
        <v>76</v>
      </c>
      <c r="E102" s="31" t="s">
        <v>99</v>
      </c>
      <c r="F102" s="31"/>
      <c r="G102" s="31">
        <v>12</v>
      </c>
      <c r="H102" s="31">
        <v>8</v>
      </c>
      <c r="I102" s="31" t="s">
        <v>3294</v>
      </c>
      <c r="J102" s="31">
        <v>1150</v>
      </c>
      <c r="K102" s="31">
        <v>1161</v>
      </c>
      <c r="L102" s="31" t="s">
        <v>3608</v>
      </c>
      <c r="M102" s="31">
        <v>1166</v>
      </c>
      <c r="N102" s="31">
        <v>1173</v>
      </c>
      <c r="O102" s="31" t="s">
        <v>3609</v>
      </c>
    </row>
    <row r="103" spans="1:15" ht="15.75" customHeight="1" x14ac:dyDescent="0.25">
      <c r="A103" s="31" t="s">
        <v>3610</v>
      </c>
      <c r="B103" s="31" t="s">
        <v>3242</v>
      </c>
      <c r="C103" s="31" t="s">
        <v>3611</v>
      </c>
      <c r="D103" s="31">
        <v>76</v>
      </c>
      <c r="E103" s="31" t="s">
        <v>100</v>
      </c>
      <c r="F103" s="31"/>
      <c r="G103" s="31">
        <v>5</v>
      </c>
      <c r="H103" s="31">
        <v>8</v>
      </c>
      <c r="I103" s="31" t="s">
        <v>3190</v>
      </c>
      <c r="J103" s="31">
        <v>1193</v>
      </c>
      <c r="K103" s="31">
        <v>1197</v>
      </c>
      <c r="L103" s="31" t="s">
        <v>3612</v>
      </c>
      <c r="M103" s="31">
        <v>1202</v>
      </c>
      <c r="N103" s="31">
        <v>1209</v>
      </c>
      <c r="O103" s="31" t="s">
        <v>3613</v>
      </c>
    </row>
    <row r="104" spans="1:15" ht="15.75" customHeight="1" x14ac:dyDescent="0.25">
      <c r="A104" s="31" t="s">
        <v>3614</v>
      </c>
      <c r="B104" s="31" t="s">
        <v>3247</v>
      </c>
      <c r="C104" s="31" t="s">
        <v>3615</v>
      </c>
      <c r="D104" s="31">
        <v>77</v>
      </c>
      <c r="E104" s="31" t="s">
        <v>14</v>
      </c>
      <c r="F104" s="31"/>
      <c r="G104" s="31">
        <v>16</v>
      </c>
      <c r="H104" s="31">
        <v>8</v>
      </c>
      <c r="I104" s="31" t="s">
        <v>3190</v>
      </c>
      <c r="J104" s="31">
        <v>28</v>
      </c>
      <c r="K104" s="31">
        <v>43</v>
      </c>
      <c r="L104" s="31" t="s">
        <v>3616</v>
      </c>
      <c r="M104" s="31">
        <v>48</v>
      </c>
      <c r="N104" s="31">
        <v>55</v>
      </c>
      <c r="O104" s="31" t="s">
        <v>3617</v>
      </c>
    </row>
    <row r="105" spans="1:15" ht="15.75" customHeight="1" x14ac:dyDescent="0.25">
      <c r="A105" s="31" t="s">
        <v>3618</v>
      </c>
      <c r="B105" s="31" t="s">
        <v>3247</v>
      </c>
      <c r="C105" s="31" t="s">
        <v>3619</v>
      </c>
      <c r="D105" s="31">
        <v>77</v>
      </c>
      <c r="E105" s="31" t="s">
        <v>15</v>
      </c>
      <c r="F105" s="31"/>
      <c r="G105" s="31">
        <v>9</v>
      </c>
      <c r="H105" s="31">
        <v>8</v>
      </c>
      <c r="I105" s="31" t="s">
        <v>3620</v>
      </c>
      <c r="J105" s="31">
        <v>75</v>
      </c>
      <c r="K105" s="31">
        <v>83</v>
      </c>
      <c r="L105" s="31" t="s">
        <v>3621</v>
      </c>
      <c r="M105" s="31">
        <v>88</v>
      </c>
      <c r="N105" s="31">
        <v>95</v>
      </c>
      <c r="O105" s="31" t="s">
        <v>3186</v>
      </c>
    </row>
    <row r="106" spans="1:15" ht="15.75" customHeight="1" x14ac:dyDescent="0.25">
      <c r="A106" s="31" t="s">
        <v>3622</v>
      </c>
      <c r="B106" s="31" t="s">
        <v>3247</v>
      </c>
      <c r="C106" s="31" t="s">
        <v>3623</v>
      </c>
      <c r="D106" s="31">
        <v>77</v>
      </c>
      <c r="E106" s="31" t="s">
        <v>16</v>
      </c>
      <c r="F106" s="31"/>
      <c r="G106" s="31">
        <v>22</v>
      </c>
      <c r="H106" s="31">
        <v>8</v>
      </c>
      <c r="I106" s="31" t="s">
        <v>3190</v>
      </c>
      <c r="J106" s="31">
        <v>115</v>
      </c>
      <c r="K106" s="31">
        <v>136</v>
      </c>
      <c r="L106" s="31" t="s">
        <v>3624</v>
      </c>
      <c r="M106" s="31">
        <v>141</v>
      </c>
      <c r="N106" s="31">
        <v>148</v>
      </c>
      <c r="O106" s="31" t="s">
        <v>3625</v>
      </c>
    </row>
    <row r="107" spans="1:15" ht="15.75" customHeight="1" x14ac:dyDescent="0.25">
      <c r="A107" s="31" t="s">
        <v>3626</v>
      </c>
      <c r="B107" s="31" t="s">
        <v>3247</v>
      </c>
      <c r="C107" s="31" t="s">
        <v>3627</v>
      </c>
      <c r="D107" s="31">
        <v>77</v>
      </c>
      <c r="E107" s="31" t="s">
        <v>17</v>
      </c>
      <c r="F107" s="31"/>
      <c r="G107" s="31">
        <v>6</v>
      </c>
      <c r="H107" s="31">
        <v>8</v>
      </c>
      <c r="I107" s="31" t="s">
        <v>3190</v>
      </c>
      <c r="J107" s="31">
        <v>168</v>
      </c>
      <c r="K107" s="31">
        <v>173</v>
      </c>
      <c r="L107" s="31" t="s">
        <v>3628</v>
      </c>
      <c r="M107" s="31">
        <v>178</v>
      </c>
      <c r="N107" s="31">
        <v>185</v>
      </c>
      <c r="O107" s="31" t="s">
        <v>3629</v>
      </c>
    </row>
    <row r="108" spans="1:15" ht="15.75" customHeight="1" x14ac:dyDescent="0.25">
      <c r="A108" s="31" t="s">
        <v>3630</v>
      </c>
      <c r="B108" s="31" t="s">
        <v>3247</v>
      </c>
      <c r="C108" s="31" t="s">
        <v>3631</v>
      </c>
      <c r="D108" s="31">
        <v>77</v>
      </c>
      <c r="E108" s="31" t="s">
        <v>18</v>
      </c>
      <c r="F108" s="31"/>
      <c r="G108" s="31">
        <v>10</v>
      </c>
      <c r="H108" s="31">
        <v>8</v>
      </c>
      <c r="I108" s="31" t="s">
        <v>3190</v>
      </c>
      <c r="J108" s="31">
        <v>205</v>
      </c>
      <c r="K108" s="31">
        <v>214</v>
      </c>
      <c r="L108" s="31" t="s">
        <v>3632</v>
      </c>
      <c r="M108" s="31">
        <v>219</v>
      </c>
      <c r="N108" s="31">
        <v>226</v>
      </c>
      <c r="O108" s="31" t="s">
        <v>3633</v>
      </c>
    </row>
    <row r="109" spans="1:15" ht="15.75" customHeight="1" x14ac:dyDescent="0.25">
      <c r="A109" s="31" t="s">
        <v>3634</v>
      </c>
      <c r="B109" s="31" t="s">
        <v>3247</v>
      </c>
      <c r="C109" s="31" t="s">
        <v>3635</v>
      </c>
      <c r="D109" s="31">
        <v>77</v>
      </c>
      <c r="E109" s="31" t="s">
        <v>76</v>
      </c>
      <c r="F109" s="31"/>
      <c r="G109" s="31">
        <v>16</v>
      </c>
      <c r="H109" s="31">
        <v>8</v>
      </c>
      <c r="I109" s="31" t="s">
        <v>3190</v>
      </c>
      <c r="J109" s="31">
        <v>246</v>
      </c>
      <c r="K109" s="31">
        <v>261</v>
      </c>
      <c r="L109" s="31" t="s">
        <v>3636</v>
      </c>
      <c r="M109" s="31">
        <v>266</v>
      </c>
      <c r="N109" s="31">
        <v>273</v>
      </c>
      <c r="O109" s="31" t="s">
        <v>3637</v>
      </c>
    </row>
    <row r="110" spans="1:15" ht="15.75" customHeight="1" x14ac:dyDescent="0.25">
      <c r="A110" s="31" t="s">
        <v>3638</v>
      </c>
      <c r="B110" s="31" t="s">
        <v>3247</v>
      </c>
      <c r="C110" s="31" t="s">
        <v>3639</v>
      </c>
      <c r="D110" s="31">
        <v>77</v>
      </c>
      <c r="E110" s="31" t="s">
        <v>77</v>
      </c>
      <c r="F110" s="31"/>
      <c r="G110" s="31">
        <v>29</v>
      </c>
      <c r="H110" s="31">
        <v>8</v>
      </c>
      <c r="I110" s="31" t="s">
        <v>3190</v>
      </c>
      <c r="J110" s="31">
        <v>293</v>
      </c>
      <c r="K110" s="31">
        <v>321</v>
      </c>
      <c r="L110" s="31" t="s">
        <v>3640</v>
      </c>
      <c r="M110" s="31">
        <v>326</v>
      </c>
      <c r="N110" s="31">
        <v>333</v>
      </c>
      <c r="O110" s="31" t="s">
        <v>3641</v>
      </c>
    </row>
    <row r="111" spans="1:15" ht="15.75" customHeight="1" x14ac:dyDescent="0.25">
      <c r="A111" s="31" t="s">
        <v>3642</v>
      </c>
      <c r="B111" s="31" t="s">
        <v>3247</v>
      </c>
      <c r="C111" s="31" t="s">
        <v>3643</v>
      </c>
      <c r="D111" s="31">
        <v>77</v>
      </c>
      <c r="E111" s="31" t="s">
        <v>78</v>
      </c>
      <c r="F111" s="31"/>
      <c r="G111" s="31">
        <v>19</v>
      </c>
      <c r="H111" s="31">
        <v>8</v>
      </c>
      <c r="I111" s="31" t="s">
        <v>3190</v>
      </c>
      <c r="J111" s="31">
        <v>353</v>
      </c>
      <c r="K111" s="31">
        <v>371</v>
      </c>
      <c r="L111" s="31" t="s">
        <v>3644</v>
      </c>
      <c r="M111" s="31">
        <v>376</v>
      </c>
      <c r="N111" s="31">
        <v>383</v>
      </c>
      <c r="O111" s="31" t="s">
        <v>3645</v>
      </c>
    </row>
    <row r="112" spans="1:15" ht="15.75" customHeight="1" x14ac:dyDescent="0.25">
      <c r="A112" s="31" t="s">
        <v>3646</v>
      </c>
      <c r="B112" s="31" t="s">
        <v>3252</v>
      </c>
      <c r="C112" s="31" t="s">
        <v>3647</v>
      </c>
      <c r="D112" s="31">
        <v>78</v>
      </c>
      <c r="E112" s="31" t="s">
        <v>14</v>
      </c>
      <c r="F112" s="31"/>
      <c r="G112" s="31">
        <v>23</v>
      </c>
      <c r="H112" s="31">
        <v>8</v>
      </c>
      <c r="I112" s="31" t="s">
        <v>3620</v>
      </c>
      <c r="J112" s="31">
        <v>28</v>
      </c>
      <c r="K112" s="31">
        <v>50</v>
      </c>
      <c r="L112" s="31" t="s">
        <v>3648</v>
      </c>
      <c r="M112" s="31">
        <v>55</v>
      </c>
      <c r="N112" s="31">
        <v>62</v>
      </c>
      <c r="O112" s="31" t="s">
        <v>3649</v>
      </c>
    </row>
    <row r="113" spans="1:15" ht="15.75" customHeight="1" x14ac:dyDescent="0.25">
      <c r="A113" s="31" t="s">
        <v>3650</v>
      </c>
      <c r="B113" s="31" t="s">
        <v>3252</v>
      </c>
      <c r="C113" s="31" t="s">
        <v>3651</v>
      </c>
      <c r="D113" s="31">
        <v>78</v>
      </c>
      <c r="E113" s="31" t="s">
        <v>15</v>
      </c>
      <c r="F113" s="31"/>
      <c r="G113" s="31">
        <v>13</v>
      </c>
      <c r="H113" s="31">
        <v>8</v>
      </c>
      <c r="I113" s="31" t="s">
        <v>3190</v>
      </c>
      <c r="J113" s="31">
        <v>82</v>
      </c>
      <c r="K113" s="31">
        <v>94</v>
      </c>
      <c r="L113" s="31" t="s">
        <v>3652</v>
      </c>
      <c r="M113" s="31">
        <v>99</v>
      </c>
      <c r="N113" s="31">
        <v>106</v>
      </c>
      <c r="O113" s="31" t="s">
        <v>3653</v>
      </c>
    </row>
    <row r="114" spans="1:15" ht="15.75" customHeight="1" x14ac:dyDescent="0.25">
      <c r="A114" s="31" t="s">
        <v>3654</v>
      </c>
      <c r="B114" s="31" t="s">
        <v>3252</v>
      </c>
      <c r="C114" s="31" t="s">
        <v>3655</v>
      </c>
      <c r="D114" s="31">
        <v>78</v>
      </c>
      <c r="E114" s="31" t="s">
        <v>16</v>
      </c>
      <c r="F114" s="31"/>
      <c r="G114" s="31">
        <v>12</v>
      </c>
      <c r="H114" s="31">
        <v>8</v>
      </c>
      <c r="I114" s="31" t="s">
        <v>3656</v>
      </c>
      <c r="J114" s="31">
        <v>126</v>
      </c>
      <c r="K114" s="31">
        <v>137</v>
      </c>
      <c r="L114" s="31" t="s">
        <v>3657</v>
      </c>
      <c r="M114" s="31">
        <v>142</v>
      </c>
      <c r="N114" s="31">
        <v>149</v>
      </c>
      <c r="O114" s="31" t="s">
        <v>3236</v>
      </c>
    </row>
    <row r="115" spans="1:15" ht="15.75" customHeight="1" x14ac:dyDescent="0.25">
      <c r="A115" s="31" t="s">
        <v>3658</v>
      </c>
      <c r="B115" s="31" t="s">
        <v>3252</v>
      </c>
      <c r="C115" s="31" t="s">
        <v>3659</v>
      </c>
      <c r="D115" s="31">
        <v>78</v>
      </c>
      <c r="E115" s="31" t="s">
        <v>17</v>
      </c>
      <c r="F115" s="31"/>
      <c r="G115" s="31">
        <v>10</v>
      </c>
      <c r="H115" s="31">
        <v>8</v>
      </c>
      <c r="I115" s="31" t="s">
        <v>3184</v>
      </c>
      <c r="J115" s="31">
        <v>169</v>
      </c>
      <c r="K115" s="31">
        <v>178</v>
      </c>
      <c r="L115" s="31" t="s">
        <v>3660</v>
      </c>
      <c r="M115" s="31">
        <v>183</v>
      </c>
      <c r="N115" s="31">
        <v>190</v>
      </c>
      <c r="O115" s="31" t="s">
        <v>3661</v>
      </c>
    </row>
    <row r="116" spans="1:15" ht="15.75" customHeight="1" x14ac:dyDescent="0.25">
      <c r="A116" s="31" t="s">
        <v>3662</v>
      </c>
      <c r="B116" s="31" t="s">
        <v>3252</v>
      </c>
      <c r="C116" s="31" t="s">
        <v>3663</v>
      </c>
      <c r="D116" s="31">
        <v>78</v>
      </c>
      <c r="E116" s="31" t="s">
        <v>18</v>
      </c>
      <c r="F116" s="31"/>
      <c r="G116" s="31">
        <v>9</v>
      </c>
      <c r="H116" s="31">
        <v>8</v>
      </c>
      <c r="I116" s="31" t="s">
        <v>3664</v>
      </c>
      <c r="J116" s="31">
        <v>210</v>
      </c>
      <c r="K116" s="31">
        <v>218</v>
      </c>
      <c r="L116" s="31" t="s">
        <v>3665</v>
      </c>
      <c r="M116" s="31">
        <v>223</v>
      </c>
      <c r="N116" s="31">
        <v>230</v>
      </c>
      <c r="O116" s="31" t="s">
        <v>3666</v>
      </c>
    </row>
    <row r="117" spans="1:15" ht="15.75" customHeight="1" x14ac:dyDescent="0.25">
      <c r="A117" s="31" t="s">
        <v>3667</v>
      </c>
      <c r="B117" s="31" t="s">
        <v>3252</v>
      </c>
      <c r="C117" s="31" t="s">
        <v>3668</v>
      </c>
      <c r="D117" s="31">
        <v>78</v>
      </c>
      <c r="E117" s="31" t="s">
        <v>76</v>
      </c>
      <c r="F117" s="31"/>
      <c r="G117" s="31">
        <v>16</v>
      </c>
      <c r="H117" s="31">
        <v>8</v>
      </c>
      <c r="I117" s="31" t="s">
        <v>3190</v>
      </c>
      <c r="J117" s="31">
        <v>250</v>
      </c>
      <c r="K117" s="31">
        <v>265</v>
      </c>
      <c r="L117" s="31" t="s">
        <v>3669</v>
      </c>
      <c r="M117" s="31">
        <v>270</v>
      </c>
      <c r="N117" s="31">
        <v>277</v>
      </c>
      <c r="O117" s="31" t="s">
        <v>3522</v>
      </c>
    </row>
    <row r="118" spans="1:15" ht="15.75" customHeight="1" x14ac:dyDescent="0.25">
      <c r="A118" s="31" t="s">
        <v>3670</v>
      </c>
      <c r="B118" s="31" t="s">
        <v>3252</v>
      </c>
      <c r="C118" s="31" t="s">
        <v>3671</v>
      </c>
      <c r="D118" s="31">
        <v>78</v>
      </c>
      <c r="E118" s="31" t="s">
        <v>77</v>
      </c>
      <c r="F118" s="31"/>
      <c r="G118" s="31">
        <v>37</v>
      </c>
      <c r="H118" s="31">
        <v>8</v>
      </c>
      <c r="I118" s="31" t="s">
        <v>3672</v>
      </c>
      <c r="J118" s="31">
        <v>297</v>
      </c>
      <c r="K118" s="31">
        <v>333</v>
      </c>
      <c r="L118" s="31" t="s">
        <v>3673</v>
      </c>
      <c r="M118" s="31">
        <v>338</v>
      </c>
      <c r="N118" s="31">
        <v>345</v>
      </c>
      <c r="O118" s="31" t="s">
        <v>3674</v>
      </c>
    </row>
    <row r="119" spans="1:15" ht="15.75" customHeight="1" x14ac:dyDescent="0.25">
      <c r="A119" s="31" t="s">
        <v>3675</v>
      </c>
      <c r="B119" s="31" t="s">
        <v>3252</v>
      </c>
      <c r="C119" s="31" t="s">
        <v>3676</v>
      </c>
      <c r="D119" s="31">
        <v>78</v>
      </c>
      <c r="E119" s="31" t="s">
        <v>78</v>
      </c>
      <c r="F119" s="31"/>
      <c r="G119" s="31">
        <v>10</v>
      </c>
      <c r="H119" s="31">
        <v>8</v>
      </c>
      <c r="I119" s="31" t="s">
        <v>3190</v>
      </c>
      <c r="J119" s="31">
        <v>365</v>
      </c>
      <c r="K119" s="31">
        <v>374</v>
      </c>
      <c r="L119" s="31" t="s">
        <v>3677</v>
      </c>
      <c r="M119" s="31">
        <v>379</v>
      </c>
      <c r="N119" s="31">
        <v>386</v>
      </c>
      <c r="O119" s="31" t="s">
        <v>3678</v>
      </c>
    </row>
    <row r="120" spans="1:15" ht="15.75" customHeight="1" x14ac:dyDescent="0.25">
      <c r="A120" s="31" t="s">
        <v>3679</v>
      </c>
      <c r="B120" s="31" t="s">
        <v>3257</v>
      </c>
      <c r="C120" s="31" t="s">
        <v>3680</v>
      </c>
      <c r="D120" s="31">
        <v>79</v>
      </c>
      <c r="E120" s="31" t="s">
        <v>14</v>
      </c>
      <c r="F120" s="31"/>
      <c r="G120" s="31">
        <v>18</v>
      </c>
      <c r="H120" s="31">
        <v>8</v>
      </c>
      <c r="I120" s="31" t="s">
        <v>3190</v>
      </c>
      <c r="J120" s="31">
        <v>28</v>
      </c>
      <c r="K120" s="31">
        <v>45</v>
      </c>
      <c r="L120" s="31" t="s">
        <v>3681</v>
      </c>
      <c r="M120" s="31">
        <v>50</v>
      </c>
      <c r="N120" s="31">
        <v>57</v>
      </c>
      <c r="O120" s="31" t="s">
        <v>3682</v>
      </c>
    </row>
    <row r="121" spans="1:15" ht="15.75" customHeight="1" x14ac:dyDescent="0.25">
      <c r="A121" s="31" t="s">
        <v>3683</v>
      </c>
      <c r="B121" s="31" t="s">
        <v>3257</v>
      </c>
      <c r="C121" s="31" t="s">
        <v>3684</v>
      </c>
      <c r="D121" s="31">
        <v>79</v>
      </c>
      <c r="E121" s="31" t="s">
        <v>15</v>
      </c>
      <c r="F121" s="31"/>
      <c r="G121" s="31">
        <v>8</v>
      </c>
      <c r="H121" s="31">
        <v>8</v>
      </c>
      <c r="I121" s="31" t="s">
        <v>3685</v>
      </c>
      <c r="J121" s="31">
        <v>77</v>
      </c>
      <c r="K121" s="31">
        <v>84</v>
      </c>
      <c r="L121" s="31" t="s">
        <v>3502</v>
      </c>
      <c r="M121" s="31">
        <v>89</v>
      </c>
      <c r="N121" s="31">
        <v>96</v>
      </c>
      <c r="O121" s="31" t="s">
        <v>3465</v>
      </c>
    </row>
    <row r="122" spans="1:15" ht="15.75" customHeight="1" x14ac:dyDescent="0.25">
      <c r="A122" s="31" t="s">
        <v>3686</v>
      </c>
      <c r="B122" s="31" t="s">
        <v>3257</v>
      </c>
      <c r="C122" s="31" t="s">
        <v>3687</v>
      </c>
      <c r="D122" s="31">
        <v>79</v>
      </c>
      <c r="E122" s="31" t="s">
        <v>16</v>
      </c>
      <c r="F122" s="31"/>
      <c r="G122" s="31">
        <v>7</v>
      </c>
      <c r="H122" s="31">
        <v>8</v>
      </c>
      <c r="I122" s="31" t="s">
        <v>3688</v>
      </c>
      <c r="J122" s="31">
        <v>116</v>
      </c>
      <c r="K122" s="31">
        <v>122</v>
      </c>
      <c r="L122" s="31" t="s">
        <v>3689</v>
      </c>
      <c r="M122" s="31">
        <v>127</v>
      </c>
      <c r="N122" s="31">
        <v>134</v>
      </c>
      <c r="O122" s="31" t="s">
        <v>3690</v>
      </c>
    </row>
    <row r="123" spans="1:15" ht="15.75" customHeight="1" x14ac:dyDescent="0.25">
      <c r="A123" s="31" t="s">
        <v>3691</v>
      </c>
      <c r="B123" s="31" t="s">
        <v>3257</v>
      </c>
      <c r="C123" s="31" t="s">
        <v>3692</v>
      </c>
      <c r="D123" s="31">
        <v>79</v>
      </c>
      <c r="E123" s="31" t="s">
        <v>17</v>
      </c>
      <c r="F123" s="31"/>
      <c r="G123" s="31">
        <v>37</v>
      </c>
      <c r="H123" s="31">
        <v>8</v>
      </c>
      <c r="I123" s="31" t="s">
        <v>3190</v>
      </c>
      <c r="J123" s="31">
        <v>154</v>
      </c>
      <c r="K123" s="31">
        <v>190</v>
      </c>
      <c r="L123" s="31" t="s">
        <v>3693</v>
      </c>
      <c r="M123" s="31">
        <v>195</v>
      </c>
      <c r="N123" s="31">
        <v>202</v>
      </c>
      <c r="O123" s="31" t="s">
        <v>3694</v>
      </c>
    </row>
    <row r="124" spans="1:15" ht="15.75" customHeight="1" x14ac:dyDescent="0.25">
      <c r="A124" s="31" t="s">
        <v>3695</v>
      </c>
      <c r="B124" s="31" t="s">
        <v>3266</v>
      </c>
      <c r="C124" s="31" t="s">
        <v>3696</v>
      </c>
      <c r="D124" s="31">
        <v>80</v>
      </c>
      <c r="E124" s="31"/>
      <c r="F124" s="31"/>
      <c r="G124" s="31">
        <v>14</v>
      </c>
      <c r="H124" s="31">
        <v>8</v>
      </c>
      <c r="I124" s="31" t="s">
        <v>3289</v>
      </c>
      <c r="J124" s="31">
        <v>28</v>
      </c>
      <c r="K124" s="31">
        <v>41</v>
      </c>
      <c r="L124" s="31" t="s">
        <v>3315</v>
      </c>
      <c r="M124" s="31">
        <v>46</v>
      </c>
      <c r="N124" s="31">
        <v>53</v>
      </c>
      <c r="O124" s="31" t="s">
        <v>3316</v>
      </c>
    </row>
    <row r="125" spans="1:15" ht="15.75" customHeight="1" x14ac:dyDescent="0.25">
      <c r="A125" s="31" t="s">
        <v>3697</v>
      </c>
      <c r="B125" s="31" t="s">
        <v>3266</v>
      </c>
      <c r="C125" s="31" t="s">
        <v>3698</v>
      </c>
      <c r="D125" s="31">
        <v>80</v>
      </c>
      <c r="E125" s="31"/>
      <c r="F125" s="31"/>
      <c r="G125" s="31">
        <v>5</v>
      </c>
      <c r="H125" s="31">
        <v>8</v>
      </c>
      <c r="I125" s="31" t="s">
        <v>3289</v>
      </c>
      <c r="J125" s="31">
        <v>73</v>
      </c>
      <c r="K125" s="31">
        <v>77</v>
      </c>
      <c r="L125" s="31" t="s">
        <v>3699</v>
      </c>
      <c r="M125" s="31">
        <v>82</v>
      </c>
      <c r="N125" s="31">
        <v>89</v>
      </c>
      <c r="O125" s="31" t="s">
        <v>3700</v>
      </c>
    </row>
    <row r="126" spans="1:15" ht="15.75" customHeight="1" x14ac:dyDescent="0.25">
      <c r="A126" s="31" t="s">
        <v>3701</v>
      </c>
      <c r="B126" s="31" t="s">
        <v>3270</v>
      </c>
      <c r="C126" s="31" t="s">
        <v>3702</v>
      </c>
      <c r="D126" s="31">
        <v>81</v>
      </c>
      <c r="E126" s="31"/>
      <c r="F126" s="31"/>
      <c r="G126" s="31">
        <v>21</v>
      </c>
      <c r="H126" s="31">
        <v>8</v>
      </c>
      <c r="I126" s="31" t="s">
        <v>3184</v>
      </c>
      <c r="J126" s="31">
        <v>28</v>
      </c>
      <c r="K126" s="31">
        <v>48</v>
      </c>
      <c r="L126" s="31" t="s">
        <v>3703</v>
      </c>
      <c r="M126" s="31">
        <v>53</v>
      </c>
      <c r="N126" s="31">
        <v>60</v>
      </c>
      <c r="O126" s="31" t="s">
        <v>3704</v>
      </c>
    </row>
    <row r="127" spans="1:15" ht="15.75" customHeight="1" x14ac:dyDescent="0.25">
      <c r="A127" s="31" t="s">
        <v>3705</v>
      </c>
      <c r="B127" s="31" t="s">
        <v>3275</v>
      </c>
      <c r="C127" s="31" t="s">
        <v>3706</v>
      </c>
      <c r="D127" s="31">
        <v>82</v>
      </c>
      <c r="E127" s="31"/>
      <c r="F127" s="31"/>
      <c r="G127" s="31">
        <v>16</v>
      </c>
      <c r="H127" s="31">
        <v>8</v>
      </c>
      <c r="I127" s="31" t="s">
        <v>3184</v>
      </c>
      <c r="J127" s="31">
        <v>28</v>
      </c>
      <c r="K127" s="31">
        <v>43</v>
      </c>
      <c r="L127" s="31" t="s">
        <v>3616</v>
      </c>
      <c r="M127" s="31">
        <v>48</v>
      </c>
      <c r="N127" s="31">
        <v>55</v>
      </c>
      <c r="O127" s="31" t="s">
        <v>3617</v>
      </c>
    </row>
    <row r="128" spans="1:15" ht="15.75" customHeight="1" x14ac:dyDescent="0.25">
      <c r="A128" s="45" t="s">
        <v>3707</v>
      </c>
      <c r="B128" s="45" t="s">
        <v>45</v>
      </c>
      <c r="C128" s="45" t="s">
        <v>1477</v>
      </c>
      <c r="D128" s="45">
        <v>55</v>
      </c>
      <c r="E128" s="45" t="s">
        <v>14</v>
      </c>
      <c r="F128" s="45"/>
      <c r="G128" s="45">
        <v>5</v>
      </c>
      <c r="H128" s="45">
        <v>8</v>
      </c>
      <c r="I128" s="45" t="s">
        <v>1483</v>
      </c>
      <c r="J128" s="46">
        <v>28</v>
      </c>
      <c r="K128" s="45">
        <v>32</v>
      </c>
      <c r="L128" s="45" t="s">
        <v>3708</v>
      </c>
      <c r="M128" s="45">
        <v>37</v>
      </c>
      <c r="N128" s="46">
        <v>44</v>
      </c>
      <c r="O128" s="45" t="s">
        <v>3709</v>
      </c>
    </row>
    <row r="129" spans="1:15" ht="15.75" customHeight="1" x14ac:dyDescent="0.25">
      <c r="A129" s="45" t="s">
        <v>3710</v>
      </c>
      <c r="B129" s="45" t="s">
        <v>45</v>
      </c>
      <c r="C129" s="45" t="s">
        <v>3711</v>
      </c>
      <c r="D129" s="45">
        <v>55</v>
      </c>
      <c r="E129" s="45" t="s">
        <v>15</v>
      </c>
      <c r="F129" s="45"/>
      <c r="G129" s="45">
        <v>13</v>
      </c>
      <c r="H129" s="45">
        <v>8</v>
      </c>
      <c r="I129" s="45" t="s">
        <v>1483</v>
      </c>
      <c r="J129" s="46">
        <v>63</v>
      </c>
      <c r="K129" s="45">
        <v>75</v>
      </c>
      <c r="L129" s="45" t="s">
        <v>3712</v>
      </c>
      <c r="M129" s="45">
        <v>80</v>
      </c>
      <c r="N129" s="46">
        <v>87</v>
      </c>
      <c r="O129" s="45" t="s">
        <v>3713</v>
      </c>
    </row>
    <row r="130" spans="1:15" ht="15.75" customHeight="1" x14ac:dyDescent="0.25">
      <c r="A130" s="45" t="s">
        <v>3714</v>
      </c>
      <c r="B130" s="45" t="s">
        <v>45</v>
      </c>
      <c r="C130" s="45" t="s">
        <v>1526</v>
      </c>
      <c r="D130" s="45">
        <v>55</v>
      </c>
      <c r="E130" s="45" t="s">
        <v>16</v>
      </c>
      <c r="F130" s="45"/>
      <c r="G130" s="45">
        <v>4</v>
      </c>
      <c r="H130" s="45">
        <v>8</v>
      </c>
      <c r="I130" s="45" t="s">
        <v>1483</v>
      </c>
      <c r="J130" s="46">
        <v>106</v>
      </c>
      <c r="K130" s="45">
        <v>109</v>
      </c>
      <c r="L130" s="45" t="s">
        <v>3715</v>
      </c>
      <c r="M130" s="45">
        <v>114</v>
      </c>
      <c r="N130" s="46">
        <v>121</v>
      </c>
      <c r="O130" s="45" t="s">
        <v>3716</v>
      </c>
    </row>
    <row r="131" spans="1:15" ht="15.75" customHeight="1" x14ac:dyDescent="0.25">
      <c r="A131" s="45" t="s">
        <v>3717</v>
      </c>
      <c r="B131" s="45" t="s">
        <v>45</v>
      </c>
      <c r="C131" s="45" t="s">
        <v>3718</v>
      </c>
      <c r="D131" s="45">
        <v>55</v>
      </c>
      <c r="E131" s="45" t="s">
        <v>17</v>
      </c>
      <c r="F131" s="45"/>
      <c r="G131" s="45">
        <v>7</v>
      </c>
      <c r="H131" s="45">
        <v>8</v>
      </c>
      <c r="I131" s="45" t="s">
        <v>1540</v>
      </c>
      <c r="J131" s="46">
        <v>140</v>
      </c>
      <c r="K131" s="45">
        <v>146</v>
      </c>
      <c r="L131" s="45" t="s">
        <v>3719</v>
      </c>
      <c r="M131" s="45">
        <v>151</v>
      </c>
      <c r="N131" s="46">
        <v>158</v>
      </c>
      <c r="O131" s="45" t="s">
        <v>3720</v>
      </c>
    </row>
    <row r="132" spans="1:15" ht="15.75" customHeight="1" x14ac:dyDescent="0.25">
      <c r="A132" s="45" t="s">
        <v>3721</v>
      </c>
      <c r="B132" s="45" t="s">
        <v>45</v>
      </c>
      <c r="C132" s="45" t="s">
        <v>1556</v>
      </c>
      <c r="D132" s="45">
        <v>55</v>
      </c>
      <c r="E132" s="45" t="s">
        <v>18</v>
      </c>
      <c r="F132" s="45"/>
      <c r="G132" s="45">
        <v>15</v>
      </c>
      <c r="H132" s="45">
        <v>8</v>
      </c>
      <c r="I132" s="45" t="s">
        <v>1540</v>
      </c>
      <c r="J132" s="46">
        <v>177</v>
      </c>
      <c r="K132" s="45">
        <v>191</v>
      </c>
      <c r="L132" s="45" t="s">
        <v>3722</v>
      </c>
      <c r="M132" s="45">
        <v>196</v>
      </c>
      <c r="N132" s="46">
        <v>203</v>
      </c>
      <c r="O132" s="45" t="s">
        <v>3514</v>
      </c>
    </row>
    <row r="133" spans="1:15" ht="15.75" customHeight="1" x14ac:dyDescent="0.25">
      <c r="A133" s="45" t="s">
        <v>3723</v>
      </c>
      <c r="B133" s="45" t="s">
        <v>45</v>
      </c>
      <c r="C133" s="45" t="s">
        <v>1574</v>
      </c>
      <c r="D133" s="45">
        <v>55</v>
      </c>
      <c r="E133" s="45" t="s">
        <v>76</v>
      </c>
      <c r="F133" s="45"/>
      <c r="G133" s="45">
        <v>16</v>
      </c>
      <c r="H133" s="45">
        <v>8</v>
      </c>
      <c r="I133" s="45" t="s">
        <v>1540</v>
      </c>
      <c r="J133" s="46">
        <v>222</v>
      </c>
      <c r="K133" s="45">
        <v>237</v>
      </c>
      <c r="L133" s="45" t="s">
        <v>3724</v>
      </c>
      <c r="M133" s="45">
        <v>242</v>
      </c>
      <c r="N133" s="46">
        <v>249</v>
      </c>
      <c r="O133" s="45" t="s">
        <v>3725</v>
      </c>
    </row>
    <row r="134" spans="1:15" ht="15.75" customHeight="1" x14ac:dyDescent="0.25">
      <c r="A134" s="45" t="s">
        <v>3726</v>
      </c>
      <c r="B134" s="45" t="s">
        <v>45</v>
      </c>
      <c r="C134" s="45" t="s">
        <v>1598</v>
      </c>
      <c r="D134" s="45">
        <v>55</v>
      </c>
      <c r="E134" s="45" t="s">
        <v>77</v>
      </c>
      <c r="F134" s="45"/>
      <c r="G134" s="45">
        <v>9</v>
      </c>
      <c r="H134" s="45">
        <v>8</v>
      </c>
      <c r="I134" s="45" t="s">
        <v>1483</v>
      </c>
      <c r="J134" s="46">
        <v>268</v>
      </c>
      <c r="K134" s="45">
        <v>276</v>
      </c>
      <c r="L134" s="45" t="s">
        <v>3727</v>
      </c>
      <c r="M134" s="45">
        <v>281</v>
      </c>
      <c r="N134" s="46">
        <v>288</v>
      </c>
      <c r="O134" s="45" t="s">
        <v>3728</v>
      </c>
    </row>
    <row r="135" spans="1:15" ht="15.75" customHeight="1" x14ac:dyDescent="0.25">
      <c r="A135" s="45" t="s">
        <v>3729</v>
      </c>
      <c r="B135" s="45" t="s">
        <v>45</v>
      </c>
      <c r="C135" s="45" t="s">
        <v>1616</v>
      </c>
      <c r="D135" s="45">
        <v>55</v>
      </c>
      <c r="E135" s="45" t="s">
        <v>78</v>
      </c>
      <c r="F135" s="45"/>
      <c r="G135" s="45">
        <v>20</v>
      </c>
      <c r="H135" s="45">
        <v>8</v>
      </c>
      <c r="I135" s="45" t="s">
        <v>1483</v>
      </c>
      <c r="J135" s="46">
        <v>307</v>
      </c>
      <c r="K135" s="45">
        <v>326</v>
      </c>
      <c r="L135" s="45" t="s">
        <v>3730</v>
      </c>
      <c r="M135" s="45">
        <v>331</v>
      </c>
      <c r="N135" s="46">
        <v>338</v>
      </c>
      <c r="O135" s="45" t="s">
        <v>3731</v>
      </c>
    </row>
    <row r="136" spans="1:15" ht="15.75" customHeight="1" x14ac:dyDescent="0.25">
      <c r="A136" s="45" t="s">
        <v>3732</v>
      </c>
      <c r="B136" s="45" t="s">
        <v>45</v>
      </c>
      <c r="C136" s="45" t="s">
        <v>1697</v>
      </c>
      <c r="D136" s="45">
        <v>55</v>
      </c>
      <c r="E136" s="45" t="s">
        <v>79</v>
      </c>
      <c r="F136" s="45"/>
      <c r="G136" s="45">
        <v>52</v>
      </c>
      <c r="H136" s="45">
        <v>8</v>
      </c>
      <c r="I136" s="45" t="s">
        <v>1483</v>
      </c>
      <c r="J136" s="46">
        <v>357</v>
      </c>
      <c r="K136" s="45">
        <v>408</v>
      </c>
      <c r="L136" s="45" t="s">
        <v>3733</v>
      </c>
      <c r="M136" s="45">
        <v>413</v>
      </c>
      <c r="N136" s="46">
        <v>420</v>
      </c>
      <c r="O136" s="45" t="s">
        <v>3734</v>
      </c>
    </row>
    <row r="137" spans="1:15" ht="15.75" customHeight="1" x14ac:dyDescent="0.25">
      <c r="A137" s="45" t="s">
        <v>3735</v>
      </c>
      <c r="B137" s="45" t="s">
        <v>45</v>
      </c>
      <c r="C137" s="45" t="s">
        <v>1732</v>
      </c>
      <c r="D137" s="45">
        <v>55</v>
      </c>
      <c r="E137" s="45" t="s">
        <v>80</v>
      </c>
      <c r="F137" s="45"/>
      <c r="G137" s="45">
        <v>14</v>
      </c>
      <c r="H137" s="45">
        <v>8</v>
      </c>
      <c r="I137" s="45" t="s">
        <v>1483</v>
      </c>
      <c r="J137" s="46">
        <v>439</v>
      </c>
      <c r="K137" s="45">
        <v>452</v>
      </c>
      <c r="L137" s="45" t="s">
        <v>3736</v>
      </c>
      <c r="M137" s="45">
        <v>457</v>
      </c>
      <c r="N137" s="46">
        <v>464</v>
      </c>
      <c r="O137" s="45" t="s">
        <v>3737</v>
      </c>
    </row>
    <row r="138" spans="1:15" ht="15.75" customHeight="1" x14ac:dyDescent="0.25">
      <c r="A138" s="45" t="s">
        <v>3738</v>
      </c>
      <c r="B138" s="45" t="s">
        <v>45</v>
      </c>
      <c r="C138" s="45" t="s">
        <v>1757</v>
      </c>
      <c r="D138" s="45">
        <v>55</v>
      </c>
      <c r="E138" s="45" t="s">
        <v>81</v>
      </c>
      <c r="F138" s="45"/>
      <c r="G138" s="45">
        <v>14</v>
      </c>
      <c r="H138" s="45">
        <v>8</v>
      </c>
      <c r="I138" s="45" t="s">
        <v>1483</v>
      </c>
      <c r="J138" s="46">
        <v>483</v>
      </c>
      <c r="K138" s="45">
        <v>496</v>
      </c>
      <c r="L138" s="45" t="s">
        <v>3739</v>
      </c>
      <c r="M138" s="45">
        <v>501</v>
      </c>
      <c r="N138" s="46">
        <v>508</v>
      </c>
      <c r="O138" s="45" t="s">
        <v>3740</v>
      </c>
    </row>
    <row r="139" spans="1:15" ht="15.75" customHeight="1" x14ac:dyDescent="0.25">
      <c r="A139" s="45" t="s">
        <v>3741</v>
      </c>
      <c r="B139" s="45" t="s">
        <v>45</v>
      </c>
      <c r="C139" s="45" t="s">
        <v>1779</v>
      </c>
      <c r="D139" s="45">
        <v>55</v>
      </c>
      <c r="E139" s="45" t="s">
        <v>82</v>
      </c>
      <c r="F139" s="45"/>
      <c r="G139" s="45">
        <v>9</v>
      </c>
      <c r="H139" s="45">
        <v>8</v>
      </c>
      <c r="I139" s="45" t="s">
        <v>1483</v>
      </c>
      <c r="J139" s="46">
        <v>527</v>
      </c>
      <c r="K139" s="45">
        <v>543</v>
      </c>
      <c r="L139" s="45" t="s">
        <v>3742</v>
      </c>
      <c r="M139" s="45">
        <v>548</v>
      </c>
      <c r="N139" s="46">
        <v>555</v>
      </c>
      <c r="O139" s="45" t="s">
        <v>3743</v>
      </c>
    </row>
    <row r="140" spans="1:15" ht="15.75" customHeight="1" x14ac:dyDescent="0.25">
      <c r="A140" s="45" t="s">
        <v>3744</v>
      </c>
      <c r="B140" s="45" t="s">
        <v>45</v>
      </c>
      <c r="C140" s="45" t="s">
        <v>1803</v>
      </c>
      <c r="D140" s="45">
        <v>55</v>
      </c>
      <c r="E140" s="45" t="s">
        <v>83</v>
      </c>
      <c r="F140" s="45"/>
      <c r="G140" s="45">
        <v>9</v>
      </c>
      <c r="H140" s="45">
        <v>8</v>
      </c>
      <c r="I140" s="45" t="s">
        <v>1483</v>
      </c>
      <c r="J140" s="46">
        <v>573</v>
      </c>
      <c r="K140" s="45">
        <v>581</v>
      </c>
      <c r="L140" s="45" t="s">
        <v>3745</v>
      </c>
      <c r="M140" s="45">
        <v>586</v>
      </c>
      <c r="N140" s="46">
        <v>593</v>
      </c>
      <c r="O140" s="45" t="s">
        <v>3746</v>
      </c>
    </row>
    <row r="141" spans="1:15" ht="15.75" customHeight="1" x14ac:dyDescent="0.25">
      <c r="A141" s="45" t="s">
        <v>3747</v>
      </c>
      <c r="B141" s="45" t="s">
        <v>45</v>
      </c>
      <c r="C141" s="45" t="s">
        <v>3748</v>
      </c>
      <c r="D141" s="45">
        <v>55</v>
      </c>
      <c r="E141" s="45" t="s">
        <v>84</v>
      </c>
      <c r="F141" s="45"/>
      <c r="G141" s="45">
        <v>16</v>
      </c>
      <c r="H141" s="45">
        <v>8</v>
      </c>
      <c r="I141" s="45" t="s">
        <v>1483</v>
      </c>
      <c r="J141" s="46">
        <v>612</v>
      </c>
      <c r="K141" s="45">
        <v>627</v>
      </c>
      <c r="L141" s="45" t="s">
        <v>3749</v>
      </c>
      <c r="M141" s="45">
        <v>632</v>
      </c>
      <c r="N141" s="46">
        <v>639</v>
      </c>
      <c r="O141" s="45" t="s">
        <v>3750</v>
      </c>
    </row>
    <row r="142" spans="1:15" ht="15.75" customHeight="1" x14ac:dyDescent="0.25">
      <c r="A142" s="45" t="s">
        <v>3751</v>
      </c>
      <c r="B142" s="45" t="s">
        <v>45</v>
      </c>
      <c r="C142" s="45" t="s">
        <v>1848</v>
      </c>
      <c r="D142" s="45">
        <v>55</v>
      </c>
      <c r="E142" s="45" t="s">
        <v>85</v>
      </c>
      <c r="F142" s="45"/>
      <c r="G142" s="45">
        <v>57</v>
      </c>
      <c r="H142" s="45">
        <v>8</v>
      </c>
      <c r="I142" s="45" t="s">
        <v>1483</v>
      </c>
      <c r="J142" s="46">
        <v>658</v>
      </c>
      <c r="K142" s="45">
        <v>714</v>
      </c>
      <c r="L142" s="45" t="s">
        <v>3752</v>
      </c>
      <c r="M142" s="45">
        <v>719</v>
      </c>
      <c r="N142" s="46">
        <v>726</v>
      </c>
      <c r="O142" s="45" t="s">
        <v>3753</v>
      </c>
    </row>
    <row r="143" spans="1:15" ht="15.75" customHeight="1" x14ac:dyDescent="0.25">
      <c r="A143" s="45" t="s">
        <v>3754</v>
      </c>
      <c r="B143" s="45" t="s">
        <v>45</v>
      </c>
      <c r="C143" s="45" t="s">
        <v>1921</v>
      </c>
      <c r="D143" s="45">
        <v>55</v>
      </c>
      <c r="E143" s="45" t="s">
        <v>86</v>
      </c>
      <c r="F143" s="45"/>
      <c r="G143" s="45">
        <v>24</v>
      </c>
      <c r="H143" s="45">
        <v>8</v>
      </c>
      <c r="I143" s="45" t="s">
        <v>1483</v>
      </c>
      <c r="J143" s="46">
        <v>745</v>
      </c>
      <c r="K143" s="45">
        <v>768</v>
      </c>
      <c r="L143" s="45" t="s">
        <v>3755</v>
      </c>
      <c r="M143" s="45">
        <v>773</v>
      </c>
      <c r="N143" s="46">
        <v>780</v>
      </c>
      <c r="O143" s="45" t="s">
        <v>3756</v>
      </c>
    </row>
    <row r="144" spans="1:15" ht="15.75" customHeight="1" x14ac:dyDescent="0.25">
      <c r="A144" s="45" t="s">
        <v>3757</v>
      </c>
      <c r="B144" s="45" t="s">
        <v>45</v>
      </c>
      <c r="C144" s="45" t="s">
        <v>1947</v>
      </c>
      <c r="D144" s="45">
        <v>55</v>
      </c>
      <c r="E144" s="45" t="s">
        <v>87</v>
      </c>
      <c r="F144" s="45"/>
      <c r="G144" s="45">
        <v>13</v>
      </c>
      <c r="H144" s="45">
        <v>8</v>
      </c>
      <c r="I144" s="45" t="s">
        <v>1483</v>
      </c>
      <c r="J144" s="46">
        <v>799</v>
      </c>
      <c r="K144" s="45">
        <v>811</v>
      </c>
      <c r="L144" s="45" t="s">
        <v>3758</v>
      </c>
      <c r="M144" s="45">
        <v>816</v>
      </c>
      <c r="N144" s="46">
        <v>823</v>
      </c>
      <c r="O144" s="45" t="s">
        <v>3759</v>
      </c>
    </row>
    <row r="145" spans="1:26" ht="15.75" customHeight="1" x14ac:dyDescent="0.25">
      <c r="A145" s="45" t="s">
        <v>3760</v>
      </c>
      <c r="B145" s="45" t="s">
        <v>45</v>
      </c>
      <c r="C145" s="45" t="s">
        <v>1962</v>
      </c>
      <c r="D145" s="45">
        <v>55</v>
      </c>
      <c r="E145" s="45" t="s">
        <v>88</v>
      </c>
      <c r="F145" s="45"/>
      <c r="G145" s="45">
        <v>14</v>
      </c>
      <c r="H145" s="45">
        <v>8</v>
      </c>
      <c r="I145" s="45" t="s">
        <v>1483</v>
      </c>
      <c r="J145" s="46">
        <v>842</v>
      </c>
      <c r="K145" s="45">
        <v>855</v>
      </c>
      <c r="L145" s="45" t="s">
        <v>3761</v>
      </c>
      <c r="M145" s="45">
        <v>860</v>
      </c>
      <c r="N145" s="46">
        <v>867</v>
      </c>
      <c r="O145" s="45" t="s">
        <v>3762</v>
      </c>
      <c r="P145" s="157"/>
      <c r="Q145" s="157"/>
      <c r="R145" s="157"/>
      <c r="S145" s="157"/>
      <c r="T145" s="157"/>
      <c r="U145" s="157"/>
      <c r="V145" s="157"/>
      <c r="W145" s="157"/>
      <c r="X145" s="157"/>
      <c r="Y145" s="157"/>
      <c r="Z145" s="157"/>
    </row>
    <row r="146" spans="1:26" ht="15.75" customHeight="1" x14ac:dyDescent="0.25">
      <c r="A146" s="45" t="s">
        <v>3763</v>
      </c>
      <c r="B146" s="45" t="s">
        <v>45</v>
      </c>
      <c r="C146" s="45" t="s">
        <v>3764</v>
      </c>
      <c r="D146" s="45">
        <v>55</v>
      </c>
      <c r="E146" s="45" t="s">
        <v>89</v>
      </c>
      <c r="F146" s="45"/>
      <c r="G146" s="45">
        <v>22</v>
      </c>
      <c r="H146" s="45">
        <v>8</v>
      </c>
      <c r="I146" s="45" t="s">
        <v>1483</v>
      </c>
      <c r="J146" s="46">
        <v>886</v>
      </c>
      <c r="K146" s="45">
        <v>907</v>
      </c>
      <c r="L146" s="45" t="s">
        <v>3765</v>
      </c>
      <c r="M146" s="45">
        <v>912</v>
      </c>
      <c r="N146" s="46">
        <v>919</v>
      </c>
      <c r="O146" s="45" t="s">
        <v>3766</v>
      </c>
      <c r="P146" s="157"/>
      <c r="Q146" s="157"/>
      <c r="R146" s="157"/>
      <c r="S146" s="157"/>
      <c r="T146" s="157"/>
      <c r="U146" s="157"/>
      <c r="V146" s="157"/>
      <c r="W146" s="157"/>
      <c r="X146" s="157"/>
      <c r="Y146" s="157"/>
      <c r="Z146" s="157"/>
    </row>
    <row r="147" spans="1:26" ht="15.75" customHeight="1" x14ac:dyDescent="0.25">
      <c r="A147" s="45" t="s">
        <v>3767</v>
      </c>
      <c r="B147" s="45" t="s">
        <v>45</v>
      </c>
      <c r="C147" s="45" t="s">
        <v>2014</v>
      </c>
      <c r="D147" s="45">
        <v>55</v>
      </c>
      <c r="E147" s="45" t="s">
        <v>90</v>
      </c>
      <c r="F147" s="45"/>
      <c r="G147" s="45">
        <v>22</v>
      </c>
      <c r="H147" s="45">
        <v>8</v>
      </c>
      <c r="I147" s="45" t="s">
        <v>1483</v>
      </c>
      <c r="J147" s="46">
        <v>938</v>
      </c>
      <c r="K147" s="45">
        <v>959</v>
      </c>
      <c r="L147" s="45" t="s">
        <v>3768</v>
      </c>
      <c r="M147" s="45">
        <v>964</v>
      </c>
      <c r="N147" s="46">
        <v>971</v>
      </c>
      <c r="O147" s="45" t="s">
        <v>3769</v>
      </c>
      <c r="P147" s="157"/>
      <c r="Q147" s="157"/>
      <c r="R147" s="157"/>
      <c r="S147" s="157"/>
      <c r="T147" s="157"/>
      <c r="U147" s="157"/>
      <c r="V147" s="157"/>
      <c r="W147" s="157"/>
      <c r="X147" s="157"/>
      <c r="Y147" s="157"/>
      <c r="Z147" s="157"/>
    </row>
    <row r="148" spans="1:26" ht="15.75" customHeight="1" x14ac:dyDescent="0.25">
      <c r="A148" s="45" t="s">
        <v>3770</v>
      </c>
      <c r="B148" s="45" t="s">
        <v>45</v>
      </c>
      <c r="C148" s="45" t="s">
        <v>2047</v>
      </c>
      <c r="D148" s="45">
        <v>55</v>
      </c>
      <c r="E148" s="45" t="s">
        <v>91</v>
      </c>
      <c r="F148" s="45"/>
      <c r="G148" s="45">
        <v>16</v>
      </c>
      <c r="H148" s="45">
        <v>8</v>
      </c>
      <c r="I148" s="45" t="s">
        <v>1483</v>
      </c>
      <c r="J148" s="46">
        <v>990</v>
      </c>
      <c r="K148" s="45">
        <v>1005</v>
      </c>
      <c r="L148" s="45" t="s">
        <v>3771</v>
      </c>
      <c r="M148" s="45">
        <v>1010</v>
      </c>
      <c r="N148" s="46">
        <v>1017</v>
      </c>
      <c r="O148" s="45" t="s">
        <v>3772</v>
      </c>
      <c r="P148" s="16"/>
      <c r="Q148" s="16"/>
      <c r="R148" s="16"/>
      <c r="S148" s="16"/>
      <c r="T148" s="16"/>
      <c r="U148" s="16"/>
      <c r="V148" s="16"/>
      <c r="W148" s="16"/>
      <c r="X148" s="16"/>
      <c r="Y148" s="16"/>
      <c r="Z148" s="16"/>
    </row>
    <row r="149" spans="1:26" ht="15.75" customHeight="1" x14ac:dyDescent="0.25">
      <c r="A149" s="45" t="s">
        <v>3773</v>
      </c>
      <c r="B149" s="45" t="s">
        <v>45</v>
      </c>
      <c r="C149" s="45" t="s">
        <v>2078</v>
      </c>
      <c r="D149" s="45">
        <v>55</v>
      </c>
      <c r="E149" s="45" t="s">
        <v>92</v>
      </c>
      <c r="F149" s="45"/>
      <c r="G149" s="45">
        <v>26</v>
      </c>
      <c r="H149" s="45">
        <v>8</v>
      </c>
      <c r="I149" s="45" t="s">
        <v>1483</v>
      </c>
      <c r="J149" s="46">
        <v>1036</v>
      </c>
      <c r="K149" s="45">
        <v>1061</v>
      </c>
      <c r="L149" s="45" t="s">
        <v>3774</v>
      </c>
      <c r="M149" s="45">
        <v>1066</v>
      </c>
      <c r="N149" s="46">
        <v>1073</v>
      </c>
      <c r="O149" s="45" t="s">
        <v>3775</v>
      </c>
      <c r="P149" s="157"/>
      <c r="Q149" s="157"/>
      <c r="R149" s="157"/>
      <c r="S149" s="157"/>
      <c r="T149" s="157"/>
      <c r="U149" s="157"/>
      <c r="V149" s="157"/>
      <c r="W149" s="157"/>
      <c r="X149" s="157"/>
      <c r="Y149" s="157"/>
      <c r="Z149" s="157"/>
    </row>
    <row r="150" spans="1:26" ht="15.75" customHeight="1" x14ac:dyDescent="0.25">
      <c r="A150" s="45" t="s">
        <v>3776</v>
      </c>
      <c r="B150" s="45" t="s">
        <v>45</v>
      </c>
      <c r="C150" s="45" t="s">
        <v>3777</v>
      </c>
      <c r="D150" s="45">
        <v>55</v>
      </c>
      <c r="E150" s="45" t="s">
        <v>93</v>
      </c>
      <c r="F150" s="45"/>
      <c r="G150" s="45">
        <v>83</v>
      </c>
      <c r="H150" s="45">
        <v>8</v>
      </c>
      <c r="I150" s="45" t="s">
        <v>1483</v>
      </c>
      <c r="J150" s="46">
        <v>1092</v>
      </c>
      <c r="K150" s="45">
        <v>1174</v>
      </c>
      <c r="L150" s="45" t="s">
        <v>3778</v>
      </c>
      <c r="M150" s="45">
        <v>1179</v>
      </c>
      <c r="N150" s="46">
        <v>1186</v>
      </c>
      <c r="O150" s="45" t="s">
        <v>3779</v>
      </c>
      <c r="P150" s="157"/>
      <c r="Q150" s="157"/>
      <c r="R150" s="157"/>
      <c r="S150" s="157"/>
      <c r="T150" s="157"/>
      <c r="U150" s="157"/>
      <c r="V150" s="157"/>
      <c r="W150" s="157"/>
      <c r="X150" s="157"/>
      <c r="Y150" s="157"/>
      <c r="Z150" s="157"/>
    </row>
    <row r="151" spans="1:26" ht="15.75" customHeight="1" x14ac:dyDescent="0.25">
      <c r="A151" s="45" t="s">
        <v>3780</v>
      </c>
      <c r="B151" s="45" t="s">
        <v>45</v>
      </c>
      <c r="C151" s="45" t="s">
        <v>2208</v>
      </c>
      <c r="D151" s="45">
        <v>55</v>
      </c>
      <c r="E151" s="45" t="s">
        <v>94</v>
      </c>
      <c r="F151" s="45"/>
      <c r="G151" s="45">
        <v>24</v>
      </c>
      <c r="H151" s="45">
        <v>8</v>
      </c>
      <c r="I151" s="45" t="s">
        <v>1483</v>
      </c>
      <c r="J151" s="46">
        <v>1205</v>
      </c>
      <c r="K151" s="45">
        <v>1228</v>
      </c>
      <c r="L151" s="45" t="s">
        <v>3781</v>
      </c>
      <c r="M151" s="45">
        <v>1233</v>
      </c>
      <c r="N151" s="46">
        <v>1240</v>
      </c>
      <c r="O151" s="45" t="s">
        <v>3782</v>
      </c>
      <c r="P151" s="157"/>
      <c r="Q151" s="157"/>
      <c r="R151" s="157"/>
      <c r="S151" s="157"/>
      <c r="T151" s="157"/>
      <c r="U151" s="157"/>
      <c r="V151" s="157"/>
      <c r="W151" s="157"/>
      <c r="X151" s="157"/>
      <c r="Y151" s="157"/>
      <c r="Z151" s="157"/>
    </row>
    <row r="152" spans="1:26" ht="15.75" customHeight="1" x14ac:dyDescent="0.25">
      <c r="A152" s="45" t="s">
        <v>3783</v>
      </c>
      <c r="B152" s="45" t="s">
        <v>45</v>
      </c>
      <c r="C152" s="45" t="s">
        <v>2240</v>
      </c>
      <c r="D152" s="45">
        <v>55</v>
      </c>
      <c r="E152" s="45" t="s">
        <v>95</v>
      </c>
      <c r="F152" s="45"/>
      <c r="G152" s="45">
        <v>9</v>
      </c>
      <c r="H152" s="45">
        <v>8</v>
      </c>
      <c r="I152" s="45" t="s">
        <v>1540</v>
      </c>
      <c r="J152" s="46">
        <v>1259</v>
      </c>
      <c r="K152" s="45">
        <v>1267</v>
      </c>
      <c r="L152" s="45" t="s">
        <v>3784</v>
      </c>
      <c r="M152" s="45">
        <v>1272</v>
      </c>
      <c r="N152" s="46">
        <v>1279</v>
      </c>
      <c r="O152" s="45" t="s">
        <v>3785</v>
      </c>
      <c r="P152" s="157"/>
      <c r="Q152" s="157"/>
      <c r="R152" s="157"/>
      <c r="S152" s="157"/>
      <c r="T152" s="157"/>
      <c r="U152" s="157"/>
      <c r="V152" s="157"/>
      <c r="W152" s="157"/>
      <c r="X152" s="157"/>
      <c r="Y152" s="157"/>
      <c r="Z152" s="157"/>
    </row>
    <row r="153" spans="1:26" ht="15.75" customHeight="1" x14ac:dyDescent="0.25">
      <c r="A153" s="45" t="s">
        <v>3786</v>
      </c>
      <c r="B153" s="45" t="s">
        <v>45</v>
      </c>
      <c r="C153" s="45" t="s">
        <v>2251</v>
      </c>
      <c r="D153" s="45">
        <v>55</v>
      </c>
      <c r="E153" s="45" t="s">
        <v>96</v>
      </c>
      <c r="F153" s="45"/>
      <c r="G153" s="45">
        <v>17</v>
      </c>
      <c r="H153" s="45">
        <v>8</v>
      </c>
      <c r="I153" s="45" t="s">
        <v>1483</v>
      </c>
      <c r="J153" s="46">
        <v>1298</v>
      </c>
      <c r="K153" s="45">
        <v>1314</v>
      </c>
      <c r="L153" s="45" t="s">
        <v>3787</v>
      </c>
      <c r="M153" s="45">
        <v>1319</v>
      </c>
      <c r="N153" s="46">
        <v>1326</v>
      </c>
      <c r="O153" s="45" t="s">
        <v>3788</v>
      </c>
      <c r="P153" s="157"/>
      <c r="Q153" s="157"/>
      <c r="R153" s="157"/>
      <c r="S153" s="157"/>
      <c r="T153" s="157"/>
      <c r="U153" s="157"/>
      <c r="V153" s="157"/>
      <c r="W153" s="157"/>
      <c r="X153" s="157"/>
      <c r="Y153" s="157"/>
      <c r="Z153" s="157"/>
    </row>
    <row r="154" spans="1:26" ht="15.75" customHeight="1" x14ac:dyDescent="0.25">
      <c r="A154" s="45" t="s">
        <v>3789</v>
      </c>
      <c r="B154" s="45" t="s">
        <v>45</v>
      </c>
      <c r="C154" s="45" t="s">
        <v>3790</v>
      </c>
      <c r="D154" s="45">
        <v>55</v>
      </c>
      <c r="E154" s="45" t="s">
        <v>97</v>
      </c>
      <c r="F154" s="45"/>
      <c r="G154" s="45">
        <v>17</v>
      </c>
      <c r="H154" s="45">
        <v>8</v>
      </c>
      <c r="I154" s="45" t="s">
        <v>1483</v>
      </c>
      <c r="J154" s="46">
        <v>1345</v>
      </c>
      <c r="K154" s="45">
        <v>1361</v>
      </c>
      <c r="L154" s="45" t="s">
        <v>3791</v>
      </c>
      <c r="M154" s="45">
        <v>1366</v>
      </c>
      <c r="N154" s="46">
        <v>1373</v>
      </c>
      <c r="O154" s="45" t="s">
        <v>3792</v>
      </c>
      <c r="P154" s="157"/>
      <c r="Q154" s="157"/>
      <c r="R154" s="157"/>
      <c r="S154" s="157"/>
      <c r="T154" s="157"/>
      <c r="U154" s="157"/>
      <c r="V154" s="157"/>
      <c r="W154" s="157"/>
      <c r="X154" s="157"/>
      <c r="Y154" s="157"/>
      <c r="Z154" s="157"/>
    </row>
    <row r="155" spans="1:26" ht="15.75" customHeight="1" x14ac:dyDescent="0.25">
      <c r="A155" s="45" t="s">
        <v>3793</v>
      </c>
      <c r="B155" s="45" t="s">
        <v>45</v>
      </c>
      <c r="C155" s="45" t="s">
        <v>3794</v>
      </c>
      <c r="D155" s="45">
        <v>55</v>
      </c>
      <c r="E155" s="45" t="s">
        <v>98</v>
      </c>
      <c r="F155" s="45"/>
      <c r="G155" s="45">
        <v>93</v>
      </c>
      <c r="H155" s="45">
        <v>8</v>
      </c>
      <c r="I155" s="45" t="s">
        <v>1483</v>
      </c>
      <c r="J155" s="46">
        <v>1392</v>
      </c>
      <c r="K155" s="45">
        <v>1489</v>
      </c>
      <c r="L155" s="45" t="s">
        <v>3795</v>
      </c>
      <c r="M155" s="45">
        <v>1494</v>
      </c>
      <c r="N155" s="46">
        <v>1501</v>
      </c>
      <c r="O155" s="45" t="s">
        <v>3796</v>
      </c>
      <c r="P155" s="157"/>
      <c r="Q155" s="157"/>
      <c r="R155" s="157"/>
      <c r="S155" s="157"/>
      <c r="T155" s="157"/>
      <c r="U155" s="157"/>
      <c r="V155" s="157"/>
      <c r="W155" s="157"/>
      <c r="X155" s="157"/>
      <c r="Y155" s="157"/>
      <c r="Z155" s="157"/>
    </row>
    <row r="156" spans="1:26" ht="15.75" customHeight="1" x14ac:dyDescent="0.25">
      <c r="A156" s="45" t="s">
        <v>3797</v>
      </c>
      <c r="B156" s="45" t="s">
        <v>45</v>
      </c>
      <c r="C156" s="45" t="s">
        <v>2420</v>
      </c>
      <c r="D156" s="45">
        <v>55</v>
      </c>
      <c r="E156" s="45" t="s">
        <v>99</v>
      </c>
      <c r="F156" s="45"/>
      <c r="G156" s="45">
        <v>8</v>
      </c>
      <c r="H156" s="45">
        <v>8</v>
      </c>
      <c r="I156" s="45" t="s">
        <v>1483</v>
      </c>
      <c r="J156" s="46">
        <v>1520</v>
      </c>
      <c r="K156" s="45">
        <v>1527</v>
      </c>
      <c r="L156" s="45" t="s">
        <v>3798</v>
      </c>
      <c r="M156" s="45">
        <v>1532</v>
      </c>
      <c r="N156" s="46">
        <v>1539</v>
      </c>
      <c r="O156" s="45" t="s">
        <v>3799</v>
      </c>
      <c r="P156" s="157"/>
      <c r="Q156" s="157"/>
      <c r="R156" s="157"/>
      <c r="S156" s="157"/>
      <c r="T156" s="157"/>
      <c r="U156" s="157"/>
      <c r="V156" s="157"/>
      <c r="W156" s="157"/>
      <c r="X156" s="157"/>
      <c r="Y156" s="157"/>
      <c r="Z156" s="157"/>
    </row>
    <row r="157" spans="1:26" ht="15.75" customHeight="1" x14ac:dyDescent="0.25">
      <c r="A157" s="45" t="s">
        <v>3800</v>
      </c>
      <c r="B157" s="45" t="s">
        <v>45</v>
      </c>
      <c r="C157" s="45" t="s">
        <v>2434</v>
      </c>
      <c r="D157" s="45">
        <v>55</v>
      </c>
      <c r="E157" s="45" t="s">
        <v>100</v>
      </c>
      <c r="F157" s="45"/>
      <c r="G157" s="45">
        <v>10</v>
      </c>
      <c r="H157" s="45">
        <v>8</v>
      </c>
      <c r="I157" s="45" t="s">
        <v>1483</v>
      </c>
      <c r="J157" s="46">
        <v>1558</v>
      </c>
      <c r="K157" s="45">
        <v>1567</v>
      </c>
      <c r="L157" s="45" t="s">
        <v>3801</v>
      </c>
      <c r="M157" s="45">
        <v>1572</v>
      </c>
      <c r="N157" s="46">
        <v>1579</v>
      </c>
      <c r="O157" s="45" t="s">
        <v>3802</v>
      </c>
      <c r="P157" s="157"/>
      <c r="Q157" s="157"/>
      <c r="R157" s="157"/>
      <c r="S157" s="157"/>
      <c r="T157" s="157"/>
      <c r="U157" s="157"/>
      <c r="V157" s="157"/>
      <c r="W157" s="157"/>
      <c r="X157" s="157"/>
      <c r="Y157" s="157"/>
      <c r="Z157" s="157"/>
    </row>
    <row r="158" spans="1:26" ht="15.75" customHeight="1" x14ac:dyDescent="0.25">
      <c r="A158" s="45" t="s">
        <v>3803</v>
      </c>
      <c r="B158" s="45" t="s">
        <v>45</v>
      </c>
      <c r="C158" s="45" t="s">
        <v>2452</v>
      </c>
      <c r="D158" s="45">
        <v>55</v>
      </c>
      <c r="E158" s="45" t="s">
        <v>101</v>
      </c>
      <c r="F158" s="45"/>
      <c r="G158" s="45">
        <v>11</v>
      </c>
      <c r="H158" s="45">
        <v>8</v>
      </c>
      <c r="I158" s="45" t="s">
        <v>1483</v>
      </c>
      <c r="J158" s="46">
        <v>1598</v>
      </c>
      <c r="K158" s="45">
        <v>1608</v>
      </c>
      <c r="L158" s="45" t="s">
        <v>3804</v>
      </c>
      <c r="M158" s="45">
        <v>1613</v>
      </c>
      <c r="N158" s="46">
        <v>1620</v>
      </c>
      <c r="O158" s="45" t="s">
        <v>3805</v>
      </c>
      <c r="P158" s="157"/>
      <c r="Q158" s="157"/>
      <c r="R158" s="157"/>
      <c r="S158" s="157"/>
      <c r="T158" s="157"/>
      <c r="U158" s="157"/>
      <c r="V158" s="157"/>
      <c r="W158" s="157"/>
      <c r="X158" s="157"/>
      <c r="Y158" s="157"/>
      <c r="Z158" s="157"/>
    </row>
    <row r="159" spans="1:26" ht="15.75" customHeight="1" x14ac:dyDescent="0.25">
      <c r="A159" s="45" t="s">
        <v>3806</v>
      </c>
      <c r="B159" s="45" t="s">
        <v>45</v>
      </c>
      <c r="C159" s="45" t="s">
        <v>2472</v>
      </c>
      <c r="D159" s="45">
        <v>55</v>
      </c>
      <c r="E159" s="45" t="s">
        <v>102</v>
      </c>
      <c r="F159" s="45"/>
      <c r="G159" s="45">
        <v>20</v>
      </c>
      <c r="H159" s="45">
        <v>8</v>
      </c>
      <c r="I159" s="45" t="s">
        <v>1483</v>
      </c>
      <c r="J159" s="46">
        <v>1639</v>
      </c>
      <c r="K159" s="45">
        <v>1658</v>
      </c>
      <c r="L159" s="45" t="s">
        <v>3807</v>
      </c>
      <c r="M159" s="45">
        <v>1663</v>
      </c>
      <c r="N159" s="46">
        <v>1670</v>
      </c>
      <c r="O159" s="45" t="s">
        <v>3808</v>
      </c>
      <c r="P159" s="157"/>
      <c r="Q159" s="157"/>
      <c r="R159" s="157"/>
      <c r="S159" s="157"/>
      <c r="T159" s="157"/>
      <c r="U159" s="157"/>
      <c r="V159" s="157"/>
      <c r="W159" s="157"/>
      <c r="X159" s="157"/>
      <c r="Y159" s="157"/>
      <c r="Z159" s="157"/>
    </row>
    <row r="160" spans="1:26" ht="15.75" customHeight="1" x14ac:dyDescent="0.25">
      <c r="A160" s="45" t="s">
        <v>3809</v>
      </c>
      <c r="B160" s="45" t="s">
        <v>45</v>
      </c>
      <c r="C160" s="45" t="s">
        <v>2503</v>
      </c>
      <c r="D160" s="45">
        <v>55</v>
      </c>
      <c r="E160" s="45" t="s">
        <v>103</v>
      </c>
      <c r="F160" s="45"/>
      <c r="G160" s="45">
        <v>12</v>
      </c>
      <c r="H160" s="45">
        <v>8</v>
      </c>
      <c r="I160" s="45" t="s">
        <v>1483</v>
      </c>
      <c r="J160" s="46">
        <v>1689</v>
      </c>
      <c r="K160" s="45">
        <v>1700</v>
      </c>
      <c r="L160" s="45" t="s">
        <v>3810</v>
      </c>
      <c r="M160" s="45">
        <v>1705</v>
      </c>
      <c r="N160" s="46">
        <v>1712</v>
      </c>
      <c r="O160" s="45" t="s">
        <v>3811</v>
      </c>
      <c r="P160" s="157"/>
      <c r="Q160" s="157"/>
      <c r="R160" s="157"/>
      <c r="S160" s="157"/>
      <c r="T160" s="157"/>
      <c r="U160" s="157"/>
      <c r="V160" s="157"/>
      <c r="W160" s="157"/>
      <c r="X160" s="157"/>
      <c r="Y160" s="157"/>
      <c r="Z160" s="157"/>
    </row>
    <row r="161" spans="1:15" ht="15.75" customHeight="1" x14ac:dyDescent="0.25">
      <c r="A161" s="45" t="s">
        <v>3812</v>
      </c>
      <c r="B161" s="45" t="s">
        <v>45</v>
      </c>
      <c r="C161" s="45" t="s">
        <v>2524</v>
      </c>
      <c r="D161" s="45">
        <v>55</v>
      </c>
      <c r="E161" s="45" t="s">
        <v>104</v>
      </c>
      <c r="F161" s="45"/>
      <c r="G161" s="45">
        <v>36</v>
      </c>
      <c r="H161" s="45">
        <v>8</v>
      </c>
      <c r="I161" s="45" t="s">
        <v>3813</v>
      </c>
      <c r="J161" s="46">
        <v>1731</v>
      </c>
      <c r="K161" s="45">
        <v>1766</v>
      </c>
      <c r="L161" s="45" t="s">
        <v>3814</v>
      </c>
      <c r="M161" s="45">
        <v>1771</v>
      </c>
      <c r="N161" s="46">
        <v>1778</v>
      </c>
      <c r="O161" s="45" t="s">
        <v>3815</v>
      </c>
    </row>
    <row r="162" spans="1:15" ht="15.75" customHeight="1" x14ac:dyDescent="0.25">
      <c r="A162" s="45" t="s">
        <v>3816</v>
      </c>
      <c r="B162" s="45" t="s">
        <v>45</v>
      </c>
      <c r="C162" s="45" t="s">
        <v>2591</v>
      </c>
      <c r="D162" s="45">
        <v>55</v>
      </c>
      <c r="E162" s="45" t="s">
        <v>105</v>
      </c>
      <c r="F162" s="45"/>
      <c r="G162" s="45">
        <v>51</v>
      </c>
      <c r="H162" s="45">
        <v>8</v>
      </c>
      <c r="I162" s="45" t="s">
        <v>1483</v>
      </c>
      <c r="J162" s="46">
        <v>1797</v>
      </c>
      <c r="K162" s="45">
        <v>1847</v>
      </c>
      <c r="L162" s="45" t="s">
        <v>3817</v>
      </c>
      <c r="M162" s="45">
        <v>1852</v>
      </c>
      <c r="N162" s="46">
        <v>1859</v>
      </c>
      <c r="O162" s="45" t="s">
        <v>3818</v>
      </c>
    </row>
    <row r="163" spans="1:15" ht="15.75" customHeight="1" x14ac:dyDescent="0.25">
      <c r="A163" s="45" t="s">
        <v>3819</v>
      </c>
      <c r="B163" s="45" t="s">
        <v>45</v>
      </c>
      <c r="C163" s="45" t="s">
        <v>3820</v>
      </c>
      <c r="D163" s="45">
        <v>55</v>
      </c>
      <c r="E163" s="45" t="s">
        <v>106</v>
      </c>
      <c r="F163" s="45"/>
      <c r="G163" s="45">
        <v>10</v>
      </c>
      <c r="H163" s="45">
        <v>8</v>
      </c>
      <c r="I163" s="45" t="s">
        <v>1483</v>
      </c>
      <c r="J163" s="46">
        <v>1878</v>
      </c>
      <c r="K163" s="45">
        <v>1887</v>
      </c>
      <c r="L163" s="45" t="s">
        <v>3821</v>
      </c>
      <c r="M163" s="45">
        <v>1892</v>
      </c>
      <c r="N163" s="46">
        <v>1899</v>
      </c>
      <c r="O163" s="45" t="s">
        <v>3822</v>
      </c>
    </row>
    <row r="164" spans="1:15" ht="15.75" customHeight="1" x14ac:dyDescent="0.25">
      <c r="A164" s="45" t="s">
        <v>3823</v>
      </c>
      <c r="B164" s="45" t="s">
        <v>45</v>
      </c>
      <c r="C164" s="45" t="s">
        <v>2661</v>
      </c>
      <c r="D164" s="45">
        <v>55</v>
      </c>
      <c r="E164" s="45" t="s">
        <v>107</v>
      </c>
      <c r="F164" s="45"/>
      <c r="G164" s="45">
        <v>20</v>
      </c>
      <c r="H164" s="45">
        <v>8</v>
      </c>
      <c r="I164" s="45" t="s">
        <v>1483</v>
      </c>
      <c r="J164" s="46">
        <v>1918</v>
      </c>
      <c r="K164" s="45">
        <v>1937</v>
      </c>
      <c r="L164" s="45" t="s">
        <v>3824</v>
      </c>
      <c r="M164" s="45">
        <v>1942</v>
      </c>
      <c r="N164" s="46">
        <v>1949</v>
      </c>
      <c r="O164" s="45" t="s">
        <v>3825</v>
      </c>
    </row>
    <row r="165" spans="1:15" ht="15.75" customHeight="1" x14ac:dyDescent="0.25">
      <c r="A165" s="45" t="s">
        <v>3826</v>
      </c>
      <c r="B165" s="45" t="s">
        <v>45</v>
      </c>
      <c r="C165" s="45" t="s">
        <v>2688</v>
      </c>
      <c r="D165" s="45">
        <v>55</v>
      </c>
      <c r="E165" s="45" t="s">
        <v>108</v>
      </c>
      <c r="F165" s="45"/>
      <c r="G165" s="45">
        <v>43</v>
      </c>
      <c r="H165" s="45">
        <v>8</v>
      </c>
      <c r="I165" s="45" t="s">
        <v>1483</v>
      </c>
      <c r="J165" s="46">
        <v>1968</v>
      </c>
      <c r="K165" s="45">
        <v>2010</v>
      </c>
      <c r="L165" s="45" t="s">
        <v>3827</v>
      </c>
      <c r="M165" s="45">
        <v>2015</v>
      </c>
      <c r="N165" s="46">
        <v>2022</v>
      </c>
      <c r="O165" s="45" t="s">
        <v>3828</v>
      </c>
    </row>
    <row r="166" spans="1:15" ht="15.75" customHeight="1" x14ac:dyDescent="0.25">
      <c r="A166" s="45" t="s">
        <v>3829</v>
      </c>
      <c r="B166" s="45" t="s">
        <v>45</v>
      </c>
      <c r="C166" s="45" t="s">
        <v>2746</v>
      </c>
      <c r="D166" s="45">
        <v>55</v>
      </c>
      <c r="E166" s="45" t="s">
        <v>109</v>
      </c>
      <c r="F166" s="45"/>
      <c r="G166" s="45">
        <v>24</v>
      </c>
      <c r="H166" s="45">
        <v>8</v>
      </c>
      <c r="I166" s="45" t="s">
        <v>1483</v>
      </c>
      <c r="J166" s="46">
        <v>2041</v>
      </c>
      <c r="K166" s="45">
        <v>2064</v>
      </c>
      <c r="L166" s="45" t="s">
        <v>3830</v>
      </c>
      <c r="M166" s="45">
        <v>2069</v>
      </c>
      <c r="N166" s="46">
        <v>2076</v>
      </c>
      <c r="O166" s="45" t="s">
        <v>3831</v>
      </c>
    </row>
    <row r="167" spans="1:15" ht="15.75" customHeight="1" x14ac:dyDescent="0.25">
      <c r="A167" s="45" t="s">
        <v>3832</v>
      </c>
      <c r="B167" s="45" t="s">
        <v>45</v>
      </c>
      <c r="C167" s="45" t="s">
        <v>3833</v>
      </c>
      <c r="D167" s="45">
        <v>55</v>
      </c>
      <c r="E167" s="45" t="s">
        <v>110</v>
      </c>
      <c r="F167" s="45"/>
      <c r="G167" s="45">
        <v>9</v>
      </c>
      <c r="H167" s="45">
        <v>8</v>
      </c>
      <c r="I167" s="45" t="s">
        <v>1540</v>
      </c>
      <c r="J167" s="46">
        <v>2095</v>
      </c>
      <c r="K167" s="45">
        <v>2103</v>
      </c>
      <c r="L167" s="45" t="s">
        <v>3834</v>
      </c>
      <c r="M167" s="45">
        <v>2108</v>
      </c>
      <c r="N167" s="46">
        <v>2115</v>
      </c>
      <c r="O167" s="45" t="s">
        <v>3835</v>
      </c>
    </row>
    <row r="168" spans="1:15" ht="15.75" customHeight="1" x14ac:dyDescent="0.25">
      <c r="A168" s="45" t="s">
        <v>3836</v>
      </c>
      <c r="B168" s="45" t="s">
        <v>45</v>
      </c>
      <c r="C168" s="45" t="s">
        <v>2785</v>
      </c>
      <c r="D168" s="45">
        <v>55</v>
      </c>
      <c r="E168" s="45" t="s">
        <v>111</v>
      </c>
      <c r="F168" s="45"/>
      <c r="G168" s="45">
        <v>43</v>
      </c>
      <c r="H168" s="45">
        <v>8</v>
      </c>
      <c r="I168" s="45" t="s">
        <v>1483</v>
      </c>
      <c r="J168" s="46">
        <v>2134</v>
      </c>
      <c r="K168" s="45">
        <v>2176</v>
      </c>
      <c r="L168" s="45" t="s">
        <v>3837</v>
      </c>
      <c r="M168" s="45">
        <v>2181</v>
      </c>
      <c r="N168" s="46">
        <v>2188</v>
      </c>
      <c r="O168" s="45" t="s">
        <v>3838</v>
      </c>
    </row>
    <row r="169" spans="1:15" ht="15.75" customHeight="1" x14ac:dyDescent="0.25">
      <c r="A169" s="45" t="s">
        <v>3839</v>
      </c>
      <c r="B169" s="45" t="s">
        <v>45</v>
      </c>
      <c r="C169" s="45" t="s">
        <v>2802</v>
      </c>
      <c r="D169" s="45">
        <v>55</v>
      </c>
      <c r="E169" s="45" t="s">
        <v>112</v>
      </c>
      <c r="F169" s="45"/>
      <c r="G169" s="45">
        <v>9</v>
      </c>
      <c r="H169" s="45">
        <v>8</v>
      </c>
      <c r="I169" s="45" t="s">
        <v>1483</v>
      </c>
      <c r="J169" s="46">
        <v>2207</v>
      </c>
      <c r="K169" s="45">
        <v>2215</v>
      </c>
      <c r="L169" s="45" t="s">
        <v>3840</v>
      </c>
      <c r="M169" s="45">
        <v>2220</v>
      </c>
      <c r="N169" s="46">
        <v>2227</v>
      </c>
      <c r="O169" s="45" t="s">
        <v>3841</v>
      </c>
    </row>
    <row r="170" spans="1:15" ht="15.75" customHeight="1" x14ac:dyDescent="0.25">
      <c r="A170" s="45" t="s">
        <v>3842</v>
      </c>
      <c r="B170" s="45" t="s">
        <v>45</v>
      </c>
      <c r="C170" s="45" t="s">
        <v>2818</v>
      </c>
      <c r="D170" s="45">
        <v>55</v>
      </c>
      <c r="E170" s="45" t="s">
        <v>113</v>
      </c>
      <c r="F170" s="45"/>
      <c r="G170" s="45">
        <v>14</v>
      </c>
      <c r="H170" s="45">
        <v>8</v>
      </c>
      <c r="I170" s="45" t="s">
        <v>1483</v>
      </c>
      <c r="J170" s="46">
        <v>2246</v>
      </c>
      <c r="K170" s="45">
        <v>2259</v>
      </c>
      <c r="L170" s="45" t="s">
        <v>3843</v>
      </c>
      <c r="M170" s="45">
        <v>2264</v>
      </c>
      <c r="N170" s="46">
        <v>2271</v>
      </c>
      <c r="O170" s="45" t="s">
        <v>3844</v>
      </c>
    </row>
    <row r="171" spans="1:15" ht="15.75" customHeight="1" x14ac:dyDescent="0.25">
      <c r="A171" s="45" t="s">
        <v>3845</v>
      </c>
      <c r="B171" s="45" t="s">
        <v>45</v>
      </c>
      <c r="C171" s="45" t="s">
        <v>2837</v>
      </c>
      <c r="D171" s="45">
        <v>55</v>
      </c>
      <c r="E171" s="45" t="s">
        <v>114</v>
      </c>
      <c r="F171" s="45"/>
      <c r="G171" s="45">
        <v>23</v>
      </c>
      <c r="H171" s="45">
        <v>8</v>
      </c>
      <c r="I171" s="45" t="s">
        <v>1483</v>
      </c>
      <c r="J171" s="46">
        <v>2290</v>
      </c>
      <c r="K171" s="45">
        <v>2312</v>
      </c>
      <c r="L171" s="45" t="s">
        <v>3846</v>
      </c>
      <c r="M171" s="45">
        <v>2317</v>
      </c>
      <c r="N171" s="46">
        <v>2324</v>
      </c>
      <c r="O171" s="45" t="s">
        <v>3847</v>
      </c>
    </row>
    <row r="172" spans="1:15" ht="15.75" customHeight="1" x14ac:dyDescent="0.25">
      <c r="A172" s="45" t="s">
        <v>3848</v>
      </c>
      <c r="B172" s="45" t="s">
        <v>45</v>
      </c>
      <c r="C172" s="45" t="s">
        <v>2865</v>
      </c>
      <c r="D172" s="45">
        <v>55</v>
      </c>
      <c r="E172" s="45" t="s">
        <v>115</v>
      </c>
      <c r="F172" s="45"/>
      <c r="G172" s="45">
        <v>8</v>
      </c>
      <c r="H172" s="45">
        <v>8</v>
      </c>
      <c r="I172" s="45" t="s">
        <v>1483</v>
      </c>
      <c r="J172" s="46">
        <v>2343</v>
      </c>
      <c r="K172" s="45">
        <v>2350</v>
      </c>
      <c r="L172" s="45" t="s">
        <v>3849</v>
      </c>
      <c r="M172" s="45">
        <v>2355</v>
      </c>
      <c r="N172" s="46">
        <v>2362</v>
      </c>
      <c r="O172" s="45" t="s">
        <v>3850</v>
      </c>
    </row>
    <row r="173" spans="1:15" ht="15.75" customHeight="1" x14ac:dyDescent="0.25">
      <c r="A173" s="45" t="s">
        <v>3851</v>
      </c>
      <c r="B173" s="45" t="s">
        <v>45</v>
      </c>
      <c r="C173" s="45" t="s">
        <v>3852</v>
      </c>
      <c r="D173" s="45">
        <v>55</v>
      </c>
      <c r="E173" s="45" t="s">
        <v>116</v>
      </c>
      <c r="F173" s="45"/>
      <c r="G173" s="45">
        <v>14</v>
      </c>
      <c r="H173" s="45">
        <v>8</v>
      </c>
      <c r="I173" s="45" t="s">
        <v>1483</v>
      </c>
      <c r="J173" s="46">
        <v>2381</v>
      </c>
      <c r="K173" s="45">
        <v>2394</v>
      </c>
      <c r="L173" s="45" t="s">
        <v>3853</v>
      </c>
      <c r="M173" s="45">
        <v>2399</v>
      </c>
      <c r="N173" s="46">
        <v>2406</v>
      </c>
      <c r="O173" s="45" t="s">
        <v>3854</v>
      </c>
    </row>
    <row r="174" spans="1:15" ht="15.75" customHeight="1" x14ac:dyDescent="0.25">
      <c r="A174" s="45" t="s">
        <v>3855</v>
      </c>
      <c r="B174" s="45" t="s">
        <v>45</v>
      </c>
      <c r="C174" s="45" t="s">
        <v>2889</v>
      </c>
      <c r="D174" s="45">
        <v>55</v>
      </c>
      <c r="E174" s="45" t="s">
        <v>117</v>
      </c>
      <c r="F174" s="45"/>
      <c r="G174" s="45">
        <v>15</v>
      </c>
      <c r="H174" s="45">
        <v>8</v>
      </c>
      <c r="I174" s="45" t="s">
        <v>1483</v>
      </c>
      <c r="J174" s="46">
        <v>2425</v>
      </c>
      <c r="K174" s="45">
        <v>2440</v>
      </c>
      <c r="L174" s="45" t="s">
        <v>3856</v>
      </c>
      <c r="M174" s="45">
        <v>2445</v>
      </c>
      <c r="N174" s="46">
        <v>2452</v>
      </c>
      <c r="O174" s="45" t="s">
        <v>3857</v>
      </c>
    </row>
    <row r="175" spans="1:15" ht="15.75" customHeight="1" x14ac:dyDescent="0.25">
      <c r="A175" s="45" t="s">
        <v>3858</v>
      </c>
      <c r="B175" s="45" t="s">
        <v>45</v>
      </c>
      <c r="C175" s="45" t="s">
        <v>3859</v>
      </c>
      <c r="D175" s="45">
        <v>55</v>
      </c>
      <c r="E175" s="45" t="s">
        <v>118</v>
      </c>
      <c r="F175" s="45"/>
      <c r="G175" s="45">
        <v>12</v>
      </c>
      <c r="H175" s="45">
        <v>8</v>
      </c>
      <c r="I175" s="45" t="s">
        <v>1483</v>
      </c>
      <c r="J175" s="46">
        <v>2468</v>
      </c>
      <c r="K175" s="45">
        <v>2475</v>
      </c>
      <c r="L175" s="45" t="s">
        <v>3860</v>
      </c>
      <c r="M175" s="45">
        <v>2480</v>
      </c>
      <c r="N175" s="46">
        <v>2487</v>
      </c>
      <c r="O175" s="45" t="s">
        <v>3861</v>
      </c>
    </row>
    <row r="176" spans="1:15" ht="15.75" customHeight="1" x14ac:dyDescent="0.25">
      <c r="A176" s="45" t="s">
        <v>3862</v>
      </c>
      <c r="B176" s="45" t="s">
        <v>45</v>
      </c>
      <c r="C176" s="45" t="s">
        <v>3128</v>
      </c>
      <c r="D176" s="45">
        <v>55</v>
      </c>
      <c r="E176" s="45" t="s">
        <v>740</v>
      </c>
      <c r="F176" s="45"/>
      <c r="G176" s="45">
        <v>12</v>
      </c>
      <c r="H176" s="45">
        <v>8</v>
      </c>
      <c r="I176" s="45" t="s">
        <v>1483</v>
      </c>
      <c r="J176" s="46">
        <v>2508</v>
      </c>
      <c r="K176" s="45">
        <v>2519</v>
      </c>
      <c r="L176" s="45" t="s">
        <v>3863</v>
      </c>
      <c r="M176" s="45">
        <v>2524</v>
      </c>
      <c r="N176" s="46">
        <v>2531</v>
      </c>
      <c r="O176" s="45" t="s">
        <v>3864</v>
      </c>
    </row>
    <row r="177" spans="1:15" ht="15.75" customHeight="1" x14ac:dyDescent="0.25">
      <c r="A177" s="45" t="s">
        <v>3865</v>
      </c>
      <c r="B177" s="45" t="s">
        <v>45</v>
      </c>
      <c r="C177" s="45" t="s">
        <v>3148</v>
      </c>
      <c r="D177" s="45">
        <v>55</v>
      </c>
      <c r="E177" s="45" t="s">
        <v>3866</v>
      </c>
      <c r="F177" s="45"/>
      <c r="G177" s="45">
        <v>3</v>
      </c>
      <c r="H177" s="45">
        <v>8</v>
      </c>
      <c r="I177" s="45" t="s">
        <v>1540</v>
      </c>
      <c r="J177" s="46">
        <v>2550</v>
      </c>
      <c r="K177" s="45">
        <v>2552</v>
      </c>
      <c r="L177" s="45" t="s">
        <v>3867</v>
      </c>
      <c r="M177" s="45">
        <v>2557</v>
      </c>
      <c r="N177" s="46">
        <v>2564</v>
      </c>
      <c r="O177" s="45" t="s">
        <v>3868</v>
      </c>
    </row>
    <row r="178" spans="1:15" ht="15.75" customHeight="1" x14ac:dyDescent="0.25">
      <c r="A178" s="157"/>
      <c r="B178" s="157"/>
      <c r="C178" s="157"/>
      <c r="D178" s="157"/>
      <c r="E178" s="157"/>
      <c r="F178" s="157"/>
      <c r="G178" s="157">
        <f>SUM(G2:H177)</f>
        <v>4387</v>
      </c>
      <c r="H178" s="157"/>
      <c r="I178" s="157"/>
      <c r="J178" s="157"/>
      <c r="K178" s="157"/>
      <c r="L178" s="157"/>
      <c r="M178" s="157"/>
      <c r="N178" s="157"/>
      <c r="O178" s="157"/>
    </row>
    <row r="179" spans="1:15" ht="15.75" customHeight="1" x14ac:dyDescent="0.25">
      <c r="A179" s="157"/>
      <c r="B179" s="157"/>
      <c r="C179" s="157"/>
      <c r="D179" s="157"/>
      <c r="E179" s="157"/>
      <c r="F179" s="157"/>
      <c r="G179" s="157"/>
      <c r="H179" s="157"/>
      <c r="I179" s="157"/>
      <c r="J179" s="157"/>
      <c r="K179" s="157"/>
      <c r="L179" s="157"/>
      <c r="M179" s="157"/>
      <c r="N179" s="157"/>
      <c r="O179" s="157"/>
    </row>
    <row r="180" spans="1:15" ht="15.75" customHeight="1" x14ac:dyDescent="0.25">
      <c r="A180" s="157"/>
      <c r="B180" s="157"/>
      <c r="C180" s="157"/>
      <c r="D180" s="157"/>
      <c r="E180" s="157"/>
      <c r="F180" s="157"/>
      <c r="G180" s="157"/>
      <c r="H180" s="157"/>
      <c r="I180" s="157"/>
      <c r="J180" s="157"/>
      <c r="K180" s="157"/>
      <c r="L180" s="157"/>
      <c r="M180" s="157"/>
      <c r="N180" s="157"/>
      <c r="O180" s="157"/>
    </row>
    <row r="181" spans="1:15" ht="15.75" customHeight="1" x14ac:dyDescent="0.25">
      <c r="A181" s="157"/>
      <c r="B181" s="157"/>
      <c r="C181" s="157"/>
      <c r="D181" s="157"/>
      <c r="E181" s="157"/>
      <c r="F181" s="157"/>
      <c r="G181" s="157"/>
      <c r="H181" s="157"/>
      <c r="I181" s="157"/>
      <c r="J181" s="157"/>
      <c r="K181" s="157"/>
      <c r="L181" s="157"/>
      <c r="M181" s="157"/>
      <c r="N181" s="157"/>
      <c r="O181" s="157"/>
    </row>
    <row r="182" spans="1:15" ht="15.75" customHeight="1" x14ac:dyDescent="0.25">
      <c r="A182" s="157"/>
      <c r="B182" s="157"/>
      <c r="C182" s="157"/>
      <c r="D182" s="157"/>
      <c r="E182" s="157"/>
      <c r="F182" s="157"/>
      <c r="G182" s="157"/>
      <c r="H182" s="157"/>
      <c r="I182" s="157"/>
      <c r="J182" s="157"/>
      <c r="K182" s="157"/>
      <c r="L182" s="157"/>
      <c r="M182" s="157"/>
      <c r="N182" s="157"/>
      <c r="O182" s="157"/>
    </row>
    <row r="183" spans="1:15" ht="15.75" customHeight="1" x14ac:dyDescent="0.25">
      <c r="A183" s="157"/>
      <c r="B183" s="157"/>
      <c r="C183" s="157"/>
      <c r="D183" s="157"/>
      <c r="E183" s="157"/>
      <c r="F183" s="157"/>
      <c r="G183" s="157"/>
      <c r="H183" s="157"/>
      <c r="I183" s="157"/>
      <c r="J183" s="157"/>
      <c r="K183" s="157"/>
      <c r="L183" s="157"/>
      <c r="M183" s="157"/>
      <c r="N183" s="157"/>
      <c r="O183" s="157"/>
    </row>
    <row r="184" spans="1:15" ht="15.75" customHeight="1" x14ac:dyDescent="0.25">
      <c r="A184" s="157"/>
      <c r="B184" s="157"/>
      <c r="C184" s="157"/>
      <c r="D184" s="157"/>
      <c r="E184" s="157"/>
      <c r="F184" s="157"/>
      <c r="G184" s="157"/>
      <c r="H184" s="157"/>
      <c r="I184" s="157"/>
      <c r="J184" s="157"/>
      <c r="K184" s="157"/>
      <c r="L184" s="157"/>
      <c r="M184" s="157"/>
      <c r="N184" s="157"/>
      <c r="O184" s="157"/>
    </row>
    <row r="185" spans="1:15" ht="15.75" customHeight="1" x14ac:dyDescent="0.25">
      <c r="A185" s="157"/>
      <c r="B185" s="157"/>
      <c r="C185" s="157"/>
      <c r="D185" s="157"/>
      <c r="E185" s="157"/>
      <c r="F185" s="157"/>
      <c r="G185" s="157"/>
      <c r="H185" s="157"/>
      <c r="I185" s="157"/>
      <c r="J185" s="157"/>
      <c r="K185" s="157"/>
      <c r="L185" s="157"/>
      <c r="M185" s="157"/>
      <c r="N185" s="157"/>
      <c r="O185" s="157"/>
    </row>
    <row r="186" spans="1:15" ht="15.75" customHeight="1" x14ac:dyDescent="0.25">
      <c r="A186" s="157"/>
      <c r="B186" s="157"/>
      <c r="C186" s="157"/>
      <c r="D186" s="157"/>
      <c r="E186" s="157"/>
      <c r="F186" s="157"/>
      <c r="G186" s="157"/>
      <c r="H186" s="157"/>
      <c r="I186" s="157"/>
      <c r="J186" s="157"/>
      <c r="K186" s="157"/>
      <c r="L186" s="157"/>
      <c r="M186" s="157"/>
      <c r="N186" s="157"/>
      <c r="O186" s="157"/>
    </row>
    <row r="187" spans="1:15" ht="15.75" customHeight="1" x14ac:dyDescent="0.25">
      <c r="A187" s="157"/>
      <c r="B187" s="157"/>
      <c r="C187" s="157"/>
      <c r="D187" s="157"/>
      <c r="E187" s="157"/>
      <c r="F187" s="157"/>
      <c r="G187" s="157"/>
      <c r="H187" s="157"/>
      <c r="I187" s="157"/>
      <c r="J187" s="157"/>
      <c r="K187" s="157"/>
      <c r="L187" s="157"/>
      <c r="M187" s="157"/>
      <c r="N187" s="157"/>
      <c r="O187" s="157"/>
    </row>
    <row r="188" spans="1:15" ht="15.75" customHeight="1" x14ac:dyDescent="0.25">
      <c r="A188" s="157"/>
      <c r="B188" s="157"/>
      <c r="C188" s="157"/>
      <c r="D188" s="157"/>
      <c r="E188" s="157"/>
      <c r="F188" s="157"/>
      <c r="G188" s="157"/>
      <c r="H188" s="157"/>
      <c r="I188" s="157"/>
      <c r="J188" s="157"/>
      <c r="K188" s="157"/>
      <c r="L188" s="157"/>
      <c r="M188" s="157"/>
      <c r="N188" s="157"/>
      <c r="O188" s="157"/>
    </row>
    <row r="189" spans="1:15" ht="15.75" customHeight="1" x14ac:dyDescent="0.25">
      <c r="A189" s="157"/>
      <c r="B189" s="157"/>
      <c r="C189" s="157"/>
      <c r="D189" s="157"/>
      <c r="E189" s="157"/>
      <c r="F189" s="157"/>
      <c r="G189" s="157"/>
      <c r="H189" s="157"/>
      <c r="I189" s="157"/>
      <c r="J189" s="157"/>
      <c r="K189" s="157"/>
      <c r="L189" s="157"/>
      <c r="M189" s="157"/>
      <c r="N189" s="157"/>
      <c r="O189" s="157"/>
    </row>
    <row r="190" spans="1:15" ht="15.75" customHeight="1" x14ac:dyDescent="0.25">
      <c r="A190" s="157"/>
      <c r="B190" s="157"/>
      <c r="C190" s="157"/>
      <c r="D190" s="157"/>
      <c r="E190" s="157"/>
      <c r="F190" s="157"/>
      <c r="G190" s="157"/>
      <c r="H190" s="157"/>
      <c r="I190" s="157"/>
      <c r="J190" s="157"/>
      <c r="K190" s="157"/>
      <c r="L190" s="157"/>
      <c r="M190" s="157"/>
      <c r="N190" s="157"/>
      <c r="O190" s="157"/>
    </row>
    <row r="191" spans="1:15" ht="15.75" customHeight="1" x14ac:dyDescent="0.25">
      <c r="A191" s="157"/>
      <c r="B191" s="157"/>
      <c r="C191" s="157"/>
      <c r="D191" s="157"/>
      <c r="E191" s="157"/>
      <c r="F191" s="157"/>
      <c r="G191" s="157"/>
      <c r="H191" s="157"/>
      <c r="I191" s="157"/>
      <c r="J191" s="157"/>
      <c r="K191" s="157"/>
      <c r="L191" s="157"/>
      <c r="M191" s="157"/>
      <c r="N191" s="157"/>
      <c r="O191" s="157"/>
    </row>
    <row r="192" spans="1:15" ht="15.75" customHeight="1" x14ac:dyDescent="0.25">
      <c r="A192" s="157"/>
      <c r="B192" s="157"/>
      <c r="C192" s="157"/>
      <c r="D192" s="157"/>
      <c r="E192" s="157"/>
      <c r="F192" s="157"/>
      <c r="G192" s="157"/>
      <c r="H192" s="157"/>
      <c r="I192" s="157"/>
      <c r="J192" s="157"/>
      <c r="K192" s="157"/>
      <c r="L192" s="157"/>
      <c r="M192" s="157"/>
      <c r="N192" s="157"/>
      <c r="O192" s="157"/>
    </row>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1:O178"/>
  <hyperlinks>
    <hyperlink ref="A1" location="Google_Sheet_Link_468147118" display="Volver al índice"/>
    <hyperlink ref="A2" location="Google_Sheet_Link_549608617" display="ÍNDICE"/>
    <hyperlink ref="A3" location="Google_Sheet_Link_1638473606" display="Cat. SO"/>
    <hyperlink ref="A4" location="Google_Sheet_Link_1301268133" display="Cat. Res"/>
    <hyperlink ref="A5" location="Google_Sheet_Link_2023429288" display="Aplic. SO"/>
    <hyperlink ref="A6" location="Google_Sheet_Link_1113152888" display="Aplicabilidad Art.70"/>
    <hyperlink ref="A7" location="Google_Sheet_Link_777159618" display="Art 70"/>
    <hyperlink ref="A8" location="Google_Sheet_Link_798277390" display="Art 71.FI"/>
    <hyperlink ref="A9" location="Google_Sheet_Link_1454044184" display="Art 71.FII"/>
    <hyperlink ref="A10" location="Google_Sheet_Link_1461300297" display="Art 72"/>
    <hyperlink ref="A11" location="Google_Sheet_Link_758201591" display="Art 73"/>
    <hyperlink ref="A12" location="Google_Sheet_Link_1813390411" display="Art 74.FI"/>
    <hyperlink ref="A13" location="Google_Sheet_Link_790624233" display="Art 74.FII"/>
    <hyperlink ref="A14" location="Google_Sheet_Link_600673963" display="Art 74.FIII"/>
    <hyperlink ref="A15" location="Google_Sheet_Link_358755784" display="Art 76"/>
    <hyperlink ref="A16" location="Google_Sheet_Link_257509680" display="Art 77"/>
    <hyperlink ref="A17" location="Google_Sheet_Link_1499574775" display="Art 78"/>
    <hyperlink ref="A18" location="Google_Sheet_Link_1897723867" display="Art 79"/>
    <hyperlink ref="A19" location="Google_Sheet_Link_53266781" display="Art 75"/>
    <hyperlink ref="A20" location="Google_Sheet_Link_1983997848" display="Art 80"/>
    <hyperlink ref="A21" location="Google_Sheet_Link_1005209054" display="Art 81"/>
    <hyperlink ref="A22" location="Google_Sheet_Link_1929649415" display="Art 82"/>
  </hyperlinks>
  <pageMargins left="0.25" right="0.25"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E10" sqref="E10"/>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2.85546875" style="143"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ht="27.75" customHeight="1"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114"/>
      <c r="E2" s="231"/>
      <c r="F2" s="231"/>
      <c r="G2" s="231"/>
      <c r="H2" s="232"/>
      <c r="I2" s="232"/>
      <c r="J2" s="233"/>
    </row>
    <row r="3" spans="1:26" x14ac:dyDescent="0.25">
      <c r="A3" s="234"/>
      <c r="B3" s="234"/>
      <c r="C3" s="370" t="s">
        <v>3869</v>
      </c>
      <c r="D3" s="420"/>
      <c r="E3" s="420"/>
      <c r="F3" s="420"/>
      <c r="G3" s="420"/>
      <c r="H3" s="234"/>
      <c r="I3" s="232"/>
      <c r="J3" s="233"/>
    </row>
    <row r="4" spans="1:26" x14ac:dyDescent="0.25">
      <c r="A4" s="230"/>
      <c r="B4" s="231"/>
      <c r="C4" s="232"/>
      <c r="D4" s="114"/>
      <c r="E4" s="231"/>
      <c r="F4" s="231"/>
      <c r="G4" s="231"/>
      <c r="H4" s="232"/>
      <c r="I4" s="232"/>
      <c r="J4" s="233"/>
    </row>
    <row r="5" spans="1:26" x14ac:dyDescent="0.25">
      <c r="A5" s="234"/>
      <c r="B5" s="234"/>
      <c r="C5" s="235" t="s">
        <v>3</v>
      </c>
      <c r="D5" s="115"/>
      <c r="E5" s="236"/>
      <c r="F5" s="236"/>
      <c r="G5" s="235" t="s">
        <v>4</v>
      </c>
      <c r="H5" s="234"/>
      <c r="I5" s="232"/>
      <c r="J5" s="233"/>
    </row>
    <row r="6" spans="1:26" x14ac:dyDescent="0.25">
      <c r="A6" s="230"/>
      <c r="B6" s="230"/>
      <c r="C6" s="230"/>
      <c r="D6" s="116"/>
      <c r="E6" s="230"/>
      <c r="F6" s="230"/>
      <c r="G6" s="230"/>
      <c r="H6" s="232"/>
      <c r="I6" s="232"/>
      <c r="J6" s="233"/>
    </row>
    <row r="7" spans="1:26" x14ac:dyDescent="0.25">
      <c r="A7" s="234"/>
      <c r="B7" s="234"/>
      <c r="C7" s="355"/>
      <c r="D7" s="356"/>
      <c r="E7" s="357"/>
      <c r="F7" s="231"/>
      <c r="G7" s="355"/>
      <c r="H7" s="357"/>
      <c r="I7" s="232"/>
      <c r="J7" s="233"/>
    </row>
    <row r="8" spans="1:26" x14ac:dyDescent="0.25">
      <c r="A8" s="230"/>
      <c r="B8" s="231"/>
      <c r="C8" s="232"/>
      <c r="D8" s="114"/>
      <c r="E8" s="231"/>
      <c r="F8" s="231"/>
      <c r="G8" s="231"/>
      <c r="H8" s="232"/>
      <c r="I8" s="232"/>
      <c r="J8" s="233"/>
    </row>
    <row r="9" spans="1:26" ht="18.75" x14ac:dyDescent="0.25">
      <c r="A9" s="234"/>
      <c r="B9" s="234"/>
      <c r="C9" s="237" t="s">
        <v>1473</v>
      </c>
      <c r="D9" s="117"/>
      <c r="E9" s="238" t="str">
        <f>IF('Aplicabilidad Específicos'!G8="NO","NA",AVERAGE(E19,E65,E121,E173,E234,E310,E393))</f>
        <v>NA</v>
      </c>
      <c r="F9" s="239"/>
      <c r="G9" s="234"/>
      <c r="H9" s="234"/>
      <c r="I9" s="232"/>
      <c r="J9" s="233"/>
    </row>
    <row r="10" spans="1:26" ht="18.75" x14ac:dyDescent="0.25">
      <c r="A10" s="230"/>
      <c r="B10" s="240"/>
      <c r="C10" s="237" t="s">
        <v>1474</v>
      </c>
      <c r="D10" s="114"/>
      <c r="E10" s="238" t="str">
        <f>IF('Aplicabilidad Específicos'!G8="NO","NA",AVERAGE(E20,E66,E122,E174,E235,E311,E394))</f>
        <v>NA</v>
      </c>
      <c r="F10" s="239"/>
      <c r="G10" s="231"/>
      <c r="H10" s="232"/>
      <c r="I10" s="232"/>
      <c r="J10" s="233"/>
    </row>
    <row r="11" spans="1:26" ht="18.75" x14ac:dyDescent="0.25">
      <c r="A11" s="234"/>
      <c r="B11" s="234"/>
      <c r="C11" s="237" t="s">
        <v>1475</v>
      </c>
      <c r="D11" s="117"/>
      <c r="E11" s="241" t="str">
        <f>IF('Aplicabilidad Específicos'!G8="NO","NA",AVERAGE(E21,E67,E123,E175,E236,E312,E395))</f>
        <v>NA</v>
      </c>
      <c r="F11" s="242"/>
      <c r="G11" s="234"/>
      <c r="H11" s="234"/>
      <c r="I11" s="232"/>
      <c r="J11" s="233"/>
    </row>
    <row r="12" spans="1:26" x14ac:dyDescent="0.25">
      <c r="A12" s="230"/>
      <c r="B12" s="231"/>
      <c r="C12" s="232"/>
      <c r="D12" s="114"/>
      <c r="E12" s="231"/>
      <c r="F12" s="231"/>
      <c r="G12" s="231"/>
      <c r="H12" s="232"/>
      <c r="I12" s="232"/>
      <c r="J12" s="233"/>
    </row>
    <row r="13" spans="1:26" x14ac:dyDescent="0.25">
      <c r="A13" s="234"/>
      <c r="B13" s="234"/>
      <c r="C13" s="234"/>
      <c r="D13" s="117"/>
      <c r="E13" s="236"/>
      <c r="F13" s="236"/>
      <c r="G13" s="234"/>
      <c r="H13" s="234"/>
      <c r="I13" s="232"/>
      <c r="J13" s="233"/>
    </row>
    <row r="14" spans="1:26" ht="15.75" x14ac:dyDescent="0.25">
      <c r="A14" s="230"/>
      <c r="B14" s="240" t="s">
        <v>1476</v>
      </c>
      <c r="C14" s="232"/>
      <c r="D14" s="114"/>
      <c r="E14" s="231"/>
      <c r="F14" s="231"/>
      <c r="G14" s="231"/>
      <c r="H14" s="232"/>
      <c r="I14" s="232"/>
      <c r="J14" s="233"/>
    </row>
    <row r="15" spans="1:26" x14ac:dyDescent="0.25">
      <c r="A15" s="234"/>
      <c r="B15" s="234"/>
      <c r="C15" s="234"/>
      <c r="D15" s="117"/>
      <c r="E15" s="236"/>
      <c r="F15" s="236"/>
      <c r="G15" s="234"/>
      <c r="H15" s="234"/>
      <c r="I15" s="232"/>
      <c r="J15" s="233"/>
    </row>
    <row r="16" spans="1:26" x14ac:dyDescent="0.25">
      <c r="A16" s="230"/>
      <c r="B16" s="231"/>
      <c r="C16" s="232"/>
      <c r="D16" s="114"/>
      <c r="E16" s="231"/>
      <c r="F16" s="231"/>
      <c r="G16" s="231"/>
      <c r="H16" s="232"/>
      <c r="I16" s="232"/>
      <c r="J16" s="233"/>
    </row>
    <row r="17" spans="1:26" ht="18.75" x14ac:dyDescent="0.25">
      <c r="A17" s="234"/>
      <c r="B17" s="407" t="s">
        <v>3870</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119"/>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120"/>
      <c r="E19" s="245">
        <f>IF(SUM(D29:D42)=0,"NA",SUM(E28:E42)/SUM(D28:D42))</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120"/>
      <c r="E20" s="245">
        <f>IF(SUM(D29:D42)=0,"NA",SUM(E47:E55)/SUM(D47:D55))</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ht="120" x14ac:dyDescent="0.25">
      <c r="A21" s="234"/>
      <c r="B21" s="234"/>
      <c r="C21" s="244" t="s">
        <v>1482</v>
      </c>
      <c r="D21" s="120"/>
      <c r="E21" s="177">
        <f>IF(SUM(D29:D42)=0,"NA",E19*0.6+E20*0.4)</f>
        <v>1</v>
      </c>
      <c r="F21" s="249"/>
      <c r="G21" s="235" t="s">
        <v>3178</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117"/>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114"/>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121"/>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122"/>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122"/>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114"/>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123"/>
      <c r="C28" s="124" t="s">
        <v>1487</v>
      </c>
      <c r="D28" s="125">
        <v>1</v>
      </c>
      <c r="E28" s="126">
        <v>1</v>
      </c>
      <c r="F28" s="126"/>
      <c r="G28" s="127"/>
      <c r="H28" s="253"/>
      <c r="I28" s="93"/>
      <c r="J28" s="233"/>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1">
        <f t="shared" ref="D29:D43" si="0">IF(E29="Justificado",0,1)</f>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24" t="s">
        <v>3871</v>
      </c>
      <c r="D30" s="151">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ht="24" x14ac:dyDescent="0.25">
      <c r="A31" s="230"/>
      <c r="B31" s="49"/>
      <c r="C31" s="124" t="s">
        <v>3872</v>
      </c>
      <c r="D31" s="151">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4" t="s">
        <v>2805</v>
      </c>
      <c r="D32" s="151">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24" x14ac:dyDescent="0.25">
      <c r="A33" s="230"/>
      <c r="B33" s="49"/>
      <c r="C33" s="124" t="s">
        <v>2806</v>
      </c>
      <c r="D33" s="151">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x14ac:dyDescent="0.25">
      <c r="A34" s="230"/>
      <c r="B34" s="49"/>
      <c r="C34" s="128" t="s">
        <v>3873</v>
      </c>
      <c r="D34" s="151">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x14ac:dyDescent="0.25">
      <c r="A35" s="230"/>
      <c r="B35" s="49"/>
      <c r="C35" s="128" t="s">
        <v>3874</v>
      </c>
      <c r="D35" s="151">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24" x14ac:dyDescent="0.25">
      <c r="A36" s="230"/>
      <c r="B36" s="49"/>
      <c r="C36" s="128" t="s">
        <v>3875</v>
      </c>
      <c r="D36" s="151">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x14ac:dyDescent="0.25">
      <c r="A37" s="230"/>
      <c r="B37" s="49"/>
      <c r="C37" s="128" t="s">
        <v>3876</v>
      </c>
      <c r="D37" s="151">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24" x14ac:dyDescent="0.25">
      <c r="A38" s="230"/>
      <c r="B38" s="49"/>
      <c r="C38" s="128" t="s">
        <v>3877</v>
      </c>
      <c r="D38" s="151">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28" t="s">
        <v>3878</v>
      </c>
      <c r="D39" s="151">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ht="24" x14ac:dyDescent="0.25">
      <c r="A40" s="230"/>
      <c r="B40" s="49"/>
      <c r="C40" s="128" t="s">
        <v>3879</v>
      </c>
      <c r="D40" s="151">
        <f t="shared" si="0"/>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ht="36" x14ac:dyDescent="0.25">
      <c r="A41" s="230"/>
      <c r="B41" s="49"/>
      <c r="C41" s="128" t="s">
        <v>3880</v>
      </c>
      <c r="D41" s="151">
        <f t="shared" si="0"/>
        <v>1</v>
      </c>
      <c r="E41" s="126">
        <v>1</v>
      </c>
      <c r="F41" s="126"/>
      <c r="G41" s="127"/>
      <c r="H41" s="253"/>
      <c r="I41" s="129"/>
      <c r="J41" s="230"/>
      <c r="K41" s="148"/>
      <c r="L41" s="148"/>
      <c r="M41" s="148"/>
      <c r="N41" s="148"/>
      <c r="O41" s="148"/>
      <c r="P41" s="148"/>
      <c r="Q41" s="148"/>
      <c r="R41" s="148"/>
      <c r="S41" s="148"/>
      <c r="T41" s="148"/>
      <c r="U41" s="148"/>
      <c r="V41" s="148"/>
      <c r="W41" s="148"/>
      <c r="X41" s="148"/>
      <c r="Y41" s="148"/>
      <c r="Z41" s="148"/>
    </row>
    <row r="42" spans="1:26" ht="36" x14ac:dyDescent="0.25">
      <c r="A42" s="230"/>
      <c r="B42" s="49"/>
      <c r="C42" s="128" t="s">
        <v>3881</v>
      </c>
      <c r="D42" s="151">
        <f t="shared" si="0"/>
        <v>1</v>
      </c>
      <c r="E42" s="126">
        <v>1</v>
      </c>
      <c r="F42" s="126"/>
      <c r="G42" s="127"/>
      <c r="H42" s="253"/>
      <c r="I42" s="129"/>
      <c r="J42" s="230"/>
      <c r="K42" s="148"/>
      <c r="L42" s="148"/>
      <c r="M42" s="148"/>
      <c r="N42" s="148"/>
      <c r="O42" s="148"/>
      <c r="P42" s="148"/>
      <c r="Q42" s="148"/>
      <c r="R42" s="148"/>
      <c r="S42" s="148"/>
      <c r="T42" s="148"/>
      <c r="U42" s="148"/>
      <c r="V42" s="148"/>
      <c r="W42" s="148"/>
      <c r="X42" s="148"/>
      <c r="Y42" s="148"/>
      <c r="Z42" s="148"/>
    </row>
    <row r="43" spans="1:26" x14ac:dyDescent="0.25">
      <c r="A43" s="230"/>
      <c r="B43" s="49"/>
      <c r="C43" s="234"/>
      <c r="D43" s="264">
        <f t="shared" si="0"/>
        <v>1</v>
      </c>
      <c r="E43" s="253"/>
      <c r="F43" s="253"/>
      <c r="G43" s="253"/>
      <c r="H43" s="253"/>
      <c r="I43" s="129"/>
      <c r="J43" s="230"/>
      <c r="K43" s="148"/>
      <c r="L43" s="148"/>
      <c r="M43" s="148"/>
      <c r="N43" s="148"/>
      <c r="O43" s="148"/>
      <c r="P43" s="148"/>
      <c r="Q43" s="148"/>
      <c r="R43" s="148"/>
      <c r="S43" s="148"/>
      <c r="T43" s="148"/>
      <c r="U43" s="148"/>
      <c r="V43" s="148"/>
      <c r="W43" s="148"/>
      <c r="X43" s="148"/>
      <c r="Y43" s="148"/>
      <c r="Z43" s="148"/>
    </row>
    <row r="44" spans="1:26" x14ac:dyDescent="0.25">
      <c r="A44" s="230"/>
      <c r="B44" s="49"/>
      <c r="C44" s="234" t="s">
        <v>1480</v>
      </c>
      <c r="D44" s="122"/>
      <c r="E44" s="253"/>
      <c r="F44" s="253"/>
      <c r="G44" s="253"/>
      <c r="H44" s="253"/>
      <c r="I44" s="129"/>
      <c r="J44" s="230"/>
      <c r="K44" s="148"/>
      <c r="L44" s="148"/>
      <c r="M44" s="148"/>
      <c r="N44" s="148"/>
      <c r="O44" s="148"/>
      <c r="P44" s="148"/>
      <c r="Q44" s="148"/>
      <c r="R44" s="148"/>
      <c r="S44" s="148"/>
      <c r="T44" s="148"/>
      <c r="U44" s="148"/>
      <c r="V44" s="148"/>
      <c r="W44" s="148"/>
      <c r="X44" s="148"/>
      <c r="Y44" s="148"/>
      <c r="Z44" s="148"/>
    </row>
    <row r="45" spans="1:26" x14ac:dyDescent="0.25">
      <c r="A45" s="230"/>
      <c r="B45" s="49"/>
      <c r="C45" s="234"/>
      <c r="D45" s="122"/>
      <c r="E45" s="253"/>
      <c r="F45" s="253"/>
      <c r="G45" s="253"/>
      <c r="H45" s="253"/>
      <c r="I45" s="129"/>
      <c r="J45" s="230"/>
      <c r="K45" s="148"/>
      <c r="L45" s="148"/>
      <c r="M45" s="148"/>
      <c r="N45" s="148"/>
      <c r="O45" s="148"/>
      <c r="P45" s="148"/>
      <c r="Q45" s="148"/>
      <c r="R45" s="148"/>
      <c r="S45" s="148"/>
      <c r="T45" s="148"/>
      <c r="U45" s="148"/>
      <c r="V45" s="148"/>
      <c r="W45" s="148"/>
      <c r="X45" s="148"/>
      <c r="Y45" s="148"/>
      <c r="Z45" s="148"/>
    </row>
    <row r="46" spans="1:26" x14ac:dyDescent="0.25">
      <c r="A46" s="230"/>
      <c r="B46" s="49"/>
      <c r="C46" s="232" t="s">
        <v>726</v>
      </c>
      <c r="D46" s="114"/>
      <c r="E46" s="231" t="s">
        <v>1485</v>
      </c>
      <c r="F46" s="231" t="s">
        <v>712</v>
      </c>
      <c r="G46" s="231" t="s">
        <v>1486</v>
      </c>
      <c r="H46" s="253"/>
      <c r="I46" s="129"/>
      <c r="J46" s="230"/>
      <c r="K46" s="148"/>
      <c r="L46" s="148"/>
      <c r="M46" s="148"/>
      <c r="N46" s="148"/>
      <c r="O46" s="148"/>
      <c r="P46" s="148"/>
      <c r="Q46" s="148"/>
      <c r="R46" s="148"/>
      <c r="S46" s="148"/>
      <c r="T46" s="148"/>
      <c r="U46" s="148"/>
      <c r="V46" s="148"/>
      <c r="W46" s="148"/>
      <c r="X46" s="148"/>
      <c r="Y46" s="148"/>
      <c r="Z46" s="148"/>
    </row>
    <row r="47" spans="1:26" ht="96" x14ac:dyDescent="0.25">
      <c r="A47" s="230"/>
      <c r="B47" s="49"/>
      <c r="C47" s="130" t="s">
        <v>3882</v>
      </c>
      <c r="D47" s="151">
        <f t="shared" ref="D47:D55" si="1">IF(E47="Justificado",0,1)</f>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36" x14ac:dyDescent="0.25">
      <c r="A48" s="230"/>
      <c r="B48" s="49"/>
      <c r="C48" s="124" t="s">
        <v>1771</v>
      </c>
      <c r="D48" s="151">
        <f t="shared" si="1"/>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ht="36" x14ac:dyDescent="0.25">
      <c r="A49" s="230"/>
      <c r="B49" s="49"/>
      <c r="C49" s="124" t="s">
        <v>1772</v>
      </c>
      <c r="D49" s="151">
        <f t="shared" si="1"/>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ht="36" x14ac:dyDescent="0.25">
      <c r="A50" s="230"/>
      <c r="B50" s="49"/>
      <c r="C50" s="124" t="s">
        <v>1773</v>
      </c>
      <c r="D50" s="151">
        <f t="shared" si="1"/>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24" x14ac:dyDescent="0.25">
      <c r="A51" s="230"/>
      <c r="B51" s="49"/>
      <c r="C51" s="124" t="s">
        <v>1774</v>
      </c>
      <c r="D51" s="151">
        <f t="shared" si="1"/>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24" x14ac:dyDescent="0.25">
      <c r="A52" s="230"/>
      <c r="B52" s="49"/>
      <c r="C52" s="124" t="s">
        <v>1775</v>
      </c>
      <c r="D52" s="151">
        <f t="shared" si="1"/>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ht="36" x14ac:dyDescent="0.25">
      <c r="A53" s="230"/>
      <c r="B53" s="49"/>
      <c r="C53" s="124" t="s">
        <v>1776</v>
      </c>
      <c r="D53" s="151">
        <f t="shared" si="1"/>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ht="36" x14ac:dyDescent="0.25">
      <c r="A54" s="230"/>
      <c r="B54" s="49"/>
      <c r="C54" s="130" t="s">
        <v>3883</v>
      </c>
      <c r="D54" s="151">
        <f t="shared" si="1"/>
        <v>1</v>
      </c>
      <c r="E54" s="126">
        <v>1</v>
      </c>
      <c r="F54" s="126"/>
      <c r="G54" s="127"/>
      <c r="H54" s="253"/>
      <c r="I54" s="129"/>
      <c r="J54" s="230"/>
      <c r="K54" s="148"/>
      <c r="L54" s="148"/>
      <c r="M54" s="148"/>
      <c r="N54" s="148"/>
      <c r="O54" s="148"/>
      <c r="P54" s="148"/>
      <c r="Q54" s="148"/>
      <c r="R54" s="148"/>
      <c r="S54" s="148"/>
      <c r="T54" s="148"/>
      <c r="U54" s="148"/>
      <c r="V54" s="148"/>
      <c r="W54" s="148"/>
      <c r="X54" s="148"/>
      <c r="Y54" s="148"/>
      <c r="Z54" s="148"/>
    </row>
    <row r="55" spans="1:26" x14ac:dyDescent="0.25">
      <c r="A55" s="230"/>
      <c r="B55" s="49"/>
      <c r="C55" s="124" t="s">
        <v>1778</v>
      </c>
      <c r="D55" s="151">
        <f t="shared" si="1"/>
        <v>1</v>
      </c>
      <c r="E55" s="126">
        <v>1</v>
      </c>
      <c r="F55" s="126"/>
      <c r="G55" s="127"/>
      <c r="H55" s="253"/>
      <c r="I55" s="129"/>
      <c r="J55" s="230"/>
      <c r="K55" s="148"/>
      <c r="L55" s="148"/>
      <c r="M55" s="148"/>
      <c r="N55" s="148"/>
      <c r="O55" s="148"/>
      <c r="P55" s="148"/>
      <c r="Q55" s="148"/>
      <c r="R55" s="148"/>
      <c r="S55" s="148"/>
      <c r="T55" s="148"/>
      <c r="U55" s="148"/>
      <c r="V55" s="148"/>
      <c r="W55" s="148"/>
      <c r="X55" s="148"/>
      <c r="Y55" s="148"/>
      <c r="Z55" s="148"/>
    </row>
    <row r="56" spans="1:26" x14ac:dyDescent="0.25">
      <c r="A56" s="230"/>
      <c r="B56" s="97"/>
      <c r="C56" s="254"/>
      <c r="D56" s="132"/>
      <c r="E56" s="255"/>
      <c r="F56" s="255"/>
      <c r="G56" s="255"/>
      <c r="H56" s="255"/>
      <c r="I56" s="98"/>
      <c r="J56" s="230"/>
      <c r="K56" s="148"/>
      <c r="L56" s="148"/>
      <c r="M56" s="148"/>
      <c r="N56" s="148"/>
      <c r="O56" s="148"/>
      <c r="P56" s="148"/>
      <c r="Q56" s="148"/>
      <c r="R56" s="148"/>
      <c r="S56" s="148"/>
      <c r="T56" s="148"/>
      <c r="U56" s="148"/>
      <c r="V56" s="148"/>
      <c r="W56" s="148"/>
      <c r="X56" s="148"/>
      <c r="Y56" s="148"/>
      <c r="Z56" s="148"/>
    </row>
    <row r="57" spans="1:26" x14ac:dyDescent="0.25">
      <c r="A57" s="230"/>
      <c r="B57" s="230"/>
      <c r="C57" s="256"/>
      <c r="D57" s="116"/>
      <c r="E57" s="230"/>
      <c r="F57" s="230"/>
      <c r="G57" s="230"/>
      <c r="H57" s="230"/>
      <c r="I57" s="230"/>
      <c r="J57" s="230"/>
      <c r="K57" s="148"/>
      <c r="L57" s="148"/>
      <c r="M57" s="148"/>
      <c r="N57" s="148"/>
      <c r="O57" s="148"/>
      <c r="P57" s="148"/>
      <c r="Q57" s="148"/>
      <c r="R57" s="148"/>
      <c r="S57" s="148"/>
      <c r="T57" s="148"/>
      <c r="U57" s="148"/>
      <c r="V57" s="148"/>
      <c r="W57" s="148"/>
      <c r="X57" s="148"/>
      <c r="Y57" s="148"/>
      <c r="Z57" s="148"/>
    </row>
    <row r="58" spans="1:26" x14ac:dyDescent="0.25">
      <c r="A58" s="230"/>
      <c r="B58" s="230"/>
      <c r="C58" s="256"/>
      <c r="D58" s="116"/>
      <c r="E58" s="230"/>
      <c r="F58" s="230"/>
      <c r="G58" s="230"/>
      <c r="H58" s="230"/>
      <c r="I58" s="230"/>
      <c r="J58" s="230"/>
      <c r="K58" s="148"/>
      <c r="L58" s="148"/>
      <c r="M58" s="148"/>
      <c r="N58" s="148"/>
      <c r="O58" s="148"/>
      <c r="P58" s="148"/>
      <c r="Q58" s="148"/>
      <c r="R58" s="148"/>
      <c r="S58" s="148"/>
      <c r="T58" s="148"/>
      <c r="U58" s="148"/>
      <c r="V58" s="148"/>
      <c r="W58" s="148"/>
      <c r="X58" s="148"/>
      <c r="Y58" s="148"/>
      <c r="Z58" s="148"/>
    </row>
    <row r="59" spans="1:26" x14ac:dyDescent="0.25">
      <c r="A59" s="230"/>
      <c r="B59" s="230"/>
      <c r="C59" s="256"/>
      <c r="D59" s="116"/>
      <c r="E59" s="230"/>
      <c r="F59" s="230"/>
      <c r="G59" s="230"/>
      <c r="H59" s="230"/>
      <c r="I59" s="230"/>
      <c r="J59" s="230"/>
      <c r="K59" s="148"/>
      <c r="L59" s="148"/>
      <c r="M59" s="148"/>
      <c r="N59" s="148"/>
      <c r="O59" s="148"/>
      <c r="P59" s="148"/>
      <c r="Q59" s="148"/>
      <c r="R59" s="148"/>
      <c r="S59" s="148"/>
      <c r="T59" s="148"/>
      <c r="U59" s="148"/>
      <c r="V59" s="148"/>
      <c r="W59" s="148"/>
      <c r="X59" s="148"/>
      <c r="Y59" s="148"/>
      <c r="Z59" s="148"/>
    </row>
    <row r="60" spans="1:26" x14ac:dyDescent="0.25">
      <c r="A60" s="230"/>
      <c r="B60" s="230"/>
      <c r="C60" s="256"/>
      <c r="D60" s="116"/>
      <c r="E60" s="230"/>
      <c r="F60" s="230"/>
      <c r="G60" s="230"/>
      <c r="H60" s="230"/>
      <c r="I60" s="230"/>
      <c r="J60" s="230"/>
      <c r="K60" s="148"/>
      <c r="L60" s="148"/>
      <c r="M60" s="148"/>
      <c r="N60" s="148"/>
      <c r="O60" s="148"/>
      <c r="P60" s="148"/>
      <c r="Q60" s="148"/>
      <c r="R60" s="148"/>
      <c r="S60" s="148"/>
      <c r="T60" s="148"/>
      <c r="U60" s="148"/>
      <c r="V60" s="148"/>
      <c r="W60" s="148"/>
      <c r="X60" s="148"/>
      <c r="Y60" s="148"/>
      <c r="Z60" s="148"/>
    </row>
    <row r="61" spans="1:26" x14ac:dyDescent="0.25">
      <c r="A61" s="230"/>
      <c r="B61" s="230"/>
      <c r="C61" s="256"/>
      <c r="D61" s="116"/>
      <c r="E61" s="230"/>
      <c r="F61" s="230"/>
      <c r="G61" s="230"/>
      <c r="H61" s="230"/>
      <c r="I61" s="230"/>
      <c r="J61" s="230"/>
      <c r="K61" s="148"/>
      <c r="L61" s="148"/>
      <c r="M61" s="148"/>
      <c r="N61" s="148"/>
      <c r="O61" s="148"/>
      <c r="P61" s="148"/>
      <c r="Q61" s="148"/>
      <c r="R61" s="148"/>
      <c r="S61" s="148"/>
      <c r="T61" s="148"/>
      <c r="U61" s="148"/>
      <c r="V61" s="148"/>
      <c r="W61" s="148"/>
      <c r="X61" s="148"/>
      <c r="Y61" s="148"/>
      <c r="Z61" s="148"/>
    </row>
    <row r="62" spans="1:26" x14ac:dyDescent="0.25">
      <c r="A62" s="230"/>
      <c r="B62" s="230"/>
      <c r="C62" s="256"/>
      <c r="D62" s="116"/>
      <c r="E62" s="230"/>
      <c r="F62" s="230"/>
      <c r="G62" s="230"/>
      <c r="H62" s="230"/>
      <c r="I62" s="230"/>
      <c r="J62" s="230"/>
      <c r="K62" s="148"/>
      <c r="L62" s="148"/>
      <c r="M62" s="148"/>
      <c r="N62" s="148"/>
      <c r="O62" s="148"/>
      <c r="P62" s="148"/>
      <c r="Q62" s="148"/>
      <c r="R62" s="148"/>
      <c r="S62" s="148"/>
      <c r="T62" s="148"/>
      <c r="U62" s="148"/>
      <c r="V62" s="148"/>
      <c r="W62" s="148"/>
      <c r="X62" s="148"/>
      <c r="Y62" s="148"/>
      <c r="Z62" s="148"/>
    </row>
    <row r="63" spans="1:26" ht="18.75" x14ac:dyDescent="0.25">
      <c r="A63" s="234"/>
      <c r="B63" s="407" t="s">
        <v>3884</v>
      </c>
      <c r="C63" s="408"/>
      <c r="D63" s="408"/>
      <c r="E63" s="408"/>
      <c r="F63" s="408"/>
      <c r="G63" s="408"/>
      <c r="H63" s="408"/>
      <c r="I63" s="243"/>
      <c r="J63" s="233"/>
      <c r="K63" s="105"/>
      <c r="L63" s="105"/>
      <c r="M63" s="105"/>
      <c r="N63" s="105"/>
      <c r="O63" s="105"/>
      <c r="P63" s="105"/>
      <c r="Q63" s="105"/>
      <c r="R63" s="105"/>
      <c r="S63" s="105"/>
      <c r="T63" s="105"/>
      <c r="U63" s="105"/>
      <c r="V63" s="105"/>
      <c r="W63" s="105"/>
      <c r="X63" s="105"/>
      <c r="Y63" s="105"/>
      <c r="Z63" s="105"/>
    </row>
    <row r="64" spans="1:26" x14ac:dyDescent="0.25">
      <c r="A64" s="234"/>
      <c r="B64" s="232"/>
      <c r="C64" s="232"/>
      <c r="D64" s="119"/>
      <c r="E64" s="232"/>
      <c r="F64" s="232"/>
      <c r="G64" s="232"/>
      <c r="H64" s="232"/>
      <c r="I64" s="232"/>
      <c r="J64" s="233"/>
      <c r="K64" s="105"/>
      <c r="L64" s="105"/>
      <c r="M64" s="105"/>
      <c r="N64" s="105"/>
      <c r="O64" s="105"/>
      <c r="P64" s="105"/>
      <c r="Q64" s="105"/>
      <c r="R64" s="105"/>
      <c r="S64" s="105"/>
      <c r="T64" s="105"/>
      <c r="U64" s="105"/>
      <c r="V64" s="105"/>
      <c r="W64" s="105"/>
      <c r="X64" s="105"/>
      <c r="Y64" s="105"/>
      <c r="Z64" s="105"/>
    </row>
    <row r="65" spans="1:26" x14ac:dyDescent="0.25">
      <c r="A65" s="234"/>
      <c r="B65" s="232"/>
      <c r="C65" s="244" t="s">
        <v>1478</v>
      </c>
      <c r="D65" s="120"/>
      <c r="E65" s="245">
        <f>IF(SUM(D76:D98)=0,"NA",SUM(E74:E98)/SUM(D74:D98))</f>
        <v>1</v>
      </c>
      <c r="F65" s="246"/>
      <c r="G65" s="248"/>
      <c r="H65" s="234"/>
      <c r="I65" s="232"/>
      <c r="J65" s="233"/>
      <c r="K65" s="105"/>
      <c r="L65" s="105"/>
      <c r="M65" s="105"/>
      <c r="N65" s="105"/>
      <c r="O65" s="105"/>
      <c r="P65" s="105"/>
      <c r="Q65" s="105"/>
      <c r="R65" s="105"/>
      <c r="S65" s="105"/>
      <c r="T65" s="105"/>
      <c r="U65" s="105"/>
      <c r="V65" s="105"/>
      <c r="W65" s="105"/>
      <c r="X65" s="105"/>
      <c r="Y65" s="105"/>
      <c r="Z65" s="105"/>
    </row>
    <row r="66" spans="1:26" x14ac:dyDescent="0.25">
      <c r="A66" s="234"/>
      <c r="B66" s="234"/>
      <c r="C66" s="244" t="s">
        <v>1480</v>
      </c>
      <c r="D66" s="120"/>
      <c r="E66" s="245">
        <f>IF(SUM(D76:D98)=0,"NA",SUM(E103:E111)/SUM(D103:D111))</f>
        <v>1</v>
      </c>
      <c r="F66" s="246"/>
      <c r="G66" s="248"/>
      <c r="H66" s="234"/>
      <c r="I66" s="232"/>
      <c r="J66" s="233"/>
      <c r="K66" s="105"/>
      <c r="L66" s="105"/>
      <c r="M66" s="105"/>
      <c r="N66" s="105"/>
      <c r="O66" s="105"/>
      <c r="P66" s="105"/>
      <c r="Q66" s="105"/>
      <c r="R66" s="105"/>
      <c r="S66" s="105"/>
      <c r="T66" s="105"/>
      <c r="U66" s="105"/>
      <c r="V66" s="105"/>
      <c r="W66" s="105"/>
      <c r="X66" s="105"/>
      <c r="Y66" s="105"/>
      <c r="Z66" s="105"/>
    </row>
    <row r="67" spans="1:26" x14ac:dyDescent="0.25">
      <c r="A67" s="234"/>
      <c r="B67" s="234"/>
      <c r="C67" s="244" t="s">
        <v>1482</v>
      </c>
      <c r="D67" s="120"/>
      <c r="E67" s="177">
        <f>IF(SUM(D76:D98)=0,"NA",E65*0.6+E66*0.4)</f>
        <v>1</v>
      </c>
      <c r="F67" s="249"/>
      <c r="G67" s="235" t="s">
        <v>3885</v>
      </c>
      <c r="H67" s="234"/>
      <c r="I67" s="232"/>
      <c r="J67" s="233"/>
      <c r="K67" s="105"/>
      <c r="L67" s="105"/>
      <c r="M67" s="105"/>
      <c r="N67" s="105"/>
      <c r="O67" s="105"/>
      <c r="P67" s="105"/>
      <c r="Q67" s="105"/>
      <c r="R67" s="105"/>
      <c r="S67" s="105"/>
      <c r="T67" s="105"/>
      <c r="U67" s="105"/>
      <c r="V67" s="105"/>
      <c r="W67" s="105"/>
      <c r="X67" s="105"/>
      <c r="Y67" s="105"/>
      <c r="Z67" s="105"/>
    </row>
    <row r="68" spans="1:26" x14ac:dyDescent="0.25">
      <c r="A68" s="234"/>
      <c r="B68" s="234"/>
      <c r="C68" s="234"/>
      <c r="D68" s="117"/>
      <c r="E68" s="236"/>
      <c r="F68" s="236"/>
      <c r="G68" s="234"/>
      <c r="H68" s="234"/>
      <c r="I68" s="232"/>
      <c r="J68" s="233"/>
      <c r="K68" s="105"/>
      <c r="L68" s="105"/>
      <c r="M68" s="105"/>
      <c r="N68" s="105"/>
      <c r="O68" s="105"/>
      <c r="P68" s="105"/>
      <c r="Q68" s="105"/>
      <c r="R68" s="105"/>
      <c r="S68" s="105"/>
      <c r="T68" s="105"/>
      <c r="U68" s="105"/>
      <c r="V68" s="105"/>
      <c r="W68" s="105"/>
      <c r="X68" s="105"/>
      <c r="Y68" s="105"/>
      <c r="Z68" s="105"/>
    </row>
    <row r="69" spans="1:26" x14ac:dyDescent="0.25">
      <c r="A69" s="230"/>
      <c r="B69" s="231"/>
      <c r="C69" s="232"/>
      <c r="D69" s="114"/>
      <c r="E69" s="231"/>
      <c r="F69" s="231"/>
      <c r="G69" s="231"/>
      <c r="H69" s="232"/>
      <c r="I69" s="232"/>
      <c r="J69" s="233"/>
      <c r="K69" s="148"/>
      <c r="L69" s="148"/>
      <c r="M69" s="148"/>
      <c r="N69" s="148"/>
      <c r="O69" s="148"/>
      <c r="P69" s="148"/>
      <c r="Q69" s="148"/>
      <c r="R69" s="148"/>
      <c r="S69" s="148"/>
      <c r="T69" s="148"/>
      <c r="U69" s="148"/>
      <c r="V69" s="148"/>
      <c r="W69" s="148"/>
      <c r="X69" s="148"/>
      <c r="Y69" s="148"/>
      <c r="Z69" s="148"/>
    </row>
    <row r="70" spans="1:26" x14ac:dyDescent="0.25">
      <c r="A70" s="230"/>
      <c r="B70" s="91"/>
      <c r="C70" s="251"/>
      <c r="D70" s="121"/>
      <c r="E70" s="409"/>
      <c r="F70" s="410"/>
      <c r="G70" s="410"/>
      <c r="H70" s="252"/>
      <c r="I70" s="92"/>
      <c r="J70" s="233"/>
      <c r="K70" s="148"/>
      <c r="L70" s="148"/>
      <c r="M70" s="148"/>
      <c r="N70" s="148"/>
      <c r="O70" s="148"/>
      <c r="P70" s="148"/>
      <c r="Q70" s="148"/>
      <c r="R70" s="148"/>
      <c r="S70" s="148"/>
      <c r="T70" s="148"/>
      <c r="U70" s="148"/>
      <c r="V70" s="148"/>
      <c r="W70" s="148"/>
      <c r="X70" s="148"/>
      <c r="Y70" s="148"/>
      <c r="Z70" s="148"/>
    </row>
    <row r="71" spans="1:26" x14ac:dyDescent="0.25">
      <c r="A71" s="230"/>
      <c r="B71" s="49"/>
      <c r="C71" s="234" t="s">
        <v>1484</v>
      </c>
      <c r="D71" s="122"/>
      <c r="E71" s="253"/>
      <c r="F71" s="253"/>
      <c r="G71" s="253"/>
      <c r="H71" s="253"/>
      <c r="I71" s="93"/>
      <c r="J71" s="233"/>
      <c r="K71" s="148"/>
      <c r="L71" s="148"/>
      <c r="M71" s="148"/>
      <c r="N71" s="148"/>
      <c r="O71" s="148"/>
      <c r="P71" s="148"/>
      <c r="Q71" s="148"/>
      <c r="R71" s="148"/>
      <c r="S71" s="148"/>
      <c r="T71" s="148"/>
      <c r="U71" s="148"/>
      <c r="V71" s="148"/>
      <c r="W71" s="148"/>
      <c r="X71" s="148"/>
      <c r="Y71" s="148"/>
      <c r="Z71" s="148"/>
    </row>
    <row r="72" spans="1:26" x14ac:dyDescent="0.25">
      <c r="A72" s="230"/>
      <c r="B72" s="123"/>
      <c r="C72" s="234"/>
      <c r="D72" s="122"/>
      <c r="E72" s="253"/>
      <c r="F72" s="253"/>
      <c r="G72" s="253"/>
      <c r="H72" s="253"/>
      <c r="I72" s="93"/>
      <c r="J72" s="233"/>
      <c r="K72" s="148"/>
      <c r="L72" s="148"/>
      <c r="M72" s="148"/>
      <c r="N72" s="148"/>
      <c r="O72" s="148"/>
      <c r="P72" s="148"/>
      <c r="Q72" s="148"/>
      <c r="R72" s="148"/>
      <c r="S72" s="148"/>
      <c r="T72" s="148"/>
      <c r="U72" s="148"/>
      <c r="V72" s="148"/>
      <c r="W72" s="148"/>
      <c r="X72" s="148"/>
      <c r="Y72" s="148"/>
      <c r="Z72" s="148"/>
    </row>
    <row r="73" spans="1:26" x14ac:dyDescent="0.25">
      <c r="A73" s="230"/>
      <c r="B73" s="123"/>
      <c r="C73" s="232" t="s">
        <v>726</v>
      </c>
      <c r="D73" s="114"/>
      <c r="E73" s="231" t="s">
        <v>1485</v>
      </c>
      <c r="F73" s="231" t="s">
        <v>712</v>
      </c>
      <c r="G73" s="231" t="s">
        <v>1486</v>
      </c>
      <c r="H73" s="253"/>
      <c r="I73" s="93"/>
      <c r="J73" s="233"/>
      <c r="K73" s="148"/>
      <c r="L73" s="148"/>
      <c r="M73" s="148"/>
      <c r="N73" s="148"/>
      <c r="O73" s="148"/>
      <c r="P73" s="148"/>
      <c r="Q73" s="148"/>
      <c r="R73" s="148"/>
      <c r="S73" s="148"/>
      <c r="T73" s="148"/>
      <c r="U73" s="148"/>
      <c r="V73" s="148"/>
      <c r="W73" s="148"/>
      <c r="X73" s="148"/>
      <c r="Y73" s="148"/>
      <c r="Z73" s="148"/>
    </row>
    <row r="74" spans="1:26" x14ac:dyDescent="0.25">
      <c r="A74" s="230"/>
      <c r="B74" s="123"/>
      <c r="C74" s="124" t="s">
        <v>1487</v>
      </c>
      <c r="D74" s="125">
        <v>1</v>
      </c>
      <c r="E74" s="126">
        <v>1</v>
      </c>
      <c r="F74" s="126"/>
      <c r="G74" s="127"/>
      <c r="H74" s="253"/>
      <c r="I74" s="93"/>
      <c r="J74" s="233"/>
      <c r="K74" s="148"/>
      <c r="L74" s="148"/>
      <c r="M74" s="148"/>
      <c r="N74" s="148"/>
      <c r="O74" s="148"/>
      <c r="P74" s="148"/>
      <c r="Q74" s="148"/>
      <c r="R74" s="148"/>
      <c r="S74" s="148"/>
      <c r="T74" s="148"/>
      <c r="U74" s="148"/>
      <c r="V74" s="148"/>
      <c r="W74" s="148"/>
      <c r="X74" s="148"/>
      <c r="Y74" s="148"/>
      <c r="Z74" s="148"/>
    </row>
    <row r="75" spans="1:26" ht="24" x14ac:dyDescent="0.25">
      <c r="A75" s="230"/>
      <c r="B75" s="123"/>
      <c r="C75" s="124" t="s">
        <v>1488</v>
      </c>
      <c r="D75" s="151">
        <f t="shared" ref="D75:D99" si="2">IF(E75="Justificado",0,1)</f>
        <v>1</v>
      </c>
      <c r="E75" s="126">
        <v>1</v>
      </c>
      <c r="F75" s="126"/>
      <c r="G75" s="127"/>
      <c r="H75" s="253"/>
      <c r="I75" s="93"/>
      <c r="J75" s="233"/>
      <c r="K75" s="148"/>
      <c r="L75" s="148"/>
      <c r="M75" s="148"/>
      <c r="N75" s="148"/>
      <c r="O75" s="148"/>
      <c r="P75" s="148"/>
      <c r="Q75" s="148"/>
      <c r="R75" s="148"/>
      <c r="S75" s="148"/>
      <c r="T75" s="148"/>
      <c r="U75" s="148"/>
      <c r="V75" s="148"/>
      <c r="W75" s="148"/>
      <c r="X75" s="148"/>
      <c r="Y75" s="148"/>
      <c r="Z75" s="148"/>
    </row>
    <row r="76" spans="1:26" ht="24" x14ac:dyDescent="0.25">
      <c r="A76" s="230"/>
      <c r="B76" s="49"/>
      <c r="C76" s="128" t="s">
        <v>3886</v>
      </c>
      <c r="D76" s="151">
        <f t="shared" si="2"/>
        <v>1</v>
      </c>
      <c r="E76" s="126">
        <v>1</v>
      </c>
      <c r="F76" s="126"/>
      <c r="G76" s="127"/>
      <c r="H76" s="253"/>
      <c r="I76" s="93"/>
      <c r="J76" s="230"/>
      <c r="K76" s="148"/>
      <c r="L76" s="148"/>
      <c r="M76" s="148"/>
      <c r="N76" s="148"/>
      <c r="O76" s="148"/>
      <c r="P76" s="148"/>
      <c r="Q76" s="148"/>
      <c r="R76" s="148"/>
      <c r="S76" s="148"/>
      <c r="T76" s="148"/>
      <c r="U76" s="148"/>
      <c r="V76" s="148"/>
      <c r="W76" s="148"/>
      <c r="X76" s="148"/>
      <c r="Y76" s="148"/>
      <c r="Z76" s="148"/>
    </row>
    <row r="77" spans="1:26" ht="24" x14ac:dyDescent="0.25">
      <c r="A77" s="230"/>
      <c r="B77" s="49"/>
      <c r="C77" s="128" t="s">
        <v>3887</v>
      </c>
      <c r="D77" s="151">
        <f t="shared" si="2"/>
        <v>1</v>
      </c>
      <c r="E77" s="126">
        <v>1</v>
      </c>
      <c r="F77" s="126"/>
      <c r="G77" s="127"/>
      <c r="H77" s="253"/>
      <c r="I77" s="93"/>
      <c r="J77" s="230"/>
      <c r="K77" s="148"/>
      <c r="L77" s="148"/>
      <c r="M77" s="148"/>
      <c r="N77" s="148"/>
      <c r="O77" s="148"/>
      <c r="P77" s="148"/>
      <c r="Q77" s="148"/>
      <c r="R77" s="148"/>
      <c r="S77" s="148"/>
      <c r="T77" s="148"/>
      <c r="U77" s="148"/>
      <c r="V77" s="148"/>
      <c r="W77" s="148"/>
      <c r="X77" s="148"/>
      <c r="Y77" s="148"/>
      <c r="Z77" s="148"/>
    </row>
    <row r="78" spans="1:26" ht="24" x14ac:dyDescent="0.25">
      <c r="A78" s="230"/>
      <c r="B78" s="49"/>
      <c r="C78" s="128" t="s">
        <v>3888</v>
      </c>
      <c r="D78" s="151">
        <f t="shared" si="2"/>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x14ac:dyDescent="0.25">
      <c r="A79" s="230"/>
      <c r="B79" s="49"/>
      <c r="C79" s="128" t="s">
        <v>3889</v>
      </c>
      <c r="D79" s="151">
        <f t="shared" si="2"/>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ht="24" x14ac:dyDescent="0.25">
      <c r="A80" s="230"/>
      <c r="B80" s="49"/>
      <c r="C80" s="128" t="s">
        <v>3890</v>
      </c>
      <c r="D80" s="151">
        <f t="shared" si="2"/>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ht="36" x14ac:dyDescent="0.25">
      <c r="A81" s="230"/>
      <c r="B81" s="49"/>
      <c r="C81" s="128" t="s">
        <v>3891</v>
      </c>
      <c r="D81" s="151">
        <f t="shared" si="2"/>
        <v>1</v>
      </c>
      <c r="E81" s="126">
        <v>1</v>
      </c>
      <c r="F81" s="126"/>
      <c r="G81" s="127"/>
      <c r="H81" s="253"/>
      <c r="I81" s="93"/>
      <c r="J81" s="230"/>
      <c r="K81" s="148"/>
      <c r="L81" s="148"/>
      <c r="M81" s="148"/>
      <c r="N81" s="148"/>
      <c r="O81" s="148"/>
      <c r="P81" s="148"/>
      <c r="Q81" s="148"/>
      <c r="R81" s="148"/>
      <c r="S81" s="148"/>
      <c r="T81" s="148"/>
      <c r="U81" s="148"/>
      <c r="V81" s="148"/>
      <c r="W81" s="148"/>
      <c r="X81" s="148"/>
      <c r="Y81" s="148"/>
      <c r="Z81" s="148"/>
    </row>
    <row r="82" spans="1:26" x14ac:dyDescent="0.25">
      <c r="A82" s="230"/>
      <c r="B82" s="49"/>
      <c r="C82" s="124" t="s">
        <v>2055</v>
      </c>
      <c r="D82" s="151">
        <f t="shared" si="2"/>
        <v>1</v>
      </c>
      <c r="E82" s="126">
        <v>1</v>
      </c>
      <c r="F82" s="126"/>
      <c r="G82" s="127"/>
      <c r="H82" s="253"/>
      <c r="I82" s="93"/>
      <c r="J82" s="230"/>
      <c r="K82" s="148"/>
      <c r="L82" s="148"/>
      <c r="M82" s="148"/>
      <c r="N82" s="148"/>
      <c r="O82" s="148"/>
      <c r="P82" s="148"/>
      <c r="Q82" s="148"/>
      <c r="R82" s="148"/>
      <c r="S82" s="148"/>
      <c r="T82" s="148"/>
      <c r="U82" s="148"/>
      <c r="V82" s="148"/>
      <c r="W82" s="148"/>
      <c r="X82" s="148"/>
      <c r="Y82" s="148"/>
      <c r="Z82" s="148"/>
    </row>
    <row r="83" spans="1:26" ht="24" x14ac:dyDescent="0.25">
      <c r="A83" s="230"/>
      <c r="B83" s="49"/>
      <c r="C83" s="124" t="s">
        <v>2056</v>
      </c>
      <c r="D83" s="151">
        <f t="shared" si="2"/>
        <v>1</v>
      </c>
      <c r="E83" s="126">
        <v>1</v>
      </c>
      <c r="F83" s="126"/>
      <c r="G83" s="127"/>
      <c r="H83" s="253"/>
      <c r="I83" s="93"/>
      <c r="J83" s="230"/>
      <c r="K83" s="148"/>
      <c r="L83" s="148"/>
      <c r="M83" s="148"/>
      <c r="N83" s="148"/>
      <c r="O83" s="148"/>
      <c r="P83" s="148"/>
      <c r="Q83" s="148"/>
      <c r="R83" s="148"/>
      <c r="S83" s="148"/>
      <c r="T83" s="148"/>
      <c r="U83" s="148"/>
      <c r="V83" s="148"/>
      <c r="W83" s="148"/>
      <c r="X83" s="148"/>
      <c r="Y83" s="148"/>
      <c r="Z83" s="148"/>
    </row>
    <row r="84" spans="1:26" x14ac:dyDescent="0.25">
      <c r="A84" s="230"/>
      <c r="B84" s="49"/>
      <c r="C84" s="128" t="s">
        <v>3892</v>
      </c>
      <c r="D84" s="151">
        <f t="shared" si="2"/>
        <v>1</v>
      </c>
      <c r="E84" s="126">
        <v>1</v>
      </c>
      <c r="F84" s="126"/>
      <c r="G84" s="127"/>
      <c r="H84" s="253"/>
      <c r="I84" s="93"/>
      <c r="J84" s="230"/>
      <c r="K84" s="148"/>
      <c r="L84" s="148"/>
      <c r="M84" s="148"/>
      <c r="N84" s="148"/>
      <c r="O84" s="148"/>
      <c r="P84" s="148"/>
      <c r="Q84" s="148"/>
      <c r="R84" s="148"/>
      <c r="S84" s="148"/>
      <c r="T84" s="148"/>
      <c r="U84" s="148"/>
      <c r="V84" s="148"/>
      <c r="W84" s="148"/>
      <c r="X84" s="148"/>
      <c r="Y84" s="148"/>
      <c r="Z84" s="148"/>
    </row>
    <row r="85" spans="1:26" x14ac:dyDescent="0.25">
      <c r="A85" s="230"/>
      <c r="B85" s="49"/>
      <c r="C85" s="128" t="s">
        <v>3893</v>
      </c>
      <c r="D85" s="151">
        <f t="shared" si="2"/>
        <v>1</v>
      </c>
      <c r="E85" s="126">
        <v>1</v>
      </c>
      <c r="F85" s="126"/>
      <c r="G85" s="127"/>
      <c r="H85" s="253"/>
      <c r="I85" s="93"/>
      <c r="J85" s="230"/>
      <c r="K85" s="148"/>
      <c r="L85" s="148"/>
      <c r="M85" s="148"/>
      <c r="N85" s="148"/>
      <c r="O85" s="148"/>
      <c r="P85" s="148"/>
      <c r="Q85" s="148"/>
      <c r="R85" s="148"/>
      <c r="S85" s="148"/>
      <c r="T85" s="148"/>
      <c r="U85" s="148"/>
      <c r="V85" s="148"/>
      <c r="W85" s="148"/>
      <c r="X85" s="148"/>
      <c r="Y85" s="148"/>
      <c r="Z85" s="148"/>
    </row>
    <row r="86" spans="1:26" x14ac:dyDescent="0.25">
      <c r="A86" s="230"/>
      <c r="B86" s="49"/>
      <c r="C86" s="128" t="s">
        <v>3894</v>
      </c>
      <c r="D86" s="151">
        <f t="shared" si="2"/>
        <v>1</v>
      </c>
      <c r="E86" s="126">
        <v>1</v>
      </c>
      <c r="F86" s="126"/>
      <c r="G86" s="127"/>
      <c r="H86" s="253"/>
      <c r="I86" s="93"/>
      <c r="J86" s="230"/>
      <c r="K86" s="148"/>
      <c r="L86" s="148"/>
      <c r="M86" s="148"/>
      <c r="N86" s="148"/>
      <c r="O86" s="148"/>
      <c r="P86" s="148"/>
      <c r="Q86" s="148"/>
      <c r="R86" s="148"/>
      <c r="S86" s="148"/>
      <c r="T86" s="148"/>
      <c r="U86" s="148"/>
      <c r="V86" s="148"/>
      <c r="W86" s="148"/>
      <c r="X86" s="148"/>
      <c r="Y86" s="148"/>
      <c r="Z86" s="148"/>
    </row>
    <row r="87" spans="1:26" x14ac:dyDescent="0.25">
      <c r="A87" s="230"/>
      <c r="B87" s="49"/>
      <c r="C87" s="128" t="s">
        <v>3895</v>
      </c>
      <c r="D87" s="151">
        <f t="shared" si="2"/>
        <v>1</v>
      </c>
      <c r="E87" s="126">
        <v>1</v>
      </c>
      <c r="F87" s="126"/>
      <c r="G87" s="127"/>
      <c r="H87" s="253"/>
      <c r="I87" s="93"/>
      <c r="J87" s="230"/>
      <c r="K87" s="148"/>
      <c r="L87" s="148"/>
      <c r="M87" s="148"/>
      <c r="N87" s="148"/>
      <c r="O87" s="148"/>
      <c r="P87" s="148"/>
      <c r="Q87" s="148"/>
      <c r="R87" s="148"/>
      <c r="S87" s="148"/>
      <c r="T87" s="148"/>
      <c r="U87" s="148"/>
      <c r="V87" s="148"/>
      <c r="W87" s="148"/>
      <c r="X87" s="148"/>
      <c r="Y87" s="148"/>
      <c r="Z87" s="148"/>
    </row>
    <row r="88" spans="1:26" x14ac:dyDescent="0.25">
      <c r="A88" s="230"/>
      <c r="B88" s="49"/>
      <c r="C88" s="128" t="s">
        <v>3896</v>
      </c>
      <c r="D88" s="151">
        <f t="shared" si="2"/>
        <v>1</v>
      </c>
      <c r="E88" s="126">
        <v>1</v>
      </c>
      <c r="F88" s="126"/>
      <c r="G88" s="127"/>
      <c r="H88" s="253"/>
      <c r="I88" s="129"/>
      <c r="J88" s="230"/>
      <c r="K88" s="148"/>
      <c r="L88" s="148"/>
      <c r="M88" s="148"/>
      <c r="N88" s="148"/>
      <c r="O88" s="148"/>
      <c r="P88" s="148"/>
      <c r="Q88" s="148"/>
      <c r="R88" s="148"/>
      <c r="S88" s="148"/>
      <c r="T88" s="148"/>
      <c r="U88" s="148"/>
      <c r="V88" s="148"/>
      <c r="W88" s="148"/>
      <c r="X88" s="148"/>
      <c r="Y88" s="148"/>
      <c r="Z88" s="148"/>
    </row>
    <row r="89" spans="1:26" ht="24" x14ac:dyDescent="0.25">
      <c r="A89" s="230"/>
      <c r="B89" s="49"/>
      <c r="C89" s="128" t="s">
        <v>3897</v>
      </c>
      <c r="D89" s="151">
        <f t="shared" si="2"/>
        <v>1</v>
      </c>
      <c r="E89" s="126">
        <v>1</v>
      </c>
      <c r="F89" s="126"/>
      <c r="G89" s="127"/>
      <c r="H89" s="253"/>
      <c r="I89" s="129"/>
      <c r="J89" s="230"/>
      <c r="K89" s="148"/>
      <c r="L89" s="148"/>
      <c r="M89" s="148"/>
      <c r="N89" s="148"/>
      <c r="O89" s="148"/>
      <c r="P89" s="148"/>
      <c r="Q89" s="148"/>
      <c r="R89" s="148"/>
      <c r="S89" s="148"/>
      <c r="T89" s="148"/>
      <c r="U89" s="148"/>
      <c r="V89" s="148"/>
      <c r="W89" s="148"/>
      <c r="X89" s="148"/>
      <c r="Y89" s="148"/>
      <c r="Z89" s="148"/>
    </row>
    <row r="90" spans="1:26" x14ac:dyDescent="0.25">
      <c r="A90" s="230"/>
      <c r="B90" s="49"/>
      <c r="C90" s="124" t="s">
        <v>3898</v>
      </c>
      <c r="D90" s="151">
        <f t="shared" si="2"/>
        <v>1</v>
      </c>
      <c r="E90" s="126">
        <v>1</v>
      </c>
      <c r="F90" s="126"/>
      <c r="G90" s="127"/>
      <c r="H90" s="253"/>
      <c r="I90" s="129"/>
      <c r="J90" s="230"/>
      <c r="K90" s="148"/>
      <c r="L90" s="148"/>
      <c r="M90" s="148"/>
      <c r="N90" s="148"/>
      <c r="O90" s="148"/>
      <c r="P90" s="148"/>
      <c r="Q90" s="148"/>
      <c r="R90" s="148"/>
      <c r="S90" s="148"/>
      <c r="T90" s="148"/>
      <c r="U90" s="148"/>
      <c r="V90" s="148"/>
      <c r="W90" s="148"/>
      <c r="X90" s="148"/>
      <c r="Y90" s="148"/>
      <c r="Z90" s="148"/>
    </row>
    <row r="91" spans="1:26" ht="24" x14ac:dyDescent="0.25">
      <c r="A91" s="230"/>
      <c r="B91" s="49"/>
      <c r="C91" s="124" t="s">
        <v>3899</v>
      </c>
      <c r="D91" s="151">
        <f t="shared" si="2"/>
        <v>1</v>
      </c>
      <c r="E91" s="126">
        <v>1</v>
      </c>
      <c r="F91" s="126"/>
      <c r="G91" s="127"/>
      <c r="H91" s="253"/>
      <c r="I91" s="129"/>
      <c r="J91" s="230"/>
      <c r="K91" s="148"/>
      <c r="L91" s="148"/>
      <c r="M91" s="148"/>
      <c r="N91" s="148"/>
      <c r="O91" s="148"/>
      <c r="P91" s="148"/>
      <c r="Q91" s="148"/>
      <c r="R91" s="148"/>
      <c r="S91" s="148"/>
      <c r="T91" s="148"/>
      <c r="U91" s="148"/>
      <c r="V91" s="148"/>
      <c r="W91" s="148"/>
      <c r="X91" s="148"/>
      <c r="Y91" s="148"/>
      <c r="Z91" s="148"/>
    </row>
    <row r="92" spans="1:26" x14ac:dyDescent="0.25">
      <c r="A92" s="230"/>
      <c r="B92" s="49"/>
      <c r="C92" s="128" t="s">
        <v>3900</v>
      </c>
      <c r="D92" s="151">
        <f t="shared" si="2"/>
        <v>1</v>
      </c>
      <c r="E92" s="126">
        <v>1</v>
      </c>
      <c r="F92" s="126"/>
      <c r="G92" s="127"/>
      <c r="H92" s="253"/>
      <c r="I92" s="129"/>
      <c r="J92" s="230"/>
      <c r="K92" s="148"/>
      <c r="L92" s="148"/>
      <c r="M92" s="148"/>
      <c r="N92" s="148"/>
      <c r="O92" s="148"/>
      <c r="P92" s="148"/>
      <c r="Q92" s="148"/>
      <c r="R92" s="148"/>
      <c r="S92" s="148"/>
      <c r="T92" s="148"/>
      <c r="U92" s="148"/>
      <c r="V92" s="148"/>
      <c r="W92" s="148"/>
      <c r="X92" s="148"/>
      <c r="Y92" s="148"/>
      <c r="Z92" s="148"/>
    </row>
    <row r="93" spans="1:26" x14ac:dyDescent="0.25">
      <c r="A93" s="230"/>
      <c r="B93" s="49"/>
      <c r="C93" s="128" t="s">
        <v>3901</v>
      </c>
      <c r="D93" s="151">
        <f t="shared" si="2"/>
        <v>1</v>
      </c>
      <c r="E93" s="126">
        <v>1</v>
      </c>
      <c r="F93" s="126"/>
      <c r="G93" s="127"/>
      <c r="H93" s="253"/>
      <c r="I93" s="129"/>
      <c r="J93" s="230"/>
      <c r="K93" s="148"/>
      <c r="L93" s="148"/>
      <c r="M93" s="148"/>
      <c r="N93" s="148"/>
      <c r="O93" s="148"/>
      <c r="P93" s="148"/>
      <c r="Q93" s="148"/>
      <c r="R93" s="148"/>
      <c r="S93" s="148"/>
      <c r="T93" s="148"/>
      <c r="U93" s="148"/>
      <c r="V93" s="148"/>
      <c r="W93" s="148"/>
      <c r="X93" s="148"/>
      <c r="Y93" s="148"/>
      <c r="Z93" s="148"/>
    </row>
    <row r="94" spans="1:26" x14ac:dyDescent="0.25">
      <c r="A94" s="230"/>
      <c r="B94" s="49"/>
      <c r="C94" s="128" t="s">
        <v>3902</v>
      </c>
      <c r="D94" s="151">
        <f t="shared" si="2"/>
        <v>1</v>
      </c>
      <c r="E94" s="126">
        <v>1</v>
      </c>
      <c r="F94" s="126"/>
      <c r="G94" s="127"/>
      <c r="H94" s="253"/>
      <c r="I94" s="129"/>
      <c r="J94" s="230"/>
      <c r="K94" s="148"/>
      <c r="L94" s="148"/>
      <c r="M94" s="148"/>
      <c r="N94" s="148"/>
      <c r="O94" s="148"/>
      <c r="P94" s="148"/>
      <c r="Q94" s="148"/>
      <c r="R94" s="148"/>
      <c r="S94" s="148"/>
      <c r="T94" s="148"/>
      <c r="U94" s="148"/>
      <c r="V94" s="148"/>
      <c r="W94" s="148"/>
      <c r="X94" s="148"/>
      <c r="Y94" s="148"/>
      <c r="Z94" s="148"/>
    </row>
    <row r="95" spans="1:26" ht="36.75" x14ac:dyDescent="0.25">
      <c r="A95" s="230"/>
      <c r="B95" s="49"/>
      <c r="C95" s="149" t="s">
        <v>3903</v>
      </c>
      <c r="D95" s="151">
        <f t="shared" si="2"/>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ht="24.75" x14ac:dyDescent="0.25">
      <c r="A96" s="230"/>
      <c r="B96" s="49"/>
      <c r="C96" s="149" t="s">
        <v>3904</v>
      </c>
      <c r="D96" s="151">
        <f t="shared" si="2"/>
        <v>1</v>
      </c>
      <c r="E96" s="126">
        <v>1</v>
      </c>
      <c r="F96" s="126"/>
      <c r="G96" s="127"/>
      <c r="H96" s="253"/>
      <c r="I96" s="129"/>
      <c r="J96" s="230"/>
      <c r="K96" s="148"/>
      <c r="L96" s="148"/>
      <c r="M96" s="148"/>
      <c r="N96" s="148"/>
      <c r="O96" s="148"/>
      <c r="P96" s="148"/>
      <c r="Q96" s="148"/>
      <c r="R96" s="148"/>
      <c r="S96" s="148"/>
      <c r="T96" s="148"/>
      <c r="U96" s="148"/>
      <c r="V96" s="148"/>
      <c r="W96" s="148"/>
      <c r="X96" s="148"/>
      <c r="Y96" s="148"/>
      <c r="Z96" s="148"/>
    </row>
    <row r="97" spans="1:26" x14ac:dyDescent="0.25">
      <c r="A97" s="230"/>
      <c r="B97" s="49"/>
      <c r="C97" s="149" t="s">
        <v>3905</v>
      </c>
      <c r="D97" s="151">
        <f t="shared" si="2"/>
        <v>1</v>
      </c>
      <c r="E97" s="126">
        <v>1</v>
      </c>
      <c r="F97" s="126"/>
      <c r="G97" s="127"/>
      <c r="H97" s="253"/>
      <c r="I97" s="129"/>
      <c r="J97" s="230"/>
      <c r="K97" s="148"/>
      <c r="L97" s="148"/>
      <c r="M97" s="148"/>
      <c r="N97" s="148"/>
      <c r="O97" s="148"/>
      <c r="P97" s="148"/>
      <c r="Q97" s="148"/>
      <c r="R97" s="148"/>
      <c r="S97" s="148"/>
      <c r="T97" s="148"/>
      <c r="U97" s="148"/>
      <c r="V97" s="148"/>
      <c r="W97" s="148"/>
      <c r="X97" s="148"/>
      <c r="Y97" s="148"/>
      <c r="Z97" s="148"/>
    </row>
    <row r="98" spans="1:26" ht="24.75" x14ac:dyDescent="0.25">
      <c r="A98" s="230"/>
      <c r="B98" s="49"/>
      <c r="C98" s="149" t="s">
        <v>3906</v>
      </c>
      <c r="D98" s="151">
        <f t="shared" si="2"/>
        <v>1</v>
      </c>
      <c r="E98" s="126">
        <v>1</v>
      </c>
      <c r="F98" s="126"/>
      <c r="G98" s="127"/>
      <c r="H98" s="253"/>
      <c r="I98" s="129"/>
      <c r="J98" s="230"/>
      <c r="K98" s="148"/>
      <c r="L98" s="148"/>
      <c r="M98" s="148"/>
      <c r="N98" s="148"/>
      <c r="O98" s="148"/>
      <c r="P98" s="148"/>
      <c r="Q98" s="148"/>
      <c r="R98" s="148"/>
      <c r="S98" s="148"/>
      <c r="T98" s="148"/>
      <c r="U98" s="148"/>
      <c r="V98" s="148"/>
      <c r="W98" s="148"/>
      <c r="X98" s="148"/>
      <c r="Y98" s="148"/>
      <c r="Z98" s="148"/>
    </row>
    <row r="99" spans="1:26" x14ac:dyDescent="0.25">
      <c r="A99" s="230"/>
      <c r="B99" s="49"/>
      <c r="C99" s="234"/>
      <c r="D99" s="264">
        <f t="shared" si="2"/>
        <v>1</v>
      </c>
      <c r="E99" s="253"/>
      <c r="F99" s="253"/>
      <c r="G99" s="253"/>
      <c r="H99" s="253"/>
      <c r="I99" s="129"/>
      <c r="J99" s="230"/>
      <c r="K99" s="148"/>
      <c r="L99" s="148"/>
      <c r="M99" s="148"/>
      <c r="N99" s="148"/>
      <c r="O99" s="148"/>
      <c r="P99" s="148"/>
      <c r="Q99" s="148"/>
      <c r="R99" s="148"/>
      <c r="S99" s="148"/>
      <c r="T99" s="148"/>
      <c r="U99" s="148"/>
      <c r="V99" s="148"/>
      <c r="W99" s="148"/>
      <c r="X99" s="148"/>
      <c r="Y99" s="148"/>
      <c r="Z99" s="148"/>
    </row>
    <row r="100" spans="1:26" x14ac:dyDescent="0.25">
      <c r="A100" s="230"/>
      <c r="B100" s="49"/>
      <c r="C100" s="234" t="s">
        <v>1480</v>
      </c>
      <c r="D100" s="122"/>
      <c r="E100" s="253"/>
      <c r="F100" s="253"/>
      <c r="G100" s="253"/>
      <c r="H100" s="253"/>
      <c r="I100" s="129"/>
      <c r="J100" s="230"/>
      <c r="K100" s="148"/>
      <c r="L100" s="148"/>
      <c r="M100" s="148"/>
      <c r="N100" s="148"/>
      <c r="O100" s="148"/>
      <c r="P100" s="148"/>
      <c r="Q100" s="148"/>
      <c r="R100" s="148"/>
      <c r="S100" s="148"/>
      <c r="T100" s="148"/>
      <c r="U100" s="148"/>
      <c r="V100" s="148"/>
      <c r="W100" s="148"/>
      <c r="X100" s="148"/>
      <c r="Y100" s="148"/>
      <c r="Z100" s="148"/>
    </row>
    <row r="101" spans="1:26" x14ac:dyDescent="0.25">
      <c r="A101" s="230"/>
      <c r="B101" s="49"/>
      <c r="C101" s="234"/>
      <c r="D101" s="122"/>
      <c r="E101" s="253"/>
      <c r="F101" s="253"/>
      <c r="G101" s="253"/>
      <c r="H101" s="253"/>
      <c r="I101" s="129"/>
      <c r="J101" s="230"/>
      <c r="K101" s="148"/>
      <c r="L101" s="148"/>
      <c r="M101" s="148"/>
      <c r="N101" s="148"/>
      <c r="O101" s="148"/>
      <c r="P101" s="148"/>
      <c r="Q101" s="148"/>
      <c r="R101" s="148"/>
      <c r="S101" s="148"/>
      <c r="T101" s="148"/>
      <c r="U101" s="148"/>
      <c r="V101" s="148"/>
      <c r="W101" s="148"/>
      <c r="X101" s="148"/>
      <c r="Y101" s="148"/>
      <c r="Z101" s="148"/>
    </row>
    <row r="102" spans="1:26" x14ac:dyDescent="0.25">
      <c r="A102" s="230"/>
      <c r="B102" s="49"/>
      <c r="C102" s="232" t="s">
        <v>726</v>
      </c>
      <c r="D102" s="114"/>
      <c r="E102" s="231" t="s">
        <v>1485</v>
      </c>
      <c r="F102" s="231" t="s">
        <v>712</v>
      </c>
      <c r="G102" s="231" t="s">
        <v>1486</v>
      </c>
      <c r="H102" s="253"/>
      <c r="I102" s="129"/>
      <c r="J102" s="230"/>
      <c r="K102" s="148"/>
      <c r="L102" s="148"/>
      <c r="M102" s="148"/>
      <c r="N102" s="148"/>
      <c r="O102" s="148"/>
      <c r="P102" s="148"/>
      <c r="Q102" s="148"/>
      <c r="R102" s="148"/>
      <c r="S102" s="148"/>
      <c r="T102" s="148"/>
      <c r="U102" s="148"/>
      <c r="V102" s="148"/>
      <c r="W102" s="148"/>
      <c r="X102" s="148"/>
      <c r="Y102" s="148"/>
      <c r="Z102" s="148"/>
    </row>
    <row r="103" spans="1:26" x14ac:dyDescent="0.25">
      <c r="A103" s="230"/>
      <c r="B103" s="49"/>
      <c r="C103" s="130" t="s">
        <v>3907</v>
      </c>
      <c r="D103" s="151">
        <f t="shared" ref="D103:D111" si="3">IF(E103="Justificado",0,1)</f>
        <v>1</v>
      </c>
      <c r="E103" s="126">
        <v>1</v>
      </c>
      <c r="F103" s="126"/>
      <c r="G103" s="127"/>
      <c r="H103" s="253"/>
      <c r="I103" s="129"/>
      <c r="J103" s="230"/>
      <c r="K103" s="148"/>
      <c r="L103" s="148"/>
      <c r="M103" s="148"/>
      <c r="N103" s="148"/>
      <c r="O103" s="148"/>
      <c r="P103" s="148"/>
      <c r="Q103" s="148"/>
      <c r="R103" s="148"/>
      <c r="S103" s="148"/>
      <c r="T103" s="148"/>
      <c r="U103" s="148"/>
      <c r="V103" s="148"/>
      <c r="W103" s="148"/>
      <c r="X103" s="148"/>
      <c r="Y103" s="148"/>
      <c r="Z103" s="148"/>
    </row>
    <row r="104" spans="1:26" ht="36" x14ac:dyDescent="0.25">
      <c r="A104" s="230"/>
      <c r="B104" s="49"/>
      <c r="C104" s="124" t="s">
        <v>3908</v>
      </c>
      <c r="D104" s="151">
        <f t="shared" si="3"/>
        <v>1</v>
      </c>
      <c r="E104" s="126">
        <v>1</v>
      </c>
      <c r="F104" s="126"/>
      <c r="G104" s="127"/>
      <c r="H104" s="253"/>
      <c r="I104" s="129"/>
      <c r="J104" s="230"/>
      <c r="K104" s="148"/>
      <c r="L104" s="148"/>
      <c r="M104" s="148"/>
      <c r="N104" s="148"/>
      <c r="O104" s="148"/>
      <c r="P104" s="148"/>
      <c r="Q104" s="148"/>
      <c r="R104" s="148"/>
      <c r="S104" s="148"/>
      <c r="T104" s="148"/>
      <c r="U104" s="148"/>
      <c r="V104" s="148"/>
      <c r="W104" s="148"/>
      <c r="X104" s="148"/>
      <c r="Y104" s="148"/>
      <c r="Z104" s="148"/>
    </row>
    <row r="105" spans="1:26" ht="36" x14ac:dyDescent="0.25">
      <c r="A105" s="230"/>
      <c r="B105" s="49"/>
      <c r="C105" s="124" t="s">
        <v>3909</v>
      </c>
      <c r="D105" s="151">
        <f t="shared" si="3"/>
        <v>1</v>
      </c>
      <c r="E105" s="126">
        <v>1</v>
      </c>
      <c r="F105" s="126"/>
      <c r="G105" s="127"/>
      <c r="H105" s="253"/>
      <c r="I105" s="129"/>
      <c r="J105" s="230"/>
      <c r="K105" s="148"/>
      <c r="L105" s="148"/>
      <c r="M105" s="148"/>
      <c r="N105" s="148"/>
      <c r="O105" s="148"/>
      <c r="P105" s="148"/>
      <c r="Q105" s="148"/>
      <c r="R105" s="148"/>
      <c r="S105" s="148"/>
      <c r="T105" s="148"/>
      <c r="U105" s="148"/>
      <c r="V105" s="148"/>
      <c r="W105" s="148"/>
      <c r="X105" s="148"/>
      <c r="Y105" s="148"/>
      <c r="Z105" s="148"/>
    </row>
    <row r="106" spans="1:26" ht="36" x14ac:dyDescent="0.25">
      <c r="A106" s="230"/>
      <c r="B106" s="49"/>
      <c r="C106" s="124" t="s">
        <v>3910</v>
      </c>
      <c r="D106" s="151">
        <f t="shared" si="3"/>
        <v>1</v>
      </c>
      <c r="E106" s="126">
        <v>1</v>
      </c>
      <c r="F106" s="126"/>
      <c r="G106" s="127"/>
      <c r="H106" s="253"/>
      <c r="I106" s="129"/>
      <c r="J106" s="230"/>
      <c r="K106" s="148"/>
      <c r="L106" s="148"/>
      <c r="M106" s="148"/>
      <c r="N106" s="148"/>
      <c r="O106" s="148"/>
      <c r="P106" s="148"/>
      <c r="Q106" s="148"/>
      <c r="R106" s="148"/>
      <c r="S106" s="148"/>
      <c r="T106" s="148"/>
      <c r="U106" s="148"/>
      <c r="V106" s="148"/>
      <c r="W106" s="148"/>
      <c r="X106" s="148"/>
      <c r="Y106" s="148"/>
      <c r="Z106" s="148"/>
    </row>
    <row r="107" spans="1:26" ht="24" x14ac:dyDescent="0.25">
      <c r="A107" s="230"/>
      <c r="B107" s="49"/>
      <c r="C107" s="124" t="s">
        <v>3911</v>
      </c>
      <c r="D107" s="151">
        <f t="shared" si="3"/>
        <v>1</v>
      </c>
      <c r="E107" s="126">
        <v>1</v>
      </c>
      <c r="F107" s="126"/>
      <c r="G107" s="127"/>
      <c r="H107" s="253"/>
      <c r="I107" s="129"/>
      <c r="J107" s="230"/>
      <c r="K107" s="148"/>
      <c r="L107" s="148"/>
      <c r="M107" s="148"/>
      <c r="N107" s="148"/>
      <c r="O107" s="148"/>
      <c r="P107" s="148"/>
      <c r="Q107" s="148"/>
      <c r="R107" s="148"/>
      <c r="S107" s="148"/>
      <c r="T107" s="148"/>
      <c r="U107" s="148"/>
      <c r="V107" s="148"/>
      <c r="W107" s="148"/>
      <c r="X107" s="148"/>
      <c r="Y107" s="148"/>
      <c r="Z107" s="148"/>
    </row>
    <row r="108" spans="1:26" ht="24" x14ac:dyDescent="0.25">
      <c r="A108" s="230"/>
      <c r="B108" s="49"/>
      <c r="C108" s="124" t="s">
        <v>3912</v>
      </c>
      <c r="D108" s="151">
        <f t="shared" si="3"/>
        <v>1</v>
      </c>
      <c r="E108" s="126">
        <v>1</v>
      </c>
      <c r="F108" s="126"/>
      <c r="G108" s="127"/>
      <c r="H108" s="253"/>
      <c r="I108" s="129"/>
      <c r="J108" s="230"/>
      <c r="K108" s="148"/>
      <c r="L108" s="148"/>
      <c r="M108" s="148"/>
      <c r="N108" s="148"/>
      <c r="O108" s="148"/>
      <c r="P108" s="148"/>
      <c r="Q108" s="148"/>
      <c r="R108" s="148"/>
      <c r="S108" s="148"/>
      <c r="T108" s="148"/>
      <c r="U108" s="148"/>
      <c r="V108" s="148"/>
      <c r="W108" s="148"/>
      <c r="X108" s="148"/>
      <c r="Y108" s="148"/>
      <c r="Z108" s="148"/>
    </row>
    <row r="109" spans="1:26" ht="36" x14ac:dyDescent="0.25">
      <c r="A109" s="230"/>
      <c r="B109" s="49"/>
      <c r="C109" s="124" t="s">
        <v>3913</v>
      </c>
      <c r="D109" s="151">
        <f t="shared" si="3"/>
        <v>1</v>
      </c>
      <c r="E109" s="126">
        <v>1</v>
      </c>
      <c r="F109" s="126"/>
      <c r="G109" s="127"/>
      <c r="H109" s="253"/>
      <c r="I109" s="129"/>
      <c r="J109" s="230"/>
      <c r="K109" s="148"/>
      <c r="L109" s="148"/>
      <c r="M109" s="148"/>
      <c r="N109" s="148"/>
      <c r="O109" s="148"/>
      <c r="P109" s="148"/>
      <c r="Q109" s="148"/>
      <c r="R109" s="148"/>
      <c r="S109" s="148"/>
      <c r="T109" s="148"/>
      <c r="U109" s="148"/>
      <c r="V109" s="148"/>
      <c r="W109" s="148"/>
      <c r="X109" s="148"/>
      <c r="Y109" s="148"/>
      <c r="Z109" s="148"/>
    </row>
    <row r="110" spans="1:26" ht="36" x14ac:dyDescent="0.25">
      <c r="A110" s="230"/>
      <c r="B110" s="49"/>
      <c r="C110" s="130" t="s">
        <v>3914</v>
      </c>
      <c r="D110" s="151">
        <f t="shared" si="3"/>
        <v>1</v>
      </c>
      <c r="E110" s="126">
        <v>1</v>
      </c>
      <c r="F110" s="126"/>
      <c r="G110" s="127"/>
      <c r="H110" s="253"/>
      <c r="I110" s="129"/>
      <c r="J110" s="230"/>
      <c r="K110" s="148"/>
      <c r="L110" s="148"/>
      <c r="M110" s="148"/>
      <c r="N110" s="148"/>
      <c r="O110" s="148"/>
      <c r="P110" s="148"/>
      <c r="Q110" s="148"/>
      <c r="R110" s="148"/>
      <c r="S110" s="148"/>
      <c r="T110" s="148"/>
      <c r="U110" s="148"/>
      <c r="V110" s="148"/>
      <c r="W110" s="148"/>
      <c r="X110" s="148"/>
      <c r="Y110" s="148"/>
      <c r="Z110" s="148"/>
    </row>
    <row r="111" spans="1:26" x14ac:dyDescent="0.25">
      <c r="A111" s="230"/>
      <c r="B111" s="49"/>
      <c r="C111" s="124" t="s">
        <v>3915</v>
      </c>
      <c r="D111" s="151">
        <f t="shared" si="3"/>
        <v>1</v>
      </c>
      <c r="E111" s="126">
        <v>1</v>
      </c>
      <c r="F111" s="126"/>
      <c r="G111" s="127"/>
      <c r="H111" s="253"/>
      <c r="I111" s="129"/>
      <c r="J111" s="230"/>
      <c r="K111" s="148"/>
      <c r="L111" s="148"/>
      <c r="M111" s="148"/>
      <c r="N111" s="148"/>
      <c r="O111" s="148"/>
      <c r="P111" s="148"/>
      <c r="Q111" s="148"/>
      <c r="R111" s="148"/>
      <c r="S111" s="148"/>
      <c r="T111" s="148"/>
      <c r="U111" s="148"/>
      <c r="V111" s="148"/>
      <c r="W111" s="148"/>
      <c r="X111" s="148"/>
      <c r="Y111" s="148"/>
      <c r="Z111" s="148"/>
    </row>
    <row r="112" spans="1:26" x14ac:dyDescent="0.25">
      <c r="A112" s="230"/>
      <c r="B112" s="97"/>
      <c r="C112" s="254"/>
      <c r="D112" s="132"/>
      <c r="E112" s="255"/>
      <c r="F112" s="255"/>
      <c r="G112" s="255"/>
      <c r="H112" s="255"/>
      <c r="I112" s="98"/>
      <c r="J112" s="230"/>
      <c r="K112" s="148"/>
      <c r="L112" s="148"/>
      <c r="M112" s="148"/>
      <c r="N112" s="148"/>
      <c r="O112" s="148"/>
      <c r="P112" s="148"/>
      <c r="Q112" s="148"/>
      <c r="R112" s="148"/>
      <c r="S112" s="148"/>
      <c r="T112" s="148"/>
      <c r="U112" s="148"/>
      <c r="V112" s="148"/>
      <c r="W112" s="148"/>
      <c r="X112" s="148"/>
      <c r="Y112" s="148"/>
      <c r="Z112" s="148"/>
    </row>
    <row r="113" spans="1:26" x14ac:dyDescent="0.25">
      <c r="A113" s="230"/>
      <c r="B113" s="230"/>
      <c r="C113" s="256"/>
      <c r="D113" s="116"/>
      <c r="E113" s="230"/>
      <c r="F113" s="230"/>
      <c r="G113" s="230"/>
      <c r="H113" s="230"/>
      <c r="I113" s="230"/>
      <c r="J113" s="230"/>
      <c r="K113" s="148"/>
      <c r="L113" s="148"/>
      <c r="M113" s="148"/>
      <c r="N113" s="148"/>
      <c r="O113" s="148"/>
      <c r="P113" s="148"/>
      <c r="Q113" s="148"/>
      <c r="R113" s="148"/>
      <c r="S113" s="148"/>
      <c r="T113" s="148"/>
      <c r="U113" s="148"/>
      <c r="V113" s="148"/>
      <c r="W113" s="148"/>
      <c r="X113" s="148"/>
      <c r="Y113" s="148"/>
      <c r="Z113" s="148"/>
    </row>
    <row r="114" spans="1:26" x14ac:dyDescent="0.25">
      <c r="A114" s="230"/>
      <c r="B114" s="230"/>
      <c r="C114" s="256"/>
      <c r="D114" s="116"/>
      <c r="E114" s="230"/>
      <c r="F114" s="230"/>
      <c r="G114" s="230"/>
      <c r="H114" s="230"/>
      <c r="I114" s="230"/>
      <c r="J114" s="230"/>
      <c r="K114" s="148"/>
      <c r="L114" s="148"/>
      <c r="M114" s="148"/>
      <c r="N114" s="148"/>
      <c r="O114" s="148"/>
      <c r="P114" s="148"/>
      <c r="Q114" s="148"/>
      <c r="R114" s="148"/>
      <c r="S114" s="148"/>
      <c r="T114" s="148"/>
      <c r="U114" s="148"/>
      <c r="V114" s="148"/>
      <c r="W114" s="148"/>
      <c r="X114" s="148"/>
      <c r="Y114" s="148"/>
      <c r="Z114" s="148"/>
    </row>
    <row r="115" spans="1:26" x14ac:dyDescent="0.25">
      <c r="A115" s="230"/>
      <c r="B115" s="230"/>
      <c r="C115" s="256"/>
      <c r="D115" s="116"/>
      <c r="E115" s="230"/>
      <c r="F115" s="230"/>
      <c r="G115" s="230"/>
      <c r="H115" s="230"/>
      <c r="I115" s="230"/>
      <c r="J115" s="230"/>
      <c r="K115" s="148"/>
      <c r="L115" s="148"/>
      <c r="M115" s="148"/>
      <c r="N115" s="148"/>
      <c r="O115" s="148"/>
      <c r="P115" s="148"/>
      <c r="Q115" s="148"/>
      <c r="R115" s="148"/>
      <c r="S115" s="148"/>
      <c r="T115" s="148"/>
      <c r="U115" s="148"/>
      <c r="V115" s="148"/>
      <c r="W115" s="148"/>
      <c r="X115" s="148"/>
      <c r="Y115" s="148"/>
      <c r="Z115" s="148"/>
    </row>
    <row r="116" spans="1:26" x14ac:dyDescent="0.25">
      <c r="A116" s="230"/>
      <c r="B116" s="230"/>
      <c r="C116" s="256"/>
      <c r="D116" s="116"/>
      <c r="E116" s="230"/>
      <c r="F116" s="230"/>
      <c r="G116" s="230"/>
      <c r="H116" s="230"/>
      <c r="I116" s="230"/>
      <c r="J116" s="230"/>
      <c r="K116" s="148"/>
      <c r="L116" s="148"/>
      <c r="M116" s="148"/>
      <c r="N116" s="148"/>
      <c r="O116" s="148"/>
      <c r="P116" s="148"/>
      <c r="Q116" s="148"/>
      <c r="R116" s="148"/>
      <c r="S116" s="148"/>
      <c r="T116" s="148"/>
      <c r="U116" s="148"/>
      <c r="V116" s="148"/>
      <c r="W116" s="148"/>
      <c r="X116" s="148"/>
      <c r="Y116" s="148"/>
      <c r="Z116" s="148"/>
    </row>
    <row r="117" spans="1:26" x14ac:dyDescent="0.25">
      <c r="A117" s="230"/>
      <c r="B117" s="230"/>
      <c r="C117" s="256"/>
      <c r="D117" s="116"/>
      <c r="E117" s="230"/>
      <c r="F117" s="230"/>
      <c r="G117" s="230"/>
      <c r="H117" s="230"/>
      <c r="I117" s="230"/>
      <c r="J117" s="230"/>
      <c r="K117" s="148"/>
      <c r="L117" s="148"/>
      <c r="M117" s="148"/>
      <c r="N117" s="148"/>
      <c r="O117" s="148"/>
      <c r="P117" s="148"/>
      <c r="Q117" s="148"/>
      <c r="R117" s="148"/>
      <c r="S117" s="148"/>
      <c r="T117" s="148"/>
      <c r="U117" s="148"/>
      <c r="V117" s="148"/>
      <c r="W117" s="148"/>
      <c r="X117" s="148"/>
      <c r="Y117" s="148"/>
      <c r="Z117" s="148"/>
    </row>
    <row r="118" spans="1:26" x14ac:dyDescent="0.25">
      <c r="A118" s="230"/>
      <c r="B118" s="230"/>
      <c r="C118" s="256"/>
      <c r="D118" s="116"/>
      <c r="E118" s="230"/>
      <c r="F118" s="230"/>
      <c r="G118" s="230"/>
      <c r="H118" s="230"/>
      <c r="I118" s="230"/>
      <c r="J118" s="230"/>
      <c r="K118" s="148"/>
      <c r="L118" s="148"/>
      <c r="M118" s="148"/>
      <c r="N118" s="148"/>
      <c r="O118" s="148"/>
      <c r="P118" s="148"/>
      <c r="Q118" s="148"/>
      <c r="R118" s="148"/>
      <c r="S118" s="148"/>
      <c r="T118" s="148"/>
      <c r="U118" s="148"/>
      <c r="V118" s="148"/>
      <c r="W118" s="148"/>
      <c r="X118" s="148"/>
      <c r="Y118" s="148"/>
      <c r="Z118" s="148"/>
    </row>
    <row r="119" spans="1:26" ht="18.75" x14ac:dyDescent="0.25">
      <c r="A119" s="234"/>
      <c r="B119" s="407" t="s">
        <v>3916</v>
      </c>
      <c r="C119" s="408"/>
      <c r="D119" s="408"/>
      <c r="E119" s="408"/>
      <c r="F119" s="408"/>
      <c r="G119" s="408"/>
      <c r="H119" s="408"/>
      <c r="I119" s="243"/>
      <c r="J119" s="233"/>
      <c r="K119" s="105"/>
      <c r="L119" s="105"/>
      <c r="M119" s="105"/>
      <c r="N119" s="105"/>
      <c r="O119" s="105"/>
      <c r="P119" s="105"/>
      <c r="Q119" s="105"/>
      <c r="R119" s="105"/>
      <c r="S119" s="105"/>
      <c r="T119" s="105"/>
      <c r="U119" s="105"/>
      <c r="V119" s="105"/>
      <c r="W119" s="105"/>
      <c r="X119" s="105"/>
      <c r="Y119" s="105"/>
      <c r="Z119" s="105"/>
    </row>
    <row r="120" spans="1:26" x14ac:dyDescent="0.25">
      <c r="A120" s="234"/>
      <c r="B120" s="232"/>
      <c r="C120" s="232"/>
      <c r="D120" s="119"/>
      <c r="E120" s="232"/>
      <c r="F120" s="232"/>
      <c r="G120" s="232"/>
      <c r="H120" s="232"/>
      <c r="I120" s="232"/>
      <c r="J120" s="233"/>
      <c r="K120" s="105"/>
      <c r="L120" s="105"/>
      <c r="M120" s="105"/>
      <c r="N120" s="105"/>
      <c r="O120" s="105"/>
      <c r="P120" s="105"/>
      <c r="Q120" s="105"/>
      <c r="R120" s="105"/>
      <c r="S120" s="105"/>
      <c r="T120" s="105"/>
      <c r="U120" s="105"/>
      <c r="V120" s="105"/>
      <c r="W120" s="105"/>
      <c r="X120" s="105"/>
      <c r="Y120" s="105"/>
      <c r="Z120" s="105"/>
    </row>
    <row r="121" spans="1:26" x14ac:dyDescent="0.25">
      <c r="A121" s="234"/>
      <c r="B121" s="232"/>
      <c r="C121" s="244" t="s">
        <v>1478</v>
      </c>
      <c r="D121" s="120"/>
      <c r="E121" s="245">
        <f>IF(SUM(D130:D150)=0,"NA",SUM(E130:E150)/SUM(D130:D150))</f>
        <v>1</v>
      </c>
      <c r="F121" s="246"/>
      <c r="G121" s="248"/>
      <c r="H121" s="234"/>
      <c r="I121" s="232"/>
      <c r="J121" s="233"/>
      <c r="K121" s="105"/>
      <c r="L121" s="105"/>
      <c r="M121" s="105"/>
      <c r="N121" s="105"/>
      <c r="O121" s="105"/>
      <c r="P121" s="105"/>
      <c r="Q121" s="105"/>
      <c r="R121" s="105"/>
      <c r="S121" s="105"/>
      <c r="T121" s="105"/>
      <c r="U121" s="105"/>
      <c r="V121" s="105"/>
      <c r="W121" s="105"/>
      <c r="X121" s="105"/>
      <c r="Y121" s="105"/>
      <c r="Z121" s="105"/>
    </row>
    <row r="122" spans="1:26" x14ac:dyDescent="0.25">
      <c r="A122" s="234"/>
      <c r="B122" s="234"/>
      <c r="C122" s="244" t="s">
        <v>1480</v>
      </c>
      <c r="D122" s="120"/>
      <c r="E122" s="245">
        <f>IF(SUM(D130:D150)=0,"NA",SUM(E155:E163)/SUM(D155:D163))</f>
        <v>1</v>
      </c>
      <c r="F122" s="246"/>
      <c r="G122" s="248"/>
      <c r="H122" s="234"/>
      <c r="I122" s="232"/>
      <c r="J122" s="233"/>
      <c r="K122" s="105"/>
      <c r="L122" s="105"/>
      <c r="M122" s="105"/>
      <c r="N122" s="105"/>
      <c r="O122" s="105"/>
      <c r="P122" s="105"/>
      <c r="Q122" s="105"/>
      <c r="R122" s="105"/>
      <c r="S122" s="105"/>
      <c r="T122" s="105"/>
      <c r="U122" s="105"/>
      <c r="V122" s="105"/>
      <c r="W122" s="105"/>
      <c r="X122" s="105"/>
      <c r="Y122" s="105"/>
      <c r="Z122" s="105"/>
    </row>
    <row r="123" spans="1:26" x14ac:dyDescent="0.25">
      <c r="A123" s="234"/>
      <c r="B123" s="234"/>
      <c r="C123" s="244" t="s">
        <v>1482</v>
      </c>
      <c r="D123" s="120"/>
      <c r="E123" s="177">
        <f>IF(SUM(D130:D150)=0,"NA",E121*0.6+E122*0.4)</f>
        <v>1</v>
      </c>
      <c r="F123" s="249"/>
      <c r="G123" s="235" t="s">
        <v>3917</v>
      </c>
      <c r="H123" s="234"/>
      <c r="I123" s="232"/>
      <c r="J123" s="233"/>
      <c r="K123" s="105"/>
      <c r="L123" s="105"/>
      <c r="M123" s="105"/>
      <c r="N123" s="105"/>
      <c r="O123" s="105"/>
      <c r="P123" s="105"/>
      <c r="Q123" s="105"/>
      <c r="R123" s="105"/>
      <c r="S123" s="105"/>
      <c r="T123" s="105"/>
      <c r="U123" s="105"/>
      <c r="V123" s="105"/>
      <c r="W123" s="105"/>
      <c r="X123" s="105"/>
      <c r="Y123" s="105"/>
      <c r="Z123" s="105"/>
    </row>
    <row r="124" spans="1:26" x14ac:dyDescent="0.25">
      <c r="A124" s="234"/>
      <c r="B124" s="234"/>
      <c r="C124" s="234"/>
      <c r="D124" s="117"/>
      <c r="E124" s="236"/>
      <c r="F124" s="236"/>
      <c r="G124" s="234"/>
      <c r="H124" s="234"/>
      <c r="I124" s="232"/>
      <c r="J124" s="233"/>
      <c r="K124" s="105"/>
      <c r="L124" s="105"/>
      <c r="M124" s="105"/>
      <c r="N124" s="105"/>
      <c r="O124" s="105"/>
      <c r="P124" s="105"/>
      <c r="Q124" s="105"/>
      <c r="R124" s="105"/>
      <c r="S124" s="105"/>
      <c r="T124" s="105"/>
      <c r="U124" s="105"/>
      <c r="V124" s="105"/>
      <c r="W124" s="105"/>
      <c r="X124" s="105"/>
      <c r="Y124" s="105"/>
      <c r="Z124" s="105"/>
    </row>
    <row r="125" spans="1:26" x14ac:dyDescent="0.25">
      <c r="A125" s="230"/>
      <c r="B125" s="231"/>
      <c r="C125" s="232"/>
      <c r="D125" s="114"/>
      <c r="E125" s="231"/>
      <c r="F125" s="231"/>
      <c r="G125" s="231"/>
      <c r="H125" s="232"/>
      <c r="I125" s="232"/>
      <c r="J125" s="233"/>
      <c r="K125" s="148"/>
      <c r="L125" s="148"/>
      <c r="M125" s="148"/>
      <c r="N125" s="148"/>
      <c r="O125" s="148"/>
      <c r="P125" s="148"/>
      <c r="Q125" s="148"/>
      <c r="R125" s="148"/>
      <c r="S125" s="148"/>
      <c r="T125" s="148"/>
      <c r="U125" s="148"/>
      <c r="V125" s="148"/>
      <c r="W125" s="148"/>
      <c r="X125" s="148"/>
      <c r="Y125" s="148"/>
      <c r="Z125" s="148"/>
    </row>
    <row r="126" spans="1:26" x14ac:dyDescent="0.25">
      <c r="A126" s="230"/>
      <c r="B126" s="91"/>
      <c r="C126" s="251"/>
      <c r="D126" s="121"/>
      <c r="E126" s="409"/>
      <c r="F126" s="410"/>
      <c r="G126" s="410"/>
      <c r="H126" s="252"/>
      <c r="I126" s="92"/>
      <c r="J126" s="233"/>
      <c r="K126" s="148"/>
      <c r="L126" s="148"/>
      <c r="M126" s="148"/>
      <c r="N126" s="148"/>
      <c r="O126" s="148"/>
      <c r="P126" s="148"/>
      <c r="Q126" s="148"/>
      <c r="R126" s="148"/>
      <c r="S126" s="148"/>
      <c r="T126" s="148"/>
      <c r="U126" s="148"/>
      <c r="V126" s="148"/>
      <c r="W126" s="148"/>
      <c r="X126" s="148"/>
      <c r="Y126" s="148"/>
      <c r="Z126" s="148"/>
    </row>
    <row r="127" spans="1:26" x14ac:dyDescent="0.25">
      <c r="A127" s="230"/>
      <c r="B127" s="49"/>
      <c r="C127" s="234" t="s">
        <v>1484</v>
      </c>
      <c r="D127" s="122"/>
      <c r="E127" s="253"/>
      <c r="F127" s="253"/>
      <c r="G127" s="253"/>
      <c r="H127" s="253"/>
      <c r="I127" s="93"/>
      <c r="J127" s="233"/>
      <c r="K127" s="148"/>
      <c r="L127" s="148"/>
      <c r="M127" s="148"/>
      <c r="N127" s="148"/>
      <c r="O127" s="148"/>
      <c r="P127" s="148"/>
      <c r="Q127" s="148"/>
      <c r="R127" s="148"/>
      <c r="S127" s="148"/>
      <c r="T127" s="148"/>
      <c r="U127" s="148"/>
      <c r="V127" s="148"/>
      <c r="W127" s="148"/>
      <c r="X127" s="148"/>
      <c r="Y127" s="148"/>
      <c r="Z127" s="148"/>
    </row>
    <row r="128" spans="1:26" x14ac:dyDescent="0.25">
      <c r="A128" s="230"/>
      <c r="B128" s="123"/>
      <c r="C128" s="234"/>
      <c r="D128" s="122"/>
      <c r="E128" s="253"/>
      <c r="F128" s="253"/>
      <c r="G128" s="253"/>
      <c r="H128" s="253"/>
      <c r="I128" s="93"/>
      <c r="J128" s="233"/>
      <c r="K128" s="148"/>
      <c r="L128" s="148"/>
      <c r="M128" s="148"/>
      <c r="N128" s="148"/>
      <c r="O128" s="148"/>
      <c r="P128" s="148"/>
      <c r="Q128" s="148"/>
      <c r="R128" s="148"/>
      <c r="S128" s="148"/>
      <c r="T128" s="148"/>
      <c r="U128" s="148"/>
      <c r="V128" s="148"/>
      <c r="W128" s="148"/>
      <c r="X128" s="148"/>
      <c r="Y128" s="148"/>
      <c r="Z128" s="148"/>
    </row>
    <row r="129" spans="1:26" x14ac:dyDescent="0.25">
      <c r="A129" s="230"/>
      <c r="B129" s="123"/>
      <c r="C129" s="232" t="s">
        <v>726</v>
      </c>
      <c r="D129" s="114"/>
      <c r="E129" s="231" t="s">
        <v>1485</v>
      </c>
      <c r="F129" s="231" t="s">
        <v>712</v>
      </c>
      <c r="G129" s="231" t="s">
        <v>1486</v>
      </c>
      <c r="H129" s="253"/>
      <c r="I129" s="93"/>
      <c r="J129" s="233"/>
      <c r="K129" s="148"/>
      <c r="L129" s="148"/>
      <c r="M129" s="148"/>
      <c r="N129" s="148"/>
      <c r="O129" s="148"/>
      <c r="P129" s="148"/>
      <c r="Q129" s="148"/>
      <c r="R129" s="148"/>
      <c r="S129" s="148"/>
      <c r="T129" s="148"/>
      <c r="U129" s="148"/>
      <c r="V129" s="148"/>
      <c r="W129" s="148"/>
      <c r="X129" s="148"/>
      <c r="Y129" s="148"/>
      <c r="Z129" s="148"/>
    </row>
    <row r="130" spans="1:26" x14ac:dyDescent="0.25">
      <c r="A130" s="230"/>
      <c r="B130" s="49"/>
      <c r="C130" s="124" t="s">
        <v>1487</v>
      </c>
      <c r="D130" s="125">
        <v>1</v>
      </c>
      <c r="E130" s="126">
        <v>1</v>
      </c>
      <c r="F130" s="126"/>
      <c r="G130" s="127"/>
      <c r="H130" s="253"/>
      <c r="I130" s="93"/>
      <c r="J130" s="230"/>
      <c r="K130" s="148"/>
      <c r="L130" s="148"/>
      <c r="M130" s="148"/>
      <c r="N130" s="148"/>
      <c r="O130" s="148"/>
      <c r="P130" s="148"/>
      <c r="Q130" s="148"/>
      <c r="R130" s="148"/>
      <c r="S130" s="148"/>
      <c r="T130" s="148"/>
      <c r="U130" s="148"/>
      <c r="V130" s="148"/>
      <c r="W130" s="148"/>
      <c r="X130" s="148"/>
      <c r="Y130" s="148"/>
      <c r="Z130" s="148"/>
    </row>
    <row r="131" spans="1:26" ht="24" x14ac:dyDescent="0.25">
      <c r="A131" s="230"/>
      <c r="B131" s="49"/>
      <c r="C131" s="124" t="s">
        <v>1488</v>
      </c>
      <c r="D131" s="151">
        <f t="shared" ref="D131:D150" si="4">IF(E131="Justificado",0,1)</f>
        <v>1</v>
      </c>
      <c r="E131" s="126">
        <v>1</v>
      </c>
      <c r="F131" s="126"/>
      <c r="G131" s="127"/>
      <c r="H131" s="253"/>
      <c r="I131" s="93"/>
      <c r="J131" s="230"/>
      <c r="K131" s="148"/>
      <c r="L131" s="148"/>
      <c r="M131" s="148"/>
      <c r="N131" s="148"/>
      <c r="O131" s="148"/>
      <c r="P131" s="148"/>
      <c r="Q131" s="148"/>
      <c r="R131" s="148"/>
      <c r="S131" s="148"/>
      <c r="T131" s="148"/>
      <c r="U131" s="148"/>
      <c r="V131" s="148"/>
      <c r="W131" s="148"/>
      <c r="X131" s="148"/>
      <c r="Y131" s="148"/>
      <c r="Z131" s="148"/>
    </row>
    <row r="132" spans="1:26" ht="24" x14ac:dyDescent="0.25">
      <c r="A132" s="230"/>
      <c r="B132" s="49"/>
      <c r="C132" s="124" t="s">
        <v>3918</v>
      </c>
      <c r="D132" s="151">
        <f t="shared" si="4"/>
        <v>1</v>
      </c>
      <c r="E132" s="126">
        <v>1</v>
      </c>
      <c r="F132" s="126"/>
      <c r="G132" s="127"/>
      <c r="H132" s="253"/>
      <c r="I132" s="93"/>
      <c r="J132" s="230"/>
      <c r="K132" s="148"/>
      <c r="L132" s="148"/>
      <c r="M132" s="148"/>
      <c r="N132" s="148"/>
      <c r="O132" s="148"/>
      <c r="P132" s="148"/>
      <c r="Q132" s="148"/>
      <c r="R132" s="148"/>
      <c r="S132" s="148"/>
      <c r="T132" s="148"/>
      <c r="U132" s="148"/>
      <c r="V132" s="148"/>
      <c r="W132" s="148"/>
      <c r="X132" s="148"/>
      <c r="Y132" s="148"/>
      <c r="Z132" s="148"/>
    </row>
    <row r="133" spans="1:26" ht="24" x14ac:dyDescent="0.25">
      <c r="A133" s="230"/>
      <c r="B133" s="49"/>
      <c r="C133" s="124" t="s">
        <v>3919</v>
      </c>
      <c r="D133" s="151">
        <f t="shared" si="4"/>
        <v>1</v>
      </c>
      <c r="E133" s="126">
        <v>1</v>
      </c>
      <c r="F133" s="126"/>
      <c r="G133" s="127"/>
      <c r="H133" s="253"/>
      <c r="I133" s="93"/>
      <c r="J133" s="230"/>
      <c r="K133" s="148"/>
      <c r="L133" s="148"/>
      <c r="M133" s="148"/>
      <c r="N133" s="148"/>
      <c r="O133" s="148"/>
      <c r="P133" s="148"/>
      <c r="Q133" s="148"/>
      <c r="R133" s="148"/>
      <c r="S133" s="148"/>
      <c r="T133" s="148"/>
      <c r="U133" s="148"/>
      <c r="V133" s="148"/>
      <c r="W133" s="148"/>
      <c r="X133" s="148"/>
      <c r="Y133" s="148"/>
      <c r="Z133" s="148"/>
    </row>
    <row r="134" spans="1:26" x14ac:dyDescent="0.25">
      <c r="A134" s="230"/>
      <c r="B134" s="49"/>
      <c r="C134" s="124" t="s">
        <v>2805</v>
      </c>
      <c r="D134" s="151">
        <f t="shared" si="4"/>
        <v>1</v>
      </c>
      <c r="E134" s="126">
        <v>1</v>
      </c>
      <c r="F134" s="126"/>
      <c r="G134" s="127"/>
      <c r="H134" s="253"/>
      <c r="I134" s="93"/>
      <c r="J134" s="230"/>
      <c r="K134" s="148"/>
      <c r="L134" s="148"/>
      <c r="M134" s="148"/>
      <c r="N134" s="148"/>
      <c r="O134" s="148"/>
      <c r="P134" s="148"/>
      <c r="Q134" s="148"/>
      <c r="R134" s="148"/>
      <c r="S134" s="148"/>
      <c r="T134" s="148"/>
      <c r="U134" s="148"/>
      <c r="V134" s="148"/>
      <c r="W134" s="148"/>
      <c r="X134" s="148"/>
      <c r="Y134" s="148"/>
      <c r="Z134" s="148"/>
    </row>
    <row r="135" spans="1:26" ht="24" x14ac:dyDescent="0.25">
      <c r="A135" s="230"/>
      <c r="B135" s="49"/>
      <c r="C135" s="124" t="s">
        <v>2806</v>
      </c>
      <c r="D135" s="151">
        <f t="shared" si="4"/>
        <v>1</v>
      </c>
      <c r="E135" s="126">
        <v>1</v>
      </c>
      <c r="F135" s="126"/>
      <c r="G135" s="127"/>
      <c r="H135" s="253"/>
      <c r="I135" s="93"/>
      <c r="J135" s="230"/>
      <c r="K135" s="148"/>
      <c r="L135" s="148"/>
      <c r="M135" s="148"/>
      <c r="N135" s="148"/>
      <c r="O135" s="148"/>
      <c r="P135" s="148"/>
      <c r="Q135" s="148"/>
      <c r="R135" s="148"/>
      <c r="S135" s="148"/>
      <c r="T135" s="148"/>
      <c r="U135" s="148"/>
      <c r="V135" s="148"/>
      <c r="W135" s="148"/>
      <c r="X135" s="148"/>
      <c r="Y135" s="148"/>
      <c r="Z135" s="148"/>
    </row>
    <row r="136" spans="1:26" x14ac:dyDescent="0.25">
      <c r="A136" s="230"/>
      <c r="B136" s="49"/>
      <c r="C136" s="128" t="s">
        <v>3920</v>
      </c>
      <c r="D136" s="151">
        <f t="shared" si="4"/>
        <v>1</v>
      </c>
      <c r="E136" s="126">
        <v>1</v>
      </c>
      <c r="F136" s="126"/>
      <c r="G136" s="127"/>
      <c r="H136" s="253"/>
      <c r="I136" s="93"/>
      <c r="J136" s="230"/>
      <c r="K136" s="148"/>
      <c r="L136" s="148"/>
      <c r="M136" s="148"/>
      <c r="N136" s="148"/>
      <c r="O136" s="148"/>
      <c r="P136" s="148"/>
      <c r="Q136" s="148"/>
      <c r="R136" s="148"/>
      <c r="S136" s="148"/>
      <c r="T136" s="148"/>
      <c r="U136" s="148"/>
      <c r="V136" s="148"/>
      <c r="W136" s="148"/>
      <c r="X136" s="148"/>
      <c r="Y136" s="148"/>
      <c r="Z136" s="148"/>
    </row>
    <row r="137" spans="1:26" x14ac:dyDescent="0.25">
      <c r="A137" s="230"/>
      <c r="B137" s="49"/>
      <c r="C137" s="128" t="s">
        <v>3921</v>
      </c>
      <c r="D137" s="151">
        <f t="shared" si="4"/>
        <v>1</v>
      </c>
      <c r="E137" s="126">
        <v>1</v>
      </c>
      <c r="F137" s="126"/>
      <c r="G137" s="127"/>
      <c r="H137" s="253"/>
      <c r="I137" s="93"/>
      <c r="J137" s="230"/>
      <c r="K137" s="148"/>
      <c r="L137" s="148"/>
      <c r="M137" s="148"/>
      <c r="N137" s="148"/>
      <c r="O137" s="148"/>
      <c r="P137" s="148"/>
      <c r="Q137" s="148"/>
      <c r="R137" s="148"/>
      <c r="S137" s="148"/>
      <c r="T137" s="148"/>
      <c r="U137" s="148"/>
      <c r="V137" s="148"/>
      <c r="W137" s="148"/>
      <c r="X137" s="148"/>
      <c r="Y137" s="148"/>
      <c r="Z137" s="148"/>
    </row>
    <row r="138" spans="1:26" ht="24" x14ac:dyDescent="0.25">
      <c r="A138" s="230"/>
      <c r="B138" s="49"/>
      <c r="C138" s="128" t="s">
        <v>3922</v>
      </c>
      <c r="D138" s="151">
        <f t="shared" si="4"/>
        <v>1</v>
      </c>
      <c r="E138" s="126">
        <v>1</v>
      </c>
      <c r="F138" s="126"/>
      <c r="G138" s="127"/>
      <c r="H138" s="253"/>
      <c r="I138" s="93"/>
      <c r="J138" s="230"/>
      <c r="K138" s="148"/>
      <c r="L138" s="148"/>
      <c r="M138" s="148"/>
      <c r="N138" s="148"/>
      <c r="O138" s="148"/>
      <c r="P138" s="148"/>
      <c r="Q138" s="148"/>
      <c r="R138" s="148"/>
      <c r="S138" s="148"/>
      <c r="T138" s="148"/>
      <c r="U138" s="148"/>
      <c r="V138" s="148"/>
      <c r="W138" s="148"/>
      <c r="X138" s="148"/>
      <c r="Y138" s="148"/>
      <c r="Z138" s="148"/>
    </row>
    <row r="139" spans="1:26" ht="84" x14ac:dyDescent="0.25">
      <c r="A139" s="230"/>
      <c r="B139" s="49"/>
      <c r="C139" s="128" t="s">
        <v>3923</v>
      </c>
      <c r="D139" s="151">
        <f t="shared" si="4"/>
        <v>1</v>
      </c>
      <c r="E139" s="126">
        <v>1</v>
      </c>
      <c r="F139" s="126"/>
      <c r="G139" s="127"/>
      <c r="H139" s="253"/>
      <c r="I139" s="93"/>
      <c r="J139" s="230"/>
      <c r="K139" s="148"/>
      <c r="L139" s="148"/>
      <c r="M139" s="148"/>
      <c r="N139" s="148"/>
      <c r="O139" s="148"/>
      <c r="P139" s="148"/>
      <c r="Q139" s="148"/>
      <c r="R139" s="148"/>
      <c r="S139" s="148"/>
      <c r="T139" s="148"/>
      <c r="U139" s="148"/>
      <c r="V139" s="148"/>
      <c r="W139" s="148"/>
      <c r="X139" s="148"/>
      <c r="Y139" s="148"/>
      <c r="Z139" s="148"/>
    </row>
    <row r="140" spans="1:26" x14ac:dyDescent="0.25">
      <c r="A140" s="230"/>
      <c r="B140" s="49"/>
      <c r="C140" s="128" t="s">
        <v>3924</v>
      </c>
      <c r="D140" s="151">
        <f t="shared" si="4"/>
        <v>1</v>
      </c>
      <c r="E140" s="126">
        <v>1</v>
      </c>
      <c r="F140" s="126"/>
      <c r="G140" s="127"/>
      <c r="H140" s="253"/>
      <c r="I140" s="93"/>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49"/>
      <c r="C141" s="128" t="s">
        <v>3925</v>
      </c>
      <c r="D141" s="151">
        <f t="shared" si="4"/>
        <v>1</v>
      </c>
      <c r="E141" s="126">
        <v>1</v>
      </c>
      <c r="F141" s="126"/>
      <c r="G141" s="127"/>
      <c r="H141" s="253"/>
      <c r="I141" s="93"/>
      <c r="J141" s="230"/>
      <c r="K141" s="148"/>
      <c r="L141" s="148"/>
      <c r="M141" s="148"/>
      <c r="N141" s="148"/>
      <c r="O141" s="148"/>
      <c r="P141" s="148"/>
      <c r="Q141" s="148"/>
      <c r="R141" s="148"/>
      <c r="S141" s="148"/>
      <c r="T141" s="148"/>
      <c r="U141" s="148"/>
      <c r="V141" s="148"/>
      <c r="W141" s="148"/>
      <c r="X141" s="148"/>
      <c r="Y141" s="148"/>
      <c r="Z141" s="148"/>
    </row>
    <row r="142" spans="1:26" x14ac:dyDescent="0.25">
      <c r="A142" s="230"/>
      <c r="B142" s="49"/>
      <c r="C142" s="128" t="s">
        <v>3926</v>
      </c>
      <c r="D142" s="151">
        <f t="shared" si="4"/>
        <v>1</v>
      </c>
      <c r="E142" s="126">
        <v>1</v>
      </c>
      <c r="F142" s="126"/>
      <c r="G142" s="127"/>
      <c r="H142" s="253"/>
      <c r="I142" s="93"/>
      <c r="J142" s="230"/>
      <c r="K142" s="148"/>
      <c r="L142" s="148"/>
      <c r="M142" s="148"/>
      <c r="N142" s="148"/>
      <c r="O142" s="148"/>
      <c r="P142" s="148"/>
      <c r="Q142" s="148"/>
      <c r="R142" s="148"/>
      <c r="S142" s="148"/>
      <c r="T142" s="148"/>
      <c r="U142" s="148"/>
      <c r="V142" s="148"/>
      <c r="W142" s="148"/>
      <c r="X142" s="148"/>
      <c r="Y142" s="148"/>
      <c r="Z142" s="148"/>
    </row>
    <row r="143" spans="1:26" ht="36" x14ac:dyDescent="0.25">
      <c r="A143" s="230"/>
      <c r="B143" s="49"/>
      <c r="C143" s="128" t="s">
        <v>3927</v>
      </c>
      <c r="D143" s="151">
        <f t="shared" si="4"/>
        <v>1</v>
      </c>
      <c r="E143" s="126">
        <v>1</v>
      </c>
      <c r="F143" s="126"/>
      <c r="G143" s="127"/>
      <c r="H143" s="253"/>
      <c r="I143" s="93"/>
      <c r="J143" s="230"/>
      <c r="K143" s="148"/>
      <c r="L143" s="148"/>
      <c r="M143" s="148"/>
      <c r="N143" s="148"/>
      <c r="O143" s="148"/>
      <c r="P143" s="148"/>
      <c r="Q143" s="148"/>
      <c r="R143" s="148"/>
      <c r="S143" s="148"/>
      <c r="T143" s="148"/>
      <c r="U143" s="148"/>
      <c r="V143" s="148"/>
      <c r="W143" s="148"/>
      <c r="X143" s="148"/>
      <c r="Y143" s="148"/>
      <c r="Z143" s="148"/>
    </row>
    <row r="144" spans="1:26" ht="24" x14ac:dyDescent="0.25">
      <c r="A144" s="230"/>
      <c r="B144" s="49"/>
      <c r="C144" s="128" t="s">
        <v>3928</v>
      </c>
      <c r="D144" s="151">
        <f t="shared" si="4"/>
        <v>1</v>
      </c>
      <c r="E144" s="126">
        <v>1</v>
      </c>
      <c r="F144" s="126"/>
      <c r="G144" s="127"/>
      <c r="H144" s="253"/>
      <c r="I144" s="93"/>
      <c r="J144" s="230"/>
      <c r="K144" s="148"/>
      <c r="L144" s="148"/>
      <c r="M144" s="148"/>
      <c r="N144" s="148"/>
      <c r="O144" s="148"/>
      <c r="P144" s="148"/>
      <c r="Q144" s="148"/>
      <c r="R144" s="148"/>
      <c r="S144" s="148"/>
      <c r="T144" s="148"/>
      <c r="U144" s="148"/>
      <c r="V144" s="148"/>
      <c r="W144" s="148"/>
      <c r="X144" s="148"/>
      <c r="Y144" s="148"/>
      <c r="Z144" s="148"/>
    </row>
    <row r="145" spans="1:26" ht="24" x14ac:dyDescent="0.25">
      <c r="A145" s="230"/>
      <c r="B145" s="49"/>
      <c r="C145" s="128" t="s">
        <v>3929</v>
      </c>
      <c r="D145" s="151">
        <f t="shared" si="4"/>
        <v>1</v>
      </c>
      <c r="E145" s="126">
        <v>1</v>
      </c>
      <c r="F145" s="126"/>
      <c r="G145" s="127"/>
      <c r="H145" s="253"/>
      <c r="I145" s="93"/>
      <c r="J145" s="230"/>
      <c r="K145" s="148"/>
      <c r="L145" s="148"/>
      <c r="M145" s="148"/>
      <c r="N145" s="148"/>
      <c r="O145" s="148"/>
      <c r="P145" s="148"/>
      <c r="Q145" s="148"/>
      <c r="R145" s="148"/>
      <c r="S145" s="148"/>
      <c r="T145" s="148"/>
      <c r="U145" s="148"/>
      <c r="V145" s="148"/>
      <c r="W145" s="148"/>
      <c r="X145" s="148"/>
      <c r="Y145" s="148"/>
      <c r="Z145" s="148"/>
    </row>
    <row r="146" spans="1:26" ht="24" x14ac:dyDescent="0.25">
      <c r="A146" s="230"/>
      <c r="B146" s="49"/>
      <c r="C146" s="128" t="s">
        <v>3930</v>
      </c>
      <c r="D146" s="151">
        <f t="shared" si="4"/>
        <v>1</v>
      </c>
      <c r="E146" s="126">
        <v>1</v>
      </c>
      <c r="F146" s="126"/>
      <c r="G146" s="127"/>
      <c r="H146" s="253"/>
      <c r="I146" s="93"/>
      <c r="J146" s="230"/>
      <c r="K146" s="148"/>
      <c r="L146" s="148"/>
      <c r="M146" s="148"/>
      <c r="N146" s="148"/>
      <c r="O146" s="148"/>
      <c r="P146" s="148"/>
      <c r="Q146" s="148"/>
      <c r="R146" s="148"/>
      <c r="S146" s="148"/>
      <c r="T146" s="148"/>
      <c r="U146" s="148"/>
      <c r="V146" s="148"/>
      <c r="W146" s="148"/>
      <c r="X146" s="148"/>
      <c r="Y146" s="148"/>
      <c r="Z146" s="148"/>
    </row>
    <row r="147" spans="1:26" x14ac:dyDescent="0.25">
      <c r="A147" s="230"/>
      <c r="B147" s="49"/>
      <c r="C147" s="128" t="s">
        <v>3931</v>
      </c>
      <c r="D147" s="151">
        <f t="shared" si="4"/>
        <v>1</v>
      </c>
      <c r="E147" s="126">
        <v>1</v>
      </c>
      <c r="F147" s="126"/>
      <c r="G147" s="127"/>
      <c r="H147" s="253"/>
      <c r="I147" s="93"/>
      <c r="J147" s="230"/>
      <c r="K147" s="148"/>
      <c r="L147" s="148"/>
      <c r="M147" s="148"/>
      <c r="N147" s="148"/>
      <c r="O147" s="148"/>
      <c r="P147" s="148"/>
      <c r="Q147" s="148"/>
      <c r="R147" s="148"/>
      <c r="S147" s="148"/>
      <c r="T147" s="148"/>
      <c r="U147" s="148"/>
      <c r="V147" s="148"/>
      <c r="W147" s="148"/>
      <c r="X147" s="148"/>
      <c r="Y147" s="148"/>
      <c r="Z147" s="148"/>
    </row>
    <row r="148" spans="1:26" ht="24" x14ac:dyDescent="0.25">
      <c r="A148" s="230"/>
      <c r="B148" s="49"/>
      <c r="C148" s="128" t="s">
        <v>3932</v>
      </c>
      <c r="D148" s="151">
        <f t="shared" si="4"/>
        <v>1</v>
      </c>
      <c r="E148" s="126">
        <v>1</v>
      </c>
      <c r="F148" s="126"/>
      <c r="G148" s="127"/>
      <c r="H148" s="253"/>
      <c r="I148" s="93"/>
      <c r="J148" s="230"/>
      <c r="K148" s="148"/>
      <c r="L148" s="148"/>
      <c r="M148" s="148"/>
      <c r="N148" s="148"/>
      <c r="O148" s="148"/>
      <c r="P148" s="148"/>
      <c r="Q148" s="148"/>
      <c r="R148" s="148"/>
      <c r="S148" s="148"/>
      <c r="T148" s="148"/>
      <c r="U148" s="148"/>
      <c r="V148" s="148"/>
      <c r="W148" s="148"/>
      <c r="X148" s="148"/>
      <c r="Y148" s="148"/>
      <c r="Z148" s="148"/>
    </row>
    <row r="149" spans="1:26" x14ac:dyDescent="0.25">
      <c r="A149" s="230"/>
      <c r="B149" s="49"/>
      <c r="C149" s="128" t="s">
        <v>3933</v>
      </c>
      <c r="D149" s="151">
        <f t="shared" si="4"/>
        <v>1</v>
      </c>
      <c r="E149" s="126">
        <v>1</v>
      </c>
      <c r="F149" s="126"/>
      <c r="G149" s="127"/>
      <c r="H149" s="253"/>
      <c r="I149" s="129"/>
      <c r="J149" s="230"/>
      <c r="K149" s="148"/>
      <c r="L149" s="148"/>
      <c r="M149" s="148"/>
      <c r="N149" s="148"/>
      <c r="O149" s="148"/>
      <c r="P149" s="148"/>
      <c r="Q149" s="148"/>
      <c r="R149" s="148"/>
      <c r="S149" s="148"/>
      <c r="T149" s="148"/>
      <c r="U149" s="148"/>
      <c r="V149" s="148"/>
      <c r="W149" s="148"/>
      <c r="X149" s="148"/>
      <c r="Y149" s="148"/>
      <c r="Z149" s="148"/>
    </row>
    <row r="150" spans="1:26" ht="24" x14ac:dyDescent="0.25">
      <c r="A150" s="230"/>
      <c r="B150" s="49"/>
      <c r="C150" s="128" t="s">
        <v>3934</v>
      </c>
      <c r="D150" s="151">
        <f t="shared" si="4"/>
        <v>1</v>
      </c>
      <c r="E150" s="126">
        <v>1</v>
      </c>
      <c r="F150" s="126"/>
      <c r="G150" s="127"/>
      <c r="H150" s="253"/>
      <c r="I150" s="129"/>
      <c r="J150" s="230"/>
      <c r="K150" s="148"/>
      <c r="L150" s="148"/>
      <c r="M150" s="148"/>
      <c r="N150" s="148"/>
      <c r="O150" s="148"/>
      <c r="P150" s="148"/>
      <c r="Q150" s="148"/>
      <c r="R150" s="148"/>
      <c r="S150" s="148"/>
      <c r="T150" s="148"/>
      <c r="U150" s="148"/>
      <c r="V150" s="148"/>
      <c r="W150" s="148"/>
      <c r="X150" s="148"/>
      <c r="Y150" s="148"/>
      <c r="Z150" s="148"/>
    </row>
    <row r="151" spans="1:26" x14ac:dyDescent="0.25">
      <c r="A151" s="230"/>
      <c r="B151" s="49"/>
      <c r="C151" s="234"/>
      <c r="D151" s="122"/>
      <c r="E151" s="253"/>
      <c r="F151" s="253"/>
      <c r="G151" s="253"/>
      <c r="H151" s="253"/>
      <c r="I151" s="129"/>
      <c r="J151" s="230"/>
      <c r="K151" s="148"/>
      <c r="L151" s="148"/>
      <c r="M151" s="148"/>
      <c r="N151" s="148"/>
      <c r="O151" s="148"/>
      <c r="P151" s="148"/>
      <c r="Q151" s="148"/>
      <c r="R151" s="148"/>
      <c r="S151" s="148"/>
      <c r="T151" s="148"/>
      <c r="U151" s="148"/>
      <c r="V151" s="148"/>
      <c r="W151" s="148"/>
      <c r="X151" s="148"/>
      <c r="Y151" s="148"/>
      <c r="Z151" s="148"/>
    </row>
    <row r="152" spans="1:26" x14ac:dyDescent="0.25">
      <c r="A152" s="230"/>
      <c r="B152" s="49"/>
      <c r="C152" s="234" t="s">
        <v>1480</v>
      </c>
      <c r="D152" s="122"/>
      <c r="E152" s="253"/>
      <c r="F152" s="253"/>
      <c r="G152" s="253"/>
      <c r="H152" s="253"/>
      <c r="I152" s="129"/>
      <c r="J152" s="230"/>
      <c r="K152" s="148"/>
      <c r="L152" s="148"/>
      <c r="M152" s="148"/>
      <c r="N152" s="148"/>
      <c r="O152" s="148"/>
      <c r="P152" s="148"/>
      <c r="Q152" s="148"/>
      <c r="R152" s="148"/>
      <c r="S152" s="148"/>
      <c r="T152" s="148"/>
      <c r="U152" s="148"/>
      <c r="V152" s="148"/>
      <c r="W152" s="148"/>
      <c r="X152" s="148"/>
      <c r="Y152" s="148"/>
      <c r="Z152" s="148"/>
    </row>
    <row r="153" spans="1:26" x14ac:dyDescent="0.25">
      <c r="A153" s="230"/>
      <c r="B153" s="49"/>
      <c r="C153" s="234"/>
      <c r="D153" s="122"/>
      <c r="E153" s="253"/>
      <c r="F153" s="253"/>
      <c r="G153" s="253"/>
      <c r="H153" s="253"/>
      <c r="I153" s="129"/>
      <c r="J153" s="230"/>
      <c r="K153" s="148"/>
      <c r="L153" s="148"/>
      <c r="M153" s="148"/>
      <c r="N153" s="148"/>
      <c r="O153" s="148"/>
      <c r="P153" s="148"/>
      <c r="Q153" s="148"/>
      <c r="R153" s="148"/>
      <c r="S153" s="148"/>
      <c r="T153" s="148"/>
      <c r="U153" s="148"/>
      <c r="V153" s="148"/>
      <c r="W153" s="148"/>
      <c r="X153" s="148"/>
      <c r="Y153" s="148"/>
      <c r="Z153" s="148"/>
    </row>
    <row r="154" spans="1:26" x14ac:dyDescent="0.25">
      <c r="A154" s="230"/>
      <c r="B154" s="49"/>
      <c r="C154" s="232" t="s">
        <v>726</v>
      </c>
      <c r="D154" s="114"/>
      <c r="E154" s="231" t="s">
        <v>1485</v>
      </c>
      <c r="F154" s="231" t="s">
        <v>712</v>
      </c>
      <c r="G154" s="231" t="s">
        <v>1486</v>
      </c>
      <c r="H154" s="253"/>
      <c r="I154" s="129"/>
      <c r="J154" s="230"/>
      <c r="K154" s="148"/>
      <c r="L154" s="148"/>
      <c r="M154" s="148"/>
      <c r="N154" s="148"/>
      <c r="O154" s="148"/>
      <c r="P154" s="148"/>
      <c r="Q154" s="148"/>
      <c r="R154" s="148"/>
      <c r="S154" s="148"/>
      <c r="T154" s="148"/>
      <c r="U154" s="148"/>
      <c r="V154" s="148"/>
      <c r="W154" s="148"/>
      <c r="X154" s="148"/>
      <c r="Y154" s="148"/>
      <c r="Z154" s="148"/>
    </row>
    <row r="155" spans="1:26" x14ac:dyDescent="0.25">
      <c r="A155" s="230"/>
      <c r="B155" s="49"/>
      <c r="C155" s="130" t="s">
        <v>3935</v>
      </c>
      <c r="D155" s="151">
        <f t="shared" ref="D155:D164" si="5">IF(E155="Justificado",0,1)</f>
        <v>1</v>
      </c>
      <c r="E155" s="126">
        <v>1</v>
      </c>
      <c r="F155" s="126"/>
      <c r="G155" s="127"/>
      <c r="H155" s="253"/>
      <c r="I155" s="129"/>
      <c r="J155" s="230"/>
      <c r="K155" s="148"/>
      <c r="L155" s="148"/>
      <c r="M155" s="148"/>
      <c r="N155" s="148"/>
      <c r="O155" s="148"/>
      <c r="P155" s="148"/>
      <c r="Q155" s="148"/>
      <c r="R155" s="148"/>
      <c r="S155" s="148"/>
      <c r="T155" s="148"/>
      <c r="U155" s="148"/>
      <c r="V155" s="148"/>
      <c r="W155" s="148"/>
      <c r="X155" s="148"/>
      <c r="Y155" s="148"/>
      <c r="Z155" s="148"/>
    </row>
    <row r="156" spans="1:26" ht="36" x14ac:dyDescent="0.25">
      <c r="A156" s="230"/>
      <c r="B156" s="49"/>
      <c r="C156" s="124" t="s">
        <v>2272</v>
      </c>
      <c r="D156" s="151">
        <f t="shared" si="5"/>
        <v>1</v>
      </c>
      <c r="E156" s="126">
        <v>1</v>
      </c>
      <c r="F156" s="126"/>
      <c r="G156" s="127"/>
      <c r="H156" s="253"/>
      <c r="I156" s="129"/>
      <c r="J156" s="230"/>
      <c r="K156" s="148"/>
      <c r="L156" s="148"/>
      <c r="M156" s="148"/>
      <c r="N156" s="148"/>
      <c r="O156" s="148"/>
      <c r="P156" s="148"/>
      <c r="Q156" s="148"/>
      <c r="R156" s="148"/>
      <c r="S156" s="148"/>
      <c r="T156" s="148"/>
      <c r="U156" s="148"/>
      <c r="V156" s="148"/>
      <c r="W156" s="148"/>
      <c r="X156" s="148"/>
      <c r="Y156" s="148"/>
      <c r="Z156" s="148"/>
    </row>
    <row r="157" spans="1:26" ht="36" x14ac:dyDescent="0.25">
      <c r="A157" s="230"/>
      <c r="B157" s="49"/>
      <c r="C157" s="124" t="s">
        <v>2273</v>
      </c>
      <c r="D157" s="151">
        <f t="shared" si="5"/>
        <v>1</v>
      </c>
      <c r="E157" s="126">
        <v>1</v>
      </c>
      <c r="F157" s="126"/>
      <c r="G157" s="127"/>
      <c r="H157" s="253"/>
      <c r="I157" s="129"/>
      <c r="J157" s="230"/>
      <c r="K157" s="148"/>
      <c r="L157" s="148"/>
      <c r="M157" s="148"/>
      <c r="N157" s="148"/>
      <c r="O157" s="148"/>
      <c r="P157" s="148"/>
      <c r="Q157" s="148"/>
      <c r="R157" s="148"/>
      <c r="S157" s="148"/>
      <c r="T157" s="148"/>
      <c r="U157" s="148"/>
      <c r="V157" s="148"/>
      <c r="W157" s="148"/>
      <c r="X157" s="148"/>
      <c r="Y157" s="148"/>
      <c r="Z157" s="148"/>
    </row>
    <row r="158" spans="1:26" ht="36" x14ac:dyDescent="0.25">
      <c r="A158" s="230"/>
      <c r="B158" s="49"/>
      <c r="C158" s="124" t="s">
        <v>2274</v>
      </c>
      <c r="D158" s="151">
        <f t="shared" si="5"/>
        <v>1</v>
      </c>
      <c r="E158" s="126">
        <v>1</v>
      </c>
      <c r="F158" s="126"/>
      <c r="G158" s="127"/>
      <c r="H158" s="253"/>
      <c r="I158" s="129"/>
      <c r="J158" s="230"/>
      <c r="K158" s="148"/>
      <c r="L158" s="148"/>
      <c r="M158" s="148"/>
      <c r="N158" s="148"/>
      <c r="O158" s="148"/>
      <c r="P158" s="148"/>
      <c r="Q158" s="148"/>
      <c r="R158" s="148"/>
      <c r="S158" s="148"/>
      <c r="T158" s="148"/>
      <c r="U158" s="148"/>
      <c r="V158" s="148"/>
      <c r="W158" s="148"/>
      <c r="X158" s="148"/>
      <c r="Y158" s="148"/>
      <c r="Z158" s="148"/>
    </row>
    <row r="159" spans="1:26" ht="24" x14ac:dyDescent="0.25">
      <c r="A159" s="230"/>
      <c r="B159" s="49"/>
      <c r="C159" s="124" t="s">
        <v>2275</v>
      </c>
      <c r="D159" s="151">
        <f t="shared" si="5"/>
        <v>1</v>
      </c>
      <c r="E159" s="126">
        <v>1</v>
      </c>
      <c r="F159" s="126"/>
      <c r="G159" s="127"/>
      <c r="H159" s="253"/>
      <c r="I159" s="129"/>
      <c r="J159" s="230"/>
      <c r="K159" s="148"/>
      <c r="L159" s="148"/>
      <c r="M159" s="148"/>
      <c r="N159" s="148"/>
      <c r="O159" s="148"/>
      <c r="P159" s="148"/>
      <c r="Q159" s="148"/>
      <c r="R159" s="148"/>
      <c r="S159" s="148"/>
      <c r="T159" s="148"/>
      <c r="U159" s="148"/>
      <c r="V159" s="148"/>
      <c r="W159" s="148"/>
      <c r="X159" s="148"/>
      <c r="Y159" s="148"/>
      <c r="Z159" s="148"/>
    </row>
    <row r="160" spans="1:26" ht="24" x14ac:dyDescent="0.25">
      <c r="A160" s="230"/>
      <c r="B160" s="49"/>
      <c r="C160" s="124" t="s">
        <v>2276</v>
      </c>
      <c r="D160" s="151">
        <f t="shared" si="5"/>
        <v>1</v>
      </c>
      <c r="E160" s="126">
        <v>1</v>
      </c>
      <c r="F160" s="126"/>
      <c r="G160" s="127"/>
      <c r="H160" s="253"/>
      <c r="I160" s="129"/>
      <c r="J160" s="230"/>
      <c r="K160" s="148"/>
      <c r="L160" s="148"/>
      <c r="M160" s="148"/>
      <c r="N160" s="148"/>
      <c r="O160" s="148"/>
      <c r="P160" s="148"/>
      <c r="Q160" s="148"/>
      <c r="R160" s="148"/>
      <c r="S160" s="148"/>
      <c r="T160" s="148"/>
      <c r="U160" s="148"/>
      <c r="V160" s="148"/>
      <c r="W160" s="148"/>
      <c r="X160" s="148"/>
      <c r="Y160" s="148"/>
      <c r="Z160" s="148"/>
    </row>
    <row r="161" spans="1:26" ht="36" x14ac:dyDescent="0.25">
      <c r="A161" s="230"/>
      <c r="B161" s="49"/>
      <c r="C161" s="124" t="s">
        <v>2277</v>
      </c>
      <c r="D161" s="151">
        <f t="shared" si="5"/>
        <v>1</v>
      </c>
      <c r="E161" s="126">
        <v>1</v>
      </c>
      <c r="F161" s="126"/>
      <c r="G161" s="127"/>
      <c r="H161" s="253"/>
      <c r="I161" s="129"/>
      <c r="J161" s="230"/>
      <c r="K161" s="148"/>
      <c r="L161" s="148"/>
      <c r="M161" s="148"/>
      <c r="N161" s="148"/>
      <c r="O161" s="148"/>
      <c r="P161" s="148"/>
      <c r="Q161" s="148"/>
      <c r="R161" s="148"/>
      <c r="S161" s="148"/>
      <c r="T161" s="148"/>
      <c r="U161" s="148"/>
      <c r="V161" s="148"/>
      <c r="W161" s="148"/>
      <c r="X161" s="148"/>
      <c r="Y161" s="148"/>
      <c r="Z161" s="148"/>
    </row>
    <row r="162" spans="1:26" ht="36" x14ac:dyDescent="0.25">
      <c r="A162" s="230"/>
      <c r="B162" s="49"/>
      <c r="C162" s="130" t="s">
        <v>3936</v>
      </c>
      <c r="D162" s="151">
        <f t="shared" si="5"/>
        <v>1</v>
      </c>
      <c r="E162" s="126">
        <v>1</v>
      </c>
      <c r="F162" s="126"/>
      <c r="G162" s="127"/>
      <c r="H162" s="253"/>
      <c r="I162" s="129"/>
      <c r="J162" s="230"/>
      <c r="K162" s="148"/>
      <c r="L162" s="148"/>
      <c r="M162" s="148"/>
      <c r="N162" s="148"/>
      <c r="O162" s="148"/>
      <c r="P162" s="148"/>
      <c r="Q162" s="148"/>
      <c r="R162" s="148"/>
      <c r="S162" s="148"/>
      <c r="T162" s="148"/>
      <c r="U162" s="148"/>
      <c r="V162" s="148"/>
      <c r="W162" s="148"/>
      <c r="X162" s="148"/>
      <c r="Y162" s="148"/>
      <c r="Z162" s="148"/>
    </row>
    <row r="163" spans="1:26" x14ac:dyDescent="0.25">
      <c r="A163" s="230"/>
      <c r="B163" s="49"/>
      <c r="C163" s="124" t="s">
        <v>2279</v>
      </c>
      <c r="D163" s="151">
        <f t="shared" si="5"/>
        <v>1</v>
      </c>
      <c r="E163" s="126">
        <v>1</v>
      </c>
      <c r="F163" s="126"/>
      <c r="G163" s="127"/>
      <c r="H163" s="253"/>
      <c r="I163" s="129"/>
      <c r="J163" s="230"/>
      <c r="K163" s="148"/>
      <c r="L163" s="148"/>
      <c r="M163" s="148"/>
      <c r="N163" s="148"/>
      <c r="O163" s="148"/>
      <c r="P163" s="148"/>
      <c r="Q163" s="148"/>
      <c r="R163" s="148"/>
      <c r="S163" s="148"/>
      <c r="T163" s="148"/>
      <c r="U163" s="148"/>
      <c r="V163" s="148"/>
      <c r="W163" s="148"/>
      <c r="X163" s="148"/>
      <c r="Y163" s="148"/>
      <c r="Z163" s="148"/>
    </row>
    <row r="164" spans="1:26" x14ac:dyDescent="0.25">
      <c r="A164" s="230"/>
      <c r="B164" s="97"/>
      <c r="C164" s="254"/>
      <c r="D164" s="265">
        <f t="shared" si="5"/>
        <v>1</v>
      </c>
      <c r="E164" s="255"/>
      <c r="F164" s="255"/>
      <c r="G164" s="255"/>
      <c r="H164" s="255"/>
      <c r="I164" s="98"/>
      <c r="J164" s="230"/>
      <c r="K164" s="148"/>
      <c r="L164" s="148"/>
      <c r="M164" s="148"/>
      <c r="N164" s="148"/>
      <c r="O164" s="148"/>
      <c r="P164" s="148"/>
      <c r="Q164" s="148"/>
      <c r="R164" s="148"/>
      <c r="S164" s="148"/>
      <c r="T164" s="148"/>
      <c r="U164" s="148"/>
      <c r="V164" s="148"/>
      <c r="W164" s="148"/>
      <c r="X164" s="148"/>
      <c r="Y164" s="148"/>
      <c r="Z164" s="148"/>
    </row>
    <row r="165" spans="1:26" x14ac:dyDescent="0.25">
      <c r="A165" s="230"/>
      <c r="B165" s="230"/>
      <c r="C165" s="256"/>
      <c r="D165" s="116"/>
      <c r="E165" s="230"/>
      <c r="F165" s="230"/>
      <c r="G165" s="230"/>
      <c r="H165" s="230"/>
      <c r="I165" s="230"/>
      <c r="J165" s="230"/>
      <c r="K165" s="148"/>
      <c r="L165" s="148"/>
      <c r="M165" s="148"/>
      <c r="N165" s="148"/>
      <c r="O165" s="148"/>
      <c r="P165" s="148"/>
      <c r="Q165" s="148"/>
      <c r="R165" s="148"/>
      <c r="S165" s="148"/>
      <c r="T165" s="148"/>
      <c r="U165" s="148"/>
      <c r="V165" s="148"/>
      <c r="W165" s="148"/>
      <c r="X165" s="148"/>
      <c r="Y165" s="148"/>
      <c r="Z165" s="148"/>
    </row>
    <row r="166" spans="1:26" x14ac:dyDescent="0.25">
      <c r="A166" s="230"/>
      <c r="B166" s="230"/>
      <c r="C166" s="256"/>
      <c r="D166" s="116"/>
      <c r="E166" s="230"/>
      <c r="F166" s="230"/>
      <c r="G166" s="230"/>
      <c r="H166" s="230"/>
      <c r="I166" s="230"/>
      <c r="J166" s="230"/>
      <c r="K166" s="148"/>
      <c r="L166" s="148"/>
      <c r="M166" s="148"/>
      <c r="N166" s="148"/>
      <c r="O166" s="148"/>
      <c r="P166" s="148"/>
      <c r="Q166" s="148"/>
      <c r="R166" s="148"/>
      <c r="S166" s="148"/>
      <c r="T166" s="148"/>
      <c r="U166" s="148"/>
      <c r="V166" s="148"/>
      <c r="W166" s="148"/>
      <c r="X166" s="148"/>
      <c r="Y166" s="148"/>
      <c r="Z166" s="148"/>
    </row>
    <row r="167" spans="1:26" x14ac:dyDescent="0.25">
      <c r="A167" s="230"/>
      <c r="B167" s="230"/>
      <c r="C167" s="256"/>
      <c r="D167" s="116"/>
      <c r="E167" s="230"/>
      <c r="F167" s="230"/>
      <c r="G167" s="230"/>
      <c r="H167" s="230"/>
      <c r="I167" s="230"/>
      <c r="J167" s="230"/>
      <c r="K167" s="148"/>
      <c r="L167" s="148"/>
      <c r="M167" s="148"/>
      <c r="N167" s="148"/>
      <c r="O167" s="148"/>
      <c r="P167" s="148"/>
      <c r="Q167" s="148"/>
      <c r="R167" s="148"/>
      <c r="S167" s="148"/>
      <c r="T167" s="148"/>
      <c r="U167" s="148"/>
      <c r="V167" s="148"/>
      <c r="W167" s="148"/>
      <c r="X167" s="148"/>
      <c r="Y167" s="148"/>
      <c r="Z167" s="148"/>
    </row>
    <row r="168" spans="1:26" x14ac:dyDescent="0.25">
      <c r="A168" s="230"/>
      <c r="B168" s="230"/>
      <c r="C168" s="256"/>
      <c r="D168" s="116"/>
      <c r="E168" s="230"/>
      <c r="F168" s="230"/>
      <c r="G168" s="230"/>
      <c r="H168" s="230"/>
      <c r="I168" s="230"/>
      <c r="J168" s="230"/>
      <c r="K168" s="148"/>
      <c r="L168" s="148"/>
      <c r="M168" s="148"/>
      <c r="N168" s="148"/>
      <c r="O168" s="148"/>
      <c r="P168" s="148"/>
      <c r="Q168" s="148"/>
      <c r="R168" s="148"/>
      <c r="S168" s="148"/>
      <c r="T168" s="148"/>
      <c r="U168" s="148"/>
      <c r="V168" s="148"/>
      <c r="W168" s="148"/>
      <c r="X168" s="148"/>
      <c r="Y168" s="148"/>
      <c r="Z168" s="148"/>
    </row>
    <row r="169" spans="1:26" x14ac:dyDescent="0.25">
      <c r="A169" s="230"/>
      <c r="B169" s="230"/>
      <c r="C169" s="256"/>
      <c r="D169" s="116"/>
      <c r="E169" s="230"/>
      <c r="F169" s="230"/>
      <c r="G169" s="230"/>
      <c r="H169" s="230"/>
      <c r="I169" s="230"/>
      <c r="J169" s="230"/>
      <c r="K169" s="148"/>
      <c r="L169" s="148"/>
      <c r="M169" s="148"/>
      <c r="N169" s="148"/>
      <c r="O169" s="148"/>
      <c r="P169" s="148"/>
      <c r="Q169" s="148"/>
      <c r="R169" s="148"/>
      <c r="S169" s="148"/>
      <c r="T169" s="148"/>
      <c r="U169" s="148"/>
      <c r="V169" s="148"/>
      <c r="W169" s="148"/>
      <c r="X169" s="148"/>
      <c r="Y169" s="148"/>
      <c r="Z169" s="148"/>
    </row>
    <row r="170" spans="1:26" x14ac:dyDescent="0.25">
      <c r="A170" s="230"/>
      <c r="B170" s="230"/>
      <c r="C170" s="256"/>
      <c r="D170" s="116"/>
      <c r="E170" s="230"/>
      <c r="F170" s="230"/>
      <c r="G170" s="230"/>
      <c r="H170" s="230"/>
      <c r="I170" s="230"/>
      <c r="J170" s="230"/>
      <c r="K170" s="148"/>
      <c r="L170" s="148"/>
      <c r="M170" s="148"/>
      <c r="N170" s="148"/>
      <c r="O170" s="148"/>
      <c r="P170" s="148"/>
      <c r="Q170" s="148"/>
      <c r="R170" s="148"/>
      <c r="S170" s="148"/>
      <c r="T170" s="148"/>
      <c r="U170" s="148"/>
      <c r="V170" s="148"/>
      <c r="W170" s="148"/>
      <c r="X170" s="148"/>
      <c r="Y170" s="148"/>
      <c r="Z170" s="148"/>
    </row>
    <row r="171" spans="1:26" ht="18.75" x14ac:dyDescent="0.25">
      <c r="A171" s="234"/>
      <c r="B171" s="407" t="s">
        <v>3937</v>
      </c>
      <c r="C171" s="408"/>
      <c r="D171" s="408"/>
      <c r="E171" s="408"/>
      <c r="F171" s="408"/>
      <c r="G171" s="408"/>
      <c r="H171" s="408"/>
      <c r="I171" s="243"/>
      <c r="J171" s="233"/>
      <c r="K171" s="105"/>
      <c r="L171" s="105"/>
      <c r="M171" s="105"/>
      <c r="N171" s="105"/>
      <c r="O171" s="105"/>
      <c r="P171" s="105"/>
      <c r="Q171" s="105"/>
      <c r="R171" s="105"/>
      <c r="S171" s="105"/>
      <c r="T171" s="105"/>
      <c r="U171" s="105"/>
      <c r="V171" s="105"/>
      <c r="W171" s="105"/>
      <c r="X171" s="105"/>
      <c r="Y171" s="105"/>
      <c r="Z171" s="105"/>
    </row>
    <row r="172" spans="1:26" x14ac:dyDescent="0.25">
      <c r="A172" s="234"/>
      <c r="B172" s="232"/>
      <c r="C172" s="232"/>
      <c r="D172" s="119"/>
      <c r="E172" s="232"/>
      <c r="F172" s="232"/>
      <c r="G172" s="232"/>
      <c r="H172" s="232"/>
      <c r="I172" s="232"/>
      <c r="J172" s="233"/>
      <c r="K172" s="105"/>
      <c r="L172" s="105"/>
      <c r="M172" s="105"/>
      <c r="N172" s="105"/>
      <c r="O172" s="105"/>
      <c r="P172" s="105"/>
      <c r="Q172" s="105"/>
      <c r="R172" s="105"/>
      <c r="S172" s="105"/>
      <c r="T172" s="105"/>
      <c r="U172" s="105"/>
      <c r="V172" s="105"/>
      <c r="W172" s="105"/>
      <c r="X172" s="105"/>
      <c r="Y172" s="105"/>
      <c r="Z172" s="105"/>
    </row>
    <row r="173" spans="1:26" x14ac:dyDescent="0.25">
      <c r="A173" s="234"/>
      <c r="B173" s="232"/>
      <c r="C173" s="244" t="s">
        <v>1478</v>
      </c>
      <c r="D173" s="120"/>
      <c r="E173" s="245">
        <f>IF(SUM(D182:D211)=0,"NA",SUM(E182:E211)/SUM(D182:D211))</f>
        <v>1</v>
      </c>
      <c r="F173" s="246"/>
      <c r="G173" s="248"/>
      <c r="H173" s="234"/>
      <c r="I173" s="232"/>
      <c r="J173" s="233"/>
      <c r="K173" s="105"/>
      <c r="L173" s="105"/>
      <c r="M173" s="105"/>
      <c r="N173" s="105"/>
      <c r="O173" s="105"/>
      <c r="P173" s="105"/>
      <c r="Q173" s="105"/>
      <c r="R173" s="105"/>
      <c r="S173" s="105"/>
      <c r="T173" s="105"/>
      <c r="U173" s="105"/>
      <c r="V173" s="105"/>
      <c r="W173" s="105"/>
      <c r="X173" s="105"/>
      <c r="Y173" s="105"/>
      <c r="Z173" s="105"/>
    </row>
    <row r="174" spans="1:26" x14ac:dyDescent="0.25">
      <c r="A174" s="234"/>
      <c r="B174" s="234"/>
      <c r="C174" s="244" t="s">
        <v>1480</v>
      </c>
      <c r="D174" s="120"/>
      <c r="E174" s="245">
        <f>IF(SUM(D182:D211)=0,"NA",SUM(E216:E224)/SUM(D216:D224))</f>
        <v>1</v>
      </c>
      <c r="F174" s="246"/>
      <c r="G174" s="248"/>
      <c r="H174" s="234"/>
      <c r="I174" s="232"/>
      <c r="J174" s="233"/>
      <c r="K174" s="105"/>
      <c r="L174" s="105"/>
      <c r="M174" s="105"/>
      <c r="N174" s="105"/>
      <c r="O174" s="105"/>
      <c r="P174" s="105"/>
      <c r="Q174" s="105"/>
      <c r="R174" s="105"/>
      <c r="S174" s="105"/>
      <c r="T174" s="105"/>
      <c r="U174" s="105"/>
      <c r="V174" s="105"/>
      <c r="W174" s="105"/>
      <c r="X174" s="105"/>
      <c r="Y174" s="105"/>
      <c r="Z174" s="105"/>
    </row>
    <row r="175" spans="1:26" x14ac:dyDescent="0.25">
      <c r="A175" s="234"/>
      <c r="B175" s="234"/>
      <c r="C175" s="244" t="s">
        <v>1482</v>
      </c>
      <c r="D175" s="120"/>
      <c r="E175" s="177">
        <f>IF(SUM(D182:D211)=0,"NA",E173*0.6+E174*0.4)</f>
        <v>1</v>
      </c>
      <c r="F175" s="249"/>
      <c r="G175" s="235" t="s">
        <v>3917</v>
      </c>
      <c r="H175" s="234"/>
      <c r="I175" s="232"/>
      <c r="J175" s="233"/>
      <c r="K175" s="105"/>
      <c r="L175" s="105"/>
      <c r="M175" s="105"/>
      <c r="N175" s="105"/>
      <c r="O175" s="105"/>
      <c r="P175" s="105"/>
      <c r="Q175" s="105"/>
      <c r="R175" s="105"/>
      <c r="S175" s="105"/>
      <c r="T175" s="105"/>
      <c r="U175" s="105"/>
      <c r="V175" s="105"/>
      <c r="W175" s="105"/>
      <c r="X175" s="105"/>
      <c r="Y175" s="105"/>
      <c r="Z175" s="105"/>
    </row>
    <row r="176" spans="1:26" x14ac:dyDescent="0.25">
      <c r="A176" s="234"/>
      <c r="B176" s="234"/>
      <c r="C176" s="234"/>
      <c r="D176" s="117"/>
      <c r="E176" s="236"/>
      <c r="F176" s="236"/>
      <c r="G176" s="234"/>
      <c r="H176" s="234"/>
      <c r="I176" s="232"/>
      <c r="J176" s="233"/>
      <c r="K176" s="105"/>
      <c r="L176" s="105"/>
      <c r="M176" s="105"/>
      <c r="N176" s="105"/>
      <c r="O176" s="105"/>
      <c r="P176" s="105"/>
      <c r="Q176" s="105"/>
      <c r="R176" s="105"/>
      <c r="S176" s="105"/>
      <c r="T176" s="105"/>
      <c r="U176" s="105"/>
      <c r="V176" s="105"/>
      <c r="W176" s="105"/>
      <c r="X176" s="105"/>
      <c r="Y176" s="105"/>
      <c r="Z176" s="105"/>
    </row>
    <row r="177" spans="1:26" x14ac:dyDescent="0.25">
      <c r="A177" s="230"/>
      <c r="B177" s="231"/>
      <c r="C177" s="232"/>
      <c r="D177" s="114"/>
      <c r="E177" s="231"/>
      <c r="F177" s="231"/>
      <c r="G177" s="231"/>
      <c r="H177" s="232"/>
      <c r="I177" s="232"/>
      <c r="J177" s="233"/>
      <c r="K177" s="148"/>
      <c r="L177" s="148"/>
      <c r="M177" s="148"/>
      <c r="N177" s="148"/>
      <c r="O177" s="148"/>
      <c r="P177" s="148"/>
      <c r="Q177" s="148"/>
      <c r="R177" s="148"/>
      <c r="S177" s="148"/>
      <c r="T177" s="148"/>
      <c r="U177" s="148"/>
      <c r="V177" s="148"/>
      <c r="W177" s="148"/>
      <c r="X177" s="148"/>
      <c r="Y177" s="148"/>
      <c r="Z177" s="148"/>
    </row>
    <row r="178" spans="1:26" x14ac:dyDescent="0.25">
      <c r="A178" s="230"/>
      <c r="B178" s="91"/>
      <c r="C178" s="251"/>
      <c r="D178" s="121"/>
      <c r="E178" s="409"/>
      <c r="F178" s="410"/>
      <c r="G178" s="410"/>
      <c r="H178" s="252"/>
      <c r="I178" s="92"/>
      <c r="J178" s="233"/>
      <c r="K178" s="148"/>
      <c r="L178" s="148"/>
      <c r="M178" s="148"/>
      <c r="N178" s="148"/>
      <c r="O178" s="148"/>
      <c r="P178" s="148"/>
      <c r="Q178" s="148"/>
      <c r="R178" s="148"/>
      <c r="S178" s="148"/>
      <c r="T178" s="148"/>
      <c r="U178" s="148"/>
      <c r="V178" s="148"/>
      <c r="W178" s="148"/>
      <c r="X178" s="148"/>
      <c r="Y178" s="148"/>
      <c r="Z178" s="148"/>
    </row>
    <row r="179" spans="1:26" x14ac:dyDescent="0.25">
      <c r="A179" s="230"/>
      <c r="B179" s="49"/>
      <c r="C179" s="234" t="s">
        <v>1484</v>
      </c>
      <c r="D179" s="122"/>
      <c r="E179" s="253"/>
      <c r="F179" s="253"/>
      <c r="G179" s="253"/>
      <c r="H179" s="253"/>
      <c r="I179" s="93"/>
      <c r="J179" s="233"/>
      <c r="K179" s="148"/>
      <c r="L179" s="148"/>
      <c r="M179" s="148"/>
      <c r="N179" s="148"/>
      <c r="O179" s="148"/>
      <c r="P179" s="148"/>
      <c r="Q179" s="148"/>
      <c r="R179" s="148"/>
      <c r="S179" s="148"/>
      <c r="T179" s="148"/>
      <c r="U179" s="148"/>
      <c r="V179" s="148"/>
      <c r="W179" s="148"/>
      <c r="X179" s="148"/>
      <c r="Y179" s="148"/>
      <c r="Z179" s="148"/>
    </row>
    <row r="180" spans="1:26" x14ac:dyDescent="0.25">
      <c r="A180" s="230"/>
      <c r="B180" s="123"/>
      <c r="C180" s="234"/>
      <c r="D180" s="122"/>
      <c r="E180" s="253"/>
      <c r="F180" s="253"/>
      <c r="G180" s="253"/>
      <c r="H180" s="253"/>
      <c r="I180" s="93"/>
      <c r="J180" s="233"/>
      <c r="K180" s="148"/>
      <c r="L180" s="148"/>
      <c r="M180" s="148"/>
      <c r="N180" s="148"/>
      <c r="O180" s="148"/>
      <c r="P180" s="148"/>
      <c r="Q180" s="148"/>
      <c r="R180" s="148"/>
      <c r="S180" s="148"/>
      <c r="T180" s="148"/>
      <c r="U180" s="148"/>
      <c r="V180" s="148"/>
      <c r="W180" s="148"/>
      <c r="X180" s="148"/>
      <c r="Y180" s="148"/>
      <c r="Z180" s="148"/>
    </row>
    <row r="181" spans="1:26" x14ac:dyDescent="0.25">
      <c r="A181" s="230"/>
      <c r="B181" s="123"/>
      <c r="C181" s="232" t="s">
        <v>726</v>
      </c>
      <c r="D181" s="114"/>
      <c r="E181" s="231" t="s">
        <v>1485</v>
      </c>
      <c r="F181" s="231" t="s">
        <v>712</v>
      </c>
      <c r="G181" s="231" t="s">
        <v>1486</v>
      </c>
      <c r="H181" s="253"/>
      <c r="I181" s="93"/>
      <c r="J181" s="233"/>
      <c r="K181" s="148"/>
      <c r="L181" s="148"/>
      <c r="M181" s="148"/>
      <c r="N181" s="148"/>
      <c r="O181" s="148"/>
      <c r="P181" s="148"/>
      <c r="Q181" s="148"/>
      <c r="R181" s="148"/>
      <c r="S181" s="148"/>
      <c r="T181" s="148"/>
      <c r="U181" s="148"/>
      <c r="V181" s="148"/>
      <c r="W181" s="148"/>
      <c r="X181" s="148"/>
      <c r="Y181" s="148"/>
      <c r="Z181" s="148"/>
    </row>
    <row r="182" spans="1:26" x14ac:dyDescent="0.25">
      <c r="A182" s="230"/>
      <c r="B182" s="49"/>
      <c r="C182" s="124" t="s">
        <v>1487</v>
      </c>
      <c r="D182" s="125">
        <v>1</v>
      </c>
      <c r="E182" s="126">
        <v>1</v>
      </c>
      <c r="F182" s="126"/>
      <c r="G182" s="127"/>
      <c r="H182" s="253"/>
      <c r="I182" s="93"/>
      <c r="J182" s="230"/>
      <c r="K182" s="148"/>
      <c r="L182" s="148"/>
      <c r="M182" s="148"/>
      <c r="N182" s="148"/>
      <c r="O182" s="148"/>
      <c r="P182" s="148"/>
      <c r="Q182" s="148"/>
      <c r="R182" s="148"/>
      <c r="S182" s="148"/>
      <c r="T182" s="148"/>
      <c r="U182" s="148"/>
      <c r="V182" s="148"/>
      <c r="W182" s="148"/>
      <c r="X182" s="148"/>
      <c r="Y182" s="148"/>
      <c r="Z182" s="148"/>
    </row>
    <row r="183" spans="1:26" ht="24" x14ac:dyDescent="0.25">
      <c r="A183" s="230"/>
      <c r="B183" s="49"/>
      <c r="C183" s="124" t="s">
        <v>1488</v>
      </c>
      <c r="D183" s="151">
        <f t="shared" ref="D183:D211" si="6">IF(E183="Justificado",0,1)</f>
        <v>1</v>
      </c>
      <c r="E183" s="126">
        <v>1</v>
      </c>
      <c r="F183" s="126"/>
      <c r="G183" s="127"/>
      <c r="H183" s="253"/>
      <c r="I183" s="93"/>
      <c r="J183" s="230"/>
      <c r="K183" s="148"/>
      <c r="L183" s="148"/>
      <c r="M183" s="148"/>
      <c r="N183" s="148"/>
      <c r="O183" s="148"/>
      <c r="P183" s="148"/>
      <c r="Q183" s="148"/>
      <c r="R183" s="148"/>
      <c r="S183" s="148"/>
      <c r="T183" s="148"/>
      <c r="U183" s="148"/>
      <c r="V183" s="148"/>
      <c r="W183" s="148"/>
      <c r="X183" s="148"/>
      <c r="Y183" s="148"/>
      <c r="Z183" s="148"/>
    </row>
    <row r="184" spans="1:26" ht="24" x14ac:dyDescent="0.25">
      <c r="A184" s="230"/>
      <c r="B184" s="49"/>
      <c r="C184" s="124" t="s">
        <v>3938</v>
      </c>
      <c r="D184" s="151">
        <f t="shared" si="6"/>
        <v>1</v>
      </c>
      <c r="E184" s="126">
        <v>1</v>
      </c>
      <c r="F184" s="126"/>
      <c r="G184" s="127"/>
      <c r="H184" s="253"/>
      <c r="I184" s="93"/>
      <c r="J184" s="230"/>
      <c r="K184" s="148"/>
      <c r="L184" s="148"/>
      <c r="M184" s="148"/>
      <c r="N184" s="148"/>
      <c r="O184" s="148"/>
      <c r="P184" s="148"/>
      <c r="Q184" s="148"/>
      <c r="R184" s="148"/>
      <c r="S184" s="148"/>
      <c r="T184" s="148"/>
      <c r="U184" s="148"/>
      <c r="V184" s="148"/>
      <c r="W184" s="148"/>
      <c r="X184" s="148"/>
      <c r="Y184" s="148"/>
      <c r="Z184" s="148"/>
    </row>
    <row r="185" spans="1:26" ht="24" x14ac:dyDescent="0.25">
      <c r="A185" s="230"/>
      <c r="B185" s="49"/>
      <c r="C185" s="124" t="s">
        <v>3919</v>
      </c>
      <c r="D185" s="151">
        <f t="shared" si="6"/>
        <v>1</v>
      </c>
      <c r="E185" s="126">
        <v>1</v>
      </c>
      <c r="F185" s="126"/>
      <c r="G185" s="127"/>
      <c r="H185" s="253"/>
      <c r="I185" s="93"/>
      <c r="J185" s="230"/>
      <c r="K185" s="148"/>
      <c r="L185" s="148"/>
      <c r="M185" s="148"/>
      <c r="N185" s="148"/>
      <c r="O185" s="148"/>
      <c r="P185" s="148"/>
      <c r="Q185" s="148"/>
      <c r="R185" s="148"/>
      <c r="S185" s="148"/>
      <c r="T185" s="148"/>
      <c r="U185" s="148"/>
      <c r="V185" s="148"/>
      <c r="W185" s="148"/>
      <c r="X185" s="148"/>
      <c r="Y185" s="148"/>
      <c r="Z185" s="148"/>
    </row>
    <row r="186" spans="1:26" x14ac:dyDescent="0.25">
      <c r="A186" s="230"/>
      <c r="B186" s="49"/>
      <c r="C186" s="124" t="s">
        <v>2805</v>
      </c>
      <c r="D186" s="151">
        <f t="shared" si="6"/>
        <v>1</v>
      </c>
      <c r="E186" s="126">
        <v>1</v>
      </c>
      <c r="F186" s="126"/>
      <c r="G186" s="127"/>
      <c r="H186" s="253"/>
      <c r="I186" s="93"/>
      <c r="J186" s="230"/>
      <c r="K186" s="148"/>
      <c r="L186" s="148"/>
      <c r="M186" s="148"/>
      <c r="N186" s="148"/>
      <c r="O186" s="148"/>
      <c r="P186" s="148"/>
      <c r="Q186" s="148"/>
      <c r="R186" s="148"/>
      <c r="S186" s="148"/>
      <c r="T186" s="148"/>
      <c r="U186" s="148"/>
      <c r="V186" s="148"/>
      <c r="W186" s="148"/>
      <c r="X186" s="148"/>
      <c r="Y186" s="148"/>
      <c r="Z186" s="148"/>
    </row>
    <row r="187" spans="1:26" ht="24" x14ac:dyDescent="0.25">
      <c r="A187" s="230"/>
      <c r="B187" s="49"/>
      <c r="C187" s="124" t="s">
        <v>2806</v>
      </c>
      <c r="D187" s="151">
        <f t="shared" si="6"/>
        <v>1</v>
      </c>
      <c r="E187" s="126">
        <v>1</v>
      </c>
      <c r="F187" s="126"/>
      <c r="G187" s="127"/>
      <c r="H187" s="253"/>
      <c r="I187" s="93"/>
      <c r="J187" s="230"/>
      <c r="K187" s="148"/>
      <c r="L187" s="148"/>
      <c r="M187" s="148"/>
      <c r="N187" s="148"/>
      <c r="O187" s="148"/>
      <c r="P187" s="148"/>
      <c r="Q187" s="148"/>
      <c r="R187" s="148"/>
      <c r="S187" s="148"/>
      <c r="T187" s="148"/>
      <c r="U187" s="148"/>
      <c r="V187" s="148"/>
      <c r="W187" s="148"/>
      <c r="X187" s="148"/>
      <c r="Y187" s="148"/>
      <c r="Z187" s="148"/>
    </row>
    <row r="188" spans="1:26" x14ac:dyDescent="0.25">
      <c r="A188" s="230"/>
      <c r="B188" s="49"/>
      <c r="C188" s="124" t="s">
        <v>3939</v>
      </c>
      <c r="D188" s="151">
        <f t="shared" si="6"/>
        <v>1</v>
      </c>
      <c r="E188" s="126">
        <v>1</v>
      </c>
      <c r="F188" s="126"/>
      <c r="G188" s="127"/>
      <c r="H188" s="253"/>
      <c r="I188" s="93"/>
      <c r="J188" s="230"/>
      <c r="K188" s="148"/>
      <c r="L188" s="148"/>
      <c r="M188" s="148"/>
      <c r="N188" s="148"/>
      <c r="O188" s="148"/>
      <c r="P188" s="148"/>
      <c r="Q188" s="148"/>
      <c r="R188" s="148"/>
      <c r="S188" s="148"/>
      <c r="T188" s="148"/>
      <c r="U188" s="148"/>
      <c r="V188" s="148"/>
      <c r="W188" s="148"/>
      <c r="X188" s="148"/>
      <c r="Y188" s="148"/>
      <c r="Z188" s="148"/>
    </row>
    <row r="189" spans="1:26" ht="48" x14ac:dyDescent="0.25">
      <c r="A189" s="230"/>
      <c r="B189" s="49"/>
      <c r="C189" s="128" t="s">
        <v>3940</v>
      </c>
      <c r="D189" s="151">
        <f t="shared" si="6"/>
        <v>1</v>
      </c>
      <c r="E189" s="126">
        <v>1</v>
      </c>
      <c r="F189" s="126"/>
      <c r="G189" s="127"/>
      <c r="H189" s="253"/>
      <c r="I189" s="93"/>
      <c r="J189" s="230"/>
      <c r="K189" s="148"/>
      <c r="L189" s="148"/>
      <c r="M189" s="148"/>
      <c r="N189" s="148"/>
      <c r="O189" s="148"/>
      <c r="P189" s="148"/>
      <c r="Q189" s="148"/>
      <c r="R189" s="148"/>
      <c r="S189" s="148"/>
      <c r="T189" s="148"/>
      <c r="U189" s="148"/>
      <c r="V189" s="148"/>
      <c r="W189" s="148"/>
      <c r="X189" s="148"/>
      <c r="Y189" s="148"/>
      <c r="Z189" s="148"/>
    </row>
    <row r="190" spans="1:26" ht="24" x14ac:dyDescent="0.25">
      <c r="A190" s="230"/>
      <c r="B190" s="49"/>
      <c r="C190" s="128" t="s">
        <v>3941</v>
      </c>
      <c r="D190" s="151">
        <f t="shared" si="6"/>
        <v>1</v>
      </c>
      <c r="E190" s="126">
        <v>1</v>
      </c>
      <c r="F190" s="126"/>
      <c r="G190" s="127"/>
      <c r="H190" s="253"/>
      <c r="I190" s="93"/>
      <c r="J190" s="230"/>
      <c r="K190" s="148"/>
      <c r="L190" s="148"/>
      <c r="M190" s="148"/>
      <c r="N190" s="148"/>
      <c r="O190" s="148"/>
      <c r="P190" s="148"/>
      <c r="Q190" s="148"/>
      <c r="R190" s="148"/>
      <c r="S190" s="148"/>
      <c r="T190" s="148"/>
      <c r="U190" s="148"/>
      <c r="V190" s="148"/>
      <c r="W190" s="148"/>
      <c r="X190" s="148"/>
      <c r="Y190" s="148"/>
      <c r="Z190" s="148"/>
    </row>
    <row r="191" spans="1:26" x14ac:dyDescent="0.25">
      <c r="A191" s="230"/>
      <c r="B191" s="49"/>
      <c r="C191" s="128" t="s">
        <v>3942</v>
      </c>
      <c r="D191" s="151">
        <f t="shared" si="6"/>
        <v>1</v>
      </c>
      <c r="E191" s="126">
        <v>1</v>
      </c>
      <c r="F191" s="126"/>
      <c r="G191" s="127"/>
      <c r="H191" s="253"/>
      <c r="I191" s="93"/>
      <c r="J191" s="230"/>
      <c r="K191" s="148"/>
      <c r="L191" s="148"/>
      <c r="M191" s="148"/>
      <c r="N191" s="148"/>
      <c r="O191" s="148"/>
      <c r="P191" s="148"/>
      <c r="Q191" s="148"/>
      <c r="R191" s="148"/>
      <c r="S191" s="148"/>
      <c r="T191" s="148"/>
      <c r="U191" s="148"/>
      <c r="V191" s="148"/>
      <c r="W191" s="148"/>
      <c r="X191" s="148"/>
      <c r="Y191" s="148"/>
      <c r="Z191" s="148"/>
    </row>
    <row r="192" spans="1:26" ht="24" x14ac:dyDescent="0.25">
      <c r="A192" s="230"/>
      <c r="B192" s="49"/>
      <c r="C192" s="128" t="s">
        <v>3943</v>
      </c>
      <c r="D192" s="151">
        <f t="shared" si="6"/>
        <v>1</v>
      </c>
      <c r="E192" s="126">
        <v>1</v>
      </c>
      <c r="F192" s="126"/>
      <c r="G192" s="127"/>
      <c r="H192" s="253"/>
      <c r="I192" s="93"/>
      <c r="J192" s="230"/>
      <c r="K192" s="148"/>
      <c r="L192" s="148"/>
      <c r="M192" s="148"/>
      <c r="N192" s="148"/>
      <c r="O192" s="148"/>
      <c r="P192" s="148"/>
      <c r="Q192" s="148"/>
      <c r="R192" s="148"/>
      <c r="S192" s="148"/>
      <c r="T192" s="148"/>
      <c r="U192" s="148"/>
      <c r="V192" s="148"/>
      <c r="W192" s="148"/>
      <c r="X192" s="148"/>
      <c r="Y192" s="148"/>
      <c r="Z192" s="148"/>
    </row>
    <row r="193" spans="1:26" x14ac:dyDescent="0.25">
      <c r="A193" s="230"/>
      <c r="B193" s="49"/>
      <c r="C193" s="128" t="s">
        <v>3944</v>
      </c>
      <c r="D193" s="151">
        <f t="shared" si="6"/>
        <v>1</v>
      </c>
      <c r="E193" s="126">
        <v>1</v>
      </c>
      <c r="F193" s="126"/>
      <c r="G193" s="127"/>
      <c r="H193" s="253"/>
      <c r="I193" s="93"/>
      <c r="J193" s="230"/>
      <c r="K193" s="148"/>
      <c r="L193" s="148"/>
      <c r="M193" s="148"/>
      <c r="N193" s="148"/>
      <c r="O193" s="148"/>
      <c r="P193" s="148"/>
      <c r="Q193" s="148"/>
      <c r="R193" s="148"/>
      <c r="S193" s="148"/>
      <c r="T193" s="148"/>
      <c r="U193" s="148"/>
      <c r="V193" s="148"/>
      <c r="W193" s="148"/>
      <c r="X193" s="148"/>
      <c r="Y193" s="148"/>
      <c r="Z193" s="148"/>
    </row>
    <row r="194" spans="1:26" x14ac:dyDescent="0.25">
      <c r="A194" s="230"/>
      <c r="B194" s="49"/>
      <c r="C194" s="128" t="s">
        <v>3945</v>
      </c>
      <c r="D194" s="151">
        <f t="shared" si="6"/>
        <v>1</v>
      </c>
      <c r="E194" s="126">
        <v>1</v>
      </c>
      <c r="F194" s="126"/>
      <c r="G194" s="127"/>
      <c r="H194" s="253"/>
      <c r="I194" s="93"/>
      <c r="J194" s="230"/>
      <c r="K194" s="148"/>
      <c r="L194" s="148"/>
      <c r="M194" s="148"/>
      <c r="N194" s="148"/>
      <c r="O194" s="148"/>
      <c r="P194" s="148"/>
      <c r="Q194" s="148"/>
      <c r="R194" s="148"/>
      <c r="S194" s="148"/>
      <c r="T194" s="148"/>
      <c r="U194" s="148"/>
      <c r="V194" s="148"/>
      <c r="W194" s="148"/>
      <c r="X194" s="148"/>
      <c r="Y194" s="148"/>
      <c r="Z194" s="148"/>
    </row>
    <row r="195" spans="1:26" ht="24" x14ac:dyDescent="0.25">
      <c r="A195" s="230"/>
      <c r="B195" s="49"/>
      <c r="C195" s="128" t="s">
        <v>3946</v>
      </c>
      <c r="D195" s="151">
        <f t="shared" si="6"/>
        <v>1</v>
      </c>
      <c r="E195" s="126">
        <v>1</v>
      </c>
      <c r="F195" s="126"/>
      <c r="G195" s="127"/>
      <c r="H195" s="253"/>
      <c r="I195" s="93"/>
      <c r="J195" s="230"/>
      <c r="K195" s="148"/>
      <c r="L195" s="148"/>
      <c r="M195" s="148"/>
      <c r="N195" s="148"/>
      <c r="O195" s="148"/>
      <c r="P195" s="148"/>
      <c r="Q195" s="148"/>
      <c r="R195" s="148"/>
      <c r="S195" s="148"/>
      <c r="T195" s="148"/>
      <c r="U195" s="148"/>
      <c r="V195" s="148"/>
      <c r="W195" s="148"/>
      <c r="X195" s="148"/>
      <c r="Y195" s="148"/>
      <c r="Z195" s="148"/>
    </row>
    <row r="196" spans="1:26" ht="24" x14ac:dyDescent="0.25">
      <c r="A196" s="230"/>
      <c r="B196" s="49"/>
      <c r="C196" s="128" t="s">
        <v>3947</v>
      </c>
      <c r="D196" s="151">
        <f t="shared" si="6"/>
        <v>1</v>
      </c>
      <c r="E196" s="126">
        <v>1</v>
      </c>
      <c r="F196" s="126"/>
      <c r="G196" s="127"/>
      <c r="H196" s="253"/>
      <c r="I196" s="93"/>
      <c r="J196" s="230"/>
      <c r="K196" s="148"/>
      <c r="L196" s="148"/>
      <c r="M196" s="148"/>
      <c r="N196" s="148"/>
      <c r="O196" s="148"/>
      <c r="P196" s="148"/>
      <c r="Q196" s="148"/>
      <c r="R196" s="148"/>
      <c r="S196" s="148"/>
      <c r="T196" s="148"/>
      <c r="U196" s="148"/>
      <c r="V196" s="148"/>
      <c r="W196" s="148"/>
      <c r="X196" s="148"/>
      <c r="Y196" s="148"/>
      <c r="Z196" s="148"/>
    </row>
    <row r="197" spans="1:26" ht="24" x14ac:dyDescent="0.25">
      <c r="A197" s="230"/>
      <c r="B197" s="49"/>
      <c r="C197" s="128" t="s">
        <v>3948</v>
      </c>
      <c r="D197" s="151">
        <f t="shared" si="6"/>
        <v>1</v>
      </c>
      <c r="E197" s="126">
        <v>1</v>
      </c>
      <c r="F197" s="126"/>
      <c r="G197" s="127"/>
      <c r="H197" s="253"/>
      <c r="I197" s="93"/>
      <c r="J197" s="230"/>
      <c r="K197" s="148"/>
      <c r="L197" s="148"/>
      <c r="M197" s="148"/>
      <c r="N197" s="148"/>
      <c r="O197" s="148"/>
      <c r="P197" s="148"/>
      <c r="Q197" s="148"/>
      <c r="R197" s="148"/>
      <c r="S197" s="148"/>
      <c r="T197" s="148"/>
      <c r="U197" s="148"/>
      <c r="V197" s="148"/>
      <c r="W197" s="148"/>
      <c r="X197" s="148"/>
      <c r="Y197" s="148"/>
      <c r="Z197" s="148"/>
    </row>
    <row r="198" spans="1:26" ht="24" x14ac:dyDescent="0.25">
      <c r="A198" s="230"/>
      <c r="B198" s="49"/>
      <c r="C198" s="128" t="s">
        <v>3949</v>
      </c>
      <c r="D198" s="151">
        <f t="shared" si="6"/>
        <v>1</v>
      </c>
      <c r="E198" s="126">
        <v>1</v>
      </c>
      <c r="F198" s="126"/>
      <c r="G198" s="127"/>
      <c r="H198" s="253"/>
      <c r="I198" s="93"/>
      <c r="J198" s="230"/>
      <c r="K198" s="148"/>
      <c r="L198" s="148"/>
      <c r="M198" s="148"/>
      <c r="N198" s="148"/>
      <c r="O198" s="148"/>
      <c r="P198" s="148"/>
      <c r="Q198" s="148"/>
      <c r="R198" s="148"/>
      <c r="S198" s="148"/>
      <c r="T198" s="148"/>
      <c r="U198" s="148"/>
      <c r="V198" s="148"/>
      <c r="W198" s="148"/>
      <c r="X198" s="148"/>
      <c r="Y198" s="148"/>
      <c r="Z198" s="148"/>
    </row>
    <row r="199" spans="1:26" x14ac:dyDescent="0.25">
      <c r="A199" s="230"/>
      <c r="B199" s="49"/>
      <c r="C199" s="124" t="s">
        <v>3950</v>
      </c>
      <c r="D199" s="151">
        <f t="shared" si="6"/>
        <v>1</v>
      </c>
      <c r="E199" s="126">
        <v>1</v>
      </c>
      <c r="F199" s="126"/>
      <c r="G199" s="127"/>
      <c r="H199" s="253"/>
      <c r="I199" s="93"/>
      <c r="J199" s="230"/>
      <c r="K199" s="148"/>
      <c r="L199" s="148"/>
      <c r="M199" s="148"/>
      <c r="N199" s="148"/>
      <c r="O199" s="148"/>
      <c r="P199" s="148"/>
      <c r="Q199" s="148"/>
      <c r="R199" s="148"/>
      <c r="S199" s="148"/>
      <c r="T199" s="148"/>
      <c r="U199" s="148"/>
      <c r="V199" s="148"/>
      <c r="W199" s="148"/>
      <c r="X199" s="148"/>
      <c r="Y199" s="148"/>
      <c r="Z199" s="148"/>
    </row>
    <row r="200" spans="1:26" ht="24" x14ac:dyDescent="0.25">
      <c r="A200" s="230"/>
      <c r="B200" s="49"/>
      <c r="C200" s="124" t="s">
        <v>3951</v>
      </c>
      <c r="D200" s="151">
        <f t="shared" si="6"/>
        <v>1</v>
      </c>
      <c r="E200" s="126">
        <v>1</v>
      </c>
      <c r="F200" s="126"/>
      <c r="G200" s="127"/>
      <c r="H200" s="253"/>
      <c r="I200" s="93"/>
      <c r="J200" s="230"/>
      <c r="K200" s="148"/>
      <c r="L200" s="148"/>
      <c r="M200" s="148"/>
      <c r="N200" s="148"/>
      <c r="O200" s="148"/>
      <c r="P200" s="148"/>
      <c r="Q200" s="148"/>
      <c r="R200" s="148"/>
      <c r="S200" s="148"/>
      <c r="T200" s="148"/>
      <c r="U200" s="148"/>
      <c r="V200" s="148"/>
      <c r="W200" s="148"/>
      <c r="X200" s="148"/>
      <c r="Y200" s="148"/>
      <c r="Z200" s="148"/>
    </row>
    <row r="201" spans="1:26" ht="24" x14ac:dyDescent="0.25">
      <c r="A201" s="230"/>
      <c r="B201" s="49"/>
      <c r="C201" s="128" t="s">
        <v>3952</v>
      </c>
      <c r="D201" s="151">
        <f t="shared" si="6"/>
        <v>1</v>
      </c>
      <c r="E201" s="126">
        <v>1</v>
      </c>
      <c r="F201" s="126"/>
      <c r="G201" s="127"/>
      <c r="H201" s="253"/>
      <c r="I201" s="93"/>
      <c r="J201" s="230"/>
      <c r="K201" s="148"/>
      <c r="L201" s="148"/>
      <c r="M201" s="148"/>
      <c r="N201" s="148"/>
      <c r="O201" s="148"/>
      <c r="P201" s="148"/>
      <c r="Q201" s="148"/>
      <c r="R201" s="148"/>
      <c r="S201" s="148"/>
      <c r="T201" s="148"/>
      <c r="U201" s="148"/>
      <c r="V201" s="148"/>
      <c r="W201" s="148"/>
      <c r="X201" s="148"/>
      <c r="Y201" s="148"/>
      <c r="Z201" s="148"/>
    </row>
    <row r="202" spans="1:26" x14ac:dyDescent="0.25">
      <c r="A202" s="230"/>
      <c r="B202" s="49"/>
      <c r="C202" s="128" t="s">
        <v>3953</v>
      </c>
      <c r="D202" s="151">
        <f t="shared" si="6"/>
        <v>1</v>
      </c>
      <c r="E202" s="126">
        <v>1</v>
      </c>
      <c r="F202" s="126"/>
      <c r="G202" s="127"/>
      <c r="H202" s="253"/>
      <c r="I202" s="93"/>
      <c r="J202" s="230"/>
      <c r="K202" s="148"/>
      <c r="L202" s="148"/>
      <c r="M202" s="148"/>
      <c r="N202" s="148"/>
      <c r="O202" s="148"/>
      <c r="P202" s="148"/>
      <c r="Q202" s="148"/>
      <c r="R202" s="148"/>
      <c r="S202" s="148"/>
      <c r="T202" s="148"/>
      <c r="U202" s="148"/>
      <c r="V202" s="148"/>
      <c r="W202" s="148"/>
      <c r="X202" s="148"/>
      <c r="Y202" s="148"/>
      <c r="Z202" s="148"/>
    </row>
    <row r="203" spans="1:26" x14ac:dyDescent="0.25">
      <c r="A203" s="230"/>
      <c r="B203" s="49"/>
      <c r="C203" s="128" t="s">
        <v>3954</v>
      </c>
      <c r="D203" s="151">
        <f t="shared" si="6"/>
        <v>1</v>
      </c>
      <c r="E203" s="126">
        <v>1</v>
      </c>
      <c r="F203" s="126"/>
      <c r="G203" s="127"/>
      <c r="H203" s="253"/>
      <c r="I203" s="93"/>
      <c r="J203" s="230"/>
      <c r="K203" s="148"/>
      <c r="L203" s="148"/>
      <c r="M203" s="148"/>
      <c r="N203" s="148"/>
      <c r="O203" s="148"/>
      <c r="P203" s="148"/>
      <c r="Q203" s="148"/>
      <c r="R203" s="148"/>
      <c r="S203" s="148"/>
      <c r="T203" s="148"/>
      <c r="U203" s="148"/>
      <c r="V203" s="148"/>
      <c r="W203" s="148"/>
      <c r="X203" s="148"/>
      <c r="Y203" s="148"/>
      <c r="Z203" s="148"/>
    </row>
    <row r="204" spans="1:26" x14ac:dyDescent="0.25">
      <c r="A204" s="230"/>
      <c r="B204" s="49"/>
      <c r="C204" s="128" t="s">
        <v>3955</v>
      </c>
      <c r="D204" s="151">
        <f t="shared" si="6"/>
        <v>1</v>
      </c>
      <c r="E204" s="126">
        <v>1</v>
      </c>
      <c r="F204" s="126"/>
      <c r="G204" s="127"/>
      <c r="H204" s="253"/>
      <c r="I204" s="93"/>
      <c r="J204" s="230"/>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128" t="s">
        <v>3956</v>
      </c>
      <c r="D205" s="151">
        <f t="shared" si="6"/>
        <v>1</v>
      </c>
      <c r="E205" s="126">
        <v>1</v>
      </c>
      <c r="F205" s="126"/>
      <c r="G205" s="127"/>
      <c r="H205" s="253"/>
      <c r="I205" s="93"/>
      <c r="J205" s="230"/>
      <c r="K205" s="148"/>
      <c r="L205" s="148"/>
      <c r="M205" s="148"/>
      <c r="N205" s="148"/>
      <c r="O205" s="148"/>
      <c r="P205" s="148"/>
      <c r="Q205" s="148"/>
      <c r="R205" s="148"/>
      <c r="S205" s="148"/>
      <c r="T205" s="148"/>
      <c r="U205" s="148"/>
      <c r="V205" s="148"/>
      <c r="W205" s="148"/>
      <c r="X205" s="148"/>
      <c r="Y205" s="148"/>
      <c r="Z205" s="148"/>
    </row>
    <row r="206" spans="1:26" ht="24" x14ac:dyDescent="0.25">
      <c r="A206" s="230"/>
      <c r="B206" s="49"/>
      <c r="C206" s="128" t="s">
        <v>3957</v>
      </c>
      <c r="D206" s="151">
        <f t="shared" si="6"/>
        <v>1</v>
      </c>
      <c r="E206" s="126">
        <v>1</v>
      </c>
      <c r="F206" s="126"/>
      <c r="G206" s="127"/>
      <c r="H206" s="253"/>
      <c r="I206" s="93"/>
      <c r="J206" s="230"/>
      <c r="K206" s="148"/>
      <c r="L206" s="148"/>
      <c r="M206" s="148"/>
      <c r="N206" s="148"/>
      <c r="O206" s="148"/>
      <c r="P206" s="148"/>
      <c r="Q206" s="148"/>
      <c r="R206" s="148"/>
      <c r="S206" s="148"/>
      <c r="T206" s="148"/>
      <c r="U206" s="148"/>
      <c r="V206" s="148"/>
      <c r="W206" s="148"/>
      <c r="X206" s="148"/>
      <c r="Y206" s="148"/>
      <c r="Z206" s="148"/>
    </row>
    <row r="207" spans="1:26" ht="36" x14ac:dyDescent="0.25">
      <c r="A207" s="230"/>
      <c r="B207" s="49"/>
      <c r="C207" s="128" t="s">
        <v>3958</v>
      </c>
      <c r="D207" s="151">
        <f t="shared" si="6"/>
        <v>1</v>
      </c>
      <c r="E207" s="126">
        <v>1</v>
      </c>
      <c r="F207" s="126"/>
      <c r="G207" s="127"/>
      <c r="H207" s="253"/>
      <c r="I207" s="93"/>
      <c r="J207" s="230"/>
      <c r="K207" s="148"/>
      <c r="L207" s="148"/>
      <c r="M207" s="148"/>
      <c r="N207" s="148"/>
      <c r="O207" s="148"/>
      <c r="P207" s="148"/>
      <c r="Q207" s="148"/>
      <c r="R207" s="148"/>
      <c r="S207" s="148"/>
      <c r="T207" s="148"/>
      <c r="U207" s="148"/>
      <c r="V207" s="148"/>
      <c r="W207" s="148"/>
      <c r="X207" s="148"/>
      <c r="Y207" s="148"/>
      <c r="Z207" s="148"/>
    </row>
    <row r="208" spans="1:26" ht="36" x14ac:dyDescent="0.25">
      <c r="A208" s="230"/>
      <c r="B208" s="49"/>
      <c r="C208" s="128" t="s">
        <v>3959</v>
      </c>
      <c r="D208" s="151">
        <f t="shared" si="6"/>
        <v>1</v>
      </c>
      <c r="E208" s="126">
        <v>1</v>
      </c>
      <c r="F208" s="126"/>
      <c r="G208" s="127"/>
      <c r="H208" s="253"/>
      <c r="I208" s="93"/>
      <c r="J208" s="230"/>
      <c r="K208" s="148"/>
      <c r="L208" s="148"/>
      <c r="M208" s="148"/>
      <c r="N208" s="148"/>
      <c r="O208" s="148"/>
      <c r="P208" s="148"/>
      <c r="Q208" s="148"/>
      <c r="R208" s="148"/>
      <c r="S208" s="148"/>
      <c r="T208" s="148"/>
      <c r="U208" s="148"/>
      <c r="V208" s="148"/>
      <c r="W208" s="148"/>
      <c r="X208" s="148"/>
      <c r="Y208" s="148"/>
      <c r="Z208" s="148"/>
    </row>
    <row r="209" spans="1:26" ht="24" x14ac:dyDescent="0.25">
      <c r="A209" s="230"/>
      <c r="B209" s="49"/>
      <c r="C209" s="128" t="s">
        <v>3960</v>
      </c>
      <c r="D209" s="151">
        <f t="shared" si="6"/>
        <v>1</v>
      </c>
      <c r="E209" s="126">
        <v>1</v>
      </c>
      <c r="F209" s="126"/>
      <c r="G209" s="127"/>
      <c r="H209" s="253"/>
      <c r="I209" s="93"/>
      <c r="J209" s="230"/>
      <c r="K209" s="148"/>
      <c r="L209" s="148"/>
      <c r="M209" s="148"/>
      <c r="N209" s="148"/>
      <c r="O209" s="148"/>
      <c r="P209" s="148"/>
      <c r="Q209" s="148"/>
      <c r="R209" s="148"/>
      <c r="S209" s="148"/>
      <c r="T209" s="148"/>
      <c r="U209" s="148"/>
      <c r="V209" s="148"/>
      <c r="W209" s="148"/>
      <c r="X209" s="148"/>
      <c r="Y209" s="148"/>
      <c r="Z209" s="148"/>
    </row>
    <row r="210" spans="1:26" ht="36" x14ac:dyDescent="0.25">
      <c r="A210" s="230"/>
      <c r="B210" s="49"/>
      <c r="C210" s="128" t="s">
        <v>3961</v>
      </c>
      <c r="D210" s="151">
        <f t="shared" si="6"/>
        <v>1</v>
      </c>
      <c r="E210" s="126">
        <v>1</v>
      </c>
      <c r="F210" s="126"/>
      <c r="G210" s="127"/>
      <c r="H210" s="253"/>
      <c r="I210" s="129"/>
      <c r="J210" s="230"/>
      <c r="K210" s="148"/>
      <c r="L210" s="148"/>
      <c r="M210" s="148"/>
      <c r="N210" s="148"/>
      <c r="O210" s="148"/>
      <c r="P210" s="148"/>
      <c r="Q210" s="148"/>
      <c r="R210" s="148"/>
      <c r="S210" s="148"/>
      <c r="T210" s="148"/>
      <c r="U210" s="148"/>
      <c r="V210" s="148"/>
      <c r="W210" s="148"/>
      <c r="X210" s="148"/>
      <c r="Y210" s="148"/>
      <c r="Z210" s="148"/>
    </row>
    <row r="211" spans="1:26" ht="36" x14ac:dyDescent="0.25">
      <c r="A211" s="230"/>
      <c r="B211" s="49"/>
      <c r="C211" s="128" t="s">
        <v>3962</v>
      </c>
      <c r="D211" s="151">
        <f t="shared" si="6"/>
        <v>1</v>
      </c>
      <c r="E211" s="126">
        <v>1</v>
      </c>
      <c r="F211" s="126"/>
      <c r="G211" s="127"/>
      <c r="H211" s="253"/>
      <c r="I211" s="129"/>
      <c r="J211" s="230"/>
      <c r="K211" s="148"/>
      <c r="L211" s="148"/>
      <c r="M211" s="148"/>
      <c r="N211" s="148"/>
      <c r="O211" s="148"/>
      <c r="P211" s="148"/>
      <c r="Q211" s="148"/>
      <c r="R211" s="148"/>
      <c r="S211" s="148"/>
      <c r="T211" s="148"/>
      <c r="U211" s="148"/>
      <c r="V211" s="148"/>
      <c r="W211" s="148"/>
      <c r="X211" s="148"/>
      <c r="Y211" s="148"/>
      <c r="Z211" s="148"/>
    </row>
    <row r="212" spans="1:26" x14ac:dyDescent="0.25">
      <c r="A212" s="230"/>
      <c r="B212" s="49"/>
      <c r="C212" s="234"/>
      <c r="D212" s="122"/>
      <c r="E212" s="253"/>
      <c r="F212" s="253"/>
      <c r="G212" s="253"/>
      <c r="H212" s="253"/>
      <c r="I212" s="129"/>
      <c r="J212" s="230"/>
      <c r="K212" s="148"/>
      <c r="L212" s="148"/>
      <c r="M212" s="148"/>
      <c r="N212" s="148"/>
      <c r="O212" s="148"/>
      <c r="P212" s="148"/>
      <c r="Q212" s="148"/>
      <c r="R212" s="148"/>
      <c r="S212" s="148"/>
      <c r="T212" s="148"/>
      <c r="U212" s="148"/>
      <c r="V212" s="148"/>
      <c r="W212" s="148"/>
      <c r="X212" s="148"/>
      <c r="Y212" s="148"/>
      <c r="Z212" s="148"/>
    </row>
    <row r="213" spans="1:26" x14ac:dyDescent="0.25">
      <c r="A213" s="230"/>
      <c r="B213" s="49"/>
      <c r="C213" s="234" t="s">
        <v>1480</v>
      </c>
      <c r="D213" s="122"/>
      <c r="E213" s="253"/>
      <c r="F213" s="253"/>
      <c r="G213" s="253"/>
      <c r="H213" s="253"/>
      <c r="I213" s="129"/>
      <c r="J213" s="230"/>
      <c r="K213" s="148"/>
      <c r="L213" s="148"/>
      <c r="M213" s="148"/>
      <c r="N213" s="148"/>
      <c r="O213" s="148"/>
      <c r="P213" s="148"/>
      <c r="Q213" s="148"/>
      <c r="R213" s="148"/>
      <c r="S213" s="148"/>
      <c r="T213" s="148"/>
      <c r="U213" s="148"/>
      <c r="V213" s="148"/>
      <c r="W213" s="148"/>
      <c r="X213" s="148"/>
      <c r="Y213" s="148"/>
      <c r="Z213" s="148"/>
    </row>
    <row r="214" spans="1:26" x14ac:dyDescent="0.25">
      <c r="A214" s="230"/>
      <c r="B214" s="49"/>
      <c r="C214" s="234"/>
      <c r="D214" s="122"/>
      <c r="E214" s="253"/>
      <c r="F214" s="253"/>
      <c r="G214" s="253"/>
      <c r="H214" s="253"/>
      <c r="I214" s="129"/>
      <c r="J214" s="230"/>
      <c r="K214" s="148"/>
      <c r="L214" s="148"/>
      <c r="M214" s="148"/>
      <c r="N214" s="148"/>
      <c r="O214" s="148"/>
      <c r="P214" s="148"/>
      <c r="Q214" s="148"/>
      <c r="R214" s="148"/>
      <c r="S214" s="148"/>
      <c r="T214" s="148"/>
      <c r="U214" s="148"/>
      <c r="V214" s="148"/>
      <c r="W214" s="148"/>
      <c r="X214" s="148"/>
      <c r="Y214" s="148"/>
      <c r="Z214" s="148"/>
    </row>
    <row r="215" spans="1:26" x14ac:dyDescent="0.25">
      <c r="A215" s="230"/>
      <c r="B215" s="49"/>
      <c r="C215" s="232" t="s">
        <v>726</v>
      </c>
      <c r="D215" s="114"/>
      <c r="E215" s="231" t="s">
        <v>1485</v>
      </c>
      <c r="F215" s="231" t="s">
        <v>712</v>
      </c>
      <c r="G215" s="231" t="s">
        <v>1486</v>
      </c>
      <c r="H215" s="253"/>
      <c r="I215" s="129"/>
      <c r="J215" s="230"/>
      <c r="K215" s="148"/>
      <c r="L215" s="148"/>
      <c r="M215" s="148"/>
      <c r="N215" s="148"/>
      <c r="O215" s="148"/>
      <c r="P215" s="148"/>
      <c r="Q215" s="148"/>
      <c r="R215" s="148"/>
      <c r="S215" s="148"/>
      <c r="T215" s="148"/>
      <c r="U215" s="148"/>
      <c r="V215" s="148"/>
      <c r="W215" s="148"/>
      <c r="X215" s="148"/>
      <c r="Y215" s="148"/>
      <c r="Z215" s="148"/>
    </row>
    <row r="216" spans="1:26" x14ac:dyDescent="0.25">
      <c r="A216" s="230"/>
      <c r="B216" s="49"/>
      <c r="C216" s="130" t="s">
        <v>3963</v>
      </c>
      <c r="D216" s="151">
        <f t="shared" ref="D216:D224" si="7">IF(E216="Justificado",0,1)</f>
        <v>1</v>
      </c>
      <c r="E216" s="126">
        <v>1</v>
      </c>
      <c r="F216" s="126"/>
      <c r="G216" s="127"/>
      <c r="H216" s="253"/>
      <c r="I216" s="129"/>
      <c r="J216" s="230"/>
      <c r="K216" s="148"/>
      <c r="L216" s="148"/>
      <c r="M216" s="148"/>
      <c r="N216" s="148"/>
      <c r="O216" s="148"/>
      <c r="P216" s="148"/>
      <c r="Q216" s="148"/>
      <c r="R216" s="148"/>
      <c r="S216" s="148"/>
      <c r="T216" s="148"/>
      <c r="U216" s="148"/>
      <c r="V216" s="148"/>
      <c r="W216" s="148"/>
      <c r="X216" s="148"/>
      <c r="Y216" s="148"/>
      <c r="Z216" s="148"/>
    </row>
    <row r="217" spans="1:26" ht="36" x14ac:dyDescent="0.25">
      <c r="A217" s="230"/>
      <c r="B217" s="49"/>
      <c r="C217" s="124" t="s">
        <v>3964</v>
      </c>
      <c r="D217" s="151">
        <f t="shared" si="7"/>
        <v>1</v>
      </c>
      <c r="E217" s="126">
        <v>1</v>
      </c>
      <c r="F217" s="126"/>
      <c r="G217" s="127"/>
      <c r="H217" s="253"/>
      <c r="I217" s="129"/>
      <c r="J217" s="230"/>
      <c r="K217" s="148"/>
      <c r="L217" s="148"/>
      <c r="M217" s="148"/>
      <c r="N217" s="148"/>
      <c r="O217" s="148"/>
      <c r="P217" s="148"/>
      <c r="Q217" s="148"/>
      <c r="R217" s="148"/>
      <c r="S217" s="148"/>
      <c r="T217" s="148"/>
      <c r="U217" s="148"/>
      <c r="V217" s="148"/>
      <c r="W217" s="148"/>
      <c r="X217" s="148"/>
      <c r="Y217" s="148"/>
      <c r="Z217" s="148"/>
    </row>
    <row r="218" spans="1:26" ht="36" x14ac:dyDescent="0.25">
      <c r="A218" s="230"/>
      <c r="B218" s="49"/>
      <c r="C218" s="124" t="s">
        <v>3965</v>
      </c>
      <c r="D218" s="151">
        <f t="shared" si="7"/>
        <v>1</v>
      </c>
      <c r="E218" s="126">
        <v>1</v>
      </c>
      <c r="F218" s="126"/>
      <c r="G218" s="127"/>
      <c r="H218" s="253"/>
      <c r="I218" s="129"/>
      <c r="J218" s="230"/>
      <c r="K218" s="148"/>
      <c r="L218" s="148"/>
      <c r="M218" s="148"/>
      <c r="N218" s="148"/>
      <c r="O218" s="148"/>
      <c r="P218" s="148"/>
      <c r="Q218" s="148"/>
      <c r="R218" s="148"/>
      <c r="S218" s="148"/>
      <c r="T218" s="148"/>
      <c r="U218" s="148"/>
      <c r="V218" s="148"/>
      <c r="W218" s="148"/>
      <c r="X218" s="148"/>
      <c r="Y218" s="148"/>
      <c r="Z218" s="148"/>
    </row>
    <row r="219" spans="1:26" ht="36" x14ac:dyDescent="0.25">
      <c r="A219" s="230"/>
      <c r="B219" s="49"/>
      <c r="C219" s="124" t="s">
        <v>3966</v>
      </c>
      <c r="D219" s="151">
        <f t="shared" si="7"/>
        <v>1</v>
      </c>
      <c r="E219" s="126">
        <v>1</v>
      </c>
      <c r="F219" s="126"/>
      <c r="G219" s="127"/>
      <c r="H219" s="253"/>
      <c r="I219" s="129"/>
      <c r="J219" s="230"/>
      <c r="K219" s="148"/>
      <c r="L219" s="148"/>
      <c r="M219" s="148"/>
      <c r="N219" s="148"/>
      <c r="O219" s="148"/>
      <c r="P219" s="148"/>
      <c r="Q219" s="148"/>
      <c r="R219" s="148"/>
      <c r="S219" s="148"/>
      <c r="T219" s="148"/>
      <c r="U219" s="148"/>
      <c r="V219" s="148"/>
      <c r="W219" s="148"/>
      <c r="X219" s="148"/>
      <c r="Y219" s="148"/>
      <c r="Z219" s="148"/>
    </row>
    <row r="220" spans="1:26" ht="24" x14ac:dyDescent="0.25">
      <c r="A220" s="230"/>
      <c r="B220" s="49"/>
      <c r="C220" s="124" t="s">
        <v>3967</v>
      </c>
      <c r="D220" s="151">
        <f t="shared" si="7"/>
        <v>1</v>
      </c>
      <c r="E220" s="126">
        <v>1</v>
      </c>
      <c r="F220" s="126"/>
      <c r="G220" s="127"/>
      <c r="H220" s="253"/>
      <c r="I220" s="129"/>
      <c r="J220" s="230"/>
      <c r="K220" s="148"/>
      <c r="L220" s="148"/>
      <c r="M220" s="148"/>
      <c r="N220" s="148"/>
      <c r="O220" s="148"/>
      <c r="P220" s="148"/>
      <c r="Q220" s="148"/>
      <c r="R220" s="148"/>
      <c r="S220" s="148"/>
      <c r="T220" s="148"/>
      <c r="U220" s="148"/>
      <c r="V220" s="148"/>
      <c r="W220" s="148"/>
      <c r="X220" s="148"/>
      <c r="Y220" s="148"/>
      <c r="Z220" s="148"/>
    </row>
    <row r="221" spans="1:26" ht="24" x14ac:dyDescent="0.25">
      <c r="A221" s="230"/>
      <c r="B221" s="49"/>
      <c r="C221" s="124" t="s">
        <v>3968</v>
      </c>
      <c r="D221" s="151">
        <f t="shared" si="7"/>
        <v>1</v>
      </c>
      <c r="E221" s="126">
        <v>1</v>
      </c>
      <c r="F221" s="126"/>
      <c r="G221" s="127"/>
      <c r="H221" s="253"/>
      <c r="I221" s="129"/>
      <c r="J221" s="230"/>
      <c r="K221" s="148"/>
      <c r="L221" s="148"/>
      <c r="M221" s="148"/>
      <c r="N221" s="148"/>
      <c r="O221" s="148"/>
      <c r="P221" s="148"/>
      <c r="Q221" s="148"/>
      <c r="R221" s="148"/>
      <c r="S221" s="148"/>
      <c r="T221" s="148"/>
      <c r="U221" s="148"/>
      <c r="V221" s="148"/>
      <c r="W221" s="148"/>
      <c r="X221" s="148"/>
      <c r="Y221" s="148"/>
      <c r="Z221" s="148"/>
    </row>
    <row r="222" spans="1:26" ht="36" x14ac:dyDescent="0.25">
      <c r="A222" s="230"/>
      <c r="B222" s="49"/>
      <c r="C222" s="124" t="s">
        <v>3969</v>
      </c>
      <c r="D222" s="151">
        <f t="shared" si="7"/>
        <v>1</v>
      </c>
      <c r="E222" s="126">
        <v>1</v>
      </c>
      <c r="F222" s="126"/>
      <c r="G222" s="127"/>
      <c r="H222" s="253"/>
      <c r="I222" s="129"/>
      <c r="J222" s="230"/>
      <c r="K222" s="148"/>
      <c r="L222" s="148"/>
      <c r="M222" s="148"/>
      <c r="N222" s="148"/>
      <c r="O222" s="148"/>
      <c r="P222" s="148"/>
      <c r="Q222" s="148"/>
      <c r="R222" s="148"/>
      <c r="S222" s="148"/>
      <c r="T222" s="148"/>
      <c r="U222" s="148"/>
      <c r="V222" s="148"/>
      <c r="W222" s="148"/>
      <c r="X222" s="148"/>
      <c r="Y222" s="148"/>
      <c r="Z222" s="148"/>
    </row>
    <row r="223" spans="1:26" ht="36" x14ac:dyDescent="0.25">
      <c r="A223" s="230"/>
      <c r="B223" s="49"/>
      <c r="C223" s="130" t="s">
        <v>3970</v>
      </c>
      <c r="D223" s="151">
        <f t="shared" si="7"/>
        <v>1</v>
      </c>
      <c r="E223" s="126">
        <v>1</v>
      </c>
      <c r="F223" s="126"/>
      <c r="G223" s="127"/>
      <c r="H223" s="253"/>
      <c r="I223" s="129"/>
      <c r="J223" s="230"/>
      <c r="K223" s="148"/>
      <c r="L223" s="148"/>
      <c r="M223" s="148"/>
      <c r="N223" s="148"/>
      <c r="O223" s="148"/>
      <c r="P223" s="148"/>
      <c r="Q223" s="148"/>
      <c r="R223" s="148"/>
      <c r="S223" s="148"/>
      <c r="T223" s="148"/>
      <c r="U223" s="148"/>
      <c r="V223" s="148"/>
      <c r="W223" s="148"/>
      <c r="X223" s="148"/>
      <c r="Y223" s="148"/>
      <c r="Z223" s="148"/>
    </row>
    <row r="224" spans="1:26" x14ac:dyDescent="0.25">
      <c r="A224" s="230"/>
      <c r="B224" s="49"/>
      <c r="C224" s="124" t="s">
        <v>3971</v>
      </c>
      <c r="D224" s="151">
        <f t="shared" si="7"/>
        <v>1</v>
      </c>
      <c r="E224" s="126">
        <v>1</v>
      </c>
      <c r="F224" s="126"/>
      <c r="G224" s="127"/>
      <c r="H224" s="253"/>
      <c r="I224" s="129"/>
      <c r="J224" s="230"/>
      <c r="K224" s="148"/>
      <c r="L224" s="148"/>
      <c r="M224" s="148"/>
      <c r="N224" s="148"/>
      <c r="O224" s="148"/>
      <c r="P224" s="148"/>
      <c r="Q224" s="148"/>
      <c r="R224" s="148"/>
      <c r="S224" s="148"/>
      <c r="T224" s="148"/>
      <c r="U224" s="148"/>
      <c r="V224" s="148"/>
      <c r="W224" s="148"/>
      <c r="X224" s="148"/>
      <c r="Y224" s="148"/>
      <c r="Z224" s="148"/>
    </row>
    <row r="225" spans="1:26" x14ac:dyDescent="0.25">
      <c r="A225" s="230"/>
      <c r="B225" s="97"/>
      <c r="C225" s="254"/>
      <c r="D225" s="132"/>
      <c r="E225" s="255"/>
      <c r="F225" s="255"/>
      <c r="G225" s="255"/>
      <c r="H225" s="255"/>
      <c r="I225" s="98"/>
      <c r="J225" s="230"/>
      <c r="K225" s="148"/>
      <c r="L225" s="148"/>
      <c r="M225" s="148"/>
      <c r="N225" s="148"/>
      <c r="O225" s="148"/>
      <c r="P225" s="148"/>
      <c r="Q225" s="148"/>
      <c r="R225" s="148"/>
      <c r="S225" s="148"/>
      <c r="T225" s="148"/>
      <c r="U225" s="148"/>
      <c r="V225" s="148"/>
      <c r="W225" s="148"/>
      <c r="X225" s="148"/>
      <c r="Y225" s="148"/>
      <c r="Z225" s="148"/>
    </row>
    <row r="226" spans="1:26" x14ac:dyDescent="0.25">
      <c r="A226" s="230"/>
      <c r="B226" s="230"/>
      <c r="C226" s="256"/>
      <c r="D226" s="116"/>
      <c r="E226" s="230"/>
      <c r="F226" s="230"/>
      <c r="G226" s="230"/>
      <c r="H226" s="230"/>
      <c r="I226" s="230"/>
      <c r="J226" s="230"/>
      <c r="K226" s="148"/>
      <c r="L226" s="148"/>
      <c r="M226" s="148"/>
      <c r="N226" s="148"/>
      <c r="O226" s="148"/>
      <c r="P226" s="148"/>
      <c r="Q226" s="148"/>
      <c r="R226" s="148"/>
      <c r="S226" s="148"/>
      <c r="T226" s="148"/>
      <c r="U226" s="148"/>
      <c r="V226" s="148"/>
      <c r="W226" s="148"/>
      <c r="X226" s="148"/>
      <c r="Y226" s="148"/>
      <c r="Z226" s="148"/>
    </row>
    <row r="227" spans="1:26" x14ac:dyDescent="0.25">
      <c r="A227" s="230"/>
      <c r="B227" s="230"/>
      <c r="C227" s="256"/>
      <c r="D227" s="116"/>
      <c r="E227" s="230"/>
      <c r="F227" s="230"/>
      <c r="G227" s="230"/>
      <c r="H227" s="230"/>
      <c r="I227" s="230"/>
      <c r="J227" s="230"/>
      <c r="K227" s="148"/>
      <c r="L227" s="148"/>
      <c r="M227" s="148"/>
      <c r="N227" s="148"/>
      <c r="O227" s="148"/>
      <c r="P227" s="148"/>
      <c r="Q227" s="148"/>
      <c r="R227" s="148"/>
      <c r="S227" s="148"/>
      <c r="T227" s="148"/>
      <c r="U227" s="148"/>
      <c r="V227" s="148"/>
      <c r="W227" s="148"/>
      <c r="X227" s="148"/>
      <c r="Y227" s="148"/>
      <c r="Z227" s="148"/>
    </row>
    <row r="228" spans="1:26" x14ac:dyDescent="0.25">
      <c r="A228" s="230"/>
      <c r="B228" s="230"/>
      <c r="C228" s="256"/>
      <c r="D228" s="116"/>
      <c r="E228" s="230"/>
      <c r="F228" s="230"/>
      <c r="G228" s="230"/>
      <c r="H228" s="230"/>
      <c r="I228" s="230"/>
      <c r="J228" s="230"/>
      <c r="K228" s="148"/>
      <c r="L228" s="148"/>
      <c r="M228" s="148"/>
      <c r="N228" s="148"/>
      <c r="O228" s="148"/>
      <c r="P228" s="148"/>
      <c r="Q228" s="148"/>
      <c r="R228" s="148"/>
      <c r="S228" s="148"/>
      <c r="T228" s="148"/>
      <c r="U228" s="148"/>
      <c r="V228" s="148"/>
      <c r="W228" s="148"/>
      <c r="X228" s="148"/>
      <c r="Y228" s="148"/>
      <c r="Z228" s="148"/>
    </row>
    <row r="229" spans="1:26" x14ac:dyDescent="0.25">
      <c r="A229" s="230"/>
      <c r="B229" s="230"/>
      <c r="C229" s="256"/>
      <c r="D229" s="116"/>
      <c r="E229" s="230"/>
      <c r="F229" s="230"/>
      <c r="G229" s="230"/>
      <c r="H229" s="230"/>
      <c r="I229" s="230"/>
      <c r="J229" s="230"/>
      <c r="K229" s="148"/>
      <c r="L229" s="148"/>
      <c r="M229" s="148"/>
      <c r="N229" s="148"/>
      <c r="O229" s="148"/>
      <c r="P229" s="148"/>
      <c r="Q229" s="148"/>
      <c r="R229" s="148"/>
      <c r="S229" s="148"/>
      <c r="T229" s="148"/>
      <c r="U229" s="148"/>
      <c r="V229" s="148"/>
      <c r="W229" s="148"/>
      <c r="X229" s="148"/>
      <c r="Y229" s="148"/>
      <c r="Z229" s="148"/>
    </row>
    <row r="230" spans="1:26" x14ac:dyDescent="0.25">
      <c r="A230" s="230"/>
      <c r="B230" s="230"/>
      <c r="C230" s="256"/>
      <c r="D230" s="116"/>
      <c r="E230" s="230"/>
      <c r="F230" s="230"/>
      <c r="G230" s="230"/>
      <c r="H230" s="230"/>
      <c r="I230" s="230"/>
      <c r="J230" s="230"/>
      <c r="K230" s="148"/>
      <c r="L230" s="148"/>
      <c r="M230" s="148"/>
      <c r="N230" s="148"/>
      <c r="O230" s="148"/>
      <c r="P230" s="148"/>
      <c r="Q230" s="148"/>
      <c r="R230" s="148"/>
      <c r="S230" s="148"/>
      <c r="T230" s="148"/>
      <c r="U230" s="148"/>
      <c r="V230" s="148"/>
      <c r="W230" s="148"/>
      <c r="X230" s="148"/>
      <c r="Y230" s="148"/>
      <c r="Z230" s="148"/>
    </row>
    <row r="231" spans="1:26" x14ac:dyDescent="0.25">
      <c r="A231" s="230"/>
      <c r="B231" s="230"/>
      <c r="C231" s="256"/>
      <c r="D231" s="116"/>
      <c r="E231" s="230"/>
      <c r="F231" s="230"/>
      <c r="G231" s="230"/>
      <c r="H231" s="230"/>
      <c r="I231" s="230"/>
      <c r="J231" s="230"/>
      <c r="K231" s="148"/>
      <c r="L231" s="148"/>
      <c r="M231" s="148"/>
      <c r="N231" s="148"/>
      <c r="O231" s="148"/>
      <c r="P231" s="148"/>
      <c r="Q231" s="148"/>
      <c r="R231" s="148"/>
      <c r="S231" s="148"/>
      <c r="T231" s="148"/>
      <c r="U231" s="148"/>
      <c r="V231" s="148"/>
      <c r="W231" s="148"/>
      <c r="X231" s="148"/>
      <c r="Y231" s="148"/>
      <c r="Z231" s="148"/>
    </row>
    <row r="232" spans="1:26" ht="18.75" x14ac:dyDescent="0.25">
      <c r="A232" s="234"/>
      <c r="B232" s="407" t="s">
        <v>3972</v>
      </c>
      <c r="C232" s="408"/>
      <c r="D232" s="408"/>
      <c r="E232" s="408"/>
      <c r="F232" s="408"/>
      <c r="G232" s="408"/>
      <c r="H232" s="408"/>
      <c r="I232" s="243"/>
      <c r="J232" s="233"/>
      <c r="K232" s="105"/>
      <c r="L232" s="105"/>
      <c r="M232" s="105"/>
      <c r="N232" s="105"/>
      <c r="O232" s="105"/>
      <c r="P232" s="105"/>
      <c r="Q232" s="105"/>
      <c r="R232" s="105"/>
      <c r="S232" s="105"/>
      <c r="T232" s="105"/>
      <c r="U232" s="105"/>
      <c r="V232" s="105"/>
      <c r="W232" s="105"/>
      <c r="X232" s="105"/>
      <c r="Y232" s="105"/>
      <c r="Z232" s="105"/>
    </row>
    <row r="233" spans="1:26" x14ac:dyDescent="0.25">
      <c r="A233" s="234"/>
      <c r="B233" s="232"/>
      <c r="C233" s="232"/>
      <c r="D233" s="119"/>
      <c r="E233" s="232"/>
      <c r="F233" s="232"/>
      <c r="G233" s="232"/>
      <c r="H233" s="232"/>
      <c r="I233" s="232"/>
      <c r="J233" s="233"/>
      <c r="K233" s="105"/>
      <c r="L233" s="105"/>
      <c r="M233" s="105"/>
      <c r="N233" s="105"/>
      <c r="O233" s="105"/>
      <c r="P233" s="105"/>
      <c r="Q233" s="105"/>
      <c r="R233" s="105"/>
      <c r="S233" s="105"/>
      <c r="T233" s="105"/>
      <c r="U233" s="105"/>
      <c r="V233" s="105"/>
      <c r="W233" s="105"/>
      <c r="X233" s="105"/>
      <c r="Y233" s="105"/>
      <c r="Z233" s="105"/>
    </row>
    <row r="234" spans="1:26" x14ac:dyDescent="0.25">
      <c r="A234" s="234"/>
      <c r="B234" s="232"/>
      <c r="C234" s="244" t="s">
        <v>1478</v>
      </c>
      <c r="D234" s="120"/>
      <c r="E234" s="245">
        <f>IF(SUM(D245:D287)=0,"NA",SUM(E243:E287)/SUM(D243:D287))</f>
        <v>1</v>
      </c>
      <c r="F234" s="246"/>
      <c r="G234" s="248"/>
      <c r="H234" s="234"/>
      <c r="I234" s="232"/>
      <c r="J234" s="233"/>
      <c r="K234" s="105"/>
      <c r="L234" s="105"/>
      <c r="M234" s="105"/>
      <c r="N234" s="105"/>
      <c r="O234" s="105"/>
      <c r="P234" s="105"/>
      <c r="Q234" s="105"/>
      <c r="R234" s="105"/>
      <c r="S234" s="105"/>
      <c r="T234" s="105"/>
      <c r="U234" s="105"/>
      <c r="V234" s="105"/>
      <c r="W234" s="105"/>
      <c r="X234" s="105"/>
      <c r="Y234" s="105"/>
      <c r="Z234" s="105"/>
    </row>
    <row r="235" spans="1:26" x14ac:dyDescent="0.25">
      <c r="A235" s="234"/>
      <c r="B235" s="234"/>
      <c r="C235" s="244" t="s">
        <v>1480</v>
      </c>
      <c r="D235" s="120"/>
      <c r="E235" s="245">
        <f>IF(SUM(D245:D287)=0,"NA",SUM(E292:E300)/SUM(D292:D300))</f>
        <v>1</v>
      </c>
      <c r="F235" s="246"/>
      <c r="G235" s="248"/>
      <c r="H235" s="234"/>
      <c r="I235" s="232"/>
      <c r="J235" s="233"/>
      <c r="K235" s="105"/>
      <c r="L235" s="105"/>
      <c r="M235" s="105"/>
      <c r="N235" s="105"/>
      <c r="O235" s="105"/>
      <c r="P235" s="105"/>
      <c r="Q235" s="105"/>
      <c r="R235" s="105"/>
      <c r="S235" s="105"/>
      <c r="T235" s="105"/>
      <c r="U235" s="105"/>
      <c r="V235" s="105"/>
      <c r="W235" s="105"/>
      <c r="X235" s="105"/>
      <c r="Y235" s="105"/>
      <c r="Z235" s="105"/>
    </row>
    <row r="236" spans="1:26" x14ac:dyDescent="0.25">
      <c r="A236" s="234"/>
      <c r="B236" s="234"/>
      <c r="C236" s="244" t="s">
        <v>1482</v>
      </c>
      <c r="D236" s="120"/>
      <c r="E236" s="177">
        <f>IF(SUM(D245:D287)=0,"NA",E234*0.6+E235*0.4)</f>
        <v>1</v>
      </c>
      <c r="F236" s="249"/>
      <c r="G236" s="235" t="s">
        <v>3917</v>
      </c>
      <c r="H236" s="234"/>
      <c r="I236" s="232"/>
      <c r="J236" s="233"/>
      <c r="K236" s="105"/>
      <c r="L236" s="105"/>
      <c r="M236" s="105"/>
      <c r="N236" s="105"/>
      <c r="O236" s="105"/>
      <c r="P236" s="105"/>
      <c r="Q236" s="105"/>
      <c r="R236" s="105"/>
      <c r="S236" s="105"/>
      <c r="T236" s="105"/>
      <c r="U236" s="105"/>
      <c r="V236" s="105"/>
      <c r="W236" s="105"/>
      <c r="X236" s="105"/>
      <c r="Y236" s="105"/>
      <c r="Z236" s="105"/>
    </row>
    <row r="237" spans="1:26" x14ac:dyDescent="0.25">
      <c r="A237" s="234"/>
      <c r="B237" s="234"/>
      <c r="C237" s="234"/>
      <c r="D237" s="117"/>
      <c r="E237" s="236"/>
      <c r="F237" s="236"/>
      <c r="G237" s="234"/>
      <c r="H237" s="234"/>
      <c r="I237" s="232"/>
      <c r="J237" s="233"/>
      <c r="K237" s="105"/>
      <c r="L237" s="105"/>
      <c r="M237" s="105"/>
      <c r="N237" s="105"/>
      <c r="O237" s="105"/>
      <c r="P237" s="105"/>
      <c r="Q237" s="105"/>
      <c r="R237" s="105"/>
      <c r="S237" s="105"/>
      <c r="T237" s="105"/>
      <c r="U237" s="105"/>
      <c r="V237" s="105"/>
      <c r="W237" s="105"/>
      <c r="X237" s="105"/>
      <c r="Y237" s="105"/>
      <c r="Z237" s="105"/>
    </row>
    <row r="238" spans="1:26" x14ac:dyDescent="0.25">
      <c r="A238" s="230"/>
      <c r="B238" s="231"/>
      <c r="C238" s="232"/>
      <c r="D238" s="114"/>
      <c r="E238" s="231"/>
      <c r="F238" s="231"/>
      <c r="G238" s="231"/>
      <c r="H238" s="232"/>
      <c r="I238" s="232"/>
      <c r="J238" s="233"/>
      <c r="K238" s="148"/>
      <c r="L238" s="148"/>
      <c r="M238" s="148"/>
      <c r="N238" s="148"/>
      <c r="O238" s="148"/>
      <c r="P238" s="148"/>
      <c r="Q238" s="148"/>
      <c r="R238" s="148"/>
      <c r="S238" s="148"/>
      <c r="T238" s="148"/>
      <c r="U238" s="148"/>
      <c r="V238" s="148"/>
      <c r="W238" s="148"/>
      <c r="X238" s="148"/>
      <c r="Y238" s="148"/>
      <c r="Z238" s="148"/>
    </row>
    <row r="239" spans="1:26" x14ac:dyDescent="0.25">
      <c r="A239" s="230"/>
      <c r="B239" s="91"/>
      <c r="C239" s="251"/>
      <c r="D239" s="121"/>
      <c r="E239" s="409"/>
      <c r="F239" s="410"/>
      <c r="G239" s="410"/>
      <c r="H239" s="252"/>
      <c r="I239" s="92"/>
      <c r="J239" s="233"/>
      <c r="K239" s="148"/>
      <c r="L239" s="148"/>
      <c r="M239" s="148"/>
      <c r="N239" s="148"/>
      <c r="O239" s="148"/>
      <c r="P239" s="148"/>
      <c r="Q239" s="148"/>
      <c r="R239" s="148"/>
      <c r="S239" s="148"/>
      <c r="T239" s="148"/>
      <c r="U239" s="148"/>
      <c r="V239" s="148"/>
      <c r="W239" s="148"/>
      <c r="X239" s="148"/>
      <c r="Y239" s="148"/>
      <c r="Z239" s="148"/>
    </row>
    <row r="240" spans="1:26" x14ac:dyDescent="0.25">
      <c r="A240" s="230"/>
      <c r="B240" s="49"/>
      <c r="C240" s="234" t="s">
        <v>1484</v>
      </c>
      <c r="D240" s="122"/>
      <c r="E240" s="253"/>
      <c r="F240" s="253"/>
      <c r="G240" s="253"/>
      <c r="H240" s="253"/>
      <c r="I240" s="93"/>
      <c r="J240" s="233"/>
      <c r="K240" s="148"/>
      <c r="L240" s="148"/>
      <c r="M240" s="148"/>
      <c r="N240" s="148"/>
      <c r="O240" s="148"/>
      <c r="P240" s="148"/>
      <c r="Q240" s="148"/>
      <c r="R240" s="148"/>
      <c r="S240" s="148"/>
      <c r="T240" s="148"/>
      <c r="U240" s="148"/>
      <c r="V240" s="148"/>
      <c r="W240" s="148"/>
      <c r="X240" s="148"/>
      <c r="Y240" s="148"/>
      <c r="Z240" s="148"/>
    </row>
    <row r="241" spans="1:26" x14ac:dyDescent="0.25">
      <c r="A241" s="230"/>
      <c r="B241" s="123"/>
      <c r="C241" s="234"/>
      <c r="D241" s="122"/>
      <c r="E241" s="253"/>
      <c r="F241" s="253"/>
      <c r="G241" s="253"/>
      <c r="H241" s="253"/>
      <c r="I241" s="93"/>
      <c r="J241" s="233"/>
      <c r="K241" s="148"/>
      <c r="L241" s="148"/>
      <c r="M241" s="148"/>
      <c r="N241" s="148"/>
      <c r="O241" s="148"/>
      <c r="P241" s="148"/>
      <c r="Q241" s="148"/>
      <c r="R241" s="148"/>
      <c r="S241" s="148"/>
      <c r="T241" s="148"/>
      <c r="U241" s="148"/>
      <c r="V241" s="148"/>
      <c r="W241" s="148"/>
      <c r="X241" s="148"/>
      <c r="Y241" s="148"/>
      <c r="Z241" s="148"/>
    </row>
    <row r="242" spans="1:26" x14ac:dyDescent="0.25">
      <c r="A242" s="230"/>
      <c r="B242" s="123"/>
      <c r="C242" s="232" t="s">
        <v>726</v>
      </c>
      <c r="D242" s="114"/>
      <c r="E242" s="231" t="s">
        <v>1485</v>
      </c>
      <c r="F242" s="231" t="s">
        <v>712</v>
      </c>
      <c r="G242" s="231" t="s">
        <v>1486</v>
      </c>
      <c r="H242" s="253"/>
      <c r="I242" s="93"/>
      <c r="J242" s="233"/>
      <c r="K242" s="148"/>
      <c r="L242" s="148"/>
      <c r="M242" s="148"/>
      <c r="N242" s="148"/>
      <c r="O242" s="148"/>
      <c r="P242" s="148"/>
      <c r="Q242" s="148"/>
      <c r="R242" s="148"/>
      <c r="S242" s="148"/>
      <c r="T242" s="148"/>
      <c r="U242" s="148"/>
      <c r="V242" s="148"/>
      <c r="W242" s="148"/>
      <c r="X242" s="148"/>
      <c r="Y242" s="148"/>
      <c r="Z242" s="148"/>
    </row>
    <row r="243" spans="1:26" x14ac:dyDescent="0.25">
      <c r="A243" s="230"/>
      <c r="B243" s="123"/>
      <c r="C243" s="124" t="s">
        <v>1487</v>
      </c>
      <c r="D243" s="125">
        <v>1</v>
      </c>
      <c r="E243" s="126">
        <v>1</v>
      </c>
      <c r="F243" s="126"/>
      <c r="G243" s="127"/>
      <c r="H243" s="253"/>
      <c r="I243" s="93"/>
      <c r="J243" s="233"/>
      <c r="K243" s="148"/>
      <c r="L243" s="148"/>
      <c r="M243" s="148"/>
      <c r="N243" s="148"/>
      <c r="O243" s="148"/>
      <c r="P243" s="148"/>
      <c r="Q243" s="148"/>
      <c r="R243" s="148"/>
      <c r="S243" s="148"/>
      <c r="T243" s="148"/>
      <c r="U243" s="148"/>
      <c r="V243" s="148"/>
      <c r="W243" s="148"/>
      <c r="X243" s="148"/>
      <c r="Y243" s="148"/>
      <c r="Z243" s="148"/>
    </row>
    <row r="244" spans="1:26" ht="24" x14ac:dyDescent="0.25">
      <c r="A244" s="230"/>
      <c r="B244" s="123"/>
      <c r="C244" s="124" t="s">
        <v>1488</v>
      </c>
      <c r="D244" s="151">
        <f t="shared" ref="D244:D270" si="8">IF(E244="Justificado",0,1)</f>
        <v>1</v>
      </c>
      <c r="E244" s="126">
        <v>1</v>
      </c>
      <c r="F244" s="126"/>
      <c r="G244" s="127"/>
      <c r="H244" s="253"/>
      <c r="I244" s="93"/>
      <c r="J244" s="233"/>
      <c r="K244" s="148"/>
      <c r="L244" s="148"/>
      <c r="M244" s="148"/>
      <c r="N244" s="148"/>
      <c r="O244" s="148"/>
      <c r="P244" s="148"/>
      <c r="Q244" s="148"/>
      <c r="R244" s="148"/>
      <c r="S244" s="148"/>
      <c r="T244" s="148"/>
      <c r="U244" s="148"/>
      <c r="V244" s="148"/>
      <c r="W244" s="148"/>
      <c r="X244" s="148"/>
      <c r="Y244" s="148"/>
      <c r="Z244" s="148"/>
    </row>
    <row r="245" spans="1:26" ht="24" x14ac:dyDescent="0.25">
      <c r="A245" s="230"/>
      <c r="B245" s="49"/>
      <c r="C245" s="128" t="s">
        <v>3973</v>
      </c>
      <c r="D245" s="151">
        <f t="shared" si="8"/>
        <v>1</v>
      </c>
      <c r="E245" s="126">
        <v>1</v>
      </c>
      <c r="F245" s="126"/>
      <c r="G245" s="127"/>
      <c r="H245" s="253"/>
      <c r="I245" s="93"/>
      <c r="J245" s="230"/>
      <c r="K245" s="148"/>
      <c r="L245" s="148"/>
      <c r="M245" s="148"/>
      <c r="N245" s="148"/>
      <c r="O245" s="148"/>
      <c r="P245" s="148"/>
      <c r="Q245" s="148"/>
      <c r="R245" s="148"/>
      <c r="S245" s="148"/>
      <c r="T245" s="148"/>
      <c r="U245" s="148"/>
      <c r="V245" s="148"/>
      <c r="W245" s="148"/>
      <c r="X245" s="148"/>
      <c r="Y245" s="148"/>
      <c r="Z245" s="148"/>
    </row>
    <row r="246" spans="1:26" ht="24" x14ac:dyDescent="0.25">
      <c r="A246" s="230"/>
      <c r="B246" s="49"/>
      <c r="C246" s="128" t="s">
        <v>3974</v>
      </c>
      <c r="D246" s="151">
        <f t="shared" si="8"/>
        <v>1</v>
      </c>
      <c r="E246" s="126">
        <v>1</v>
      </c>
      <c r="F246" s="126"/>
      <c r="G246" s="127"/>
      <c r="H246" s="253"/>
      <c r="I246" s="93"/>
      <c r="J246" s="230"/>
      <c r="K246" s="148"/>
      <c r="L246" s="148"/>
      <c r="M246" s="148"/>
      <c r="N246" s="148"/>
      <c r="O246" s="148"/>
      <c r="P246" s="148"/>
      <c r="Q246" s="148"/>
      <c r="R246" s="148"/>
      <c r="S246" s="148"/>
      <c r="T246" s="148"/>
      <c r="U246" s="148"/>
      <c r="V246" s="148"/>
      <c r="W246" s="148"/>
      <c r="X246" s="148"/>
      <c r="Y246" s="148"/>
      <c r="Z246" s="148"/>
    </row>
    <row r="247" spans="1:26" x14ac:dyDescent="0.25">
      <c r="A247" s="230"/>
      <c r="B247" s="49"/>
      <c r="C247" s="124" t="s">
        <v>2805</v>
      </c>
      <c r="D247" s="151">
        <f t="shared" si="8"/>
        <v>1</v>
      </c>
      <c r="E247" s="126">
        <v>1</v>
      </c>
      <c r="F247" s="126"/>
      <c r="G247" s="127"/>
      <c r="H247" s="253"/>
      <c r="I247" s="93"/>
      <c r="J247" s="230"/>
      <c r="K247" s="148"/>
      <c r="L247" s="148"/>
      <c r="M247" s="148"/>
      <c r="N247" s="148"/>
      <c r="O247" s="148"/>
      <c r="P247" s="148"/>
      <c r="Q247" s="148"/>
      <c r="R247" s="148"/>
      <c r="S247" s="148"/>
      <c r="T247" s="148"/>
      <c r="U247" s="148"/>
      <c r="V247" s="148"/>
      <c r="W247" s="148"/>
      <c r="X247" s="148"/>
      <c r="Y247" s="148"/>
      <c r="Z247" s="148"/>
    </row>
    <row r="248" spans="1:26" ht="24" x14ac:dyDescent="0.25">
      <c r="A248" s="230"/>
      <c r="B248" s="49"/>
      <c r="C248" s="124" t="s">
        <v>2806</v>
      </c>
      <c r="D248" s="151">
        <f t="shared" si="8"/>
        <v>1</v>
      </c>
      <c r="E248" s="126">
        <v>1</v>
      </c>
      <c r="F248" s="126"/>
      <c r="G248" s="127"/>
      <c r="H248" s="253"/>
      <c r="I248" s="93"/>
      <c r="J248" s="230"/>
      <c r="K248" s="148"/>
      <c r="L248" s="148"/>
      <c r="M248" s="148"/>
      <c r="N248" s="148"/>
      <c r="O248" s="148"/>
      <c r="P248" s="148"/>
      <c r="Q248" s="148"/>
      <c r="R248" s="148"/>
      <c r="S248" s="148"/>
      <c r="T248" s="148"/>
      <c r="U248" s="148"/>
      <c r="V248" s="148"/>
      <c r="W248" s="148"/>
      <c r="X248" s="148"/>
      <c r="Y248" s="148"/>
      <c r="Z248" s="148"/>
    </row>
    <row r="249" spans="1:26" x14ac:dyDescent="0.25">
      <c r="A249" s="230"/>
      <c r="B249" s="49"/>
      <c r="C249" s="128" t="s">
        <v>3975</v>
      </c>
      <c r="D249" s="151">
        <f t="shared" si="8"/>
        <v>1</v>
      </c>
      <c r="E249" s="126">
        <v>1</v>
      </c>
      <c r="F249" s="126"/>
      <c r="G249" s="127"/>
      <c r="H249" s="253"/>
      <c r="I249" s="93"/>
      <c r="J249" s="230"/>
      <c r="K249" s="148"/>
      <c r="L249" s="148"/>
      <c r="M249" s="148"/>
      <c r="N249" s="148"/>
      <c r="O249" s="148"/>
      <c r="P249" s="148"/>
      <c r="Q249" s="148"/>
      <c r="R249" s="148"/>
      <c r="S249" s="148"/>
      <c r="T249" s="148"/>
      <c r="U249" s="148"/>
      <c r="V249" s="148"/>
      <c r="W249" s="148"/>
      <c r="X249" s="148"/>
      <c r="Y249" s="148"/>
      <c r="Z249" s="148"/>
    </row>
    <row r="250" spans="1:26" ht="24" x14ac:dyDescent="0.25">
      <c r="A250" s="230"/>
      <c r="B250" s="49"/>
      <c r="C250" s="128" t="s">
        <v>3976</v>
      </c>
      <c r="D250" s="151">
        <f t="shared" si="8"/>
        <v>1</v>
      </c>
      <c r="E250" s="126">
        <v>1</v>
      </c>
      <c r="F250" s="126"/>
      <c r="G250" s="127"/>
      <c r="H250" s="253"/>
      <c r="I250" s="93"/>
      <c r="J250" s="230"/>
      <c r="K250" s="148"/>
      <c r="L250" s="148"/>
      <c r="M250" s="148"/>
      <c r="N250" s="148"/>
      <c r="O250" s="148"/>
      <c r="P250" s="148"/>
      <c r="Q250" s="148"/>
      <c r="R250" s="148"/>
      <c r="S250" s="148"/>
      <c r="T250" s="148"/>
      <c r="U250" s="148"/>
      <c r="V250" s="148"/>
      <c r="W250" s="148"/>
      <c r="X250" s="148"/>
      <c r="Y250" s="148"/>
      <c r="Z250" s="148"/>
    </row>
    <row r="251" spans="1:26" x14ac:dyDescent="0.25">
      <c r="A251" s="230"/>
      <c r="B251" s="49"/>
      <c r="C251" s="128" t="s">
        <v>3977</v>
      </c>
      <c r="D251" s="151">
        <f t="shared" si="8"/>
        <v>1</v>
      </c>
      <c r="E251" s="126">
        <v>1</v>
      </c>
      <c r="F251" s="126"/>
      <c r="G251" s="127"/>
      <c r="H251" s="253"/>
      <c r="I251" s="93"/>
      <c r="J251" s="230"/>
      <c r="K251" s="148"/>
      <c r="L251" s="148"/>
      <c r="M251" s="148"/>
      <c r="N251" s="148"/>
      <c r="O251" s="148"/>
      <c r="P251" s="148"/>
      <c r="Q251" s="148"/>
      <c r="R251" s="148"/>
      <c r="S251" s="148"/>
      <c r="T251" s="148"/>
      <c r="U251" s="148"/>
      <c r="V251" s="148"/>
      <c r="W251" s="148"/>
      <c r="X251" s="148"/>
      <c r="Y251" s="148"/>
      <c r="Z251" s="148"/>
    </row>
    <row r="252" spans="1:26" ht="36" x14ac:dyDescent="0.25">
      <c r="A252" s="230"/>
      <c r="B252" s="49"/>
      <c r="C252" s="128" t="s">
        <v>3978</v>
      </c>
      <c r="D252" s="151">
        <f t="shared" si="8"/>
        <v>1</v>
      </c>
      <c r="E252" s="126">
        <v>1</v>
      </c>
      <c r="F252" s="126"/>
      <c r="G252" s="127"/>
      <c r="H252" s="253"/>
      <c r="I252" s="93"/>
      <c r="J252" s="230"/>
      <c r="K252" s="148"/>
      <c r="L252" s="148"/>
      <c r="M252" s="148"/>
      <c r="N252" s="148"/>
      <c r="O252" s="148"/>
      <c r="P252" s="148"/>
      <c r="Q252" s="148"/>
      <c r="R252" s="148"/>
      <c r="S252" s="148"/>
      <c r="T252" s="148"/>
      <c r="U252" s="148"/>
      <c r="V252" s="148"/>
      <c r="W252" s="148"/>
      <c r="X252" s="148"/>
      <c r="Y252" s="148"/>
      <c r="Z252" s="148"/>
    </row>
    <row r="253" spans="1:26" ht="24" x14ac:dyDescent="0.25">
      <c r="A253" s="230"/>
      <c r="B253" s="49"/>
      <c r="C253" s="128" t="s">
        <v>3979</v>
      </c>
      <c r="D253" s="151">
        <f t="shared" si="8"/>
        <v>1</v>
      </c>
      <c r="E253" s="126">
        <v>1</v>
      </c>
      <c r="F253" s="126"/>
      <c r="G253" s="127"/>
      <c r="H253" s="253"/>
      <c r="I253" s="93"/>
      <c r="J253" s="230"/>
      <c r="K253" s="148"/>
      <c r="L253" s="148"/>
      <c r="M253" s="148"/>
      <c r="N253" s="148"/>
      <c r="O253" s="148"/>
      <c r="P253" s="148"/>
      <c r="Q253" s="148"/>
      <c r="R253" s="148"/>
      <c r="S253" s="148"/>
      <c r="T253" s="148"/>
      <c r="U253" s="148"/>
      <c r="V253" s="148"/>
      <c r="W253" s="148"/>
      <c r="X253" s="148"/>
      <c r="Y253" s="148"/>
      <c r="Z253" s="148"/>
    </row>
    <row r="254" spans="1:26" ht="48" x14ac:dyDescent="0.25">
      <c r="A254" s="230"/>
      <c r="B254" s="49"/>
      <c r="C254" s="128" t="s">
        <v>3980</v>
      </c>
      <c r="D254" s="151">
        <f t="shared" si="8"/>
        <v>1</v>
      </c>
      <c r="E254" s="126">
        <v>1</v>
      </c>
      <c r="F254" s="126"/>
      <c r="G254" s="127"/>
      <c r="H254" s="253"/>
      <c r="I254" s="93"/>
      <c r="J254" s="230"/>
      <c r="K254" s="148"/>
      <c r="L254" s="148"/>
      <c r="M254" s="148"/>
      <c r="N254" s="148"/>
      <c r="O254" s="148"/>
      <c r="P254" s="148"/>
      <c r="Q254" s="148"/>
      <c r="R254" s="148"/>
      <c r="S254" s="148"/>
      <c r="T254" s="148"/>
      <c r="U254" s="148"/>
      <c r="V254" s="148"/>
      <c r="W254" s="148"/>
      <c r="X254" s="148"/>
      <c r="Y254" s="148"/>
      <c r="Z254" s="148"/>
    </row>
    <row r="255" spans="1:26" ht="84" x14ac:dyDescent="0.25">
      <c r="A255" s="230"/>
      <c r="B255" s="49"/>
      <c r="C255" s="128" t="s">
        <v>3981</v>
      </c>
      <c r="D255" s="151">
        <f t="shared" si="8"/>
        <v>1</v>
      </c>
      <c r="E255" s="126">
        <v>1</v>
      </c>
      <c r="F255" s="126"/>
      <c r="G255" s="127"/>
      <c r="H255" s="253"/>
      <c r="I255" s="93"/>
      <c r="J255" s="230"/>
      <c r="K255" s="148"/>
      <c r="L255" s="148"/>
      <c r="M255" s="148"/>
      <c r="N255" s="148"/>
      <c r="O255" s="148"/>
      <c r="P255" s="148"/>
      <c r="Q255" s="148"/>
      <c r="R255" s="148"/>
      <c r="S255" s="148"/>
      <c r="T255" s="148"/>
      <c r="U255" s="148"/>
      <c r="V255" s="148"/>
      <c r="W255" s="148"/>
      <c r="X255" s="148"/>
      <c r="Y255" s="148"/>
      <c r="Z255" s="148"/>
    </row>
    <row r="256" spans="1:26" x14ac:dyDescent="0.25">
      <c r="A256" s="230"/>
      <c r="B256" s="49"/>
      <c r="C256" s="128" t="s">
        <v>3982</v>
      </c>
      <c r="D256" s="151">
        <f t="shared" si="8"/>
        <v>1</v>
      </c>
      <c r="E256" s="126">
        <v>1</v>
      </c>
      <c r="F256" s="126"/>
      <c r="G256" s="127"/>
      <c r="H256" s="253"/>
      <c r="I256" s="93"/>
      <c r="J256" s="230"/>
      <c r="K256" s="148"/>
      <c r="L256" s="148"/>
      <c r="M256" s="148"/>
      <c r="N256" s="148"/>
      <c r="O256" s="148"/>
      <c r="P256" s="148"/>
      <c r="Q256" s="148"/>
      <c r="R256" s="148"/>
      <c r="S256" s="148"/>
      <c r="T256" s="148"/>
      <c r="U256" s="148"/>
      <c r="V256" s="148"/>
      <c r="W256" s="148"/>
      <c r="X256" s="148"/>
      <c r="Y256" s="148"/>
      <c r="Z256" s="148"/>
    </row>
    <row r="257" spans="1:26" x14ac:dyDescent="0.25">
      <c r="A257" s="230"/>
      <c r="B257" s="49"/>
      <c r="C257" s="128" t="s">
        <v>3983</v>
      </c>
      <c r="D257" s="151">
        <f t="shared" si="8"/>
        <v>1</v>
      </c>
      <c r="E257" s="126">
        <v>1</v>
      </c>
      <c r="F257" s="126"/>
      <c r="G257" s="127"/>
      <c r="H257" s="253"/>
      <c r="I257" s="93"/>
      <c r="J257" s="230"/>
      <c r="K257" s="148"/>
      <c r="L257" s="148"/>
      <c r="M257" s="148"/>
      <c r="N257" s="148"/>
      <c r="O257" s="148"/>
      <c r="P257" s="148"/>
      <c r="Q257" s="148"/>
      <c r="R257" s="148"/>
      <c r="S257" s="148"/>
      <c r="T257" s="148"/>
      <c r="U257" s="148"/>
      <c r="V257" s="148"/>
      <c r="W257" s="148"/>
      <c r="X257" s="148"/>
      <c r="Y257" s="148"/>
      <c r="Z257" s="148"/>
    </row>
    <row r="258" spans="1:26" ht="24" x14ac:dyDescent="0.25">
      <c r="A258" s="230"/>
      <c r="B258" s="49"/>
      <c r="C258" s="128" t="s">
        <v>3984</v>
      </c>
      <c r="D258" s="151">
        <f t="shared" si="8"/>
        <v>1</v>
      </c>
      <c r="E258" s="126">
        <v>1</v>
      </c>
      <c r="F258" s="126"/>
      <c r="G258" s="127"/>
      <c r="H258" s="253"/>
      <c r="I258" s="93"/>
      <c r="J258" s="230"/>
      <c r="K258" s="148"/>
      <c r="L258" s="148"/>
      <c r="M258" s="148"/>
      <c r="N258" s="148"/>
      <c r="O258" s="148"/>
      <c r="P258" s="148"/>
      <c r="Q258" s="148"/>
      <c r="R258" s="148"/>
      <c r="S258" s="148"/>
      <c r="T258" s="148"/>
      <c r="U258" s="148"/>
      <c r="V258" s="148"/>
      <c r="W258" s="148"/>
      <c r="X258" s="148"/>
      <c r="Y258" s="148"/>
      <c r="Z258" s="148"/>
    </row>
    <row r="259" spans="1:26" x14ac:dyDescent="0.25">
      <c r="A259" s="230"/>
      <c r="B259" s="49"/>
      <c r="C259" s="128" t="s">
        <v>3985</v>
      </c>
      <c r="D259" s="151">
        <f t="shared" si="8"/>
        <v>1</v>
      </c>
      <c r="E259" s="126">
        <v>1</v>
      </c>
      <c r="F259" s="126"/>
      <c r="G259" s="127"/>
      <c r="H259" s="253"/>
      <c r="I259" s="93"/>
      <c r="J259" s="230"/>
      <c r="K259" s="148"/>
      <c r="L259" s="148"/>
      <c r="M259" s="148"/>
      <c r="N259" s="148"/>
      <c r="O259" s="148"/>
      <c r="P259" s="148"/>
      <c r="Q259" s="148"/>
      <c r="R259" s="148"/>
      <c r="S259" s="148"/>
      <c r="T259" s="148"/>
      <c r="U259" s="148"/>
      <c r="V259" s="148"/>
      <c r="W259" s="148"/>
      <c r="X259" s="148"/>
      <c r="Y259" s="148"/>
      <c r="Z259" s="148"/>
    </row>
    <row r="260" spans="1:26" ht="36" x14ac:dyDescent="0.25">
      <c r="A260" s="230"/>
      <c r="B260" s="49"/>
      <c r="C260" s="128" t="s">
        <v>3986</v>
      </c>
      <c r="D260" s="151">
        <f t="shared" si="8"/>
        <v>1</v>
      </c>
      <c r="E260" s="126">
        <v>1</v>
      </c>
      <c r="F260" s="126"/>
      <c r="G260" s="127"/>
      <c r="H260" s="253"/>
      <c r="I260" s="93"/>
      <c r="J260" s="230"/>
      <c r="K260" s="148"/>
      <c r="L260" s="148"/>
      <c r="M260" s="148"/>
      <c r="N260" s="148"/>
      <c r="O260" s="148"/>
      <c r="P260" s="148"/>
      <c r="Q260" s="148"/>
      <c r="R260" s="148"/>
      <c r="S260" s="148"/>
      <c r="T260" s="148"/>
      <c r="U260" s="148"/>
      <c r="V260" s="148"/>
      <c r="W260" s="148"/>
      <c r="X260" s="148"/>
      <c r="Y260" s="148"/>
      <c r="Z260" s="148"/>
    </row>
    <row r="261" spans="1:26" x14ac:dyDescent="0.25">
      <c r="A261" s="230"/>
      <c r="B261" s="49"/>
      <c r="C261" s="128" t="s">
        <v>3987</v>
      </c>
      <c r="D261" s="151">
        <f t="shared" si="8"/>
        <v>1</v>
      </c>
      <c r="E261" s="126">
        <v>1</v>
      </c>
      <c r="F261" s="126"/>
      <c r="G261" s="127"/>
      <c r="H261" s="253"/>
      <c r="I261" s="93"/>
      <c r="J261" s="230"/>
      <c r="K261" s="148"/>
      <c r="L261" s="148"/>
      <c r="M261" s="148"/>
      <c r="N261" s="148"/>
      <c r="O261" s="148"/>
      <c r="P261" s="148"/>
      <c r="Q261" s="148"/>
      <c r="R261" s="148"/>
      <c r="S261" s="148"/>
      <c r="T261" s="148"/>
      <c r="U261" s="148"/>
      <c r="V261" s="148"/>
      <c r="W261" s="148"/>
      <c r="X261" s="148"/>
      <c r="Y261" s="148"/>
      <c r="Z261" s="148"/>
    </row>
    <row r="262" spans="1:26" x14ac:dyDescent="0.25">
      <c r="A262" s="230"/>
      <c r="B262" s="49"/>
      <c r="C262" s="128" t="s">
        <v>3988</v>
      </c>
      <c r="D262" s="151">
        <f t="shared" si="8"/>
        <v>1</v>
      </c>
      <c r="E262" s="126">
        <v>1</v>
      </c>
      <c r="F262" s="126"/>
      <c r="G262" s="127"/>
      <c r="H262" s="253"/>
      <c r="I262" s="93"/>
      <c r="J262" s="230"/>
      <c r="K262" s="148"/>
      <c r="L262" s="148"/>
      <c r="M262" s="148"/>
      <c r="N262" s="148"/>
      <c r="O262" s="148"/>
      <c r="P262" s="148"/>
      <c r="Q262" s="148"/>
      <c r="R262" s="148"/>
      <c r="S262" s="148"/>
      <c r="T262" s="148"/>
      <c r="U262" s="148"/>
      <c r="V262" s="148"/>
      <c r="W262" s="148"/>
      <c r="X262" s="148"/>
      <c r="Y262" s="148"/>
      <c r="Z262" s="148"/>
    </row>
    <row r="263" spans="1:26" x14ac:dyDescent="0.25">
      <c r="A263" s="230"/>
      <c r="B263" s="49"/>
      <c r="C263" s="128" t="s">
        <v>3989</v>
      </c>
      <c r="D263" s="151">
        <f t="shared" si="8"/>
        <v>1</v>
      </c>
      <c r="E263" s="126">
        <v>1</v>
      </c>
      <c r="F263" s="126"/>
      <c r="G263" s="127"/>
      <c r="H263" s="253"/>
      <c r="I263" s="93"/>
      <c r="J263" s="230"/>
      <c r="K263" s="148"/>
      <c r="L263" s="148"/>
      <c r="M263" s="148"/>
      <c r="N263" s="148"/>
      <c r="O263" s="148"/>
      <c r="P263" s="148"/>
      <c r="Q263" s="148"/>
      <c r="R263" s="148"/>
      <c r="S263" s="148"/>
      <c r="T263" s="148"/>
      <c r="U263" s="148"/>
      <c r="V263" s="148"/>
      <c r="W263" s="148"/>
      <c r="X263" s="148"/>
      <c r="Y263" s="148"/>
      <c r="Z263" s="148"/>
    </row>
    <row r="264" spans="1:26" x14ac:dyDescent="0.25">
      <c r="A264" s="230"/>
      <c r="B264" s="49"/>
      <c r="C264" s="128" t="s">
        <v>3990</v>
      </c>
      <c r="D264" s="151">
        <f t="shared" si="8"/>
        <v>1</v>
      </c>
      <c r="E264" s="126">
        <v>1</v>
      </c>
      <c r="F264" s="126"/>
      <c r="G264" s="127"/>
      <c r="H264" s="253"/>
      <c r="I264" s="93"/>
      <c r="J264" s="230"/>
      <c r="K264" s="148"/>
      <c r="L264" s="148"/>
      <c r="M264" s="148"/>
      <c r="N264" s="148"/>
      <c r="O264" s="148"/>
      <c r="P264" s="148"/>
      <c r="Q264" s="148"/>
      <c r="R264" s="148"/>
      <c r="S264" s="148"/>
      <c r="T264" s="148"/>
      <c r="U264" s="148"/>
      <c r="V264" s="148"/>
      <c r="W264" s="148"/>
      <c r="X264" s="148"/>
      <c r="Y264" s="148"/>
      <c r="Z264" s="148"/>
    </row>
    <row r="265" spans="1:26" ht="24" x14ac:dyDescent="0.25">
      <c r="A265" s="230"/>
      <c r="B265" s="49"/>
      <c r="C265" s="128" t="s">
        <v>3991</v>
      </c>
      <c r="D265" s="151">
        <f t="shared" si="8"/>
        <v>1</v>
      </c>
      <c r="E265" s="126">
        <v>1</v>
      </c>
      <c r="F265" s="126"/>
      <c r="G265" s="127"/>
      <c r="H265" s="253"/>
      <c r="I265" s="93"/>
      <c r="J265" s="230"/>
      <c r="K265" s="148"/>
      <c r="L265" s="148"/>
      <c r="M265" s="148"/>
      <c r="N265" s="148"/>
      <c r="O265" s="148"/>
      <c r="P265" s="148"/>
      <c r="Q265" s="148"/>
      <c r="R265" s="148"/>
      <c r="S265" s="148"/>
      <c r="T265" s="148"/>
      <c r="U265" s="148"/>
      <c r="V265" s="148"/>
      <c r="W265" s="148"/>
      <c r="X265" s="148"/>
      <c r="Y265" s="148"/>
      <c r="Z265" s="148"/>
    </row>
    <row r="266" spans="1:26" x14ac:dyDescent="0.25">
      <c r="A266" s="230"/>
      <c r="B266" s="49"/>
      <c r="C266" s="128" t="s">
        <v>3992</v>
      </c>
      <c r="D266" s="151">
        <f t="shared" si="8"/>
        <v>1</v>
      </c>
      <c r="E266" s="126">
        <v>1</v>
      </c>
      <c r="F266" s="126"/>
      <c r="G266" s="127"/>
      <c r="H266" s="253"/>
      <c r="I266" s="93"/>
      <c r="J266" s="230"/>
      <c r="K266" s="148"/>
      <c r="L266" s="148"/>
      <c r="M266" s="148"/>
      <c r="N266" s="148"/>
      <c r="O266" s="148"/>
      <c r="P266" s="148"/>
      <c r="Q266" s="148"/>
      <c r="R266" s="148"/>
      <c r="S266" s="148"/>
      <c r="T266" s="148"/>
      <c r="U266" s="148"/>
      <c r="V266" s="148"/>
      <c r="W266" s="148"/>
      <c r="X266" s="148"/>
      <c r="Y266" s="148"/>
      <c r="Z266" s="148"/>
    </row>
    <row r="267" spans="1:26" x14ac:dyDescent="0.25">
      <c r="A267" s="230"/>
      <c r="B267" s="49"/>
      <c r="C267" s="128" t="s">
        <v>3993</v>
      </c>
      <c r="D267" s="151">
        <f t="shared" si="8"/>
        <v>1</v>
      </c>
      <c r="E267" s="126">
        <v>1</v>
      </c>
      <c r="F267" s="126"/>
      <c r="G267" s="127"/>
      <c r="H267" s="253"/>
      <c r="I267" s="93"/>
      <c r="J267" s="230"/>
      <c r="K267" s="148"/>
      <c r="L267" s="148"/>
      <c r="M267" s="148"/>
      <c r="N267" s="148"/>
      <c r="O267" s="148"/>
      <c r="P267" s="148"/>
      <c r="Q267" s="148"/>
      <c r="R267" s="148"/>
      <c r="S267" s="148"/>
      <c r="T267" s="148"/>
      <c r="U267" s="148"/>
      <c r="V267" s="148"/>
      <c r="W267" s="148"/>
      <c r="X267" s="148"/>
      <c r="Y267" s="148"/>
      <c r="Z267" s="148"/>
    </row>
    <row r="268" spans="1:26" ht="24" x14ac:dyDescent="0.25">
      <c r="A268" s="230"/>
      <c r="B268" s="49"/>
      <c r="C268" s="128" t="s">
        <v>3994</v>
      </c>
      <c r="D268" s="151">
        <f t="shared" si="8"/>
        <v>1</v>
      </c>
      <c r="E268" s="126">
        <v>1</v>
      </c>
      <c r="F268" s="126"/>
      <c r="G268" s="127"/>
      <c r="H268" s="253"/>
      <c r="I268" s="93"/>
      <c r="J268" s="230"/>
      <c r="K268" s="148"/>
      <c r="L268" s="148"/>
      <c r="M268" s="148"/>
      <c r="N268" s="148"/>
      <c r="O268" s="148"/>
      <c r="P268" s="148"/>
      <c r="Q268" s="148"/>
      <c r="R268" s="148"/>
      <c r="S268" s="148"/>
      <c r="T268" s="148"/>
      <c r="U268" s="148"/>
      <c r="V268" s="148"/>
      <c r="W268" s="148"/>
      <c r="X268" s="148"/>
      <c r="Y268" s="148"/>
      <c r="Z268" s="148"/>
    </row>
    <row r="269" spans="1:26" x14ac:dyDescent="0.25">
      <c r="A269" s="230"/>
      <c r="B269" s="49"/>
      <c r="C269" s="124" t="s">
        <v>3995</v>
      </c>
      <c r="D269" s="151">
        <f t="shared" si="8"/>
        <v>1</v>
      </c>
      <c r="E269" s="126">
        <v>1</v>
      </c>
      <c r="F269" s="126"/>
      <c r="G269" s="127"/>
      <c r="H269" s="253"/>
      <c r="I269" s="93"/>
      <c r="J269" s="230"/>
      <c r="K269" s="148"/>
      <c r="L269" s="148"/>
      <c r="M269" s="148"/>
      <c r="N269" s="148"/>
      <c r="O269" s="148"/>
      <c r="P269" s="148"/>
      <c r="Q269" s="148"/>
      <c r="R269" s="148"/>
      <c r="S269" s="148"/>
      <c r="T269" s="148"/>
      <c r="U269" s="148"/>
      <c r="V269" s="148"/>
      <c r="W269" s="148"/>
      <c r="X269" s="148"/>
      <c r="Y269" s="148"/>
      <c r="Z269" s="148"/>
    </row>
    <row r="270" spans="1:26" ht="24" x14ac:dyDescent="0.25">
      <c r="A270" s="230"/>
      <c r="B270" s="49"/>
      <c r="C270" s="124" t="s">
        <v>3996</v>
      </c>
      <c r="D270" s="151">
        <f t="shared" si="8"/>
        <v>1</v>
      </c>
      <c r="E270" s="126">
        <v>1</v>
      </c>
      <c r="F270" s="126"/>
      <c r="G270" s="127"/>
      <c r="H270" s="253"/>
      <c r="I270" s="93"/>
      <c r="J270" s="230"/>
      <c r="K270" s="148"/>
      <c r="L270" s="148"/>
      <c r="M270" s="148"/>
      <c r="N270" s="148"/>
      <c r="O270" s="148"/>
      <c r="P270" s="148"/>
      <c r="Q270" s="148"/>
      <c r="R270" s="148"/>
      <c r="S270" s="148"/>
      <c r="T270" s="148"/>
      <c r="U270" s="148"/>
      <c r="V270" s="148"/>
      <c r="W270" s="148"/>
      <c r="X270" s="148"/>
      <c r="Y270" s="148"/>
      <c r="Z270" s="148"/>
    </row>
    <row r="271" spans="1:26" x14ac:dyDescent="0.25">
      <c r="A271" s="230"/>
      <c r="B271" s="49"/>
      <c r="C271" s="128" t="s">
        <v>3997</v>
      </c>
      <c r="D271" s="151">
        <f t="shared" ref="D271:D287" si="9">IF(E271="Justificado",0,1)</f>
        <v>1</v>
      </c>
      <c r="E271" s="126">
        <v>1</v>
      </c>
      <c r="F271" s="126"/>
      <c r="G271" s="127"/>
      <c r="H271" s="253"/>
      <c r="I271" s="93"/>
      <c r="J271" s="230"/>
      <c r="K271" s="148"/>
      <c r="L271" s="148"/>
      <c r="M271" s="148"/>
      <c r="N271" s="148"/>
      <c r="O271" s="148"/>
      <c r="P271" s="148"/>
      <c r="Q271" s="148"/>
      <c r="R271" s="148"/>
      <c r="S271" s="148"/>
      <c r="T271" s="148"/>
      <c r="U271" s="148"/>
      <c r="V271" s="148"/>
      <c r="W271" s="148"/>
      <c r="X271" s="148"/>
      <c r="Y271" s="148"/>
      <c r="Z271" s="148"/>
    </row>
    <row r="272" spans="1:26" x14ac:dyDescent="0.25">
      <c r="A272" s="230"/>
      <c r="B272" s="49"/>
      <c r="C272" s="128" t="s">
        <v>3998</v>
      </c>
      <c r="D272" s="151">
        <f t="shared" si="9"/>
        <v>1</v>
      </c>
      <c r="E272" s="126">
        <v>1</v>
      </c>
      <c r="F272" s="126"/>
      <c r="G272" s="127"/>
      <c r="H272" s="253"/>
      <c r="I272" s="93"/>
      <c r="J272" s="230"/>
      <c r="K272" s="148"/>
      <c r="L272" s="148"/>
      <c r="M272" s="148"/>
      <c r="N272" s="148"/>
      <c r="O272" s="148"/>
      <c r="P272" s="148"/>
      <c r="Q272" s="148"/>
      <c r="R272" s="148"/>
      <c r="S272" s="148"/>
      <c r="T272" s="148"/>
      <c r="U272" s="148"/>
      <c r="V272" s="148"/>
      <c r="W272" s="148"/>
      <c r="X272" s="148"/>
      <c r="Y272" s="148"/>
      <c r="Z272" s="148"/>
    </row>
    <row r="273" spans="1:26" ht="48" x14ac:dyDescent="0.25">
      <c r="A273" s="230"/>
      <c r="B273" s="49"/>
      <c r="C273" s="128" t="s">
        <v>3999</v>
      </c>
      <c r="D273" s="151">
        <f t="shared" si="9"/>
        <v>1</v>
      </c>
      <c r="E273" s="126">
        <v>1</v>
      </c>
      <c r="F273" s="126"/>
      <c r="G273" s="127"/>
      <c r="H273" s="253"/>
      <c r="I273" s="93"/>
      <c r="J273" s="230"/>
      <c r="K273" s="148"/>
      <c r="L273" s="148"/>
      <c r="M273" s="148"/>
      <c r="N273" s="148"/>
      <c r="O273" s="148"/>
      <c r="P273" s="148"/>
      <c r="Q273" s="148"/>
      <c r="R273" s="148"/>
      <c r="S273" s="148"/>
      <c r="T273" s="148"/>
      <c r="U273" s="148"/>
      <c r="V273" s="148"/>
      <c r="W273" s="148"/>
      <c r="X273" s="148"/>
      <c r="Y273" s="148"/>
      <c r="Z273" s="148"/>
    </row>
    <row r="274" spans="1:26" x14ac:dyDescent="0.25">
      <c r="A274" s="230"/>
      <c r="B274" s="49"/>
      <c r="C274" s="128" t="s">
        <v>4000</v>
      </c>
      <c r="D274" s="151">
        <f t="shared" si="9"/>
        <v>1</v>
      </c>
      <c r="E274" s="126">
        <v>1</v>
      </c>
      <c r="F274" s="126"/>
      <c r="G274" s="127"/>
      <c r="H274" s="253"/>
      <c r="I274" s="93"/>
      <c r="J274" s="230"/>
      <c r="K274" s="148"/>
      <c r="L274" s="148"/>
      <c r="M274" s="148"/>
      <c r="N274" s="148"/>
      <c r="O274" s="148"/>
      <c r="P274" s="148"/>
      <c r="Q274" s="148"/>
      <c r="R274" s="148"/>
      <c r="S274" s="148"/>
      <c r="T274" s="148"/>
      <c r="U274" s="148"/>
      <c r="V274" s="148"/>
      <c r="W274" s="148"/>
      <c r="X274" s="148"/>
      <c r="Y274" s="148"/>
      <c r="Z274" s="148"/>
    </row>
    <row r="275" spans="1:26" x14ac:dyDescent="0.25">
      <c r="A275" s="230"/>
      <c r="B275" s="49"/>
      <c r="C275" s="128" t="s">
        <v>4001</v>
      </c>
      <c r="D275" s="151">
        <f t="shared" si="9"/>
        <v>1</v>
      </c>
      <c r="E275" s="126">
        <v>1</v>
      </c>
      <c r="F275" s="126"/>
      <c r="G275" s="127"/>
      <c r="H275" s="253"/>
      <c r="I275" s="93"/>
      <c r="J275" s="230"/>
      <c r="K275" s="148"/>
      <c r="L275" s="148"/>
      <c r="M275" s="148"/>
      <c r="N275" s="148"/>
      <c r="O275" s="148"/>
      <c r="P275" s="148"/>
      <c r="Q275" s="148"/>
      <c r="R275" s="148"/>
      <c r="S275" s="148"/>
      <c r="T275" s="148"/>
      <c r="U275" s="148"/>
      <c r="V275" s="148"/>
      <c r="W275" s="148"/>
      <c r="X275" s="148"/>
      <c r="Y275" s="148"/>
      <c r="Z275" s="148"/>
    </row>
    <row r="276" spans="1:26" ht="24" x14ac:dyDescent="0.25">
      <c r="A276" s="230"/>
      <c r="B276" s="49"/>
      <c r="C276" s="128" t="s">
        <v>4002</v>
      </c>
      <c r="D276" s="151">
        <f t="shared" si="9"/>
        <v>1</v>
      </c>
      <c r="E276" s="126">
        <v>1</v>
      </c>
      <c r="F276" s="126"/>
      <c r="G276" s="127"/>
      <c r="H276" s="253"/>
      <c r="I276" s="129"/>
      <c r="J276" s="230"/>
      <c r="K276" s="148"/>
      <c r="L276" s="148"/>
      <c r="M276" s="148"/>
      <c r="N276" s="148"/>
      <c r="O276" s="148"/>
      <c r="P276" s="148"/>
      <c r="Q276" s="148"/>
      <c r="R276" s="148"/>
      <c r="S276" s="148"/>
      <c r="T276" s="148"/>
      <c r="U276" s="148"/>
      <c r="V276" s="148"/>
      <c r="W276" s="148"/>
      <c r="X276" s="148"/>
      <c r="Y276" s="148"/>
      <c r="Z276" s="148"/>
    </row>
    <row r="277" spans="1:26" ht="24" x14ac:dyDescent="0.25">
      <c r="A277" s="230"/>
      <c r="B277" s="49"/>
      <c r="C277" s="128" t="s">
        <v>4003</v>
      </c>
      <c r="D277" s="151">
        <f t="shared" si="9"/>
        <v>1</v>
      </c>
      <c r="E277" s="126">
        <v>1</v>
      </c>
      <c r="F277" s="126"/>
      <c r="G277" s="127"/>
      <c r="H277" s="253"/>
      <c r="I277" s="129"/>
      <c r="J277" s="230"/>
      <c r="K277" s="148"/>
      <c r="L277" s="148"/>
      <c r="M277" s="148"/>
      <c r="N277" s="148"/>
      <c r="O277" s="148"/>
      <c r="P277" s="148"/>
      <c r="Q277" s="148"/>
      <c r="R277" s="148"/>
      <c r="S277" s="148"/>
      <c r="T277" s="148"/>
      <c r="U277" s="148"/>
      <c r="V277" s="148"/>
      <c r="W277" s="148"/>
      <c r="X277" s="148"/>
      <c r="Y277" s="148"/>
      <c r="Z277" s="148"/>
    </row>
    <row r="278" spans="1:26" ht="24" x14ac:dyDescent="0.25">
      <c r="A278" s="230"/>
      <c r="B278" s="49"/>
      <c r="C278" s="128" t="s">
        <v>4004</v>
      </c>
      <c r="D278" s="151">
        <f t="shared" si="9"/>
        <v>1</v>
      </c>
      <c r="E278" s="126">
        <v>1</v>
      </c>
      <c r="F278" s="126"/>
      <c r="G278" s="127"/>
      <c r="H278" s="253"/>
      <c r="I278" s="129"/>
      <c r="J278" s="230"/>
      <c r="K278" s="148"/>
      <c r="L278" s="148"/>
      <c r="M278" s="148"/>
      <c r="N278" s="148"/>
      <c r="O278" s="148"/>
      <c r="P278" s="148"/>
      <c r="Q278" s="148"/>
      <c r="R278" s="148"/>
      <c r="S278" s="148"/>
      <c r="T278" s="148"/>
      <c r="U278" s="148"/>
      <c r="V278" s="148"/>
      <c r="W278" s="148"/>
      <c r="X278" s="148"/>
      <c r="Y278" s="148"/>
      <c r="Z278" s="148"/>
    </row>
    <row r="279" spans="1:26" x14ac:dyDescent="0.25">
      <c r="A279" s="230"/>
      <c r="B279" s="49"/>
      <c r="C279" s="124" t="s">
        <v>2559</v>
      </c>
      <c r="D279" s="151">
        <f t="shared" si="9"/>
        <v>1</v>
      </c>
      <c r="E279" s="126">
        <v>1</v>
      </c>
      <c r="F279" s="126"/>
      <c r="G279" s="127"/>
      <c r="H279" s="253"/>
      <c r="I279" s="129"/>
      <c r="J279" s="230"/>
      <c r="K279" s="148"/>
      <c r="L279" s="148"/>
      <c r="M279" s="148"/>
      <c r="N279" s="148"/>
      <c r="O279" s="148"/>
      <c r="P279" s="148"/>
      <c r="Q279" s="148"/>
      <c r="R279" s="148"/>
      <c r="S279" s="148"/>
      <c r="T279" s="148"/>
      <c r="U279" s="148"/>
      <c r="V279" s="148"/>
      <c r="W279" s="148"/>
      <c r="X279" s="148"/>
      <c r="Y279" s="148"/>
      <c r="Z279" s="148"/>
    </row>
    <row r="280" spans="1:26" ht="24" x14ac:dyDescent="0.25">
      <c r="A280" s="230"/>
      <c r="B280" s="49"/>
      <c r="C280" s="124" t="s">
        <v>2560</v>
      </c>
      <c r="D280" s="151">
        <f t="shared" si="9"/>
        <v>1</v>
      </c>
      <c r="E280" s="126">
        <v>1</v>
      </c>
      <c r="F280" s="126"/>
      <c r="G280" s="127"/>
      <c r="H280" s="253"/>
      <c r="I280" s="129"/>
      <c r="J280" s="230"/>
      <c r="K280" s="148"/>
      <c r="L280" s="148"/>
      <c r="M280" s="148"/>
      <c r="N280" s="148"/>
      <c r="O280" s="148"/>
      <c r="P280" s="148"/>
      <c r="Q280" s="148"/>
      <c r="R280" s="148"/>
      <c r="S280" s="148"/>
      <c r="T280" s="148"/>
      <c r="U280" s="148"/>
      <c r="V280" s="148"/>
      <c r="W280" s="148"/>
      <c r="X280" s="148"/>
      <c r="Y280" s="148"/>
      <c r="Z280" s="148"/>
    </row>
    <row r="281" spans="1:26" x14ac:dyDescent="0.25">
      <c r="A281" s="230"/>
      <c r="B281" s="49"/>
      <c r="C281" s="149" t="s">
        <v>4005</v>
      </c>
      <c r="D281" s="151">
        <f t="shared" si="9"/>
        <v>1</v>
      </c>
      <c r="E281" s="126">
        <v>1</v>
      </c>
      <c r="F281" s="126"/>
      <c r="G281" s="127"/>
      <c r="H281" s="253"/>
      <c r="I281" s="129"/>
      <c r="J281" s="230"/>
      <c r="K281" s="148"/>
      <c r="L281" s="148"/>
      <c r="M281" s="148"/>
      <c r="N281" s="148"/>
      <c r="O281" s="148"/>
      <c r="P281" s="148"/>
      <c r="Q281" s="148"/>
      <c r="R281" s="148"/>
      <c r="S281" s="148"/>
      <c r="T281" s="148"/>
      <c r="U281" s="148"/>
      <c r="V281" s="148"/>
      <c r="W281" s="148"/>
      <c r="X281" s="148"/>
      <c r="Y281" s="148"/>
      <c r="Z281" s="148"/>
    </row>
    <row r="282" spans="1:26" ht="24.75" x14ac:dyDescent="0.25">
      <c r="A282" s="230"/>
      <c r="B282" s="49"/>
      <c r="C282" s="149" t="s">
        <v>4006</v>
      </c>
      <c r="D282" s="151">
        <f t="shared" si="9"/>
        <v>1</v>
      </c>
      <c r="E282" s="126">
        <v>1</v>
      </c>
      <c r="F282" s="126"/>
      <c r="G282" s="127"/>
      <c r="H282" s="253"/>
      <c r="I282" s="129"/>
      <c r="J282" s="230"/>
      <c r="K282" s="148"/>
      <c r="L282" s="148"/>
      <c r="M282" s="148"/>
      <c r="N282" s="148"/>
      <c r="O282" s="148"/>
      <c r="P282" s="148"/>
      <c r="Q282" s="148"/>
      <c r="R282" s="148"/>
      <c r="S282" s="148"/>
      <c r="T282" s="148"/>
      <c r="U282" s="148"/>
      <c r="V282" s="148"/>
      <c r="W282" s="148"/>
      <c r="X282" s="148"/>
      <c r="Y282" s="148"/>
      <c r="Z282" s="148"/>
    </row>
    <row r="283" spans="1:26" x14ac:dyDescent="0.25">
      <c r="A283" s="230"/>
      <c r="B283" s="49"/>
      <c r="C283" s="149" t="s">
        <v>4007</v>
      </c>
      <c r="D283" s="151">
        <f t="shared" si="9"/>
        <v>1</v>
      </c>
      <c r="E283" s="126">
        <v>1</v>
      </c>
      <c r="F283" s="126"/>
      <c r="G283" s="127"/>
      <c r="H283" s="253"/>
      <c r="I283" s="129"/>
      <c r="J283" s="230"/>
      <c r="K283" s="148"/>
      <c r="L283" s="148"/>
      <c r="M283" s="148"/>
      <c r="N283" s="148"/>
      <c r="O283" s="148"/>
      <c r="P283" s="148"/>
      <c r="Q283" s="148"/>
      <c r="R283" s="148"/>
      <c r="S283" s="148"/>
      <c r="T283" s="148"/>
      <c r="U283" s="148"/>
      <c r="V283" s="148"/>
      <c r="W283" s="148"/>
      <c r="X283" s="148"/>
      <c r="Y283" s="148"/>
      <c r="Z283" s="148"/>
    </row>
    <row r="284" spans="1:26" x14ac:dyDescent="0.25">
      <c r="A284" s="230"/>
      <c r="B284" s="49"/>
      <c r="C284" s="149" t="s">
        <v>4008</v>
      </c>
      <c r="D284" s="151">
        <f t="shared" si="9"/>
        <v>1</v>
      </c>
      <c r="E284" s="126">
        <v>1</v>
      </c>
      <c r="F284" s="126"/>
      <c r="G284" s="127"/>
      <c r="H284" s="253"/>
      <c r="I284" s="129"/>
      <c r="J284" s="230"/>
      <c r="K284" s="148"/>
      <c r="L284" s="148"/>
      <c r="M284" s="148"/>
      <c r="N284" s="148"/>
      <c r="O284" s="148"/>
      <c r="P284" s="148"/>
      <c r="Q284" s="148"/>
      <c r="R284" s="148"/>
      <c r="S284" s="148"/>
      <c r="T284" s="148"/>
      <c r="U284" s="148"/>
      <c r="V284" s="148"/>
      <c r="W284" s="148"/>
      <c r="X284" s="148"/>
      <c r="Y284" s="148"/>
      <c r="Z284" s="148"/>
    </row>
    <row r="285" spans="1:26" ht="36.75" x14ac:dyDescent="0.25">
      <c r="A285" s="230"/>
      <c r="B285" s="49"/>
      <c r="C285" s="149" t="s">
        <v>4009</v>
      </c>
      <c r="D285" s="151">
        <f t="shared" si="9"/>
        <v>1</v>
      </c>
      <c r="E285" s="126">
        <v>1</v>
      </c>
      <c r="F285" s="126"/>
      <c r="G285" s="127"/>
      <c r="H285" s="253"/>
      <c r="I285" s="129"/>
      <c r="J285" s="230"/>
      <c r="K285" s="148"/>
      <c r="L285" s="148"/>
      <c r="M285" s="148"/>
      <c r="N285" s="148"/>
      <c r="O285" s="148"/>
      <c r="P285" s="148"/>
      <c r="Q285" s="148"/>
      <c r="R285" s="148"/>
      <c r="S285" s="148"/>
      <c r="T285" s="148"/>
      <c r="U285" s="148"/>
      <c r="V285" s="148"/>
      <c r="W285" s="148"/>
      <c r="X285" s="148"/>
      <c r="Y285" s="148"/>
      <c r="Z285" s="148"/>
    </row>
    <row r="286" spans="1:26" ht="24.75" x14ac:dyDescent="0.25">
      <c r="A286" s="230"/>
      <c r="B286" s="49"/>
      <c r="C286" s="149" t="s">
        <v>4010</v>
      </c>
      <c r="D286" s="151">
        <f t="shared" si="9"/>
        <v>1</v>
      </c>
      <c r="E286" s="126">
        <v>1</v>
      </c>
      <c r="F286" s="126"/>
      <c r="G286" s="127"/>
      <c r="H286" s="253"/>
      <c r="I286" s="129"/>
      <c r="J286" s="230"/>
      <c r="K286" s="148"/>
      <c r="L286" s="148"/>
      <c r="M286" s="148"/>
      <c r="N286" s="148"/>
      <c r="O286" s="148"/>
      <c r="P286" s="148"/>
      <c r="Q286" s="148"/>
      <c r="R286" s="148"/>
      <c r="S286" s="148"/>
      <c r="T286" s="148"/>
      <c r="U286" s="148"/>
      <c r="V286" s="148"/>
      <c r="W286" s="148"/>
      <c r="X286" s="148"/>
      <c r="Y286" s="148"/>
      <c r="Z286" s="148"/>
    </row>
    <row r="287" spans="1:26" x14ac:dyDescent="0.25">
      <c r="A287" s="230"/>
      <c r="B287" s="49"/>
      <c r="C287" s="149" t="s">
        <v>4011</v>
      </c>
      <c r="D287" s="151">
        <f t="shared" si="9"/>
        <v>1</v>
      </c>
      <c r="E287" s="126">
        <v>1</v>
      </c>
      <c r="F287" s="126"/>
      <c r="G287" s="127"/>
      <c r="H287" s="253"/>
      <c r="I287" s="129"/>
      <c r="J287" s="230"/>
      <c r="K287" s="148"/>
      <c r="L287" s="148"/>
      <c r="M287" s="148"/>
      <c r="N287" s="148"/>
      <c r="O287" s="148"/>
      <c r="P287" s="148"/>
      <c r="Q287" s="148"/>
      <c r="R287" s="148"/>
      <c r="S287" s="148"/>
      <c r="T287" s="148"/>
      <c r="U287" s="148"/>
      <c r="V287" s="148"/>
      <c r="W287" s="148"/>
      <c r="X287" s="148"/>
      <c r="Y287" s="148"/>
      <c r="Z287" s="148"/>
    </row>
    <row r="288" spans="1:26" x14ac:dyDescent="0.25">
      <c r="A288" s="230"/>
      <c r="B288" s="49"/>
      <c r="C288" s="234"/>
      <c r="D288" s="122"/>
      <c r="E288" s="253"/>
      <c r="F288" s="253"/>
      <c r="G288" s="253"/>
      <c r="H288" s="253"/>
      <c r="I288" s="129"/>
      <c r="J288" s="230"/>
      <c r="K288" s="148"/>
      <c r="L288" s="148"/>
      <c r="M288" s="148"/>
      <c r="N288" s="148"/>
      <c r="O288" s="148"/>
      <c r="P288" s="148"/>
      <c r="Q288" s="148"/>
      <c r="R288" s="148"/>
      <c r="S288" s="148"/>
      <c r="T288" s="148"/>
      <c r="U288" s="148"/>
      <c r="V288" s="148"/>
      <c r="W288" s="148"/>
      <c r="X288" s="148"/>
      <c r="Y288" s="148"/>
      <c r="Z288" s="148"/>
    </row>
    <row r="289" spans="1:26" x14ac:dyDescent="0.25">
      <c r="A289" s="230"/>
      <c r="B289" s="49"/>
      <c r="C289" s="234" t="s">
        <v>1480</v>
      </c>
      <c r="D289" s="122"/>
      <c r="E289" s="253"/>
      <c r="F289" s="253"/>
      <c r="G289" s="253"/>
      <c r="H289" s="253"/>
      <c r="I289" s="129"/>
      <c r="J289" s="230"/>
      <c r="K289" s="148"/>
      <c r="L289" s="148"/>
      <c r="M289" s="148"/>
      <c r="N289" s="148"/>
      <c r="O289" s="148"/>
      <c r="P289" s="148"/>
      <c r="Q289" s="148"/>
      <c r="R289" s="148"/>
      <c r="S289" s="148"/>
      <c r="T289" s="148"/>
      <c r="U289" s="148"/>
      <c r="V289" s="148"/>
      <c r="W289" s="148"/>
      <c r="X289" s="148"/>
      <c r="Y289" s="148"/>
      <c r="Z289" s="148"/>
    </row>
    <row r="290" spans="1:26" x14ac:dyDescent="0.25">
      <c r="A290" s="230"/>
      <c r="B290" s="49"/>
      <c r="C290" s="234"/>
      <c r="D290" s="122"/>
      <c r="E290" s="253"/>
      <c r="F290" s="253"/>
      <c r="G290" s="253"/>
      <c r="H290" s="253"/>
      <c r="I290" s="129"/>
      <c r="J290" s="230"/>
      <c r="K290" s="148"/>
      <c r="L290" s="148"/>
      <c r="M290" s="148"/>
      <c r="N290" s="148"/>
      <c r="O290" s="148"/>
      <c r="P290" s="148"/>
      <c r="Q290" s="148"/>
      <c r="R290" s="148"/>
      <c r="S290" s="148"/>
      <c r="T290" s="148"/>
      <c r="U290" s="148"/>
      <c r="V290" s="148"/>
      <c r="W290" s="148"/>
      <c r="X290" s="148"/>
      <c r="Y290" s="148"/>
      <c r="Z290" s="148"/>
    </row>
    <row r="291" spans="1:26" x14ac:dyDescent="0.25">
      <c r="A291" s="230"/>
      <c r="B291" s="49"/>
      <c r="C291" s="232" t="s">
        <v>726</v>
      </c>
      <c r="D291" s="114"/>
      <c r="E291" s="231" t="s">
        <v>1485</v>
      </c>
      <c r="F291" s="231" t="s">
        <v>712</v>
      </c>
      <c r="G291" s="231" t="s">
        <v>1486</v>
      </c>
      <c r="H291" s="253"/>
      <c r="I291" s="129"/>
      <c r="J291" s="230"/>
      <c r="K291" s="148"/>
      <c r="L291" s="148"/>
      <c r="M291" s="148"/>
      <c r="N291" s="148"/>
      <c r="O291" s="148"/>
      <c r="P291" s="148"/>
      <c r="Q291" s="148"/>
      <c r="R291" s="148"/>
      <c r="S291" s="148"/>
      <c r="T291" s="148"/>
      <c r="U291" s="148"/>
      <c r="V291" s="148"/>
      <c r="W291" s="148"/>
      <c r="X291" s="148"/>
      <c r="Y291" s="148"/>
      <c r="Z291" s="148"/>
    </row>
    <row r="292" spans="1:26" x14ac:dyDescent="0.25">
      <c r="A292" s="230"/>
      <c r="B292" s="49"/>
      <c r="C292" s="130" t="s">
        <v>4012</v>
      </c>
      <c r="D292" s="151">
        <f t="shared" ref="D292:D296" si="10">IF(E292="Justificado",0,1)</f>
        <v>1</v>
      </c>
      <c r="E292" s="126">
        <v>1</v>
      </c>
      <c r="F292" s="126"/>
      <c r="G292" s="127"/>
      <c r="H292" s="253"/>
      <c r="I292" s="129"/>
      <c r="J292" s="230"/>
      <c r="K292" s="148"/>
      <c r="L292" s="148"/>
      <c r="M292" s="148"/>
      <c r="N292" s="148"/>
      <c r="O292" s="148"/>
      <c r="P292" s="148"/>
      <c r="Q292" s="148"/>
      <c r="R292" s="148"/>
      <c r="S292" s="148"/>
      <c r="T292" s="148"/>
      <c r="U292" s="148"/>
      <c r="V292" s="148"/>
      <c r="W292" s="148"/>
      <c r="X292" s="148"/>
      <c r="Y292" s="148"/>
      <c r="Z292" s="148"/>
    </row>
    <row r="293" spans="1:26" ht="36" x14ac:dyDescent="0.25">
      <c r="A293" s="230"/>
      <c r="B293" s="49"/>
      <c r="C293" s="124" t="s">
        <v>4013</v>
      </c>
      <c r="D293" s="151">
        <f t="shared" si="10"/>
        <v>1</v>
      </c>
      <c r="E293" s="126">
        <v>1</v>
      </c>
      <c r="F293" s="126"/>
      <c r="G293" s="127"/>
      <c r="H293" s="253"/>
      <c r="I293" s="129"/>
      <c r="J293" s="230"/>
      <c r="K293" s="148"/>
      <c r="L293" s="148"/>
      <c r="M293" s="148"/>
      <c r="N293" s="148"/>
      <c r="O293" s="148"/>
      <c r="P293" s="148"/>
      <c r="Q293" s="148"/>
      <c r="R293" s="148"/>
      <c r="S293" s="148"/>
      <c r="T293" s="148"/>
      <c r="U293" s="148"/>
      <c r="V293" s="148"/>
      <c r="W293" s="148"/>
      <c r="X293" s="148"/>
      <c r="Y293" s="148"/>
      <c r="Z293" s="148"/>
    </row>
    <row r="294" spans="1:26" ht="36" x14ac:dyDescent="0.25">
      <c r="A294" s="230"/>
      <c r="B294" s="49"/>
      <c r="C294" s="124" t="s">
        <v>4014</v>
      </c>
      <c r="D294" s="151">
        <f t="shared" si="10"/>
        <v>1</v>
      </c>
      <c r="E294" s="126">
        <v>1</v>
      </c>
      <c r="F294" s="126"/>
      <c r="G294" s="127"/>
      <c r="H294" s="253"/>
      <c r="I294" s="129"/>
      <c r="J294" s="230"/>
      <c r="K294" s="148"/>
      <c r="L294" s="148"/>
      <c r="M294" s="148"/>
      <c r="N294" s="148"/>
      <c r="O294" s="148"/>
      <c r="P294" s="148"/>
      <c r="Q294" s="148"/>
      <c r="R294" s="148"/>
      <c r="S294" s="148"/>
      <c r="T294" s="148"/>
      <c r="U294" s="148"/>
      <c r="V294" s="148"/>
      <c r="W294" s="148"/>
      <c r="X294" s="148"/>
      <c r="Y294" s="148"/>
      <c r="Z294" s="148"/>
    </row>
    <row r="295" spans="1:26" ht="36" x14ac:dyDescent="0.25">
      <c r="A295" s="230"/>
      <c r="B295" s="49"/>
      <c r="C295" s="124" t="s">
        <v>4015</v>
      </c>
      <c r="D295" s="151">
        <f t="shared" si="10"/>
        <v>1</v>
      </c>
      <c r="E295" s="126">
        <v>1</v>
      </c>
      <c r="F295" s="126"/>
      <c r="G295" s="127"/>
      <c r="H295" s="253"/>
      <c r="I295" s="129"/>
      <c r="J295" s="230"/>
      <c r="K295" s="148"/>
      <c r="L295" s="148"/>
      <c r="M295" s="148"/>
      <c r="N295" s="148"/>
      <c r="O295" s="148"/>
      <c r="P295" s="148"/>
      <c r="Q295" s="148"/>
      <c r="R295" s="148"/>
      <c r="S295" s="148"/>
      <c r="T295" s="148"/>
      <c r="U295" s="148"/>
      <c r="V295" s="148"/>
      <c r="W295" s="148"/>
      <c r="X295" s="148"/>
      <c r="Y295" s="148"/>
      <c r="Z295" s="148"/>
    </row>
    <row r="296" spans="1:26" ht="24" x14ac:dyDescent="0.25">
      <c r="A296" s="230"/>
      <c r="B296" s="49"/>
      <c r="C296" s="124" t="s">
        <v>4016</v>
      </c>
      <c r="D296" s="151">
        <f t="shared" si="10"/>
        <v>1</v>
      </c>
      <c r="E296" s="126">
        <v>1</v>
      </c>
      <c r="F296" s="126"/>
      <c r="G296" s="127"/>
      <c r="H296" s="253"/>
      <c r="I296" s="129"/>
      <c r="J296" s="230"/>
      <c r="K296" s="148"/>
      <c r="L296" s="148"/>
      <c r="M296" s="148"/>
      <c r="N296" s="148"/>
      <c r="O296" s="148"/>
      <c r="P296" s="148"/>
      <c r="Q296" s="148"/>
      <c r="R296" s="148"/>
      <c r="S296" s="148"/>
      <c r="T296" s="148"/>
      <c r="U296" s="148"/>
      <c r="V296" s="148"/>
      <c r="W296" s="148"/>
      <c r="X296" s="148"/>
      <c r="Y296" s="148"/>
      <c r="Z296" s="148"/>
    </row>
    <row r="297" spans="1:26" ht="24" x14ac:dyDescent="0.25">
      <c r="A297" s="230"/>
      <c r="B297" s="49"/>
      <c r="C297" s="124" t="s">
        <v>4017</v>
      </c>
      <c r="D297" s="131">
        <v>1</v>
      </c>
      <c r="E297" s="126">
        <v>1</v>
      </c>
      <c r="F297" s="126"/>
      <c r="G297" s="127"/>
      <c r="H297" s="253"/>
      <c r="I297" s="129"/>
      <c r="J297" s="230"/>
      <c r="K297" s="148"/>
      <c r="L297" s="148"/>
      <c r="M297" s="148"/>
      <c r="N297" s="148"/>
      <c r="O297" s="148"/>
      <c r="P297" s="148"/>
      <c r="Q297" s="148"/>
      <c r="R297" s="148"/>
      <c r="S297" s="148"/>
      <c r="T297" s="148"/>
      <c r="U297" s="148"/>
      <c r="V297" s="148"/>
      <c r="W297" s="148"/>
      <c r="X297" s="148"/>
      <c r="Y297" s="148"/>
      <c r="Z297" s="148"/>
    </row>
    <row r="298" spans="1:26" ht="36" x14ac:dyDescent="0.25">
      <c r="A298" s="230"/>
      <c r="B298" s="49"/>
      <c r="C298" s="124" t="s">
        <v>4018</v>
      </c>
      <c r="D298" s="131">
        <v>1</v>
      </c>
      <c r="E298" s="126">
        <v>1</v>
      </c>
      <c r="F298" s="126"/>
      <c r="G298" s="127"/>
      <c r="H298" s="253"/>
      <c r="I298" s="129"/>
      <c r="J298" s="230"/>
      <c r="K298" s="148"/>
      <c r="L298" s="148"/>
      <c r="M298" s="148"/>
      <c r="N298" s="148"/>
      <c r="O298" s="148"/>
      <c r="P298" s="148"/>
      <c r="Q298" s="148"/>
      <c r="R298" s="148"/>
      <c r="S298" s="148"/>
      <c r="T298" s="148"/>
      <c r="U298" s="148"/>
      <c r="V298" s="148"/>
      <c r="W298" s="148"/>
      <c r="X298" s="148"/>
      <c r="Y298" s="148"/>
      <c r="Z298" s="148"/>
    </row>
    <row r="299" spans="1:26" ht="36" x14ac:dyDescent="0.25">
      <c r="A299" s="230"/>
      <c r="B299" s="49"/>
      <c r="C299" s="130" t="s">
        <v>4019</v>
      </c>
      <c r="D299" s="151">
        <f t="shared" ref="D299:D300" si="11">IF(E299="Justificado",0,1)</f>
        <v>1</v>
      </c>
      <c r="E299" s="126">
        <v>1</v>
      </c>
      <c r="F299" s="126"/>
      <c r="G299" s="127"/>
      <c r="H299" s="253"/>
      <c r="I299" s="129"/>
      <c r="J299" s="230"/>
      <c r="K299" s="148"/>
      <c r="L299" s="148"/>
      <c r="M299" s="148"/>
      <c r="N299" s="148"/>
      <c r="O299" s="148"/>
      <c r="P299" s="148"/>
      <c r="Q299" s="148"/>
      <c r="R299" s="148"/>
      <c r="S299" s="148"/>
      <c r="T299" s="148"/>
      <c r="U299" s="148"/>
      <c r="V299" s="148"/>
      <c r="W299" s="148"/>
      <c r="X299" s="148"/>
      <c r="Y299" s="148"/>
      <c r="Z299" s="148"/>
    </row>
    <row r="300" spans="1:26" x14ac:dyDescent="0.25">
      <c r="A300" s="230"/>
      <c r="B300" s="49"/>
      <c r="C300" s="124" t="s">
        <v>4020</v>
      </c>
      <c r="D300" s="151">
        <f t="shared" si="11"/>
        <v>1</v>
      </c>
      <c r="E300" s="126">
        <v>1</v>
      </c>
      <c r="F300" s="126"/>
      <c r="G300" s="127"/>
      <c r="H300" s="253"/>
      <c r="I300" s="129"/>
      <c r="J300" s="230"/>
      <c r="K300" s="148"/>
      <c r="L300" s="148"/>
      <c r="M300" s="148"/>
      <c r="N300" s="148"/>
      <c r="O300" s="148"/>
      <c r="P300" s="148"/>
      <c r="Q300" s="148"/>
      <c r="R300" s="148"/>
      <c r="S300" s="148"/>
      <c r="T300" s="148"/>
      <c r="U300" s="148"/>
      <c r="V300" s="148"/>
      <c r="W300" s="148"/>
      <c r="X300" s="148"/>
      <c r="Y300" s="148"/>
      <c r="Z300" s="148"/>
    </row>
    <row r="301" spans="1:26" x14ac:dyDescent="0.25">
      <c r="A301" s="230"/>
      <c r="B301" s="97"/>
      <c r="C301" s="254"/>
      <c r="D301" s="132"/>
      <c r="E301" s="255"/>
      <c r="F301" s="255"/>
      <c r="G301" s="255"/>
      <c r="H301" s="255"/>
      <c r="I301" s="98"/>
      <c r="J301" s="230"/>
      <c r="K301" s="148"/>
      <c r="L301" s="148"/>
      <c r="M301" s="148"/>
      <c r="N301" s="148"/>
      <c r="O301" s="148"/>
      <c r="P301" s="148"/>
      <c r="Q301" s="148"/>
      <c r="R301" s="148"/>
      <c r="S301" s="148"/>
      <c r="T301" s="148"/>
      <c r="U301" s="148"/>
      <c r="V301" s="148"/>
      <c r="W301" s="148"/>
      <c r="X301" s="148"/>
      <c r="Y301" s="148"/>
      <c r="Z301" s="148"/>
    </row>
    <row r="302" spans="1:26" x14ac:dyDescent="0.25">
      <c r="A302" s="230"/>
      <c r="B302" s="230"/>
      <c r="C302" s="256"/>
      <c r="D302" s="116"/>
      <c r="E302" s="230"/>
      <c r="F302" s="230"/>
      <c r="G302" s="230"/>
      <c r="H302" s="230"/>
      <c r="I302" s="230"/>
      <c r="J302" s="230"/>
      <c r="K302" s="148"/>
      <c r="L302" s="148"/>
      <c r="M302" s="148"/>
      <c r="N302" s="148"/>
      <c r="O302" s="148"/>
      <c r="P302" s="148"/>
      <c r="Q302" s="148"/>
      <c r="R302" s="148"/>
      <c r="S302" s="148"/>
      <c r="T302" s="148"/>
      <c r="U302" s="148"/>
      <c r="V302" s="148"/>
      <c r="W302" s="148"/>
      <c r="X302" s="148"/>
      <c r="Y302" s="148"/>
      <c r="Z302" s="148"/>
    </row>
    <row r="303" spans="1:26" x14ac:dyDescent="0.25">
      <c r="A303" s="230"/>
      <c r="B303" s="230"/>
      <c r="C303" s="256"/>
      <c r="D303" s="116"/>
      <c r="E303" s="230"/>
      <c r="F303" s="230"/>
      <c r="G303" s="230"/>
      <c r="H303" s="230"/>
      <c r="I303" s="230"/>
      <c r="J303" s="230"/>
      <c r="K303" s="148"/>
      <c r="L303" s="148"/>
      <c r="M303" s="148"/>
      <c r="N303" s="148"/>
      <c r="O303" s="148"/>
      <c r="P303" s="148"/>
      <c r="Q303" s="148"/>
      <c r="R303" s="148"/>
      <c r="S303" s="148"/>
      <c r="T303" s="148"/>
      <c r="U303" s="148"/>
      <c r="V303" s="148"/>
      <c r="W303" s="148"/>
      <c r="X303" s="148"/>
      <c r="Y303" s="148"/>
      <c r="Z303" s="148"/>
    </row>
    <row r="304" spans="1:26" x14ac:dyDescent="0.25">
      <c r="A304" s="230"/>
      <c r="B304" s="230"/>
      <c r="C304" s="256"/>
      <c r="D304" s="116"/>
      <c r="E304" s="230"/>
      <c r="F304" s="230"/>
      <c r="G304" s="230"/>
      <c r="H304" s="230"/>
      <c r="I304" s="230"/>
      <c r="J304" s="230"/>
      <c r="K304" s="148"/>
      <c r="L304" s="148"/>
      <c r="M304" s="148"/>
      <c r="N304" s="148"/>
      <c r="O304" s="148"/>
      <c r="P304" s="148"/>
      <c r="Q304" s="148"/>
      <c r="R304" s="148"/>
      <c r="S304" s="148"/>
      <c r="T304" s="148"/>
      <c r="U304" s="148"/>
      <c r="V304" s="148"/>
      <c r="W304" s="148"/>
      <c r="X304" s="148"/>
      <c r="Y304" s="148"/>
      <c r="Z304" s="148"/>
    </row>
    <row r="305" spans="1:26" x14ac:dyDescent="0.25">
      <c r="A305" s="230"/>
      <c r="B305" s="230"/>
      <c r="C305" s="256"/>
      <c r="D305" s="116"/>
      <c r="E305" s="230"/>
      <c r="F305" s="230"/>
      <c r="G305" s="230"/>
      <c r="H305" s="230"/>
      <c r="I305" s="230"/>
      <c r="J305" s="230"/>
      <c r="K305" s="148"/>
      <c r="L305" s="148"/>
      <c r="M305" s="148"/>
      <c r="N305" s="148"/>
      <c r="O305" s="148"/>
      <c r="P305" s="148"/>
      <c r="Q305" s="148"/>
      <c r="R305" s="148"/>
      <c r="S305" s="148"/>
      <c r="T305" s="148"/>
      <c r="U305" s="148"/>
      <c r="V305" s="148"/>
      <c r="W305" s="148"/>
      <c r="X305" s="148"/>
      <c r="Y305" s="148"/>
      <c r="Z305" s="148"/>
    </row>
    <row r="306" spans="1:26" x14ac:dyDescent="0.25">
      <c r="A306" s="230"/>
      <c r="B306" s="230"/>
      <c r="C306" s="256"/>
      <c r="D306" s="116"/>
      <c r="E306" s="230"/>
      <c r="F306" s="230"/>
      <c r="G306" s="230"/>
      <c r="H306" s="230"/>
      <c r="I306" s="230"/>
      <c r="J306" s="230"/>
      <c r="K306" s="148"/>
      <c r="L306" s="148"/>
      <c r="M306" s="148"/>
      <c r="N306" s="148"/>
      <c r="O306" s="148"/>
      <c r="P306" s="148"/>
      <c r="Q306" s="148"/>
      <c r="R306" s="148"/>
      <c r="S306" s="148"/>
      <c r="T306" s="148"/>
      <c r="U306" s="148"/>
      <c r="V306" s="148"/>
      <c r="W306" s="148"/>
      <c r="X306" s="148"/>
      <c r="Y306" s="148"/>
      <c r="Z306" s="148"/>
    </row>
    <row r="307" spans="1:26" x14ac:dyDescent="0.25">
      <c r="A307" s="230"/>
      <c r="B307" s="230"/>
      <c r="C307" s="256"/>
      <c r="D307" s="116"/>
      <c r="E307" s="230"/>
      <c r="F307" s="230"/>
      <c r="G307" s="230"/>
      <c r="H307" s="230"/>
      <c r="I307" s="230"/>
      <c r="J307" s="230"/>
      <c r="K307" s="148"/>
      <c r="L307" s="148"/>
      <c r="M307" s="148"/>
      <c r="N307" s="148"/>
      <c r="O307" s="148"/>
      <c r="P307" s="148"/>
      <c r="Q307" s="148"/>
      <c r="R307" s="148"/>
      <c r="S307" s="148"/>
      <c r="T307" s="148"/>
      <c r="U307" s="148"/>
      <c r="V307" s="148"/>
      <c r="W307" s="148"/>
      <c r="X307" s="148"/>
      <c r="Y307" s="148"/>
      <c r="Z307" s="148"/>
    </row>
    <row r="308" spans="1:26" ht="18.75" x14ac:dyDescent="0.25">
      <c r="A308" s="234"/>
      <c r="B308" s="407" t="s">
        <v>4021</v>
      </c>
      <c r="C308" s="408"/>
      <c r="D308" s="408"/>
      <c r="E308" s="408"/>
      <c r="F308" s="408"/>
      <c r="G308" s="408"/>
      <c r="H308" s="408"/>
      <c r="I308" s="243"/>
      <c r="J308" s="233"/>
      <c r="K308" s="105"/>
      <c r="L308" s="105"/>
      <c r="M308" s="105"/>
      <c r="N308" s="105"/>
      <c r="O308" s="105"/>
      <c r="P308" s="105"/>
      <c r="Q308" s="105"/>
      <c r="R308" s="105"/>
      <c r="S308" s="105"/>
      <c r="T308" s="105"/>
      <c r="U308" s="105"/>
      <c r="V308" s="105"/>
      <c r="W308" s="105"/>
      <c r="X308" s="105"/>
      <c r="Y308" s="105"/>
      <c r="Z308" s="105"/>
    </row>
    <row r="309" spans="1:26" x14ac:dyDescent="0.25">
      <c r="A309" s="234"/>
      <c r="B309" s="232"/>
      <c r="C309" s="232"/>
      <c r="D309" s="119"/>
      <c r="E309" s="232"/>
      <c r="F309" s="232"/>
      <c r="G309" s="232"/>
      <c r="H309" s="232"/>
      <c r="I309" s="232"/>
      <c r="J309" s="233"/>
      <c r="K309" s="105"/>
      <c r="L309" s="105"/>
      <c r="M309" s="105"/>
      <c r="N309" s="105"/>
      <c r="O309" s="105"/>
      <c r="P309" s="105"/>
      <c r="Q309" s="105"/>
      <c r="R309" s="105"/>
      <c r="S309" s="105"/>
      <c r="T309" s="105"/>
      <c r="U309" s="105"/>
      <c r="V309" s="105"/>
      <c r="W309" s="105"/>
      <c r="X309" s="105"/>
      <c r="Y309" s="105"/>
      <c r="Z309" s="105"/>
    </row>
    <row r="310" spans="1:26" x14ac:dyDescent="0.25">
      <c r="A310" s="234"/>
      <c r="B310" s="232"/>
      <c r="C310" s="244" t="s">
        <v>1478</v>
      </c>
      <c r="D310" s="120"/>
      <c r="E310" s="245">
        <f>IF(SUM(D319:D370)=0,"NA",SUM(E319:E370)/SUM(D319:D370))</f>
        <v>1</v>
      </c>
      <c r="F310" s="246"/>
      <c r="G310" s="248"/>
      <c r="H310" s="234"/>
      <c r="I310" s="232"/>
      <c r="J310" s="233"/>
      <c r="K310" s="105"/>
      <c r="L310" s="105"/>
      <c r="M310" s="105"/>
      <c r="N310" s="105"/>
      <c r="O310" s="105"/>
      <c r="P310" s="105"/>
      <c r="Q310" s="105"/>
      <c r="R310" s="105"/>
      <c r="S310" s="105"/>
      <c r="T310" s="105"/>
      <c r="U310" s="105"/>
      <c r="V310" s="105"/>
      <c r="W310" s="105"/>
      <c r="X310" s="105"/>
      <c r="Y310" s="105"/>
      <c r="Z310" s="105"/>
    </row>
    <row r="311" spans="1:26" x14ac:dyDescent="0.25">
      <c r="A311" s="234"/>
      <c r="B311" s="234"/>
      <c r="C311" s="244" t="s">
        <v>1480</v>
      </c>
      <c r="D311" s="120"/>
      <c r="E311" s="245">
        <f>IF(SUM(D319:D370)=0,"NA",SUM(E375:E383)/SUM(D375:D383))</f>
        <v>1</v>
      </c>
      <c r="F311" s="246"/>
      <c r="G311" s="248"/>
      <c r="H311" s="234"/>
      <c r="I311" s="232"/>
      <c r="J311" s="233"/>
      <c r="K311" s="105"/>
      <c r="L311" s="105"/>
      <c r="M311" s="105"/>
      <c r="N311" s="105"/>
      <c r="O311" s="105"/>
      <c r="P311" s="105"/>
      <c r="Q311" s="105"/>
      <c r="R311" s="105"/>
      <c r="S311" s="105"/>
      <c r="T311" s="105"/>
      <c r="U311" s="105"/>
      <c r="V311" s="105"/>
      <c r="W311" s="105"/>
      <c r="X311" s="105"/>
      <c r="Y311" s="105"/>
      <c r="Z311" s="105"/>
    </row>
    <row r="312" spans="1:26" ht="90" x14ac:dyDescent="0.25">
      <c r="A312" s="234"/>
      <c r="B312" s="234"/>
      <c r="C312" s="244" t="s">
        <v>1482</v>
      </c>
      <c r="D312" s="120"/>
      <c r="E312" s="177">
        <f>IF(SUM(D319:D370)=0,"NA",E310*0.6+E311*0.4)</f>
        <v>1</v>
      </c>
      <c r="F312" s="249"/>
      <c r="G312" s="150" t="s">
        <v>4022</v>
      </c>
      <c r="H312" s="234"/>
      <c r="I312" s="232"/>
      <c r="J312" s="233"/>
      <c r="K312" s="105"/>
      <c r="L312" s="105"/>
      <c r="M312" s="105"/>
      <c r="N312" s="105"/>
      <c r="O312" s="105"/>
      <c r="P312" s="105"/>
      <c r="Q312" s="105"/>
      <c r="R312" s="105"/>
      <c r="S312" s="105"/>
      <c r="T312" s="105"/>
      <c r="U312" s="105"/>
      <c r="V312" s="105"/>
      <c r="W312" s="105"/>
      <c r="X312" s="105"/>
      <c r="Y312" s="105"/>
      <c r="Z312" s="105"/>
    </row>
    <row r="313" spans="1:26" x14ac:dyDescent="0.25">
      <c r="A313" s="234"/>
      <c r="B313" s="234"/>
      <c r="C313" s="234"/>
      <c r="D313" s="117"/>
      <c r="E313" s="236"/>
      <c r="F313" s="236"/>
      <c r="G313" s="234"/>
      <c r="H313" s="234"/>
      <c r="I313" s="232"/>
      <c r="J313" s="233"/>
      <c r="K313" s="105"/>
      <c r="L313" s="105"/>
      <c r="M313" s="105"/>
      <c r="N313" s="105"/>
      <c r="O313" s="105"/>
      <c r="P313" s="105"/>
      <c r="Q313" s="105"/>
      <c r="R313" s="105"/>
      <c r="S313" s="105"/>
      <c r="T313" s="105"/>
      <c r="U313" s="105"/>
      <c r="V313" s="105"/>
      <c r="W313" s="105"/>
      <c r="X313" s="105"/>
      <c r="Y313" s="105"/>
      <c r="Z313" s="105"/>
    </row>
    <row r="314" spans="1:26" x14ac:dyDescent="0.25">
      <c r="A314" s="230"/>
      <c r="B314" s="231"/>
      <c r="C314" s="232"/>
      <c r="D314" s="114"/>
      <c r="E314" s="231"/>
      <c r="F314" s="231"/>
      <c r="G314" s="231"/>
      <c r="H314" s="232"/>
      <c r="I314" s="232"/>
      <c r="J314" s="233"/>
      <c r="K314" s="148"/>
      <c r="L314" s="148"/>
      <c r="M314" s="148"/>
      <c r="N314" s="148"/>
      <c r="O314" s="148"/>
      <c r="P314" s="148"/>
      <c r="Q314" s="148"/>
      <c r="R314" s="148"/>
      <c r="S314" s="148"/>
      <c r="T314" s="148"/>
      <c r="U314" s="148"/>
      <c r="V314" s="148"/>
      <c r="W314" s="148"/>
      <c r="X314" s="148"/>
      <c r="Y314" s="148"/>
      <c r="Z314" s="148"/>
    </row>
    <row r="315" spans="1:26" x14ac:dyDescent="0.25">
      <c r="A315" s="230"/>
      <c r="B315" s="91"/>
      <c r="C315" s="251"/>
      <c r="D315" s="121"/>
      <c r="E315" s="409"/>
      <c r="F315" s="410"/>
      <c r="G315" s="410"/>
      <c r="H315" s="252"/>
      <c r="I315" s="92"/>
      <c r="J315" s="233"/>
      <c r="K315" s="148"/>
      <c r="L315" s="148"/>
      <c r="M315" s="148"/>
      <c r="N315" s="148"/>
      <c r="O315" s="148"/>
      <c r="P315" s="148"/>
      <c r="Q315" s="148"/>
      <c r="R315" s="148"/>
      <c r="S315" s="148"/>
      <c r="T315" s="148"/>
      <c r="U315" s="148"/>
      <c r="V315" s="148"/>
      <c r="W315" s="148"/>
      <c r="X315" s="148"/>
      <c r="Y315" s="148"/>
      <c r="Z315" s="148"/>
    </row>
    <row r="316" spans="1:26" x14ac:dyDescent="0.25">
      <c r="A316" s="230"/>
      <c r="B316" s="49"/>
      <c r="C316" s="234" t="s">
        <v>1484</v>
      </c>
      <c r="D316" s="122"/>
      <c r="E316" s="253"/>
      <c r="F316" s="253"/>
      <c r="G316" s="253"/>
      <c r="H316" s="253"/>
      <c r="I316" s="93"/>
      <c r="J316" s="233"/>
      <c r="K316" s="148"/>
      <c r="L316" s="148"/>
      <c r="M316" s="148"/>
      <c r="N316" s="148"/>
      <c r="O316" s="148"/>
      <c r="P316" s="148"/>
      <c r="Q316" s="148"/>
      <c r="R316" s="148"/>
      <c r="S316" s="148"/>
      <c r="T316" s="148"/>
      <c r="U316" s="148"/>
      <c r="V316" s="148"/>
      <c r="W316" s="148"/>
      <c r="X316" s="148"/>
      <c r="Y316" s="148"/>
      <c r="Z316" s="148"/>
    </row>
    <row r="317" spans="1:26" x14ac:dyDescent="0.25">
      <c r="A317" s="230"/>
      <c r="B317" s="123"/>
      <c r="C317" s="234"/>
      <c r="D317" s="122"/>
      <c r="E317" s="253"/>
      <c r="F317" s="253"/>
      <c r="G317" s="253"/>
      <c r="H317" s="253"/>
      <c r="I317" s="93"/>
      <c r="J317" s="233"/>
      <c r="K317" s="148"/>
      <c r="L317" s="148"/>
      <c r="M317" s="148"/>
      <c r="N317" s="148"/>
      <c r="O317" s="148"/>
      <c r="P317" s="148"/>
      <c r="Q317" s="148"/>
      <c r="R317" s="148"/>
      <c r="S317" s="148"/>
      <c r="T317" s="148"/>
      <c r="U317" s="148"/>
      <c r="V317" s="148"/>
      <c r="W317" s="148"/>
      <c r="X317" s="148"/>
      <c r="Y317" s="148"/>
      <c r="Z317" s="148"/>
    </row>
    <row r="318" spans="1:26" x14ac:dyDescent="0.25">
      <c r="A318" s="230"/>
      <c r="B318" s="123"/>
      <c r="C318" s="232" t="s">
        <v>726</v>
      </c>
      <c r="D318" s="114"/>
      <c r="E318" s="231" t="s">
        <v>1485</v>
      </c>
      <c r="F318" s="231" t="s">
        <v>712</v>
      </c>
      <c r="G318" s="231" t="s">
        <v>1486</v>
      </c>
      <c r="H318" s="253"/>
      <c r="I318" s="93"/>
      <c r="J318" s="233"/>
      <c r="K318" s="148"/>
      <c r="L318" s="148"/>
      <c r="M318" s="148"/>
      <c r="N318" s="148"/>
      <c r="O318" s="148"/>
      <c r="P318" s="148"/>
      <c r="Q318" s="148"/>
      <c r="R318" s="148"/>
      <c r="S318" s="148"/>
      <c r="T318" s="148"/>
      <c r="U318" s="148"/>
      <c r="V318" s="148"/>
      <c r="W318" s="148"/>
      <c r="X318" s="148"/>
      <c r="Y318" s="148"/>
      <c r="Z318" s="148"/>
    </row>
    <row r="319" spans="1:26" x14ac:dyDescent="0.25">
      <c r="A319" s="230"/>
      <c r="B319" s="49"/>
      <c r="C319" s="124" t="s">
        <v>1487</v>
      </c>
      <c r="D319" s="125">
        <v>1</v>
      </c>
      <c r="E319" s="126">
        <v>1</v>
      </c>
      <c r="F319" s="126"/>
      <c r="G319" s="127"/>
      <c r="H319" s="253"/>
      <c r="I319" s="93"/>
      <c r="J319" s="230"/>
      <c r="K319" s="148"/>
      <c r="L319" s="148"/>
      <c r="M319" s="148"/>
      <c r="N319" s="148"/>
      <c r="O319" s="148"/>
      <c r="P319" s="148"/>
      <c r="Q319" s="148"/>
      <c r="R319" s="148"/>
      <c r="S319" s="148"/>
      <c r="T319" s="148"/>
      <c r="U319" s="148"/>
      <c r="V319" s="148"/>
      <c r="W319" s="148"/>
      <c r="X319" s="148"/>
      <c r="Y319" s="148"/>
      <c r="Z319" s="148"/>
    </row>
    <row r="320" spans="1:26" ht="24" x14ac:dyDescent="0.25">
      <c r="A320" s="230"/>
      <c r="B320" s="49"/>
      <c r="C320" s="124" t="s">
        <v>1488</v>
      </c>
      <c r="D320" s="125">
        <v>1</v>
      </c>
      <c r="E320" s="126">
        <v>1</v>
      </c>
      <c r="F320" s="126"/>
      <c r="G320" s="127"/>
      <c r="H320" s="253"/>
      <c r="I320" s="93"/>
      <c r="J320" s="230"/>
      <c r="K320" s="148"/>
      <c r="L320" s="148"/>
      <c r="M320" s="148"/>
      <c r="N320" s="148"/>
      <c r="O320" s="148"/>
      <c r="P320" s="148"/>
      <c r="Q320" s="148"/>
      <c r="R320" s="148"/>
      <c r="S320" s="148"/>
      <c r="T320" s="148"/>
      <c r="U320" s="148"/>
      <c r="V320" s="148"/>
      <c r="W320" s="148"/>
      <c r="X320" s="148"/>
      <c r="Y320" s="148"/>
      <c r="Z320" s="148"/>
    </row>
    <row r="321" spans="1:26" ht="24" x14ac:dyDescent="0.25">
      <c r="A321" s="230"/>
      <c r="B321" s="49"/>
      <c r="C321" s="124" t="s">
        <v>4023</v>
      </c>
      <c r="D321" s="125">
        <v>1</v>
      </c>
      <c r="E321" s="126">
        <v>1</v>
      </c>
      <c r="F321" s="126"/>
      <c r="G321" s="127"/>
      <c r="H321" s="253"/>
      <c r="I321" s="93"/>
      <c r="J321" s="230"/>
      <c r="K321" s="148"/>
      <c r="L321" s="148"/>
      <c r="M321" s="148"/>
      <c r="N321" s="148"/>
      <c r="O321" s="148"/>
      <c r="P321" s="148"/>
      <c r="Q321" s="148"/>
      <c r="R321" s="148"/>
      <c r="S321" s="148"/>
      <c r="T321" s="148"/>
      <c r="U321" s="148"/>
      <c r="V321" s="148"/>
      <c r="W321" s="148"/>
      <c r="X321" s="148"/>
      <c r="Y321" s="148"/>
      <c r="Z321" s="148"/>
    </row>
    <row r="322" spans="1:26" ht="24" x14ac:dyDescent="0.25">
      <c r="A322" s="230"/>
      <c r="B322" s="49"/>
      <c r="C322" s="124" t="s">
        <v>3974</v>
      </c>
      <c r="D322" s="125">
        <v>1</v>
      </c>
      <c r="E322" s="126">
        <v>1</v>
      </c>
      <c r="F322" s="126"/>
      <c r="G322" s="127"/>
      <c r="H322" s="253"/>
      <c r="I322" s="93"/>
      <c r="J322" s="230"/>
      <c r="K322" s="148"/>
      <c r="L322" s="148"/>
      <c r="M322" s="148"/>
      <c r="N322" s="148"/>
      <c r="O322" s="148"/>
      <c r="P322" s="148"/>
      <c r="Q322" s="148"/>
      <c r="R322" s="148"/>
      <c r="S322" s="148"/>
      <c r="T322" s="148"/>
      <c r="U322" s="148"/>
      <c r="V322" s="148"/>
      <c r="W322" s="148"/>
      <c r="X322" s="148"/>
      <c r="Y322" s="148"/>
      <c r="Z322" s="148"/>
    </row>
    <row r="323" spans="1:26" x14ac:dyDescent="0.25">
      <c r="A323" s="230"/>
      <c r="B323" s="49"/>
      <c r="C323" s="124" t="s">
        <v>2805</v>
      </c>
      <c r="D323" s="125">
        <v>1</v>
      </c>
      <c r="E323" s="126">
        <v>1</v>
      </c>
      <c r="F323" s="126"/>
      <c r="G323" s="127"/>
      <c r="H323" s="253"/>
      <c r="I323" s="93"/>
      <c r="J323" s="230"/>
      <c r="K323" s="148"/>
      <c r="L323" s="148"/>
      <c r="M323" s="148"/>
      <c r="N323" s="148"/>
      <c r="O323" s="148"/>
      <c r="P323" s="148"/>
      <c r="Q323" s="148"/>
      <c r="R323" s="148"/>
      <c r="S323" s="148"/>
      <c r="T323" s="148"/>
      <c r="U323" s="148"/>
      <c r="V323" s="148"/>
      <c r="W323" s="148"/>
      <c r="X323" s="148"/>
      <c r="Y323" s="148"/>
      <c r="Z323" s="148"/>
    </row>
    <row r="324" spans="1:26" ht="24" x14ac:dyDescent="0.25">
      <c r="A324" s="230"/>
      <c r="B324" s="49"/>
      <c r="C324" s="124" t="s">
        <v>2806</v>
      </c>
      <c r="D324" s="125">
        <v>1</v>
      </c>
      <c r="E324" s="126">
        <v>1</v>
      </c>
      <c r="F324" s="126"/>
      <c r="G324" s="127"/>
      <c r="H324" s="253"/>
      <c r="I324" s="93"/>
      <c r="J324" s="230"/>
      <c r="K324" s="148"/>
      <c r="L324" s="148"/>
      <c r="M324" s="148"/>
      <c r="N324" s="148"/>
      <c r="O324" s="148"/>
      <c r="P324" s="148"/>
      <c r="Q324" s="148"/>
      <c r="R324" s="148"/>
      <c r="S324" s="148"/>
      <c r="T324" s="148"/>
      <c r="U324" s="148"/>
      <c r="V324" s="148"/>
      <c r="W324" s="148"/>
      <c r="X324" s="148"/>
      <c r="Y324" s="148"/>
      <c r="Z324" s="148"/>
    </row>
    <row r="325" spans="1:26" x14ac:dyDescent="0.25">
      <c r="A325" s="230"/>
      <c r="B325" s="49"/>
      <c r="C325" s="128" t="s">
        <v>4024</v>
      </c>
      <c r="D325" s="125">
        <v>1</v>
      </c>
      <c r="E325" s="126">
        <v>1</v>
      </c>
      <c r="F325" s="126"/>
      <c r="G325" s="127"/>
      <c r="H325" s="253"/>
      <c r="I325" s="93"/>
      <c r="J325" s="230"/>
      <c r="K325" s="148"/>
      <c r="L325" s="148"/>
      <c r="M325" s="148"/>
      <c r="N325" s="148"/>
      <c r="O325" s="148"/>
      <c r="P325" s="148"/>
      <c r="Q325" s="148"/>
      <c r="R325" s="148"/>
      <c r="S325" s="148"/>
      <c r="T325" s="148"/>
      <c r="U325" s="148"/>
      <c r="V325" s="148"/>
      <c r="W325" s="148"/>
      <c r="X325" s="148"/>
      <c r="Y325" s="148"/>
      <c r="Z325" s="148"/>
    </row>
    <row r="326" spans="1:26" ht="24" x14ac:dyDescent="0.25">
      <c r="A326" s="230"/>
      <c r="B326" s="49"/>
      <c r="C326" s="128" t="s">
        <v>4025</v>
      </c>
      <c r="D326" s="125">
        <v>1</v>
      </c>
      <c r="E326" s="126">
        <v>1</v>
      </c>
      <c r="F326" s="126"/>
      <c r="G326" s="127"/>
      <c r="H326" s="253"/>
      <c r="I326" s="93"/>
      <c r="J326" s="230"/>
      <c r="K326" s="148"/>
      <c r="L326" s="148"/>
      <c r="M326" s="148"/>
      <c r="N326" s="148"/>
      <c r="O326" s="148"/>
      <c r="P326" s="148"/>
      <c r="Q326" s="148"/>
      <c r="R326" s="148"/>
      <c r="S326" s="148"/>
      <c r="T326" s="148"/>
      <c r="U326" s="148"/>
      <c r="V326" s="148"/>
      <c r="W326" s="148"/>
      <c r="X326" s="148"/>
      <c r="Y326" s="148"/>
      <c r="Z326" s="148"/>
    </row>
    <row r="327" spans="1:26" ht="24" x14ac:dyDescent="0.25">
      <c r="A327" s="230"/>
      <c r="B327" s="49"/>
      <c r="C327" s="128" t="s">
        <v>4026</v>
      </c>
      <c r="D327" s="125">
        <v>1</v>
      </c>
      <c r="E327" s="126">
        <v>1</v>
      </c>
      <c r="F327" s="126"/>
      <c r="G327" s="127"/>
      <c r="H327" s="253"/>
      <c r="I327" s="93"/>
      <c r="J327" s="230"/>
      <c r="K327" s="148"/>
      <c r="L327" s="148"/>
      <c r="M327" s="148"/>
      <c r="N327" s="148"/>
      <c r="O327" s="148"/>
      <c r="P327" s="148"/>
      <c r="Q327" s="148"/>
      <c r="R327" s="148"/>
      <c r="S327" s="148"/>
      <c r="T327" s="148"/>
      <c r="U327" s="148"/>
      <c r="V327" s="148"/>
      <c r="W327" s="148"/>
      <c r="X327" s="148"/>
      <c r="Y327" s="148"/>
      <c r="Z327" s="148"/>
    </row>
    <row r="328" spans="1:26" ht="48" x14ac:dyDescent="0.25">
      <c r="A328" s="230"/>
      <c r="B328" s="49"/>
      <c r="C328" s="128" t="s">
        <v>4027</v>
      </c>
      <c r="D328" s="125">
        <v>1</v>
      </c>
      <c r="E328" s="126">
        <v>1</v>
      </c>
      <c r="F328" s="126"/>
      <c r="G328" s="127"/>
      <c r="H328" s="253"/>
      <c r="I328" s="93"/>
      <c r="J328" s="230"/>
      <c r="K328" s="148"/>
      <c r="L328" s="148"/>
      <c r="M328" s="148"/>
      <c r="N328" s="148"/>
      <c r="O328" s="148"/>
      <c r="P328" s="148"/>
      <c r="Q328" s="148"/>
      <c r="R328" s="148"/>
      <c r="S328" s="148"/>
      <c r="T328" s="148"/>
      <c r="U328" s="148"/>
      <c r="V328" s="148"/>
      <c r="W328" s="148"/>
      <c r="X328" s="148"/>
      <c r="Y328" s="148"/>
      <c r="Z328" s="148"/>
    </row>
    <row r="329" spans="1:26" x14ac:dyDescent="0.25">
      <c r="A329" s="230"/>
      <c r="B329" s="49"/>
      <c r="C329" s="124" t="s">
        <v>2826</v>
      </c>
      <c r="D329" s="125">
        <v>1</v>
      </c>
      <c r="E329" s="126">
        <v>1</v>
      </c>
      <c r="F329" s="126"/>
      <c r="G329" s="127"/>
      <c r="H329" s="253"/>
      <c r="I329" s="93"/>
      <c r="J329" s="230"/>
      <c r="K329" s="148"/>
      <c r="L329" s="148"/>
      <c r="M329" s="148"/>
      <c r="N329" s="148"/>
      <c r="O329" s="148"/>
      <c r="P329" s="148"/>
      <c r="Q329" s="148"/>
      <c r="R329" s="148"/>
      <c r="S329" s="148"/>
      <c r="T329" s="148"/>
      <c r="U329" s="148"/>
      <c r="V329" s="148"/>
      <c r="W329" s="148"/>
      <c r="X329" s="148"/>
      <c r="Y329" s="148"/>
      <c r="Z329" s="148"/>
    </row>
    <row r="330" spans="1:26" ht="24" x14ac:dyDescent="0.25">
      <c r="A330" s="230"/>
      <c r="B330" s="49"/>
      <c r="C330" s="124" t="s">
        <v>2827</v>
      </c>
      <c r="D330" s="125">
        <v>1</v>
      </c>
      <c r="E330" s="126">
        <v>1</v>
      </c>
      <c r="F330" s="126"/>
      <c r="G330" s="127"/>
      <c r="H330" s="253"/>
      <c r="I330" s="93"/>
      <c r="J330" s="230"/>
      <c r="K330" s="148"/>
      <c r="L330" s="148"/>
      <c r="M330" s="148"/>
      <c r="N330" s="148"/>
      <c r="O330" s="148"/>
      <c r="P330" s="148"/>
      <c r="Q330" s="148"/>
      <c r="R330" s="148"/>
      <c r="S330" s="148"/>
      <c r="T330" s="148"/>
      <c r="U330" s="148"/>
      <c r="V330" s="148"/>
      <c r="W330" s="148"/>
      <c r="X330" s="148"/>
      <c r="Y330" s="148"/>
      <c r="Z330" s="148"/>
    </row>
    <row r="331" spans="1:26" x14ac:dyDescent="0.25">
      <c r="A331" s="230"/>
      <c r="B331" s="49"/>
      <c r="C331" s="124" t="s">
        <v>4028</v>
      </c>
      <c r="D331" s="125">
        <v>1</v>
      </c>
      <c r="E331" s="126">
        <v>1</v>
      </c>
      <c r="F331" s="126"/>
      <c r="G331" s="127"/>
      <c r="H331" s="253"/>
      <c r="I331" s="93"/>
      <c r="J331" s="230"/>
      <c r="K331" s="148"/>
      <c r="L331" s="148"/>
      <c r="M331" s="148"/>
      <c r="N331" s="148"/>
      <c r="O331" s="148"/>
      <c r="P331" s="148"/>
      <c r="Q331" s="148"/>
      <c r="R331" s="148"/>
      <c r="S331" s="148"/>
      <c r="T331" s="148"/>
      <c r="U331" s="148"/>
      <c r="V331" s="148"/>
      <c r="W331" s="148"/>
      <c r="X331" s="148"/>
      <c r="Y331" s="148"/>
      <c r="Z331" s="148"/>
    </row>
    <row r="332" spans="1:26" ht="24" x14ac:dyDescent="0.25">
      <c r="A332" s="230"/>
      <c r="B332" s="49"/>
      <c r="C332" s="128" t="s">
        <v>4029</v>
      </c>
      <c r="D332" s="125">
        <v>1</v>
      </c>
      <c r="E332" s="126">
        <v>1</v>
      </c>
      <c r="F332" s="126"/>
      <c r="G332" s="127"/>
      <c r="H332" s="253"/>
      <c r="I332" s="93"/>
      <c r="J332" s="230"/>
      <c r="K332" s="148"/>
      <c r="L332" s="148"/>
      <c r="M332" s="148"/>
      <c r="N332" s="148"/>
      <c r="O332" s="148"/>
      <c r="P332" s="148"/>
      <c r="Q332" s="148"/>
      <c r="R332" s="148"/>
      <c r="S332" s="148"/>
      <c r="T332" s="148"/>
      <c r="U332" s="148"/>
      <c r="V332" s="148"/>
      <c r="W332" s="148"/>
      <c r="X332" s="148"/>
      <c r="Y332" s="148"/>
      <c r="Z332" s="148"/>
    </row>
    <row r="333" spans="1:26" ht="24" x14ac:dyDescent="0.25">
      <c r="A333" s="230"/>
      <c r="B333" s="49"/>
      <c r="C333" s="128" t="s">
        <v>4030</v>
      </c>
      <c r="D333" s="125">
        <v>1</v>
      </c>
      <c r="E333" s="126">
        <v>1</v>
      </c>
      <c r="F333" s="126"/>
      <c r="G333" s="127"/>
      <c r="H333" s="253"/>
      <c r="I333" s="93"/>
      <c r="J333" s="230"/>
      <c r="K333" s="148"/>
      <c r="L333" s="148"/>
      <c r="M333" s="148"/>
      <c r="N333" s="148"/>
      <c r="O333" s="148"/>
      <c r="P333" s="148"/>
      <c r="Q333" s="148"/>
      <c r="R333" s="148"/>
      <c r="S333" s="148"/>
      <c r="T333" s="148"/>
      <c r="U333" s="148"/>
      <c r="V333" s="148"/>
      <c r="W333" s="148"/>
      <c r="X333" s="148"/>
      <c r="Y333" s="148"/>
      <c r="Z333" s="148"/>
    </row>
    <row r="334" spans="1:26" ht="48" x14ac:dyDescent="0.25">
      <c r="A334" s="230"/>
      <c r="B334" s="49"/>
      <c r="C334" s="128" t="s">
        <v>4031</v>
      </c>
      <c r="D334" s="125">
        <v>1</v>
      </c>
      <c r="E334" s="126">
        <v>1</v>
      </c>
      <c r="F334" s="126"/>
      <c r="G334" s="127"/>
      <c r="H334" s="253"/>
      <c r="I334" s="93"/>
      <c r="J334" s="230"/>
      <c r="K334" s="148"/>
      <c r="L334" s="148"/>
      <c r="M334" s="148"/>
      <c r="N334" s="148"/>
      <c r="O334" s="148"/>
      <c r="P334" s="148"/>
      <c r="Q334" s="148"/>
      <c r="R334" s="148"/>
      <c r="S334" s="148"/>
      <c r="T334" s="148"/>
      <c r="U334" s="148"/>
      <c r="V334" s="148"/>
      <c r="W334" s="148"/>
      <c r="X334" s="148"/>
      <c r="Y334" s="148"/>
      <c r="Z334" s="148"/>
    </row>
    <row r="335" spans="1:26" x14ac:dyDescent="0.25">
      <c r="A335" s="230"/>
      <c r="B335" s="49"/>
      <c r="C335" s="124" t="s">
        <v>3898</v>
      </c>
      <c r="D335" s="125">
        <v>1</v>
      </c>
      <c r="E335" s="126">
        <v>1</v>
      </c>
      <c r="F335" s="126"/>
      <c r="G335" s="127"/>
      <c r="H335" s="253"/>
      <c r="I335" s="93"/>
      <c r="J335" s="230"/>
      <c r="K335" s="148"/>
      <c r="L335" s="148"/>
      <c r="M335" s="148"/>
      <c r="N335" s="148"/>
      <c r="O335" s="148"/>
      <c r="P335" s="148"/>
      <c r="Q335" s="148"/>
      <c r="R335" s="148"/>
      <c r="S335" s="148"/>
      <c r="T335" s="148"/>
      <c r="U335" s="148"/>
      <c r="V335" s="148"/>
      <c r="W335" s="148"/>
      <c r="X335" s="148"/>
      <c r="Y335" s="148"/>
      <c r="Z335" s="148"/>
    </row>
    <row r="336" spans="1:26" ht="24" x14ac:dyDescent="0.25">
      <c r="A336" s="230"/>
      <c r="B336" s="49"/>
      <c r="C336" s="124" t="s">
        <v>3899</v>
      </c>
      <c r="D336" s="125">
        <v>1</v>
      </c>
      <c r="E336" s="126">
        <v>1</v>
      </c>
      <c r="F336" s="126"/>
      <c r="G336" s="127"/>
      <c r="H336" s="253"/>
      <c r="I336" s="93"/>
      <c r="J336" s="230"/>
      <c r="K336" s="148"/>
      <c r="L336" s="148"/>
      <c r="M336" s="148"/>
      <c r="N336" s="148"/>
      <c r="O336" s="148"/>
      <c r="P336" s="148"/>
      <c r="Q336" s="148"/>
      <c r="R336" s="148"/>
      <c r="S336" s="148"/>
      <c r="T336" s="148"/>
      <c r="U336" s="148"/>
      <c r="V336" s="148"/>
      <c r="W336" s="148"/>
      <c r="X336" s="148"/>
      <c r="Y336" s="148"/>
      <c r="Z336" s="148"/>
    </row>
    <row r="337" spans="1:26" x14ac:dyDescent="0.25">
      <c r="A337" s="230"/>
      <c r="B337" s="49"/>
      <c r="C337" s="128" t="s">
        <v>4032</v>
      </c>
      <c r="D337" s="125">
        <v>1</v>
      </c>
      <c r="E337" s="126">
        <v>1</v>
      </c>
      <c r="F337" s="126"/>
      <c r="G337" s="127"/>
      <c r="H337" s="253"/>
      <c r="I337" s="93"/>
      <c r="J337" s="230"/>
      <c r="K337" s="148"/>
      <c r="L337" s="148"/>
      <c r="M337" s="148"/>
      <c r="N337" s="148"/>
      <c r="O337" s="148"/>
      <c r="P337" s="148"/>
      <c r="Q337" s="148"/>
      <c r="R337" s="148"/>
      <c r="S337" s="148"/>
      <c r="T337" s="148"/>
      <c r="U337" s="148"/>
      <c r="V337" s="148"/>
      <c r="W337" s="148"/>
      <c r="X337" s="148"/>
      <c r="Y337" s="148"/>
      <c r="Z337" s="148"/>
    </row>
    <row r="338" spans="1:26" ht="24" x14ac:dyDescent="0.25">
      <c r="A338" s="230"/>
      <c r="B338" s="49"/>
      <c r="C338" s="128" t="s">
        <v>4033</v>
      </c>
      <c r="D338" s="125">
        <v>1</v>
      </c>
      <c r="E338" s="126">
        <v>1</v>
      </c>
      <c r="F338" s="126"/>
      <c r="G338" s="127"/>
      <c r="H338" s="253"/>
      <c r="I338" s="93"/>
      <c r="J338" s="230"/>
      <c r="K338" s="148"/>
      <c r="L338" s="148"/>
      <c r="M338" s="148"/>
      <c r="N338" s="148"/>
      <c r="O338" s="148"/>
      <c r="P338" s="148"/>
      <c r="Q338" s="148"/>
      <c r="R338" s="148"/>
      <c r="S338" s="148"/>
      <c r="T338" s="148"/>
      <c r="U338" s="148"/>
      <c r="V338" s="148"/>
      <c r="W338" s="148"/>
      <c r="X338" s="148"/>
      <c r="Y338" s="148"/>
      <c r="Z338" s="148"/>
    </row>
    <row r="339" spans="1:26" ht="24" x14ac:dyDescent="0.25">
      <c r="A339" s="230"/>
      <c r="B339" s="49"/>
      <c r="C339" s="128" t="s">
        <v>4034</v>
      </c>
      <c r="D339" s="125">
        <v>1</v>
      </c>
      <c r="E339" s="126">
        <v>1</v>
      </c>
      <c r="F339" s="126"/>
      <c r="G339" s="127"/>
      <c r="H339" s="253"/>
      <c r="I339" s="93"/>
      <c r="J339" s="230"/>
      <c r="K339" s="148"/>
      <c r="L339" s="148"/>
      <c r="M339" s="148"/>
      <c r="N339" s="148"/>
      <c r="O339" s="148"/>
      <c r="P339" s="148"/>
      <c r="Q339" s="148"/>
      <c r="R339" s="148"/>
      <c r="S339" s="148"/>
      <c r="T339" s="148"/>
      <c r="U339" s="148"/>
      <c r="V339" s="148"/>
      <c r="W339" s="148"/>
      <c r="X339" s="148"/>
      <c r="Y339" s="148"/>
      <c r="Z339" s="148"/>
    </row>
    <row r="340" spans="1:26" ht="48" x14ac:dyDescent="0.25">
      <c r="A340" s="230"/>
      <c r="B340" s="49"/>
      <c r="C340" s="128" t="s">
        <v>4035</v>
      </c>
      <c r="D340" s="125">
        <v>1</v>
      </c>
      <c r="E340" s="126">
        <v>1</v>
      </c>
      <c r="F340" s="126"/>
      <c r="G340" s="127"/>
      <c r="H340" s="253"/>
      <c r="I340" s="93"/>
      <c r="J340" s="230"/>
      <c r="K340" s="148"/>
      <c r="L340" s="148"/>
      <c r="M340" s="148"/>
      <c r="N340" s="148"/>
      <c r="O340" s="148"/>
      <c r="P340" s="148"/>
      <c r="Q340" s="148"/>
      <c r="R340" s="148"/>
      <c r="S340" s="148"/>
      <c r="T340" s="148"/>
      <c r="U340" s="148"/>
      <c r="V340" s="148"/>
      <c r="W340" s="148"/>
      <c r="X340" s="148"/>
      <c r="Y340" s="148"/>
      <c r="Z340" s="148"/>
    </row>
    <row r="341" spans="1:26" x14ac:dyDescent="0.25">
      <c r="A341" s="230"/>
      <c r="B341" s="49"/>
      <c r="C341" s="128" t="s">
        <v>4036</v>
      </c>
      <c r="D341" s="125">
        <v>1</v>
      </c>
      <c r="E341" s="126">
        <v>1</v>
      </c>
      <c r="F341" s="126"/>
      <c r="G341" s="127"/>
      <c r="H341" s="253"/>
      <c r="I341" s="93"/>
      <c r="J341" s="230"/>
      <c r="K341" s="148"/>
      <c r="L341" s="148"/>
      <c r="M341" s="148"/>
      <c r="N341" s="148"/>
      <c r="O341" s="148"/>
      <c r="P341" s="148"/>
      <c r="Q341" s="148"/>
      <c r="R341" s="148"/>
      <c r="S341" s="148"/>
      <c r="T341" s="148"/>
      <c r="U341" s="148"/>
      <c r="V341" s="148"/>
      <c r="W341" s="148"/>
      <c r="X341" s="148"/>
      <c r="Y341" s="148"/>
      <c r="Z341" s="148"/>
    </row>
    <row r="342" spans="1:26" ht="24" x14ac:dyDescent="0.25">
      <c r="A342" s="230"/>
      <c r="B342" s="49"/>
      <c r="C342" s="124" t="s">
        <v>4037</v>
      </c>
      <c r="D342" s="125">
        <v>1</v>
      </c>
      <c r="E342" s="126">
        <v>1</v>
      </c>
      <c r="F342" s="126"/>
      <c r="G342" s="127"/>
      <c r="H342" s="253"/>
      <c r="I342" s="93"/>
      <c r="J342" s="230"/>
      <c r="K342" s="148"/>
      <c r="L342" s="148"/>
      <c r="M342" s="148"/>
      <c r="N342" s="148"/>
      <c r="O342" s="148"/>
      <c r="P342" s="148"/>
      <c r="Q342" s="148"/>
      <c r="R342" s="148"/>
      <c r="S342" s="148"/>
      <c r="T342" s="148"/>
      <c r="U342" s="148"/>
      <c r="V342" s="148"/>
      <c r="W342" s="148"/>
      <c r="X342" s="148"/>
      <c r="Y342" s="148"/>
      <c r="Z342" s="148"/>
    </row>
    <row r="343" spans="1:26" x14ac:dyDescent="0.25">
      <c r="A343" s="230"/>
      <c r="B343" s="49"/>
      <c r="C343" s="128" t="s">
        <v>4038</v>
      </c>
      <c r="D343" s="125">
        <v>1</v>
      </c>
      <c r="E343" s="126">
        <v>1</v>
      </c>
      <c r="F343" s="126"/>
      <c r="G343" s="127"/>
      <c r="H343" s="253"/>
      <c r="I343" s="93"/>
      <c r="J343" s="230"/>
      <c r="K343" s="148"/>
      <c r="L343" s="148"/>
      <c r="M343" s="148"/>
      <c r="N343" s="148"/>
      <c r="O343" s="148"/>
      <c r="P343" s="148"/>
      <c r="Q343" s="148"/>
      <c r="R343" s="148"/>
      <c r="S343" s="148"/>
      <c r="T343" s="148"/>
      <c r="U343" s="148"/>
      <c r="V343" s="148"/>
      <c r="W343" s="148"/>
      <c r="X343" s="148"/>
      <c r="Y343" s="148"/>
      <c r="Z343" s="148"/>
    </row>
    <row r="344" spans="1:26" x14ac:dyDescent="0.25">
      <c r="A344" s="230"/>
      <c r="B344" s="49"/>
      <c r="C344" s="128" t="s">
        <v>4039</v>
      </c>
      <c r="D344" s="125">
        <v>1</v>
      </c>
      <c r="E344" s="126">
        <v>1</v>
      </c>
      <c r="F344" s="126"/>
      <c r="G344" s="127"/>
      <c r="H344" s="253"/>
      <c r="I344" s="93"/>
      <c r="J344" s="230"/>
      <c r="K344" s="148"/>
      <c r="L344" s="148"/>
      <c r="M344" s="148"/>
      <c r="N344" s="148"/>
      <c r="O344" s="148"/>
      <c r="P344" s="148"/>
      <c r="Q344" s="148"/>
      <c r="R344" s="148"/>
      <c r="S344" s="148"/>
      <c r="T344" s="148"/>
      <c r="U344" s="148"/>
      <c r="V344" s="148"/>
      <c r="W344" s="148"/>
      <c r="X344" s="148"/>
      <c r="Y344" s="148"/>
      <c r="Z344" s="148"/>
    </row>
    <row r="345" spans="1:26" x14ac:dyDescent="0.25">
      <c r="A345" s="230"/>
      <c r="B345" s="49"/>
      <c r="C345" s="128" t="s">
        <v>4040</v>
      </c>
      <c r="D345" s="125">
        <v>1</v>
      </c>
      <c r="E345" s="126">
        <v>1</v>
      </c>
      <c r="F345" s="126"/>
      <c r="G345" s="127"/>
      <c r="H345" s="253"/>
      <c r="I345" s="93"/>
      <c r="J345" s="230"/>
      <c r="K345" s="148"/>
      <c r="L345" s="148"/>
      <c r="M345" s="148"/>
      <c r="N345" s="148"/>
      <c r="O345" s="148"/>
      <c r="P345" s="148"/>
      <c r="Q345" s="148"/>
      <c r="R345" s="148"/>
      <c r="S345" s="148"/>
      <c r="T345" s="148"/>
      <c r="U345" s="148"/>
      <c r="V345" s="148"/>
      <c r="W345" s="148"/>
      <c r="X345" s="148"/>
      <c r="Y345" s="148"/>
      <c r="Z345" s="148"/>
    </row>
    <row r="346" spans="1:26" x14ac:dyDescent="0.25">
      <c r="A346" s="230"/>
      <c r="B346" s="49"/>
      <c r="C346" s="128" t="s">
        <v>4041</v>
      </c>
      <c r="D346" s="125">
        <v>1</v>
      </c>
      <c r="E346" s="126">
        <v>1</v>
      </c>
      <c r="F346" s="126"/>
      <c r="G346" s="127"/>
      <c r="H346" s="253"/>
      <c r="I346" s="93"/>
      <c r="J346" s="230"/>
      <c r="K346" s="148"/>
      <c r="L346" s="148"/>
      <c r="M346" s="148"/>
      <c r="N346" s="148"/>
      <c r="O346" s="148"/>
      <c r="P346" s="148"/>
      <c r="Q346" s="148"/>
      <c r="R346" s="148"/>
      <c r="S346" s="148"/>
      <c r="T346" s="148"/>
      <c r="U346" s="148"/>
      <c r="V346" s="148"/>
      <c r="W346" s="148"/>
      <c r="X346" s="148"/>
      <c r="Y346" s="148"/>
      <c r="Z346" s="148"/>
    </row>
    <row r="347" spans="1:26" x14ac:dyDescent="0.25">
      <c r="A347" s="230"/>
      <c r="B347" s="49"/>
      <c r="C347" s="128" t="s">
        <v>4042</v>
      </c>
      <c r="D347" s="125">
        <v>1</v>
      </c>
      <c r="E347" s="126">
        <v>1</v>
      </c>
      <c r="F347" s="126"/>
      <c r="G347" s="127"/>
      <c r="H347" s="253"/>
      <c r="I347" s="93"/>
      <c r="J347" s="230"/>
      <c r="K347" s="148"/>
      <c r="L347" s="148"/>
      <c r="M347" s="148"/>
      <c r="N347" s="148"/>
      <c r="O347" s="148"/>
      <c r="P347" s="148"/>
      <c r="Q347" s="148"/>
      <c r="R347" s="148"/>
      <c r="S347" s="148"/>
      <c r="T347" s="148"/>
      <c r="U347" s="148"/>
      <c r="V347" s="148"/>
      <c r="W347" s="148"/>
      <c r="X347" s="148"/>
      <c r="Y347" s="148"/>
      <c r="Z347" s="148"/>
    </row>
    <row r="348" spans="1:26" ht="24" x14ac:dyDescent="0.25">
      <c r="A348" s="230"/>
      <c r="B348" s="49"/>
      <c r="C348" s="124" t="s">
        <v>4043</v>
      </c>
      <c r="D348" s="125">
        <v>1</v>
      </c>
      <c r="E348" s="126">
        <v>1</v>
      </c>
      <c r="F348" s="126"/>
      <c r="G348" s="127"/>
      <c r="H348" s="253"/>
      <c r="I348" s="93"/>
      <c r="J348" s="230"/>
      <c r="K348" s="148"/>
      <c r="L348" s="148"/>
      <c r="M348" s="148"/>
      <c r="N348" s="148"/>
      <c r="O348" s="148"/>
      <c r="P348" s="148"/>
      <c r="Q348" s="148"/>
      <c r="R348" s="148"/>
      <c r="S348" s="148"/>
      <c r="T348" s="148"/>
      <c r="U348" s="148"/>
      <c r="V348" s="148"/>
      <c r="W348" s="148"/>
      <c r="X348" s="148"/>
      <c r="Y348" s="148"/>
      <c r="Z348" s="148"/>
    </row>
    <row r="349" spans="1:26" x14ac:dyDescent="0.25">
      <c r="A349" s="230"/>
      <c r="B349" s="49"/>
      <c r="C349" s="124" t="s">
        <v>4044</v>
      </c>
      <c r="D349" s="125">
        <v>1</v>
      </c>
      <c r="E349" s="126">
        <v>1</v>
      </c>
      <c r="F349" s="126"/>
      <c r="G349" s="127"/>
      <c r="H349" s="253"/>
      <c r="I349" s="93"/>
      <c r="J349" s="230"/>
      <c r="K349" s="148"/>
      <c r="L349" s="148"/>
      <c r="M349" s="148"/>
      <c r="N349" s="148"/>
      <c r="O349" s="148"/>
      <c r="P349" s="148"/>
      <c r="Q349" s="148"/>
      <c r="R349" s="148"/>
      <c r="S349" s="148"/>
      <c r="T349" s="148"/>
      <c r="U349" s="148"/>
      <c r="V349" s="148"/>
      <c r="W349" s="148"/>
      <c r="X349" s="148"/>
      <c r="Y349" s="148"/>
      <c r="Z349" s="148"/>
    </row>
    <row r="350" spans="1:26" x14ac:dyDescent="0.25">
      <c r="A350" s="230"/>
      <c r="B350" s="49"/>
      <c r="C350" s="124" t="s">
        <v>4045</v>
      </c>
      <c r="D350" s="125">
        <v>1</v>
      </c>
      <c r="E350" s="126">
        <v>1</v>
      </c>
      <c r="F350" s="126"/>
      <c r="G350" s="127"/>
      <c r="H350" s="253"/>
      <c r="I350" s="93"/>
      <c r="J350" s="230"/>
      <c r="K350" s="148"/>
      <c r="L350" s="148"/>
      <c r="M350" s="148"/>
      <c r="N350" s="148"/>
      <c r="O350" s="148"/>
      <c r="P350" s="148"/>
      <c r="Q350" s="148"/>
      <c r="R350" s="148"/>
      <c r="S350" s="148"/>
      <c r="T350" s="148"/>
      <c r="U350" s="148"/>
      <c r="V350" s="148"/>
      <c r="W350" s="148"/>
      <c r="X350" s="148"/>
      <c r="Y350" s="148"/>
      <c r="Z350" s="148"/>
    </row>
    <row r="351" spans="1:26" ht="24" x14ac:dyDescent="0.25">
      <c r="A351" s="230"/>
      <c r="B351" s="49"/>
      <c r="C351" s="128" t="s">
        <v>4046</v>
      </c>
      <c r="D351" s="151">
        <f t="shared" ref="D351:D370" si="12">IF(E351="Justificado",0,1)</f>
        <v>1</v>
      </c>
      <c r="E351" s="126">
        <v>1</v>
      </c>
      <c r="F351" s="126"/>
      <c r="G351" s="127"/>
      <c r="H351" s="253"/>
      <c r="I351" s="93"/>
      <c r="J351" s="230"/>
      <c r="K351" s="148"/>
      <c r="L351" s="148"/>
      <c r="M351" s="148"/>
      <c r="N351" s="148"/>
      <c r="O351" s="148"/>
      <c r="P351" s="148"/>
      <c r="Q351" s="148"/>
      <c r="R351" s="148"/>
      <c r="S351" s="148"/>
      <c r="T351" s="148"/>
      <c r="U351" s="148"/>
      <c r="V351" s="148"/>
      <c r="W351" s="148"/>
      <c r="X351" s="148"/>
      <c r="Y351" s="148"/>
      <c r="Z351" s="148"/>
    </row>
    <row r="352" spans="1:26" ht="96" x14ac:dyDescent="0.25">
      <c r="A352" s="230"/>
      <c r="B352" s="49"/>
      <c r="C352" s="128" t="s">
        <v>4047</v>
      </c>
      <c r="D352" s="151">
        <f t="shared" si="12"/>
        <v>1</v>
      </c>
      <c r="E352" s="126">
        <v>1</v>
      </c>
      <c r="F352" s="126"/>
      <c r="G352" s="127"/>
      <c r="H352" s="253"/>
      <c r="I352" s="93"/>
      <c r="J352" s="230"/>
      <c r="K352" s="148"/>
      <c r="L352" s="148"/>
      <c r="M352" s="148"/>
      <c r="N352" s="148"/>
      <c r="O352" s="148"/>
      <c r="P352" s="148"/>
      <c r="Q352" s="148"/>
      <c r="R352" s="148"/>
      <c r="S352" s="148"/>
      <c r="T352" s="148"/>
      <c r="U352" s="148"/>
      <c r="V352" s="148"/>
      <c r="W352" s="148"/>
      <c r="X352" s="148"/>
      <c r="Y352" s="148"/>
      <c r="Z352" s="148"/>
    </row>
    <row r="353" spans="1:26" x14ac:dyDescent="0.25">
      <c r="A353" s="230"/>
      <c r="B353" s="49"/>
      <c r="C353" s="128" t="s">
        <v>4048</v>
      </c>
      <c r="D353" s="151">
        <f t="shared" si="12"/>
        <v>1</v>
      </c>
      <c r="E353" s="126">
        <v>1</v>
      </c>
      <c r="F353" s="126"/>
      <c r="G353" s="127"/>
      <c r="H353" s="253"/>
      <c r="I353" s="93"/>
      <c r="J353" s="230"/>
      <c r="K353" s="148"/>
      <c r="L353" s="148"/>
      <c r="M353" s="148"/>
      <c r="N353" s="148"/>
      <c r="O353" s="148"/>
      <c r="P353" s="148"/>
      <c r="Q353" s="148"/>
      <c r="R353" s="148"/>
      <c r="S353" s="148"/>
      <c r="T353" s="148"/>
      <c r="U353" s="148"/>
      <c r="V353" s="148"/>
      <c r="W353" s="148"/>
      <c r="X353" s="148"/>
      <c r="Y353" s="148"/>
      <c r="Z353" s="148"/>
    </row>
    <row r="354" spans="1:26" x14ac:dyDescent="0.25">
      <c r="A354" s="230"/>
      <c r="B354" s="49"/>
      <c r="C354" s="128" t="s">
        <v>4049</v>
      </c>
      <c r="D354" s="151">
        <f t="shared" si="12"/>
        <v>1</v>
      </c>
      <c r="E354" s="126">
        <v>1</v>
      </c>
      <c r="F354" s="126"/>
      <c r="G354" s="127"/>
      <c r="H354" s="253"/>
      <c r="I354" s="93"/>
      <c r="J354" s="230"/>
      <c r="K354" s="148"/>
      <c r="L354" s="148"/>
      <c r="M354" s="148"/>
      <c r="N354" s="148"/>
      <c r="O354" s="148"/>
      <c r="P354" s="148"/>
      <c r="Q354" s="148"/>
      <c r="R354" s="148"/>
      <c r="S354" s="148"/>
      <c r="T354" s="148"/>
      <c r="U354" s="148"/>
      <c r="V354" s="148"/>
      <c r="W354" s="148"/>
      <c r="X354" s="148"/>
      <c r="Y354" s="148"/>
      <c r="Z354" s="148"/>
    </row>
    <row r="355" spans="1:26" x14ac:dyDescent="0.25">
      <c r="A355" s="230"/>
      <c r="B355" s="49"/>
      <c r="C355" s="128" t="s">
        <v>4050</v>
      </c>
      <c r="D355" s="151">
        <f t="shared" si="12"/>
        <v>1</v>
      </c>
      <c r="E355" s="126">
        <v>1</v>
      </c>
      <c r="F355" s="126"/>
      <c r="G355" s="127"/>
      <c r="H355" s="253"/>
      <c r="I355" s="93"/>
      <c r="J355" s="230"/>
      <c r="K355" s="148"/>
      <c r="L355" s="148"/>
      <c r="M355" s="148"/>
      <c r="N355" s="148"/>
      <c r="O355" s="148"/>
      <c r="P355" s="148"/>
      <c r="Q355" s="148"/>
      <c r="R355" s="148"/>
      <c r="S355" s="148"/>
      <c r="T355" s="148"/>
      <c r="U355" s="148"/>
      <c r="V355" s="148"/>
      <c r="W355" s="148"/>
      <c r="X355" s="148"/>
      <c r="Y355" s="148"/>
      <c r="Z355" s="148"/>
    </row>
    <row r="356" spans="1:26" ht="36" x14ac:dyDescent="0.25">
      <c r="A356" s="230"/>
      <c r="B356" s="49"/>
      <c r="C356" s="128" t="s">
        <v>4051</v>
      </c>
      <c r="D356" s="151">
        <f t="shared" si="12"/>
        <v>1</v>
      </c>
      <c r="E356" s="126">
        <v>1</v>
      </c>
      <c r="F356" s="126"/>
      <c r="G356" s="127"/>
      <c r="H356" s="253"/>
      <c r="I356" s="93"/>
      <c r="J356" s="230"/>
      <c r="K356" s="148"/>
      <c r="L356" s="148"/>
      <c r="M356" s="148"/>
      <c r="N356" s="148"/>
      <c r="O356" s="148"/>
      <c r="P356" s="148"/>
      <c r="Q356" s="148"/>
      <c r="R356" s="148"/>
      <c r="S356" s="148"/>
      <c r="T356" s="148"/>
      <c r="U356" s="148"/>
      <c r="V356" s="148"/>
      <c r="W356" s="148"/>
      <c r="X356" s="148"/>
      <c r="Y356" s="148"/>
      <c r="Z356" s="148"/>
    </row>
    <row r="357" spans="1:26" x14ac:dyDescent="0.25">
      <c r="A357" s="230"/>
      <c r="B357" s="49"/>
      <c r="C357" s="128" t="s">
        <v>4052</v>
      </c>
      <c r="D357" s="151">
        <f t="shared" si="12"/>
        <v>1</v>
      </c>
      <c r="E357" s="126">
        <v>1</v>
      </c>
      <c r="F357" s="126"/>
      <c r="G357" s="127"/>
      <c r="H357" s="253"/>
      <c r="I357" s="93"/>
      <c r="J357" s="230"/>
      <c r="K357" s="148"/>
      <c r="L357" s="148"/>
      <c r="M357" s="148"/>
      <c r="N357" s="148"/>
      <c r="O357" s="148"/>
      <c r="P357" s="148"/>
      <c r="Q357" s="148"/>
      <c r="R357" s="148"/>
      <c r="S357" s="148"/>
      <c r="T357" s="148"/>
      <c r="U357" s="148"/>
      <c r="V357" s="148"/>
      <c r="W357" s="148"/>
      <c r="X357" s="148"/>
      <c r="Y357" s="148"/>
      <c r="Z357" s="148"/>
    </row>
    <row r="358" spans="1:26" ht="24" x14ac:dyDescent="0.25">
      <c r="A358" s="230"/>
      <c r="B358" s="49"/>
      <c r="C358" s="124" t="s">
        <v>4053</v>
      </c>
      <c r="D358" s="151">
        <f t="shared" si="12"/>
        <v>1</v>
      </c>
      <c r="E358" s="126">
        <v>1</v>
      </c>
      <c r="F358" s="126"/>
      <c r="G358" s="127"/>
      <c r="H358" s="253"/>
      <c r="I358" s="93"/>
      <c r="J358" s="230"/>
      <c r="K358" s="148"/>
      <c r="L358" s="148"/>
      <c r="M358" s="148"/>
      <c r="N358" s="148"/>
      <c r="O358" s="148"/>
      <c r="P358" s="148"/>
      <c r="Q358" s="148"/>
      <c r="R358" s="148"/>
      <c r="S358" s="148"/>
      <c r="T358" s="148"/>
      <c r="U358" s="148"/>
      <c r="V358" s="148"/>
      <c r="W358" s="148"/>
      <c r="X358" s="148"/>
      <c r="Y358" s="148"/>
      <c r="Z358" s="148"/>
    </row>
    <row r="359" spans="1:26" x14ac:dyDescent="0.25">
      <c r="A359" s="230"/>
      <c r="B359" s="49"/>
      <c r="C359" s="128" t="s">
        <v>4054</v>
      </c>
      <c r="D359" s="151">
        <f t="shared" si="12"/>
        <v>1</v>
      </c>
      <c r="E359" s="126">
        <v>1</v>
      </c>
      <c r="F359" s="126"/>
      <c r="G359" s="127"/>
      <c r="H359" s="253"/>
      <c r="I359" s="93"/>
      <c r="J359" s="230"/>
      <c r="K359" s="148"/>
      <c r="L359" s="148"/>
      <c r="M359" s="148"/>
      <c r="N359" s="148"/>
      <c r="O359" s="148"/>
      <c r="P359" s="148"/>
      <c r="Q359" s="148"/>
      <c r="R359" s="148"/>
      <c r="S359" s="148"/>
      <c r="T359" s="148"/>
      <c r="U359" s="148"/>
      <c r="V359" s="148"/>
      <c r="W359" s="148"/>
      <c r="X359" s="148"/>
      <c r="Y359" s="148"/>
      <c r="Z359" s="148"/>
    </row>
    <row r="360" spans="1:26" x14ac:dyDescent="0.25">
      <c r="A360" s="230"/>
      <c r="B360" s="49"/>
      <c r="C360" s="128" t="s">
        <v>4055</v>
      </c>
      <c r="D360" s="151">
        <f t="shared" si="12"/>
        <v>1</v>
      </c>
      <c r="E360" s="126">
        <v>1</v>
      </c>
      <c r="F360" s="126"/>
      <c r="G360" s="127"/>
      <c r="H360" s="253"/>
      <c r="I360" s="93"/>
      <c r="J360" s="230"/>
      <c r="K360" s="148"/>
      <c r="L360" s="148"/>
      <c r="M360" s="148"/>
      <c r="N360" s="148"/>
      <c r="O360" s="148"/>
      <c r="P360" s="148"/>
      <c r="Q360" s="148"/>
      <c r="R360" s="148"/>
      <c r="S360" s="148"/>
      <c r="T360" s="148"/>
      <c r="U360" s="148"/>
      <c r="V360" s="148"/>
      <c r="W360" s="148"/>
      <c r="X360" s="148"/>
      <c r="Y360" s="148"/>
      <c r="Z360" s="148"/>
    </row>
    <row r="361" spans="1:26" ht="24" x14ac:dyDescent="0.25">
      <c r="A361" s="230"/>
      <c r="B361" s="49"/>
      <c r="C361" s="128" t="s">
        <v>4056</v>
      </c>
      <c r="D361" s="151">
        <f t="shared" si="12"/>
        <v>1</v>
      </c>
      <c r="E361" s="126">
        <v>1</v>
      </c>
      <c r="F361" s="126"/>
      <c r="G361" s="127"/>
      <c r="H361" s="253"/>
      <c r="I361" s="93"/>
      <c r="J361" s="230"/>
      <c r="K361" s="148"/>
      <c r="L361" s="148"/>
      <c r="M361" s="148"/>
      <c r="N361" s="148"/>
      <c r="O361" s="148"/>
      <c r="P361" s="148"/>
      <c r="Q361" s="148"/>
      <c r="R361" s="148"/>
      <c r="S361" s="148"/>
      <c r="T361" s="148"/>
      <c r="U361" s="148"/>
      <c r="V361" s="148"/>
      <c r="W361" s="148"/>
      <c r="X361" s="148"/>
      <c r="Y361" s="148"/>
      <c r="Z361" s="148"/>
    </row>
    <row r="362" spans="1:26" ht="96" x14ac:dyDescent="0.25">
      <c r="A362" s="230"/>
      <c r="B362" s="49"/>
      <c r="C362" s="128" t="s">
        <v>4057</v>
      </c>
      <c r="D362" s="151">
        <f t="shared" si="12"/>
        <v>1</v>
      </c>
      <c r="E362" s="126">
        <v>1</v>
      </c>
      <c r="F362" s="126"/>
      <c r="G362" s="127"/>
      <c r="H362" s="253"/>
      <c r="I362" s="93"/>
      <c r="J362" s="230"/>
      <c r="K362" s="148"/>
      <c r="L362" s="148"/>
      <c r="M362" s="148"/>
      <c r="N362" s="148"/>
      <c r="O362" s="148"/>
      <c r="P362" s="148"/>
      <c r="Q362" s="148"/>
      <c r="R362" s="148"/>
      <c r="S362" s="148"/>
      <c r="T362" s="148"/>
      <c r="U362" s="148"/>
      <c r="V362" s="148"/>
      <c r="W362" s="148"/>
      <c r="X362" s="148"/>
      <c r="Y362" s="148"/>
      <c r="Z362" s="148"/>
    </row>
    <row r="363" spans="1:26" x14ac:dyDescent="0.25">
      <c r="A363" s="230"/>
      <c r="B363" s="49"/>
      <c r="C363" s="128" t="s">
        <v>4058</v>
      </c>
      <c r="D363" s="151">
        <f t="shared" si="12"/>
        <v>1</v>
      </c>
      <c r="E363" s="126">
        <v>1</v>
      </c>
      <c r="F363" s="126"/>
      <c r="G363" s="127"/>
      <c r="H363" s="253"/>
      <c r="I363" s="93"/>
      <c r="J363" s="230"/>
      <c r="K363" s="148"/>
      <c r="L363" s="148"/>
      <c r="M363" s="148"/>
      <c r="N363" s="148"/>
      <c r="O363" s="148"/>
      <c r="P363" s="148"/>
      <c r="Q363" s="148"/>
      <c r="R363" s="148"/>
      <c r="S363" s="148"/>
      <c r="T363" s="148"/>
      <c r="U363" s="148"/>
      <c r="V363" s="148"/>
      <c r="W363" s="148"/>
      <c r="X363" s="148"/>
      <c r="Y363" s="148"/>
      <c r="Z363" s="148"/>
    </row>
    <row r="364" spans="1:26" ht="24" x14ac:dyDescent="0.25">
      <c r="A364" s="230"/>
      <c r="B364" s="49"/>
      <c r="C364" s="128" t="s">
        <v>4059</v>
      </c>
      <c r="D364" s="151">
        <f t="shared" si="12"/>
        <v>1</v>
      </c>
      <c r="E364" s="126">
        <v>1</v>
      </c>
      <c r="F364" s="126"/>
      <c r="G364" s="127"/>
      <c r="H364" s="253"/>
      <c r="I364" s="93"/>
      <c r="J364" s="230"/>
      <c r="K364" s="148"/>
      <c r="L364" s="148"/>
      <c r="M364" s="148"/>
      <c r="N364" s="148"/>
      <c r="O364" s="148"/>
      <c r="P364" s="148"/>
      <c r="Q364" s="148"/>
      <c r="R364" s="148"/>
      <c r="S364" s="148"/>
      <c r="T364" s="148"/>
      <c r="U364" s="148"/>
      <c r="V364" s="148"/>
      <c r="W364" s="148"/>
      <c r="X364" s="148"/>
      <c r="Y364" s="148"/>
      <c r="Z364" s="148"/>
    </row>
    <row r="365" spans="1:26" ht="36" x14ac:dyDescent="0.25">
      <c r="A365" s="230"/>
      <c r="B365" s="49"/>
      <c r="C365" s="128" t="s">
        <v>4060</v>
      </c>
      <c r="D365" s="151">
        <f t="shared" si="12"/>
        <v>1</v>
      </c>
      <c r="E365" s="126">
        <v>1</v>
      </c>
      <c r="F365" s="126"/>
      <c r="G365" s="127"/>
      <c r="H365" s="253"/>
      <c r="I365" s="129"/>
      <c r="J365" s="230"/>
      <c r="K365" s="148"/>
      <c r="L365" s="148"/>
      <c r="M365" s="148"/>
      <c r="N365" s="148"/>
      <c r="O365" s="148"/>
      <c r="P365" s="148"/>
      <c r="Q365" s="148"/>
      <c r="R365" s="148"/>
      <c r="S365" s="148"/>
      <c r="T365" s="148"/>
      <c r="U365" s="148"/>
      <c r="V365" s="148"/>
      <c r="W365" s="148"/>
      <c r="X365" s="148"/>
      <c r="Y365" s="148"/>
      <c r="Z365" s="148"/>
    </row>
    <row r="366" spans="1:26" ht="24" x14ac:dyDescent="0.25">
      <c r="A366" s="230"/>
      <c r="B366" s="49"/>
      <c r="C366" s="128" t="s">
        <v>4061</v>
      </c>
      <c r="D366" s="151">
        <f t="shared" si="12"/>
        <v>1</v>
      </c>
      <c r="E366" s="126">
        <v>1</v>
      </c>
      <c r="F366" s="126"/>
      <c r="G366" s="127"/>
      <c r="H366" s="253"/>
      <c r="I366" s="129"/>
      <c r="J366" s="230"/>
      <c r="K366" s="148"/>
      <c r="L366" s="148"/>
      <c r="M366" s="148"/>
      <c r="N366" s="148"/>
      <c r="O366" s="148"/>
      <c r="P366" s="148"/>
      <c r="Q366" s="148"/>
      <c r="R366" s="148"/>
      <c r="S366" s="148"/>
      <c r="T366" s="148"/>
      <c r="U366" s="148"/>
      <c r="V366" s="148"/>
      <c r="W366" s="148"/>
      <c r="X366" s="148"/>
      <c r="Y366" s="148"/>
      <c r="Z366" s="148"/>
    </row>
    <row r="367" spans="1:26" x14ac:dyDescent="0.25">
      <c r="A367" s="230"/>
      <c r="B367" s="49"/>
      <c r="C367" s="128" t="s">
        <v>2571</v>
      </c>
      <c r="D367" s="151">
        <f t="shared" si="12"/>
        <v>1</v>
      </c>
      <c r="E367" s="126">
        <v>1</v>
      </c>
      <c r="F367" s="126"/>
      <c r="G367" s="127"/>
      <c r="H367" s="253"/>
      <c r="I367" s="129"/>
      <c r="J367" s="230"/>
      <c r="K367" s="148"/>
      <c r="L367" s="148"/>
      <c r="M367" s="148"/>
      <c r="N367" s="148"/>
      <c r="O367" s="148"/>
      <c r="P367" s="148"/>
      <c r="Q367" s="148"/>
      <c r="R367" s="148"/>
      <c r="S367" s="148"/>
      <c r="T367" s="148"/>
      <c r="U367" s="148"/>
      <c r="V367" s="148"/>
      <c r="W367" s="148"/>
      <c r="X367" s="148"/>
      <c r="Y367" s="148"/>
      <c r="Z367" s="148"/>
    </row>
    <row r="368" spans="1:26" ht="24" x14ac:dyDescent="0.25">
      <c r="A368" s="230"/>
      <c r="B368" s="49"/>
      <c r="C368" s="124" t="s">
        <v>4062</v>
      </c>
      <c r="D368" s="151">
        <f t="shared" si="12"/>
        <v>1</v>
      </c>
      <c r="E368" s="126">
        <v>1</v>
      </c>
      <c r="F368" s="126"/>
      <c r="G368" s="127"/>
      <c r="H368" s="253"/>
      <c r="I368" s="129"/>
      <c r="J368" s="230"/>
      <c r="K368" s="148"/>
      <c r="L368" s="148"/>
      <c r="M368" s="148"/>
      <c r="N368" s="148"/>
      <c r="O368" s="148"/>
      <c r="P368" s="148"/>
      <c r="Q368" s="148"/>
      <c r="R368" s="148"/>
      <c r="S368" s="148"/>
      <c r="T368" s="148"/>
      <c r="U368" s="148"/>
      <c r="V368" s="148"/>
      <c r="W368" s="148"/>
      <c r="X368" s="148"/>
      <c r="Y368" s="148"/>
      <c r="Z368" s="148"/>
    </row>
    <row r="369" spans="1:26" x14ac:dyDescent="0.25">
      <c r="A369" s="230"/>
      <c r="B369" s="49"/>
      <c r="C369" s="149" t="s">
        <v>4063</v>
      </c>
      <c r="D369" s="151">
        <f t="shared" si="12"/>
        <v>1</v>
      </c>
      <c r="E369" s="126">
        <v>1</v>
      </c>
      <c r="F369" s="126"/>
      <c r="G369" s="127"/>
      <c r="H369" s="253"/>
      <c r="I369" s="129"/>
      <c r="J369" s="230"/>
      <c r="K369" s="148"/>
      <c r="L369" s="148"/>
      <c r="M369" s="148"/>
      <c r="N369" s="148"/>
      <c r="O369" s="148"/>
      <c r="P369" s="148"/>
      <c r="Q369" s="148"/>
      <c r="R369" s="148"/>
      <c r="S369" s="148"/>
      <c r="T369" s="148"/>
      <c r="U369" s="148"/>
      <c r="V369" s="148"/>
      <c r="W369" s="148"/>
      <c r="X369" s="148"/>
      <c r="Y369" s="148"/>
      <c r="Z369" s="148"/>
    </row>
    <row r="370" spans="1:26" ht="24.75" x14ac:dyDescent="0.25">
      <c r="A370" s="230"/>
      <c r="B370" s="49"/>
      <c r="C370" s="149" t="s">
        <v>4064</v>
      </c>
      <c r="D370" s="151">
        <f t="shared" si="12"/>
        <v>1</v>
      </c>
      <c r="E370" s="126">
        <v>1</v>
      </c>
      <c r="F370" s="126"/>
      <c r="G370" s="127"/>
      <c r="H370" s="253"/>
      <c r="I370" s="129"/>
      <c r="J370" s="230"/>
      <c r="K370" s="148"/>
      <c r="L370" s="148"/>
      <c r="M370" s="148"/>
      <c r="N370" s="148"/>
      <c r="O370" s="148"/>
      <c r="P370" s="148"/>
      <c r="Q370" s="148"/>
      <c r="R370" s="148"/>
      <c r="S370" s="148"/>
      <c r="T370" s="148"/>
      <c r="U370" s="148"/>
      <c r="V370" s="148"/>
      <c r="W370" s="148"/>
      <c r="X370" s="148"/>
      <c r="Y370" s="148"/>
      <c r="Z370" s="148"/>
    </row>
    <row r="371" spans="1:26" x14ac:dyDescent="0.25">
      <c r="A371" s="230"/>
      <c r="B371" s="49"/>
      <c r="C371" s="234"/>
      <c r="D371" s="122"/>
      <c r="E371" s="253"/>
      <c r="F371" s="253"/>
      <c r="G371" s="253"/>
      <c r="H371" s="253"/>
      <c r="I371" s="129"/>
      <c r="J371" s="230"/>
      <c r="K371" s="148"/>
      <c r="L371" s="148"/>
      <c r="M371" s="148"/>
      <c r="N371" s="148"/>
      <c r="O371" s="148"/>
      <c r="P371" s="148"/>
      <c r="Q371" s="148"/>
      <c r="R371" s="148"/>
      <c r="S371" s="148"/>
      <c r="T371" s="148"/>
      <c r="U371" s="148"/>
      <c r="V371" s="148"/>
      <c r="W371" s="148"/>
      <c r="X371" s="148"/>
      <c r="Y371" s="148"/>
      <c r="Z371" s="148"/>
    </row>
    <row r="372" spans="1:26" x14ac:dyDescent="0.25">
      <c r="A372" s="230"/>
      <c r="B372" s="49"/>
      <c r="C372" s="234" t="s">
        <v>1480</v>
      </c>
      <c r="D372" s="122"/>
      <c r="E372" s="253"/>
      <c r="F372" s="253"/>
      <c r="G372" s="253"/>
      <c r="H372" s="253"/>
      <c r="I372" s="129"/>
      <c r="J372" s="230"/>
      <c r="K372" s="148"/>
      <c r="L372" s="148"/>
      <c r="M372" s="148"/>
      <c r="N372" s="148"/>
      <c r="O372" s="148"/>
      <c r="P372" s="148"/>
      <c r="Q372" s="148"/>
      <c r="R372" s="148"/>
      <c r="S372" s="148"/>
      <c r="T372" s="148"/>
      <c r="U372" s="148"/>
      <c r="V372" s="148"/>
      <c r="W372" s="148"/>
      <c r="X372" s="148"/>
      <c r="Y372" s="148"/>
      <c r="Z372" s="148"/>
    </row>
    <row r="373" spans="1:26" x14ac:dyDescent="0.25">
      <c r="A373" s="230"/>
      <c r="B373" s="49"/>
      <c r="C373" s="234"/>
      <c r="D373" s="122"/>
      <c r="E373" s="253"/>
      <c r="F373" s="253"/>
      <c r="G373" s="253"/>
      <c r="H373" s="253"/>
      <c r="I373" s="129"/>
      <c r="J373" s="230"/>
      <c r="K373" s="148"/>
      <c r="L373" s="148"/>
      <c r="M373" s="148"/>
      <c r="N373" s="148"/>
      <c r="O373" s="148"/>
      <c r="P373" s="148"/>
      <c r="Q373" s="148"/>
      <c r="R373" s="148"/>
      <c r="S373" s="148"/>
      <c r="T373" s="148"/>
      <c r="U373" s="148"/>
      <c r="V373" s="148"/>
      <c r="W373" s="148"/>
      <c r="X373" s="148"/>
      <c r="Y373" s="148"/>
      <c r="Z373" s="148"/>
    </row>
    <row r="374" spans="1:26" x14ac:dyDescent="0.25">
      <c r="A374" s="230"/>
      <c r="B374" s="49"/>
      <c r="C374" s="232" t="s">
        <v>726</v>
      </c>
      <c r="D374" s="114"/>
      <c r="E374" s="266" t="s">
        <v>1485</v>
      </c>
      <c r="F374" s="231" t="s">
        <v>712</v>
      </c>
      <c r="G374" s="231" t="s">
        <v>1486</v>
      </c>
      <c r="H374" s="253"/>
      <c r="I374" s="129"/>
      <c r="J374" s="230"/>
      <c r="K374" s="148"/>
      <c r="L374" s="148"/>
      <c r="M374" s="148"/>
      <c r="N374" s="148"/>
      <c r="O374" s="148"/>
      <c r="P374" s="148"/>
      <c r="Q374" s="148"/>
      <c r="R374" s="148"/>
      <c r="S374" s="148"/>
      <c r="T374" s="148"/>
      <c r="U374" s="148"/>
      <c r="V374" s="148"/>
      <c r="W374" s="148"/>
      <c r="X374" s="148"/>
      <c r="Y374" s="148"/>
      <c r="Z374" s="148"/>
    </row>
    <row r="375" spans="1:26" ht="60" x14ac:dyDescent="0.25">
      <c r="A375" s="230"/>
      <c r="B375" s="49"/>
      <c r="C375" s="130" t="s">
        <v>4065</v>
      </c>
      <c r="D375" s="151">
        <f t="shared" ref="D375:D383" si="13">IF(E375="Justificado",0,1)</f>
        <v>1</v>
      </c>
      <c r="E375" s="126">
        <v>1</v>
      </c>
      <c r="F375" s="126"/>
      <c r="G375" s="127"/>
      <c r="H375" s="253"/>
      <c r="I375" s="129"/>
      <c r="J375" s="230"/>
      <c r="K375" s="148"/>
      <c r="L375" s="148"/>
      <c r="M375" s="148"/>
      <c r="N375" s="148"/>
      <c r="O375" s="148"/>
      <c r="P375" s="148"/>
      <c r="Q375" s="148"/>
      <c r="R375" s="148"/>
      <c r="S375" s="148"/>
      <c r="T375" s="148"/>
      <c r="U375" s="148"/>
      <c r="V375" s="148"/>
      <c r="W375" s="148"/>
      <c r="X375" s="148"/>
      <c r="Y375" s="148"/>
      <c r="Z375" s="148"/>
    </row>
    <row r="376" spans="1:26" ht="36" x14ac:dyDescent="0.25">
      <c r="A376" s="230"/>
      <c r="B376" s="49"/>
      <c r="C376" s="124" t="s">
        <v>4066</v>
      </c>
      <c r="D376" s="151">
        <f t="shared" si="13"/>
        <v>1</v>
      </c>
      <c r="E376" s="126">
        <v>1</v>
      </c>
      <c r="F376" s="126"/>
      <c r="G376" s="127"/>
      <c r="H376" s="253"/>
      <c r="I376" s="129"/>
      <c r="J376" s="230"/>
      <c r="K376" s="148"/>
      <c r="L376" s="148"/>
      <c r="M376" s="148"/>
      <c r="N376" s="148"/>
      <c r="O376" s="148"/>
      <c r="P376" s="148"/>
      <c r="Q376" s="148"/>
      <c r="R376" s="148"/>
      <c r="S376" s="148"/>
      <c r="T376" s="148"/>
      <c r="U376" s="148"/>
      <c r="V376" s="148"/>
      <c r="W376" s="148"/>
      <c r="X376" s="148"/>
      <c r="Y376" s="148"/>
      <c r="Z376" s="148"/>
    </row>
    <row r="377" spans="1:26" ht="36" x14ac:dyDescent="0.25">
      <c r="A377" s="230"/>
      <c r="B377" s="49"/>
      <c r="C377" s="124" t="s">
        <v>4067</v>
      </c>
      <c r="D377" s="151">
        <f t="shared" si="13"/>
        <v>1</v>
      </c>
      <c r="E377" s="126">
        <v>1</v>
      </c>
      <c r="F377" s="126"/>
      <c r="G377" s="127"/>
      <c r="H377" s="253"/>
      <c r="I377" s="129"/>
      <c r="J377" s="230"/>
      <c r="K377" s="148"/>
      <c r="L377" s="148"/>
      <c r="M377" s="148"/>
      <c r="N377" s="148"/>
      <c r="O377" s="148"/>
      <c r="P377" s="148"/>
      <c r="Q377" s="148"/>
      <c r="R377" s="148"/>
      <c r="S377" s="148"/>
      <c r="T377" s="148"/>
      <c r="U377" s="148"/>
      <c r="V377" s="148"/>
      <c r="W377" s="148"/>
      <c r="X377" s="148"/>
      <c r="Y377" s="148"/>
      <c r="Z377" s="148"/>
    </row>
    <row r="378" spans="1:26" ht="36" x14ac:dyDescent="0.25">
      <c r="A378" s="230"/>
      <c r="B378" s="49"/>
      <c r="C378" s="124" t="s">
        <v>4068</v>
      </c>
      <c r="D378" s="151">
        <f t="shared" si="13"/>
        <v>1</v>
      </c>
      <c r="E378" s="126">
        <v>1</v>
      </c>
      <c r="F378" s="126"/>
      <c r="G378" s="127"/>
      <c r="H378" s="253"/>
      <c r="I378" s="129"/>
      <c r="J378" s="230"/>
      <c r="K378" s="148"/>
      <c r="L378" s="148"/>
      <c r="M378" s="148"/>
      <c r="N378" s="148"/>
      <c r="O378" s="148"/>
      <c r="P378" s="148"/>
      <c r="Q378" s="148"/>
      <c r="R378" s="148"/>
      <c r="S378" s="148"/>
      <c r="T378" s="148"/>
      <c r="U378" s="148"/>
      <c r="V378" s="148"/>
      <c r="W378" s="148"/>
      <c r="X378" s="148"/>
      <c r="Y378" s="148"/>
      <c r="Z378" s="148"/>
    </row>
    <row r="379" spans="1:26" ht="24" x14ac:dyDescent="0.25">
      <c r="A379" s="230"/>
      <c r="B379" s="49"/>
      <c r="C379" s="124" t="s">
        <v>4069</v>
      </c>
      <c r="D379" s="151">
        <f t="shared" si="13"/>
        <v>1</v>
      </c>
      <c r="E379" s="126">
        <v>1</v>
      </c>
      <c r="F379" s="126"/>
      <c r="G379" s="127"/>
      <c r="H379" s="253"/>
      <c r="I379" s="129"/>
      <c r="J379" s="230"/>
      <c r="K379" s="148"/>
      <c r="L379" s="148"/>
      <c r="M379" s="148"/>
      <c r="N379" s="148"/>
      <c r="O379" s="148"/>
      <c r="P379" s="148"/>
      <c r="Q379" s="148"/>
      <c r="R379" s="148"/>
      <c r="S379" s="148"/>
      <c r="T379" s="148"/>
      <c r="U379" s="148"/>
      <c r="V379" s="148"/>
      <c r="W379" s="148"/>
      <c r="X379" s="148"/>
      <c r="Y379" s="148"/>
      <c r="Z379" s="148"/>
    </row>
    <row r="380" spans="1:26" ht="24" x14ac:dyDescent="0.25">
      <c r="A380" s="230"/>
      <c r="B380" s="49"/>
      <c r="C380" s="124" t="s">
        <v>4070</v>
      </c>
      <c r="D380" s="151">
        <f t="shared" si="13"/>
        <v>1</v>
      </c>
      <c r="E380" s="126">
        <v>1</v>
      </c>
      <c r="F380" s="126"/>
      <c r="G380" s="127"/>
      <c r="H380" s="253"/>
      <c r="I380" s="129"/>
      <c r="J380" s="230"/>
      <c r="K380" s="148"/>
      <c r="L380" s="148"/>
      <c r="M380" s="148"/>
      <c r="N380" s="148"/>
      <c r="O380" s="148"/>
      <c r="P380" s="148"/>
      <c r="Q380" s="148"/>
      <c r="R380" s="148"/>
      <c r="S380" s="148"/>
      <c r="T380" s="148"/>
      <c r="U380" s="148"/>
      <c r="V380" s="148"/>
      <c r="W380" s="148"/>
      <c r="X380" s="148"/>
      <c r="Y380" s="148"/>
      <c r="Z380" s="148"/>
    </row>
    <row r="381" spans="1:26" ht="36" x14ac:dyDescent="0.25">
      <c r="A381" s="230"/>
      <c r="B381" s="49"/>
      <c r="C381" s="124" t="s">
        <v>4071</v>
      </c>
      <c r="D381" s="151">
        <f t="shared" si="13"/>
        <v>1</v>
      </c>
      <c r="E381" s="126">
        <v>1</v>
      </c>
      <c r="F381" s="126"/>
      <c r="G381" s="127"/>
      <c r="H381" s="253"/>
      <c r="I381" s="129"/>
      <c r="J381" s="230"/>
      <c r="K381" s="148"/>
      <c r="L381" s="148"/>
      <c r="M381" s="148"/>
      <c r="N381" s="148"/>
      <c r="O381" s="148"/>
      <c r="P381" s="148"/>
      <c r="Q381" s="148"/>
      <c r="R381" s="148"/>
      <c r="S381" s="148"/>
      <c r="T381" s="148"/>
      <c r="U381" s="148"/>
      <c r="V381" s="148"/>
      <c r="W381" s="148"/>
      <c r="X381" s="148"/>
      <c r="Y381" s="148"/>
      <c r="Z381" s="148"/>
    </row>
    <row r="382" spans="1:26" ht="36" x14ac:dyDescent="0.25">
      <c r="A382" s="230"/>
      <c r="B382" s="49"/>
      <c r="C382" s="130" t="s">
        <v>4072</v>
      </c>
      <c r="D382" s="151">
        <f t="shared" si="13"/>
        <v>1</v>
      </c>
      <c r="E382" s="126">
        <v>1</v>
      </c>
      <c r="F382" s="126"/>
      <c r="G382" s="127"/>
      <c r="H382" s="253"/>
      <c r="I382" s="129"/>
      <c r="J382" s="230"/>
      <c r="K382" s="148"/>
      <c r="L382" s="148"/>
      <c r="M382" s="148"/>
      <c r="N382" s="148"/>
      <c r="O382" s="148"/>
      <c r="P382" s="148"/>
      <c r="Q382" s="148"/>
      <c r="R382" s="148"/>
      <c r="S382" s="148"/>
      <c r="T382" s="148"/>
      <c r="U382" s="148"/>
      <c r="V382" s="148"/>
      <c r="W382" s="148"/>
      <c r="X382" s="148"/>
      <c r="Y382" s="148"/>
      <c r="Z382" s="148"/>
    </row>
    <row r="383" spans="1:26" x14ac:dyDescent="0.25">
      <c r="A383" s="230"/>
      <c r="B383" s="49"/>
      <c r="C383" s="124" t="s">
        <v>4073</v>
      </c>
      <c r="D383" s="151">
        <f t="shared" si="13"/>
        <v>1</v>
      </c>
      <c r="E383" s="126">
        <v>1</v>
      </c>
      <c r="F383" s="126"/>
      <c r="G383" s="127"/>
      <c r="H383" s="253"/>
      <c r="I383" s="129"/>
      <c r="J383" s="230"/>
      <c r="K383" s="148"/>
      <c r="L383" s="148"/>
      <c r="M383" s="148"/>
      <c r="N383" s="148"/>
      <c r="O383" s="148"/>
      <c r="P383" s="148"/>
      <c r="Q383" s="148"/>
      <c r="R383" s="148"/>
      <c r="S383" s="148"/>
      <c r="T383" s="148"/>
      <c r="U383" s="148"/>
      <c r="V383" s="148"/>
      <c r="W383" s="148"/>
      <c r="X383" s="148"/>
      <c r="Y383" s="148"/>
      <c r="Z383" s="148"/>
    </row>
    <row r="384" spans="1:26" x14ac:dyDescent="0.25">
      <c r="A384" s="230"/>
      <c r="B384" s="97"/>
      <c r="C384" s="254"/>
      <c r="D384" s="132"/>
      <c r="E384" s="255"/>
      <c r="F384" s="255"/>
      <c r="G384" s="255"/>
      <c r="H384" s="255"/>
      <c r="I384" s="98"/>
      <c r="J384" s="230"/>
      <c r="K384" s="148"/>
      <c r="L384" s="148"/>
      <c r="M384" s="148"/>
      <c r="N384" s="148"/>
      <c r="O384" s="148"/>
      <c r="P384" s="148"/>
      <c r="Q384" s="148"/>
      <c r="R384" s="148"/>
      <c r="S384" s="148"/>
      <c r="T384" s="148"/>
      <c r="U384" s="148"/>
      <c r="V384" s="148"/>
      <c r="W384" s="148"/>
      <c r="X384" s="148"/>
      <c r="Y384" s="148"/>
      <c r="Z384" s="148"/>
    </row>
    <row r="385" spans="1:26" x14ac:dyDescent="0.25">
      <c r="A385" s="230"/>
      <c r="B385" s="230"/>
      <c r="C385" s="256"/>
      <c r="D385" s="116"/>
      <c r="E385" s="230"/>
      <c r="F385" s="230"/>
      <c r="G385" s="230"/>
      <c r="H385" s="230"/>
      <c r="I385" s="230"/>
      <c r="J385" s="230"/>
      <c r="K385" s="148"/>
      <c r="L385" s="148"/>
      <c r="M385" s="148"/>
      <c r="N385" s="148"/>
      <c r="O385" s="148"/>
      <c r="P385" s="148"/>
      <c r="Q385" s="148"/>
      <c r="R385" s="148"/>
      <c r="S385" s="148"/>
      <c r="T385" s="148"/>
      <c r="U385" s="148"/>
      <c r="V385" s="148"/>
      <c r="W385" s="148"/>
      <c r="X385" s="148"/>
      <c r="Y385" s="148"/>
      <c r="Z385" s="148"/>
    </row>
    <row r="386" spans="1:26" x14ac:dyDescent="0.25">
      <c r="A386" s="230"/>
      <c r="B386" s="230"/>
      <c r="C386" s="256"/>
      <c r="D386" s="116"/>
      <c r="E386" s="230"/>
      <c r="F386" s="230"/>
      <c r="G386" s="230"/>
      <c r="H386" s="230"/>
      <c r="I386" s="230"/>
      <c r="J386" s="230"/>
      <c r="K386" s="148"/>
      <c r="L386" s="148"/>
      <c r="M386" s="148"/>
      <c r="N386" s="148"/>
      <c r="O386" s="148"/>
      <c r="P386" s="148"/>
      <c r="Q386" s="148"/>
      <c r="R386" s="148"/>
      <c r="S386" s="148"/>
      <c r="T386" s="148"/>
      <c r="U386" s="148"/>
      <c r="V386" s="148"/>
      <c r="W386" s="148"/>
      <c r="X386" s="148"/>
      <c r="Y386" s="148"/>
      <c r="Z386" s="148"/>
    </row>
    <row r="387" spans="1:26" x14ac:dyDescent="0.25">
      <c r="A387" s="230"/>
      <c r="B387" s="230"/>
      <c r="C387" s="256"/>
      <c r="D387" s="116"/>
      <c r="E387" s="230"/>
      <c r="F387" s="230"/>
      <c r="G387" s="230"/>
      <c r="H387" s="230"/>
      <c r="I387" s="230"/>
      <c r="J387" s="230"/>
      <c r="K387" s="148"/>
      <c r="L387" s="148"/>
      <c r="M387" s="148"/>
      <c r="N387" s="148"/>
      <c r="O387" s="148"/>
      <c r="P387" s="148"/>
      <c r="Q387" s="148"/>
      <c r="R387" s="148"/>
      <c r="S387" s="148"/>
      <c r="T387" s="148"/>
      <c r="U387" s="148"/>
      <c r="V387" s="148"/>
      <c r="W387" s="148"/>
      <c r="X387" s="148"/>
      <c r="Y387" s="148"/>
      <c r="Z387" s="148"/>
    </row>
    <row r="388" spans="1:26" x14ac:dyDescent="0.25">
      <c r="A388" s="230"/>
      <c r="B388" s="230"/>
      <c r="C388" s="256"/>
      <c r="D388" s="116"/>
      <c r="E388" s="230"/>
      <c r="F388" s="230"/>
      <c r="G388" s="230"/>
      <c r="H388" s="230"/>
      <c r="I388" s="230"/>
      <c r="J388" s="230"/>
      <c r="K388" s="148"/>
      <c r="L388" s="148"/>
      <c r="M388" s="148"/>
      <c r="N388" s="148"/>
      <c r="O388" s="148"/>
      <c r="P388" s="148"/>
      <c r="Q388" s="148"/>
      <c r="R388" s="148"/>
      <c r="S388" s="148"/>
      <c r="T388" s="148"/>
      <c r="U388" s="148"/>
      <c r="V388" s="148"/>
      <c r="W388" s="148"/>
      <c r="X388" s="148"/>
      <c r="Y388" s="148"/>
      <c r="Z388" s="148"/>
    </row>
    <row r="389" spans="1:26" x14ac:dyDescent="0.25">
      <c r="A389" s="230"/>
      <c r="B389" s="230"/>
      <c r="C389" s="256"/>
      <c r="D389" s="116"/>
      <c r="E389" s="230"/>
      <c r="F389" s="230"/>
      <c r="G389" s="230"/>
      <c r="H389" s="230"/>
      <c r="I389" s="230"/>
      <c r="J389" s="230"/>
      <c r="K389" s="148"/>
      <c r="L389" s="148"/>
      <c r="M389" s="148"/>
      <c r="N389" s="148"/>
      <c r="O389" s="148"/>
      <c r="P389" s="148"/>
      <c r="Q389" s="148"/>
      <c r="R389" s="148"/>
      <c r="S389" s="148"/>
      <c r="T389" s="148"/>
      <c r="U389" s="148"/>
      <c r="V389" s="148"/>
      <c r="W389" s="148"/>
      <c r="X389" s="148"/>
      <c r="Y389" s="148"/>
      <c r="Z389" s="148"/>
    </row>
    <row r="390" spans="1:26" x14ac:dyDescent="0.25">
      <c r="A390" s="230"/>
      <c r="B390" s="230"/>
      <c r="C390" s="256"/>
      <c r="D390" s="116"/>
      <c r="E390" s="230"/>
      <c r="F390" s="230"/>
      <c r="G390" s="230"/>
      <c r="H390" s="230"/>
      <c r="I390" s="230"/>
      <c r="J390" s="230"/>
      <c r="K390" s="148"/>
      <c r="L390" s="148"/>
      <c r="M390" s="148"/>
      <c r="N390" s="148"/>
      <c r="O390" s="148"/>
      <c r="P390" s="148"/>
      <c r="Q390" s="148"/>
      <c r="R390" s="148"/>
      <c r="S390" s="148"/>
      <c r="T390" s="148"/>
      <c r="U390" s="148"/>
      <c r="V390" s="148"/>
      <c r="W390" s="148"/>
      <c r="X390" s="148"/>
      <c r="Y390" s="148"/>
      <c r="Z390" s="148"/>
    </row>
    <row r="391" spans="1:26" ht="18.75" x14ac:dyDescent="0.25">
      <c r="A391" s="234"/>
      <c r="B391" s="407" t="s">
        <v>4074</v>
      </c>
      <c r="C391" s="408"/>
      <c r="D391" s="408"/>
      <c r="E391" s="408"/>
      <c r="F391" s="408"/>
      <c r="G391" s="408"/>
      <c r="H391" s="408"/>
      <c r="I391" s="243"/>
      <c r="J391" s="233"/>
      <c r="K391" s="105"/>
      <c r="L391" s="105"/>
      <c r="M391" s="105"/>
      <c r="N391" s="105"/>
      <c r="O391" s="105"/>
      <c r="P391" s="105"/>
      <c r="Q391" s="105"/>
      <c r="R391" s="105"/>
      <c r="S391" s="105"/>
      <c r="T391" s="105"/>
      <c r="U391" s="105"/>
      <c r="V391" s="105"/>
      <c r="W391" s="105"/>
      <c r="X391" s="105"/>
      <c r="Y391" s="105"/>
      <c r="Z391" s="105"/>
    </row>
    <row r="392" spans="1:26" x14ac:dyDescent="0.25">
      <c r="A392" s="234"/>
      <c r="B392" s="232"/>
      <c r="C392" s="232"/>
      <c r="D392" s="119"/>
      <c r="E392" s="232"/>
      <c r="F392" s="232"/>
      <c r="G392" s="232"/>
      <c r="H392" s="232"/>
      <c r="I392" s="232"/>
      <c r="J392" s="233"/>
      <c r="K392" s="105"/>
      <c r="L392" s="105"/>
      <c r="M392" s="105"/>
      <c r="N392" s="105"/>
      <c r="O392" s="105"/>
      <c r="P392" s="105"/>
      <c r="Q392" s="105"/>
      <c r="R392" s="105"/>
      <c r="S392" s="105"/>
      <c r="T392" s="105"/>
      <c r="U392" s="105"/>
      <c r="V392" s="105"/>
      <c r="W392" s="105"/>
      <c r="X392" s="105"/>
      <c r="Y392" s="105"/>
      <c r="Z392" s="105"/>
    </row>
    <row r="393" spans="1:26" x14ac:dyDescent="0.25">
      <c r="A393" s="234"/>
      <c r="B393" s="232"/>
      <c r="C393" s="244" t="s">
        <v>1478</v>
      </c>
      <c r="D393" s="120"/>
      <c r="E393" s="245">
        <f>IF(SUM(D402:D409)=0,"NA",SUM(E402:E409)/SUM(D402:D409))</f>
        <v>1</v>
      </c>
      <c r="F393" s="246"/>
      <c r="G393" s="248"/>
      <c r="H393" s="234"/>
      <c r="I393" s="232"/>
      <c r="J393" s="233"/>
      <c r="K393" s="105"/>
      <c r="L393" s="105"/>
      <c r="M393" s="105"/>
      <c r="N393" s="105"/>
      <c r="O393" s="105"/>
      <c r="P393" s="105"/>
      <c r="Q393" s="105"/>
      <c r="R393" s="105"/>
      <c r="S393" s="105"/>
      <c r="T393" s="105"/>
      <c r="U393" s="105"/>
      <c r="V393" s="105"/>
      <c r="W393" s="105"/>
      <c r="X393" s="105"/>
      <c r="Y393" s="105"/>
      <c r="Z393" s="105"/>
    </row>
    <row r="394" spans="1:26" x14ac:dyDescent="0.25">
      <c r="A394" s="234"/>
      <c r="B394" s="234"/>
      <c r="C394" s="244" t="s">
        <v>1480</v>
      </c>
      <c r="D394" s="120"/>
      <c r="E394" s="245">
        <f>IF(SUM(D402:D409)=0,"NA",SUM(E414:E422)/SUM(D414:D422))</f>
        <v>1</v>
      </c>
      <c r="F394" s="246"/>
      <c r="G394" s="248"/>
      <c r="H394" s="234"/>
      <c r="I394" s="232"/>
      <c r="J394" s="233"/>
      <c r="K394" s="105"/>
      <c r="L394" s="105"/>
      <c r="M394" s="105"/>
      <c r="N394" s="105"/>
      <c r="O394" s="105"/>
      <c r="P394" s="105"/>
      <c r="Q394" s="105"/>
      <c r="R394" s="105"/>
      <c r="S394" s="105"/>
      <c r="T394" s="105"/>
      <c r="U394" s="105"/>
      <c r="V394" s="105"/>
      <c r="W394" s="105"/>
      <c r="X394" s="105"/>
      <c r="Y394" s="105"/>
      <c r="Z394" s="105"/>
    </row>
    <row r="395" spans="1:26" x14ac:dyDescent="0.25">
      <c r="A395" s="234"/>
      <c r="B395" s="234"/>
      <c r="C395" s="244" t="s">
        <v>1482</v>
      </c>
      <c r="D395" s="120"/>
      <c r="E395" s="177">
        <f>IF(SUM(D402:D409)=0,"NA",E393*0.6+E394*0.4)</f>
        <v>1</v>
      </c>
      <c r="F395" s="249"/>
      <c r="G395" s="235" t="s">
        <v>3917</v>
      </c>
      <c r="H395" s="234"/>
      <c r="I395" s="232"/>
      <c r="J395" s="233"/>
      <c r="K395" s="105"/>
      <c r="L395" s="105"/>
      <c r="M395" s="105"/>
      <c r="N395" s="105"/>
      <c r="O395" s="105"/>
      <c r="P395" s="105"/>
      <c r="Q395" s="105"/>
      <c r="R395" s="105"/>
      <c r="S395" s="105"/>
      <c r="T395" s="105"/>
      <c r="U395" s="105"/>
      <c r="V395" s="105"/>
      <c r="W395" s="105"/>
      <c r="X395" s="105"/>
      <c r="Y395" s="105"/>
      <c r="Z395" s="105"/>
    </row>
    <row r="396" spans="1:26" x14ac:dyDescent="0.25">
      <c r="A396" s="234"/>
      <c r="B396" s="234"/>
      <c r="C396" s="234"/>
      <c r="D396" s="117"/>
      <c r="E396" s="236"/>
      <c r="F396" s="236"/>
      <c r="G396" s="234"/>
      <c r="H396" s="234"/>
      <c r="I396" s="232"/>
      <c r="J396" s="233"/>
      <c r="K396" s="105"/>
      <c r="L396" s="105"/>
      <c r="M396" s="105"/>
      <c r="N396" s="105"/>
      <c r="O396" s="105"/>
      <c r="P396" s="105"/>
      <c r="Q396" s="105"/>
      <c r="R396" s="105"/>
      <c r="S396" s="105"/>
      <c r="T396" s="105"/>
      <c r="U396" s="105"/>
      <c r="V396" s="105"/>
      <c r="W396" s="105"/>
      <c r="X396" s="105"/>
      <c r="Y396" s="105"/>
      <c r="Z396" s="105"/>
    </row>
    <row r="397" spans="1:26" x14ac:dyDescent="0.25">
      <c r="A397" s="230"/>
      <c r="B397" s="231"/>
      <c r="C397" s="232"/>
      <c r="D397" s="114"/>
      <c r="E397" s="231"/>
      <c r="F397" s="231"/>
      <c r="G397" s="231"/>
      <c r="H397" s="232"/>
      <c r="I397" s="232"/>
      <c r="J397" s="233"/>
      <c r="K397" s="148"/>
      <c r="L397" s="148"/>
      <c r="M397" s="148"/>
      <c r="N397" s="148"/>
      <c r="O397" s="148"/>
      <c r="P397" s="148"/>
      <c r="Q397" s="148"/>
      <c r="R397" s="148"/>
      <c r="S397" s="148"/>
      <c r="T397" s="148"/>
      <c r="U397" s="148"/>
      <c r="V397" s="148"/>
      <c r="W397" s="148"/>
      <c r="X397" s="148"/>
      <c r="Y397" s="148"/>
      <c r="Z397" s="148"/>
    </row>
    <row r="398" spans="1:26" x14ac:dyDescent="0.25">
      <c r="A398" s="230"/>
      <c r="B398" s="91"/>
      <c r="C398" s="251"/>
      <c r="D398" s="121"/>
      <c r="E398" s="409"/>
      <c r="F398" s="410"/>
      <c r="G398" s="410"/>
      <c r="H398" s="252"/>
      <c r="I398" s="92"/>
      <c r="J398" s="233"/>
      <c r="K398" s="148"/>
      <c r="L398" s="148"/>
      <c r="M398" s="148"/>
      <c r="N398" s="148"/>
      <c r="O398" s="148"/>
      <c r="P398" s="148"/>
      <c r="Q398" s="148"/>
      <c r="R398" s="148"/>
      <c r="S398" s="148"/>
      <c r="T398" s="148"/>
      <c r="U398" s="148"/>
      <c r="V398" s="148"/>
      <c r="W398" s="148"/>
      <c r="X398" s="148"/>
      <c r="Y398" s="148"/>
      <c r="Z398" s="148"/>
    </row>
    <row r="399" spans="1:26" x14ac:dyDescent="0.25">
      <c r="A399" s="230"/>
      <c r="B399" s="49"/>
      <c r="C399" s="234" t="s">
        <v>1484</v>
      </c>
      <c r="D399" s="122"/>
      <c r="E399" s="253"/>
      <c r="F399" s="253"/>
      <c r="G399" s="253"/>
      <c r="H399" s="253"/>
      <c r="I399" s="93"/>
      <c r="J399" s="233"/>
      <c r="K399" s="148"/>
      <c r="L399" s="148"/>
      <c r="M399" s="148"/>
      <c r="N399" s="148"/>
      <c r="O399" s="148"/>
      <c r="P399" s="148"/>
      <c r="Q399" s="148"/>
      <c r="R399" s="148"/>
      <c r="S399" s="148"/>
      <c r="T399" s="148"/>
      <c r="U399" s="148"/>
      <c r="V399" s="148"/>
      <c r="W399" s="148"/>
      <c r="X399" s="148"/>
      <c r="Y399" s="148"/>
      <c r="Z399" s="148"/>
    </row>
    <row r="400" spans="1:26" x14ac:dyDescent="0.25">
      <c r="A400" s="230"/>
      <c r="B400" s="123"/>
      <c r="C400" s="234"/>
      <c r="D400" s="122"/>
      <c r="E400" s="253"/>
      <c r="F400" s="253"/>
      <c r="G400" s="253"/>
      <c r="H400" s="253"/>
      <c r="I400" s="93"/>
      <c r="J400" s="233"/>
      <c r="K400" s="148"/>
      <c r="L400" s="148"/>
      <c r="M400" s="148"/>
      <c r="N400" s="148"/>
      <c r="O400" s="148"/>
      <c r="P400" s="148"/>
      <c r="Q400" s="148"/>
      <c r="R400" s="148"/>
      <c r="S400" s="148"/>
      <c r="T400" s="148"/>
      <c r="U400" s="148"/>
      <c r="V400" s="148"/>
      <c r="W400" s="148"/>
      <c r="X400" s="148"/>
      <c r="Y400" s="148"/>
      <c r="Z400" s="148"/>
    </row>
    <row r="401" spans="1:26" x14ac:dyDescent="0.25">
      <c r="A401" s="230"/>
      <c r="B401" s="123"/>
      <c r="C401" s="232" t="s">
        <v>726</v>
      </c>
      <c r="D401" s="114"/>
      <c r="E401" s="231" t="s">
        <v>1485</v>
      </c>
      <c r="F401" s="231" t="s">
        <v>712</v>
      </c>
      <c r="G401" s="231" t="s">
        <v>1486</v>
      </c>
      <c r="H401" s="253"/>
      <c r="I401" s="93"/>
      <c r="J401" s="233"/>
      <c r="K401" s="148"/>
      <c r="L401" s="148"/>
      <c r="M401" s="148"/>
      <c r="N401" s="148"/>
      <c r="O401" s="148"/>
      <c r="P401" s="148"/>
      <c r="Q401" s="148"/>
      <c r="R401" s="148"/>
      <c r="S401" s="148"/>
      <c r="T401" s="148"/>
      <c r="U401" s="148"/>
      <c r="V401" s="148"/>
      <c r="W401" s="148"/>
      <c r="X401" s="148"/>
      <c r="Y401" s="148"/>
      <c r="Z401" s="148"/>
    </row>
    <row r="402" spans="1:26" x14ac:dyDescent="0.25">
      <c r="A402" s="230"/>
      <c r="B402" s="49"/>
      <c r="C402" s="124" t="s">
        <v>1487</v>
      </c>
      <c r="D402" s="125">
        <v>1</v>
      </c>
      <c r="E402" s="126">
        <v>1</v>
      </c>
      <c r="F402" s="126"/>
      <c r="G402" s="127"/>
      <c r="H402" s="253"/>
      <c r="I402" s="93"/>
      <c r="J402" s="230"/>
      <c r="K402" s="148"/>
      <c r="L402" s="148"/>
      <c r="M402" s="148"/>
      <c r="N402" s="148"/>
      <c r="O402" s="148"/>
      <c r="P402" s="148"/>
      <c r="Q402" s="148"/>
      <c r="R402" s="148"/>
      <c r="S402" s="148"/>
      <c r="T402" s="148"/>
      <c r="U402" s="148"/>
      <c r="V402" s="148"/>
      <c r="W402" s="148"/>
      <c r="X402" s="148"/>
      <c r="Y402" s="148"/>
      <c r="Z402" s="148"/>
    </row>
    <row r="403" spans="1:26" ht="24" x14ac:dyDescent="0.25">
      <c r="A403" s="230"/>
      <c r="B403" s="49"/>
      <c r="C403" s="124" t="s">
        <v>1488</v>
      </c>
      <c r="D403" s="151">
        <f t="shared" ref="D403:D409" si="14">IF(E403="Justificado",0,1)</f>
        <v>1</v>
      </c>
      <c r="E403" s="126">
        <v>1</v>
      </c>
      <c r="F403" s="126"/>
      <c r="G403" s="127"/>
      <c r="H403" s="253"/>
      <c r="I403" s="93"/>
      <c r="J403" s="230"/>
      <c r="K403" s="148"/>
      <c r="L403" s="148"/>
      <c r="M403" s="148"/>
      <c r="N403" s="148"/>
      <c r="O403" s="148"/>
      <c r="P403" s="148"/>
      <c r="Q403" s="148"/>
      <c r="R403" s="148"/>
      <c r="S403" s="148"/>
      <c r="T403" s="148"/>
      <c r="U403" s="148"/>
      <c r="V403" s="148"/>
      <c r="W403" s="148"/>
      <c r="X403" s="148"/>
      <c r="Y403" s="148"/>
      <c r="Z403" s="148"/>
    </row>
    <row r="404" spans="1:26" ht="24" x14ac:dyDescent="0.25">
      <c r="A404" s="230"/>
      <c r="B404" s="49"/>
      <c r="C404" s="128" t="s">
        <v>4075</v>
      </c>
      <c r="D404" s="151">
        <f t="shared" si="14"/>
        <v>1</v>
      </c>
      <c r="E404" s="126">
        <v>1</v>
      </c>
      <c r="F404" s="126"/>
      <c r="G404" s="127"/>
      <c r="H404" s="253"/>
      <c r="I404" s="93"/>
      <c r="J404" s="230"/>
      <c r="K404" s="148"/>
      <c r="L404" s="148"/>
      <c r="M404" s="148"/>
      <c r="N404" s="148"/>
      <c r="O404" s="148"/>
      <c r="P404" s="148"/>
      <c r="Q404" s="148"/>
      <c r="R404" s="148"/>
      <c r="S404" s="148"/>
      <c r="T404" s="148"/>
      <c r="U404" s="148"/>
      <c r="V404" s="148"/>
      <c r="W404" s="148"/>
      <c r="X404" s="148"/>
      <c r="Y404" s="148"/>
      <c r="Z404" s="148"/>
    </row>
    <row r="405" spans="1:26" x14ac:dyDescent="0.25">
      <c r="A405" s="230"/>
      <c r="B405" s="49"/>
      <c r="C405" s="128" t="s">
        <v>4076</v>
      </c>
      <c r="D405" s="151">
        <f t="shared" si="14"/>
        <v>1</v>
      </c>
      <c r="E405" s="126">
        <v>1</v>
      </c>
      <c r="F405" s="126"/>
      <c r="G405" s="127"/>
      <c r="H405" s="253"/>
      <c r="I405" s="93"/>
      <c r="J405" s="230"/>
      <c r="K405" s="148"/>
      <c r="L405" s="148"/>
      <c r="M405" s="148"/>
      <c r="N405" s="148"/>
      <c r="O405" s="148"/>
      <c r="P405" s="148"/>
      <c r="Q405" s="148"/>
      <c r="R405" s="148"/>
      <c r="S405" s="148"/>
      <c r="T405" s="148"/>
      <c r="U405" s="148"/>
      <c r="V405" s="148"/>
      <c r="W405" s="148"/>
      <c r="X405" s="148"/>
      <c r="Y405" s="148"/>
      <c r="Z405" s="148"/>
    </row>
    <row r="406" spans="1:26" ht="24" x14ac:dyDescent="0.25">
      <c r="A406" s="230"/>
      <c r="B406" s="49"/>
      <c r="C406" s="128" t="s">
        <v>4077</v>
      </c>
      <c r="D406" s="151">
        <f t="shared" si="14"/>
        <v>1</v>
      </c>
      <c r="E406" s="126">
        <v>1</v>
      </c>
      <c r="F406" s="126"/>
      <c r="G406" s="127"/>
      <c r="H406" s="253"/>
      <c r="I406" s="93"/>
      <c r="J406" s="230"/>
      <c r="K406" s="148"/>
      <c r="L406" s="148"/>
      <c r="M406" s="148"/>
      <c r="N406" s="148"/>
      <c r="O406" s="148"/>
      <c r="P406" s="148"/>
      <c r="Q406" s="148"/>
      <c r="R406" s="148"/>
      <c r="S406" s="148"/>
      <c r="T406" s="148"/>
      <c r="U406" s="148"/>
      <c r="V406" s="148"/>
      <c r="W406" s="148"/>
      <c r="X406" s="148"/>
      <c r="Y406" s="148"/>
      <c r="Z406" s="148"/>
    </row>
    <row r="407" spans="1:26" ht="24" x14ac:dyDescent="0.25">
      <c r="A407" s="230"/>
      <c r="B407" s="49"/>
      <c r="C407" s="128" t="s">
        <v>4078</v>
      </c>
      <c r="D407" s="151">
        <f t="shared" si="14"/>
        <v>1</v>
      </c>
      <c r="E407" s="126">
        <v>1</v>
      </c>
      <c r="F407" s="126"/>
      <c r="G407" s="127"/>
      <c r="H407" s="253"/>
      <c r="I407" s="93"/>
      <c r="J407" s="230"/>
      <c r="K407" s="148"/>
      <c r="L407" s="148"/>
      <c r="M407" s="148"/>
      <c r="N407" s="148"/>
      <c r="O407" s="148"/>
      <c r="P407" s="148"/>
      <c r="Q407" s="148"/>
      <c r="R407" s="148"/>
      <c r="S407" s="148"/>
      <c r="T407" s="148"/>
      <c r="U407" s="148"/>
      <c r="V407" s="148"/>
      <c r="W407" s="148"/>
      <c r="X407" s="148"/>
      <c r="Y407" s="148"/>
      <c r="Z407" s="148"/>
    </row>
    <row r="408" spans="1:26" ht="36" x14ac:dyDescent="0.25">
      <c r="A408" s="230"/>
      <c r="B408" s="49"/>
      <c r="C408" s="128" t="s">
        <v>4079</v>
      </c>
      <c r="D408" s="151">
        <f t="shared" si="14"/>
        <v>1</v>
      </c>
      <c r="E408" s="126">
        <v>1</v>
      </c>
      <c r="F408" s="126"/>
      <c r="G408" s="127"/>
      <c r="H408" s="253"/>
      <c r="I408" s="129"/>
      <c r="J408" s="230"/>
      <c r="K408" s="148"/>
      <c r="L408" s="148"/>
      <c r="M408" s="148"/>
      <c r="N408" s="148"/>
      <c r="O408" s="148"/>
      <c r="P408" s="148"/>
      <c r="Q408" s="148"/>
      <c r="R408" s="148"/>
      <c r="S408" s="148"/>
      <c r="T408" s="148"/>
      <c r="U408" s="148"/>
      <c r="V408" s="148"/>
      <c r="W408" s="148"/>
      <c r="X408" s="148"/>
      <c r="Y408" s="148"/>
      <c r="Z408" s="148"/>
    </row>
    <row r="409" spans="1:26" x14ac:dyDescent="0.25">
      <c r="A409" s="230"/>
      <c r="B409" s="49"/>
      <c r="C409" s="128" t="s">
        <v>4080</v>
      </c>
      <c r="D409" s="151">
        <f t="shared" si="14"/>
        <v>1</v>
      </c>
      <c r="E409" s="126">
        <v>1</v>
      </c>
      <c r="F409" s="126"/>
      <c r="G409" s="127"/>
      <c r="H409" s="253"/>
      <c r="I409" s="129"/>
      <c r="J409" s="230"/>
      <c r="K409" s="148"/>
      <c r="L409" s="148"/>
      <c r="M409" s="148"/>
      <c r="N409" s="148"/>
      <c r="O409" s="148"/>
      <c r="P409" s="148"/>
      <c r="Q409" s="148"/>
      <c r="R409" s="148"/>
      <c r="S409" s="148"/>
      <c r="T409" s="148"/>
      <c r="U409" s="148"/>
      <c r="V409" s="148"/>
      <c r="W409" s="148"/>
      <c r="X409" s="148"/>
      <c r="Y409" s="148"/>
      <c r="Z409" s="148"/>
    </row>
    <row r="410" spans="1:26" x14ac:dyDescent="0.25">
      <c r="A410" s="230"/>
      <c r="B410" s="49"/>
      <c r="C410" s="234"/>
      <c r="D410" s="122"/>
      <c r="E410" s="253"/>
      <c r="F410" s="253"/>
      <c r="G410" s="253"/>
      <c r="H410" s="253"/>
      <c r="I410" s="129"/>
      <c r="J410" s="230"/>
      <c r="K410" s="148"/>
      <c r="L410" s="148"/>
      <c r="M410" s="148"/>
      <c r="N410" s="148"/>
      <c r="O410" s="148"/>
      <c r="P410" s="148"/>
      <c r="Q410" s="148"/>
      <c r="R410" s="148"/>
      <c r="S410" s="148"/>
      <c r="T410" s="148"/>
      <c r="U410" s="148"/>
      <c r="V410" s="148"/>
      <c r="W410" s="148"/>
      <c r="X410" s="148"/>
      <c r="Y410" s="148"/>
      <c r="Z410" s="148"/>
    </row>
    <row r="411" spans="1:26" x14ac:dyDescent="0.25">
      <c r="A411" s="230"/>
      <c r="B411" s="49"/>
      <c r="C411" s="234" t="s">
        <v>1480</v>
      </c>
      <c r="D411" s="122"/>
      <c r="E411" s="253"/>
      <c r="F411" s="253"/>
      <c r="G411" s="253"/>
      <c r="H411" s="253"/>
      <c r="I411" s="129"/>
      <c r="J411" s="230"/>
      <c r="K411" s="148"/>
      <c r="L411" s="148"/>
      <c r="M411" s="148"/>
      <c r="N411" s="148"/>
      <c r="O411" s="148"/>
      <c r="P411" s="148"/>
      <c r="Q411" s="148"/>
      <c r="R411" s="148"/>
      <c r="S411" s="148"/>
      <c r="T411" s="148"/>
      <c r="U411" s="148"/>
      <c r="V411" s="148"/>
      <c r="W411" s="148"/>
      <c r="X411" s="148"/>
      <c r="Y411" s="148"/>
      <c r="Z411" s="148"/>
    </row>
    <row r="412" spans="1:26" x14ac:dyDescent="0.25">
      <c r="A412" s="230"/>
      <c r="B412" s="49"/>
      <c r="C412" s="234"/>
      <c r="D412" s="122"/>
      <c r="E412" s="253"/>
      <c r="F412" s="253"/>
      <c r="G412" s="253"/>
      <c r="H412" s="253"/>
      <c r="I412" s="129"/>
      <c r="J412" s="230"/>
      <c r="K412" s="148"/>
      <c r="L412" s="148"/>
      <c r="M412" s="148"/>
      <c r="N412" s="148"/>
      <c r="O412" s="148"/>
      <c r="P412" s="148"/>
      <c r="Q412" s="148"/>
      <c r="R412" s="148"/>
      <c r="S412" s="148"/>
      <c r="T412" s="148"/>
      <c r="U412" s="148"/>
      <c r="V412" s="148"/>
      <c r="W412" s="148"/>
      <c r="X412" s="148"/>
      <c r="Y412" s="148"/>
      <c r="Z412" s="148"/>
    </row>
    <row r="413" spans="1:26" x14ac:dyDescent="0.25">
      <c r="A413" s="230"/>
      <c r="B413" s="49"/>
      <c r="C413" s="232" t="s">
        <v>726</v>
      </c>
      <c r="D413" s="114"/>
      <c r="E413" s="266" t="s">
        <v>1485</v>
      </c>
      <c r="F413" s="231" t="s">
        <v>712</v>
      </c>
      <c r="G413" s="231" t="s">
        <v>1486</v>
      </c>
      <c r="H413" s="253"/>
      <c r="I413" s="129"/>
      <c r="J413" s="230"/>
      <c r="K413" s="148"/>
      <c r="L413" s="148"/>
      <c r="M413" s="148"/>
      <c r="N413" s="148"/>
      <c r="O413" s="148"/>
      <c r="P413" s="148"/>
      <c r="Q413" s="148"/>
      <c r="R413" s="148"/>
      <c r="S413" s="148"/>
      <c r="T413" s="148"/>
      <c r="U413" s="148"/>
      <c r="V413" s="148"/>
      <c r="W413" s="148"/>
      <c r="X413" s="148"/>
      <c r="Y413" s="148"/>
      <c r="Z413" s="148"/>
    </row>
    <row r="414" spans="1:26" x14ac:dyDescent="0.25">
      <c r="A414" s="230"/>
      <c r="B414" s="49"/>
      <c r="C414" s="130" t="s">
        <v>4081</v>
      </c>
      <c r="D414" s="151">
        <f t="shared" ref="D414:D422" si="15">IF(E414="Justificado",0,1)</f>
        <v>1</v>
      </c>
      <c r="E414" s="126">
        <v>1</v>
      </c>
      <c r="F414" s="126"/>
      <c r="G414" s="127"/>
      <c r="H414" s="253"/>
      <c r="I414" s="129"/>
      <c r="J414" s="230"/>
      <c r="K414" s="148"/>
      <c r="L414" s="148"/>
      <c r="M414" s="148"/>
      <c r="N414" s="148"/>
      <c r="O414" s="148"/>
      <c r="P414" s="148"/>
      <c r="Q414" s="148"/>
      <c r="R414" s="148"/>
      <c r="S414" s="148"/>
      <c r="T414" s="148"/>
      <c r="U414" s="148"/>
      <c r="V414" s="148"/>
      <c r="W414" s="148"/>
      <c r="X414" s="148"/>
      <c r="Y414" s="148"/>
      <c r="Z414" s="148"/>
    </row>
    <row r="415" spans="1:26" ht="36" x14ac:dyDescent="0.25">
      <c r="A415" s="230"/>
      <c r="B415" s="49"/>
      <c r="C415" s="124" t="s">
        <v>4082</v>
      </c>
      <c r="D415" s="151">
        <f t="shared" si="15"/>
        <v>1</v>
      </c>
      <c r="E415" s="126">
        <v>1</v>
      </c>
      <c r="F415" s="126"/>
      <c r="G415" s="127"/>
      <c r="H415" s="253"/>
      <c r="I415" s="129"/>
      <c r="J415" s="230"/>
      <c r="K415" s="148"/>
      <c r="L415" s="148"/>
      <c r="M415" s="148"/>
      <c r="N415" s="148"/>
      <c r="O415" s="148"/>
      <c r="P415" s="148"/>
      <c r="Q415" s="148"/>
      <c r="R415" s="148"/>
      <c r="S415" s="148"/>
      <c r="T415" s="148"/>
      <c r="U415" s="148"/>
      <c r="V415" s="148"/>
      <c r="W415" s="148"/>
      <c r="X415" s="148"/>
      <c r="Y415" s="148"/>
      <c r="Z415" s="148"/>
    </row>
    <row r="416" spans="1:26" ht="36" x14ac:dyDescent="0.25">
      <c r="A416" s="230"/>
      <c r="B416" s="49"/>
      <c r="C416" s="124" t="s">
        <v>4083</v>
      </c>
      <c r="D416" s="151">
        <f t="shared" si="15"/>
        <v>1</v>
      </c>
      <c r="E416" s="126">
        <v>1</v>
      </c>
      <c r="F416" s="126"/>
      <c r="G416" s="127"/>
      <c r="H416" s="253"/>
      <c r="I416" s="129"/>
      <c r="J416" s="230"/>
      <c r="K416" s="148"/>
      <c r="L416" s="148"/>
      <c r="M416" s="148"/>
      <c r="N416" s="148"/>
      <c r="O416" s="148"/>
      <c r="P416" s="148"/>
      <c r="Q416" s="148"/>
      <c r="R416" s="148"/>
      <c r="S416" s="148"/>
      <c r="T416" s="148"/>
      <c r="U416" s="148"/>
      <c r="V416" s="148"/>
      <c r="W416" s="148"/>
      <c r="X416" s="148"/>
      <c r="Y416" s="148"/>
      <c r="Z416" s="148"/>
    </row>
    <row r="417" spans="1:26" ht="36" x14ac:dyDescent="0.25">
      <c r="A417" s="230"/>
      <c r="B417" s="49"/>
      <c r="C417" s="124" t="s">
        <v>4084</v>
      </c>
      <c r="D417" s="151">
        <f t="shared" si="15"/>
        <v>1</v>
      </c>
      <c r="E417" s="126">
        <v>1</v>
      </c>
      <c r="F417" s="126"/>
      <c r="G417" s="127"/>
      <c r="H417" s="253"/>
      <c r="I417" s="129"/>
      <c r="J417" s="230"/>
      <c r="K417" s="148"/>
      <c r="L417" s="148"/>
      <c r="M417" s="148"/>
      <c r="N417" s="148"/>
      <c r="O417" s="148"/>
      <c r="P417" s="148"/>
      <c r="Q417" s="148"/>
      <c r="R417" s="148"/>
      <c r="S417" s="148"/>
      <c r="T417" s="148"/>
      <c r="U417" s="148"/>
      <c r="V417" s="148"/>
      <c r="W417" s="148"/>
      <c r="X417" s="148"/>
      <c r="Y417" s="148"/>
      <c r="Z417" s="148"/>
    </row>
    <row r="418" spans="1:26" ht="24" x14ac:dyDescent="0.25">
      <c r="A418" s="230"/>
      <c r="B418" s="49"/>
      <c r="C418" s="124" t="s">
        <v>4085</v>
      </c>
      <c r="D418" s="151">
        <f t="shared" si="15"/>
        <v>1</v>
      </c>
      <c r="E418" s="126">
        <v>1</v>
      </c>
      <c r="F418" s="126"/>
      <c r="G418" s="127"/>
      <c r="H418" s="253"/>
      <c r="I418" s="129"/>
      <c r="J418" s="230"/>
      <c r="K418" s="148"/>
      <c r="L418" s="148"/>
      <c r="M418" s="148"/>
      <c r="N418" s="148"/>
      <c r="O418" s="148"/>
      <c r="P418" s="148"/>
      <c r="Q418" s="148"/>
      <c r="R418" s="148"/>
      <c r="S418" s="148"/>
      <c r="T418" s="148"/>
      <c r="U418" s="148"/>
      <c r="V418" s="148"/>
      <c r="W418" s="148"/>
      <c r="X418" s="148"/>
      <c r="Y418" s="148"/>
      <c r="Z418" s="148"/>
    </row>
    <row r="419" spans="1:26" ht="24" x14ac:dyDescent="0.25">
      <c r="A419" s="230"/>
      <c r="B419" s="49"/>
      <c r="C419" s="124" t="s">
        <v>4086</v>
      </c>
      <c r="D419" s="151">
        <f t="shared" si="15"/>
        <v>1</v>
      </c>
      <c r="E419" s="126">
        <v>1</v>
      </c>
      <c r="F419" s="126"/>
      <c r="G419" s="127"/>
      <c r="H419" s="253"/>
      <c r="I419" s="129"/>
      <c r="J419" s="230"/>
      <c r="K419" s="148"/>
      <c r="L419" s="148"/>
      <c r="M419" s="148"/>
      <c r="N419" s="148"/>
      <c r="O419" s="148"/>
      <c r="P419" s="148"/>
      <c r="Q419" s="148"/>
      <c r="R419" s="148"/>
      <c r="S419" s="148"/>
      <c r="T419" s="148"/>
      <c r="U419" s="148"/>
      <c r="V419" s="148"/>
      <c r="W419" s="148"/>
      <c r="X419" s="148"/>
      <c r="Y419" s="148"/>
      <c r="Z419" s="148"/>
    </row>
    <row r="420" spans="1:26" ht="36" x14ac:dyDescent="0.25">
      <c r="A420" s="230"/>
      <c r="B420" s="49"/>
      <c r="C420" s="124" t="s">
        <v>2815</v>
      </c>
      <c r="D420" s="151">
        <f t="shared" si="15"/>
        <v>1</v>
      </c>
      <c r="E420" s="126">
        <v>1</v>
      </c>
      <c r="F420" s="126"/>
      <c r="G420" s="127"/>
      <c r="H420" s="253"/>
      <c r="I420" s="129"/>
      <c r="J420" s="230"/>
      <c r="K420" s="148"/>
      <c r="L420" s="148"/>
      <c r="M420" s="148"/>
      <c r="N420" s="148"/>
      <c r="O420" s="148"/>
      <c r="P420" s="148"/>
      <c r="Q420" s="148"/>
      <c r="R420" s="148"/>
      <c r="S420" s="148"/>
      <c r="T420" s="148"/>
      <c r="U420" s="148"/>
      <c r="V420" s="148"/>
      <c r="W420" s="148"/>
      <c r="X420" s="148"/>
      <c r="Y420" s="148"/>
      <c r="Z420" s="148"/>
    </row>
    <row r="421" spans="1:26" ht="36" x14ac:dyDescent="0.25">
      <c r="A421" s="230"/>
      <c r="B421" s="49"/>
      <c r="C421" s="130" t="s">
        <v>4087</v>
      </c>
      <c r="D421" s="151">
        <f t="shared" si="15"/>
        <v>1</v>
      </c>
      <c r="E421" s="126">
        <v>1</v>
      </c>
      <c r="F421" s="126"/>
      <c r="G421" s="127"/>
      <c r="H421" s="253"/>
      <c r="I421" s="129"/>
      <c r="J421" s="230"/>
      <c r="K421" s="148"/>
      <c r="L421" s="148"/>
      <c r="M421" s="148"/>
      <c r="N421" s="148"/>
      <c r="O421" s="148"/>
      <c r="P421" s="148"/>
      <c r="Q421" s="148"/>
      <c r="R421" s="148"/>
      <c r="S421" s="148"/>
      <c r="T421" s="148"/>
      <c r="U421" s="148"/>
      <c r="V421" s="148"/>
      <c r="W421" s="148"/>
      <c r="X421" s="148"/>
      <c r="Y421" s="148"/>
      <c r="Z421" s="148"/>
    </row>
    <row r="422" spans="1:26" x14ac:dyDescent="0.25">
      <c r="A422" s="230"/>
      <c r="B422" s="49"/>
      <c r="C422" s="124" t="s">
        <v>2451</v>
      </c>
      <c r="D422" s="151">
        <f t="shared" si="15"/>
        <v>1</v>
      </c>
      <c r="E422" s="126">
        <v>1</v>
      </c>
      <c r="F422" s="126"/>
      <c r="G422" s="127"/>
      <c r="H422" s="253"/>
      <c r="I422" s="129"/>
      <c r="J422" s="230"/>
      <c r="K422" s="148"/>
      <c r="L422" s="148"/>
      <c r="M422" s="148"/>
      <c r="N422" s="148"/>
      <c r="O422" s="148"/>
      <c r="P422" s="148"/>
      <c r="Q422" s="148"/>
      <c r="R422" s="148"/>
      <c r="S422" s="148"/>
      <c r="T422" s="148"/>
      <c r="U422" s="148"/>
      <c r="V422" s="148"/>
      <c r="W422" s="148"/>
      <c r="X422" s="148"/>
      <c r="Y422" s="148"/>
      <c r="Z422" s="148"/>
    </row>
    <row r="423" spans="1:26" x14ac:dyDescent="0.25">
      <c r="A423" s="230"/>
      <c r="B423" s="97"/>
      <c r="C423" s="254"/>
      <c r="D423" s="132"/>
      <c r="E423" s="255"/>
      <c r="F423" s="255"/>
      <c r="G423" s="255"/>
      <c r="H423" s="255"/>
      <c r="I423" s="98"/>
      <c r="J423" s="230"/>
      <c r="K423" s="148"/>
      <c r="L423" s="148"/>
      <c r="M423" s="148"/>
      <c r="N423" s="148"/>
      <c r="O423" s="148"/>
      <c r="P423" s="148"/>
      <c r="Q423" s="148"/>
      <c r="R423" s="148"/>
      <c r="S423" s="148"/>
      <c r="T423" s="148"/>
      <c r="U423" s="148"/>
      <c r="V423" s="148"/>
      <c r="W423" s="148"/>
      <c r="X423" s="148"/>
      <c r="Y423" s="148"/>
      <c r="Z423" s="148"/>
    </row>
    <row r="424" spans="1:26" x14ac:dyDescent="0.25">
      <c r="A424" s="230"/>
      <c r="B424" s="230"/>
      <c r="C424" s="256"/>
      <c r="D424" s="116"/>
      <c r="E424" s="230"/>
      <c r="F424" s="230"/>
      <c r="G424" s="230"/>
      <c r="H424" s="230"/>
      <c r="I424" s="230"/>
      <c r="J424" s="230"/>
      <c r="K424" s="148"/>
      <c r="L424" s="148"/>
      <c r="M424" s="148"/>
      <c r="N424" s="148"/>
      <c r="O424" s="148"/>
      <c r="P424" s="148"/>
      <c r="Q424" s="148"/>
      <c r="R424" s="148"/>
      <c r="S424" s="148"/>
      <c r="T424" s="148"/>
      <c r="U424" s="148"/>
      <c r="V424" s="148"/>
      <c r="W424" s="148"/>
      <c r="X424" s="148"/>
      <c r="Y424" s="148"/>
      <c r="Z424" s="148"/>
    </row>
    <row r="425" spans="1:26" x14ac:dyDescent="0.25">
      <c r="A425" s="230"/>
      <c r="B425" s="230"/>
      <c r="C425" s="256"/>
      <c r="D425" s="116"/>
      <c r="E425" s="230"/>
      <c r="F425" s="230"/>
      <c r="G425" s="230"/>
      <c r="H425" s="230"/>
      <c r="I425" s="230"/>
      <c r="J425" s="230"/>
      <c r="K425" s="148"/>
      <c r="L425" s="148"/>
      <c r="M425" s="148"/>
      <c r="N425" s="148"/>
      <c r="O425" s="148"/>
      <c r="P425" s="148"/>
      <c r="Q425" s="148"/>
      <c r="R425" s="148"/>
      <c r="S425" s="148"/>
      <c r="T425" s="148"/>
      <c r="U425" s="148"/>
      <c r="V425" s="148"/>
      <c r="W425" s="148"/>
      <c r="X425" s="148"/>
      <c r="Y425" s="148"/>
      <c r="Z425" s="148"/>
    </row>
    <row r="426" spans="1:26" x14ac:dyDescent="0.25">
      <c r="A426" s="230"/>
      <c r="B426" s="230"/>
      <c r="C426" s="256"/>
      <c r="D426" s="116"/>
      <c r="E426" s="230"/>
      <c r="F426" s="230"/>
      <c r="G426" s="230"/>
      <c r="H426" s="230"/>
      <c r="I426" s="230"/>
      <c r="J426" s="230"/>
      <c r="K426" s="148"/>
      <c r="L426" s="148"/>
      <c r="M426" s="148"/>
      <c r="N426" s="148"/>
      <c r="O426" s="148"/>
      <c r="P426" s="148"/>
      <c r="Q426" s="148"/>
      <c r="R426" s="148"/>
      <c r="S426" s="148"/>
      <c r="T426" s="148"/>
      <c r="U426" s="148"/>
      <c r="V426" s="148"/>
      <c r="W426" s="148"/>
      <c r="X426" s="148"/>
      <c r="Y426" s="148"/>
      <c r="Z426" s="148"/>
    </row>
    <row r="427" spans="1:26" x14ac:dyDescent="0.25">
      <c r="A427" s="230"/>
      <c r="B427" s="230"/>
      <c r="C427" s="256"/>
      <c r="D427" s="116"/>
      <c r="E427" s="230"/>
      <c r="F427" s="230"/>
      <c r="G427" s="230"/>
      <c r="H427" s="230"/>
      <c r="I427" s="230"/>
      <c r="J427" s="230"/>
      <c r="K427" s="148"/>
      <c r="L427" s="148"/>
      <c r="M427" s="148"/>
      <c r="N427" s="148"/>
      <c r="O427" s="148"/>
      <c r="P427" s="148"/>
      <c r="Q427" s="148"/>
      <c r="R427" s="148"/>
      <c r="S427" s="148"/>
      <c r="T427" s="148"/>
      <c r="U427" s="148"/>
      <c r="V427" s="148"/>
      <c r="W427" s="148"/>
      <c r="X427" s="148"/>
      <c r="Y427" s="148"/>
      <c r="Z427" s="148"/>
    </row>
    <row r="428" spans="1:26" x14ac:dyDescent="0.25">
      <c r="A428" s="230"/>
      <c r="B428" s="230"/>
      <c r="C428" s="256"/>
      <c r="D428" s="116"/>
      <c r="E428" s="230"/>
      <c r="F428" s="230"/>
      <c r="G428" s="230"/>
      <c r="H428" s="230"/>
      <c r="I428" s="230"/>
      <c r="J428" s="230"/>
      <c r="K428" s="148"/>
      <c r="L428" s="148"/>
      <c r="M428" s="148"/>
      <c r="N428" s="148"/>
      <c r="O428" s="148"/>
      <c r="P428" s="148"/>
      <c r="Q428" s="148"/>
      <c r="R428" s="148"/>
      <c r="S428" s="148"/>
      <c r="T428" s="148"/>
      <c r="U428" s="148"/>
      <c r="V428" s="148"/>
      <c r="W428" s="148"/>
      <c r="X428" s="148"/>
      <c r="Y428" s="148"/>
      <c r="Z428" s="148"/>
    </row>
    <row r="429" spans="1:26" x14ac:dyDescent="0.25">
      <c r="A429" s="230"/>
      <c r="B429" s="230"/>
      <c r="C429" s="256"/>
      <c r="D429" s="116"/>
      <c r="E429" s="230"/>
      <c r="F429" s="230"/>
      <c r="G429" s="230"/>
      <c r="H429" s="230"/>
      <c r="I429" s="230"/>
      <c r="J429" s="230"/>
      <c r="K429" s="148"/>
      <c r="L429" s="148"/>
      <c r="M429" s="148"/>
      <c r="N429" s="148"/>
      <c r="O429" s="148"/>
      <c r="P429" s="148"/>
      <c r="Q429" s="148"/>
      <c r="R429" s="148"/>
      <c r="S429" s="148"/>
      <c r="T429" s="148"/>
      <c r="U429" s="148"/>
      <c r="V429" s="148"/>
      <c r="W429" s="148"/>
      <c r="X429" s="148"/>
      <c r="Y429" s="148"/>
      <c r="Z429" s="148"/>
    </row>
    <row r="430" spans="1:26" x14ac:dyDescent="0.25">
      <c r="D430" s="142"/>
    </row>
    <row r="431" spans="1:26" x14ac:dyDescent="0.25">
      <c r="D431" s="142"/>
    </row>
    <row r="432" spans="1:26" x14ac:dyDescent="0.25">
      <c r="D432" s="142"/>
    </row>
    <row r="433" spans="4:4" x14ac:dyDescent="0.25">
      <c r="D433" s="142"/>
    </row>
    <row r="434" spans="4:4" x14ac:dyDescent="0.25">
      <c r="D434" s="142"/>
    </row>
    <row r="435" spans="4:4" x14ac:dyDescent="0.25">
      <c r="D435" s="142"/>
    </row>
    <row r="436" spans="4:4" x14ac:dyDescent="0.25">
      <c r="D436" s="142"/>
    </row>
    <row r="437" spans="4:4" x14ac:dyDescent="0.25">
      <c r="D437" s="142"/>
    </row>
    <row r="438" spans="4:4" x14ac:dyDescent="0.25">
      <c r="D438" s="142"/>
    </row>
    <row r="439" spans="4:4" x14ac:dyDescent="0.25">
      <c r="D439" s="142"/>
    </row>
    <row r="440" spans="4:4" x14ac:dyDescent="0.25">
      <c r="D440" s="142"/>
    </row>
    <row r="441" spans="4:4" x14ac:dyDescent="0.25">
      <c r="D441" s="142"/>
    </row>
    <row r="442" spans="4:4" x14ac:dyDescent="0.25">
      <c r="D442" s="142"/>
    </row>
    <row r="443" spans="4:4" x14ac:dyDescent="0.25">
      <c r="D443" s="142"/>
    </row>
    <row r="444" spans="4:4" x14ac:dyDescent="0.25">
      <c r="D444" s="142"/>
    </row>
    <row r="445" spans="4:4" x14ac:dyDescent="0.25">
      <c r="D445" s="142"/>
    </row>
    <row r="446" spans="4:4" x14ac:dyDescent="0.25">
      <c r="D446" s="142"/>
    </row>
    <row r="447" spans="4:4" x14ac:dyDescent="0.25">
      <c r="D447" s="142"/>
    </row>
    <row r="448" spans="4:4" x14ac:dyDescent="0.25">
      <c r="D448" s="142"/>
    </row>
    <row r="449" spans="4:4" x14ac:dyDescent="0.25">
      <c r="D449" s="142"/>
    </row>
    <row r="450" spans="4:4" x14ac:dyDescent="0.25">
      <c r="D450" s="142"/>
    </row>
    <row r="451" spans="4:4" x14ac:dyDescent="0.25">
      <c r="D451" s="142"/>
    </row>
    <row r="452" spans="4:4" x14ac:dyDescent="0.25">
      <c r="D452" s="142"/>
    </row>
    <row r="453" spans="4:4" x14ac:dyDescent="0.25">
      <c r="D453" s="142"/>
    </row>
    <row r="454" spans="4:4" x14ac:dyDescent="0.25">
      <c r="D454" s="142"/>
    </row>
    <row r="455" spans="4:4" x14ac:dyDescent="0.25">
      <c r="D455" s="142"/>
    </row>
    <row r="456" spans="4:4" x14ac:dyDescent="0.25">
      <c r="D456" s="142"/>
    </row>
    <row r="457" spans="4:4" x14ac:dyDescent="0.25">
      <c r="D457" s="142"/>
    </row>
    <row r="458" spans="4:4" x14ac:dyDescent="0.25">
      <c r="D458" s="142"/>
    </row>
    <row r="459" spans="4:4" x14ac:dyDescent="0.25">
      <c r="D459" s="142"/>
    </row>
    <row r="460" spans="4:4" x14ac:dyDescent="0.25">
      <c r="D460" s="142"/>
    </row>
    <row r="461" spans="4:4" x14ac:dyDescent="0.25">
      <c r="D461" s="142"/>
    </row>
    <row r="462" spans="4:4" x14ac:dyDescent="0.25">
      <c r="D462" s="142"/>
    </row>
    <row r="463" spans="4:4" x14ac:dyDescent="0.25">
      <c r="D463" s="142"/>
    </row>
    <row r="464" spans="4:4" x14ac:dyDescent="0.25">
      <c r="D464" s="142"/>
    </row>
    <row r="465" spans="4:4" x14ac:dyDescent="0.25">
      <c r="D465" s="142"/>
    </row>
    <row r="466" spans="4:4" x14ac:dyDescent="0.25">
      <c r="D466" s="142"/>
    </row>
    <row r="467" spans="4:4" x14ac:dyDescent="0.25">
      <c r="D467" s="142"/>
    </row>
    <row r="468" spans="4:4" x14ac:dyDescent="0.25">
      <c r="D468" s="142"/>
    </row>
    <row r="469" spans="4:4" x14ac:dyDescent="0.25">
      <c r="D469" s="142"/>
    </row>
    <row r="470" spans="4:4" x14ac:dyDescent="0.25">
      <c r="D470" s="142"/>
    </row>
    <row r="471" spans="4:4" x14ac:dyDescent="0.25">
      <c r="D471" s="142"/>
    </row>
    <row r="472" spans="4:4" x14ac:dyDescent="0.25">
      <c r="D472" s="142"/>
    </row>
    <row r="473" spans="4:4" x14ac:dyDescent="0.25">
      <c r="D473" s="142"/>
    </row>
    <row r="474" spans="4:4" x14ac:dyDescent="0.25">
      <c r="D474" s="142"/>
    </row>
    <row r="475" spans="4:4" x14ac:dyDescent="0.25">
      <c r="D475" s="142"/>
    </row>
    <row r="476" spans="4:4" x14ac:dyDescent="0.25">
      <c r="D476" s="142"/>
    </row>
    <row r="477" spans="4:4" x14ac:dyDescent="0.25">
      <c r="D477" s="142"/>
    </row>
    <row r="478" spans="4:4" x14ac:dyDescent="0.25">
      <c r="D478" s="142"/>
    </row>
    <row r="479" spans="4:4" x14ac:dyDescent="0.25">
      <c r="D479" s="142"/>
    </row>
    <row r="480" spans="4:4" x14ac:dyDescent="0.25">
      <c r="D480" s="142"/>
    </row>
    <row r="481" spans="4:4" x14ac:dyDescent="0.25">
      <c r="D481" s="142"/>
    </row>
    <row r="482" spans="4:4" x14ac:dyDescent="0.25">
      <c r="D482" s="142"/>
    </row>
    <row r="483" spans="4:4" x14ac:dyDescent="0.25">
      <c r="D483" s="142"/>
    </row>
    <row r="484" spans="4:4" x14ac:dyDescent="0.25">
      <c r="D484" s="142"/>
    </row>
    <row r="485" spans="4:4" x14ac:dyDescent="0.25">
      <c r="D485" s="142"/>
    </row>
    <row r="486" spans="4:4" x14ac:dyDescent="0.25">
      <c r="D486" s="142"/>
    </row>
    <row r="487" spans="4:4" x14ac:dyDescent="0.25">
      <c r="D487" s="142"/>
    </row>
    <row r="488" spans="4:4" x14ac:dyDescent="0.25">
      <c r="D488" s="142"/>
    </row>
    <row r="489" spans="4:4" x14ac:dyDescent="0.25">
      <c r="D489" s="142"/>
    </row>
    <row r="490" spans="4:4" x14ac:dyDescent="0.25">
      <c r="D490" s="142"/>
    </row>
    <row r="491" spans="4:4" x14ac:dyDescent="0.25">
      <c r="D491" s="142"/>
    </row>
    <row r="492" spans="4:4" x14ac:dyDescent="0.25">
      <c r="D492" s="142"/>
    </row>
    <row r="493" spans="4:4" x14ac:dyDescent="0.25">
      <c r="D493" s="142"/>
    </row>
    <row r="494" spans="4:4" x14ac:dyDescent="0.25">
      <c r="D494" s="142"/>
    </row>
    <row r="495" spans="4:4" x14ac:dyDescent="0.25">
      <c r="D495" s="142"/>
    </row>
    <row r="496" spans="4:4" x14ac:dyDescent="0.25">
      <c r="D496" s="142"/>
    </row>
    <row r="497" spans="4:4" x14ac:dyDescent="0.25">
      <c r="D497" s="142"/>
    </row>
    <row r="498" spans="4:4" x14ac:dyDescent="0.25">
      <c r="D498" s="142"/>
    </row>
    <row r="499" spans="4:4" x14ac:dyDescent="0.25">
      <c r="D499" s="142"/>
    </row>
    <row r="500" spans="4:4" x14ac:dyDescent="0.25">
      <c r="D500" s="142"/>
    </row>
    <row r="501" spans="4:4" x14ac:dyDescent="0.25">
      <c r="D501" s="142"/>
    </row>
    <row r="502" spans="4:4" x14ac:dyDescent="0.25">
      <c r="D502" s="142"/>
    </row>
    <row r="503" spans="4:4" x14ac:dyDescent="0.25">
      <c r="D503" s="142"/>
    </row>
    <row r="504" spans="4:4" x14ac:dyDescent="0.25">
      <c r="D504" s="142"/>
    </row>
    <row r="505" spans="4:4" x14ac:dyDescent="0.25">
      <c r="D505" s="142"/>
    </row>
    <row r="506" spans="4:4" x14ac:dyDescent="0.25">
      <c r="D506" s="142"/>
    </row>
    <row r="507" spans="4:4" x14ac:dyDescent="0.25">
      <c r="D507" s="142"/>
    </row>
    <row r="508" spans="4:4" x14ac:dyDescent="0.25">
      <c r="D508" s="142"/>
    </row>
    <row r="509" spans="4:4" x14ac:dyDescent="0.25">
      <c r="D509" s="142"/>
    </row>
    <row r="510" spans="4:4" x14ac:dyDescent="0.25">
      <c r="D510" s="142"/>
    </row>
    <row r="511" spans="4:4" x14ac:dyDescent="0.25">
      <c r="D511" s="142"/>
    </row>
    <row r="512" spans="4:4" x14ac:dyDescent="0.25">
      <c r="D512" s="142"/>
    </row>
    <row r="513" spans="4:4" x14ac:dyDescent="0.25">
      <c r="D513" s="142"/>
    </row>
    <row r="514" spans="4:4" x14ac:dyDescent="0.25">
      <c r="D514" s="142"/>
    </row>
    <row r="515" spans="4:4" x14ac:dyDescent="0.25">
      <c r="D515" s="142"/>
    </row>
    <row r="516" spans="4:4" x14ac:dyDescent="0.25">
      <c r="D516" s="142"/>
    </row>
    <row r="517" spans="4:4" x14ac:dyDescent="0.25">
      <c r="D517" s="142"/>
    </row>
    <row r="518" spans="4:4" x14ac:dyDescent="0.25">
      <c r="D518" s="142"/>
    </row>
    <row r="519" spans="4:4" x14ac:dyDescent="0.25">
      <c r="D519" s="142"/>
    </row>
    <row r="520" spans="4:4" x14ac:dyDescent="0.25">
      <c r="D520" s="142"/>
    </row>
    <row r="521" spans="4:4" x14ac:dyDescent="0.25">
      <c r="D521" s="142"/>
    </row>
    <row r="522" spans="4:4" x14ac:dyDescent="0.25">
      <c r="D522" s="142"/>
    </row>
    <row r="523" spans="4:4" x14ac:dyDescent="0.25">
      <c r="D523" s="142"/>
    </row>
    <row r="524" spans="4:4" x14ac:dyDescent="0.25">
      <c r="D524" s="142"/>
    </row>
    <row r="525" spans="4:4" x14ac:dyDescent="0.25">
      <c r="D525" s="142"/>
    </row>
    <row r="526" spans="4:4" x14ac:dyDescent="0.25">
      <c r="D526" s="142"/>
    </row>
    <row r="527" spans="4:4" x14ac:dyDescent="0.25">
      <c r="D527" s="142"/>
    </row>
    <row r="528" spans="4:4" x14ac:dyDescent="0.25">
      <c r="D528" s="142"/>
    </row>
    <row r="529" spans="4:4" x14ac:dyDescent="0.25">
      <c r="D529" s="142"/>
    </row>
    <row r="530" spans="4:4" x14ac:dyDescent="0.25">
      <c r="D530" s="142"/>
    </row>
    <row r="531" spans="4:4" x14ac:dyDescent="0.25">
      <c r="D531" s="142"/>
    </row>
    <row r="532" spans="4:4" x14ac:dyDescent="0.25">
      <c r="D532" s="142"/>
    </row>
    <row r="533" spans="4:4" x14ac:dyDescent="0.25">
      <c r="D533" s="142"/>
    </row>
    <row r="534" spans="4:4" x14ac:dyDescent="0.25">
      <c r="D534" s="142"/>
    </row>
    <row r="535" spans="4:4" x14ac:dyDescent="0.25">
      <c r="D535" s="142"/>
    </row>
    <row r="536" spans="4:4" x14ac:dyDescent="0.25">
      <c r="D536" s="142"/>
    </row>
    <row r="537" spans="4:4" x14ac:dyDescent="0.25">
      <c r="D537" s="142"/>
    </row>
    <row r="538" spans="4:4" x14ac:dyDescent="0.25">
      <c r="D538" s="142"/>
    </row>
    <row r="539" spans="4:4" x14ac:dyDescent="0.25">
      <c r="D539" s="142"/>
    </row>
    <row r="540" spans="4:4" x14ac:dyDescent="0.25">
      <c r="D540" s="142"/>
    </row>
    <row r="541" spans="4:4" x14ac:dyDescent="0.25">
      <c r="D541" s="142"/>
    </row>
    <row r="542" spans="4:4" x14ac:dyDescent="0.25">
      <c r="D542" s="142"/>
    </row>
    <row r="543" spans="4:4" x14ac:dyDescent="0.25">
      <c r="D543" s="142"/>
    </row>
    <row r="544" spans="4:4" x14ac:dyDescent="0.25">
      <c r="D544" s="142"/>
    </row>
    <row r="545" spans="4:4" x14ac:dyDescent="0.25">
      <c r="D545" s="142"/>
    </row>
    <row r="546" spans="4:4" x14ac:dyDescent="0.25">
      <c r="D546" s="142"/>
    </row>
    <row r="547" spans="4:4" x14ac:dyDescent="0.25">
      <c r="D547" s="142"/>
    </row>
    <row r="548" spans="4:4" x14ac:dyDescent="0.25">
      <c r="D548" s="142"/>
    </row>
    <row r="549" spans="4:4" x14ac:dyDescent="0.25">
      <c r="D549" s="142"/>
    </row>
    <row r="550" spans="4:4" x14ac:dyDescent="0.25">
      <c r="D550" s="142"/>
    </row>
    <row r="551" spans="4:4" x14ac:dyDescent="0.25">
      <c r="D551" s="142"/>
    </row>
    <row r="552" spans="4:4" x14ac:dyDescent="0.25">
      <c r="D552" s="142"/>
    </row>
    <row r="553" spans="4:4" x14ac:dyDescent="0.25">
      <c r="D553" s="142"/>
    </row>
    <row r="554" spans="4:4" x14ac:dyDescent="0.25">
      <c r="D554" s="142"/>
    </row>
    <row r="555" spans="4:4" x14ac:dyDescent="0.25">
      <c r="D555" s="142"/>
    </row>
    <row r="556" spans="4:4" x14ac:dyDescent="0.25">
      <c r="D556" s="142"/>
    </row>
    <row r="557" spans="4:4" x14ac:dyDescent="0.25">
      <c r="D557" s="142"/>
    </row>
    <row r="558" spans="4:4" x14ac:dyDescent="0.25">
      <c r="D558" s="142"/>
    </row>
    <row r="559" spans="4:4" x14ac:dyDescent="0.25">
      <c r="D559" s="142"/>
    </row>
    <row r="560" spans="4:4" x14ac:dyDescent="0.25">
      <c r="D560" s="142"/>
    </row>
    <row r="561" spans="4:4" x14ac:dyDescent="0.25">
      <c r="D561" s="142"/>
    </row>
    <row r="562" spans="4:4" x14ac:dyDescent="0.25">
      <c r="D562" s="142"/>
    </row>
    <row r="563" spans="4:4" x14ac:dyDescent="0.25">
      <c r="D563" s="142"/>
    </row>
    <row r="564" spans="4:4" x14ac:dyDescent="0.25">
      <c r="D564" s="142"/>
    </row>
    <row r="565" spans="4:4" x14ac:dyDescent="0.25">
      <c r="D565" s="142"/>
    </row>
    <row r="566" spans="4:4" x14ac:dyDescent="0.25">
      <c r="D566" s="142"/>
    </row>
    <row r="567" spans="4:4" x14ac:dyDescent="0.25">
      <c r="D567" s="142"/>
    </row>
    <row r="568" spans="4:4" x14ac:dyDescent="0.25">
      <c r="D568" s="142"/>
    </row>
    <row r="569" spans="4:4" x14ac:dyDescent="0.25">
      <c r="D569" s="142"/>
    </row>
    <row r="570" spans="4:4" x14ac:dyDescent="0.25">
      <c r="D570" s="142"/>
    </row>
    <row r="571" spans="4:4" x14ac:dyDescent="0.25">
      <c r="D571" s="142"/>
    </row>
    <row r="572" spans="4:4" x14ac:dyDescent="0.25">
      <c r="D572" s="142"/>
    </row>
    <row r="573" spans="4:4" x14ac:dyDescent="0.25">
      <c r="D573" s="142"/>
    </row>
    <row r="574" spans="4:4" x14ac:dyDescent="0.25">
      <c r="D574" s="142"/>
    </row>
    <row r="575" spans="4:4" x14ac:dyDescent="0.25">
      <c r="D575" s="142"/>
    </row>
    <row r="576" spans="4:4" x14ac:dyDescent="0.25">
      <c r="D576" s="142"/>
    </row>
    <row r="577" spans="4:4" x14ac:dyDescent="0.25">
      <c r="D577" s="142"/>
    </row>
    <row r="578" spans="4:4" x14ac:dyDescent="0.25">
      <c r="D578" s="142"/>
    </row>
    <row r="579" spans="4:4" x14ac:dyDescent="0.25">
      <c r="D579" s="142"/>
    </row>
    <row r="580" spans="4:4" x14ac:dyDescent="0.25">
      <c r="D580" s="142"/>
    </row>
    <row r="581" spans="4:4" x14ac:dyDescent="0.25">
      <c r="D581" s="142"/>
    </row>
    <row r="582" spans="4:4" x14ac:dyDescent="0.25">
      <c r="D582" s="142"/>
    </row>
    <row r="583" spans="4:4" x14ac:dyDescent="0.25">
      <c r="D583" s="142"/>
    </row>
    <row r="584" spans="4:4" x14ac:dyDescent="0.25">
      <c r="D584" s="142"/>
    </row>
    <row r="585" spans="4:4" x14ac:dyDescent="0.25">
      <c r="D585" s="142"/>
    </row>
    <row r="586" spans="4:4" x14ac:dyDescent="0.25">
      <c r="D586" s="142"/>
    </row>
    <row r="587" spans="4:4" x14ac:dyDescent="0.25">
      <c r="D587" s="142"/>
    </row>
    <row r="588" spans="4:4" x14ac:dyDescent="0.25">
      <c r="D588" s="142"/>
    </row>
    <row r="589" spans="4:4" x14ac:dyDescent="0.25">
      <c r="D589" s="142"/>
    </row>
    <row r="590" spans="4:4" x14ac:dyDescent="0.25">
      <c r="D590" s="142"/>
    </row>
    <row r="591" spans="4:4" x14ac:dyDescent="0.25">
      <c r="D591" s="142"/>
    </row>
    <row r="592" spans="4:4" x14ac:dyDescent="0.25">
      <c r="D592" s="142"/>
    </row>
    <row r="593" spans="4:4" x14ac:dyDescent="0.25">
      <c r="D593" s="142"/>
    </row>
    <row r="594" spans="4:4" x14ac:dyDescent="0.25">
      <c r="D594" s="142"/>
    </row>
    <row r="595" spans="4:4" x14ac:dyDescent="0.25">
      <c r="D595" s="142"/>
    </row>
    <row r="596" spans="4:4" x14ac:dyDescent="0.25">
      <c r="D596" s="142"/>
    </row>
    <row r="597" spans="4:4" x14ac:dyDescent="0.25">
      <c r="D597" s="142"/>
    </row>
    <row r="598" spans="4:4" x14ac:dyDescent="0.25">
      <c r="D598" s="142"/>
    </row>
    <row r="599" spans="4:4" x14ac:dyDescent="0.25">
      <c r="D599" s="142"/>
    </row>
    <row r="600" spans="4:4" x14ac:dyDescent="0.25">
      <c r="D600" s="142"/>
    </row>
    <row r="601" spans="4:4" x14ac:dyDescent="0.25">
      <c r="D601" s="142"/>
    </row>
    <row r="602" spans="4:4" x14ac:dyDescent="0.25">
      <c r="D602" s="142"/>
    </row>
    <row r="603" spans="4:4" x14ac:dyDescent="0.25">
      <c r="D603" s="142"/>
    </row>
    <row r="604" spans="4:4" x14ac:dyDescent="0.25">
      <c r="D604" s="142"/>
    </row>
    <row r="605" spans="4:4" x14ac:dyDescent="0.25">
      <c r="D605" s="142"/>
    </row>
    <row r="606" spans="4:4" x14ac:dyDescent="0.25">
      <c r="D606" s="142"/>
    </row>
    <row r="607" spans="4:4" x14ac:dyDescent="0.25">
      <c r="D607" s="142"/>
    </row>
    <row r="608" spans="4:4" x14ac:dyDescent="0.25">
      <c r="D608" s="142"/>
    </row>
    <row r="609" spans="4:4" x14ac:dyDescent="0.25">
      <c r="D609" s="142"/>
    </row>
    <row r="610" spans="4:4" x14ac:dyDescent="0.25">
      <c r="D610" s="142"/>
    </row>
    <row r="611" spans="4:4" x14ac:dyDescent="0.25">
      <c r="D611" s="142"/>
    </row>
    <row r="612" spans="4:4" x14ac:dyDescent="0.25">
      <c r="D612" s="142"/>
    </row>
    <row r="613" spans="4:4" x14ac:dyDescent="0.25">
      <c r="D613" s="142"/>
    </row>
    <row r="614" spans="4:4" x14ac:dyDescent="0.25">
      <c r="D614" s="142"/>
    </row>
    <row r="615" spans="4:4" x14ac:dyDescent="0.25">
      <c r="D615" s="142"/>
    </row>
    <row r="616" spans="4:4" x14ac:dyDescent="0.25">
      <c r="D616" s="142"/>
    </row>
    <row r="617" spans="4:4" x14ac:dyDescent="0.25">
      <c r="D617" s="142"/>
    </row>
    <row r="618" spans="4:4" x14ac:dyDescent="0.25">
      <c r="D618" s="142"/>
    </row>
    <row r="619" spans="4:4" x14ac:dyDescent="0.25">
      <c r="D619" s="142"/>
    </row>
    <row r="620" spans="4:4" x14ac:dyDescent="0.25">
      <c r="D620" s="142"/>
    </row>
    <row r="621" spans="4:4" x14ac:dyDescent="0.25">
      <c r="D621" s="142"/>
    </row>
    <row r="622" spans="4:4" x14ac:dyDescent="0.25">
      <c r="D622" s="142"/>
    </row>
    <row r="623" spans="4:4" x14ac:dyDescent="0.25">
      <c r="D623" s="142"/>
    </row>
    <row r="624" spans="4:4" x14ac:dyDescent="0.25">
      <c r="D624" s="142"/>
    </row>
    <row r="625" spans="4:4" x14ac:dyDescent="0.25">
      <c r="D625" s="142"/>
    </row>
    <row r="626" spans="4:4" x14ac:dyDescent="0.25">
      <c r="D626" s="142"/>
    </row>
    <row r="627" spans="4:4" x14ac:dyDescent="0.25">
      <c r="D627" s="142"/>
    </row>
    <row r="628" spans="4:4" x14ac:dyDescent="0.25">
      <c r="D628" s="142"/>
    </row>
    <row r="629" spans="4:4" x14ac:dyDescent="0.25">
      <c r="D629" s="142"/>
    </row>
    <row r="630" spans="4:4" x14ac:dyDescent="0.25">
      <c r="D630" s="142"/>
    </row>
    <row r="631" spans="4:4" x14ac:dyDescent="0.25">
      <c r="D631" s="142"/>
    </row>
    <row r="632" spans="4:4" x14ac:dyDescent="0.25">
      <c r="D632" s="142"/>
    </row>
    <row r="633" spans="4:4" x14ac:dyDescent="0.25">
      <c r="D633" s="142"/>
    </row>
    <row r="634" spans="4:4" x14ac:dyDescent="0.25">
      <c r="D634" s="142"/>
    </row>
    <row r="635" spans="4:4" x14ac:dyDescent="0.25">
      <c r="D635" s="142"/>
    </row>
    <row r="636" spans="4:4" x14ac:dyDescent="0.25">
      <c r="D636" s="142"/>
    </row>
    <row r="637" spans="4:4" x14ac:dyDescent="0.25">
      <c r="D637" s="142"/>
    </row>
    <row r="638" spans="4:4" x14ac:dyDescent="0.25">
      <c r="D638" s="142"/>
    </row>
    <row r="639" spans="4:4" x14ac:dyDescent="0.25">
      <c r="D639" s="142"/>
    </row>
    <row r="640" spans="4:4" x14ac:dyDescent="0.25">
      <c r="D640" s="142"/>
    </row>
    <row r="641" spans="4:4" x14ac:dyDescent="0.25">
      <c r="D641" s="142"/>
    </row>
    <row r="642" spans="4:4" x14ac:dyDescent="0.25">
      <c r="D642" s="142"/>
    </row>
    <row r="643" spans="4:4" x14ac:dyDescent="0.25">
      <c r="D643" s="142"/>
    </row>
    <row r="644" spans="4:4" x14ac:dyDescent="0.25">
      <c r="D644" s="142"/>
    </row>
    <row r="645" spans="4:4" x14ac:dyDescent="0.25">
      <c r="D645" s="142"/>
    </row>
    <row r="646" spans="4:4" x14ac:dyDescent="0.25">
      <c r="D646" s="142"/>
    </row>
    <row r="647" spans="4:4" x14ac:dyDescent="0.25">
      <c r="D647" s="142"/>
    </row>
    <row r="648" spans="4:4" x14ac:dyDescent="0.25">
      <c r="D648" s="142"/>
    </row>
    <row r="649" spans="4:4" x14ac:dyDescent="0.25">
      <c r="D649" s="142"/>
    </row>
    <row r="650" spans="4:4" x14ac:dyDescent="0.25">
      <c r="D650" s="142"/>
    </row>
    <row r="651" spans="4:4" x14ac:dyDescent="0.25">
      <c r="D651" s="142"/>
    </row>
    <row r="652" spans="4:4" x14ac:dyDescent="0.25">
      <c r="D652" s="142"/>
    </row>
    <row r="653" spans="4:4" x14ac:dyDescent="0.25">
      <c r="D653" s="142"/>
    </row>
    <row r="654" spans="4:4" x14ac:dyDescent="0.25">
      <c r="D654" s="142"/>
    </row>
    <row r="655" spans="4:4" x14ac:dyDescent="0.25">
      <c r="D655" s="142"/>
    </row>
    <row r="656" spans="4:4" x14ac:dyDescent="0.25">
      <c r="D656" s="142"/>
    </row>
    <row r="657" spans="4:4" x14ac:dyDescent="0.25">
      <c r="D657" s="142"/>
    </row>
    <row r="658" spans="4:4" x14ac:dyDescent="0.25">
      <c r="D658" s="142"/>
    </row>
    <row r="659" spans="4:4" x14ac:dyDescent="0.25">
      <c r="D659" s="142"/>
    </row>
    <row r="660" spans="4:4" x14ac:dyDescent="0.25">
      <c r="D660" s="142"/>
    </row>
    <row r="661" spans="4:4" x14ac:dyDescent="0.25">
      <c r="D661" s="142"/>
    </row>
    <row r="662" spans="4:4" x14ac:dyDescent="0.25">
      <c r="D662" s="142"/>
    </row>
    <row r="663" spans="4:4" x14ac:dyDescent="0.25">
      <c r="D663" s="142"/>
    </row>
    <row r="664" spans="4:4" x14ac:dyDescent="0.25">
      <c r="D664" s="142"/>
    </row>
    <row r="665" spans="4:4" x14ac:dyDescent="0.25">
      <c r="D665" s="142"/>
    </row>
    <row r="666" spans="4:4" x14ac:dyDescent="0.25">
      <c r="D666" s="142"/>
    </row>
    <row r="667" spans="4:4" x14ac:dyDescent="0.25">
      <c r="D667" s="142"/>
    </row>
    <row r="668" spans="4:4" x14ac:dyDescent="0.25">
      <c r="D668" s="142"/>
    </row>
    <row r="669" spans="4:4" x14ac:dyDescent="0.25">
      <c r="D669" s="142"/>
    </row>
    <row r="670" spans="4:4" x14ac:dyDescent="0.25">
      <c r="D670" s="142"/>
    </row>
    <row r="671" spans="4:4" x14ac:dyDescent="0.25">
      <c r="D671" s="142"/>
    </row>
    <row r="672" spans="4:4" x14ac:dyDescent="0.25">
      <c r="D672" s="142"/>
    </row>
    <row r="673" spans="4:4" x14ac:dyDescent="0.25">
      <c r="D673" s="142"/>
    </row>
    <row r="674" spans="4:4" x14ac:dyDescent="0.25">
      <c r="D674" s="142"/>
    </row>
    <row r="675" spans="4:4" x14ac:dyDescent="0.25">
      <c r="D675" s="142"/>
    </row>
    <row r="676" spans="4:4" x14ac:dyDescent="0.25">
      <c r="D676" s="142"/>
    </row>
    <row r="677" spans="4:4" x14ac:dyDescent="0.25">
      <c r="D677" s="142"/>
    </row>
    <row r="678" spans="4:4" x14ac:dyDescent="0.25">
      <c r="D678" s="142"/>
    </row>
    <row r="679" spans="4:4" x14ac:dyDescent="0.25">
      <c r="D679" s="142"/>
    </row>
    <row r="680" spans="4:4" x14ac:dyDescent="0.25">
      <c r="D680" s="142"/>
    </row>
    <row r="681" spans="4:4" x14ac:dyDescent="0.25">
      <c r="D681" s="142"/>
    </row>
    <row r="682" spans="4:4" x14ac:dyDescent="0.25">
      <c r="D682" s="142"/>
    </row>
    <row r="683" spans="4:4" x14ac:dyDescent="0.25">
      <c r="D683" s="142"/>
    </row>
    <row r="684" spans="4:4" x14ac:dyDescent="0.25">
      <c r="D684" s="142"/>
    </row>
    <row r="685" spans="4:4" x14ac:dyDescent="0.25">
      <c r="D685" s="142"/>
    </row>
    <row r="686" spans="4:4" x14ac:dyDescent="0.25">
      <c r="D686" s="142"/>
    </row>
    <row r="687" spans="4:4" x14ac:dyDescent="0.25">
      <c r="D687" s="142"/>
    </row>
    <row r="688" spans="4:4" x14ac:dyDescent="0.25">
      <c r="D688" s="142"/>
    </row>
    <row r="689" spans="4:4" x14ac:dyDescent="0.25">
      <c r="D689" s="142"/>
    </row>
    <row r="690" spans="4:4" x14ac:dyDescent="0.25">
      <c r="D690" s="142"/>
    </row>
    <row r="691" spans="4:4" x14ac:dyDescent="0.25">
      <c r="D691" s="142"/>
    </row>
    <row r="692" spans="4:4" x14ac:dyDescent="0.25">
      <c r="D692" s="142"/>
    </row>
    <row r="693" spans="4:4" x14ac:dyDescent="0.25">
      <c r="D693" s="142"/>
    </row>
    <row r="694" spans="4:4" x14ac:dyDescent="0.25">
      <c r="D694" s="142"/>
    </row>
    <row r="695" spans="4:4" x14ac:dyDescent="0.25">
      <c r="D695" s="142"/>
    </row>
    <row r="696" spans="4:4" x14ac:dyDescent="0.25">
      <c r="D696" s="142"/>
    </row>
    <row r="697" spans="4:4" x14ac:dyDescent="0.25">
      <c r="D697" s="142"/>
    </row>
    <row r="698" spans="4:4" x14ac:dyDescent="0.25">
      <c r="D698" s="142"/>
    </row>
    <row r="699" spans="4:4" x14ac:dyDescent="0.25">
      <c r="D699" s="142"/>
    </row>
    <row r="700" spans="4:4" x14ac:dyDescent="0.25">
      <c r="D700" s="142"/>
    </row>
    <row r="701" spans="4:4" x14ac:dyDescent="0.25">
      <c r="D701" s="142"/>
    </row>
    <row r="702" spans="4:4" x14ac:dyDescent="0.25">
      <c r="D702" s="142"/>
    </row>
    <row r="703" spans="4:4" x14ac:dyDescent="0.25">
      <c r="D703" s="142"/>
    </row>
    <row r="704" spans="4:4" x14ac:dyDescent="0.25">
      <c r="D704" s="142"/>
    </row>
    <row r="705" spans="4:4" x14ac:dyDescent="0.25">
      <c r="D705" s="142"/>
    </row>
    <row r="706" spans="4:4" x14ac:dyDescent="0.25">
      <c r="D706" s="142"/>
    </row>
    <row r="707" spans="4:4" x14ac:dyDescent="0.25">
      <c r="D707" s="142"/>
    </row>
    <row r="708" spans="4:4" x14ac:dyDescent="0.25">
      <c r="D708" s="142"/>
    </row>
    <row r="709" spans="4:4" x14ac:dyDescent="0.25">
      <c r="D709" s="142"/>
    </row>
    <row r="710" spans="4:4" x14ac:dyDescent="0.25">
      <c r="D710" s="142"/>
    </row>
    <row r="711" spans="4:4" x14ac:dyDescent="0.25">
      <c r="D711" s="142"/>
    </row>
    <row r="712" spans="4:4" x14ac:dyDescent="0.25">
      <c r="D712" s="142"/>
    </row>
    <row r="713" spans="4:4" x14ac:dyDescent="0.25">
      <c r="D713" s="142"/>
    </row>
    <row r="714" spans="4:4" x14ac:dyDescent="0.25">
      <c r="D714" s="142"/>
    </row>
    <row r="715" spans="4:4" x14ac:dyDescent="0.25">
      <c r="D715" s="142"/>
    </row>
    <row r="716" spans="4:4" x14ac:dyDescent="0.25">
      <c r="D716" s="142"/>
    </row>
    <row r="717" spans="4:4" x14ac:dyDescent="0.25">
      <c r="D717" s="142"/>
    </row>
    <row r="718" spans="4:4" x14ac:dyDescent="0.25">
      <c r="D718" s="142"/>
    </row>
    <row r="719" spans="4:4" x14ac:dyDescent="0.25">
      <c r="D719" s="142"/>
    </row>
    <row r="720" spans="4:4" x14ac:dyDescent="0.25">
      <c r="D720" s="142"/>
    </row>
    <row r="721" spans="4:4" x14ac:dyDescent="0.25">
      <c r="D721" s="142"/>
    </row>
    <row r="722" spans="4:4" x14ac:dyDescent="0.25">
      <c r="D722" s="142"/>
    </row>
    <row r="723" spans="4:4" x14ac:dyDescent="0.25">
      <c r="D723" s="142"/>
    </row>
    <row r="724" spans="4:4" x14ac:dyDescent="0.25">
      <c r="D724" s="142"/>
    </row>
    <row r="725" spans="4:4" x14ac:dyDescent="0.25">
      <c r="D725" s="142"/>
    </row>
    <row r="726" spans="4:4" x14ac:dyDescent="0.25">
      <c r="D726" s="142"/>
    </row>
    <row r="727" spans="4:4" x14ac:dyDescent="0.25">
      <c r="D727" s="142"/>
    </row>
    <row r="728" spans="4:4" x14ac:dyDescent="0.25">
      <c r="D728" s="142"/>
    </row>
    <row r="729" spans="4:4" x14ac:dyDescent="0.25">
      <c r="D729" s="142"/>
    </row>
    <row r="730" spans="4:4" x14ac:dyDescent="0.25">
      <c r="D730" s="142"/>
    </row>
    <row r="731" spans="4:4" x14ac:dyDescent="0.25">
      <c r="D731" s="142"/>
    </row>
    <row r="732" spans="4:4" x14ac:dyDescent="0.25">
      <c r="D732" s="142"/>
    </row>
    <row r="733" spans="4:4" x14ac:dyDescent="0.25">
      <c r="D733" s="142"/>
    </row>
    <row r="734" spans="4:4" x14ac:dyDescent="0.25">
      <c r="D734" s="142"/>
    </row>
    <row r="735" spans="4:4" x14ac:dyDescent="0.25">
      <c r="D735" s="142"/>
    </row>
    <row r="736" spans="4:4" x14ac:dyDescent="0.25">
      <c r="D736" s="142"/>
    </row>
    <row r="737" spans="4:4" x14ac:dyDescent="0.25">
      <c r="D737" s="142"/>
    </row>
    <row r="738" spans="4:4" x14ac:dyDescent="0.25">
      <c r="D738" s="142"/>
    </row>
    <row r="739" spans="4:4" x14ac:dyDescent="0.25">
      <c r="D739" s="142"/>
    </row>
    <row r="740" spans="4:4" x14ac:dyDescent="0.25">
      <c r="D740" s="142"/>
    </row>
    <row r="741" spans="4:4" x14ac:dyDescent="0.25">
      <c r="D741" s="142"/>
    </row>
    <row r="742" spans="4:4" x14ac:dyDescent="0.25">
      <c r="D742" s="142"/>
    </row>
    <row r="743" spans="4:4" x14ac:dyDescent="0.25">
      <c r="D743" s="142"/>
    </row>
    <row r="744" spans="4:4" x14ac:dyDescent="0.25">
      <c r="D744" s="142"/>
    </row>
    <row r="745" spans="4:4" x14ac:dyDescent="0.25">
      <c r="D745" s="142"/>
    </row>
    <row r="746" spans="4:4" x14ac:dyDescent="0.25">
      <c r="D746" s="142"/>
    </row>
    <row r="747" spans="4:4" x14ac:dyDescent="0.25">
      <c r="D747" s="142"/>
    </row>
    <row r="748" spans="4:4" x14ac:dyDescent="0.25">
      <c r="D748" s="142"/>
    </row>
    <row r="749" spans="4:4" x14ac:dyDescent="0.25">
      <c r="D749" s="142"/>
    </row>
    <row r="750" spans="4:4" x14ac:dyDescent="0.25">
      <c r="D750" s="142"/>
    </row>
    <row r="751" spans="4:4" x14ac:dyDescent="0.25">
      <c r="D751" s="142"/>
    </row>
    <row r="752" spans="4:4" x14ac:dyDescent="0.25">
      <c r="D752" s="142"/>
    </row>
    <row r="753" spans="4:4" x14ac:dyDescent="0.25">
      <c r="D753" s="142"/>
    </row>
    <row r="754" spans="4:4" x14ac:dyDescent="0.25">
      <c r="D754" s="142"/>
    </row>
    <row r="755" spans="4:4" x14ac:dyDescent="0.25">
      <c r="D755" s="142"/>
    </row>
    <row r="756" spans="4:4" x14ac:dyDescent="0.25">
      <c r="D756" s="142"/>
    </row>
    <row r="757" spans="4:4" x14ac:dyDescent="0.25">
      <c r="D757" s="142"/>
    </row>
    <row r="758" spans="4:4" x14ac:dyDescent="0.25">
      <c r="D758" s="142"/>
    </row>
    <row r="759" spans="4:4" x14ac:dyDescent="0.25">
      <c r="D759" s="142"/>
    </row>
    <row r="760" spans="4:4" x14ac:dyDescent="0.25">
      <c r="D760" s="142"/>
    </row>
    <row r="761" spans="4:4" x14ac:dyDescent="0.25">
      <c r="D761" s="142"/>
    </row>
    <row r="762" spans="4:4" x14ac:dyDescent="0.25">
      <c r="D762" s="142"/>
    </row>
    <row r="763" spans="4:4" x14ac:dyDescent="0.25">
      <c r="D763" s="142"/>
    </row>
    <row r="764" spans="4:4" x14ac:dyDescent="0.25">
      <c r="D764" s="142"/>
    </row>
    <row r="765" spans="4:4" x14ac:dyDescent="0.25">
      <c r="D765" s="142"/>
    </row>
    <row r="766" spans="4:4" x14ac:dyDescent="0.25">
      <c r="D766" s="142"/>
    </row>
    <row r="767" spans="4:4" x14ac:dyDescent="0.25">
      <c r="D767" s="142"/>
    </row>
    <row r="768" spans="4:4" x14ac:dyDescent="0.25">
      <c r="D768" s="142"/>
    </row>
    <row r="769" spans="4:4" x14ac:dyDescent="0.25">
      <c r="D769" s="142"/>
    </row>
    <row r="770" spans="4:4" x14ac:dyDescent="0.25">
      <c r="D770" s="142"/>
    </row>
    <row r="771" spans="4:4" x14ac:dyDescent="0.25">
      <c r="D771" s="142"/>
    </row>
    <row r="772" spans="4:4" x14ac:dyDescent="0.25">
      <c r="D772" s="142"/>
    </row>
    <row r="773" spans="4:4" x14ac:dyDescent="0.25">
      <c r="D773" s="142"/>
    </row>
    <row r="774" spans="4:4" x14ac:dyDescent="0.25">
      <c r="D774" s="142"/>
    </row>
    <row r="775" spans="4:4" x14ac:dyDescent="0.25">
      <c r="D775" s="142"/>
    </row>
    <row r="776" spans="4:4" x14ac:dyDescent="0.25">
      <c r="D776" s="142"/>
    </row>
    <row r="777" spans="4:4" x14ac:dyDescent="0.25">
      <c r="D777" s="142"/>
    </row>
    <row r="778" spans="4:4" x14ac:dyDescent="0.25">
      <c r="D778" s="142"/>
    </row>
    <row r="779" spans="4:4" x14ac:dyDescent="0.25">
      <c r="D779" s="142"/>
    </row>
    <row r="780" spans="4:4" x14ac:dyDescent="0.25">
      <c r="D780" s="142"/>
    </row>
    <row r="781" spans="4:4" x14ac:dyDescent="0.25">
      <c r="D781" s="142"/>
    </row>
    <row r="782" spans="4:4" x14ac:dyDescent="0.25">
      <c r="D782" s="142"/>
    </row>
    <row r="783" spans="4:4" x14ac:dyDescent="0.25">
      <c r="D783" s="142"/>
    </row>
    <row r="784" spans="4:4" x14ac:dyDescent="0.25">
      <c r="D784" s="142"/>
    </row>
    <row r="785" spans="4:4" x14ac:dyDescent="0.25">
      <c r="D785" s="142"/>
    </row>
    <row r="786" spans="4:4" x14ac:dyDescent="0.25">
      <c r="D786" s="142"/>
    </row>
    <row r="787" spans="4:4" x14ac:dyDescent="0.25">
      <c r="D787" s="142"/>
    </row>
    <row r="788" spans="4:4" x14ac:dyDescent="0.25">
      <c r="D788" s="142"/>
    </row>
    <row r="789" spans="4:4" x14ac:dyDescent="0.25">
      <c r="D789" s="142"/>
    </row>
    <row r="790" spans="4:4" x14ac:dyDescent="0.25">
      <c r="D790" s="142"/>
    </row>
    <row r="791" spans="4:4" x14ac:dyDescent="0.25">
      <c r="D791" s="142"/>
    </row>
    <row r="792" spans="4:4" x14ac:dyDescent="0.25">
      <c r="D792" s="142"/>
    </row>
    <row r="793" spans="4:4" x14ac:dyDescent="0.25">
      <c r="D793" s="142"/>
    </row>
    <row r="794" spans="4:4" x14ac:dyDescent="0.25">
      <c r="D794" s="142"/>
    </row>
    <row r="795" spans="4:4" x14ac:dyDescent="0.25">
      <c r="D795" s="142"/>
    </row>
    <row r="796" spans="4:4" x14ac:dyDescent="0.25">
      <c r="D796" s="142"/>
    </row>
    <row r="797" spans="4:4" x14ac:dyDescent="0.25">
      <c r="D797" s="142"/>
    </row>
    <row r="798" spans="4:4" x14ac:dyDescent="0.25">
      <c r="D798" s="142"/>
    </row>
    <row r="799" spans="4:4" x14ac:dyDescent="0.25">
      <c r="D799" s="142"/>
    </row>
    <row r="800" spans="4:4" x14ac:dyDescent="0.25">
      <c r="D800" s="142"/>
    </row>
    <row r="801" spans="4:4" x14ac:dyDescent="0.25">
      <c r="D801" s="142"/>
    </row>
    <row r="802" spans="4:4" x14ac:dyDescent="0.25">
      <c r="D802" s="142"/>
    </row>
    <row r="803" spans="4:4" x14ac:dyDescent="0.25">
      <c r="D803" s="142"/>
    </row>
    <row r="804" spans="4:4" x14ac:dyDescent="0.25">
      <c r="D804" s="142"/>
    </row>
    <row r="805" spans="4:4" x14ac:dyDescent="0.25">
      <c r="D805" s="142"/>
    </row>
    <row r="806" spans="4:4" x14ac:dyDescent="0.25">
      <c r="D806" s="142"/>
    </row>
    <row r="807" spans="4:4" x14ac:dyDescent="0.25">
      <c r="D807" s="142"/>
    </row>
    <row r="808" spans="4:4" x14ac:dyDescent="0.25">
      <c r="D808" s="142"/>
    </row>
    <row r="809" spans="4:4" x14ac:dyDescent="0.25">
      <c r="D809" s="142"/>
    </row>
    <row r="810" spans="4:4" x14ac:dyDescent="0.25">
      <c r="D810" s="142"/>
    </row>
    <row r="811" spans="4:4" x14ac:dyDescent="0.25">
      <c r="D811" s="142"/>
    </row>
    <row r="812" spans="4:4" x14ac:dyDescent="0.25">
      <c r="D812" s="142"/>
    </row>
    <row r="813" spans="4:4" x14ac:dyDescent="0.25">
      <c r="D813" s="142"/>
    </row>
    <row r="814" spans="4:4" x14ac:dyDescent="0.25">
      <c r="D814" s="142"/>
    </row>
    <row r="815" spans="4:4" x14ac:dyDescent="0.25">
      <c r="D815" s="142"/>
    </row>
    <row r="816" spans="4:4" x14ac:dyDescent="0.25">
      <c r="D816" s="142"/>
    </row>
    <row r="817" spans="4:4" x14ac:dyDescent="0.25">
      <c r="D817" s="142"/>
    </row>
    <row r="818" spans="4:4" x14ac:dyDescent="0.25">
      <c r="D818" s="142"/>
    </row>
    <row r="819" spans="4:4" x14ac:dyDescent="0.25">
      <c r="D819" s="142"/>
    </row>
    <row r="820" spans="4:4" x14ac:dyDescent="0.25">
      <c r="D820" s="142"/>
    </row>
    <row r="821" spans="4:4" x14ac:dyDescent="0.25">
      <c r="D821" s="142"/>
    </row>
    <row r="822" spans="4:4" x14ac:dyDescent="0.25">
      <c r="D822" s="142"/>
    </row>
    <row r="823" spans="4:4" x14ac:dyDescent="0.25">
      <c r="D823" s="142"/>
    </row>
    <row r="824" spans="4:4" x14ac:dyDescent="0.25">
      <c r="D824" s="142"/>
    </row>
    <row r="825" spans="4:4" x14ac:dyDescent="0.25">
      <c r="D825" s="142"/>
    </row>
    <row r="826" spans="4:4" x14ac:dyDescent="0.25">
      <c r="D826" s="142"/>
    </row>
    <row r="827" spans="4:4" x14ac:dyDescent="0.25">
      <c r="D827" s="142"/>
    </row>
    <row r="828" spans="4:4" x14ac:dyDescent="0.25">
      <c r="D828" s="142"/>
    </row>
    <row r="829" spans="4:4" x14ac:dyDescent="0.25">
      <c r="D829" s="142"/>
    </row>
    <row r="830" spans="4:4" x14ac:dyDescent="0.25">
      <c r="D830" s="142"/>
    </row>
    <row r="831" spans="4:4" x14ac:dyDescent="0.25">
      <c r="D831" s="142"/>
    </row>
    <row r="832" spans="4:4" x14ac:dyDescent="0.25">
      <c r="D832" s="142"/>
    </row>
    <row r="833" spans="4:4" x14ac:dyDescent="0.25">
      <c r="D833" s="142"/>
    </row>
    <row r="834" spans="4:4" x14ac:dyDescent="0.25">
      <c r="D834" s="142"/>
    </row>
    <row r="835" spans="4:4" x14ac:dyDescent="0.25">
      <c r="D835" s="142"/>
    </row>
    <row r="836" spans="4:4" x14ac:dyDescent="0.25">
      <c r="D836" s="142"/>
    </row>
    <row r="837" spans="4:4" x14ac:dyDescent="0.25">
      <c r="D837" s="142"/>
    </row>
    <row r="838" spans="4:4" x14ac:dyDescent="0.25">
      <c r="D838" s="142"/>
    </row>
    <row r="839" spans="4:4" x14ac:dyDescent="0.25">
      <c r="D839" s="142"/>
    </row>
    <row r="840" spans="4:4" x14ac:dyDescent="0.25">
      <c r="D840" s="142"/>
    </row>
    <row r="841" spans="4:4" x14ac:dyDescent="0.25">
      <c r="D841" s="142"/>
    </row>
    <row r="842" spans="4:4" x14ac:dyDescent="0.25">
      <c r="D842" s="142"/>
    </row>
    <row r="843" spans="4:4" x14ac:dyDescent="0.25">
      <c r="D843" s="142"/>
    </row>
    <row r="844" spans="4:4" x14ac:dyDescent="0.25">
      <c r="D844" s="142"/>
    </row>
    <row r="845" spans="4:4" x14ac:dyDescent="0.25">
      <c r="D845" s="142"/>
    </row>
    <row r="846" spans="4:4" x14ac:dyDescent="0.25">
      <c r="D846" s="142"/>
    </row>
    <row r="847" spans="4:4" x14ac:dyDescent="0.25">
      <c r="D847" s="142"/>
    </row>
    <row r="848" spans="4:4" x14ac:dyDescent="0.25">
      <c r="D848" s="142"/>
    </row>
    <row r="849" spans="4:4" x14ac:dyDescent="0.25">
      <c r="D849" s="142"/>
    </row>
    <row r="850" spans="4:4" x14ac:dyDescent="0.25">
      <c r="D850" s="142"/>
    </row>
    <row r="851" spans="4:4" x14ac:dyDescent="0.25">
      <c r="D851" s="142"/>
    </row>
    <row r="852" spans="4:4" x14ac:dyDescent="0.25">
      <c r="D852" s="142"/>
    </row>
    <row r="853" spans="4:4" x14ac:dyDescent="0.25">
      <c r="D853" s="142"/>
    </row>
    <row r="854" spans="4:4" x14ac:dyDescent="0.25">
      <c r="D854" s="142"/>
    </row>
    <row r="855" spans="4:4" x14ac:dyDescent="0.25">
      <c r="D855" s="142"/>
    </row>
    <row r="856" spans="4:4" x14ac:dyDescent="0.25">
      <c r="D856" s="142"/>
    </row>
    <row r="857" spans="4:4" x14ac:dyDescent="0.25">
      <c r="D857" s="142"/>
    </row>
    <row r="858" spans="4:4" x14ac:dyDescent="0.25">
      <c r="D858" s="142"/>
    </row>
    <row r="859" spans="4:4" x14ac:dyDescent="0.25">
      <c r="D859" s="142"/>
    </row>
    <row r="860" spans="4:4" x14ac:dyDescent="0.25">
      <c r="D860" s="142"/>
    </row>
    <row r="861" spans="4:4" x14ac:dyDescent="0.25">
      <c r="D861" s="142"/>
    </row>
    <row r="862" spans="4:4" x14ac:dyDescent="0.25">
      <c r="D862" s="142"/>
    </row>
    <row r="863" spans="4:4" x14ac:dyDescent="0.25">
      <c r="D863" s="142"/>
    </row>
    <row r="864" spans="4:4" x14ac:dyDescent="0.25">
      <c r="D864" s="142"/>
    </row>
    <row r="865" spans="4:4" x14ac:dyDescent="0.25">
      <c r="D865" s="142"/>
    </row>
    <row r="866" spans="4:4" x14ac:dyDescent="0.25">
      <c r="D866" s="142"/>
    </row>
    <row r="867" spans="4:4" x14ac:dyDescent="0.25">
      <c r="D867" s="142"/>
    </row>
    <row r="868" spans="4:4" x14ac:dyDescent="0.25">
      <c r="D868" s="142"/>
    </row>
    <row r="869" spans="4:4" x14ac:dyDescent="0.25">
      <c r="D869" s="142"/>
    </row>
    <row r="870" spans="4:4" x14ac:dyDescent="0.25">
      <c r="D870" s="142"/>
    </row>
    <row r="871" spans="4:4" x14ac:dyDescent="0.25">
      <c r="D871" s="142"/>
    </row>
    <row r="872" spans="4:4" x14ac:dyDescent="0.25">
      <c r="D872" s="142"/>
    </row>
    <row r="873" spans="4:4" x14ac:dyDescent="0.25">
      <c r="D873" s="142"/>
    </row>
    <row r="874" spans="4:4" x14ac:dyDescent="0.25">
      <c r="D874" s="142"/>
    </row>
    <row r="875" spans="4:4" x14ac:dyDescent="0.25">
      <c r="D875" s="142"/>
    </row>
    <row r="876" spans="4:4" x14ac:dyDescent="0.25">
      <c r="D876" s="142"/>
    </row>
    <row r="877" spans="4:4" x14ac:dyDescent="0.25">
      <c r="D877" s="142"/>
    </row>
    <row r="878" spans="4:4" x14ac:dyDescent="0.25">
      <c r="D878" s="142"/>
    </row>
    <row r="879" spans="4:4" x14ac:dyDescent="0.25">
      <c r="D879" s="142"/>
    </row>
    <row r="880" spans="4:4" x14ac:dyDescent="0.25">
      <c r="D880" s="142"/>
    </row>
    <row r="881" spans="4:4" x14ac:dyDescent="0.25">
      <c r="D881" s="142"/>
    </row>
    <row r="882" spans="4:4" x14ac:dyDescent="0.25">
      <c r="D882" s="142"/>
    </row>
    <row r="883" spans="4:4" x14ac:dyDescent="0.25">
      <c r="D883" s="142"/>
    </row>
    <row r="884" spans="4:4" x14ac:dyDescent="0.25">
      <c r="D884" s="142"/>
    </row>
    <row r="885" spans="4:4" x14ac:dyDescent="0.25">
      <c r="D885" s="142"/>
    </row>
    <row r="886" spans="4:4" x14ac:dyDescent="0.25">
      <c r="D886" s="142"/>
    </row>
    <row r="887" spans="4:4" x14ac:dyDescent="0.25">
      <c r="D887" s="142"/>
    </row>
    <row r="888" spans="4:4" x14ac:dyDescent="0.25">
      <c r="D888" s="142"/>
    </row>
    <row r="889" spans="4:4" x14ac:dyDescent="0.25">
      <c r="D889" s="142"/>
    </row>
    <row r="890" spans="4:4" x14ac:dyDescent="0.25">
      <c r="D890" s="142"/>
    </row>
    <row r="891" spans="4:4" x14ac:dyDescent="0.25">
      <c r="D891" s="142"/>
    </row>
    <row r="892" spans="4:4" x14ac:dyDescent="0.25">
      <c r="D892" s="142"/>
    </row>
    <row r="893" spans="4:4" x14ac:dyDescent="0.25">
      <c r="D893" s="142"/>
    </row>
    <row r="894" spans="4:4" x14ac:dyDescent="0.25">
      <c r="D894" s="142"/>
    </row>
    <row r="895" spans="4:4" x14ac:dyDescent="0.25">
      <c r="D895" s="142"/>
    </row>
    <row r="896" spans="4:4" x14ac:dyDescent="0.25">
      <c r="D896" s="142"/>
    </row>
    <row r="897" spans="4:4" x14ac:dyDescent="0.25">
      <c r="D897" s="142"/>
    </row>
    <row r="898" spans="4:4" x14ac:dyDescent="0.25">
      <c r="D898" s="142"/>
    </row>
    <row r="899" spans="4:4" x14ac:dyDescent="0.25">
      <c r="D899" s="142"/>
    </row>
    <row r="900" spans="4:4" x14ac:dyDescent="0.25">
      <c r="D900" s="142"/>
    </row>
    <row r="901" spans="4:4" x14ac:dyDescent="0.25">
      <c r="D901" s="142"/>
    </row>
    <row r="902" spans="4:4" x14ac:dyDescent="0.25">
      <c r="D902" s="142"/>
    </row>
    <row r="903" spans="4:4" x14ac:dyDescent="0.25">
      <c r="D903" s="142"/>
    </row>
    <row r="904" spans="4:4" x14ac:dyDescent="0.25">
      <c r="D904" s="142"/>
    </row>
    <row r="905" spans="4:4" x14ac:dyDescent="0.25">
      <c r="D905" s="142"/>
    </row>
    <row r="906" spans="4:4" x14ac:dyDescent="0.25">
      <c r="D906" s="142"/>
    </row>
    <row r="907" spans="4:4" x14ac:dyDescent="0.25">
      <c r="D907" s="142"/>
    </row>
    <row r="908" spans="4:4" x14ac:dyDescent="0.25">
      <c r="D908" s="142"/>
    </row>
    <row r="909" spans="4:4" x14ac:dyDescent="0.25">
      <c r="D909" s="142"/>
    </row>
    <row r="910" spans="4:4" x14ac:dyDescent="0.25">
      <c r="D910" s="142"/>
    </row>
    <row r="911" spans="4:4" x14ac:dyDescent="0.25">
      <c r="D911" s="142"/>
    </row>
    <row r="912" spans="4:4" x14ac:dyDescent="0.25">
      <c r="D912" s="142"/>
    </row>
    <row r="913" spans="4:4" x14ac:dyDescent="0.25">
      <c r="D913" s="142"/>
    </row>
    <row r="914" spans="4:4" x14ac:dyDescent="0.25">
      <c r="D914" s="142"/>
    </row>
    <row r="915" spans="4:4" x14ac:dyDescent="0.25">
      <c r="D915" s="142"/>
    </row>
    <row r="916" spans="4:4" x14ac:dyDescent="0.25">
      <c r="D916" s="142"/>
    </row>
    <row r="917" spans="4:4" x14ac:dyDescent="0.25">
      <c r="D917" s="142"/>
    </row>
    <row r="918" spans="4:4" x14ac:dyDescent="0.25">
      <c r="D918" s="142"/>
    </row>
    <row r="919" spans="4:4" x14ac:dyDescent="0.25">
      <c r="D919" s="142"/>
    </row>
    <row r="920" spans="4:4" x14ac:dyDescent="0.25">
      <c r="D920" s="142"/>
    </row>
    <row r="921" spans="4:4" x14ac:dyDescent="0.25">
      <c r="D921" s="142"/>
    </row>
    <row r="922" spans="4:4" x14ac:dyDescent="0.25">
      <c r="D922" s="142"/>
    </row>
    <row r="923" spans="4:4" x14ac:dyDescent="0.25">
      <c r="D923" s="142"/>
    </row>
    <row r="924" spans="4:4" x14ac:dyDescent="0.25">
      <c r="D924" s="142"/>
    </row>
    <row r="925" spans="4:4" x14ac:dyDescent="0.25">
      <c r="D925" s="142"/>
    </row>
    <row r="926" spans="4:4" x14ac:dyDescent="0.25">
      <c r="D926" s="142"/>
    </row>
    <row r="927" spans="4:4" x14ac:dyDescent="0.25">
      <c r="D927" s="142"/>
    </row>
    <row r="928" spans="4:4" x14ac:dyDescent="0.25">
      <c r="D928" s="142"/>
    </row>
    <row r="929" spans="4:4" x14ac:dyDescent="0.25">
      <c r="D929" s="142"/>
    </row>
    <row r="930" spans="4:4" x14ac:dyDescent="0.25">
      <c r="D930" s="142"/>
    </row>
    <row r="931" spans="4:4" x14ac:dyDescent="0.25">
      <c r="D931" s="142"/>
    </row>
    <row r="932" spans="4:4" x14ac:dyDescent="0.25">
      <c r="D932" s="142"/>
    </row>
    <row r="933" spans="4:4" x14ac:dyDescent="0.25">
      <c r="D933" s="142"/>
    </row>
    <row r="934" spans="4:4" x14ac:dyDescent="0.25">
      <c r="D934" s="142"/>
    </row>
    <row r="935" spans="4:4" x14ac:dyDescent="0.25">
      <c r="D935" s="142"/>
    </row>
    <row r="936" spans="4:4" x14ac:dyDescent="0.25">
      <c r="D936" s="142"/>
    </row>
    <row r="937" spans="4:4" x14ac:dyDescent="0.25">
      <c r="D937" s="142"/>
    </row>
    <row r="938" spans="4:4" x14ac:dyDescent="0.25">
      <c r="D938" s="142"/>
    </row>
    <row r="939" spans="4:4" x14ac:dyDescent="0.25">
      <c r="D939" s="142"/>
    </row>
    <row r="940" spans="4:4" x14ac:dyDescent="0.25">
      <c r="D940" s="142"/>
    </row>
    <row r="941" spans="4:4" x14ac:dyDescent="0.25">
      <c r="D941" s="142"/>
    </row>
    <row r="942" spans="4:4" x14ac:dyDescent="0.25">
      <c r="D942" s="142"/>
    </row>
    <row r="943" spans="4:4" x14ac:dyDescent="0.25">
      <c r="D943" s="142"/>
    </row>
    <row r="944" spans="4:4" x14ac:dyDescent="0.25">
      <c r="D944" s="142"/>
    </row>
    <row r="945" spans="4:4" x14ac:dyDescent="0.25">
      <c r="D945" s="142"/>
    </row>
    <row r="946" spans="4:4" x14ac:dyDescent="0.25">
      <c r="D946" s="142"/>
    </row>
    <row r="947" spans="4:4" x14ac:dyDescent="0.25">
      <c r="D947" s="142"/>
    </row>
    <row r="948" spans="4:4" x14ac:dyDescent="0.25">
      <c r="D948" s="142"/>
    </row>
    <row r="949" spans="4:4" x14ac:dyDescent="0.25">
      <c r="D949" s="142"/>
    </row>
    <row r="950" spans="4:4" x14ac:dyDescent="0.25">
      <c r="D950" s="142"/>
    </row>
    <row r="951" spans="4:4" x14ac:dyDescent="0.25">
      <c r="D951" s="142"/>
    </row>
    <row r="952" spans="4:4" x14ac:dyDescent="0.25">
      <c r="D952" s="142"/>
    </row>
    <row r="953" spans="4:4" x14ac:dyDescent="0.25">
      <c r="D953" s="142"/>
    </row>
    <row r="954" spans="4:4" x14ac:dyDescent="0.25">
      <c r="D954" s="142"/>
    </row>
    <row r="955" spans="4:4" x14ac:dyDescent="0.25">
      <c r="D955" s="142"/>
    </row>
    <row r="956" spans="4:4" x14ac:dyDescent="0.25">
      <c r="D956" s="142"/>
    </row>
    <row r="957" spans="4:4" x14ac:dyDescent="0.25">
      <c r="D957" s="142"/>
    </row>
    <row r="958" spans="4:4" x14ac:dyDescent="0.25">
      <c r="D958" s="142"/>
    </row>
    <row r="959" spans="4:4" x14ac:dyDescent="0.25">
      <c r="D959" s="142"/>
    </row>
    <row r="960" spans="4:4" x14ac:dyDescent="0.25">
      <c r="D960" s="142"/>
    </row>
    <row r="961" spans="4:4" x14ac:dyDescent="0.25">
      <c r="D961" s="142"/>
    </row>
    <row r="962" spans="4:4" x14ac:dyDescent="0.25">
      <c r="D962" s="142"/>
    </row>
    <row r="963" spans="4:4" x14ac:dyDescent="0.25">
      <c r="D963" s="142"/>
    </row>
    <row r="964" spans="4:4" x14ac:dyDescent="0.25">
      <c r="D964" s="142"/>
    </row>
    <row r="965" spans="4:4" x14ac:dyDescent="0.25">
      <c r="D965" s="142"/>
    </row>
    <row r="966" spans="4:4" x14ac:dyDescent="0.25">
      <c r="D966" s="142"/>
    </row>
    <row r="967" spans="4:4" x14ac:dyDescent="0.25">
      <c r="D967" s="142"/>
    </row>
    <row r="968" spans="4:4" x14ac:dyDescent="0.25">
      <c r="D968" s="142"/>
    </row>
    <row r="969" spans="4:4" x14ac:dyDescent="0.25">
      <c r="D969" s="142"/>
    </row>
    <row r="970" spans="4:4" x14ac:dyDescent="0.25">
      <c r="D970" s="142"/>
    </row>
    <row r="971" spans="4:4" x14ac:dyDescent="0.25">
      <c r="D971" s="142"/>
    </row>
    <row r="972" spans="4:4" x14ac:dyDescent="0.25">
      <c r="D972" s="142"/>
    </row>
    <row r="973" spans="4:4" x14ac:dyDescent="0.25">
      <c r="D973" s="142"/>
    </row>
    <row r="974" spans="4:4" x14ac:dyDescent="0.25">
      <c r="D974" s="142"/>
    </row>
    <row r="975" spans="4:4" x14ac:dyDescent="0.25">
      <c r="D975" s="142"/>
    </row>
    <row r="976" spans="4:4" x14ac:dyDescent="0.25">
      <c r="D976" s="142"/>
    </row>
    <row r="977" spans="4:4" x14ac:dyDescent="0.25">
      <c r="D977" s="142"/>
    </row>
    <row r="978" spans="4:4" x14ac:dyDescent="0.25">
      <c r="D978" s="142"/>
    </row>
    <row r="979" spans="4:4" x14ac:dyDescent="0.25">
      <c r="D979" s="142"/>
    </row>
    <row r="980" spans="4:4" x14ac:dyDescent="0.25">
      <c r="D980" s="142"/>
    </row>
    <row r="981" spans="4:4" x14ac:dyDescent="0.25">
      <c r="D981" s="142"/>
    </row>
    <row r="982" spans="4:4" x14ac:dyDescent="0.25">
      <c r="D982" s="142"/>
    </row>
    <row r="983" spans="4:4" x14ac:dyDescent="0.25">
      <c r="D983" s="142"/>
    </row>
    <row r="984" spans="4:4" x14ac:dyDescent="0.25">
      <c r="D984" s="142"/>
    </row>
    <row r="985" spans="4:4" x14ac:dyDescent="0.25">
      <c r="D985" s="142"/>
    </row>
    <row r="986" spans="4:4" x14ac:dyDescent="0.25">
      <c r="D986" s="142"/>
    </row>
    <row r="987" spans="4:4" x14ac:dyDescent="0.25">
      <c r="D987" s="142"/>
    </row>
    <row r="988" spans="4:4" x14ac:dyDescent="0.25">
      <c r="D988" s="142"/>
    </row>
    <row r="989" spans="4:4" x14ac:dyDescent="0.25">
      <c r="D989" s="142"/>
    </row>
    <row r="990" spans="4:4" x14ac:dyDescent="0.25">
      <c r="D990" s="142"/>
    </row>
    <row r="991" spans="4:4" x14ac:dyDescent="0.25">
      <c r="D991" s="142"/>
    </row>
    <row r="992" spans="4:4" x14ac:dyDescent="0.25">
      <c r="D992" s="142"/>
    </row>
    <row r="993" spans="4:4" x14ac:dyDescent="0.25">
      <c r="D993" s="142"/>
    </row>
    <row r="994" spans="4:4" x14ac:dyDescent="0.25">
      <c r="D994" s="142"/>
    </row>
    <row r="995" spans="4:4" x14ac:dyDescent="0.25">
      <c r="D995" s="142"/>
    </row>
    <row r="996" spans="4:4" x14ac:dyDescent="0.25">
      <c r="D996" s="142"/>
    </row>
    <row r="997" spans="4:4" x14ac:dyDescent="0.25">
      <c r="D997" s="142"/>
    </row>
    <row r="998" spans="4:4" x14ac:dyDescent="0.25">
      <c r="D998" s="142"/>
    </row>
    <row r="999" spans="4:4" x14ac:dyDescent="0.25">
      <c r="D999" s="142"/>
    </row>
    <row r="1000" spans="4:4" x14ac:dyDescent="0.25">
      <c r="D1000" s="142"/>
    </row>
  </sheetData>
  <sheetProtection sheet="1" objects="1" scenarios="1"/>
  <mergeCells count="18">
    <mergeCell ref="E315:G315"/>
    <mergeCell ref="B391:H391"/>
    <mergeCell ref="E398:G398"/>
    <mergeCell ref="E70:G70"/>
    <mergeCell ref="B119:H119"/>
    <mergeCell ref="E126:G126"/>
    <mergeCell ref="B171:H171"/>
    <mergeCell ref="E178:G178"/>
    <mergeCell ref="B232:H232"/>
    <mergeCell ref="E239:G239"/>
    <mergeCell ref="B308:H308"/>
    <mergeCell ref="C1:G1"/>
    <mergeCell ref="C3:G3"/>
    <mergeCell ref="B17:H17"/>
    <mergeCell ref="E24:G24"/>
    <mergeCell ref="B63:H63"/>
    <mergeCell ref="C7:E7"/>
    <mergeCell ref="G7:H7"/>
  </mergeCells>
  <hyperlinks>
    <hyperlink ref="A1" location="Google_Sheet_Link_76248593" display="Volver al índice"/>
  </hyperlink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
  <sheetViews>
    <sheetView workbookViewId="0">
      <pane ySplit="1" topLeftCell="A2" activePane="bottomLeft" state="frozen"/>
      <selection pane="bottomLeft" activeCell="E10" sqref="E10"/>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4"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4088</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Específicos'!G10="NO","NA",AVERAGE(E19,E62))</f>
        <v>NA</v>
      </c>
      <c r="F9" s="239"/>
      <c r="G9" s="234"/>
      <c r="H9" s="234"/>
      <c r="I9" s="232"/>
      <c r="J9" s="233"/>
    </row>
    <row r="10" spans="1:26" ht="18.75" x14ac:dyDescent="0.25">
      <c r="A10" s="230"/>
      <c r="B10" s="240"/>
      <c r="C10" s="237" t="s">
        <v>1474</v>
      </c>
      <c r="D10" s="231"/>
      <c r="E10" s="238" t="str">
        <f>IF('Aplicabilidad Específicos'!G10="NO","NA",AVERAGE(E20,E63))</f>
        <v>NA</v>
      </c>
      <c r="F10" s="239"/>
      <c r="G10" s="231"/>
      <c r="H10" s="232"/>
      <c r="I10" s="232"/>
      <c r="J10" s="233"/>
    </row>
    <row r="11" spans="1:26" ht="18.75" x14ac:dyDescent="0.25">
      <c r="A11" s="234"/>
      <c r="B11" s="234"/>
      <c r="C11" s="237" t="s">
        <v>1475</v>
      </c>
      <c r="D11" s="234"/>
      <c r="E11" s="241" t="str">
        <f>IF('Aplicabilidad Específicos'!G10="NO","NA",AVERAGE(E21,E64))</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4089</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IF(SUM(D28:D39)=0,"NA",SUM(E28:E39)/SUM(D28:D39))</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IF(SUM(D28:D39)=0,"NA",SUM(E44:E51)/SUM(D44:D51))</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ht="30" x14ac:dyDescent="0.25">
      <c r="A21" s="234"/>
      <c r="B21" s="234"/>
      <c r="C21" s="244" t="s">
        <v>1482</v>
      </c>
      <c r="D21" s="244"/>
      <c r="E21" s="177">
        <f>IF(SUM(D28:D39)=0,"NA",E19*0.6+E20*0.4)</f>
        <v>1</v>
      </c>
      <c r="F21" s="249"/>
      <c r="G21" s="235" t="s">
        <v>3215</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 t="shared" ref="D28:D33"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24" t="s">
        <v>4023</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ht="24" x14ac:dyDescent="0.25">
      <c r="A31" s="230"/>
      <c r="B31" s="49"/>
      <c r="C31" s="124" t="s">
        <v>4090</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4" t="s">
        <v>2805</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24" x14ac:dyDescent="0.25">
      <c r="A33" s="230"/>
      <c r="B33" s="49"/>
      <c r="C33" s="124" t="s">
        <v>2806</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36" x14ac:dyDescent="0.25">
      <c r="A34" s="230"/>
      <c r="B34" s="49"/>
      <c r="C34" s="128" t="s">
        <v>4091</v>
      </c>
      <c r="D34" s="153">
        <f t="shared" ref="D34:D39" si="1">IF(E34="Justificado",0,1)</f>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24" x14ac:dyDescent="0.25">
      <c r="A35" s="230"/>
      <c r="B35" s="49"/>
      <c r="C35" s="128" t="s">
        <v>4092</v>
      </c>
      <c r="D35" s="153">
        <f t="shared" si="1"/>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36" x14ac:dyDescent="0.25">
      <c r="A36" s="230"/>
      <c r="B36" s="49"/>
      <c r="C36" s="128" t="s">
        <v>4093</v>
      </c>
      <c r="D36" s="153">
        <f t="shared" si="1"/>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24" x14ac:dyDescent="0.25">
      <c r="A37" s="230"/>
      <c r="B37" s="49"/>
      <c r="C37" s="128" t="s">
        <v>4094</v>
      </c>
      <c r="D37" s="153">
        <f t="shared" si="1"/>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x14ac:dyDescent="0.25">
      <c r="A38" s="230"/>
      <c r="B38" s="49"/>
      <c r="C38" s="128" t="s">
        <v>4095</v>
      </c>
      <c r="D38" s="153">
        <f t="shared" si="1"/>
        <v>1</v>
      </c>
      <c r="E38" s="126">
        <v>1</v>
      </c>
      <c r="F38" s="126"/>
      <c r="G38" s="127"/>
      <c r="H38" s="253"/>
      <c r="I38" s="129"/>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28" t="s">
        <v>4096</v>
      </c>
      <c r="D39" s="153">
        <f t="shared" si="1"/>
        <v>1</v>
      </c>
      <c r="E39" s="126">
        <v>1</v>
      </c>
      <c r="F39" s="126"/>
      <c r="G39" s="127"/>
      <c r="H39" s="253"/>
      <c r="I39" s="129"/>
      <c r="J39" s="230"/>
      <c r="K39" s="148"/>
      <c r="L39" s="148"/>
      <c r="M39" s="148"/>
      <c r="N39" s="148"/>
      <c r="O39" s="148"/>
      <c r="P39" s="148"/>
      <c r="Q39" s="148"/>
      <c r="R39" s="148"/>
      <c r="S39" s="148"/>
      <c r="T39" s="148"/>
      <c r="U39" s="148"/>
      <c r="V39" s="148"/>
      <c r="W39" s="148"/>
      <c r="X39" s="148"/>
      <c r="Y39" s="148"/>
      <c r="Z39" s="148"/>
    </row>
    <row r="40" spans="1:26" x14ac:dyDescent="0.25">
      <c r="A40" s="230"/>
      <c r="B40" s="49"/>
      <c r="C40" s="234"/>
      <c r="D40" s="253"/>
      <c r="E40" s="253"/>
      <c r="F40" s="253"/>
      <c r="G40" s="253"/>
      <c r="H40" s="253"/>
      <c r="I40" s="129"/>
      <c r="J40" s="230"/>
      <c r="K40" s="148"/>
      <c r="L40" s="148"/>
      <c r="M40" s="148"/>
      <c r="N40" s="148"/>
      <c r="O40" s="148"/>
      <c r="P40" s="148"/>
      <c r="Q40" s="148"/>
      <c r="R40" s="148"/>
      <c r="S40" s="148"/>
      <c r="T40" s="148"/>
      <c r="U40" s="148"/>
      <c r="V40" s="148"/>
      <c r="W40" s="148"/>
      <c r="X40" s="148"/>
      <c r="Y40" s="148"/>
      <c r="Z40" s="148"/>
    </row>
    <row r="41" spans="1:26" x14ac:dyDescent="0.25">
      <c r="A41" s="230"/>
      <c r="B41" s="49"/>
      <c r="C41" s="234" t="s">
        <v>1480</v>
      </c>
      <c r="D41" s="253"/>
      <c r="E41" s="253"/>
      <c r="F41" s="253"/>
      <c r="G41" s="253"/>
      <c r="H41" s="253"/>
      <c r="I41" s="129"/>
      <c r="J41" s="230"/>
      <c r="K41" s="148"/>
      <c r="L41" s="148"/>
      <c r="M41" s="148"/>
      <c r="N41" s="148"/>
      <c r="O41" s="148"/>
      <c r="P41" s="148"/>
      <c r="Q41" s="148"/>
      <c r="R41" s="148"/>
      <c r="S41" s="148"/>
      <c r="T41" s="148"/>
      <c r="U41" s="148"/>
      <c r="V41" s="148"/>
      <c r="W41" s="148"/>
      <c r="X41" s="148"/>
      <c r="Y41" s="148"/>
      <c r="Z41" s="148"/>
    </row>
    <row r="42" spans="1:26" x14ac:dyDescent="0.25">
      <c r="A42" s="230"/>
      <c r="B42" s="49"/>
      <c r="C42" s="234"/>
      <c r="D42" s="253"/>
      <c r="E42" s="253"/>
      <c r="F42" s="253"/>
      <c r="G42" s="253"/>
      <c r="H42" s="253"/>
      <c r="I42" s="129"/>
      <c r="J42" s="230"/>
      <c r="K42" s="148"/>
      <c r="L42" s="148"/>
      <c r="M42" s="148"/>
      <c r="N42" s="148"/>
      <c r="O42" s="148"/>
      <c r="P42" s="148"/>
      <c r="Q42" s="148"/>
      <c r="R42" s="148"/>
      <c r="S42" s="148"/>
      <c r="T42" s="148"/>
      <c r="U42" s="148"/>
      <c r="V42" s="148"/>
      <c r="W42" s="148"/>
      <c r="X42" s="148"/>
      <c r="Y42" s="148"/>
      <c r="Z42" s="148"/>
    </row>
    <row r="43" spans="1:26" x14ac:dyDescent="0.25">
      <c r="A43" s="230"/>
      <c r="B43" s="49"/>
      <c r="C43" s="232" t="s">
        <v>726</v>
      </c>
      <c r="D43" s="231"/>
      <c r="E43" s="231" t="s">
        <v>1485</v>
      </c>
      <c r="F43" s="231" t="s">
        <v>712</v>
      </c>
      <c r="G43" s="231" t="s">
        <v>1486</v>
      </c>
      <c r="H43" s="253"/>
      <c r="I43" s="129"/>
      <c r="J43" s="230"/>
      <c r="K43" s="148"/>
      <c r="L43" s="148"/>
      <c r="M43" s="148"/>
      <c r="N43" s="148"/>
      <c r="O43" s="148"/>
      <c r="P43" s="148"/>
      <c r="Q43" s="148"/>
      <c r="R43" s="148"/>
      <c r="S43" s="148"/>
      <c r="T43" s="148"/>
      <c r="U43" s="148"/>
      <c r="V43" s="148"/>
      <c r="W43" s="148"/>
      <c r="X43" s="148"/>
      <c r="Y43" s="148"/>
      <c r="Z43" s="148"/>
    </row>
    <row r="44" spans="1:26" x14ac:dyDescent="0.25">
      <c r="A44" s="230"/>
      <c r="B44" s="49"/>
      <c r="C44" s="130" t="s">
        <v>4097</v>
      </c>
      <c r="D44" s="153">
        <f t="shared" ref="D44:D50" si="2">IF(E44="Justificado",0,1)</f>
        <v>1</v>
      </c>
      <c r="E44" s="126">
        <v>1</v>
      </c>
      <c r="F44" s="126"/>
      <c r="G44" s="127"/>
      <c r="H44" s="253"/>
      <c r="I44" s="129"/>
      <c r="J44" s="230"/>
      <c r="K44" s="148"/>
      <c r="L44" s="148"/>
      <c r="M44" s="148"/>
      <c r="N44" s="148"/>
      <c r="O44" s="148"/>
      <c r="P44" s="148"/>
      <c r="Q44" s="148"/>
      <c r="R44" s="148"/>
      <c r="S44" s="148"/>
      <c r="T44" s="148"/>
      <c r="U44" s="148"/>
      <c r="V44" s="148"/>
      <c r="W44" s="148"/>
      <c r="X44" s="148"/>
      <c r="Y44" s="148"/>
      <c r="Z44" s="148"/>
    </row>
    <row r="45" spans="1:26" ht="36" x14ac:dyDescent="0.25">
      <c r="A45" s="230"/>
      <c r="B45" s="49"/>
      <c r="C45" s="124" t="s">
        <v>4098</v>
      </c>
      <c r="D45" s="153">
        <f t="shared" si="2"/>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ht="36" x14ac:dyDescent="0.25">
      <c r="A46" s="230"/>
      <c r="B46" s="49"/>
      <c r="C46" s="124" t="s">
        <v>4099</v>
      </c>
      <c r="D46" s="153">
        <f t="shared" si="2"/>
        <v>1</v>
      </c>
      <c r="E46" s="126">
        <v>1</v>
      </c>
      <c r="F46" s="126"/>
      <c r="G46" s="127"/>
      <c r="H46" s="253"/>
      <c r="I46" s="129"/>
      <c r="J46" s="230"/>
      <c r="K46" s="148"/>
      <c r="L46" s="148"/>
      <c r="M46" s="148"/>
      <c r="N46" s="148"/>
      <c r="O46" s="148"/>
      <c r="P46" s="148"/>
      <c r="Q46" s="148"/>
      <c r="R46" s="148"/>
      <c r="S46" s="148"/>
      <c r="T46" s="148"/>
      <c r="U46" s="148"/>
      <c r="V46" s="148"/>
      <c r="W46" s="148"/>
      <c r="X46" s="148"/>
      <c r="Y46" s="148"/>
      <c r="Z46" s="148"/>
    </row>
    <row r="47" spans="1:26" ht="36" x14ac:dyDescent="0.25">
      <c r="A47" s="230"/>
      <c r="B47" s="49"/>
      <c r="C47" s="124" t="s">
        <v>4100</v>
      </c>
      <c r="D47" s="153">
        <f t="shared" si="2"/>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24" x14ac:dyDescent="0.25">
      <c r="A48" s="230"/>
      <c r="B48" s="49"/>
      <c r="C48" s="124" t="s">
        <v>4101</v>
      </c>
      <c r="D48" s="153">
        <f t="shared" si="2"/>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ht="24" x14ac:dyDescent="0.25">
      <c r="A49" s="230"/>
      <c r="B49" s="49"/>
      <c r="C49" s="124" t="s">
        <v>4102</v>
      </c>
      <c r="D49" s="153">
        <f t="shared" si="2"/>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ht="36" x14ac:dyDescent="0.25">
      <c r="A50" s="230"/>
      <c r="B50" s="49"/>
      <c r="C50" s="124" t="s">
        <v>4103</v>
      </c>
      <c r="D50" s="153">
        <f t="shared" si="2"/>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36" x14ac:dyDescent="0.25">
      <c r="A51" s="230"/>
      <c r="B51" s="49"/>
      <c r="C51" s="130" t="s">
        <v>4104</v>
      </c>
      <c r="D51" s="153">
        <f t="shared" ref="D51:D52" si="3">IF(E51="Justificado",0,1)</f>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x14ac:dyDescent="0.25">
      <c r="A52" s="230"/>
      <c r="B52" s="49"/>
      <c r="C52" s="124" t="s">
        <v>4105</v>
      </c>
      <c r="D52" s="153">
        <f t="shared" si="3"/>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x14ac:dyDescent="0.25">
      <c r="A53" s="230"/>
      <c r="B53" s="97"/>
      <c r="C53" s="254"/>
      <c r="D53" s="255"/>
      <c r="E53" s="255"/>
      <c r="F53" s="255"/>
      <c r="G53" s="255"/>
      <c r="H53" s="255"/>
      <c r="I53" s="98"/>
      <c r="J53" s="230"/>
      <c r="K53" s="148"/>
      <c r="L53" s="148"/>
      <c r="M53" s="148"/>
      <c r="N53" s="148"/>
      <c r="O53" s="148"/>
      <c r="P53" s="148"/>
      <c r="Q53" s="148"/>
      <c r="R53" s="148"/>
      <c r="S53" s="148"/>
      <c r="T53" s="148"/>
      <c r="U53" s="148"/>
      <c r="V53" s="148"/>
      <c r="W53" s="148"/>
      <c r="X53" s="148"/>
      <c r="Y53" s="148"/>
      <c r="Z53" s="148"/>
    </row>
    <row r="54" spans="1:26" x14ac:dyDescent="0.25">
      <c r="A54" s="230"/>
      <c r="B54" s="230"/>
      <c r="C54" s="256"/>
      <c r="D54" s="230"/>
      <c r="E54" s="230"/>
      <c r="F54" s="230"/>
      <c r="G54" s="230"/>
      <c r="H54" s="230"/>
      <c r="I54" s="230"/>
      <c r="J54" s="230"/>
      <c r="K54" s="148"/>
      <c r="L54" s="148"/>
      <c r="M54" s="148"/>
      <c r="N54" s="148"/>
      <c r="O54" s="148"/>
      <c r="P54" s="148"/>
      <c r="Q54" s="148"/>
      <c r="R54" s="148"/>
      <c r="S54" s="148"/>
      <c r="T54" s="148"/>
      <c r="U54" s="148"/>
      <c r="V54" s="148"/>
      <c r="W54" s="148"/>
      <c r="X54" s="148"/>
      <c r="Y54" s="148"/>
      <c r="Z54" s="148"/>
    </row>
    <row r="55" spans="1:26" x14ac:dyDescent="0.25">
      <c r="A55" s="230"/>
      <c r="B55" s="230"/>
      <c r="C55" s="256"/>
      <c r="D55" s="230"/>
      <c r="E55" s="230"/>
      <c r="F55" s="230"/>
      <c r="G55" s="230"/>
      <c r="H55" s="230"/>
      <c r="I55" s="230"/>
      <c r="J55" s="230"/>
      <c r="K55" s="148"/>
      <c r="L55" s="148"/>
      <c r="M55" s="148"/>
      <c r="N55" s="148"/>
      <c r="O55" s="148"/>
      <c r="P55" s="148"/>
      <c r="Q55" s="148"/>
      <c r="R55" s="148"/>
      <c r="S55" s="148"/>
      <c r="T55" s="148"/>
      <c r="U55" s="148"/>
      <c r="V55" s="148"/>
      <c r="W55" s="148"/>
      <c r="X55" s="148"/>
      <c r="Y55" s="148"/>
      <c r="Z55" s="148"/>
    </row>
    <row r="56" spans="1:26" x14ac:dyDescent="0.25">
      <c r="A56" s="230"/>
      <c r="B56" s="230"/>
      <c r="C56" s="256"/>
      <c r="D56" s="230"/>
      <c r="E56" s="230"/>
      <c r="F56" s="230"/>
      <c r="G56" s="230"/>
      <c r="H56" s="230"/>
      <c r="I56" s="230"/>
      <c r="J56" s="230"/>
      <c r="K56" s="148"/>
      <c r="L56" s="148"/>
      <c r="M56" s="148"/>
      <c r="N56" s="148"/>
      <c r="O56" s="148"/>
      <c r="P56" s="148"/>
      <c r="Q56" s="148"/>
      <c r="R56" s="148"/>
      <c r="S56" s="148"/>
      <c r="T56" s="148"/>
      <c r="U56" s="148"/>
      <c r="V56" s="148"/>
      <c r="W56" s="148"/>
      <c r="X56" s="148"/>
      <c r="Y56" s="148"/>
      <c r="Z56" s="148"/>
    </row>
    <row r="57" spans="1:26" x14ac:dyDescent="0.25">
      <c r="A57" s="230"/>
      <c r="B57" s="230"/>
      <c r="C57" s="256"/>
      <c r="D57" s="230"/>
      <c r="E57" s="230"/>
      <c r="F57" s="230"/>
      <c r="G57" s="230"/>
      <c r="H57" s="230"/>
      <c r="I57" s="230"/>
      <c r="J57" s="230"/>
      <c r="K57" s="148"/>
      <c r="L57" s="148"/>
      <c r="M57" s="148"/>
      <c r="N57" s="148"/>
      <c r="O57" s="148"/>
      <c r="P57" s="148"/>
      <c r="Q57" s="148"/>
      <c r="R57" s="148"/>
      <c r="S57" s="148"/>
      <c r="T57" s="148"/>
      <c r="U57" s="148"/>
      <c r="V57" s="148"/>
      <c r="W57" s="148"/>
      <c r="X57" s="148"/>
      <c r="Y57" s="148"/>
      <c r="Z57" s="148"/>
    </row>
    <row r="58" spans="1:26" x14ac:dyDescent="0.25">
      <c r="A58" s="230"/>
      <c r="B58" s="230"/>
      <c r="C58" s="256"/>
      <c r="D58" s="230"/>
      <c r="E58" s="230"/>
      <c r="F58" s="230"/>
      <c r="G58" s="230"/>
      <c r="H58" s="230"/>
      <c r="I58" s="230"/>
      <c r="J58" s="230"/>
      <c r="K58" s="148"/>
      <c r="L58" s="148"/>
      <c r="M58" s="148"/>
      <c r="N58" s="148"/>
      <c r="O58" s="148"/>
      <c r="P58" s="148"/>
      <c r="Q58" s="148"/>
      <c r="R58" s="148"/>
      <c r="S58" s="148"/>
      <c r="T58" s="148"/>
      <c r="U58" s="148"/>
      <c r="V58" s="148"/>
      <c r="W58" s="148"/>
      <c r="X58" s="148"/>
      <c r="Y58" s="148"/>
      <c r="Z58" s="148"/>
    </row>
    <row r="59" spans="1:26" x14ac:dyDescent="0.25">
      <c r="A59" s="230"/>
      <c r="B59" s="230"/>
      <c r="C59" s="256"/>
      <c r="D59" s="230"/>
      <c r="E59" s="230"/>
      <c r="F59" s="230"/>
      <c r="G59" s="230"/>
      <c r="H59" s="230"/>
      <c r="I59" s="230"/>
      <c r="J59" s="230"/>
      <c r="K59" s="148"/>
      <c r="L59" s="148"/>
      <c r="M59" s="148"/>
      <c r="N59" s="148"/>
      <c r="O59" s="148"/>
      <c r="P59" s="148"/>
      <c r="Q59" s="148"/>
      <c r="R59" s="148"/>
      <c r="S59" s="148"/>
      <c r="T59" s="148"/>
      <c r="U59" s="148"/>
      <c r="V59" s="148"/>
      <c r="W59" s="148"/>
      <c r="X59" s="148"/>
      <c r="Y59" s="148"/>
      <c r="Z59" s="148"/>
    </row>
    <row r="60" spans="1:26" ht="18.75" x14ac:dyDescent="0.25">
      <c r="A60" s="234"/>
      <c r="B60" s="407" t="s">
        <v>4106</v>
      </c>
      <c r="C60" s="408"/>
      <c r="D60" s="408"/>
      <c r="E60" s="408"/>
      <c r="F60" s="408"/>
      <c r="G60" s="408"/>
      <c r="H60" s="408"/>
      <c r="I60" s="243"/>
      <c r="J60" s="233"/>
      <c r="K60" s="105"/>
      <c r="L60" s="105"/>
      <c r="M60" s="105"/>
      <c r="N60" s="105"/>
      <c r="O60" s="105"/>
      <c r="P60" s="105"/>
      <c r="Q60" s="105"/>
      <c r="R60" s="105"/>
      <c r="S60" s="105"/>
      <c r="T60" s="105"/>
      <c r="U60" s="105"/>
      <c r="V60" s="105"/>
      <c r="W60" s="105"/>
      <c r="X60" s="105"/>
      <c r="Y60" s="105"/>
      <c r="Z60" s="105"/>
    </row>
    <row r="61" spans="1:26" x14ac:dyDescent="0.25">
      <c r="A61" s="234"/>
      <c r="B61" s="232"/>
      <c r="C61" s="232"/>
      <c r="D61" s="232"/>
      <c r="E61" s="232"/>
      <c r="F61" s="232"/>
      <c r="G61" s="232"/>
      <c r="H61" s="232"/>
      <c r="I61" s="232"/>
      <c r="J61" s="233"/>
      <c r="K61" s="105"/>
      <c r="L61" s="105"/>
      <c r="M61" s="105"/>
      <c r="N61" s="105"/>
      <c r="O61" s="105"/>
      <c r="P61" s="105"/>
      <c r="Q61" s="105"/>
      <c r="R61" s="105"/>
      <c r="S61" s="105"/>
      <c r="T61" s="105"/>
      <c r="U61" s="105"/>
      <c r="V61" s="105"/>
      <c r="W61" s="105"/>
      <c r="X61" s="105"/>
      <c r="Y61" s="105"/>
      <c r="Z61" s="105"/>
    </row>
    <row r="62" spans="1:26" x14ac:dyDescent="0.25">
      <c r="A62" s="234"/>
      <c r="B62" s="232"/>
      <c r="C62" s="244" t="s">
        <v>1478</v>
      </c>
      <c r="D62" s="244"/>
      <c r="E62" s="245">
        <f>IF(SUM(D71:D84)=0,"NA",SUM(E71:E84)/SUM(D71:D84))</f>
        <v>1</v>
      </c>
      <c r="F62" s="246"/>
      <c r="G62" s="248"/>
      <c r="H62" s="234"/>
      <c r="I62" s="232"/>
      <c r="J62" s="233"/>
      <c r="K62" s="105"/>
      <c r="L62" s="105"/>
      <c r="M62" s="105"/>
      <c r="N62" s="105"/>
      <c r="O62" s="105"/>
      <c r="P62" s="105"/>
      <c r="Q62" s="105"/>
      <c r="R62" s="105"/>
      <c r="S62" s="105"/>
      <c r="T62" s="105"/>
      <c r="U62" s="105"/>
      <c r="V62" s="105"/>
      <c r="W62" s="105"/>
      <c r="X62" s="105"/>
      <c r="Y62" s="105"/>
      <c r="Z62" s="105"/>
    </row>
    <row r="63" spans="1:26" x14ac:dyDescent="0.25">
      <c r="A63" s="234"/>
      <c r="B63" s="234"/>
      <c r="C63" s="244" t="s">
        <v>1480</v>
      </c>
      <c r="D63" s="244"/>
      <c r="E63" s="245">
        <f>IF(SUM(D71:D84)=0,"NA",SUM(E89:E96)/SUM(D89:D96))</f>
        <v>1</v>
      </c>
      <c r="F63" s="246"/>
      <c r="G63" s="248"/>
      <c r="H63" s="234"/>
      <c r="I63" s="232"/>
      <c r="J63" s="233"/>
      <c r="K63" s="105"/>
      <c r="L63" s="105"/>
      <c r="M63" s="105"/>
      <c r="N63" s="105"/>
      <c r="O63" s="105"/>
      <c r="P63" s="105"/>
      <c r="Q63" s="105"/>
      <c r="R63" s="105"/>
      <c r="S63" s="105"/>
      <c r="T63" s="105"/>
      <c r="U63" s="105"/>
      <c r="V63" s="105"/>
      <c r="W63" s="105"/>
      <c r="X63" s="105"/>
      <c r="Y63" s="105"/>
      <c r="Z63" s="105"/>
    </row>
    <row r="64" spans="1:26" x14ac:dyDescent="0.25">
      <c r="A64" s="234"/>
      <c r="B64" s="234"/>
      <c r="C64" s="244" t="s">
        <v>1482</v>
      </c>
      <c r="D64" s="244"/>
      <c r="E64" s="177">
        <f>IF(SUM(D71:D84)=0,"NA",E62*0.6+E63*0.4)</f>
        <v>1</v>
      </c>
      <c r="F64" s="249"/>
      <c r="G64" s="235" t="s">
        <v>3917</v>
      </c>
      <c r="H64" s="234"/>
      <c r="I64" s="232"/>
      <c r="J64" s="233"/>
      <c r="K64" s="105"/>
      <c r="L64" s="105"/>
      <c r="M64" s="105"/>
      <c r="N64" s="105"/>
      <c r="O64" s="105"/>
      <c r="P64" s="105"/>
      <c r="Q64" s="105"/>
      <c r="R64" s="105"/>
      <c r="S64" s="105"/>
      <c r="T64" s="105"/>
      <c r="U64" s="105"/>
      <c r="V64" s="105"/>
      <c r="W64" s="105"/>
      <c r="X64" s="105"/>
      <c r="Y64" s="105"/>
      <c r="Z64" s="105"/>
    </row>
    <row r="65" spans="1:26" x14ac:dyDescent="0.25">
      <c r="A65" s="234"/>
      <c r="B65" s="234"/>
      <c r="C65" s="234"/>
      <c r="D65" s="234"/>
      <c r="E65" s="236"/>
      <c r="F65" s="236"/>
      <c r="G65" s="234"/>
      <c r="H65" s="234"/>
      <c r="I65" s="232"/>
      <c r="J65" s="233"/>
      <c r="K65" s="105"/>
      <c r="L65" s="105"/>
      <c r="M65" s="105"/>
      <c r="N65" s="105"/>
      <c r="O65" s="105"/>
      <c r="P65" s="105"/>
      <c r="Q65" s="105"/>
      <c r="R65" s="105"/>
      <c r="S65" s="105"/>
      <c r="T65" s="105"/>
      <c r="U65" s="105"/>
      <c r="V65" s="105"/>
      <c r="W65" s="105"/>
      <c r="X65" s="105"/>
      <c r="Y65" s="105"/>
      <c r="Z65" s="105"/>
    </row>
    <row r="66" spans="1:26" x14ac:dyDescent="0.25">
      <c r="A66" s="230"/>
      <c r="B66" s="231"/>
      <c r="C66" s="232"/>
      <c r="D66" s="231"/>
      <c r="E66" s="231"/>
      <c r="F66" s="231"/>
      <c r="G66" s="231"/>
      <c r="H66" s="232"/>
      <c r="I66" s="232"/>
      <c r="J66" s="233"/>
      <c r="K66" s="148"/>
      <c r="L66" s="148"/>
      <c r="M66" s="148"/>
      <c r="N66" s="148"/>
      <c r="O66" s="148"/>
      <c r="P66" s="148"/>
      <c r="Q66" s="148"/>
      <c r="R66" s="148"/>
      <c r="S66" s="148"/>
      <c r="T66" s="148"/>
      <c r="U66" s="148"/>
      <c r="V66" s="148"/>
      <c r="W66" s="148"/>
      <c r="X66" s="148"/>
      <c r="Y66" s="148"/>
      <c r="Z66" s="148"/>
    </row>
    <row r="67" spans="1:26" x14ac:dyDescent="0.25">
      <c r="A67" s="230"/>
      <c r="B67" s="91"/>
      <c r="C67" s="251"/>
      <c r="D67" s="252"/>
      <c r="E67" s="409"/>
      <c r="F67" s="410"/>
      <c r="G67" s="410"/>
      <c r="H67" s="252"/>
      <c r="I67" s="92"/>
      <c r="J67" s="233"/>
      <c r="K67" s="148"/>
      <c r="L67" s="148"/>
      <c r="M67" s="148"/>
      <c r="N67" s="148"/>
      <c r="O67" s="148"/>
      <c r="P67" s="148"/>
      <c r="Q67" s="148"/>
      <c r="R67" s="148"/>
      <c r="S67" s="148"/>
      <c r="T67" s="148"/>
      <c r="U67" s="148"/>
      <c r="V67" s="148"/>
      <c r="W67" s="148"/>
      <c r="X67" s="148"/>
      <c r="Y67" s="148"/>
      <c r="Z67" s="148"/>
    </row>
    <row r="68" spans="1:26" x14ac:dyDescent="0.25">
      <c r="A68" s="230"/>
      <c r="B68" s="49"/>
      <c r="C68" s="234" t="s">
        <v>1484</v>
      </c>
      <c r="D68" s="253"/>
      <c r="E68" s="253"/>
      <c r="F68" s="253"/>
      <c r="G68" s="253"/>
      <c r="H68" s="253"/>
      <c r="I68" s="93"/>
      <c r="J68" s="233"/>
      <c r="K68" s="148"/>
      <c r="L68" s="148"/>
      <c r="M68" s="148"/>
      <c r="N68" s="148"/>
      <c r="O68" s="148"/>
      <c r="P68" s="148"/>
      <c r="Q68" s="148"/>
      <c r="R68" s="148"/>
      <c r="S68" s="148"/>
      <c r="T68" s="148"/>
      <c r="U68" s="148"/>
      <c r="V68" s="148"/>
      <c r="W68" s="148"/>
      <c r="X68" s="148"/>
      <c r="Y68" s="148"/>
      <c r="Z68" s="148"/>
    </row>
    <row r="69" spans="1:26" x14ac:dyDescent="0.25">
      <c r="A69" s="230"/>
      <c r="B69" s="123"/>
      <c r="C69" s="234"/>
      <c r="D69" s="253"/>
      <c r="E69" s="253"/>
      <c r="F69" s="253"/>
      <c r="G69" s="253"/>
      <c r="H69" s="253"/>
      <c r="I69" s="93"/>
      <c r="J69" s="233"/>
      <c r="K69" s="148"/>
      <c r="L69" s="148"/>
      <c r="M69" s="148"/>
      <c r="N69" s="148"/>
      <c r="O69" s="148"/>
      <c r="P69" s="148"/>
      <c r="Q69" s="148"/>
      <c r="R69" s="148"/>
      <c r="S69" s="148"/>
      <c r="T69" s="148"/>
      <c r="U69" s="148"/>
      <c r="V69" s="148"/>
      <c r="W69" s="148"/>
      <c r="X69" s="148"/>
      <c r="Y69" s="148"/>
      <c r="Z69" s="148"/>
    </row>
    <row r="70" spans="1:26" x14ac:dyDescent="0.25">
      <c r="A70" s="230"/>
      <c r="B70" s="123"/>
      <c r="C70" s="232" t="s">
        <v>726</v>
      </c>
      <c r="D70" s="231"/>
      <c r="E70" s="231" t="s">
        <v>1485</v>
      </c>
      <c r="F70" s="231" t="s">
        <v>712</v>
      </c>
      <c r="G70" s="231" t="s">
        <v>1486</v>
      </c>
      <c r="H70" s="253"/>
      <c r="I70" s="93"/>
      <c r="J70" s="233"/>
      <c r="K70" s="148"/>
      <c r="L70" s="148"/>
      <c r="M70" s="148"/>
      <c r="N70" s="148"/>
      <c r="O70" s="148"/>
      <c r="P70" s="148"/>
      <c r="Q70" s="148"/>
      <c r="R70" s="148"/>
      <c r="S70" s="148"/>
      <c r="T70" s="148"/>
      <c r="U70" s="148"/>
      <c r="V70" s="148"/>
      <c r="W70" s="148"/>
      <c r="X70" s="148"/>
      <c r="Y70" s="148"/>
      <c r="Z70" s="148"/>
    </row>
    <row r="71" spans="1:26" x14ac:dyDescent="0.25">
      <c r="A71" s="230"/>
      <c r="B71" s="49"/>
      <c r="C71" s="124" t="s">
        <v>1487</v>
      </c>
      <c r="D71" s="153">
        <f t="shared" ref="D71:D76" si="4">IF(E71="Justificado",0,1)</f>
        <v>1</v>
      </c>
      <c r="E71" s="126">
        <v>1</v>
      </c>
      <c r="F71" s="126"/>
      <c r="G71" s="127"/>
      <c r="H71" s="253"/>
      <c r="I71" s="93"/>
      <c r="J71" s="230"/>
      <c r="K71" s="148"/>
      <c r="L71" s="148"/>
      <c r="M71" s="148"/>
      <c r="N71" s="148"/>
      <c r="O71" s="148"/>
      <c r="P71" s="148"/>
      <c r="Q71" s="148"/>
      <c r="R71" s="148"/>
      <c r="S71" s="148"/>
      <c r="T71" s="148"/>
      <c r="U71" s="148"/>
      <c r="V71" s="148"/>
      <c r="W71" s="148"/>
      <c r="X71" s="148"/>
      <c r="Y71" s="148"/>
      <c r="Z71" s="148"/>
    </row>
    <row r="72" spans="1:26" ht="24" x14ac:dyDescent="0.25">
      <c r="A72" s="230"/>
      <c r="B72" s="49"/>
      <c r="C72" s="124" t="s">
        <v>1488</v>
      </c>
      <c r="D72" s="153">
        <f t="shared" si="4"/>
        <v>1</v>
      </c>
      <c r="E72" s="126">
        <v>1</v>
      </c>
      <c r="F72" s="126"/>
      <c r="G72" s="127"/>
      <c r="H72" s="253"/>
      <c r="I72" s="93"/>
      <c r="J72" s="230"/>
      <c r="K72" s="148"/>
      <c r="L72" s="148"/>
      <c r="M72" s="148"/>
      <c r="N72" s="148"/>
      <c r="O72" s="148"/>
      <c r="P72" s="148"/>
      <c r="Q72" s="148"/>
      <c r="R72" s="148"/>
      <c r="S72" s="148"/>
      <c r="T72" s="148"/>
      <c r="U72" s="148"/>
      <c r="V72" s="148"/>
      <c r="W72" s="148"/>
      <c r="X72" s="148"/>
      <c r="Y72" s="148"/>
      <c r="Z72" s="148"/>
    </row>
    <row r="73" spans="1:26" ht="24" x14ac:dyDescent="0.25">
      <c r="A73" s="230"/>
      <c r="B73" s="49"/>
      <c r="C73" s="128" t="s">
        <v>4107</v>
      </c>
      <c r="D73" s="153">
        <f t="shared" si="4"/>
        <v>1</v>
      </c>
      <c r="E73" s="126">
        <v>1</v>
      </c>
      <c r="F73" s="126"/>
      <c r="G73" s="127"/>
      <c r="H73" s="253"/>
      <c r="I73" s="93"/>
      <c r="J73" s="230"/>
      <c r="K73" s="148"/>
      <c r="L73" s="148"/>
      <c r="M73" s="148"/>
      <c r="N73" s="148"/>
      <c r="O73" s="148"/>
      <c r="P73" s="148"/>
      <c r="Q73" s="148"/>
      <c r="R73" s="148"/>
      <c r="S73" s="148"/>
      <c r="T73" s="148"/>
      <c r="U73" s="148"/>
      <c r="V73" s="148"/>
      <c r="W73" s="148"/>
      <c r="X73" s="148"/>
      <c r="Y73" s="148"/>
      <c r="Z73" s="148"/>
    </row>
    <row r="74" spans="1:26" x14ac:dyDescent="0.25">
      <c r="A74" s="230"/>
      <c r="B74" s="49"/>
      <c r="C74" s="128" t="s">
        <v>4108</v>
      </c>
      <c r="D74" s="153">
        <f t="shared" si="4"/>
        <v>1</v>
      </c>
      <c r="E74" s="126">
        <v>1</v>
      </c>
      <c r="F74" s="126"/>
      <c r="G74" s="127"/>
      <c r="H74" s="253"/>
      <c r="I74" s="93"/>
      <c r="J74" s="230"/>
      <c r="K74" s="148"/>
      <c r="L74" s="148"/>
      <c r="M74" s="148"/>
      <c r="N74" s="148"/>
      <c r="O74" s="148"/>
      <c r="P74" s="148"/>
      <c r="Q74" s="148"/>
      <c r="R74" s="148"/>
      <c r="S74" s="148"/>
      <c r="T74" s="148"/>
      <c r="U74" s="148"/>
      <c r="V74" s="148"/>
      <c r="W74" s="148"/>
      <c r="X74" s="148"/>
      <c r="Y74" s="148"/>
      <c r="Z74" s="148"/>
    </row>
    <row r="75" spans="1:26" x14ac:dyDescent="0.25">
      <c r="A75" s="230"/>
      <c r="B75" s="49"/>
      <c r="C75" s="124" t="s">
        <v>2805</v>
      </c>
      <c r="D75" s="153">
        <f t="shared" si="4"/>
        <v>1</v>
      </c>
      <c r="E75" s="126">
        <v>1</v>
      </c>
      <c r="F75" s="126"/>
      <c r="G75" s="127"/>
      <c r="H75" s="253"/>
      <c r="I75" s="93"/>
      <c r="J75" s="230"/>
      <c r="K75" s="148"/>
      <c r="L75" s="148"/>
      <c r="M75" s="148"/>
      <c r="N75" s="148"/>
      <c r="O75" s="148"/>
      <c r="P75" s="148"/>
      <c r="Q75" s="148"/>
      <c r="R75" s="148"/>
      <c r="S75" s="148"/>
      <c r="T75" s="148"/>
      <c r="U75" s="148"/>
      <c r="V75" s="148"/>
      <c r="W75" s="148"/>
      <c r="X75" s="148"/>
      <c r="Y75" s="148"/>
      <c r="Z75" s="148"/>
    </row>
    <row r="76" spans="1:26" ht="24" x14ac:dyDescent="0.25">
      <c r="A76" s="230"/>
      <c r="B76" s="49"/>
      <c r="C76" s="124" t="s">
        <v>2806</v>
      </c>
      <c r="D76" s="153">
        <f t="shared" si="4"/>
        <v>1</v>
      </c>
      <c r="E76" s="126">
        <v>1</v>
      </c>
      <c r="F76" s="126"/>
      <c r="G76" s="127"/>
      <c r="H76" s="253"/>
      <c r="I76" s="93"/>
      <c r="J76" s="230"/>
      <c r="K76" s="148"/>
      <c r="L76" s="148"/>
      <c r="M76" s="148"/>
      <c r="N76" s="148"/>
      <c r="O76" s="148"/>
      <c r="P76" s="148"/>
      <c r="Q76" s="148"/>
      <c r="R76" s="148"/>
      <c r="S76" s="148"/>
      <c r="T76" s="148"/>
      <c r="U76" s="148"/>
      <c r="V76" s="148"/>
      <c r="W76" s="148"/>
      <c r="X76" s="148"/>
      <c r="Y76" s="148"/>
      <c r="Z76" s="148"/>
    </row>
    <row r="77" spans="1:26" ht="24" x14ac:dyDescent="0.25">
      <c r="A77" s="230"/>
      <c r="B77" s="49"/>
      <c r="C77" s="128" t="s">
        <v>4109</v>
      </c>
      <c r="D77" s="153">
        <f t="shared" ref="D77:D84" si="5">IF(E77="Justificado",0,1)</f>
        <v>1</v>
      </c>
      <c r="E77" s="126">
        <v>1</v>
      </c>
      <c r="F77" s="126"/>
      <c r="G77" s="127"/>
      <c r="H77" s="253"/>
      <c r="I77" s="93"/>
      <c r="J77" s="230"/>
      <c r="K77" s="148"/>
      <c r="L77" s="148"/>
      <c r="M77" s="148"/>
      <c r="N77" s="148"/>
      <c r="O77" s="148"/>
      <c r="P77" s="148"/>
      <c r="Q77" s="148"/>
      <c r="R77" s="148"/>
      <c r="S77" s="148"/>
      <c r="T77" s="148"/>
      <c r="U77" s="148"/>
      <c r="V77" s="148"/>
      <c r="W77" s="148"/>
      <c r="X77" s="148"/>
      <c r="Y77" s="148"/>
      <c r="Z77" s="148"/>
    </row>
    <row r="78" spans="1:26" x14ac:dyDescent="0.25">
      <c r="A78" s="230"/>
      <c r="B78" s="49"/>
      <c r="C78" s="128" t="s">
        <v>4110</v>
      </c>
      <c r="D78" s="153">
        <f t="shared" si="5"/>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ht="36" x14ac:dyDescent="0.25">
      <c r="A79" s="230"/>
      <c r="B79" s="49"/>
      <c r="C79" s="128" t="s">
        <v>4111</v>
      </c>
      <c r="D79" s="153">
        <f t="shared" si="5"/>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ht="24" x14ac:dyDescent="0.25">
      <c r="A80" s="230"/>
      <c r="B80" s="49"/>
      <c r="C80" s="128" t="s">
        <v>4112</v>
      </c>
      <c r="D80" s="153">
        <f t="shared" si="5"/>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ht="24" x14ac:dyDescent="0.25">
      <c r="A81" s="230"/>
      <c r="B81" s="49"/>
      <c r="C81" s="128" t="s">
        <v>4113</v>
      </c>
      <c r="D81" s="153">
        <f t="shared" si="5"/>
        <v>1</v>
      </c>
      <c r="E81" s="126">
        <v>1</v>
      </c>
      <c r="F81" s="126"/>
      <c r="G81" s="127"/>
      <c r="H81" s="253"/>
      <c r="I81" s="93"/>
      <c r="J81" s="230"/>
      <c r="K81" s="148"/>
      <c r="L81" s="148"/>
      <c r="M81" s="148"/>
      <c r="N81" s="148"/>
      <c r="O81" s="148"/>
      <c r="P81" s="148"/>
      <c r="Q81" s="148"/>
      <c r="R81" s="148"/>
      <c r="S81" s="148"/>
      <c r="T81" s="148"/>
      <c r="U81" s="148"/>
      <c r="V81" s="148"/>
      <c r="W81" s="148"/>
      <c r="X81" s="148"/>
      <c r="Y81" s="148"/>
      <c r="Z81" s="148"/>
    </row>
    <row r="82" spans="1:26" ht="24" x14ac:dyDescent="0.25">
      <c r="A82" s="230"/>
      <c r="B82" s="49"/>
      <c r="C82" s="128" t="s">
        <v>4114</v>
      </c>
      <c r="D82" s="153">
        <f t="shared" si="5"/>
        <v>1</v>
      </c>
      <c r="E82" s="126">
        <v>1</v>
      </c>
      <c r="F82" s="126"/>
      <c r="G82" s="127"/>
      <c r="H82" s="253"/>
      <c r="I82" s="93"/>
      <c r="J82" s="230"/>
      <c r="K82" s="148"/>
      <c r="L82" s="148"/>
      <c r="M82" s="148"/>
      <c r="N82" s="148"/>
      <c r="O82" s="148"/>
      <c r="P82" s="148"/>
      <c r="Q82" s="148"/>
      <c r="R82" s="148"/>
      <c r="S82" s="148"/>
      <c r="T82" s="148"/>
      <c r="U82" s="148"/>
      <c r="V82" s="148"/>
      <c r="W82" s="148"/>
      <c r="X82" s="148"/>
      <c r="Y82" s="148"/>
      <c r="Z82" s="148"/>
    </row>
    <row r="83" spans="1:26" x14ac:dyDescent="0.25">
      <c r="A83" s="230"/>
      <c r="B83" s="49"/>
      <c r="C83" s="128" t="s">
        <v>4115</v>
      </c>
      <c r="D83" s="153">
        <f t="shared" si="5"/>
        <v>1</v>
      </c>
      <c r="E83" s="126">
        <v>1</v>
      </c>
      <c r="F83" s="126"/>
      <c r="G83" s="127"/>
      <c r="H83" s="253"/>
      <c r="I83" s="129"/>
      <c r="J83" s="230"/>
      <c r="K83" s="148"/>
      <c r="L83" s="148"/>
      <c r="M83" s="148"/>
      <c r="N83" s="148"/>
      <c r="O83" s="148"/>
      <c r="P83" s="148"/>
      <c r="Q83" s="148"/>
      <c r="R83" s="148"/>
      <c r="S83" s="148"/>
      <c r="T83" s="148"/>
      <c r="U83" s="148"/>
      <c r="V83" s="148"/>
      <c r="W83" s="148"/>
      <c r="X83" s="148"/>
      <c r="Y83" s="148"/>
      <c r="Z83" s="148"/>
    </row>
    <row r="84" spans="1:26" x14ac:dyDescent="0.25">
      <c r="A84" s="230"/>
      <c r="B84" s="49"/>
      <c r="C84" s="128" t="s">
        <v>4116</v>
      </c>
      <c r="D84" s="153">
        <f t="shared" si="5"/>
        <v>1</v>
      </c>
      <c r="E84" s="126">
        <v>1</v>
      </c>
      <c r="F84" s="126"/>
      <c r="G84" s="127"/>
      <c r="H84" s="253"/>
      <c r="I84" s="129"/>
      <c r="J84" s="230"/>
      <c r="K84" s="148"/>
      <c r="L84" s="148"/>
      <c r="M84" s="148"/>
      <c r="N84" s="148"/>
      <c r="O84" s="148"/>
      <c r="P84" s="148"/>
      <c r="Q84" s="148"/>
      <c r="R84" s="148"/>
      <c r="S84" s="148"/>
      <c r="T84" s="148"/>
      <c r="U84" s="148"/>
      <c r="V84" s="148"/>
      <c r="W84" s="148"/>
      <c r="X84" s="148"/>
      <c r="Y84" s="148"/>
      <c r="Z84" s="148"/>
    </row>
    <row r="85" spans="1:26" x14ac:dyDescent="0.25">
      <c r="A85" s="230"/>
      <c r="B85" s="49"/>
      <c r="C85" s="234"/>
      <c r="D85" s="253"/>
      <c r="E85" s="253"/>
      <c r="F85" s="253"/>
      <c r="G85" s="253"/>
      <c r="H85" s="253"/>
      <c r="I85" s="129"/>
      <c r="J85" s="230"/>
      <c r="K85" s="148"/>
      <c r="L85" s="148"/>
      <c r="M85" s="148"/>
      <c r="N85" s="148"/>
      <c r="O85" s="148"/>
      <c r="P85" s="148"/>
      <c r="Q85" s="148"/>
      <c r="R85" s="148"/>
      <c r="S85" s="148"/>
      <c r="T85" s="148"/>
      <c r="U85" s="148"/>
      <c r="V85" s="148"/>
      <c r="W85" s="148"/>
      <c r="X85" s="148"/>
      <c r="Y85" s="148"/>
      <c r="Z85" s="148"/>
    </row>
    <row r="86" spans="1:26" x14ac:dyDescent="0.25">
      <c r="A86" s="230"/>
      <c r="B86" s="49"/>
      <c r="C86" s="234" t="s">
        <v>1480</v>
      </c>
      <c r="D86" s="253"/>
      <c r="E86" s="253"/>
      <c r="F86" s="253"/>
      <c r="G86" s="253"/>
      <c r="H86" s="253"/>
      <c r="I86" s="129"/>
      <c r="J86" s="230"/>
      <c r="K86" s="148"/>
      <c r="L86" s="148"/>
      <c r="M86" s="148"/>
      <c r="N86" s="148"/>
      <c r="O86" s="148"/>
      <c r="P86" s="148"/>
      <c r="Q86" s="148"/>
      <c r="R86" s="148"/>
      <c r="S86" s="148"/>
      <c r="T86" s="148"/>
      <c r="U86" s="148"/>
      <c r="V86" s="148"/>
      <c r="W86" s="148"/>
      <c r="X86" s="148"/>
      <c r="Y86" s="148"/>
      <c r="Z86" s="148"/>
    </row>
    <row r="87" spans="1:26" x14ac:dyDescent="0.25">
      <c r="A87" s="230"/>
      <c r="B87" s="49"/>
      <c r="C87" s="234"/>
      <c r="D87" s="253"/>
      <c r="E87" s="253"/>
      <c r="F87" s="253"/>
      <c r="G87" s="253"/>
      <c r="H87" s="253"/>
      <c r="I87" s="129"/>
      <c r="J87" s="230"/>
      <c r="K87" s="148"/>
      <c r="L87" s="148"/>
      <c r="M87" s="148"/>
      <c r="N87" s="148"/>
      <c r="O87" s="148"/>
      <c r="P87" s="148"/>
      <c r="Q87" s="148"/>
      <c r="R87" s="148"/>
      <c r="S87" s="148"/>
      <c r="T87" s="148"/>
      <c r="U87" s="148"/>
      <c r="V87" s="148"/>
      <c r="W87" s="148"/>
      <c r="X87" s="148"/>
      <c r="Y87" s="148"/>
      <c r="Z87" s="148"/>
    </row>
    <row r="88" spans="1:26" x14ac:dyDescent="0.25">
      <c r="A88" s="230"/>
      <c r="B88" s="49"/>
      <c r="C88" s="232" t="s">
        <v>726</v>
      </c>
      <c r="D88" s="231"/>
      <c r="E88" s="231" t="s">
        <v>1485</v>
      </c>
      <c r="F88" s="231" t="s">
        <v>712</v>
      </c>
      <c r="G88" s="231" t="s">
        <v>1486</v>
      </c>
      <c r="H88" s="253"/>
      <c r="I88" s="129"/>
      <c r="J88" s="230"/>
      <c r="K88" s="148"/>
      <c r="L88" s="148"/>
      <c r="M88" s="148"/>
      <c r="N88" s="148"/>
      <c r="O88" s="148"/>
      <c r="P88" s="148"/>
      <c r="Q88" s="148"/>
      <c r="R88" s="148"/>
      <c r="S88" s="148"/>
      <c r="T88" s="148"/>
      <c r="U88" s="148"/>
      <c r="V88" s="148"/>
      <c r="W88" s="148"/>
      <c r="X88" s="148"/>
      <c r="Y88" s="148"/>
      <c r="Z88" s="148"/>
    </row>
    <row r="89" spans="1:26" x14ac:dyDescent="0.25">
      <c r="A89" s="230"/>
      <c r="B89" s="49"/>
      <c r="C89" s="130" t="s">
        <v>4117</v>
      </c>
      <c r="D89" s="153">
        <f t="shared" ref="D89:D95" si="6">IF(E89="Justificado",0,1)</f>
        <v>1</v>
      </c>
      <c r="E89" s="126">
        <v>1</v>
      </c>
      <c r="F89" s="126"/>
      <c r="G89" s="127"/>
      <c r="H89" s="253"/>
      <c r="I89" s="129"/>
      <c r="J89" s="230"/>
      <c r="K89" s="148"/>
      <c r="L89" s="148"/>
      <c r="M89" s="148"/>
      <c r="N89" s="148"/>
      <c r="O89" s="148"/>
      <c r="P89" s="148"/>
      <c r="Q89" s="148"/>
      <c r="R89" s="148"/>
      <c r="S89" s="148"/>
      <c r="T89" s="148"/>
      <c r="U89" s="148"/>
      <c r="V89" s="148"/>
      <c r="W89" s="148"/>
      <c r="X89" s="148"/>
      <c r="Y89" s="148"/>
      <c r="Z89" s="148"/>
    </row>
    <row r="90" spans="1:26" ht="36" x14ac:dyDescent="0.25">
      <c r="A90" s="230"/>
      <c r="B90" s="49"/>
      <c r="C90" s="124" t="s">
        <v>4118</v>
      </c>
      <c r="D90" s="153">
        <f t="shared" si="6"/>
        <v>1</v>
      </c>
      <c r="E90" s="126">
        <v>1</v>
      </c>
      <c r="F90" s="126"/>
      <c r="G90" s="127"/>
      <c r="H90" s="253"/>
      <c r="I90" s="129"/>
      <c r="J90" s="230"/>
      <c r="K90" s="148"/>
      <c r="L90" s="148"/>
      <c r="M90" s="148"/>
      <c r="N90" s="148"/>
      <c r="O90" s="148"/>
      <c r="P90" s="148"/>
      <c r="Q90" s="148"/>
      <c r="R90" s="148"/>
      <c r="S90" s="148"/>
      <c r="T90" s="148"/>
      <c r="U90" s="148"/>
      <c r="V90" s="148"/>
      <c r="W90" s="148"/>
      <c r="X90" s="148"/>
      <c r="Y90" s="148"/>
      <c r="Z90" s="148"/>
    </row>
    <row r="91" spans="1:26" ht="36" x14ac:dyDescent="0.25">
      <c r="A91" s="230"/>
      <c r="B91" s="49"/>
      <c r="C91" s="124" t="s">
        <v>4119</v>
      </c>
      <c r="D91" s="153">
        <f t="shared" si="6"/>
        <v>1</v>
      </c>
      <c r="E91" s="126">
        <v>1</v>
      </c>
      <c r="F91" s="126"/>
      <c r="G91" s="127"/>
      <c r="H91" s="253"/>
      <c r="I91" s="129"/>
      <c r="J91" s="230"/>
      <c r="K91" s="148"/>
      <c r="L91" s="148"/>
      <c r="M91" s="148"/>
      <c r="N91" s="148"/>
      <c r="O91" s="148"/>
      <c r="P91" s="148"/>
      <c r="Q91" s="148"/>
      <c r="R91" s="148"/>
      <c r="S91" s="148"/>
      <c r="T91" s="148"/>
      <c r="U91" s="148"/>
      <c r="V91" s="148"/>
      <c r="W91" s="148"/>
      <c r="X91" s="148"/>
      <c r="Y91" s="148"/>
      <c r="Z91" s="148"/>
    </row>
    <row r="92" spans="1:26" ht="36" x14ac:dyDescent="0.25">
      <c r="A92" s="230"/>
      <c r="B92" s="49"/>
      <c r="C92" s="124" t="s">
        <v>4120</v>
      </c>
      <c r="D92" s="153">
        <f t="shared" si="6"/>
        <v>1</v>
      </c>
      <c r="E92" s="126">
        <v>1</v>
      </c>
      <c r="F92" s="126"/>
      <c r="G92" s="127"/>
      <c r="H92" s="253"/>
      <c r="I92" s="129"/>
      <c r="J92" s="230"/>
      <c r="K92" s="148"/>
      <c r="L92" s="148"/>
      <c r="M92" s="148"/>
      <c r="N92" s="148"/>
      <c r="O92" s="148"/>
      <c r="P92" s="148"/>
      <c r="Q92" s="148"/>
      <c r="R92" s="148"/>
      <c r="S92" s="148"/>
      <c r="T92" s="148"/>
      <c r="U92" s="148"/>
      <c r="V92" s="148"/>
      <c r="W92" s="148"/>
      <c r="X92" s="148"/>
      <c r="Y92" s="148"/>
      <c r="Z92" s="148"/>
    </row>
    <row r="93" spans="1:26" ht="24" x14ac:dyDescent="0.25">
      <c r="A93" s="230"/>
      <c r="B93" s="49"/>
      <c r="C93" s="124" t="s">
        <v>4121</v>
      </c>
      <c r="D93" s="153">
        <f t="shared" si="6"/>
        <v>1</v>
      </c>
      <c r="E93" s="126">
        <v>1</v>
      </c>
      <c r="F93" s="126"/>
      <c r="G93" s="127"/>
      <c r="H93" s="253"/>
      <c r="I93" s="129"/>
      <c r="J93" s="230"/>
      <c r="K93" s="148"/>
      <c r="L93" s="148"/>
      <c r="M93" s="148"/>
      <c r="N93" s="148"/>
      <c r="O93" s="148"/>
      <c r="P93" s="148"/>
      <c r="Q93" s="148"/>
      <c r="R93" s="148"/>
      <c r="S93" s="148"/>
      <c r="T93" s="148"/>
      <c r="U93" s="148"/>
      <c r="V93" s="148"/>
      <c r="W93" s="148"/>
      <c r="X93" s="148"/>
      <c r="Y93" s="148"/>
      <c r="Z93" s="148"/>
    </row>
    <row r="94" spans="1:26" ht="24" x14ac:dyDescent="0.25">
      <c r="A94" s="230"/>
      <c r="B94" s="49"/>
      <c r="C94" s="124" t="s">
        <v>4122</v>
      </c>
      <c r="D94" s="153">
        <f t="shared" si="6"/>
        <v>1</v>
      </c>
      <c r="E94" s="126">
        <v>1</v>
      </c>
      <c r="F94" s="126"/>
      <c r="G94" s="127"/>
      <c r="H94" s="253"/>
      <c r="I94" s="129"/>
      <c r="J94" s="230"/>
      <c r="K94" s="148"/>
      <c r="L94" s="148"/>
      <c r="M94" s="148"/>
      <c r="N94" s="148"/>
      <c r="O94" s="148"/>
      <c r="P94" s="148"/>
      <c r="Q94" s="148"/>
      <c r="R94" s="148"/>
      <c r="S94" s="148"/>
      <c r="T94" s="148"/>
      <c r="U94" s="148"/>
      <c r="V94" s="148"/>
      <c r="W94" s="148"/>
      <c r="X94" s="148"/>
      <c r="Y94" s="148"/>
      <c r="Z94" s="148"/>
    </row>
    <row r="95" spans="1:26" ht="36" x14ac:dyDescent="0.25">
      <c r="A95" s="230"/>
      <c r="B95" s="49"/>
      <c r="C95" s="124" t="s">
        <v>4123</v>
      </c>
      <c r="D95" s="153">
        <f t="shared" si="6"/>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ht="36" x14ac:dyDescent="0.25">
      <c r="A96" s="230"/>
      <c r="B96" s="49"/>
      <c r="C96" s="130" t="s">
        <v>4124</v>
      </c>
      <c r="D96" s="153">
        <f t="shared" ref="D96:D97" si="7">IF(E96="Justificado",0,1)</f>
        <v>1</v>
      </c>
      <c r="E96" s="126">
        <v>1</v>
      </c>
      <c r="F96" s="126"/>
      <c r="G96" s="127"/>
      <c r="H96" s="253"/>
      <c r="I96" s="129"/>
      <c r="J96" s="230"/>
      <c r="K96" s="148"/>
      <c r="L96" s="148"/>
      <c r="M96" s="148"/>
      <c r="N96" s="148"/>
      <c r="O96" s="148"/>
      <c r="P96" s="148"/>
      <c r="Q96" s="148"/>
      <c r="R96" s="148"/>
      <c r="S96" s="148"/>
      <c r="T96" s="148"/>
      <c r="U96" s="148"/>
      <c r="V96" s="148"/>
      <c r="W96" s="148"/>
      <c r="X96" s="148"/>
      <c r="Y96" s="148"/>
      <c r="Z96" s="148"/>
    </row>
    <row r="97" spans="1:26" x14ac:dyDescent="0.25">
      <c r="A97" s="230"/>
      <c r="B97" s="49"/>
      <c r="C97" s="124" t="s">
        <v>4125</v>
      </c>
      <c r="D97" s="153">
        <f t="shared" si="7"/>
        <v>1</v>
      </c>
      <c r="E97" s="126">
        <v>1</v>
      </c>
      <c r="F97" s="126"/>
      <c r="G97" s="127"/>
      <c r="H97" s="253"/>
      <c r="I97" s="129"/>
      <c r="J97" s="230"/>
      <c r="K97" s="148"/>
      <c r="L97" s="148"/>
      <c r="M97" s="148"/>
      <c r="N97" s="148"/>
      <c r="O97" s="148"/>
      <c r="P97" s="148"/>
      <c r="Q97" s="148"/>
      <c r="R97" s="148"/>
      <c r="S97" s="148"/>
      <c r="T97" s="148"/>
      <c r="U97" s="148"/>
      <c r="V97" s="148"/>
      <c r="W97" s="148"/>
      <c r="X97" s="148"/>
      <c r="Y97" s="148"/>
      <c r="Z97" s="148"/>
    </row>
    <row r="98" spans="1:26" x14ac:dyDescent="0.25">
      <c r="A98" s="230"/>
      <c r="B98" s="97"/>
      <c r="C98" s="254"/>
      <c r="D98" s="255"/>
      <c r="E98" s="255"/>
      <c r="F98" s="255"/>
      <c r="G98" s="255"/>
      <c r="H98" s="255"/>
      <c r="I98" s="98"/>
      <c r="J98" s="230"/>
      <c r="K98" s="148"/>
      <c r="L98" s="148"/>
      <c r="M98" s="148"/>
      <c r="N98" s="148"/>
      <c r="O98" s="148"/>
      <c r="P98" s="148"/>
      <c r="Q98" s="148"/>
      <c r="R98" s="148"/>
      <c r="S98" s="148"/>
      <c r="T98" s="148"/>
      <c r="U98" s="148"/>
      <c r="V98" s="148"/>
      <c r="W98" s="148"/>
      <c r="X98" s="148"/>
      <c r="Y98" s="148"/>
      <c r="Z98" s="148"/>
    </row>
    <row r="99" spans="1:26" x14ac:dyDescent="0.25">
      <c r="A99" s="230"/>
      <c r="B99" s="230"/>
      <c r="C99" s="256"/>
      <c r="D99" s="230"/>
      <c r="E99" s="230"/>
      <c r="F99" s="230"/>
      <c r="G99" s="230"/>
      <c r="H99" s="230"/>
      <c r="I99" s="230"/>
      <c r="J99" s="230"/>
      <c r="K99" s="148"/>
      <c r="L99" s="148"/>
      <c r="M99" s="148"/>
      <c r="N99" s="148"/>
      <c r="O99" s="148"/>
      <c r="P99" s="148"/>
      <c r="Q99" s="148"/>
      <c r="R99" s="148"/>
      <c r="S99" s="148"/>
      <c r="T99" s="148"/>
      <c r="U99" s="148"/>
      <c r="V99" s="148"/>
      <c r="W99" s="148"/>
      <c r="X99" s="148"/>
      <c r="Y99" s="148"/>
      <c r="Z99" s="148"/>
    </row>
    <row r="100" spans="1:26" x14ac:dyDescent="0.25">
      <c r="A100" s="230"/>
      <c r="B100" s="230"/>
      <c r="C100" s="256"/>
      <c r="D100" s="230"/>
      <c r="E100" s="230"/>
      <c r="F100" s="230"/>
      <c r="G100" s="230"/>
      <c r="H100" s="230"/>
      <c r="I100" s="230"/>
      <c r="J100" s="230"/>
      <c r="K100" s="148"/>
      <c r="L100" s="148"/>
      <c r="M100" s="148"/>
      <c r="N100" s="148"/>
      <c r="O100" s="148"/>
      <c r="P100" s="148"/>
      <c r="Q100" s="148"/>
      <c r="R100" s="148"/>
      <c r="S100" s="148"/>
      <c r="T100" s="148"/>
      <c r="U100" s="148"/>
      <c r="V100" s="148"/>
      <c r="W100" s="148"/>
      <c r="X100" s="148"/>
      <c r="Y100" s="148"/>
      <c r="Z100" s="148"/>
    </row>
    <row r="101" spans="1:26" x14ac:dyDescent="0.25">
      <c r="A101" s="230"/>
      <c r="B101" s="230"/>
      <c r="C101" s="256"/>
      <c r="D101" s="230"/>
      <c r="E101" s="230"/>
      <c r="F101" s="230"/>
      <c r="G101" s="230"/>
      <c r="H101" s="230"/>
      <c r="I101" s="230"/>
      <c r="J101" s="230"/>
      <c r="K101" s="148"/>
      <c r="L101" s="148"/>
      <c r="M101" s="148"/>
      <c r="N101" s="148"/>
      <c r="O101" s="148"/>
      <c r="P101" s="148"/>
      <c r="Q101" s="148"/>
      <c r="R101" s="148"/>
      <c r="S101" s="148"/>
      <c r="T101" s="148"/>
      <c r="U101" s="148"/>
      <c r="V101" s="148"/>
      <c r="W101" s="148"/>
      <c r="X101" s="148"/>
      <c r="Y101" s="148"/>
      <c r="Z101" s="148"/>
    </row>
    <row r="102" spans="1:26" x14ac:dyDescent="0.25">
      <c r="A102" s="230"/>
      <c r="B102" s="230"/>
      <c r="C102" s="256"/>
      <c r="D102" s="230"/>
      <c r="E102" s="230"/>
      <c r="F102" s="230"/>
      <c r="G102" s="230"/>
      <c r="H102" s="230"/>
      <c r="I102" s="230"/>
      <c r="J102" s="230"/>
      <c r="K102" s="148"/>
      <c r="L102" s="148"/>
      <c r="M102" s="148"/>
      <c r="N102" s="148"/>
      <c r="O102" s="148"/>
      <c r="P102" s="148"/>
      <c r="Q102" s="148"/>
      <c r="R102" s="148"/>
      <c r="S102" s="148"/>
      <c r="T102" s="148"/>
      <c r="U102" s="148"/>
      <c r="V102" s="148"/>
      <c r="W102" s="148"/>
      <c r="X102" s="148"/>
      <c r="Y102" s="148"/>
      <c r="Z102" s="148"/>
    </row>
    <row r="103" spans="1:26" x14ac:dyDescent="0.25">
      <c r="A103" s="230"/>
      <c r="B103" s="230"/>
      <c r="C103" s="256"/>
      <c r="D103" s="230"/>
      <c r="E103" s="230"/>
      <c r="F103" s="230"/>
      <c r="G103" s="230"/>
      <c r="H103" s="230"/>
      <c r="I103" s="230"/>
      <c r="J103" s="230"/>
      <c r="K103" s="148"/>
      <c r="L103" s="148"/>
      <c r="M103" s="148"/>
      <c r="N103" s="148"/>
      <c r="O103" s="148"/>
      <c r="P103" s="148"/>
      <c r="Q103" s="148"/>
      <c r="R103" s="148"/>
      <c r="S103" s="148"/>
      <c r="T103" s="148"/>
      <c r="U103" s="148"/>
      <c r="V103" s="148"/>
      <c r="W103" s="148"/>
      <c r="X103" s="148"/>
      <c r="Y103" s="148"/>
      <c r="Z103" s="148"/>
    </row>
    <row r="104" spans="1:26" x14ac:dyDescent="0.25">
      <c r="A104" s="230"/>
      <c r="B104" s="230"/>
      <c r="C104" s="256"/>
      <c r="D104" s="230"/>
      <c r="E104" s="230"/>
      <c r="F104" s="230"/>
      <c r="G104" s="230"/>
      <c r="H104" s="230"/>
      <c r="I104" s="230"/>
      <c r="J104" s="230"/>
      <c r="K104" s="148"/>
      <c r="L104" s="148"/>
      <c r="M104" s="148"/>
      <c r="N104" s="148"/>
      <c r="O104" s="148"/>
      <c r="P104" s="148"/>
      <c r="Q104" s="148"/>
      <c r="R104" s="148"/>
      <c r="S104" s="148"/>
      <c r="T104" s="148"/>
      <c r="U104" s="148"/>
      <c r="V104" s="148"/>
      <c r="W104" s="148"/>
      <c r="X104" s="148"/>
      <c r="Y104" s="148"/>
      <c r="Z104" s="148"/>
    </row>
  </sheetData>
  <sheetProtection sheet="1" objects="1" scenarios="1"/>
  <mergeCells count="6">
    <mergeCell ref="E67:G67"/>
    <mergeCell ref="C1:G1"/>
    <mergeCell ref="C3:G3"/>
    <mergeCell ref="B17:H17"/>
    <mergeCell ref="E24:G24"/>
    <mergeCell ref="B60:H60"/>
  </mergeCells>
  <hyperlinks>
    <hyperlink ref="A1" location="Google_Sheet_Link_2001987863" display="Volver al índice"/>
  </hyperlink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1"/>
  <sheetViews>
    <sheetView workbookViewId="0">
      <selection activeCell="E10" sqref="E10"/>
    </sheetView>
  </sheetViews>
  <sheetFormatPr baseColWidth="10" defaultColWidth="14.42578125" defaultRowHeight="15" x14ac:dyDescent="0.25"/>
  <cols>
    <col min="1" max="1" width="12.7109375" style="48" customWidth="1"/>
    <col min="2" max="2" width="14" style="48" customWidth="1"/>
    <col min="3" max="3" width="50.28515625" style="48" customWidth="1"/>
    <col min="4" max="4" width="4.42578125" style="48" hidden="1" customWidth="1"/>
    <col min="5" max="5" width="20.85546875" style="48" customWidth="1"/>
    <col min="6" max="6" width="10.7109375" style="48" customWidth="1"/>
    <col min="7" max="7" width="65.42578125" style="48" customWidth="1"/>
    <col min="8" max="8" width="10.7109375" style="48" customWidth="1"/>
    <col min="9" max="9" width="68.5703125" style="48" customWidth="1"/>
    <col min="10" max="26" width="10.7109375" style="48" customWidth="1"/>
    <col min="27" max="16384" width="14.42578125" style="48"/>
  </cols>
  <sheetData>
    <row r="1" spans="1:9" x14ac:dyDescent="0.25">
      <c r="A1" s="226" t="s">
        <v>0</v>
      </c>
      <c r="B1" s="227"/>
      <c r="C1" s="419" t="str">
        <f>Resultados!D2</f>
        <v>Universidad Tecnológica de Calvillo</v>
      </c>
      <c r="D1" s="359"/>
      <c r="E1" s="359"/>
      <c r="F1" s="359"/>
      <c r="G1" s="359"/>
      <c r="H1" s="227"/>
      <c r="I1" s="228"/>
    </row>
    <row r="2" spans="1:9" x14ac:dyDescent="0.25">
      <c r="A2" s="230"/>
      <c r="B2" s="231"/>
      <c r="C2" s="232"/>
      <c r="D2" s="231"/>
      <c r="E2" s="231"/>
      <c r="F2" s="231"/>
      <c r="G2" s="231"/>
      <c r="H2" s="232"/>
      <c r="I2" s="232"/>
    </row>
    <row r="3" spans="1:9" x14ac:dyDescent="0.25">
      <c r="A3" s="234"/>
      <c r="B3" s="234"/>
      <c r="C3" s="370" t="s">
        <v>4126</v>
      </c>
      <c r="D3" s="420"/>
      <c r="E3" s="420"/>
      <c r="F3" s="420"/>
      <c r="G3" s="420"/>
      <c r="H3" s="234"/>
      <c r="I3" s="232"/>
    </row>
    <row r="4" spans="1:9" x14ac:dyDescent="0.25">
      <c r="A4" s="230"/>
      <c r="B4" s="231"/>
      <c r="C4" s="232"/>
      <c r="D4" s="231"/>
      <c r="E4" s="231"/>
      <c r="F4" s="231"/>
      <c r="G4" s="231"/>
      <c r="H4" s="232"/>
      <c r="I4" s="232"/>
    </row>
    <row r="5" spans="1:9" x14ac:dyDescent="0.25">
      <c r="A5" s="234"/>
      <c r="B5" s="234"/>
      <c r="C5" s="235" t="s">
        <v>3</v>
      </c>
      <c r="D5" s="236"/>
      <c r="E5" s="236"/>
      <c r="F5" s="236"/>
      <c r="G5" s="235" t="s">
        <v>4</v>
      </c>
      <c r="H5" s="234"/>
      <c r="I5" s="232"/>
    </row>
    <row r="6" spans="1:9" x14ac:dyDescent="0.25">
      <c r="A6" s="230"/>
      <c r="B6" s="230"/>
      <c r="C6" s="230"/>
      <c r="D6" s="230"/>
      <c r="E6" s="230"/>
      <c r="F6" s="230"/>
      <c r="G6" s="230"/>
      <c r="H6" s="232"/>
      <c r="I6" s="232"/>
    </row>
    <row r="7" spans="1:9" x14ac:dyDescent="0.25">
      <c r="A7" s="234"/>
      <c r="B7" s="234"/>
      <c r="C7" s="152"/>
      <c r="D7" s="231"/>
      <c r="E7" s="231"/>
      <c r="F7" s="231"/>
      <c r="G7" s="152"/>
      <c r="H7" s="234"/>
      <c r="I7" s="232"/>
    </row>
    <row r="8" spans="1:9" x14ac:dyDescent="0.25">
      <c r="A8" s="230"/>
      <c r="B8" s="231"/>
      <c r="C8" s="232"/>
      <c r="D8" s="231"/>
      <c r="E8" s="231"/>
      <c r="F8" s="231"/>
      <c r="G8" s="231"/>
      <c r="H8" s="232"/>
      <c r="I8" s="232"/>
    </row>
    <row r="9" spans="1:9" ht="18.75" x14ac:dyDescent="0.25">
      <c r="A9" s="234"/>
      <c r="B9" s="234"/>
      <c r="C9" s="237" t="s">
        <v>1473</v>
      </c>
      <c r="D9" s="234"/>
      <c r="E9" s="238" t="str">
        <f>IF('Aplicabilidad Específicos'!G12="NO","NA",AVERAGE(E19,E62))</f>
        <v>NA</v>
      </c>
      <c r="F9" s="239"/>
      <c r="G9" s="234"/>
      <c r="H9" s="234"/>
      <c r="I9" s="232"/>
    </row>
    <row r="10" spans="1:9" ht="18.75" x14ac:dyDescent="0.25">
      <c r="A10" s="230"/>
      <c r="B10" s="240"/>
      <c r="C10" s="237" t="s">
        <v>1474</v>
      </c>
      <c r="D10" s="231"/>
      <c r="E10" s="238" t="str">
        <f>IF('Aplicabilidad Específicos'!G12="NO","NA",AVERAGE(E19,E62))</f>
        <v>NA</v>
      </c>
      <c r="F10" s="239"/>
      <c r="G10" s="231"/>
      <c r="H10" s="232"/>
      <c r="I10" s="232"/>
    </row>
    <row r="11" spans="1:9" ht="18.75" x14ac:dyDescent="0.25">
      <c r="A11" s="234"/>
      <c r="B11" s="234"/>
      <c r="C11" s="237" t="s">
        <v>1475</v>
      </c>
      <c r="D11" s="234"/>
      <c r="E11" s="241" t="str">
        <f>IF('Aplicabilidad Específicos'!G12="NO","NA",AVERAGE(E19,E62))</f>
        <v>NA</v>
      </c>
      <c r="F11" s="242"/>
      <c r="G11" s="234"/>
      <c r="H11" s="234"/>
      <c r="I11" s="232"/>
    </row>
    <row r="12" spans="1:9" x14ac:dyDescent="0.25">
      <c r="A12" s="230"/>
      <c r="B12" s="231"/>
      <c r="C12" s="232"/>
      <c r="D12" s="231"/>
      <c r="E12" s="231"/>
      <c r="F12" s="231"/>
      <c r="G12" s="231"/>
      <c r="H12" s="232"/>
      <c r="I12" s="232"/>
    </row>
    <row r="13" spans="1:9" x14ac:dyDescent="0.25">
      <c r="A13" s="234"/>
      <c r="B13" s="234"/>
      <c r="C13" s="234"/>
      <c r="D13" s="234"/>
      <c r="E13" s="236"/>
      <c r="F13" s="236"/>
      <c r="G13" s="234"/>
      <c r="H13" s="234"/>
      <c r="I13" s="232"/>
    </row>
    <row r="14" spans="1:9" ht="15.75" x14ac:dyDescent="0.25">
      <c r="A14" s="230"/>
      <c r="B14" s="240" t="s">
        <v>1476</v>
      </c>
      <c r="C14" s="232"/>
      <c r="D14" s="231"/>
      <c r="E14" s="231"/>
      <c r="F14" s="231"/>
      <c r="G14" s="231"/>
      <c r="H14" s="232"/>
      <c r="I14" s="232"/>
    </row>
    <row r="15" spans="1:9" x14ac:dyDescent="0.25">
      <c r="A15" s="234"/>
      <c r="B15" s="234"/>
      <c r="C15" s="234"/>
      <c r="D15" s="234"/>
      <c r="E15" s="236"/>
      <c r="F15" s="236"/>
      <c r="G15" s="234"/>
      <c r="H15" s="234"/>
      <c r="I15" s="232"/>
    </row>
    <row r="16" spans="1:9" x14ac:dyDescent="0.25">
      <c r="A16" s="230"/>
      <c r="B16" s="231"/>
      <c r="C16" s="232"/>
      <c r="D16" s="231"/>
      <c r="E16" s="231"/>
      <c r="F16" s="231"/>
      <c r="G16" s="231"/>
      <c r="H16" s="232"/>
      <c r="I16" s="232"/>
    </row>
    <row r="17" spans="1:9" ht="18.75" x14ac:dyDescent="0.25">
      <c r="A17" s="234"/>
      <c r="B17" s="407" t="s">
        <v>4127</v>
      </c>
      <c r="C17" s="408"/>
      <c r="D17" s="408"/>
      <c r="E17" s="408"/>
      <c r="F17" s="408"/>
      <c r="G17" s="408"/>
      <c r="H17" s="408"/>
      <c r="I17" s="243"/>
    </row>
    <row r="18" spans="1:9" x14ac:dyDescent="0.25">
      <c r="A18" s="234"/>
      <c r="B18" s="232"/>
      <c r="C18" s="232"/>
      <c r="D18" s="232"/>
      <c r="E18" s="232"/>
      <c r="F18" s="232"/>
      <c r="G18" s="232"/>
      <c r="H18" s="232"/>
      <c r="I18" s="232"/>
    </row>
    <row r="19" spans="1:9" x14ac:dyDescent="0.25">
      <c r="A19" s="234"/>
      <c r="B19" s="232"/>
      <c r="C19" s="244" t="s">
        <v>1478</v>
      </c>
      <c r="D19" s="244"/>
      <c r="E19" s="245">
        <f>IF(SUM(D30:D40)=0,"NA",SUM(E30:E40)/SUM(D30:D40))</f>
        <v>1</v>
      </c>
      <c r="F19" s="246"/>
      <c r="G19" s="248"/>
      <c r="H19" s="234"/>
      <c r="I19" s="232"/>
    </row>
    <row r="20" spans="1:9" x14ac:dyDescent="0.25">
      <c r="A20" s="234"/>
      <c r="B20" s="234"/>
      <c r="C20" s="244" t="s">
        <v>1480</v>
      </c>
      <c r="D20" s="244"/>
      <c r="E20" s="245">
        <f>IF(SUM(D30:D40)=0,"NA",SUM(E45:E52)/SUM(D45:D52))</f>
        <v>1</v>
      </c>
      <c r="F20" s="246"/>
      <c r="G20" s="248"/>
      <c r="H20" s="234"/>
      <c r="I20" s="232"/>
    </row>
    <row r="21" spans="1:9" ht="60" x14ac:dyDescent="0.25">
      <c r="A21" s="234"/>
      <c r="B21" s="234"/>
      <c r="C21" s="244" t="s">
        <v>1482</v>
      </c>
      <c r="D21" s="244"/>
      <c r="E21" s="177">
        <f>IF(SUM(D30:D40)=0,"NA",E19*0.6+E20*0.4)</f>
        <v>1</v>
      </c>
      <c r="F21" s="249"/>
      <c r="G21" s="235" t="s">
        <v>3224</v>
      </c>
      <c r="H21" s="234"/>
      <c r="I21" s="232"/>
    </row>
    <row r="22" spans="1:9" x14ac:dyDescent="0.25">
      <c r="A22" s="234"/>
      <c r="B22" s="234"/>
      <c r="C22" s="234"/>
      <c r="D22" s="234"/>
      <c r="E22" s="236"/>
      <c r="F22" s="236"/>
      <c r="G22" s="234"/>
      <c r="H22" s="234"/>
      <c r="I22" s="232"/>
    </row>
    <row r="23" spans="1:9" x14ac:dyDescent="0.25">
      <c r="A23" s="230"/>
      <c r="B23" s="231"/>
      <c r="C23" s="232"/>
      <c r="D23" s="231"/>
      <c r="E23" s="231"/>
      <c r="F23" s="231"/>
      <c r="G23" s="231"/>
      <c r="H23" s="232"/>
      <c r="I23" s="232"/>
    </row>
    <row r="24" spans="1:9" x14ac:dyDescent="0.25">
      <c r="A24" s="230"/>
      <c r="B24" s="91"/>
      <c r="C24" s="251"/>
      <c r="D24" s="252"/>
      <c r="E24" s="409"/>
      <c r="F24" s="410"/>
      <c r="G24" s="410"/>
      <c r="H24" s="252"/>
      <c r="I24" s="92"/>
    </row>
    <row r="25" spans="1:9" x14ac:dyDescent="0.25">
      <c r="A25" s="230"/>
      <c r="B25" s="49"/>
      <c r="C25" s="234" t="s">
        <v>1484</v>
      </c>
      <c r="D25" s="253"/>
      <c r="E25" s="253"/>
      <c r="F25" s="253"/>
      <c r="G25" s="253"/>
      <c r="H25" s="253"/>
      <c r="I25" s="93"/>
    </row>
    <row r="26" spans="1:9" x14ac:dyDescent="0.25">
      <c r="A26" s="230"/>
      <c r="B26" s="123"/>
      <c r="C26" s="234"/>
      <c r="D26" s="253"/>
      <c r="E26" s="253"/>
      <c r="F26" s="253"/>
      <c r="G26" s="253"/>
      <c r="H26" s="253"/>
      <c r="I26" s="93"/>
    </row>
    <row r="27" spans="1:9" x14ac:dyDescent="0.25">
      <c r="A27" s="230"/>
      <c r="B27" s="123"/>
      <c r="C27" s="232" t="s">
        <v>726</v>
      </c>
      <c r="D27" s="231"/>
      <c r="E27" s="231" t="s">
        <v>1485</v>
      </c>
      <c r="F27" s="231" t="s">
        <v>712</v>
      </c>
      <c r="G27" s="231" t="s">
        <v>1486</v>
      </c>
      <c r="H27" s="253"/>
      <c r="I27" s="93"/>
    </row>
    <row r="28" spans="1:9" x14ac:dyDescent="0.25">
      <c r="A28" s="230"/>
      <c r="B28" s="123"/>
      <c r="C28" s="124" t="s">
        <v>1487</v>
      </c>
      <c r="D28" s="153">
        <f t="shared" ref="D28:D40" si="0">IF(E28="Justificado",0,1)</f>
        <v>1</v>
      </c>
      <c r="E28" s="126">
        <v>1</v>
      </c>
      <c r="F28" s="126"/>
      <c r="G28" s="127"/>
      <c r="H28" s="253"/>
      <c r="I28" s="93"/>
    </row>
    <row r="29" spans="1:9" ht="24" x14ac:dyDescent="0.25">
      <c r="A29" s="230"/>
      <c r="B29" s="123"/>
      <c r="C29" s="124" t="s">
        <v>1488</v>
      </c>
      <c r="D29" s="153">
        <f t="shared" si="0"/>
        <v>1</v>
      </c>
      <c r="E29" s="126">
        <v>1</v>
      </c>
      <c r="F29" s="126"/>
      <c r="G29" s="127"/>
      <c r="H29" s="253"/>
      <c r="I29" s="93"/>
    </row>
    <row r="30" spans="1:9" x14ac:dyDescent="0.25">
      <c r="A30" s="230"/>
      <c r="B30" s="49"/>
      <c r="C30" s="128" t="s">
        <v>4128</v>
      </c>
      <c r="D30" s="153">
        <f t="shared" si="0"/>
        <v>1</v>
      </c>
      <c r="E30" s="126">
        <v>1</v>
      </c>
      <c r="F30" s="126"/>
      <c r="G30" s="127"/>
      <c r="H30" s="253"/>
      <c r="I30" s="93"/>
    </row>
    <row r="31" spans="1:9" ht="24" x14ac:dyDescent="0.25">
      <c r="A31" s="230"/>
      <c r="B31" s="49"/>
      <c r="C31" s="128" t="s">
        <v>4129</v>
      </c>
      <c r="D31" s="153">
        <f t="shared" si="0"/>
        <v>1</v>
      </c>
      <c r="E31" s="126">
        <v>1</v>
      </c>
      <c r="F31" s="126"/>
      <c r="G31" s="127"/>
      <c r="H31" s="253"/>
      <c r="I31" s="93"/>
    </row>
    <row r="32" spans="1:9" ht="24" x14ac:dyDescent="0.25">
      <c r="A32" s="230"/>
      <c r="B32" s="49"/>
      <c r="C32" s="128" t="s">
        <v>4130</v>
      </c>
      <c r="D32" s="153">
        <f t="shared" si="0"/>
        <v>1</v>
      </c>
      <c r="E32" s="126">
        <v>1</v>
      </c>
      <c r="F32" s="126"/>
      <c r="G32" s="127"/>
      <c r="H32" s="253"/>
      <c r="I32" s="93"/>
    </row>
    <row r="33" spans="1:9" ht="36" x14ac:dyDescent="0.25">
      <c r="A33" s="230"/>
      <c r="B33" s="49"/>
      <c r="C33" s="128" t="s">
        <v>4131</v>
      </c>
      <c r="D33" s="153">
        <f t="shared" si="0"/>
        <v>1</v>
      </c>
      <c r="E33" s="126">
        <v>1</v>
      </c>
      <c r="F33" s="126"/>
      <c r="G33" s="127"/>
      <c r="H33" s="253"/>
      <c r="I33" s="93"/>
    </row>
    <row r="34" spans="1:9" ht="24" x14ac:dyDescent="0.25">
      <c r="A34" s="230"/>
      <c r="B34" s="49"/>
      <c r="C34" s="128" t="s">
        <v>4132</v>
      </c>
      <c r="D34" s="153">
        <f t="shared" si="0"/>
        <v>1</v>
      </c>
      <c r="E34" s="126">
        <v>1</v>
      </c>
      <c r="F34" s="126"/>
      <c r="G34" s="127"/>
      <c r="H34" s="253"/>
      <c r="I34" s="93"/>
    </row>
    <row r="35" spans="1:9" ht="24" x14ac:dyDescent="0.25">
      <c r="A35" s="230"/>
      <c r="B35" s="49"/>
      <c r="C35" s="128" t="s">
        <v>4133</v>
      </c>
      <c r="D35" s="153">
        <f t="shared" si="0"/>
        <v>1</v>
      </c>
      <c r="E35" s="126">
        <v>1</v>
      </c>
      <c r="F35" s="126"/>
      <c r="G35" s="127"/>
      <c r="H35" s="253"/>
      <c r="I35" s="93"/>
    </row>
    <row r="36" spans="1:9" ht="24" x14ac:dyDescent="0.25">
      <c r="A36" s="230"/>
      <c r="B36" s="49"/>
      <c r="C36" s="128" t="s">
        <v>4134</v>
      </c>
      <c r="D36" s="153">
        <f t="shared" si="0"/>
        <v>1</v>
      </c>
      <c r="E36" s="126">
        <v>1</v>
      </c>
      <c r="F36" s="126"/>
      <c r="G36" s="127"/>
      <c r="H36" s="253"/>
      <c r="I36" s="93"/>
    </row>
    <row r="37" spans="1:9" ht="24" x14ac:dyDescent="0.25">
      <c r="A37" s="230"/>
      <c r="B37" s="49"/>
      <c r="C37" s="128" t="s">
        <v>4135</v>
      </c>
      <c r="D37" s="153">
        <f t="shared" si="0"/>
        <v>1</v>
      </c>
      <c r="E37" s="126">
        <v>1</v>
      </c>
      <c r="F37" s="126"/>
      <c r="G37" s="127"/>
      <c r="H37" s="253"/>
      <c r="I37" s="93"/>
    </row>
    <row r="38" spans="1:9" ht="36" x14ac:dyDescent="0.25">
      <c r="A38" s="230"/>
      <c r="B38" s="49"/>
      <c r="C38" s="128" t="s">
        <v>4136</v>
      </c>
      <c r="D38" s="153">
        <f t="shared" si="0"/>
        <v>1</v>
      </c>
      <c r="E38" s="126">
        <v>1</v>
      </c>
      <c r="F38" s="126"/>
      <c r="G38" s="127"/>
      <c r="H38" s="253"/>
      <c r="I38" s="93"/>
    </row>
    <row r="39" spans="1:9" ht="36" x14ac:dyDescent="0.25">
      <c r="A39" s="230"/>
      <c r="B39" s="49"/>
      <c r="C39" s="128" t="s">
        <v>4137</v>
      </c>
      <c r="D39" s="153">
        <f t="shared" si="0"/>
        <v>1</v>
      </c>
      <c r="E39" s="126">
        <v>1</v>
      </c>
      <c r="F39" s="126"/>
      <c r="G39" s="127"/>
      <c r="H39" s="253"/>
      <c r="I39" s="129"/>
    </row>
    <row r="40" spans="1:9" x14ac:dyDescent="0.25">
      <c r="A40" s="230"/>
      <c r="B40" s="49"/>
      <c r="C40" s="128" t="s">
        <v>4138</v>
      </c>
      <c r="D40" s="153">
        <f t="shared" si="0"/>
        <v>1</v>
      </c>
      <c r="E40" s="126">
        <v>1</v>
      </c>
      <c r="F40" s="126"/>
      <c r="G40" s="127"/>
      <c r="H40" s="253"/>
      <c r="I40" s="129"/>
    </row>
    <row r="41" spans="1:9" x14ac:dyDescent="0.25">
      <c r="A41" s="230"/>
      <c r="B41" s="49"/>
      <c r="C41" s="234"/>
      <c r="D41" s="253"/>
      <c r="E41" s="253"/>
      <c r="F41" s="253"/>
      <c r="G41" s="253"/>
      <c r="H41" s="253"/>
      <c r="I41" s="129"/>
    </row>
    <row r="42" spans="1:9" x14ac:dyDescent="0.25">
      <c r="A42" s="230"/>
      <c r="B42" s="49"/>
      <c r="C42" s="234" t="s">
        <v>1480</v>
      </c>
      <c r="D42" s="253"/>
      <c r="E42" s="253"/>
      <c r="F42" s="253"/>
      <c r="G42" s="253"/>
      <c r="H42" s="253"/>
      <c r="I42" s="129"/>
    </row>
    <row r="43" spans="1:9" x14ac:dyDescent="0.25">
      <c r="A43" s="230"/>
      <c r="B43" s="49"/>
      <c r="C43" s="234"/>
      <c r="D43" s="253"/>
      <c r="E43" s="253"/>
      <c r="F43" s="253"/>
      <c r="G43" s="253"/>
      <c r="H43" s="253"/>
      <c r="I43" s="129"/>
    </row>
    <row r="44" spans="1:9" x14ac:dyDescent="0.25">
      <c r="A44" s="230"/>
      <c r="B44" s="49"/>
      <c r="C44" s="232" t="s">
        <v>726</v>
      </c>
      <c r="D44" s="231"/>
      <c r="E44" s="231" t="s">
        <v>1485</v>
      </c>
      <c r="F44" s="231" t="s">
        <v>712</v>
      </c>
      <c r="G44" s="231" t="s">
        <v>1486</v>
      </c>
      <c r="H44" s="253"/>
      <c r="I44" s="129"/>
    </row>
    <row r="45" spans="1:9" ht="60" x14ac:dyDescent="0.25">
      <c r="A45" s="230"/>
      <c r="B45" s="49"/>
      <c r="C45" s="128" t="s">
        <v>4139</v>
      </c>
      <c r="D45" s="153">
        <f t="shared" ref="D45:D51" si="1">IF(E45="Justificado",0,1)</f>
        <v>1</v>
      </c>
      <c r="E45" s="126">
        <v>1</v>
      </c>
      <c r="F45" s="126"/>
      <c r="G45" s="127"/>
      <c r="H45" s="253"/>
      <c r="I45" s="129"/>
    </row>
    <row r="46" spans="1:9" ht="36" x14ac:dyDescent="0.25">
      <c r="A46" s="230"/>
      <c r="B46" s="49"/>
      <c r="C46" s="124" t="s">
        <v>4140</v>
      </c>
      <c r="D46" s="153">
        <f t="shared" si="1"/>
        <v>1</v>
      </c>
      <c r="E46" s="126">
        <v>1</v>
      </c>
      <c r="F46" s="126"/>
      <c r="G46" s="127"/>
      <c r="H46" s="253"/>
      <c r="I46" s="129"/>
    </row>
    <row r="47" spans="1:9" ht="36" x14ac:dyDescent="0.25">
      <c r="A47" s="230"/>
      <c r="B47" s="49"/>
      <c r="C47" s="124" t="s">
        <v>4141</v>
      </c>
      <c r="D47" s="153">
        <f t="shared" si="1"/>
        <v>1</v>
      </c>
      <c r="E47" s="126">
        <v>1</v>
      </c>
      <c r="F47" s="126"/>
      <c r="G47" s="127"/>
      <c r="H47" s="253"/>
      <c r="I47" s="129"/>
    </row>
    <row r="48" spans="1:9" ht="36" x14ac:dyDescent="0.25">
      <c r="A48" s="230"/>
      <c r="B48" s="49"/>
      <c r="C48" s="124" t="s">
        <v>4142</v>
      </c>
      <c r="D48" s="153">
        <f t="shared" si="1"/>
        <v>1</v>
      </c>
      <c r="E48" s="126">
        <v>1</v>
      </c>
      <c r="F48" s="126"/>
      <c r="G48" s="127"/>
      <c r="H48" s="253"/>
      <c r="I48" s="129"/>
    </row>
    <row r="49" spans="1:9" ht="24" x14ac:dyDescent="0.25">
      <c r="A49" s="230"/>
      <c r="B49" s="49"/>
      <c r="C49" s="124" t="s">
        <v>4143</v>
      </c>
      <c r="D49" s="153">
        <f t="shared" si="1"/>
        <v>1</v>
      </c>
      <c r="E49" s="126">
        <v>1</v>
      </c>
      <c r="F49" s="126"/>
      <c r="G49" s="127"/>
      <c r="H49" s="253"/>
      <c r="I49" s="129"/>
    </row>
    <row r="50" spans="1:9" ht="24" x14ac:dyDescent="0.25">
      <c r="A50" s="230"/>
      <c r="B50" s="49"/>
      <c r="C50" s="124" t="s">
        <v>4144</v>
      </c>
      <c r="D50" s="153">
        <f t="shared" si="1"/>
        <v>1</v>
      </c>
      <c r="E50" s="126">
        <v>1</v>
      </c>
      <c r="F50" s="126"/>
      <c r="G50" s="127"/>
      <c r="H50" s="253"/>
      <c r="I50" s="129"/>
    </row>
    <row r="51" spans="1:9" ht="48" x14ac:dyDescent="0.25">
      <c r="A51" s="230"/>
      <c r="B51" s="49"/>
      <c r="C51" s="124" t="s">
        <v>4145</v>
      </c>
      <c r="D51" s="153">
        <f t="shared" si="1"/>
        <v>1</v>
      </c>
      <c r="E51" s="126">
        <v>1</v>
      </c>
      <c r="F51" s="126"/>
      <c r="G51" s="127"/>
      <c r="H51" s="253"/>
      <c r="I51" s="129"/>
    </row>
    <row r="52" spans="1:9" ht="36" x14ac:dyDescent="0.25">
      <c r="A52" s="230"/>
      <c r="B52" s="49"/>
      <c r="C52" s="130" t="s">
        <v>4146</v>
      </c>
      <c r="D52" s="153">
        <f t="shared" ref="D52:D53" si="2">IF(E52="Justificado",0,1)</f>
        <v>1</v>
      </c>
      <c r="E52" s="126">
        <v>1</v>
      </c>
      <c r="F52" s="126"/>
      <c r="G52" s="127"/>
      <c r="H52" s="253"/>
      <c r="I52" s="129"/>
    </row>
    <row r="53" spans="1:9" ht="24" x14ac:dyDescent="0.25">
      <c r="A53" s="230"/>
      <c r="B53" s="49"/>
      <c r="C53" s="124" t="s">
        <v>4147</v>
      </c>
      <c r="D53" s="153">
        <f t="shared" si="2"/>
        <v>1</v>
      </c>
      <c r="E53" s="126">
        <v>1</v>
      </c>
      <c r="F53" s="126"/>
      <c r="G53" s="127"/>
      <c r="H53" s="253"/>
      <c r="I53" s="129"/>
    </row>
    <row r="54" spans="1:9" x14ac:dyDescent="0.25">
      <c r="A54" s="230"/>
      <c r="B54" s="97"/>
      <c r="C54" s="234"/>
      <c r="D54" s="234"/>
      <c r="E54" s="253"/>
      <c r="F54" s="253"/>
      <c r="G54" s="253"/>
      <c r="H54" s="255"/>
      <c r="I54" s="98"/>
    </row>
    <row r="55" spans="1:9" x14ac:dyDescent="0.25">
      <c r="A55" s="230"/>
      <c r="B55" s="230"/>
      <c r="C55" s="256"/>
      <c r="D55" s="230"/>
      <c r="E55" s="230"/>
      <c r="F55" s="230"/>
      <c r="G55" s="230"/>
      <c r="H55" s="230"/>
      <c r="I55" s="230"/>
    </row>
    <row r="56" spans="1:9" x14ac:dyDescent="0.25">
      <c r="A56" s="230"/>
      <c r="B56" s="230"/>
      <c r="C56" s="256"/>
      <c r="D56" s="230"/>
      <c r="E56" s="230"/>
      <c r="F56" s="230"/>
      <c r="G56" s="230"/>
      <c r="H56" s="230"/>
      <c r="I56" s="230"/>
    </row>
    <row r="57" spans="1:9" x14ac:dyDescent="0.25">
      <c r="A57" s="230"/>
      <c r="B57" s="230"/>
      <c r="C57" s="256"/>
      <c r="D57" s="230"/>
      <c r="E57" s="230"/>
      <c r="F57" s="230"/>
      <c r="G57" s="230"/>
      <c r="H57" s="230"/>
      <c r="I57" s="230"/>
    </row>
    <row r="58" spans="1:9" x14ac:dyDescent="0.25">
      <c r="A58" s="230"/>
      <c r="B58" s="230"/>
      <c r="C58" s="256"/>
      <c r="D58" s="230"/>
      <c r="E58" s="230"/>
      <c r="F58" s="230"/>
      <c r="G58" s="230"/>
      <c r="H58" s="230"/>
      <c r="I58" s="230"/>
    </row>
    <row r="59" spans="1:9" x14ac:dyDescent="0.25">
      <c r="A59" s="230"/>
      <c r="B59" s="230"/>
      <c r="C59" s="256"/>
      <c r="D59" s="230"/>
      <c r="E59" s="230"/>
      <c r="F59" s="230"/>
      <c r="G59" s="230"/>
      <c r="H59" s="230"/>
      <c r="I59" s="230"/>
    </row>
    <row r="60" spans="1:9" x14ac:dyDescent="0.25">
      <c r="A60" s="230"/>
      <c r="B60" s="230"/>
      <c r="C60" s="256"/>
      <c r="D60" s="230"/>
      <c r="E60" s="230"/>
      <c r="F60" s="230"/>
      <c r="G60" s="230"/>
      <c r="H60" s="230"/>
      <c r="I60" s="230"/>
    </row>
    <row r="61" spans="1:9" ht="18.75" x14ac:dyDescent="0.25">
      <c r="A61" s="234"/>
      <c r="B61" s="407" t="s">
        <v>4148</v>
      </c>
      <c r="C61" s="408"/>
      <c r="D61" s="408"/>
      <c r="E61" s="408"/>
      <c r="F61" s="408"/>
      <c r="G61" s="408"/>
      <c r="H61" s="408"/>
      <c r="I61" s="243"/>
    </row>
    <row r="62" spans="1:9" x14ac:dyDescent="0.25">
      <c r="A62" s="234"/>
      <c r="B62" s="232"/>
      <c r="C62" s="232"/>
      <c r="D62" s="232"/>
      <c r="E62" s="232"/>
      <c r="F62" s="232"/>
      <c r="G62" s="232"/>
      <c r="H62" s="232"/>
      <c r="I62" s="232"/>
    </row>
    <row r="63" spans="1:9" x14ac:dyDescent="0.25">
      <c r="A63" s="234"/>
      <c r="B63" s="232"/>
      <c r="C63" s="244" t="s">
        <v>1478</v>
      </c>
      <c r="D63" s="244"/>
      <c r="E63" s="245">
        <f>IF(SUM(D74:D84)=0,"NA",SUM(E74:E84)/SUM(D74:D84))</f>
        <v>1</v>
      </c>
      <c r="F63" s="246"/>
      <c r="G63" s="248"/>
      <c r="H63" s="234"/>
      <c r="I63" s="232"/>
    </row>
    <row r="64" spans="1:9" x14ac:dyDescent="0.25">
      <c r="A64" s="234"/>
      <c r="B64" s="234"/>
      <c r="C64" s="244" t="s">
        <v>1480</v>
      </c>
      <c r="D64" s="244"/>
      <c r="E64" s="245">
        <f>IF(SUM(D74:D84)=0,"NA",SUM(E89:E96)/SUM(D89:D96))</f>
        <v>1</v>
      </c>
      <c r="F64" s="246"/>
      <c r="G64" s="248"/>
      <c r="H64" s="234"/>
      <c r="I64" s="232"/>
    </row>
    <row r="65" spans="1:9" ht="30" x14ac:dyDescent="0.25">
      <c r="A65" s="234"/>
      <c r="B65" s="234"/>
      <c r="C65" s="244" t="s">
        <v>1482</v>
      </c>
      <c r="D65" s="244"/>
      <c r="E65" s="177">
        <f>IF(SUM(D74:D84)=0,"NA",E63*0.6+E64*0.4)</f>
        <v>1</v>
      </c>
      <c r="F65" s="249"/>
      <c r="G65" s="235" t="s">
        <v>3259</v>
      </c>
      <c r="H65" s="234"/>
      <c r="I65" s="232"/>
    </row>
    <row r="66" spans="1:9" x14ac:dyDescent="0.25">
      <c r="A66" s="234"/>
      <c r="B66" s="234"/>
      <c r="C66" s="234"/>
      <c r="D66" s="234"/>
      <c r="E66" s="236"/>
      <c r="F66" s="236"/>
      <c r="G66" s="234"/>
      <c r="H66" s="234"/>
      <c r="I66" s="232"/>
    </row>
    <row r="67" spans="1:9" x14ac:dyDescent="0.25">
      <c r="A67" s="230"/>
      <c r="B67" s="231"/>
      <c r="C67" s="232"/>
      <c r="D67" s="231"/>
      <c r="E67" s="231"/>
      <c r="F67" s="231"/>
      <c r="G67" s="231"/>
      <c r="H67" s="232"/>
      <c r="I67" s="232"/>
    </row>
    <row r="68" spans="1:9" x14ac:dyDescent="0.25">
      <c r="A68" s="230"/>
      <c r="B68" s="91"/>
      <c r="C68" s="251"/>
      <c r="D68" s="252"/>
      <c r="E68" s="409"/>
      <c r="F68" s="410"/>
      <c r="G68" s="410"/>
      <c r="H68" s="252"/>
      <c r="I68" s="92"/>
    </row>
    <row r="69" spans="1:9" x14ac:dyDescent="0.25">
      <c r="A69" s="230"/>
      <c r="B69" s="49"/>
      <c r="C69" s="234" t="s">
        <v>1484</v>
      </c>
      <c r="D69" s="253"/>
      <c r="E69" s="253"/>
      <c r="F69" s="253"/>
      <c r="G69" s="253"/>
      <c r="H69" s="253"/>
      <c r="I69" s="93"/>
    </row>
    <row r="70" spans="1:9" x14ac:dyDescent="0.25">
      <c r="A70" s="230"/>
      <c r="B70" s="123"/>
      <c r="C70" s="234"/>
      <c r="D70" s="253"/>
      <c r="E70" s="253"/>
      <c r="F70" s="253"/>
      <c r="G70" s="253"/>
      <c r="H70" s="253"/>
      <c r="I70" s="93"/>
    </row>
    <row r="71" spans="1:9" x14ac:dyDescent="0.25">
      <c r="A71" s="230"/>
      <c r="B71" s="123"/>
      <c r="C71" s="232" t="s">
        <v>726</v>
      </c>
      <c r="D71" s="231"/>
      <c r="E71" s="231" t="s">
        <v>1485</v>
      </c>
      <c r="F71" s="231" t="s">
        <v>712</v>
      </c>
      <c r="G71" s="231" t="s">
        <v>1486</v>
      </c>
      <c r="H71" s="253"/>
      <c r="I71" s="93"/>
    </row>
    <row r="72" spans="1:9" x14ac:dyDescent="0.25">
      <c r="A72" s="230"/>
      <c r="B72" s="123"/>
      <c r="C72" s="124" t="s">
        <v>1487</v>
      </c>
      <c r="D72" s="153">
        <f t="shared" ref="D72:D84" si="3">IF(E72="Justificado",0,1)</f>
        <v>1</v>
      </c>
      <c r="E72" s="126">
        <v>1</v>
      </c>
      <c r="F72" s="126"/>
      <c r="G72" s="127"/>
      <c r="H72" s="253"/>
      <c r="I72" s="93"/>
    </row>
    <row r="73" spans="1:9" ht="24" x14ac:dyDescent="0.25">
      <c r="A73" s="230"/>
      <c r="B73" s="123"/>
      <c r="C73" s="124" t="s">
        <v>1488</v>
      </c>
      <c r="D73" s="153">
        <f t="shared" si="3"/>
        <v>1</v>
      </c>
      <c r="E73" s="126">
        <v>1</v>
      </c>
      <c r="F73" s="126"/>
      <c r="G73" s="127"/>
      <c r="H73" s="253"/>
      <c r="I73" s="93"/>
    </row>
    <row r="74" spans="1:9" x14ac:dyDescent="0.25">
      <c r="A74" s="230"/>
      <c r="B74" s="49"/>
      <c r="C74" s="128" t="s">
        <v>4128</v>
      </c>
      <c r="D74" s="153">
        <f t="shared" si="3"/>
        <v>1</v>
      </c>
      <c r="E74" s="126">
        <v>1</v>
      </c>
      <c r="F74" s="126"/>
      <c r="G74" s="127"/>
      <c r="H74" s="253"/>
      <c r="I74" s="93"/>
    </row>
    <row r="75" spans="1:9" ht="24" x14ac:dyDescent="0.25">
      <c r="A75" s="230"/>
      <c r="B75" s="49"/>
      <c r="C75" s="128" t="s">
        <v>4149</v>
      </c>
      <c r="D75" s="153">
        <f t="shared" si="3"/>
        <v>1</v>
      </c>
      <c r="E75" s="126">
        <v>1</v>
      </c>
      <c r="F75" s="126"/>
      <c r="G75" s="127"/>
      <c r="H75" s="253"/>
      <c r="I75" s="93"/>
    </row>
    <row r="76" spans="1:9" ht="24" x14ac:dyDescent="0.25">
      <c r="A76" s="230"/>
      <c r="B76" s="49"/>
      <c r="C76" s="128" t="s">
        <v>4130</v>
      </c>
      <c r="D76" s="153">
        <f t="shared" si="3"/>
        <v>1</v>
      </c>
      <c r="E76" s="126">
        <v>1</v>
      </c>
      <c r="F76" s="126"/>
      <c r="G76" s="127"/>
      <c r="H76" s="253"/>
      <c r="I76" s="93"/>
    </row>
    <row r="77" spans="1:9" ht="36" x14ac:dyDescent="0.25">
      <c r="A77" s="230"/>
      <c r="B77" s="49"/>
      <c r="C77" s="128" t="s">
        <v>4131</v>
      </c>
      <c r="D77" s="153">
        <f t="shared" si="3"/>
        <v>1</v>
      </c>
      <c r="E77" s="126">
        <v>1</v>
      </c>
      <c r="F77" s="126"/>
      <c r="G77" s="127"/>
      <c r="H77" s="253"/>
      <c r="I77" s="93"/>
    </row>
    <row r="78" spans="1:9" ht="24" x14ac:dyDescent="0.25">
      <c r="A78" s="230"/>
      <c r="B78" s="49"/>
      <c r="C78" s="128" t="s">
        <v>4132</v>
      </c>
      <c r="D78" s="153">
        <f t="shared" si="3"/>
        <v>1</v>
      </c>
      <c r="E78" s="126">
        <v>1</v>
      </c>
      <c r="F78" s="126"/>
      <c r="G78" s="127"/>
      <c r="H78" s="253"/>
      <c r="I78" s="93"/>
    </row>
    <row r="79" spans="1:9" ht="24" x14ac:dyDescent="0.25">
      <c r="A79" s="230"/>
      <c r="B79" s="49"/>
      <c r="C79" s="128" t="s">
        <v>4133</v>
      </c>
      <c r="D79" s="153">
        <f t="shared" si="3"/>
        <v>1</v>
      </c>
      <c r="E79" s="126">
        <v>1</v>
      </c>
      <c r="F79" s="126"/>
      <c r="G79" s="127"/>
      <c r="H79" s="253"/>
      <c r="I79" s="93"/>
    </row>
    <row r="80" spans="1:9" ht="48" x14ac:dyDescent="0.25">
      <c r="A80" s="230"/>
      <c r="B80" s="49"/>
      <c r="C80" s="128" t="s">
        <v>4150</v>
      </c>
      <c r="D80" s="153">
        <f t="shared" si="3"/>
        <v>1</v>
      </c>
      <c r="E80" s="126">
        <v>1</v>
      </c>
      <c r="F80" s="126"/>
      <c r="G80" s="127"/>
      <c r="H80" s="253"/>
      <c r="I80" s="93"/>
    </row>
    <row r="81" spans="1:9" ht="48" x14ac:dyDescent="0.25">
      <c r="A81" s="230"/>
      <c r="B81" s="49"/>
      <c r="C81" s="128" t="s">
        <v>4151</v>
      </c>
      <c r="D81" s="153">
        <f t="shared" si="3"/>
        <v>1</v>
      </c>
      <c r="E81" s="126">
        <v>1</v>
      </c>
      <c r="F81" s="126"/>
      <c r="G81" s="127"/>
      <c r="H81" s="253"/>
      <c r="I81" s="93"/>
    </row>
    <row r="82" spans="1:9" ht="36" x14ac:dyDescent="0.25">
      <c r="A82" s="230"/>
      <c r="B82" s="49"/>
      <c r="C82" s="128" t="s">
        <v>4152</v>
      </c>
      <c r="D82" s="153">
        <f t="shared" si="3"/>
        <v>1</v>
      </c>
      <c r="E82" s="126">
        <v>1</v>
      </c>
      <c r="F82" s="126"/>
      <c r="G82" s="127"/>
      <c r="H82" s="253"/>
      <c r="I82" s="93"/>
    </row>
    <row r="83" spans="1:9" ht="36" x14ac:dyDescent="0.25">
      <c r="A83" s="230"/>
      <c r="B83" s="49"/>
      <c r="C83" s="128" t="s">
        <v>4153</v>
      </c>
      <c r="D83" s="153">
        <f t="shared" si="3"/>
        <v>1</v>
      </c>
      <c r="E83" s="126">
        <v>1</v>
      </c>
      <c r="F83" s="126"/>
      <c r="G83" s="127"/>
      <c r="H83" s="253"/>
      <c r="I83" s="129"/>
    </row>
    <row r="84" spans="1:9" ht="36" x14ac:dyDescent="0.25">
      <c r="A84" s="230"/>
      <c r="B84" s="49"/>
      <c r="C84" s="128" t="s">
        <v>4154</v>
      </c>
      <c r="D84" s="153">
        <f t="shared" si="3"/>
        <v>1</v>
      </c>
      <c r="E84" s="126">
        <v>1</v>
      </c>
      <c r="F84" s="126"/>
      <c r="G84" s="127"/>
      <c r="H84" s="253"/>
      <c r="I84" s="129"/>
    </row>
    <row r="85" spans="1:9" x14ac:dyDescent="0.25">
      <c r="A85" s="230"/>
      <c r="B85" s="49"/>
      <c r="C85" s="234"/>
      <c r="D85" s="253"/>
      <c r="E85" s="253"/>
      <c r="F85" s="253"/>
      <c r="G85" s="253"/>
      <c r="H85" s="253"/>
      <c r="I85" s="129"/>
    </row>
    <row r="86" spans="1:9" x14ac:dyDescent="0.25">
      <c r="A86" s="230"/>
      <c r="B86" s="49"/>
      <c r="C86" s="234" t="s">
        <v>1480</v>
      </c>
      <c r="D86" s="253"/>
      <c r="E86" s="253"/>
      <c r="F86" s="253"/>
      <c r="G86" s="253"/>
      <c r="H86" s="253"/>
      <c r="I86" s="129"/>
    </row>
    <row r="87" spans="1:9" x14ac:dyDescent="0.25">
      <c r="A87" s="230"/>
      <c r="B87" s="49"/>
      <c r="C87" s="234"/>
      <c r="D87" s="253"/>
      <c r="E87" s="253"/>
      <c r="F87" s="253"/>
      <c r="G87" s="253"/>
      <c r="H87" s="253"/>
      <c r="I87" s="129"/>
    </row>
    <row r="88" spans="1:9" x14ac:dyDescent="0.25">
      <c r="A88" s="230"/>
      <c r="B88" s="49"/>
      <c r="C88" s="232" t="s">
        <v>726</v>
      </c>
      <c r="D88" s="231"/>
      <c r="E88" s="231" t="s">
        <v>1485</v>
      </c>
      <c r="F88" s="231" t="s">
        <v>712</v>
      </c>
      <c r="G88" s="231" t="s">
        <v>1486</v>
      </c>
      <c r="H88" s="253"/>
      <c r="I88" s="129"/>
    </row>
    <row r="89" spans="1:9" ht="36" x14ac:dyDescent="0.25">
      <c r="A89" s="230"/>
      <c r="B89" s="49"/>
      <c r="C89" s="128" t="s">
        <v>4155</v>
      </c>
      <c r="D89" s="153">
        <f t="shared" ref="D89:D95" si="4">IF(E89="Justificado",0,1)</f>
        <v>1</v>
      </c>
      <c r="E89" s="126">
        <v>1</v>
      </c>
      <c r="F89" s="126"/>
      <c r="G89" s="127"/>
      <c r="H89" s="253"/>
      <c r="I89" s="129"/>
    </row>
    <row r="90" spans="1:9" ht="36" x14ac:dyDescent="0.25">
      <c r="A90" s="230"/>
      <c r="B90" s="49"/>
      <c r="C90" s="124" t="s">
        <v>4140</v>
      </c>
      <c r="D90" s="153">
        <f t="shared" si="4"/>
        <v>1</v>
      </c>
      <c r="E90" s="126">
        <v>1</v>
      </c>
      <c r="F90" s="126"/>
      <c r="G90" s="127"/>
      <c r="H90" s="253"/>
      <c r="I90" s="129"/>
    </row>
    <row r="91" spans="1:9" ht="36" x14ac:dyDescent="0.25">
      <c r="A91" s="230"/>
      <c r="B91" s="49"/>
      <c r="C91" s="124" t="s">
        <v>4141</v>
      </c>
      <c r="D91" s="153">
        <f t="shared" si="4"/>
        <v>1</v>
      </c>
      <c r="E91" s="126">
        <v>1</v>
      </c>
      <c r="F91" s="126"/>
      <c r="G91" s="127"/>
      <c r="H91" s="253"/>
      <c r="I91" s="129"/>
    </row>
    <row r="92" spans="1:9" ht="36" x14ac:dyDescent="0.25">
      <c r="A92" s="230"/>
      <c r="B92" s="49"/>
      <c r="C92" s="124" t="s">
        <v>4142</v>
      </c>
      <c r="D92" s="153">
        <f t="shared" si="4"/>
        <v>1</v>
      </c>
      <c r="E92" s="126">
        <v>1</v>
      </c>
      <c r="F92" s="126"/>
      <c r="G92" s="127"/>
      <c r="H92" s="253"/>
      <c r="I92" s="129"/>
    </row>
    <row r="93" spans="1:9" ht="24" x14ac:dyDescent="0.25">
      <c r="A93" s="230"/>
      <c r="B93" s="49"/>
      <c r="C93" s="124" t="s">
        <v>4143</v>
      </c>
      <c r="D93" s="153">
        <f t="shared" si="4"/>
        <v>1</v>
      </c>
      <c r="E93" s="126">
        <v>1</v>
      </c>
      <c r="F93" s="126"/>
      <c r="G93" s="127"/>
      <c r="H93" s="253"/>
      <c r="I93" s="129"/>
    </row>
    <row r="94" spans="1:9" ht="24" x14ac:dyDescent="0.25">
      <c r="A94" s="230"/>
      <c r="B94" s="49"/>
      <c r="C94" s="124" t="s">
        <v>4144</v>
      </c>
      <c r="D94" s="153">
        <f t="shared" si="4"/>
        <v>1</v>
      </c>
      <c r="E94" s="126">
        <v>1</v>
      </c>
      <c r="F94" s="126"/>
      <c r="G94" s="127"/>
      <c r="H94" s="253"/>
      <c r="I94" s="129"/>
    </row>
    <row r="95" spans="1:9" ht="48" x14ac:dyDescent="0.25">
      <c r="A95" s="230"/>
      <c r="B95" s="49"/>
      <c r="C95" s="124" t="s">
        <v>4145</v>
      </c>
      <c r="D95" s="153">
        <f t="shared" si="4"/>
        <v>1</v>
      </c>
      <c r="E95" s="126">
        <v>1</v>
      </c>
      <c r="F95" s="126"/>
      <c r="G95" s="127"/>
      <c r="H95" s="253"/>
      <c r="I95" s="129"/>
    </row>
    <row r="96" spans="1:9" ht="36" x14ac:dyDescent="0.25">
      <c r="A96" s="230"/>
      <c r="B96" s="49"/>
      <c r="C96" s="130" t="s">
        <v>4156</v>
      </c>
      <c r="D96" s="153">
        <f t="shared" ref="D96:D97" si="5">IF(E96="Justificado",0,1)</f>
        <v>1</v>
      </c>
      <c r="E96" s="126">
        <v>1</v>
      </c>
      <c r="F96" s="126"/>
      <c r="G96" s="127"/>
      <c r="H96" s="253"/>
      <c r="I96" s="129"/>
    </row>
    <row r="97" spans="1:9" ht="24" x14ac:dyDescent="0.25">
      <c r="A97" s="230"/>
      <c r="B97" s="49"/>
      <c r="C97" s="124" t="s">
        <v>4147</v>
      </c>
      <c r="D97" s="153">
        <f t="shared" si="5"/>
        <v>1</v>
      </c>
      <c r="E97" s="126">
        <v>1</v>
      </c>
      <c r="F97" s="126"/>
      <c r="G97" s="127"/>
      <c r="H97" s="253"/>
      <c r="I97" s="129"/>
    </row>
    <row r="98" spans="1:9" x14ac:dyDescent="0.25">
      <c r="A98" s="230"/>
      <c r="B98" s="97"/>
      <c r="C98" s="234"/>
      <c r="D98" s="234"/>
      <c r="E98" s="253"/>
      <c r="F98" s="253"/>
      <c r="G98" s="253"/>
      <c r="H98" s="255"/>
      <c r="I98" s="98"/>
    </row>
    <row r="99" spans="1:9" x14ac:dyDescent="0.25">
      <c r="A99" s="230"/>
      <c r="B99" s="230"/>
      <c r="C99" s="256"/>
      <c r="D99" s="230"/>
      <c r="E99" s="230"/>
      <c r="F99" s="230"/>
      <c r="G99" s="230"/>
      <c r="H99" s="230"/>
      <c r="I99" s="230"/>
    </row>
    <row r="100" spans="1:9" x14ac:dyDescent="0.25">
      <c r="A100" s="230"/>
      <c r="B100" s="230"/>
      <c r="C100" s="256"/>
      <c r="D100" s="230"/>
      <c r="E100" s="230"/>
      <c r="F100" s="230"/>
      <c r="G100" s="230"/>
      <c r="H100" s="230"/>
      <c r="I100" s="230"/>
    </row>
    <row r="101" spans="1:9" x14ac:dyDescent="0.25">
      <c r="A101" s="230"/>
      <c r="B101" s="230"/>
      <c r="C101" s="256"/>
      <c r="D101" s="230"/>
      <c r="E101" s="230"/>
      <c r="F101" s="230"/>
      <c r="G101" s="230"/>
      <c r="H101" s="230"/>
      <c r="I101" s="230"/>
    </row>
    <row r="102" spans="1:9" x14ac:dyDescent="0.25">
      <c r="A102" s="230"/>
      <c r="B102" s="230"/>
      <c r="C102" s="256"/>
      <c r="D102" s="230"/>
      <c r="E102" s="230"/>
      <c r="F102" s="230"/>
      <c r="G102" s="230"/>
      <c r="H102" s="230"/>
      <c r="I102" s="230"/>
    </row>
    <row r="103" spans="1:9" x14ac:dyDescent="0.25">
      <c r="A103" s="230"/>
      <c r="B103" s="230"/>
      <c r="C103" s="256"/>
      <c r="D103" s="230"/>
      <c r="E103" s="230"/>
      <c r="F103" s="230"/>
      <c r="G103" s="230"/>
      <c r="H103" s="230"/>
      <c r="I103" s="230"/>
    </row>
    <row r="104" spans="1:9" x14ac:dyDescent="0.25">
      <c r="A104" s="230"/>
      <c r="B104" s="230"/>
      <c r="C104" s="256"/>
      <c r="D104" s="230"/>
      <c r="E104" s="230"/>
      <c r="F104" s="230"/>
      <c r="G104" s="230"/>
      <c r="H104" s="230"/>
      <c r="I104" s="230"/>
    </row>
    <row r="105" spans="1:9" ht="18.75" x14ac:dyDescent="0.25">
      <c r="A105" s="234"/>
      <c r="B105" s="407" t="s">
        <v>4157</v>
      </c>
      <c r="C105" s="408"/>
      <c r="D105" s="408"/>
      <c r="E105" s="408"/>
      <c r="F105" s="408"/>
      <c r="G105" s="408"/>
      <c r="H105" s="408"/>
      <c r="I105" s="243"/>
    </row>
    <row r="106" spans="1:9" x14ac:dyDescent="0.25">
      <c r="A106" s="234"/>
      <c r="B106" s="232"/>
      <c r="C106" s="232"/>
      <c r="D106" s="232"/>
      <c r="E106" s="232"/>
      <c r="F106" s="232"/>
      <c r="G106" s="232"/>
      <c r="H106" s="232"/>
      <c r="I106" s="232"/>
    </row>
    <row r="107" spans="1:9" x14ac:dyDescent="0.25">
      <c r="A107" s="234"/>
      <c r="B107" s="232"/>
      <c r="C107" s="244" t="s">
        <v>1478</v>
      </c>
      <c r="D107" s="244"/>
      <c r="E107" s="245">
        <f>IF(SUM(D118:D143)=0,"NA",SUM(E118:E143)/SUM(D118:D143))</f>
        <v>1</v>
      </c>
      <c r="F107" s="246"/>
      <c r="G107" s="248"/>
      <c r="H107" s="234"/>
      <c r="I107" s="232"/>
    </row>
    <row r="108" spans="1:9" x14ac:dyDescent="0.25">
      <c r="A108" s="234"/>
      <c r="B108" s="234"/>
      <c r="C108" s="244" t="s">
        <v>1480</v>
      </c>
      <c r="D108" s="244"/>
      <c r="E108" s="245">
        <f>IF(SUM(D118:D143)=0,"NA",SUM(E148:E155)/SUM(D148:D155))</f>
        <v>1</v>
      </c>
      <c r="F108" s="246"/>
      <c r="G108" s="248"/>
      <c r="H108" s="234"/>
      <c r="I108" s="232"/>
    </row>
    <row r="109" spans="1:9" ht="30" x14ac:dyDescent="0.25">
      <c r="A109" s="234"/>
      <c r="B109" s="234"/>
      <c r="C109" s="244" t="s">
        <v>1482</v>
      </c>
      <c r="D109" s="244"/>
      <c r="E109" s="177">
        <f>IF(SUM(D118:D143)=0,"NA",E107*0.6+E108*0.4)</f>
        <v>1</v>
      </c>
      <c r="F109" s="249"/>
      <c r="G109" s="235" t="s">
        <v>4158</v>
      </c>
      <c r="H109" s="234"/>
      <c r="I109" s="232"/>
    </row>
    <row r="110" spans="1:9" x14ac:dyDescent="0.25">
      <c r="A110" s="234"/>
      <c r="B110" s="234"/>
      <c r="C110" s="234"/>
      <c r="D110" s="234"/>
      <c r="E110" s="236"/>
      <c r="F110" s="236"/>
      <c r="G110" s="234"/>
      <c r="H110" s="234"/>
      <c r="I110" s="232"/>
    </row>
    <row r="111" spans="1:9" x14ac:dyDescent="0.25">
      <c r="A111" s="230"/>
      <c r="B111" s="231"/>
      <c r="C111" s="232"/>
      <c r="D111" s="231"/>
      <c r="E111" s="231"/>
      <c r="F111" s="231"/>
      <c r="G111" s="231"/>
      <c r="H111" s="232"/>
      <c r="I111" s="232"/>
    </row>
    <row r="112" spans="1:9" x14ac:dyDescent="0.25">
      <c r="A112" s="230"/>
      <c r="B112" s="91"/>
      <c r="C112" s="251"/>
      <c r="D112" s="252"/>
      <c r="E112" s="409"/>
      <c r="F112" s="410"/>
      <c r="G112" s="410"/>
      <c r="H112" s="252"/>
      <c r="I112" s="92"/>
    </row>
    <row r="113" spans="1:9" x14ac:dyDescent="0.25">
      <c r="A113" s="230"/>
      <c r="B113" s="49"/>
      <c r="C113" s="234" t="s">
        <v>1484</v>
      </c>
      <c r="D113" s="253"/>
      <c r="E113" s="253"/>
      <c r="F113" s="253"/>
      <c r="G113" s="253"/>
      <c r="H113" s="253"/>
      <c r="I113" s="93"/>
    </row>
    <row r="114" spans="1:9" x14ac:dyDescent="0.25">
      <c r="A114" s="230"/>
      <c r="B114" s="123"/>
      <c r="C114" s="234"/>
      <c r="D114" s="253"/>
      <c r="E114" s="253"/>
      <c r="F114" s="253"/>
      <c r="G114" s="253"/>
      <c r="H114" s="253"/>
      <c r="I114" s="93"/>
    </row>
    <row r="115" spans="1:9" x14ac:dyDescent="0.25">
      <c r="A115" s="230"/>
      <c r="B115" s="123"/>
      <c r="C115" s="232" t="s">
        <v>726</v>
      </c>
      <c r="D115" s="231"/>
      <c r="E115" s="231" t="s">
        <v>1485</v>
      </c>
      <c r="F115" s="231" t="s">
        <v>712</v>
      </c>
      <c r="G115" s="231" t="s">
        <v>1486</v>
      </c>
      <c r="H115" s="253"/>
      <c r="I115" s="93"/>
    </row>
    <row r="116" spans="1:9" x14ac:dyDescent="0.25">
      <c r="A116" s="230"/>
      <c r="B116" s="123"/>
      <c r="C116" s="124" t="s">
        <v>1487</v>
      </c>
      <c r="D116" s="153">
        <f t="shared" ref="D116:D143" si="6">IF(E116="Justificado",0,1)</f>
        <v>1</v>
      </c>
      <c r="E116" s="126">
        <v>1</v>
      </c>
      <c r="F116" s="126"/>
      <c r="G116" s="127"/>
      <c r="H116" s="253"/>
      <c r="I116" s="93"/>
    </row>
    <row r="117" spans="1:9" ht="24" x14ac:dyDescent="0.25">
      <c r="A117" s="230"/>
      <c r="B117" s="123"/>
      <c r="C117" s="124" t="s">
        <v>1488</v>
      </c>
      <c r="D117" s="153">
        <f t="shared" si="6"/>
        <v>1</v>
      </c>
      <c r="E117" s="126">
        <v>1</v>
      </c>
      <c r="F117" s="126"/>
      <c r="G117" s="127"/>
      <c r="H117" s="253"/>
      <c r="I117" s="93"/>
    </row>
    <row r="118" spans="1:9" x14ac:dyDescent="0.25">
      <c r="A118" s="230"/>
      <c r="B118" s="49"/>
      <c r="C118" s="128" t="s">
        <v>4128</v>
      </c>
      <c r="D118" s="153">
        <f t="shared" si="6"/>
        <v>1</v>
      </c>
      <c r="E118" s="126">
        <v>1</v>
      </c>
      <c r="F118" s="126"/>
      <c r="G118" s="127"/>
      <c r="H118" s="253"/>
      <c r="I118" s="93"/>
    </row>
    <row r="119" spans="1:9" ht="24" x14ac:dyDescent="0.25">
      <c r="A119" s="230"/>
      <c r="B119" s="49"/>
      <c r="C119" s="128" t="s">
        <v>4159</v>
      </c>
      <c r="D119" s="153">
        <f t="shared" si="6"/>
        <v>1</v>
      </c>
      <c r="E119" s="126">
        <v>1</v>
      </c>
      <c r="F119" s="126"/>
      <c r="G119" s="127"/>
      <c r="H119" s="253"/>
      <c r="I119" s="93"/>
    </row>
    <row r="120" spans="1:9" ht="24" x14ac:dyDescent="0.25">
      <c r="A120" s="230"/>
      <c r="B120" s="49"/>
      <c r="C120" s="128" t="s">
        <v>4130</v>
      </c>
      <c r="D120" s="153">
        <f t="shared" si="6"/>
        <v>1</v>
      </c>
      <c r="E120" s="126">
        <v>1</v>
      </c>
      <c r="F120" s="126"/>
      <c r="G120" s="127"/>
      <c r="H120" s="253"/>
      <c r="I120" s="93"/>
    </row>
    <row r="121" spans="1:9" ht="36" x14ac:dyDescent="0.25">
      <c r="A121" s="230"/>
      <c r="B121" s="49"/>
      <c r="C121" s="128" t="s">
        <v>4131</v>
      </c>
      <c r="D121" s="153">
        <f t="shared" si="6"/>
        <v>1</v>
      </c>
      <c r="E121" s="126">
        <v>1</v>
      </c>
      <c r="F121" s="126"/>
      <c r="G121" s="127"/>
      <c r="H121" s="253"/>
      <c r="I121" s="93"/>
    </row>
    <row r="122" spans="1:9" ht="24" x14ac:dyDescent="0.25">
      <c r="A122" s="230"/>
      <c r="B122" s="49"/>
      <c r="C122" s="128" t="s">
        <v>4160</v>
      </c>
      <c r="D122" s="153">
        <f t="shared" si="6"/>
        <v>1</v>
      </c>
      <c r="E122" s="126">
        <v>1</v>
      </c>
      <c r="F122" s="126"/>
      <c r="G122" s="127"/>
      <c r="H122" s="253"/>
      <c r="I122" s="93"/>
    </row>
    <row r="123" spans="1:9" ht="24" x14ac:dyDescent="0.25">
      <c r="A123" s="230"/>
      <c r="B123" s="49"/>
      <c r="C123" s="128" t="s">
        <v>4161</v>
      </c>
      <c r="D123" s="153">
        <f t="shared" si="6"/>
        <v>1</v>
      </c>
      <c r="E123" s="126">
        <v>1</v>
      </c>
      <c r="F123" s="126"/>
      <c r="G123" s="127"/>
      <c r="H123" s="253"/>
      <c r="I123" s="93"/>
    </row>
    <row r="124" spans="1:9" x14ac:dyDescent="0.25">
      <c r="A124" s="230"/>
      <c r="B124" s="49"/>
      <c r="C124" s="128" t="s">
        <v>4162</v>
      </c>
      <c r="D124" s="153">
        <f t="shared" si="6"/>
        <v>1</v>
      </c>
      <c r="E124" s="126">
        <v>1</v>
      </c>
      <c r="F124" s="126"/>
      <c r="G124" s="127"/>
      <c r="H124" s="253"/>
      <c r="I124" s="93"/>
    </row>
    <row r="125" spans="1:9" ht="24" x14ac:dyDescent="0.25">
      <c r="A125" s="230"/>
      <c r="B125" s="49"/>
      <c r="C125" s="128" t="s">
        <v>4163</v>
      </c>
      <c r="D125" s="153">
        <f t="shared" si="6"/>
        <v>1</v>
      </c>
      <c r="E125" s="126">
        <v>1</v>
      </c>
      <c r="F125" s="126"/>
      <c r="G125" s="127"/>
      <c r="H125" s="253"/>
      <c r="I125" s="93"/>
    </row>
    <row r="126" spans="1:9" ht="48" x14ac:dyDescent="0.25">
      <c r="A126" s="230"/>
      <c r="B126" s="49"/>
      <c r="C126" s="128" t="s">
        <v>4164</v>
      </c>
      <c r="D126" s="153">
        <f t="shared" si="6"/>
        <v>1</v>
      </c>
      <c r="E126" s="126">
        <v>1</v>
      </c>
      <c r="F126" s="126"/>
      <c r="G126" s="127"/>
      <c r="H126" s="253"/>
      <c r="I126" s="93"/>
    </row>
    <row r="127" spans="1:9" ht="36" x14ac:dyDescent="0.25">
      <c r="A127" s="230"/>
      <c r="B127" s="49"/>
      <c r="C127" s="128" t="s">
        <v>4165</v>
      </c>
      <c r="D127" s="153">
        <f t="shared" si="6"/>
        <v>1</v>
      </c>
      <c r="E127" s="126">
        <v>1</v>
      </c>
      <c r="F127" s="126"/>
      <c r="G127" s="127"/>
      <c r="H127" s="253"/>
      <c r="I127" s="93"/>
    </row>
    <row r="128" spans="1:9" ht="48" x14ac:dyDescent="0.25">
      <c r="A128" s="230"/>
      <c r="B128" s="49"/>
      <c r="C128" s="128" t="s">
        <v>4166</v>
      </c>
      <c r="D128" s="153">
        <f t="shared" si="6"/>
        <v>1</v>
      </c>
      <c r="E128" s="126">
        <v>1</v>
      </c>
      <c r="F128" s="126"/>
      <c r="G128" s="127"/>
      <c r="H128" s="253"/>
      <c r="I128" s="93"/>
    </row>
    <row r="129" spans="1:9" ht="48" x14ac:dyDescent="0.25">
      <c r="A129" s="230"/>
      <c r="B129" s="49"/>
      <c r="C129" s="128" t="s">
        <v>4167</v>
      </c>
      <c r="D129" s="153">
        <f t="shared" si="6"/>
        <v>1</v>
      </c>
      <c r="E129" s="126">
        <v>1</v>
      </c>
      <c r="F129" s="126"/>
      <c r="G129" s="127"/>
      <c r="H129" s="253"/>
      <c r="I129" s="93"/>
    </row>
    <row r="130" spans="1:9" ht="60" x14ac:dyDescent="0.25">
      <c r="A130" s="230"/>
      <c r="B130" s="49"/>
      <c r="C130" s="128" t="s">
        <v>4168</v>
      </c>
      <c r="D130" s="153">
        <f t="shared" si="6"/>
        <v>1</v>
      </c>
      <c r="E130" s="126">
        <v>1</v>
      </c>
      <c r="F130" s="126"/>
      <c r="G130" s="127"/>
      <c r="H130" s="253"/>
      <c r="I130" s="93"/>
    </row>
    <row r="131" spans="1:9" ht="36" x14ac:dyDescent="0.25">
      <c r="A131" s="230"/>
      <c r="B131" s="49"/>
      <c r="C131" s="128" t="s">
        <v>4169</v>
      </c>
      <c r="D131" s="153">
        <f t="shared" si="6"/>
        <v>1</v>
      </c>
      <c r="E131" s="126">
        <v>1</v>
      </c>
      <c r="F131" s="126"/>
      <c r="G131" s="127"/>
      <c r="H131" s="253"/>
      <c r="I131" s="93"/>
    </row>
    <row r="132" spans="1:9" ht="48" x14ac:dyDescent="0.25">
      <c r="A132" s="230"/>
      <c r="B132" s="49"/>
      <c r="C132" s="128" t="s">
        <v>4170</v>
      </c>
      <c r="D132" s="153">
        <f t="shared" si="6"/>
        <v>1</v>
      </c>
      <c r="E132" s="126">
        <v>1</v>
      </c>
      <c r="F132" s="126"/>
      <c r="G132" s="127"/>
      <c r="H132" s="253"/>
      <c r="I132" s="93"/>
    </row>
    <row r="133" spans="1:9" ht="48" x14ac:dyDescent="0.25">
      <c r="A133" s="230"/>
      <c r="B133" s="49"/>
      <c r="C133" s="128" t="s">
        <v>4171</v>
      </c>
      <c r="D133" s="153">
        <f t="shared" si="6"/>
        <v>1</v>
      </c>
      <c r="E133" s="126">
        <v>1</v>
      </c>
      <c r="F133" s="126"/>
      <c r="G133" s="127"/>
      <c r="H133" s="253"/>
      <c r="I133" s="93"/>
    </row>
    <row r="134" spans="1:9" ht="36" x14ac:dyDescent="0.25">
      <c r="A134" s="230"/>
      <c r="B134" s="49"/>
      <c r="C134" s="128" t="s">
        <v>4172</v>
      </c>
      <c r="D134" s="153">
        <f t="shared" si="6"/>
        <v>1</v>
      </c>
      <c r="E134" s="126">
        <v>1</v>
      </c>
      <c r="F134" s="126"/>
      <c r="G134" s="127"/>
      <c r="H134" s="253"/>
      <c r="I134" s="93"/>
    </row>
    <row r="135" spans="1:9" ht="36" x14ac:dyDescent="0.25">
      <c r="A135" s="230"/>
      <c r="B135" s="49"/>
      <c r="C135" s="128" t="s">
        <v>4173</v>
      </c>
      <c r="D135" s="153">
        <f t="shared" si="6"/>
        <v>1</v>
      </c>
      <c r="E135" s="126">
        <v>1</v>
      </c>
      <c r="F135" s="126"/>
      <c r="G135" s="127"/>
      <c r="H135" s="253"/>
      <c r="I135" s="93"/>
    </row>
    <row r="136" spans="1:9" ht="48" x14ac:dyDescent="0.25">
      <c r="A136" s="230"/>
      <c r="B136" s="49"/>
      <c r="C136" s="128" t="s">
        <v>4174</v>
      </c>
      <c r="D136" s="153">
        <f t="shared" si="6"/>
        <v>1</v>
      </c>
      <c r="E136" s="126">
        <v>1</v>
      </c>
      <c r="F136" s="126"/>
      <c r="G136" s="127"/>
      <c r="H136" s="253"/>
      <c r="I136" s="93"/>
    </row>
    <row r="137" spans="1:9" ht="36" x14ac:dyDescent="0.25">
      <c r="A137" s="230"/>
      <c r="B137" s="49"/>
      <c r="C137" s="128" t="s">
        <v>4175</v>
      </c>
      <c r="D137" s="153">
        <f t="shared" si="6"/>
        <v>1</v>
      </c>
      <c r="E137" s="126">
        <v>1</v>
      </c>
      <c r="F137" s="126"/>
      <c r="G137" s="127"/>
      <c r="H137" s="253"/>
      <c r="I137" s="93"/>
    </row>
    <row r="138" spans="1:9" ht="36" x14ac:dyDescent="0.25">
      <c r="A138" s="230"/>
      <c r="B138" s="49"/>
      <c r="C138" s="128" t="s">
        <v>4176</v>
      </c>
      <c r="D138" s="153">
        <f t="shared" si="6"/>
        <v>1</v>
      </c>
      <c r="E138" s="126">
        <v>1</v>
      </c>
      <c r="F138" s="126"/>
      <c r="G138" s="127"/>
      <c r="H138" s="253"/>
      <c r="I138" s="93"/>
    </row>
    <row r="139" spans="1:9" x14ac:dyDescent="0.25">
      <c r="A139" s="230"/>
      <c r="B139" s="49"/>
      <c r="C139" s="128" t="s">
        <v>4177</v>
      </c>
      <c r="D139" s="153">
        <f t="shared" si="6"/>
        <v>1</v>
      </c>
      <c r="E139" s="126">
        <v>1</v>
      </c>
      <c r="F139" s="126"/>
      <c r="G139" s="127"/>
      <c r="H139" s="253"/>
      <c r="I139" s="93"/>
    </row>
    <row r="140" spans="1:9" x14ac:dyDescent="0.25">
      <c r="A140" s="230"/>
      <c r="B140" s="49"/>
      <c r="C140" s="128" t="s">
        <v>4178</v>
      </c>
      <c r="D140" s="153">
        <f t="shared" si="6"/>
        <v>1</v>
      </c>
      <c r="E140" s="126">
        <v>1</v>
      </c>
      <c r="F140" s="126"/>
      <c r="G140" s="127"/>
      <c r="H140" s="253"/>
      <c r="I140" s="93"/>
    </row>
    <row r="141" spans="1:9" ht="36" x14ac:dyDescent="0.25">
      <c r="A141" s="230"/>
      <c r="B141" s="49"/>
      <c r="C141" s="128" t="s">
        <v>4179</v>
      </c>
      <c r="D141" s="153">
        <f t="shared" si="6"/>
        <v>1</v>
      </c>
      <c r="E141" s="126">
        <v>1</v>
      </c>
      <c r="F141" s="126"/>
      <c r="G141" s="127"/>
      <c r="H141" s="253"/>
      <c r="I141" s="93"/>
    </row>
    <row r="142" spans="1:9" ht="24" x14ac:dyDescent="0.25">
      <c r="A142" s="230"/>
      <c r="B142" s="49"/>
      <c r="C142" s="128" t="s">
        <v>4180</v>
      </c>
      <c r="D142" s="153">
        <f t="shared" si="6"/>
        <v>1</v>
      </c>
      <c r="E142" s="126">
        <v>1</v>
      </c>
      <c r="F142" s="126"/>
      <c r="G142" s="127"/>
      <c r="H142" s="253"/>
      <c r="I142" s="129"/>
    </row>
    <row r="143" spans="1:9" x14ac:dyDescent="0.25">
      <c r="A143" s="230"/>
      <c r="B143" s="49"/>
      <c r="C143" s="128" t="s">
        <v>4181</v>
      </c>
      <c r="D143" s="153">
        <f t="shared" si="6"/>
        <v>1</v>
      </c>
      <c r="E143" s="126">
        <v>1</v>
      </c>
      <c r="F143" s="126"/>
      <c r="G143" s="127"/>
      <c r="H143" s="253"/>
      <c r="I143" s="129"/>
    </row>
    <row r="144" spans="1:9" x14ac:dyDescent="0.25">
      <c r="A144" s="230"/>
      <c r="B144" s="49"/>
      <c r="C144" s="234"/>
      <c r="D144" s="253"/>
      <c r="E144" s="253"/>
      <c r="F144" s="253"/>
      <c r="G144" s="253"/>
      <c r="H144" s="253"/>
      <c r="I144" s="129"/>
    </row>
    <row r="145" spans="1:9" x14ac:dyDescent="0.25">
      <c r="A145" s="230"/>
      <c r="B145" s="49"/>
      <c r="C145" s="234" t="s">
        <v>1480</v>
      </c>
      <c r="D145" s="253"/>
      <c r="E145" s="253"/>
      <c r="F145" s="253"/>
      <c r="G145" s="253"/>
      <c r="H145" s="253"/>
      <c r="I145" s="129"/>
    </row>
    <row r="146" spans="1:9" x14ac:dyDescent="0.25">
      <c r="A146" s="230"/>
      <c r="B146" s="49"/>
      <c r="C146" s="234"/>
      <c r="D146" s="253"/>
      <c r="E146" s="253"/>
      <c r="F146" s="253"/>
      <c r="G146" s="253"/>
      <c r="H146" s="253"/>
      <c r="I146" s="129"/>
    </row>
    <row r="147" spans="1:9" x14ac:dyDescent="0.25">
      <c r="A147" s="230"/>
      <c r="B147" s="49"/>
      <c r="C147" s="232" t="s">
        <v>726</v>
      </c>
      <c r="D147" s="231"/>
      <c r="E147" s="231" t="s">
        <v>1485</v>
      </c>
      <c r="F147" s="231" t="s">
        <v>712</v>
      </c>
      <c r="G147" s="231" t="s">
        <v>1486</v>
      </c>
      <c r="H147" s="253"/>
      <c r="I147" s="129"/>
    </row>
    <row r="148" spans="1:9" ht="36" x14ac:dyDescent="0.25">
      <c r="A148" s="230"/>
      <c r="B148" s="49"/>
      <c r="C148" s="128" t="s">
        <v>4182</v>
      </c>
      <c r="D148" s="153">
        <f t="shared" ref="D148:D154" si="7">IF(E148="Justificado",0,1)</f>
        <v>1</v>
      </c>
      <c r="E148" s="126">
        <v>1</v>
      </c>
      <c r="F148" s="126"/>
      <c r="G148" s="127"/>
      <c r="H148" s="253"/>
      <c r="I148" s="129"/>
    </row>
    <row r="149" spans="1:9" ht="36" x14ac:dyDescent="0.25">
      <c r="A149" s="230"/>
      <c r="B149" s="49"/>
      <c r="C149" s="124" t="s">
        <v>4183</v>
      </c>
      <c r="D149" s="153">
        <f t="shared" si="7"/>
        <v>1</v>
      </c>
      <c r="E149" s="126">
        <v>1</v>
      </c>
      <c r="F149" s="126"/>
      <c r="G149" s="127"/>
      <c r="H149" s="253"/>
      <c r="I149" s="129"/>
    </row>
    <row r="150" spans="1:9" ht="36" x14ac:dyDescent="0.25">
      <c r="A150" s="230"/>
      <c r="B150" s="49"/>
      <c r="C150" s="124" t="s">
        <v>4184</v>
      </c>
      <c r="D150" s="153">
        <f t="shared" si="7"/>
        <v>1</v>
      </c>
      <c r="E150" s="126">
        <v>1</v>
      </c>
      <c r="F150" s="126"/>
      <c r="G150" s="127"/>
      <c r="H150" s="253"/>
      <c r="I150" s="129"/>
    </row>
    <row r="151" spans="1:9" ht="36" x14ac:dyDescent="0.25">
      <c r="A151" s="230"/>
      <c r="B151" s="49"/>
      <c r="C151" s="124" t="s">
        <v>4185</v>
      </c>
      <c r="D151" s="153">
        <f t="shared" si="7"/>
        <v>1</v>
      </c>
      <c r="E151" s="126">
        <v>1</v>
      </c>
      <c r="F151" s="126"/>
      <c r="G151" s="127"/>
      <c r="H151" s="253"/>
      <c r="I151" s="129"/>
    </row>
    <row r="152" spans="1:9" ht="24" x14ac:dyDescent="0.25">
      <c r="A152" s="230"/>
      <c r="B152" s="49"/>
      <c r="C152" s="124" t="s">
        <v>4186</v>
      </c>
      <c r="D152" s="153">
        <f t="shared" si="7"/>
        <v>1</v>
      </c>
      <c r="E152" s="126">
        <v>1</v>
      </c>
      <c r="F152" s="126"/>
      <c r="G152" s="127"/>
      <c r="H152" s="253"/>
      <c r="I152" s="129"/>
    </row>
    <row r="153" spans="1:9" ht="24" x14ac:dyDescent="0.25">
      <c r="A153" s="230"/>
      <c r="B153" s="49"/>
      <c r="C153" s="124" t="s">
        <v>4187</v>
      </c>
      <c r="D153" s="153">
        <f t="shared" si="7"/>
        <v>1</v>
      </c>
      <c r="E153" s="126">
        <v>1</v>
      </c>
      <c r="F153" s="126"/>
      <c r="G153" s="127"/>
      <c r="H153" s="253"/>
      <c r="I153" s="129"/>
    </row>
    <row r="154" spans="1:9" ht="48" x14ac:dyDescent="0.25">
      <c r="A154" s="230"/>
      <c r="B154" s="49"/>
      <c r="C154" s="124" t="s">
        <v>4188</v>
      </c>
      <c r="D154" s="153">
        <f t="shared" si="7"/>
        <v>1</v>
      </c>
      <c r="E154" s="126">
        <v>1</v>
      </c>
      <c r="F154" s="126"/>
      <c r="G154" s="127"/>
      <c r="H154" s="253"/>
      <c r="I154" s="129"/>
    </row>
    <row r="155" spans="1:9" ht="36" x14ac:dyDescent="0.25">
      <c r="A155" s="230"/>
      <c r="B155" s="49"/>
      <c r="C155" s="130" t="s">
        <v>4189</v>
      </c>
      <c r="D155" s="153">
        <f t="shared" ref="D155:D156" si="8">IF(E155="Justificado",0,1)</f>
        <v>1</v>
      </c>
      <c r="E155" s="126">
        <v>1</v>
      </c>
      <c r="F155" s="126"/>
      <c r="G155" s="127"/>
      <c r="H155" s="253"/>
      <c r="I155" s="129"/>
    </row>
    <row r="156" spans="1:9" ht="24" x14ac:dyDescent="0.25">
      <c r="A156" s="230"/>
      <c r="B156" s="49"/>
      <c r="C156" s="124" t="s">
        <v>4190</v>
      </c>
      <c r="D156" s="153">
        <f t="shared" si="8"/>
        <v>1</v>
      </c>
      <c r="E156" s="126">
        <v>1</v>
      </c>
      <c r="F156" s="126"/>
      <c r="G156" s="127"/>
      <c r="H156" s="253"/>
      <c r="I156" s="129"/>
    </row>
    <row r="157" spans="1:9" x14ac:dyDescent="0.25">
      <c r="A157" s="230"/>
      <c r="B157" s="97"/>
      <c r="C157" s="234"/>
      <c r="D157" s="234"/>
      <c r="E157" s="253"/>
      <c r="F157" s="253"/>
      <c r="G157" s="253"/>
      <c r="H157" s="255"/>
      <c r="I157" s="98"/>
    </row>
    <row r="158" spans="1:9" x14ac:dyDescent="0.25">
      <c r="A158" s="230"/>
      <c r="B158" s="230"/>
      <c r="C158" s="256"/>
      <c r="D158" s="230"/>
      <c r="E158" s="230"/>
      <c r="F158" s="230"/>
      <c r="G158" s="230"/>
      <c r="H158" s="230"/>
      <c r="I158" s="230"/>
    </row>
    <row r="159" spans="1:9" x14ac:dyDescent="0.25">
      <c r="A159" s="230"/>
      <c r="B159" s="230"/>
      <c r="C159" s="256"/>
      <c r="D159" s="230"/>
      <c r="E159" s="230"/>
      <c r="F159" s="230"/>
      <c r="G159" s="230"/>
      <c r="H159" s="230"/>
      <c r="I159" s="230"/>
    </row>
    <row r="160" spans="1:9" x14ac:dyDescent="0.25">
      <c r="A160" s="230"/>
      <c r="B160" s="230"/>
      <c r="C160" s="256"/>
      <c r="D160" s="230"/>
      <c r="E160" s="230"/>
      <c r="F160" s="230"/>
      <c r="G160" s="230"/>
      <c r="H160" s="230"/>
      <c r="I160" s="230"/>
    </row>
    <row r="161" spans="1:9" x14ac:dyDescent="0.25">
      <c r="A161" s="230"/>
      <c r="B161" s="230"/>
      <c r="C161" s="256"/>
      <c r="D161" s="230"/>
      <c r="E161" s="230"/>
      <c r="F161" s="230"/>
      <c r="G161" s="230"/>
      <c r="H161" s="230"/>
      <c r="I161" s="230"/>
    </row>
    <row r="162" spans="1:9" x14ac:dyDescent="0.25">
      <c r="A162" s="230"/>
      <c r="B162" s="230"/>
      <c r="C162" s="256"/>
      <c r="D162" s="230"/>
      <c r="E162" s="230"/>
      <c r="F162" s="230"/>
      <c r="G162" s="230"/>
      <c r="H162" s="230"/>
      <c r="I162" s="230"/>
    </row>
    <row r="163" spans="1:9" x14ac:dyDescent="0.25">
      <c r="A163" s="230"/>
      <c r="B163" s="230"/>
      <c r="C163" s="256"/>
      <c r="D163" s="230"/>
      <c r="E163" s="230"/>
      <c r="F163" s="230"/>
      <c r="G163" s="230"/>
      <c r="H163" s="230"/>
      <c r="I163" s="230"/>
    </row>
    <row r="164" spans="1:9" ht="18.75" x14ac:dyDescent="0.25">
      <c r="A164" s="234"/>
      <c r="B164" s="407" t="s">
        <v>4191</v>
      </c>
      <c r="C164" s="408"/>
      <c r="D164" s="408"/>
      <c r="E164" s="408"/>
      <c r="F164" s="408"/>
      <c r="G164" s="408"/>
      <c r="H164" s="408"/>
      <c r="I164" s="243"/>
    </row>
    <row r="165" spans="1:9" x14ac:dyDescent="0.25">
      <c r="A165" s="234"/>
      <c r="B165" s="232"/>
      <c r="C165" s="232"/>
      <c r="D165" s="232"/>
      <c r="E165" s="232"/>
      <c r="F165" s="232"/>
      <c r="G165" s="232"/>
      <c r="H165" s="232"/>
      <c r="I165" s="232"/>
    </row>
    <row r="166" spans="1:9" x14ac:dyDescent="0.25">
      <c r="A166" s="234"/>
      <c r="B166" s="232"/>
      <c r="C166" s="244" t="s">
        <v>1478</v>
      </c>
      <c r="D166" s="244"/>
      <c r="E166" s="245">
        <f>IF(SUM(D177:D204)=0,"NA",SUM(E177:E204)/SUM(D177:D204))</f>
        <v>1</v>
      </c>
      <c r="F166" s="246"/>
      <c r="G166" s="248"/>
      <c r="H166" s="234"/>
      <c r="I166" s="232"/>
    </row>
    <row r="167" spans="1:9" x14ac:dyDescent="0.25">
      <c r="A167" s="234"/>
      <c r="B167" s="234"/>
      <c r="C167" s="244" t="s">
        <v>1480</v>
      </c>
      <c r="D167" s="244"/>
      <c r="E167" s="245">
        <f>IF(SUM(D177:D204)=0,"NA",SUM(E209:E216)/SUM(D209:D216))</f>
        <v>1</v>
      </c>
      <c r="F167" s="246"/>
      <c r="G167" s="248"/>
      <c r="H167" s="234"/>
      <c r="I167" s="232"/>
    </row>
    <row r="168" spans="1:9" ht="60" x14ac:dyDescent="0.25">
      <c r="A168" s="234"/>
      <c r="B168" s="234"/>
      <c r="C168" s="244" t="s">
        <v>1482</v>
      </c>
      <c r="D168" s="244"/>
      <c r="E168" s="177">
        <f>IF(SUM(D177:D204)=0,"NA",E166*0.6+E167*0.4)</f>
        <v>1</v>
      </c>
      <c r="F168" s="249"/>
      <c r="G168" s="235" t="s">
        <v>3239</v>
      </c>
      <c r="H168" s="234"/>
      <c r="I168" s="232"/>
    </row>
    <row r="169" spans="1:9" x14ac:dyDescent="0.25">
      <c r="A169" s="234"/>
      <c r="B169" s="234"/>
      <c r="C169" s="234"/>
      <c r="D169" s="234"/>
      <c r="E169" s="236"/>
      <c r="F169" s="236"/>
      <c r="G169" s="234"/>
      <c r="H169" s="234"/>
      <c r="I169" s="232"/>
    </row>
    <row r="170" spans="1:9" x14ac:dyDescent="0.25">
      <c r="A170" s="230"/>
      <c r="B170" s="231"/>
      <c r="C170" s="232"/>
      <c r="D170" s="231"/>
      <c r="E170" s="231"/>
      <c r="F170" s="231"/>
      <c r="G170" s="231"/>
      <c r="H170" s="232"/>
      <c r="I170" s="232"/>
    </row>
    <row r="171" spans="1:9" x14ac:dyDescent="0.25">
      <c r="A171" s="230"/>
      <c r="B171" s="91"/>
      <c r="C171" s="251"/>
      <c r="D171" s="252"/>
      <c r="E171" s="409"/>
      <c r="F171" s="410"/>
      <c r="G171" s="410"/>
      <c r="H171" s="252"/>
      <c r="I171" s="92"/>
    </row>
    <row r="172" spans="1:9" x14ac:dyDescent="0.25">
      <c r="A172" s="230"/>
      <c r="B172" s="49"/>
      <c r="C172" s="234" t="s">
        <v>1484</v>
      </c>
      <c r="D172" s="253"/>
      <c r="E172" s="253"/>
      <c r="F172" s="253"/>
      <c r="G172" s="253"/>
      <c r="H172" s="253"/>
      <c r="I172" s="93"/>
    </row>
    <row r="173" spans="1:9" x14ac:dyDescent="0.25">
      <c r="A173" s="230"/>
      <c r="B173" s="123"/>
      <c r="C173" s="234"/>
      <c r="D173" s="253"/>
      <c r="E173" s="253"/>
      <c r="F173" s="253"/>
      <c r="G173" s="253"/>
      <c r="H173" s="253"/>
      <c r="I173" s="93"/>
    </row>
    <row r="174" spans="1:9" x14ac:dyDescent="0.25">
      <c r="A174" s="230"/>
      <c r="B174" s="123"/>
      <c r="C174" s="232" t="s">
        <v>726</v>
      </c>
      <c r="D174" s="231"/>
      <c r="E174" s="231" t="s">
        <v>1485</v>
      </c>
      <c r="F174" s="231" t="s">
        <v>712</v>
      </c>
      <c r="G174" s="231" t="s">
        <v>1486</v>
      </c>
      <c r="H174" s="253"/>
      <c r="I174" s="93"/>
    </row>
    <row r="175" spans="1:9" x14ac:dyDescent="0.25">
      <c r="A175" s="230"/>
      <c r="B175" s="123"/>
      <c r="C175" s="124" t="s">
        <v>1487</v>
      </c>
      <c r="D175" s="153">
        <f t="shared" ref="D175:D204" si="9">IF(E175="Justificado",0,1)</f>
        <v>1</v>
      </c>
      <c r="E175" s="126">
        <v>1</v>
      </c>
      <c r="F175" s="126"/>
      <c r="G175" s="127"/>
      <c r="H175" s="253"/>
      <c r="I175" s="93"/>
    </row>
    <row r="176" spans="1:9" ht="24" x14ac:dyDescent="0.25">
      <c r="A176" s="230"/>
      <c r="B176" s="123"/>
      <c r="C176" s="124" t="s">
        <v>1488</v>
      </c>
      <c r="D176" s="153">
        <f t="shared" si="9"/>
        <v>1</v>
      </c>
      <c r="E176" s="126">
        <v>1</v>
      </c>
      <c r="F176" s="126"/>
      <c r="G176" s="127"/>
      <c r="H176" s="253"/>
      <c r="I176" s="93"/>
    </row>
    <row r="177" spans="1:9" x14ac:dyDescent="0.25">
      <c r="A177" s="230"/>
      <c r="B177" s="49"/>
      <c r="C177" s="128" t="s">
        <v>4128</v>
      </c>
      <c r="D177" s="153">
        <f t="shared" si="9"/>
        <v>1</v>
      </c>
      <c r="E177" s="126">
        <v>1</v>
      </c>
      <c r="F177" s="126"/>
      <c r="G177" s="127"/>
      <c r="H177" s="253"/>
      <c r="I177" s="93"/>
    </row>
    <row r="178" spans="1:9" ht="24" x14ac:dyDescent="0.25">
      <c r="A178" s="230"/>
      <c r="B178" s="49"/>
      <c r="C178" s="128" t="s">
        <v>4149</v>
      </c>
      <c r="D178" s="153">
        <f t="shared" si="9"/>
        <v>1</v>
      </c>
      <c r="E178" s="126">
        <v>1</v>
      </c>
      <c r="F178" s="126"/>
      <c r="G178" s="127"/>
      <c r="H178" s="253"/>
      <c r="I178" s="93"/>
    </row>
    <row r="179" spans="1:9" ht="24" x14ac:dyDescent="0.25">
      <c r="A179" s="230"/>
      <c r="B179" s="49"/>
      <c r="C179" s="128" t="s">
        <v>4130</v>
      </c>
      <c r="D179" s="153">
        <f t="shared" si="9"/>
        <v>1</v>
      </c>
      <c r="E179" s="126">
        <v>1</v>
      </c>
      <c r="F179" s="126"/>
      <c r="G179" s="127"/>
      <c r="H179" s="253"/>
      <c r="I179" s="93"/>
    </row>
    <row r="180" spans="1:9" ht="36" x14ac:dyDescent="0.25">
      <c r="A180" s="230"/>
      <c r="B180" s="49"/>
      <c r="C180" s="128" t="s">
        <v>4192</v>
      </c>
      <c r="D180" s="153">
        <f t="shared" si="9"/>
        <v>1</v>
      </c>
      <c r="E180" s="126">
        <v>1</v>
      </c>
      <c r="F180" s="126"/>
      <c r="G180" s="127"/>
      <c r="H180" s="253"/>
      <c r="I180" s="93"/>
    </row>
    <row r="181" spans="1:9" ht="24" x14ac:dyDescent="0.25">
      <c r="A181" s="230"/>
      <c r="B181" s="49"/>
      <c r="C181" s="128" t="s">
        <v>4132</v>
      </c>
      <c r="D181" s="153">
        <f t="shared" si="9"/>
        <v>1</v>
      </c>
      <c r="E181" s="126">
        <v>1</v>
      </c>
      <c r="F181" s="126"/>
      <c r="G181" s="127"/>
      <c r="H181" s="253"/>
      <c r="I181" s="93"/>
    </row>
    <row r="182" spans="1:9" ht="24" x14ac:dyDescent="0.25">
      <c r="A182" s="230"/>
      <c r="B182" s="49"/>
      <c r="C182" s="128" t="s">
        <v>4193</v>
      </c>
      <c r="D182" s="153">
        <f t="shared" si="9"/>
        <v>1</v>
      </c>
      <c r="E182" s="126">
        <v>1</v>
      </c>
      <c r="F182" s="126"/>
      <c r="G182" s="127"/>
      <c r="H182" s="253"/>
      <c r="I182" s="93"/>
    </row>
    <row r="183" spans="1:9" x14ac:dyDescent="0.25">
      <c r="A183" s="230"/>
      <c r="B183" s="49"/>
      <c r="C183" s="128" t="s">
        <v>4162</v>
      </c>
      <c r="D183" s="153">
        <f t="shared" si="9"/>
        <v>1</v>
      </c>
      <c r="E183" s="126">
        <v>1</v>
      </c>
      <c r="F183" s="126"/>
      <c r="G183" s="127"/>
      <c r="H183" s="253"/>
      <c r="I183" s="93"/>
    </row>
    <row r="184" spans="1:9" x14ac:dyDescent="0.25">
      <c r="A184" s="230"/>
      <c r="B184" s="49"/>
      <c r="C184" s="128" t="s">
        <v>4194</v>
      </c>
      <c r="D184" s="153">
        <f t="shared" si="9"/>
        <v>1</v>
      </c>
      <c r="E184" s="126">
        <v>1</v>
      </c>
      <c r="F184" s="126"/>
      <c r="G184" s="127"/>
      <c r="H184" s="253"/>
      <c r="I184" s="93"/>
    </row>
    <row r="185" spans="1:9" x14ac:dyDescent="0.25">
      <c r="A185" s="230"/>
      <c r="B185" s="49"/>
      <c r="C185" s="128" t="s">
        <v>4195</v>
      </c>
      <c r="D185" s="153">
        <f t="shared" si="9"/>
        <v>1</v>
      </c>
      <c r="E185" s="126">
        <v>1</v>
      </c>
      <c r="F185" s="126"/>
      <c r="G185" s="127"/>
      <c r="H185" s="253"/>
      <c r="I185" s="93"/>
    </row>
    <row r="186" spans="1:9" x14ac:dyDescent="0.25">
      <c r="A186" s="230"/>
      <c r="B186" s="49"/>
      <c r="C186" s="128" t="s">
        <v>4196</v>
      </c>
      <c r="D186" s="153">
        <f t="shared" si="9"/>
        <v>1</v>
      </c>
      <c r="E186" s="126">
        <v>1</v>
      </c>
      <c r="F186" s="126"/>
      <c r="G186" s="127"/>
      <c r="H186" s="253"/>
      <c r="I186" s="93"/>
    </row>
    <row r="187" spans="1:9" x14ac:dyDescent="0.25">
      <c r="A187" s="230"/>
      <c r="B187" s="49"/>
      <c r="C187" s="128" t="s">
        <v>4197</v>
      </c>
      <c r="D187" s="153">
        <f t="shared" si="9"/>
        <v>1</v>
      </c>
      <c r="E187" s="126">
        <v>1</v>
      </c>
      <c r="F187" s="126"/>
      <c r="G187" s="127"/>
      <c r="H187" s="253"/>
      <c r="I187" s="93"/>
    </row>
    <row r="188" spans="1:9" ht="24" x14ac:dyDescent="0.25">
      <c r="A188" s="230"/>
      <c r="B188" s="49"/>
      <c r="C188" s="128" t="s">
        <v>4198</v>
      </c>
      <c r="D188" s="153">
        <f t="shared" si="9"/>
        <v>1</v>
      </c>
      <c r="E188" s="126">
        <v>1</v>
      </c>
      <c r="F188" s="126"/>
      <c r="G188" s="127"/>
      <c r="H188" s="253"/>
      <c r="I188" s="93"/>
    </row>
    <row r="189" spans="1:9" ht="24" x14ac:dyDescent="0.25">
      <c r="A189" s="230"/>
      <c r="B189" s="49"/>
      <c r="C189" s="128" t="s">
        <v>4199</v>
      </c>
      <c r="D189" s="153">
        <f t="shared" si="9"/>
        <v>1</v>
      </c>
      <c r="E189" s="126">
        <v>1</v>
      </c>
      <c r="F189" s="126"/>
      <c r="G189" s="127"/>
      <c r="H189" s="253"/>
      <c r="I189" s="93"/>
    </row>
    <row r="190" spans="1:9" x14ac:dyDescent="0.25">
      <c r="A190" s="230"/>
      <c r="B190" s="49"/>
      <c r="C190" s="128" t="s">
        <v>4200</v>
      </c>
      <c r="D190" s="153">
        <f t="shared" si="9"/>
        <v>1</v>
      </c>
      <c r="E190" s="126">
        <v>1</v>
      </c>
      <c r="F190" s="126"/>
      <c r="G190" s="127"/>
      <c r="H190" s="253"/>
      <c r="I190" s="93"/>
    </row>
    <row r="191" spans="1:9" ht="24" x14ac:dyDescent="0.25">
      <c r="A191" s="230"/>
      <c r="B191" s="49"/>
      <c r="C191" s="128" t="s">
        <v>4201</v>
      </c>
      <c r="D191" s="153">
        <f t="shared" si="9"/>
        <v>1</v>
      </c>
      <c r="E191" s="126">
        <v>1</v>
      </c>
      <c r="F191" s="126"/>
      <c r="G191" s="127"/>
      <c r="H191" s="253"/>
      <c r="I191" s="93"/>
    </row>
    <row r="192" spans="1:9" x14ac:dyDescent="0.25">
      <c r="A192" s="230"/>
      <c r="B192" s="49"/>
      <c r="C192" s="128" t="s">
        <v>4202</v>
      </c>
      <c r="D192" s="153">
        <f t="shared" si="9"/>
        <v>1</v>
      </c>
      <c r="E192" s="126">
        <v>1</v>
      </c>
      <c r="F192" s="126"/>
      <c r="G192" s="127"/>
      <c r="H192" s="253"/>
      <c r="I192" s="93"/>
    </row>
    <row r="193" spans="1:9" x14ac:dyDescent="0.25">
      <c r="A193" s="230"/>
      <c r="B193" s="49"/>
      <c r="C193" s="128" t="s">
        <v>4203</v>
      </c>
      <c r="D193" s="153">
        <f t="shared" si="9"/>
        <v>1</v>
      </c>
      <c r="E193" s="126">
        <v>1</v>
      </c>
      <c r="F193" s="126"/>
      <c r="G193" s="127"/>
      <c r="H193" s="253"/>
      <c r="I193" s="93"/>
    </row>
    <row r="194" spans="1:9" ht="24" x14ac:dyDescent="0.25">
      <c r="A194" s="230"/>
      <c r="B194" s="49"/>
      <c r="C194" s="128" t="s">
        <v>4204</v>
      </c>
      <c r="D194" s="153">
        <f t="shared" si="9"/>
        <v>1</v>
      </c>
      <c r="E194" s="126">
        <v>1</v>
      </c>
      <c r="F194" s="126"/>
      <c r="G194" s="127"/>
      <c r="H194" s="253"/>
      <c r="I194" s="93"/>
    </row>
    <row r="195" spans="1:9" ht="24" x14ac:dyDescent="0.25">
      <c r="A195" s="230"/>
      <c r="B195" s="49"/>
      <c r="C195" s="128" t="s">
        <v>4205</v>
      </c>
      <c r="D195" s="153">
        <f t="shared" si="9"/>
        <v>1</v>
      </c>
      <c r="E195" s="126">
        <v>1</v>
      </c>
      <c r="F195" s="126"/>
      <c r="G195" s="127"/>
      <c r="H195" s="253"/>
      <c r="I195" s="93"/>
    </row>
    <row r="196" spans="1:9" ht="24" x14ac:dyDescent="0.25">
      <c r="A196" s="230"/>
      <c r="B196" s="49"/>
      <c r="C196" s="128" t="s">
        <v>4206</v>
      </c>
      <c r="D196" s="153">
        <f t="shared" si="9"/>
        <v>1</v>
      </c>
      <c r="E196" s="126">
        <v>1</v>
      </c>
      <c r="F196" s="126"/>
      <c r="G196" s="127"/>
      <c r="H196" s="253"/>
      <c r="I196" s="93"/>
    </row>
    <row r="197" spans="1:9" ht="24" x14ac:dyDescent="0.25">
      <c r="A197" s="230"/>
      <c r="B197" s="49"/>
      <c r="C197" s="128" t="s">
        <v>4207</v>
      </c>
      <c r="D197" s="153">
        <f t="shared" si="9"/>
        <v>1</v>
      </c>
      <c r="E197" s="126">
        <v>1</v>
      </c>
      <c r="F197" s="126"/>
      <c r="G197" s="127"/>
      <c r="H197" s="253"/>
      <c r="I197" s="93"/>
    </row>
    <row r="198" spans="1:9" ht="24" x14ac:dyDescent="0.25">
      <c r="A198" s="230"/>
      <c r="B198" s="49"/>
      <c r="C198" s="128" t="s">
        <v>4208</v>
      </c>
      <c r="D198" s="153">
        <f t="shared" si="9"/>
        <v>1</v>
      </c>
      <c r="E198" s="126">
        <v>1</v>
      </c>
      <c r="F198" s="126"/>
      <c r="G198" s="127"/>
      <c r="H198" s="253"/>
      <c r="I198" s="93"/>
    </row>
    <row r="199" spans="1:9" x14ac:dyDescent="0.25">
      <c r="A199" s="230"/>
      <c r="B199" s="49"/>
      <c r="C199" s="128" t="s">
        <v>4209</v>
      </c>
      <c r="D199" s="153">
        <f t="shared" si="9"/>
        <v>1</v>
      </c>
      <c r="E199" s="126">
        <v>1</v>
      </c>
      <c r="F199" s="126"/>
      <c r="G199" s="127"/>
      <c r="H199" s="253"/>
      <c r="I199" s="93"/>
    </row>
    <row r="200" spans="1:9" x14ac:dyDescent="0.25">
      <c r="A200" s="230"/>
      <c r="B200" s="49"/>
      <c r="C200" s="128" t="s">
        <v>4210</v>
      </c>
      <c r="D200" s="153">
        <f t="shared" si="9"/>
        <v>1</v>
      </c>
      <c r="E200" s="126">
        <v>1</v>
      </c>
      <c r="F200" s="126"/>
      <c r="G200" s="127"/>
      <c r="H200" s="253"/>
      <c r="I200" s="93"/>
    </row>
    <row r="201" spans="1:9" ht="24" x14ac:dyDescent="0.25">
      <c r="A201" s="230"/>
      <c r="B201" s="49"/>
      <c r="C201" s="128" t="s">
        <v>4211</v>
      </c>
      <c r="D201" s="153">
        <f t="shared" si="9"/>
        <v>1</v>
      </c>
      <c r="E201" s="126">
        <v>1</v>
      </c>
      <c r="F201" s="126"/>
      <c r="G201" s="127"/>
      <c r="H201" s="253"/>
      <c r="I201" s="93"/>
    </row>
    <row r="202" spans="1:9" ht="36" x14ac:dyDescent="0.25">
      <c r="A202" s="230"/>
      <c r="B202" s="49"/>
      <c r="C202" s="128" t="s">
        <v>4212</v>
      </c>
      <c r="D202" s="153">
        <f t="shared" si="9"/>
        <v>1</v>
      </c>
      <c r="E202" s="126">
        <v>1</v>
      </c>
      <c r="F202" s="126"/>
      <c r="G202" s="127"/>
      <c r="H202" s="253"/>
      <c r="I202" s="93"/>
    </row>
    <row r="203" spans="1:9" ht="36" x14ac:dyDescent="0.25">
      <c r="A203" s="230"/>
      <c r="B203" s="49"/>
      <c r="C203" s="128" t="s">
        <v>4213</v>
      </c>
      <c r="D203" s="153">
        <f t="shared" si="9"/>
        <v>1</v>
      </c>
      <c r="E203" s="126">
        <v>1</v>
      </c>
      <c r="F203" s="126"/>
      <c r="G203" s="127"/>
      <c r="H203" s="253"/>
      <c r="I203" s="129"/>
    </row>
    <row r="204" spans="1:9" x14ac:dyDescent="0.25">
      <c r="A204" s="230"/>
      <c r="B204" s="49"/>
      <c r="C204" s="128" t="s">
        <v>4214</v>
      </c>
      <c r="D204" s="153">
        <f t="shared" si="9"/>
        <v>1</v>
      </c>
      <c r="E204" s="126">
        <v>1</v>
      </c>
      <c r="F204" s="126"/>
      <c r="G204" s="127"/>
      <c r="H204" s="253"/>
      <c r="I204" s="129"/>
    </row>
    <row r="205" spans="1:9" x14ac:dyDescent="0.25">
      <c r="A205" s="230"/>
      <c r="B205" s="49"/>
      <c r="C205" s="234"/>
      <c r="D205" s="253"/>
      <c r="E205" s="253"/>
      <c r="F205" s="253"/>
      <c r="G205" s="253"/>
      <c r="H205" s="253"/>
      <c r="I205" s="129"/>
    </row>
    <row r="206" spans="1:9" x14ac:dyDescent="0.25">
      <c r="A206" s="230"/>
      <c r="B206" s="49"/>
      <c r="C206" s="234" t="s">
        <v>1480</v>
      </c>
      <c r="D206" s="253"/>
      <c r="E206" s="253"/>
      <c r="F206" s="253"/>
      <c r="G206" s="253"/>
      <c r="H206" s="253"/>
      <c r="I206" s="129"/>
    </row>
    <row r="207" spans="1:9" x14ac:dyDescent="0.25">
      <c r="A207" s="230"/>
      <c r="B207" s="49"/>
      <c r="C207" s="234"/>
      <c r="D207" s="253"/>
      <c r="E207" s="253"/>
      <c r="F207" s="253"/>
      <c r="G207" s="253"/>
      <c r="H207" s="253"/>
      <c r="I207" s="129"/>
    </row>
    <row r="208" spans="1:9" x14ac:dyDescent="0.25">
      <c r="A208" s="230"/>
      <c r="B208" s="49"/>
      <c r="C208" s="232" t="s">
        <v>726</v>
      </c>
      <c r="D208" s="231"/>
      <c r="E208" s="231" t="s">
        <v>1485</v>
      </c>
      <c r="F208" s="231" t="s">
        <v>712</v>
      </c>
      <c r="G208" s="231" t="s">
        <v>1486</v>
      </c>
      <c r="H208" s="253"/>
      <c r="I208" s="129"/>
    </row>
    <row r="209" spans="1:9" ht="60" x14ac:dyDescent="0.25">
      <c r="A209" s="230"/>
      <c r="B209" s="49"/>
      <c r="C209" s="128" t="s">
        <v>4215</v>
      </c>
      <c r="D209" s="153">
        <f t="shared" ref="D209:D215" si="10">IF(E209="Justificado",0,1)</f>
        <v>1</v>
      </c>
      <c r="E209" s="126">
        <v>1</v>
      </c>
      <c r="F209" s="126"/>
      <c r="G209" s="127"/>
      <c r="H209" s="253"/>
      <c r="I209" s="129"/>
    </row>
    <row r="210" spans="1:9" ht="36" x14ac:dyDescent="0.25">
      <c r="A210" s="230"/>
      <c r="B210" s="49"/>
      <c r="C210" s="124" t="s">
        <v>3964</v>
      </c>
      <c r="D210" s="153">
        <f t="shared" si="10"/>
        <v>1</v>
      </c>
      <c r="E210" s="126">
        <v>1</v>
      </c>
      <c r="F210" s="126"/>
      <c r="G210" s="127"/>
      <c r="H210" s="253"/>
      <c r="I210" s="129"/>
    </row>
    <row r="211" spans="1:9" ht="36" x14ac:dyDescent="0.25">
      <c r="A211" s="230"/>
      <c r="B211" s="49"/>
      <c r="C211" s="124" t="s">
        <v>3965</v>
      </c>
      <c r="D211" s="153">
        <f t="shared" si="10"/>
        <v>1</v>
      </c>
      <c r="E211" s="126">
        <v>1</v>
      </c>
      <c r="F211" s="126"/>
      <c r="G211" s="127"/>
      <c r="H211" s="253"/>
      <c r="I211" s="129"/>
    </row>
    <row r="212" spans="1:9" ht="36" x14ac:dyDescent="0.25">
      <c r="A212" s="230"/>
      <c r="B212" s="49"/>
      <c r="C212" s="124" t="s">
        <v>3966</v>
      </c>
      <c r="D212" s="153">
        <f t="shared" si="10"/>
        <v>1</v>
      </c>
      <c r="E212" s="126">
        <v>1</v>
      </c>
      <c r="F212" s="126"/>
      <c r="G212" s="127"/>
      <c r="H212" s="253"/>
      <c r="I212" s="129"/>
    </row>
    <row r="213" spans="1:9" ht="24" x14ac:dyDescent="0.25">
      <c r="A213" s="230"/>
      <c r="B213" s="49"/>
      <c r="C213" s="124" t="s">
        <v>3967</v>
      </c>
      <c r="D213" s="153">
        <f t="shared" si="10"/>
        <v>1</v>
      </c>
      <c r="E213" s="126">
        <v>1</v>
      </c>
      <c r="F213" s="126"/>
      <c r="G213" s="127"/>
      <c r="H213" s="253"/>
      <c r="I213" s="129"/>
    </row>
    <row r="214" spans="1:9" ht="24" x14ac:dyDescent="0.25">
      <c r="A214" s="230"/>
      <c r="B214" s="49"/>
      <c r="C214" s="124" t="s">
        <v>3968</v>
      </c>
      <c r="D214" s="153">
        <f t="shared" si="10"/>
        <v>1</v>
      </c>
      <c r="E214" s="126">
        <v>1</v>
      </c>
      <c r="F214" s="126"/>
      <c r="G214" s="127"/>
      <c r="H214" s="253"/>
      <c r="I214" s="129"/>
    </row>
    <row r="215" spans="1:9" ht="48" x14ac:dyDescent="0.25">
      <c r="A215" s="230"/>
      <c r="B215" s="49"/>
      <c r="C215" s="124" t="s">
        <v>3969</v>
      </c>
      <c r="D215" s="153">
        <f t="shared" si="10"/>
        <v>1</v>
      </c>
      <c r="E215" s="126">
        <v>1</v>
      </c>
      <c r="F215" s="126"/>
      <c r="G215" s="127"/>
      <c r="H215" s="253"/>
      <c r="I215" s="129"/>
    </row>
    <row r="216" spans="1:9" ht="36" x14ac:dyDescent="0.25">
      <c r="A216" s="230"/>
      <c r="B216" s="49"/>
      <c r="C216" s="130" t="s">
        <v>4216</v>
      </c>
      <c r="D216" s="153">
        <f t="shared" ref="D216:D217" si="11">IF(E216="Justificado",0,1)</f>
        <v>1</v>
      </c>
      <c r="E216" s="126">
        <v>1</v>
      </c>
      <c r="F216" s="126"/>
      <c r="G216" s="127"/>
      <c r="H216" s="253"/>
      <c r="I216" s="129"/>
    </row>
    <row r="217" spans="1:9" ht="24" x14ac:dyDescent="0.25">
      <c r="A217" s="230"/>
      <c r="B217" s="49"/>
      <c r="C217" s="124" t="s">
        <v>3971</v>
      </c>
      <c r="D217" s="153">
        <f t="shared" si="11"/>
        <v>1</v>
      </c>
      <c r="E217" s="126">
        <v>1</v>
      </c>
      <c r="F217" s="126"/>
      <c r="G217" s="127"/>
      <c r="H217" s="253"/>
      <c r="I217" s="129"/>
    </row>
    <row r="218" spans="1:9" x14ac:dyDescent="0.25">
      <c r="A218" s="230"/>
      <c r="B218" s="97"/>
      <c r="C218" s="234"/>
      <c r="D218" s="234"/>
      <c r="E218" s="253"/>
      <c r="F218" s="253"/>
      <c r="G218" s="253"/>
      <c r="H218" s="255"/>
      <c r="I218" s="98"/>
    </row>
    <row r="219" spans="1:9" x14ac:dyDescent="0.25">
      <c r="A219" s="230"/>
      <c r="B219" s="230"/>
      <c r="C219" s="256"/>
      <c r="D219" s="230"/>
      <c r="E219" s="230"/>
      <c r="F219" s="230"/>
      <c r="G219" s="230"/>
      <c r="H219" s="230"/>
      <c r="I219" s="230"/>
    </row>
    <row r="220" spans="1:9" x14ac:dyDescent="0.25">
      <c r="A220" s="230"/>
      <c r="B220" s="230"/>
      <c r="C220" s="256"/>
      <c r="D220" s="230"/>
      <c r="E220" s="230"/>
      <c r="F220" s="230"/>
      <c r="G220" s="230"/>
      <c r="H220" s="230"/>
      <c r="I220" s="230"/>
    </row>
    <row r="221" spans="1:9" x14ac:dyDescent="0.25">
      <c r="A221" s="230"/>
      <c r="B221" s="230"/>
      <c r="C221" s="256"/>
      <c r="D221" s="230"/>
      <c r="E221" s="230"/>
      <c r="F221" s="230"/>
      <c r="G221" s="230"/>
      <c r="H221" s="230"/>
      <c r="I221" s="230"/>
    </row>
    <row r="222" spans="1:9" x14ac:dyDescent="0.25">
      <c r="A222" s="230"/>
      <c r="B222" s="230"/>
      <c r="C222" s="256"/>
      <c r="D222" s="230"/>
      <c r="E222" s="230"/>
      <c r="F222" s="230"/>
      <c r="G222" s="230"/>
      <c r="H222" s="230"/>
      <c r="I222" s="230"/>
    </row>
    <row r="223" spans="1:9" x14ac:dyDescent="0.25">
      <c r="A223" s="230"/>
      <c r="B223" s="230"/>
      <c r="C223" s="256"/>
      <c r="D223" s="230"/>
      <c r="E223" s="230"/>
      <c r="F223" s="230"/>
      <c r="G223" s="230"/>
      <c r="H223" s="230"/>
      <c r="I223" s="230"/>
    </row>
    <row r="224" spans="1:9" x14ac:dyDescent="0.25">
      <c r="A224" s="230"/>
      <c r="B224" s="230"/>
      <c r="C224" s="256"/>
      <c r="D224" s="230"/>
      <c r="E224" s="230"/>
      <c r="F224" s="230"/>
      <c r="G224" s="230"/>
      <c r="H224" s="230"/>
      <c r="I224" s="230"/>
    </row>
    <row r="225" spans="1:9" ht="18.75" x14ac:dyDescent="0.25">
      <c r="A225" s="234"/>
      <c r="B225" s="407" t="s">
        <v>4217</v>
      </c>
      <c r="C225" s="408"/>
      <c r="D225" s="408"/>
      <c r="E225" s="408"/>
      <c r="F225" s="408"/>
      <c r="G225" s="408"/>
      <c r="H225" s="408"/>
      <c r="I225" s="243"/>
    </row>
    <row r="226" spans="1:9" x14ac:dyDescent="0.25">
      <c r="A226" s="234"/>
      <c r="B226" s="232"/>
      <c r="C226" s="232"/>
      <c r="D226" s="232"/>
      <c r="E226" s="232"/>
      <c r="F226" s="232"/>
      <c r="G226" s="232"/>
      <c r="H226" s="232"/>
      <c r="I226" s="232"/>
    </row>
    <row r="227" spans="1:9" x14ac:dyDescent="0.25">
      <c r="A227" s="234"/>
      <c r="B227" s="232"/>
      <c r="C227" s="244" t="s">
        <v>1478</v>
      </c>
      <c r="D227" s="244"/>
      <c r="E227" s="245">
        <f>IF(SUM(D238:D254)=0,"NA",SUM(E238:E254)/SUM(D238:D254))</f>
        <v>1</v>
      </c>
      <c r="F227" s="246"/>
      <c r="G227" s="248"/>
      <c r="H227" s="234"/>
      <c r="I227" s="232"/>
    </row>
    <row r="228" spans="1:9" x14ac:dyDescent="0.25">
      <c r="A228" s="234"/>
      <c r="B228" s="234"/>
      <c r="C228" s="244" t="s">
        <v>1480</v>
      </c>
      <c r="D228" s="244"/>
      <c r="E228" s="245">
        <f>IF(SUM(D238:D254)=0,"NA",SUM(E259:E266)/SUM(D259:D266))</f>
        <v>1</v>
      </c>
      <c r="F228" s="246"/>
      <c r="G228" s="248"/>
      <c r="H228" s="234"/>
      <c r="I228" s="232"/>
    </row>
    <row r="229" spans="1:9" ht="45" x14ac:dyDescent="0.25">
      <c r="A229" s="234"/>
      <c r="B229" s="234"/>
      <c r="C229" s="244" t="s">
        <v>1482</v>
      </c>
      <c r="D229" s="244"/>
      <c r="E229" s="177">
        <f>IF(SUM(D238:D254)=0,"NA",E227*0.6+E228*0.4)</f>
        <v>1</v>
      </c>
      <c r="F229" s="249"/>
      <c r="G229" s="235" t="s">
        <v>3244</v>
      </c>
      <c r="H229" s="234"/>
      <c r="I229" s="232"/>
    </row>
    <row r="230" spans="1:9" x14ac:dyDescent="0.25">
      <c r="A230" s="234"/>
      <c r="B230" s="234"/>
      <c r="C230" s="234"/>
      <c r="D230" s="234"/>
      <c r="E230" s="236"/>
      <c r="F230" s="236"/>
      <c r="G230" s="234"/>
      <c r="H230" s="234"/>
      <c r="I230" s="232"/>
    </row>
    <row r="231" spans="1:9" x14ac:dyDescent="0.25">
      <c r="A231" s="230"/>
      <c r="B231" s="231"/>
      <c r="C231" s="232"/>
      <c r="D231" s="231"/>
      <c r="E231" s="231"/>
      <c r="F231" s="231"/>
      <c r="G231" s="231"/>
      <c r="H231" s="232"/>
      <c r="I231" s="232"/>
    </row>
    <row r="232" spans="1:9" x14ac:dyDescent="0.25">
      <c r="A232" s="230"/>
      <c r="B232" s="91"/>
      <c r="C232" s="251"/>
      <c r="D232" s="252"/>
      <c r="E232" s="409"/>
      <c r="F232" s="410"/>
      <c r="G232" s="410"/>
      <c r="H232" s="252"/>
      <c r="I232" s="92"/>
    </row>
    <row r="233" spans="1:9" x14ac:dyDescent="0.25">
      <c r="A233" s="230"/>
      <c r="B233" s="49"/>
      <c r="C233" s="234" t="s">
        <v>1484</v>
      </c>
      <c r="D233" s="253"/>
      <c r="E233" s="253"/>
      <c r="F233" s="253"/>
      <c r="G233" s="253"/>
      <c r="H233" s="253"/>
      <c r="I233" s="93"/>
    </row>
    <row r="234" spans="1:9" x14ac:dyDescent="0.25">
      <c r="A234" s="230"/>
      <c r="B234" s="123"/>
      <c r="C234" s="234"/>
      <c r="D234" s="253"/>
      <c r="E234" s="253"/>
      <c r="F234" s="253"/>
      <c r="G234" s="253"/>
      <c r="H234" s="253"/>
      <c r="I234" s="93"/>
    </row>
    <row r="235" spans="1:9" x14ac:dyDescent="0.25">
      <c r="A235" s="230"/>
      <c r="B235" s="123"/>
      <c r="C235" s="232" t="s">
        <v>726</v>
      </c>
      <c r="D235" s="231"/>
      <c r="E235" s="231" t="s">
        <v>1485</v>
      </c>
      <c r="F235" s="231" t="s">
        <v>712</v>
      </c>
      <c r="G235" s="231" t="s">
        <v>1486</v>
      </c>
      <c r="H235" s="253"/>
      <c r="I235" s="93"/>
    </row>
    <row r="236" spans="1:9" x14ac:dyDescent="0.25">
      <c r="A236" s="230"/>
      <c r="B236" s="123"/>
      <c r="C236" s="124" t="s">
        <v>1487</v>
      </c>
      <c r="D236" s="153">
        <f t="shared" ref="D236:D254" si="12">IF(E236="Justificado",0,1)</f>
        <v>1</v>
      </c>
      <c r="E236" s="126">
        <v>1</v>
      </c>
      <c r="F236" s="126"/>
      <c r="G236" s="127"/>
      <c r="H236" s="253"/>
      <c r="I236" s="93"/>
    </row>
    <row r="237" spans="1:9" ht="24" x14ac:dyDescent="0.25">
      <c r="A237" s="230"/>
      <c r="B237" s="123"/>
      <c r="C237" s="124" t="s">
        <v>1488</v>
      </c>
      <c r="D237" s="153">
        <f t="shared" si="12"/>
        <v>1</v>
      </c>
      <c r="E237" s="126">
        <v>1</v>
      </c>
      <c r="F237" s="126"/>
      <c r="G237" s="127"/>
      <c r="H237" s="253"/>
      <c r="I237" s="93"/>
    </row>
    <row r="238" spans="1:9" x14ac:dyDescent="0.25">
      <c r="A238" s="230"/>
      <c r="B238" s="49"/>
      <c r="C238" s="128" t="s">
        <v>4128</v>
      </c>
      <c r="D238" s="153">
        <f t="shared" si="12"/>
        <v>1</v>
      </c>
      <c r="E238" s="126">
        <v>1</v>
      </c>
      <c r="F238" s="126"/>
      <c r="G238" s="127"/>
      <c r="H238" s="253"/>
      <c r="I238" s="93"/>
    </row>
    <row r="239" spans="1:9" ht="24" x14ac:dyDescent="0.25">
      <c r="A239" s="230"/>
      <c r="B239" s="49"/>
      <c r="C239" s="128" t="s">
        <v>4218</v>
      </c>
      <c r="D239" s="153">
        <f t="shared" si="12"/>
        <v>1</v>
      </c>
      <c r="E239" s="126">
        <v>1</v>
      </c>
      <c r="F239" s="126"/>
      <c r="G239" s="127"/>
      <c r="H239" s="253"/>
      <c r="I239" s="93"/>
    </row>
    <row r="240" spans="1:9" ht="24" x14ac:dyDescent="0.25">
      <c r="A240" s="230"/>
      <c r="B240" s="49"/>
      <c r="C240" s="128" t="s">
        <v>4219</v>
      </c>
      <c r="D240" s="153">
        <f t="shared" si="12"/>
        <v>1</v>
      </c>
      <c r="E240" s="126">
        <v>1</v>
      </c>
      <c r="F240" s="126"/>
      <c r="G240" s="127"/>
      <c r="H240" s="253"/>
      <c r="I240" s="93"/>
    </row>
    <row r="241" spans="1:9" ht="36" x14ac:dyDescent="0.25">
      <c r="A241" s="230"/>
      <c r="B241" s="49"/>
      <c r="C241" s="128" t="s">
        <v>4220</v>
      </c>
      <c r="D241" s="153">
        <f t="shared" si="12"/>
        <v>1</v>
      </c>
      <c r="E241" s="126">
        <v>1</v>
      </c>
      <c r="F241" s="126"/>
      <c r="G241" s="127"/>
      <c r="H241" s="253"/>
      <c r="I241" s="93"/>
    </row>
    <row r="242" spans="1:9" ht="24" x14ac:dyDescent="0.25">
      <c r="A242" s="230"/>
      <c r="B242" s="49"/>
      <c r="C242" s="128" t="s">
        <v>4221</v>
      </c>
      <c r="D242" s="153">
        <f t="shared" si="12"/>
        <v>1</v>
      </c>
      <c r="E242" s="126">
        <v>1</v>
      </c>
      <c r="F242" s="126"/>
      <c r="G242" s="127"/>
      <c r="H242" s="253"/>
      <c r="I242" s="93"/>
    </row>
    <row r="243" spans="1:9" ht="24" x14ac:dyDescent="0.25">
      <c r="A243" s="230"/>
      <c r="B243" s="49"/>
      <c r="C243" s="128" t="s">
        <v>4222</v>
      </c>
      <c r="D243" s="153">
        <f t="shared" si="12"/>
        <v>1</v>
      </c>
      <c r="E243" s="126">
        <v>1</v>
      </c>
      <c r="F243" s="126"/>
      <c r="G243" s="127"/>
      <c r="H243" s="253"/>
      <c r="I243" s="93"/>
    </row>
    <row r="244" spans="1:9" ht="24" x14ac:dyDescent="0.25">
      <c r="A244" s="230"/>
      <c r="B244" s="49"/>
      <c r="C244" s="128" t="s">
        <v>4223</v>
      </c>
      <c r="D244" s="153">
        <f t="shared" si="12"/>
        <v>1</v>
      </c>
      <c r="E244" s="126">
        <v>1</v>
      </c>
      <c r="F244" s="126"/>
      <c r="G244" s="127"/>
      <c r="H244" s="253"/>
      <c r="I244" s="93"/>
    </row>
    <row r="245" spans="1:9" ht="24" x14ac:dyDescent="0.25">
      <c r="A245" s="230"/>
      <c r="B245" s="49"/>
      <c r="C245" s="128" t="s">
        <v>4224</v>
      </c>
      <c r="D245" s="153">
        <f t="shared" si="12"/>
        <v>1</v>
      </c>
      <c r="E245" s="126">
        <v>1</v>
      </c>
      <c r="F245" s="126"/>
      <c r="G245" s="127"/>
      <c r="H245" s="253"/>
      <c r="I245" s="93"/>
    </row>
    <row r="246" spans="1:9" ht="36" x14ac:dyDescent="0.25">
      <c r="A246" s="230"/>
      <c r="B246" s="49"/>
      <c r="C246" s="128" t="s">
        <v>4225</v>
      </c>
      <c r="D246" s="153">
        <f t="shared" si="12"/>
        <v>1</v>
      </c>
      <c r="E246" s="126">
        <v>1</v>
      </c>
      <c r="F246" s="126"/>
      <c r="G246" s="127"/>
      <c r="H246" s="253"/>
      <c r="I246" s="93"/>
    </row>
    <row r="247" spans="1:9" ht="24" x14ac:dyDescent="0.25">
      <c r="A247" s="230"/>
      <c r="B247" s="49"/>
      <c r="C247" s="128" t="s">
        <v>4226</v>
      </c>
      <c r="D247" s="153">
        <f t="shared" si="12"/>
        <v>1</v>
      </c>
      <c r="E247" s="126">
        <v>1</v>
      </c>
      <c r="F247" s="126"/>
      <c r="G247" s="127"/>
      <c r="H247" s="253"/>
      <c r="I247" s="93"/>
    </row>
    <row r="248" spans="1:9" ht="24" x14ac:dyDescent="0.25">
      <c r="A248" s="230"/>
      <c r="B248" s="49"/>
      <c r="C248" s="128" t="s">
        <v>4227</v>
      </c>
      <c r="D248" s="153">
        <f t="shared" si="12"/>
        <v>1</v>
      </c>
      <c r="E248" s="126">
        <v>1</v>
      </c>
      <c r="F248" s="126"/>
      <c r="G248" s="127"/>
      <c r="H248" s="253"/>
      <c r="I248" s="93"/>
    </row>
    <row r="249" spans="1:9" ht="36" x14ac:dyDescent="0.25">
      <c r="A249" s="230"/>
      <c r="B249" s="49"/>
      <c r="C249" s="128" t="s">
        <v>4228</v>
      </c>
      <c r="D249" s="153">
        <f t="shared" si="12"/>
        <v>1</v>
      </c>
      <c r="E249" s="126">
        <v>1</v>
      </c>
      <c r="F249" s="126"/>
      <c r="G249" s="127"/>
      <c r="H249" s="253"/>
      <c r="I249" s="93"/>
    </row>
    <row r="250" spans="1:9" ht="36" x14ac:dyDescent="0.25">
      <c r="A250" s="230"/>
      <c r="B250" s="49"/>
      <c r="C250" s="128" t="s">
        <v>4229</v>
      </c>
      <c r="D250" s="153">
        <f t="shared" si="12"/>
        <v>1</v>
      </c>
      <c r="E250" s="126">
        <v>1</v>
      </c>
      <c r="F250" s="126"/>
      <c r="G250" s="127"/>
      <c r="H250" s="253"/>
      <c r="I250" s="93"/>
    </row>
    <row r="251" spans="1:9" ht="24" x14ac:dyDescent="0.25">
      <c r="A251" s="230"/>
      <c r="B251" s="49"/>
      <c r="C251" s="128" t="s">
        <v>4230</v>
      </c>
      <c r="D251" s="153">
        <f t="shared" si="12"/>
        <v>1</v>
      </c>
      <c r="E251" s="126">
        <v>1</v>
      </c>
      <c r="F251" s="126"/>
      <c r="G251" s="127"/>
      <c r="H251" s="253"/>
      <c r="I251" s="93"/>
    </row>
    <row r="252" spans="1:9" ht="36" x14ac:dyDescent="0.25">
      <c r="A252" s="230"/>
      <c r="B252" s="49"/>
      <c r="C252" s="128" t="s">
        <v>4231</v>
      </c>
      <c r="D252" s="153">
        <f t="shared" si="12"/>
        <v>1</v>
      </c>
      <c r="E252" s="126">
        <v>1</v>
      </c>
      <c r="F252" s="126"/>
      <c r="G252" s="127"/>
      <c r="H252" s="253"/>
      <c r="I252" s="93"/>
    </row>
    <row r="253" spans="1:9" ht="36" x14ac:dyDescent="0.25">
      <c r="A253" s="230"/>
      <c r="B253" s="49"/>
      <c r="C253" s="128" t="s">
        <v>4232</v>
      </c>
      <c r="D253" s="153">
        <f t="shared" si="12"/>
        <v>1</v>
      </c>
      <c r="E253" s="126">
        <v>1</v>
      </c>
      <c r="F253" s="126"/>
      <c r="G253" s="127"/>
      <c r="H253" s="253"/>
      <c r="I253" s="129"/>
    </row>
    <row r="254" spans="1:9" x14ac:dyDescent="0.25">
      <c r="A254" s="230"/>
      <c r="B254" s="49"/>
      <c r="C254" s="128" t="s">
        <v>4233</v>
      </c>
      <c r="D254" s="153">
        <f t="shared" si="12"/>
        <v>1</v>
      </c>
      <c r="E254" s="126">
        <v>1</v>
      </c>
      <c r="F254" s="126"/>
      <c r="G254" s="127"/>
      <c r="H254" s="253"/>
      <c r="I254" s="129"/>
    </row>
    <row r="255" spans="1:9" x14ac:dyDescent="0.25">
      <c r="A255" s="230"/>
      <c r="B255" s="49"/>
      <c r="C255" s="234"/>
      <c r="D255" s="253"/>
      <c r="E255" s="253"/>
      <c r="F255" s="253"/>
      <c r="G255" s="253"/>
      <c r="H255" s="253"/>
      <c r="I255" s="129"/>
    </row>
    <row r="256" spans="1:9" x14ac:dyDescent="0.25">
      <c r="A256" s="230"/>
      <c r="B256" s="49"/>
      <c r="C256" s="234" t="s">
        <v>1480</v>
      </c>
      <c r="D256" s="253"/>
      <c r="E256" s="253"/>
      <c r="F256" s="253"/>
      <c r="G256" s="253"/>
      <c r="H256" s="253"/>
      <c r="I256" s="129"/>
    </row>
    <row r="257" spans="1:9" x14ac:dyDescent="0.25">
      <c r="A257" s="230"/>
      <c r="B257" s="49"/>
      <c r="C257" s="234"/>
      <c r="D257" s="253"/>
      <c r="E257" s="253"/>
      <c r="F257" s="253"/>
      <c r="G257" s="253"/>
      <c r="H257" s="253"/>
      <c r="I257" s="129"/>
    </row>
    <row r="258" spans="1:9" x14ac:dyDescent="0.25">
      <c r="A258" s="230"/>
      <c r="B258" s="49"/>
      <c r="C258" s="232" t="s">
        <v>726</v>
      </c>
      <c r="D258" s="231"/>
      <c r="E258" s="231" t="s">
        <v>1485</v>
      </c>
      <c r="F258" s="231" t="s">
        <v>712</v>
      </c>
      <c r="G258" s="231" t="s">
        <v>1486</v>
      </c>
      <c r="H258" s="253"/>
      <c r="I258" s="129"/>
    </row>
    <row r="259" spans="1:9" ht="48" x14ac:dyDescent="0.25">
      <c r="A259" s="230"/>
      <c r="B259" s="49"/>
      <c r="C259" s="128" t="s">
        <v>4234</v>
      </c>
      <c r="D259" s="153">
        <f t="shared" ref="D259:D265" si="13">IF(E259="Justificado",0,1)</f>
        <v>1</v>
      </c>
      <c r="E259" s="126">
        <v>1</v>
      </c>
      <c r="F259" s="126"/>
      <c r="G259" s="127"/>
      <c r="H259" s="253"/>
      <c r="I259" s="129"/>
    </row>
    <row r="260" spans="1:9" ht="36" x14ac:dyDescent="0.25">
      <c r="A260" s="230"/>
      <c r="B260" s="49"/>
      <c r="C260" s="124" t="s">
        <v>4235</v>
      </c>
      <c r="D260" s="153">
        <f t="shared" si="13"/>
        <v>1</v>
      </c>
      <c r="E260" s="126">
        <v>1</v>
      </c>
      <c r="F260" s="126"/>
      <c r="G260" s="127"/>
      <c r="H260" s="253"/>
      <c r="I260" s="129"/>
    </row>
    <row r="261" spans="1:9" ht="36" x14ac:dyDescent="0.25">
      <c r="A261" s="230"/>
      <c r="B261" s="49"/>
      <c r="C261" s="124" t="s">
        <v>4236</v>
      </c>
      <c r="D261" s="153">
        <f t="shared" si="13"/>
        <v>1</v>
      </c>
      <c r="E261" s="126">
        <v>1</v>
      </c>
      <c r="F261" s="126"/>
      <c r="G261" s="127"/>
      <c r="H261" s="253"/>
      <c r="I261" s="129"/>
    </row>
    <row r="262" spans="1:9" ht="36" x14ac:dyDescent="0.25">
      <c r="A262" s="230"/>
      <c r="B262" s="49"/>
      <c r="C262" s="124" t="s">
        <v>4237</v>
      </c>
      <c r="D262" s="153">
        <f t="shared" si="13"/>
        <v>1</v>
      </c>
      <c r="E262" s="126">
        <v>1</v>
      </c>
      <c r="F262" s="126"/>
      <c r="G262" s="127"/>
      <c r="H262" s="253"/>
      <c r="I262" s="129"/>
    </row>
    <row r="263" spans="1:9" ht="24" x14ac:dyDescent="0.25">
      <c r="A263" s="230"/>
      <c r="B263" s="49"/>
      <c r="C263" s="124" t="s">
        <v>4238</v>
      </c>
      <c r="D263" s="153">
        <f t="shared" si="13"/>
        <v>1</v>
      </c>
      <c r="E263" s="126">
        <v>1</v>
      </c>
      <c r="F263" s="126"/>
      <c r="G263" s="127"/>
      <c r="H263" s="253"/>
      <c r="I263" s="129"/>
    </row>
    <row r="264" spans="1:9" ht="24" x14ac:dyDescent="0.25">
      <c r="A264" s="230"/>
      <c r="B264" s="49"/>
      <c r="C264" s="124" t="s">
        <v>4239</v>
      </c>
      <c r="D264" s="153">
        <f t="shared" si="13"/>
        <v>1</v>
      </c>
      <c r="E264" s="126">
        <v>1</v>
      </c>
      <c r="F264" s="126"/>
      <c r="G264" s="127"/>
      <c r="H264" s="253"/>
      <c r="I264" s="129"/>
    </row>
    <row r="265" spans="1:9" ht="48" x14ac:dyDescent="0.25">
      <c r="A265" s="230"/>
      <c r="B265" s="49"/>
      <c r="C265" s="124" t="s">
        <v>4240</v>
      </c>
      <c r="D265" s="153">
        <f t="shared" si="13"/>
        <v>1</v>
      </c>
      <c r="E265" s="126">
        <v>1</v>
      </c>
      <c r="F265" s="126"/>
      <c r="G265" s="127"/>
      <c r="H265" s="253"/>
      <c r="I265" s="129"/>
    </row>
    <row r="266" spans="1:9" ht="36" x14ac:dyDescent="0.25">
      <c r="A266" s="230"/>
      <c r="B266" s="49"/>
      <c r="C266" s="130" t="s">
        <v>4241</v>
      </c>
      <c r="D266" s="153">
        <f t="shared" ref="D266:D267" si="14">IF(E266="Justificado",0,1)</f>
        <v>1</v>
      </c>
      <c r="E266" s="126">
        <v>1</v>
      </c>
      <c r="F266" s="126"/>
      <c r="G266" s="127"/>
      <c r="H266" s="253"/>
      <c r="I266" s="129"/>
    </row>
    <row r="267" spans="1:9" ht="24" x14ac:dyDescent="0.25">
      <c r="A267" s="230"/>
      <c r="B267" s="49"/>
      <c r="C267" s="124" t="s">
        <v>4242</v>
      </c>
      <c r="D267" s="153">
        <f t="shared" si="14"/>
        <v>1</v>
      </c>
      <c r="E267" s="126">
        <v>1</v>
      </c>
      <c r="F267" s="126"/>
      <c r="G267" s="127"/>
      <c r="H267" s="253"/>
      <c r="I267" s="129"/>
    </row>
    <row r="268" spans="1:9" x14ac:dyDescent="0.25">
      <c r="A268" s="230"/>
      <c r="B268" s="97"/>
      <c r="C268" s="234"/>
      <c r="D268" s="234"/>
      <c r="E268" s="253"/>
      <c r="F268" s="253"/>
      <c r="G268" s="253"/>
      <c r="H268" s="255"/>
      <c r="I268" s="98"/>
    </row>
    <row r="269" spans="1:9" x14ac:dyDescent="0.25">
      <c r="A269" s="230"/>
      <c r="B269" s="230"/>
      <c r="C269" s="256"/>
      <c r="D269" s="230"/>
      <c r="E269" s="230"/>
      <c r="F269" s="230"/>
      <c r="G269" s="230"/>
      <c r="H269" s="230"/>
      <c r="I269" s="230"/>
    </row>
    <row r="270" spans="1:9" x14ac:dyDescent="0.25">
      <c r="A270" s="230"/>
      <c r="B270" s="230"/>
      <c r="C270" s="256"/>
      <c r="D270" s="230"/>
      <c r="E270" s="230"/>
      <c r="F270" s="230"/>
      <c r="G270" s="230"/>
      <c r="H270" s="230"/>
      <c r="I270" s="230"/>
    </row>
    <row r="271" spans="1:9" x14ac:dyDescent="0.25">
      <c r="A271" s="230"/>
      <c r="B271" s="230"/>
      <c r="C271" s="256"/>
      <c r="D271" s="230"/>
      <c r="E271" s="230"/>
      <c r="F271" s="230"/>
      <c r="G271" s="230"/>
      <c r="H271" s="230"/>
      <c r="I271" s="230"/>
    </row>
    <row r="272" spans="1:9" x14ac:dyDescent="0.25">
      <c r="A272" s="230"/>
      <c r="B272" s="230"/>
      <c r="C272" s="256"/>
      <c r="D272" s="230"/>
      <c r="E272" s="230"/>
      <c r="F272" s="230"/>
      <c r="G272" s="230"/>
      <c r="H272" s="230"/>
      <c r="I272" s="230"/>
    </row>
    <row r="273" spans="1:9" x14ac:dyDescent="0.25">
      <c r="A273" s="230"/>
      <c r="B273" s="230"/>
      <c r="C273" s="256"/>
      <c r="D273" s="230"/>
      <c r="E273" s="230"/>
      <c r="F273" s="230"/>
      <c r="G273" s="230"/>
      <c r="H273" s="230"/>
      <c r="I273" s="230"/>
    </row>
    <row r="274" spans="1:9" x14ac:dyDescent="0.25">
      <c r="A274" s="230"/>
      <c r="B274" s="230"/>
      <c r="C274" s="256"/>
      <c r="D274" s="230"/>
      <c r="E274" s="230"/>
      <c r="F274" s="230"/>
      <c r="G274" s="230"/>
      <c r="H274" s="230"/>
      <c r="I274" s="230"/>
    </row>
    <row r="275" spans="1:9" ht="18.75" x14ac:dyDescent="0.25">
      <c r="A275" s="234"/>
      <c r="B275" s="407" t="s">
        <v>4243</v>
      </c>
      <c r="C275" s="408"/>
      <c r="D275" s="408"/>
      <c r="E275" s="408"/>
      <c r="F275" s="408"/>
      <c r="G275" s="408"/>
      <c r="H275" s="408"/>
      <c r="I275" s="243"/>
    </row>
    <row r="276" spans="1:9" x14ac:dyDescent="0.25">
      <c r="A276" s="234"/>
      <c r="B276" s="232"/>
      <c r="C276" s="232"/>
      <c r="D276" s="232"/>
      <c r="E276" s="232"/>
      <c r="F276" s="232"/>
      <c r="G276" s="232"/>
      <c r="H276" s="232"/>
      <c r="I276" s="232"/>
    </row>
    <row r="277" spans="1:9" x14ac:dyDescent="0.25">
      <c r="A277" s="234"/>
      <c r="B277" s="232"/>
      <c r="C277" s="244" t="s">
        <v>1478</v>
      </c>
      <c r="D277" s="244"/>
      <c r="E277" s="245">
        <f>IF(SUM(D288:D306)=0,"NA",SUM(E288:E306)/SUM(D288:D306))</f>
        <v>1</v>
      </c>
      <c r="F277" s="246"/>
      <c r="G277" s="248"/>
      <c r="H277" s="234"/>
      <c r="I277" s="232"/>
    </row>
    <row r="278" spans="1:9" x14ac:dyDescent="0.25">
      <c r="A278" s="234"/>
      <c r="B278" s="234"/>
      <c r="C278" s="244" t="s">
        <v>1480</v>
      </c>
      <c r="D278" s="244"/>
      <c r="E278" s="245">
        <f>IF(SUM(D288:D306)=0,"NA",SUM(E311:E318)/SUM(D311:D318))</f>
        <v>1</v>
      </c>
      <c r="F278" s="246"/>
      <c r="G278" s="248"/>
      <c r="H278" s="234"/>
      <c r="I278" s="232"/>
    </row>
    <row r="279" spans="1:9" ht="30" x14ac:dyDescent="0.25">
      <c r="A279" s="234"/>
      <c r="B279" s="234"/>
      <c r="C279" s="244" t="s">
        <v>1482</v>
      </c>
      <c r="D279" s="244"/>
      <c r="E279" s="177">
        <f>IF(SUM(D288:D306)=0,"NA",E277*0.6+E278*0.4)</f>
        <v>1</v>
      </c>
      <c r="F279" s="249"/>
      <c r="G279" s="235" t="s">
        <v>3249</v>
      </c>
      <c r="H279" s="234"/>
      <c r="I279" s="232"/>
    </row>
    <row r="280" spans="1:9" x14ac:dyDescent="0.25">
      <c r="A280" s="234"/>
      <c r="B280" s="234"/>
      <c r="C280" s="234"/>
      <c r="D280" s="234"/>
      <c r="E280" s="236"/>
      <c r="F280" s="236"/>
      <c r="G280" s="234"/>
      <c r="H280" s="234"/>
      <c r="I280" s="232"/>
    </row>
    <row r="281" spans="1:9" x14ac:dyDescent="0.25">
      <c r="A281" s="230"/>
      <c r="B281" s="231"/>
      <c r="C281" s="232"/>
      <c r="D281" s="231"/>
      <c r="E281" s="231"/>
      <c r="F281" s="231"/>
      <c r="G281" s="231"/>
      <c r="H281" s="232"/>
      <c r="I281" s="232"/>
    </row>
    <row r="282" spans="1:9" x14ac:dyDescent="0.25">
      <c r="A282" s="230"/>
      <c r="B282" s="91"/>
      <c r="C282" s="251"/>
      <c r="D282" s="252"/>
      <c r="E282" s="409"/>
      <c r="F282" s="410"/>
      <c r="G282" s="410"/>
      <c r="H282" s="252"/>
      <c r="I282" s="92"/>
    </row>
    <row r="283" spans="1:9" x14ac:dyDescent="0.25">
      <c r="A283" s="230"/>
      <c r="B283" s="49"/>
      <c r="C283" s="234" t="s">
        <v>1484</v>
      </c>
      <c r="D283" s="253"/>
      <c r="E283" s="253"/>
      <c r="F283" s="253"/>
      <c r="G283" s="253"/>
      <c r="H283" s="253"/>
      <c r="I283" s="93"/>
    </row>
    <row r="284" spans="1:9" x14ac:dyDescent="0.25">
      <c r="A284" s="230"/>
      <c r="B284" s="123"/>
      <c r="C284" s="234"/>
      <c r="D284" s="253"/>
      <c r="E284" s="253"/>
      <c r="F284" s="253"/>
      <c r="G284" s="253"/>
      <c r="H284" s="253"/>
      <c r="I284" s="93"/>
    </row>
    <row r="285" spans="1:9" x14ac:dyDescent="0.25">
      <c r="A285" s="230"/>
      <c r="B285" s="123"/>
      <c r="C285" s="232" t="s">
        <v>726</v>
      </c>
      <c r="D285" s="231"/>
      <c r="E285" s="231" t="s">
        <v>1485</v>
      </c>
      <c r="F285" s="231" t="s">
        <v>712</v>
      </c>
      <c r="G285" s="231" t="s">
        <v>1486</v>
      </c>
      <c r="H285" s="253"/>
      <c r="I285" s="93"/>
    </row>
    <row r="286" spans="1:9" x14ac:dyDescent="0.25">
      <c r="A286" s="230"/>
      <c r="B286" s="123"/>
      <c r="C286" s="124" t="s">
        <v>1487</v>
      </c>
      <c r="D286" s="153">
        <f t="shared" ref="D286:D306" si="15">IF(E286="Justificado",0,1)</f>
        <v>1</v>
      </c>
      <c r="E286" s="126">
        <v>1</v>
      </c>
      <c r="F286" s="126"/>
      <c r="G286" s="127"/>
      <c r="H286" s="253"/>
      <c r="I286" s="93"/>
    </row>
    <row r="287" spans="1:9" ht="24" x14ac:dyDescent="0.25">
      <c r="A287" s="230"/>
      <c r="B287" s="123"/>
      <c r="C287" s="124" t="s">
        <v>1488</v>
      </c>
      <c r="D287" s="153">
        <f t="shared" si="15"/>
        <v>1</v>
      </c>
      <c r="E287" s="126">
        <v>1</v>
      </c>
      <c r="F287" s="126"/>
      <c r="G287" s="127"/>
      <c r="H287" s="253"/>
      <c r="I287" s="93"/>
    </row>
    <row r="288" spans="1:9" x14ac:dyDescent="0.25">
      <c r="A288" s="230"/>
      <c r="B288" s="49"/>
      <c r="C288" s="128" t="s">
        <v>4128</v>
      </c>
      <c r="D288" s="153">
        <f t="shared" si="15"/>
        <v>1</v>
      </c>
      <c r="E288" s="126">
        <v>1</v>
      </c>
      <c r="F288" s="126"/>
      <c r="G288" s="127"/>
      <c r="H288" s="253"/>
      <c r="I288" s="93"/>
    </row>
    <row r="289" spans="1:9" ht="24" x14ac:dyDescent="0.25">
      <c r="A289" s="230"/>
      <c r="B289" s="49"/>
      <c r="C289" s="128" t="s">
        <v>4218</v>
      </c>
      <c r="D289" s="153">
        <f t="shared" si="15"/>
        <v>1</v>
      </c>
      <c r="E289" s="126">
        <v>1</v>
      </c>
      <c r="F289" s="126"/>
      <c r="G289" s="127"/>
      <c r="H289" s="253"/>
      <c r="I289" s="93"/>
    </row>
    <row r="290" spans="1:9" ht="24" x14ac:dyDescent="0.25">
      <c r="A290" s="230"/>
      <c r="B290" s="49"/>
      <c r="C290" s="128" t="s">
        <v>4219</v>
      </c>
      <c r="D290" s="153">
        <f t="shared" si="15"/>
        <v>1</v>
      </c>
      <c r="E290" s="126">
        <v>1</v>
      </c>
      <c r="F290" s="126"/>
      <c r="G290" s="127"/>
      <c r="H290" s="253"/>
      <c r="I290" s="93"/>
    </row>
    <row r="291" spans="1:9" ht="36" x14ac:dyDescent="0.25">
      <c r="A291" s="230"/>
      <c r="B291" s="49"/>
      <c r="C291" s="128" t="s">
        <v>4220</v>
      </c>
      <c r="D291" s="153">
        <f t="shared" si="15"/>
        <v>1</v>
      </c>
      <c r="E291" s="126">
        <v>1</v>
      </c>
      <c r="F291" s="126"/>
      <c r="G291" s="127"/>
      <c r="H291" s="253"/>
      <c r="I291" s="93"/>
    </row>
    <row r="292" spans="1:9" ht="24" x14ac:dyDescent="0.25">
      <c r="A292" s="230"/>
      <c r="B292" s="49"/>
      <c r="C292" s="128" t="s">
        <v>4244</v>
      </c>
      <c r="D292" s="153">
        <f t="shared" si="15"/>
        <v>1</v>
      </c>
      <c r="E292" s="126">
        <v>1</v>
      </c>
      <c r="F292" s="126"/>
      <c r="G292" s="127"/>
      <c r="H292" s="253"/>
      <c r="I292" s="93"/>
    </row>
    <row r="293" spans="1:9" ht="24" x14ac:dyDescent="0.25">
      <c r="A293" s="230"/>
      <c r="B293" s="49"/>
      <c r="C293" s="128" t="s">
        <v>4245</v>
      </c>
      <c r="D293" s="153">
        <f t="shared" si="15"/>
        <v>1</v>
      </c>
      <c r="E293" s="126">
        <v>1</v>
      </c>
      <c r="F293" s="126"/>
      <c r="G293" s="127"/>
      <c r="H293" s="253"/>
      <c r="I293" s="93"/>
    </row>
    <row r="294" spans="1:9" x14ac:dyDescent="0.25">
      <c r="A294" s="230"/>
      <c r="B294" s="49"/>
      <c r="C294" s="128" t="s">
        <v>4246</v>
      </c>
      <c r="D294" s="153">
        <f t="shared" si="15"/>
        <v>1</v>
      </c>
      <c r="E294" s="126">
        <v>1</v>
      </c>
      <c r="F294" s="126"/>
      <c r="G294" s="127"/>
      <c r="H294" s="253"/>
      <c r="I294" s="93"/>
    </row>
    <row r="295" spans="1:9" ht="24" x14ac:dyDescent="0.25">
      <c r="A295" s="230"/>
      <c r="B295" s="49"/>
      <c r="C295" s="128" t="s">
        <v>4247</v>
      </c>
      <c r="D295" s="153">
        <f t="shared" si="15"/>
        <v>1</v>
      </c>
      <c r="E295" s="126">
        <v>1</v>
      </c>
      <c r="F295" s="126"/>
      <c r="G295" s="127"/>
      <c r="H295" s="253"/>
      <c r="I295" s="93"/>
    </row>
    <row r="296" spans="1:9" ht="24" x14ac:dyDescent="0.25">
      <c r="A296" s="230"/>
      <c r="B296" s="49"/>
      <c r="C296" s="128" t="s">
        <v>4248</v>
      </c>
      <c r="D296" s="153">
        <f t="shared" si="15"/>
        <v>1</v>
      </c>
      <c r="E296" s="126">
        <v>1</v>
      </c>
      <c r="F296" s="126"/>
      <c r="G296" s="127"/>
      <c r="H296" s="253"/>
      <c r="I296" s="93"/>
    </row>
    <row r="297" spans="1:9" ht="36" x14ac:dyDescent="0.25">
      <c r="A297" s="230"/>
      <c r="B297" s="49"/>
      <c r="C297" s="128" t="s">
        <v>4249</v>
      </c>
      <c r="D297" s="153">
        <f t="shared" si="15"/>
        <v>1</v>
      </c>
      <c r="E297" s="126">
        <v>1</v>
      </c>
      <c r="F297" s="126"/>
      <c r="G297" s="127"/>
      <c r="H297" s="253"/>
      <c r="I297" s="93"/>
    </row>
    <row r="298" spans="1:9" ht="48" x14ac:dyDescent="0.25">
      <c r="A298" s="230"/>
      <c r="B298" s="49"/>
      <c r="C298" s="128" t="s">
        <v>4250</v>
      </c>
      <c r="D298" s="153">
        <f t="shared" si="15"/>
        <v>1</v>
      </c>
      <c r="E298" s="126">
        <v>1</v>
      </c>
      <c r="F298" s="126"/>
      <c r="G298" s="127"/>
      <c r="H298" s="253"/>
      <c r="I298" s="93"/>
    </row>
    <row r="299" spans="1:9" ht="24" x14ac:dyDescent="0.25">
      <c r="A299" s="230"/>
      <c r="B299" s="49"/>
      <c r="C299" s="128" t="s">
        <v>4251</v>
      </c>
      <c r="D299" s="153">
        <f t="shared" si="15"/>
        <v>1</v>
      </c>
      <c r="E299" s="126">
        <v>1</v>
      </c>
      <c r="F299" s="126"/>
      <c r="G299" s="127"/>
      <c r="H299" s="253"/>
      <c r="I299" s="93"/>
    </row>
    <row r="300" spans="1:9" ht="24" x14ac:dyDescent="0.25">
      <c r="A300" s="230"/>
      <c r="B300" s="49"/>
      <c r="C300" s="128" t="s">
        <v>4252</v>
      </c>
      <c r="D300" s="153">
        <f t="shared" si="15"/>
        <v>1</v>
      </c>
      <c r="E300" s="126">
        <v>1</v>
      </c>
      <c r="F300" s="126"/>
      <c r="G300" s="127"/>
      <c r="H300" s="253"/>
      <c r="I300" s="93"/>
    </row>
    <row r="301" spans="1:9" ht="24" x14ac:dyDescent="0.25">
      <c r="A301" s="230"/>
      <c r="B301" s="49"/>
      <c r="C301" s="128" t="s">
        <v>4253</v>
      </c>
      <c r="D301" s="153">
        <f t="shared" si="15"/>
        <v>1</v>
      </c>
      <c r="E301" s="126">
        <v>1</v>
      </c>
      <c r="F301" s="126"/>
      <c r="G301" s="127"/>
      <c r="H301" s="253"/>
      <c r="I301" s="93"/>
    </row>
    <row r="302" spans="1:9" ht="24" x14ac:dyDescent="0.25">
      <c r="A302" s="230"/>
      <c r="B302" s="49"/>
      <c r="C302" s="128" t="s">
        <v>4254</v>
      </c>
      <c r="D302" s="153">
        <f t="shared" si="15"/>
        <v>1</v>
      </c>
      <c r="E302" s="126">
        <v>1</v>
      </c>
      <c r="F302" s="126"/>
      <c r="G302" s="127"/>
      <c r="H302" s="253"/>
      <c r="I302" s="93"/>
    </row>
    <row r="303" spans="1:9" ht="48" x14ac:dyDescent="0.25">
      <c r="A303" s="230"/>
      <c r="B303" s="49"/>
      <c r="C303" s="128" t="s">
        <v>4255</v>
      </c>
      <c r="D303" s="153">
        <f t="shared" si="15"/>
        <v>1</v>
      </c>
      <c r="E303" s="126">
        <v>1</v>
      </c>
      <c r="F303" s="126"/>
      <c r="G303" s="127"/>
      <c r="H303" s="253"/>
      <c r="I303" s="93"/>
    </row>
    <row r="304" spans="1:9" ht="48" x14ac:dyDescent="0.25">
      <c r="A304" s="230"/>
      <c r="B304" s="49"/>
      <c r="C304" s="128" t="s">
        <v>4256</v>
      </c>
      <c r="D304" s="153">
        <f t="shared" si="15"/>
        <v>1</v>
      </c>
      <c r="E304" s="126">
        <v>1</v>
      </c>
      <c r="F304" s="126"/>
      <c r="G304" s="127"/>
      <c r="H304" s="253"/>
      <c r="I304" s="93"/>
    </row>
    <row r="305" spans="1:9" ht="48" x14ac:dyDescent="0.25">
      <c r="A305" s="230"/>
      <c r="B305" s="49"/>
      <c r="C305" s="128" t="s">
        <v>4257</v>
      </c>
      <c r="D305" s="153">
        <f t="shared" si="15"/>
        <v>1</v>
      </c>
      <c r="E305" s="126">
        <v>1</v>
      </c>
      <c r="F305" s="126"/>
      <c r="G305" s="127"/>
      <c r="H305" s="253"/>
      <c r="I305" s="129"/>
    </row>
    <row r="306" spans="1:9" x14ac:dyDescent="0.25">
      <c r="A306" s="230"/>
      <c r="B306" s="49"/>
      <c r="C306" s="128" t="s">
        <v>4258</v>
      </c>
      <c r="D306" s="153">
        <f t="shared" si="15"/>
        <v>1</v>
      </c>
      <c r="E306" s="126">
        <v>1</v>
      </c>
      <c r="F306" s="126"/>
      <c r="G306" s="127"/>
      <c r="H306" s="253"/>
      <c r="I306" s="129"/>
    </row>
    <row r="307" spans="1:9" x14ac:dyDescent="0.25">
      <c r="A307" s="230"/>
      <c r="B307" s="49"/>
      <c r="C307" s="234"/>
      <c r="D307" s="253"/>
      <c r="E307" s="253"/>
      <c r="F307" s="253"/>
      <c r="G307" s="253"/>
      <c r="H307" s="253"/>
      <c r="I307" s="129"/>
    </row>
    <row r="308" spans="1:9" x14ac:dyDescent="0.25">
      <c r="A308" s="230"/>
      <c r="B308" s="49"/>
      <c r="C308" s="234" t="s">
        <v>1480</v>
      </c>
      <c r="D308" s="253"/>
      <c r="E308" s="253"/>
      <c r="F308" s="253"/>
      <c r="G308" s="253"/>
      <c r="H308" s="253"/>
      <c r="I308" s="129"/>
    </row>
    <row r="309" spans="1:9" x14ac:dyDescent="0.25">
      <c r="A309" s="230"/>
      <c r="B309" s="49"/>
      <c r="C309" s="234"/>
      <c r="D309" s="253"/>
      <c r="E309" s="253"/>
      <c r="F309" s="253"/>
      <c r="G309" s="253"/>
      <c r="H309" s="253"/>
      <c r="I309" s="129"/>
    </row>
    <row r="310" spans="1:9" x14ac:dyDescent="0.25">
      <c r="A310" s="230"/>
      <c r="B310" s="49"/>
      <c r="C310" s="232" t="s">
        <v>726</v>
      </c>
      <c r="D310" s="231"/>
      <c r="E310" s="231" t="s">
        <v>1485</v>
      </c>
      <c r="F310" s="231" t="s">
        <v>712</v>
      </c>
      <c r="G310" s="231" t="s">
        <v>1486</v>
      </c>
      <c r="H310" s="253"/>
      <c r="I310" s="129"/>
    </row>
    <row r="311" spans="1:9" ht="36" x14ac:dyDescent="0.25">
      <c r="A311" s="230"/>
      <c r="B311" s="49"/>
      <c r="C311" s="128" t="s">
        <v>4259</v>
      </c>
      <c r="D311" s="153">
        <f t="shared" ref="D311:D317" si="16">IF(E311="Justificado",0,1)</f>
        <v>1</v>
      </c>
      <c r="E311" s="126">
        <v>1</v>
      </c>
      <c r="F311" s="126"/>
      <c r="G311" s="127"/>
      <c r="H311" s="253"/>
      <c r="I311" s="129"/>
    </row>
    <row r="312" spans="1:9" ht="36" x14ac:dyDescent="0.25">
      <c r="A312" s="230"/>
      <c r="B312" s="49"/>
      <c r="C312" s="124" t="s">
        <v>4260</v>
      </c>
      <c r="D312" s="153">
        <f t="shared" si="16"/>
        <v>1</v>
      </c>
      <c r="E312" s="126">
        <v>1</v>
      </c>
      <c r="F312" s="126"/>
      <c r="G312" s="127"/>
      <c r="H312" s="253"/>
      <c r="I312" s="129"/>
    </row>
    <row r="313" spans="1:9" ht="36" x14ac:dyDescent="0.25">
      <c r="A313" s="230"/>
      <c r="B313" s="49"/>
      <c r="C313" s="124" t="s">
        <v>4261</v>
      </c>
      <c r="D313" s="153">
        <f t="shared" si="16"/>
        <v>1</v>
      </c>
      <c r="E313" s="126">
        <v>1</v>
      </c>
      <c r="F313" s="126"/>
      <c r="G313" s="127"/>
      <c r="H313" s="253"/>
      <c r="I313" s="129"/>
    </row>
    <row r="314" spans="1:9" ht="36" x14ac:dyDescent="0.25">
      <c r="A314" s="230"/>
      <c r="B314" s="49"/>
      <c r="C314" s="124" t="s">
        <v>4262</v>
      </c>
      <c r="D314" s="153">
        <f t="shared" si="16"/>
        <v>1</v>
      </c>
      <c r="E314" s="126">
        <v>1</v>
      </c>
      <c r="F314" s="126"/>
      <c r="G314" s="127"/>
      <c r="H314" s="253"/>
      <c r="I314" s="129"/>
    </row>
    <row r="315" spans="1:9" ht="24" x14ac:dyDescent="0.25">
      <c r="A315" s="230"/>
      <c r="B315" s="49"/>
      <c r="C315" s="124" t="s">
        <v>4263</v>
      </c>
      <c r="D315" s="153">
        <f t="shared" si="16"/>
        <v>1</v>
      </c>
      <c r="E315" s="126">
        <v>1</v>
      </c>
      <c r="F315" s="126"/>
      <c r="G315" s="127"/>
      <c r="H315" s="253"/>
      <c r="I315" s="129"/>
    </row>
    <row r="316" spans="1:9" ht="24" x14ac:dyDescent="0.25">
      <c r="A316" s="230"/>
      <c r="B316" s="49"/>
      <c r="C316" s="124" t="s">
        <v>4264</v>
      </c>
      <c r="D316" s="153">
        <f t="shared" si="16"/>
        <v>1</v>
      </c>
      <c r="E316" s="126">
        <v>1</v>
      </c>
      <c r="F316" s="126"/>
      <c r="G316" s="127"/>
      <c r="H316" s="253"/>
      <c r="I316" s="129"/>
    </row>
    <row r="317" spans="1:9" ht="48" x14ac:dyDescent="0.25">
      <c r="A317" s="230"/>
      <c r="B317" s="49"/>
      <c r="C317" s="124" t="s">
        <v>4265</v>
      </c>
      <c r="D317" s="153">
        <f t="shared" si="16"/>
        <v>1</v>
      </c>
      <c r="E317" s="126">
        <v>1</v>
      </c>
      <c r="F317" s="126"/>
      <c r="G317" s="127"/>
      <c r="H317" s="253"/>
      <c r="I317" s="129"/>
    </row>
    <row r="318" spans="1:9" ht="36" x14ac:dyDescent="0.25">
      <c r="A318" s="230"/>
      <c r="B318" s="49"/>
      <c r="C318" s="130" t="s">
        <v>4266</v>
      </c>
      <c r="D318" s="153">
        <f t="shared" ref="D318:D319" si="17">IF(E318="Justificado",0,1)</f>
        <v>1</v>
      </c>
      <c r="E318" s="126">
        <v>1</v>
      </c>
      <c r="F318" s="126"/>
      <c r="G318" s="127"/>
      <c r="H318" s="253"/>
      <c r="I318" s="129"/>
    </row>
    <row r="319" spans="1:9" ht="24" x14ac:dyDescent="0.25">
      <c r="A319" s="230"/>
      <c r="B319" s="49"/>
      <c r="C319" s="124" t="s">
        <v>4267</v>
      </c>
      <c r="D319" s="153">
        <f t="shared" si="17"/>
        <v>1</v>
      </c>
      <c r="E319" s="126">
        <v>1</v>
      </c>
      <c r="F319" s="126"/>
      <c r="G319" s="127"/>
      <c r="H319" s="253"/>
      <c r="I319" s="129"/>
    </row>
    <row r="320" spans="1:9" x14ac:dyDescent="0.25">
      <c r="A320" s="230"/>
      <c r="B320" s="97"/>
      <c r="C320" s="234"/>
      <c r="D320" s="234"/>
      <c r="E320" s="253"/>
      <c r="F320" s="253"/>
      <c r="G320" s="253"/>
      <c r="H320" s="255"/>
      <c r="I320" s="98"/>
    </row>
    <row r="321" spans="1:9" x14ac:dyDescent="0.25">
      <c r="A321" s="230"/>
      <c r="B321" s="230"/>
      <c r="C321" s="256"/>
      <c r="D321" s="230"/>
      <c r="E321" s="230"/>
      <c r="F321" s="230"/>
      <c r="G321" s="230"/>
      <c r="H321" s="230"/>
      <c r="I321" s="230"/>
    </row>
    <row r="322" spans="1:9" x14ac:dyDescent="0.25">
      <c r="A322" s="230"/>
      <c r="B322" s="230"/>
      <c r="C322" s="256"/>
      <c r="D322" s="230"/>
      <c r="E322" s="230"/>
      <c r="F322" s="230"/>
      <c r="G322" s="230"/>
      <c r="H322" s="230"/>
      <c r="I322" s="230"/>
    </row>
    <row r="323" spans="1:9" x14ac:dyDescent="0.25">
      <c r="A323" s="230"/>
      <c r="B323" s="230"/>
      <c r="C323" s="256"/>
      <c r="D323" s="230"/>
      <c r="E323" s="230"/>
      <c r="F323" s="230"/>
      <c r="G323" s="230"/>
      <c r="H323" s="230"/>
      <c r="I323" s="230"/>
    </row>
    <row r="324" spans="1:9" x14ac:dyDescent="0.25">
      <c r="A324" s="230"/>
      <c r="B324" s="230"/>
      <c r="C324" s="256"/>
      <c r="D324" s="230"/>
      <c r="E324" s="230"/>
      <c r="F324" s="230"/>
      <c r="G324" s="230"/>
      <c r="H324" s="230"/>
      <c r="I324" s="230"/>
    </row>
    <row r="325" spans="1:9" x14ac:dyDescent="0.25">
      <c r="A325" s="230"/>
      <c r="B325" s="230"/>
      <c r="C325" s="256"/>
      <c r="D325" s="230"/>
      <c r="E325" s="230"/>
      <c r="F325" s="230"/>
      <c r="G325" s="230"/>
      <c r="H325" s="230"/>
      <c r="I325" s="230"/>
    </row>
    <row r="326" spans="1:9" x14ac:dyDescent="0.25">
      <c r="A326" s="230"/>
      <c r="B326" s="230"/>
      <c r="C326" s="256"/>
      <c r="D326" s="230"/>
      <c r="E326" s="230"/>
      <c r="F326" s="230"/>
      <c r="G326" s="230"/>
      <c r="H326" s="230"/>
      <c r="I326" s="230"/>
    </row>
    <row r="327" spans="1:9" ht="18.75" x14ac:dyDescent="0.25">
      <c r="A327" s="234"/>
      <c r="B327" s="407" t="s">
        <v>4268</v>
      </c>
      <c r="C327" s="408"/>
      <c r="D327" s="408"/>
      <c r="E327" s="408"/>
      <c r="F327" s="408"/>
      <c r="G327" s="408"/>
      <c r="H327" s="408"/>
      <c r="I327" s="243"/>
    </row>
    <row r="328" spans="1:9" x14ac:dyDescent="0.25">
      <c r="A328" s="234"/>
      <c r="B328" s="232"/>
      <c r="C328" s="232"/>
      <c r="D328" s="232"/>
      <c r="E328" s="232"/>
      <c r="F328" s="232"/>
      <c r="G328" s="232"/>
      <c r="H328" s="232"/>
      <c r="I328" s="232"/>
    </row>
    <row r="329" spans="1:9" x14ac:dyDescent="0.25">
      <c r="A329" s="234"/>
      <c r="B329" s="232"/>
      <c r="C329" s="244" t="s">
        <v>1478</v>
      </c>
      <c r="D329" s="244"/>
      <c r="E329" s="245">
        <f>IF(SUM(D340:D360)=0,"NA",SUM(E340:E360)/SUM(D340:D360))</f>
        <v>1</v>
      </c>
      <c r="F329" s="246"/>
      <c r="G329" s="248"/>
      <c r="H329" s="234"/>
      <c r="I329" s="232"/>
    </row>
    <row r="330" spans="1:9" x14ac:dyDescent="0.25">
      <c r="A330" s="234"/>
      <c r="B330" s="234"/>
      <c r="C330" s="244" t="s">
        <v>1480</v>
      </c>
      <c r="D330" s="244"/>
      <c r="E330" s="245">
        <f>IF(SUM(D340:D360)=0,"NA",SUM(E365:E372)/SUM(D365:D372))</f>
        <v>1</v>
      </c>
      <c r="F330" s="246"/>
      <c r="G330" s="248"/>
      <c r="H330" s="234"/>
      <c r="I330" s="232"/>
    </row>
    <row r="331" spans="1:9" ht="30" x14ac:dyDescent="0.25">
      <c r="A331" s="234"/>
      <c r="B331" s="234"/>
      <c r="C331" s="244" t="s">
        <v>1482</v>
      </c>
      <c r="D331" s="244"/>
      <c r="E331" s="177">
        <f>IF(SUM(D340:D360)=0,"NA",E329*0.6+E330*0.4)</f>
        <v>1</v>
      </c>
      <c r="F331" s="249"/>
      <c r="G331" s="235" t="s">
        <v>4269</v>
      </c>
      <c r="H331" s="234"/>
      <c r="I331" s="232"/>
    </row>
    <row r="332" spans="1:9" x14ac:dyDescent="0.25">
      <c r="A332" s="234"/>
      <c r="B332" s="234"/>
      <c r="C332" s="234"/>
      <c r="D332" s="234"/>
      <c r="E332" s="236"/>
      <c r="F332" s="236"/>
      <c r="G332" s="234"/>
      <c r="H332" s="234"/>
      <c r="I332" s="232"/>
    </row>
    <row r="333" spans="1:9" x14ac:dyDescent="0.25">
      <c r="A333" s="230"/>
      <c r="B333" s="231"/>
      <c r="C333" s="232"/>
      <c r="D333" s="231"/>
      <c r="E333" s="231"/>
      <c r="F333" s="231"/>
      <c r="G333" s="231"/>
      <c r="H333" s="232"/>
      <c r="I333" s="232"/>
    </row>
    <row r="334" spans="1:9" x14ac:dyDescent="0.25">
      <c r="A334" s="230"/>
      <c r="B334" s="91"/>
      <c r="C334" s="251"/>
      <c r="D334" s="252"/>
      <c r="E334" s="409"/>
      <c r="F334" s="410"/>
      <c r="G334" s="410"/>
      <c r="H334" s="252"/>
      <c r="I334" s="92"/>
    </row>
    <row r="335" spans="1:9" x14ac:dyDescent="0.25">
      <c r="A335" s="230"/>
      <c r="B335" s="49"/>
      <c r="C335" s="234" t="s">
        <v>1484</v>
      </c>
      <c r="D335" s="253"/>
      <c r="E335" s="253"/>
      <c r="F335" s="253"/>
      <c r="G335" s="253"/>
      <c r="H335" s="253"/>
      <c r="I335" s="93"/>
    </row>
    <row r="336" spans="1:9" x14ac:dyDescent="0.25">
      <c r="A336" s="230"/>
      <c r="B336" s="123"/>
      <c r="C336" s="234"/>
      <c r="D336" s="253"/>
      <c r="E336" s="253"/>
      <c r="F336" s="253"/>
      <c r="G336" s="253"/>
      <c r="H336" s="253"/>
      <c r="I336" s="93"/>
    </row>
    <row r="337" spans="1:9" x14ac:dyDescent="0.25">
      <c r="A337" s="230"/>
      <c r="B337" s="123"/>
      <c r="C337" s="232" t="s">
        <v>726</v>
      </c>
      <c r="D337" s="231"/>
      <c r="E337" s="231" t="s">
        <v>1485</v>
      </c>
      <c r="F337" s="231" t="s">
        <v>712</v>
      </c>
      <c r="G337" s="231" t="s">
        <v>1486</v>
      </c>
      <c r="H337" s="253"/>
      <c r="I337" s="93"/>
    </row>
    <row r="338" spans="1:9" x14ac:dyDescent="0.25">
      <c r="A338" s="230"/>
      <c r="B338" s="123"/>
      <c r="C338" s="124" t="s">
        <v>1487</v>
      </c>
      <c r="D338" s="153">
        <f t="shared" ref="D338:D360" si="18">IF(E338="Justificado",0,1)</f>
        <v>1</v>
      </c>
      <c r="E338" s="126">
        <v>1</v>
      </c>
      <c r="F338" s="126"/>
      <c r="G338" s="127"/>
      <c r="H338" s="253"/>
      <c r="I338" s="93"/>
    </row>
    <row r="339" spans="1:9" ht="24" x14ac:dyDescent="0.25">
      <c r="A339" s="230"/>
      <c r="B339" s="123"/>
      <c r="C339" s="124" t="s">
        <v>1488</v>
      </c>
      <c r="D339" s="153">
        <f t="shared" si="18"/>
        <v>1</v>
      </c>
      <c r="E339" s="126">
        <v>1</v>
      </c>
      <c r="F339" s="126"/>
      <c r="G339" s="127"/>
      <c r="H339" s="253"/>
      <c r="I339" s="93"/>
    </row>
    <row r="340" spans="1:9" x14ac:dyDescent="0.25">
      <c r="A340" s="230"/>
      <c r="B340" s="49"/>
      <c r="C340" s="128" t="s">
        <v>4128</v>
      </c>
      <c r="D340" s="153">
        <f t="shared" si="18"/>
        <v>1</v>
      </c>
      <c r="E340" s="126">
        <v>1</v>
      </c>
      <c r="F340" s="126"/>
      <c r="G340" s="127"/>
      <c r="H340" s="253"/>
      <c r="I340" s="93"/>
    </row>
    <row r="341" spans="1:9" ht="24" x14ac:dyDescent="0.25">
      <c r="A341" s="230"/>
      <c r="B341" s="49"/>
      <c r="C341" s="128" t="s">
        <v>4218</v>
      </c>
      <c r="D341" s="153">
        <f t="shared" si="18"/>
        <v>1</v>
      </c>
      <c r="E341" s="126">
        <v>1</v>
      </c>
      <c r="F341" s="126"/>
      <c r="G341" s="127"/>
      <c r="H341" s="253"/>
      <c r="I341" s="93"/>
    </row>
    <row r="342" spans="1:9" ht="24" x14ac:dyDescent="0.25">
      <c r="A342" s="230"/>
      <c r="B342" s="49"/>
      <c r="C342" s="128" t="s">
        <v>4219</v>
      </c>
      <c r="D342" s="153">
        <f t="shared" si="18"/>
        <v>1</v>
      </c>
      <c r="E342" s="126">
        <v>1</v>
      </c>
      <c r="F342" s="126"/>
      <c r="G342" s="127"/>
      <c r="H342" s="253"/>
      <c r="I342" s="93"/>
    </row>
    <row r="343" spans="1:9" ht="36" x14ac:dyDescent="0.25">
      <c r="A343" s="230"/>
      <c r="B343" s="49"/>
      <c r="C343" s="128" t="s">
        <v>4220</v>
      </c>
      <c r="D343" s="153">
        <f t="shared" si="18"/>
        <v>1</v>
      </c>
      <c r="E343" s="126">
        <v>1</v>
      </c>
      <c r="F343" s="126"/>
      <c r="G343" s="127"/>
      <c r="H343" s="253"/>
      <c r="I343" s="93"/>
    </row>
    <row r="344" spans="1:9" ht="24" x14ac:dyDescent="0.25">
      <c r="A344" s="230"/>
      <c r="B344" s="49"/>
      <c r="C344" s="128" t="s">
        <v>4244</v>
      </c>
      <c r="D344" s="153">
        <f t="shared" si="18"/>
        <v>1</v>
      </c>
      <c r="E344" s="126">
        <v>1</v>
      </c>
      <c r="F344" s="126"/>
      <c r="G344" s="127"/>
      <c r="H344" s="253"/>
      <c r="I344" s="93"/>
    </row>
    <row r="345" spans="1:9" ht="24" x14ac:dyDescent="0.25">
      <c r="A345" s="230"/>
      <c r="B345" s="49"/>
      <c r="C345" s="128" t="s">
        <v>4245</v>
      </c>
      <c r="D345" s="153">
        <f t="shared" si="18"/>
        <v>1</v>
      </c>
      <c r="E345" s="126">
        <v>1</v>
      </c>
      <c r="F345" s="126"/>
      <c r="G345" s="127"/>
      <c r="H345" s="253"/>
      <c r="I345" s="93"/>
    </row>
    <row r="346" spans="1:9" x14ac:dyDescent="0.25">
      <c r="A346" s="230"/>
      <c r="B346" s="49"/>
      <c r="C346" s="128" t="s">
        <v>4246</v>
      </c>
      <c r="D346" s="153">
        <f t="shared" si="18"/>
        <v>1</v>
      </c>
      <c r="E346" s="126">
        <v>1</v>
      </c>
      <c r="F346" s="126"/>
      <c r="G346" s="127"/>
      <c r="H346" s="253"/>
      <c r="I346" s="93"/>
    </row>
    <row r="347" spans="1:9" ht="48" x14ac:dyDescent="0.25">
      <c r="A347" s="230"/>
      <c r="B347" s="49"/>
      <c r="C347" s="128" t="s">
        <v>4270</v>
      </c>
      <c r="D347" s="153">
        <f t="shared" si="18"/>
        <v>1</v>
      </c>
      <c r="E347" s="126">
        <v>1</v>
      </c>
      <c r="F347" s="126"/>
      <c r="G347" s="127"/>
      <c r="H347" s="253"/>
      <c r="I347" s="93"/>
    </row>
    <row r="348" spans="1:9" ht="24" x14ac:dyDescent="0.25">
      <c r="A348" s="230"/>
      <c r="B348" s="49"/>
      <c r="C348" s="128" t="s">
        <v>4271</v>
      </c>
      <c r="D348" s="153">
        <f t="shared" si="18"/>
        <v>1</v>
      </c>
      <c r="E348" s="126">
        <v>1</v>
      </c>
      <c r="F348" s="126"/>
      <c r="G348" s="127"/>
      <c r="H348" s="253"/>
      <c r="I348" s="93"/>
    </row>
    <row r="349" spans="1:9" ht="24" x14ac:dyDescent="0.25">
      <c r="A349" s="230"/>
      <c r="B349" s="49"/>
      <c r="C349" s="128" t="s">
        <v>4272</v>
      </c>
      <c r="D349" s="153">
        <f t="shared" si="18"/>
        <v>1</v>
      </c>
      <c r="E349" s="126">
        <v>1</v>
      </c>
      <c r="F349" s="126"/>
      <c r="G349" s="127"/>
      <c r="H349" s="253"/>
      <c r="I349" s="93"/>
    </row>
    <row r="350" spans="1:9" ht="36" x14ac:dyDescent="0.25">
      <c r="A350" s="230"/>
      <c r="B350" s="49"/>
      <c r="C350" s="128" t="s">
        <v>4273</v>
      </c>
      <c r="D350" s="153">
        <f t="shared" si="18"/>
        <v>1</v>
      </c>
      <c r="E350" s="126">
        <v>1</v>
      </c>
      <c r="F350" s="126"/>
      <c r="G350" s="127"/>
      <c r="H350" s="253"/>
      <c r="I350" s="93"/>
    </row>
    <row r="351" spans="1:9" x14ac:dyDescent="0.25">
      <c r="A351" s="230"/>
      <c r="B351" s="49"/>
      <c r="C351" s="128" t="s">
        <v>4274</v>
      </c>
      <c r="D351" s="153">
        <f t="shared" si="18"/>
        <v>1</v>
      </c>
      <c r="E351" s="126">
        <v>1</v>
      </c>
      <c r="F351" s="126"/>
      <c r="G351" s="127"/>
      <c r="H351" s="253"/>
      <c r="I351" s="93"/>
    </row>
    <row r="352" spans="1:9" ht="24" x14ac:dyDescent="0.25">
      <c r="A352" s="230"/>
      <c r="B352" s="49"/>
      <c r="C352" s="128" t="s">
        <v>4275</v>
      </c>
      <c r="D352" s="153">
        <f t="shared" si="18"/>
        <v>1</v>
      </c>
      <c r="E352" s="126">
        <v>1</v>
      </c>
      <c r="F352" s="126"/>
      <c r="G352" s="127"/>
      <c r="H352" s="253"/>
      <c r="I352" s="93"/>
    </row>
    <row r="353" spans="1:9" ht="24" x14ac:dyDescent="0.25">
      <c r="A353" s="230"/>
      <c r="B353" s="49"/>
      <c r="C353" s="128" t="s">
        <v>4276</v>
      </c>
      <c r="D353" s="153">
        <f t="shared" si="18"/>
        <v>1</v>
      </c>
      <c r="E353" s="126">
        <v>1</v>
      </c>
      <c r="F353" s="126"/>
      <c r="G353" s="127"/>
      <c r="H353" s="253"/>
      <c r="I353" s="93"/>
    </row>
    <row r="354" spans="1:9" x14ac:dyDescent="0.25">
      <c r="A354" s="230"/>
      <c r="B354" s="49"/>
      <c r="C354" s="128" t="s">
        <v>4277</v>
      </c>
      <c r="D354" s="153">
        <f t="shared" si="18"/>
        <v>1</v>
      </c>
      <c r="E354" s="126">
        <v>1</v>
      </c>
      <c r="F354" s="126"/>
      <c r="G354" s="127"/>
      <c r="H354" s="253"/>
      <c r="I354" s="93"/>
    </row>
    <row r="355" spans="1:9" x14ac:dyDescent="0.25">
      <c r="A355" s="230"/>
      <c r="B355" s="49"/>
      <c r="C355" s="128" t="s">
        <v>4278</v>
      </c>
      <c r="D355" s="153">
        <f t="shared" si="18"/>
        <v>1</v>
      </c>
      <c r="E355" s="126">
        <v>1</v>
      </c>
      <c r="F355" s="126"/>
      <c r="G355" s="127"/>
      <c r="H355" s="253"/>
      <c r="I355" s="93"/>
    </row>
    <row r="356" spans="1:9" ht="24" x14ac:dyDescent="0.25">
      <c r="A356" s="230"/>
      <c r="B356" s="49"/>
      <c r="C356" s="128" t="s">
        <v>4279</v>
      </c>
      <c r="D356" s="153">
        <f t="shared" si="18"/>
        <v>1</v>
      </c>
      <c r="E356" s="126">
        <v>1</v>
      </c>
      <c r="F356" s="126"/>
      <c r="G356" s="127"/>
      <c r="H356" s="253"/>
      <c r="I356" s="93"/>
    </row>
    <row r="357" spans="1:9" x14ac:dyDescent="0.25">
      <c r="A357" s="230"/>
      <c r="B357" s="49"/>
      <c r="C357" s="128" t="s">
        <v>4280</v>
      </c>
      <c r="D357" s="153">
        <f t="shared" si="18"/>
        <v>1</v>
      </c>
      <c r="E357" s="126">
        <v>1</v>
      </c>
      <c r="F357" s="126"/>
      <c r="G357" s="127"/>
      <c r="H357" s="253"/>
      <c r="I357" s="93"/>
    </row>
    <row r="358" spans="1:9" x14ac:dyDescent="0.25">
      <c r="A358" s="230"/>
      <c r="B358" s="49"/>
      <c r="C358" s="128" t="s">
        <v>4281</v>
      </c>
      <c r="D358" s="153">
        <f t="shared" si="18"/>
        <v>1</v>
      </c>
      <c r="E358" s="126">
        <v>1</v>
      </c>
      <c r="F358" s="126"/>
      <c r="G358" s="127"/>
      <c r="H358" s="253"/>
      <c r="I358" s="93"/>
    </row>
    <row r="359" spans="1:9" ht="36" x14ac:dyDescent="0.25">
      <c r="A359" s="230"/>
      <c r="B359" s="49"/>
      <c r="C359" s="128" t="s">
        <v>4282</v>
      </c>
      <c r="D359" s="153">
        <f t="shared" si="18"/>
        <v>1</v>
      </c>
      <c r="E359" s="126">
        <v>1</v>
      </c>
      <c r="F359" s="126"/>
      <c r="G359" s="127"/>
      <c r="H359" s="253"/>
      <c r="I359" s="129"/>
    </row>
    <row r="360" spans="1:9" ht="48" x14ac:dyDescent="0.25">
      <c r="A360" s="230"/>
      <c r="B360" s="49"/>
      <c r="C360" s="128" t="s">
        <v>4283</v>
      </c>
      <c r="D360" s="153">
        <f t="shared" si="18"/>
        <v>1</v>
      </c>
      <c r="E360" s="126">
        <v>1</v>
      </c>
      <c r="F360" s="126"/>
      <c r="G360" s="127"/>
      <c r="H360" s="253"/>
      <c r="I360" s="129"/>
    </row>
    <row r="361" spans="1:9" x14ac:dyDescent="0.25">
      <c r="A361" s="230"/>
      <c r="B361" s="49"/>
      <c r="C361" s="234"/>
      <c r="D361" s="253"/>
      <c r="E361" s="253"/>
      <c r="F361" s="253"/>
      <c r="G361" s="253"/>
      <c r="H361" s="253"/>
      <c r="I361" s="129"/>
    </row>
    <row r="362" spans="1:9" x14ac:dyDescent="0.25">
      <c r="A362" s="230"/>
      <c r="B362" s="49"/>
      <c r="C362" s="234" t="s">
        <v>1480</v>
      </c>
      <c r="D362" s="253"/>
      <c r="E362" s="253"/>
      <c r="F362" s="253"/>
      <c r="G362" s="253"/>
      <c r="H362" s="253"/>
      <c r="I362" s="129"/>
    </row>
    <row r="363" spans="1:9" x14ac:dyDescent="0.25">
      <c r="A363" s="230"/>
      <c r="B363" s="49"/>
      <c r="C363" s="234"/>
      <c r="D363" s="253"/>
      <c r="E363" s="253"/>
      <c r="F363" s="253"/>
      <c r="G363" s="253"/>
      <c r="H363" s="253"/>
      <c r="I363" s="129"/>
    </row>
    <row r="364" spans="1:9" x14ac:dyDescent="0.25">
      <c r="A364" s="230"/>
      <c r="B364" s="49"/>
      <c r="C364" s="232" t="s">
        <v>726</v>
      </c>
      <c r="D364" s="231"/>
      <c r="E364" s="231" t="s">
        <v>1485</v>
      </c>
      <c r="F364" s="231" t="s">
        <v>712</v>
      </c>
      <c r="G364" s="231" t="s">
        <v>1486</v>
      </c>
      <c r="H364" s="253"/>
      <c r="I364" s="129"/>
    </row>
    <row r="365" spans="1:9" ht="36" x14ac:dyDescent="0.25">
      <c r="A365" s="230"/>
      <c r="B365" s="49"/>
      <c r="C365" s="128" t="s">
        <v>4284</v>
      </c>
      <c r="D365" s="153">
        <f t="shared" ref="D365:D371" si="19">IF(E365="Justificado",0,1)</f>
        <v>1</v>
      </c>
      <c r="E365" s="126">
        <v>1</v>
      </c>
      <c r="F365" s="126"/>
      <c r="G365" s="127"/>
      <c r="H365" s="253"/>
      <c r="I365" s="129"/>
    </row>
    <row r="366" spans="1:9" ht="36" x14ac:dyDescent="0.25">
      <c r="A366" s="230"/>
      <c r="B366" s="49"/>
      <c r="C366" s="124" t="s">
        <v>4285</v>
      </c>
      <c r="D366" s="153">
        <f t="shared" si="19"/>
        <v>1</v>
      </c>
      <c r="E366" s="126">
        <v>1</v>
      </c>
      <c r="F366" s="126"/>
      <c r="G366" s="127"/>
      <c r="H366" s="253"/>
      <c r="I366" s="129"/>
    </row>
    <row r="367" spans="1:9" ht="36" x14ac:dyDescent="0.25">
      <c r="A367" s="230"/>
      <c r="B367" s="49"/>
      <c r="C367" s="124" t="s">
        <v>2858</v>
      </c>
      <c r="D367" s="153">
        <f t="shared" si="19"/>
        <v>1</v>
      </c>
      <c r="E367" s="126">
        <v>1</v>
      </c>
      <c r="F367" s="126"/>
      <c r="G367" s="127"/>
      <c r="H367" s="253"/>
      <c r="I367" s="129"/>
    </row>
    <row r="368" spans="1:9" ht="36" x14ac:dyDescent="0.25">
      <c r="A368" s="230"/>
      <c r="B368" s="49"/>
      <c r="C368" s="124" t="s">
        <v>2859</v>
      </c>
      <c r="D368" s="153">
        <f t="shared" si="19"/>
        <v>1</v>
      </c>
      <c r="E368" s="126">
        <v>1</v>
      </c>
      <c r="F368" s="126"/>
      <c r="G368" s="127"/>
      <c r="H368" s="253"/>
      <c r="I368" s="129"/>
    </row>
    <row r="369" spans="1:9" ht="24" x14ac:dyDescent="0.25">
      <c r="A369" s="230"/>
      <c r="B369" s="49"/>
      <c r="C369" s="124" t="s">
        <v>2860</v>
      </c>
      <c r="D369" s="153">
        <f t="shared" si="19"/>
        <v>1</v>
      </c>
      <c r="E369" s="126">
        <v>1</v>
      </c>
      <c r="F369" s="126"/>
      <c r="G369" s="127"/>
      <c r="H369" s="253"/>
      <c r="I369" s="129"/>
    </row>
    <row r="370" spans="1:9" ht="24" x14ac:dyDescent="0.25">
      <c r="A370" s="230"/>
      <c r="B370" s="49"/>
      <c r="C370" s="124" t="s">
        <v>2861</v>
      </c>
      <c r="D370" s="153">
        <f t="shared" si="19"/>
        <v>1</v>
      </c>
      <c r="E370" s="126">
        <v>1</v>
      </c>
      <c r="F370" s="126"/>
      <c r="G370" s="127"/>
      <c r="H370" s="253"/>
      <c r="I370" s="129"/>
    </row>
    <row r="371" spans="1:9" ht="48" x14ac:dyDescent="0.25">
      <c r="A371" s="230"/>
      <c r="B371" s="49"/>
      <c r="C371" s="124" t="s">
        <v>4286</v>
      </c>
      <c r="D371" s="153">
        <f t="shared" si="19"/>
        <v>1</v>
      </c>
      <c r="E371" s="126">
        <v>1</v>
      </c>
      <c r="F371" s="126"/>
      <c r="G371" s="127"/>
      <c r="H371" s="253"/>
      <c r="I371" s="129"/>
    </row>
    <row r="372" spans="1:9" ht="36" x14ac:dyDescent="0.25">
      <c r="A372" s="230"/>
      <c r="B372" s="49"/>
      <c r="C372" s="130" t="s">
        <v>4287</v>
      </c>
      <c r="D372" s="153">
        <f t="shared" ref="D372:D373" si="20">IF(E372="Justificado",0,1)</f>
        <v>1</v>
      </c>
      <c r="E372" s="126">
        <v>1</v>
      </c>
      <c r="F372" s="126"/>
      <c r="G372" s="127"/>
      <c r="H372" s="253"/>
      <c r="I372" s="129"/>
    </row>
    <row r="373" spans="1:9" ht="24" x14ac:dyDescent="0.25">
      <c r="A373" s="230"/>
      <c r="B373" s="49"/>
      <c r="C373" s="124" t="s">
        <v>4288</v>
      </c>
      <c r="D373" s="153">
        <f t="shared" si="20"/>
        <v>1</v>
      </c>
      <c r="E373" s="126">
        <v>1</v>
      </c>
      <c r="F373" s="126"/>
      <c r="G373" s="127"/>
      <c r="H373" s="253"/>
      <c r="I373" s="129"/>
    </row>
    <row r="374" spans="1:9" x14ac:dyDescent="0.25">
      <c r="A374" s="230"/>
      <c r="B374" s="97"/>
      <c r="C374" s="234"/>
      <c r="D374" s="234"/>
      <c r="E374" s="253"/>
      <c r="F374" s="253"/>
      <c r="G374" s="253"/>
      <c r="H374" s="255"/>
      <c r="I374" s="98"/>
    </row>
    <row r="375" spans="1:9" x14ac:dyDescent="0.25">
      <c r="A375" s="230"/>
      <c r="B375" s="230"/>
      <c r="C375" s="256"/>
      <c r="D375" s="230"/>
      <c r="E375" s="230"/>
      <c r="F375" s="230"/>
      <c r="G375" s="230"/>
      <c r="H375" s="230"/>
      <c r="I375" s="230"/>
    </row>
    <row r="376" spans="1:9" x14ac:dyDescent="0.25">
      <c r="A376" s="230"/>
      <c r="B376" s="230"/>
      <c r="C376" s="256"/>
      <c r="D376" s="230"/>
      <c r="E376" s="230"/>
      <c r="F376" s="230"/>
      <c r="G376" s="230"/>
      <c r="H376" s="230"/>
      <c r="I376" s="230"/>
    </row>
    <row r="377" spans="1:9" x14ac:dyDescent="0.25">
      <c r="A377" s="230"/>
      <c r="B377" s="230"/>
      <c r="C377" s="256"/>
      <c r="D377" s="230"/>
      <c r="E377" s="230"/>
      <c r="F377" s="230"/>
      <c r="G377" s="230"/>
      <c r="H377" s="230"/>
      <c r="I377" s="230"/>
    </row>
    <row r="378" spans="1:9" x14ac:dyDescent="0.25">
      <c r="A378" s="230"/>
      <c r="B378" s="230"/>
      <c r="C378" s="256"/>
      <c r="D378" s="230"/>
      <c r="E378" s="230"/>
      <c r="F378" s="230"/>
      <c r="G378" s="230"/>
      <c r="H378" s="230"/>
      <c r="I378" s="230"/>
    </row>
    <row r="379" spans="1:9" x14ac:dyDescent="0.25">
      <c r="A379" s="230"/>
      <c r="B379" s="230"/>
      <c r="C379" s="256"/>
      <c r="D379" s="230"/>
      <c r="E379" s="230"/>
      <c r="F379" s="230"/>
      <c r="G379" s="230"/>
      <c r="H379" s="230"/>
      <c r="I379" s="230"/>
    </row>
    <row r="380" spans="1:9" x14ac:dyDescent="0.25">
      <c r="A380" s="230"/>
      <c r="B380" s="230"/>
      <c r="C380" s="256"/>
      <c r="D380" s="230"/>
      <c r="E380" s="230"/>
      <c r="F380" s="230"/>
      <c r="G380" s="230"/>
      <c r="H380" s="230"/>
      <c r="I380" s="230"/>
    </row>
    <row r="381" spans="1:9" ht="18.75" x14ac:dyDescent="0.25">
      <c r="A381" s="234"/>
      <c r="B381" s="407" t="s">
        <v>4289</v>
      </c>
      <c r="C381" s="408"/>
      <c r="D381" s="408"/>
      <c r="E381" s="408"/>
      <c r="F381" s="408"/>
      <c r="G381" s="408"/>
      <c r="H381" s="408"/>
      <c r="I381" s="243"/>
    </row>
    <row r="382" spans="1:9" x14ac:dyDescent="0.25">
      <c r="A382" s="234"/>
      <c r="B382" s="232"/>
      <c r="C382" s="232"/>
      <c r="D382" s="232"/>
      <c r="E382" s="232"/>
      <c r="F382" s="232"/>
      <c r="G382" s="232"/>
      <c r="H382" s="232"/>
      <c r="I382" s="232"/>
    </row>
    <row r="383" spans="1:9" x14ac:dyDescent="0.25">
      <c r="A383" s="234"/>
      <c r="B383" s="232"/>
      <c r="C383" s="244" t="s">
        <v>1478</v>
      </c>
      <c r="D383" s="244"/>
      <c r="E383" s="245">
        <f>IF(SUM(D394:D408)=0,"NA",SUM(E394:E408)/SUM(D394:D408))</f>
        <v>1</v>
      </c>
      <c r="F383" s="246"/>
      <c r="G383" s="248"/>
      <c r="H383" s="234"/>
      <c r="I383" s="232"/>
    </row>
    <row r="384" spans="1:9" x14ac:dyDescent="0.25">
      <c r="A384" s="234"/>
      <c r="B384" s="234"/>
      <c r="C384" s="244" t="s">
        <v>1480</v>
      </c>
      <c r="D384" s="244"/>
      <c r="E384" s="245">
        <f>IF(SUM(D394:D408)=0,"NA",SUM(E413:E420)/SUM(D413:D420))</f>
        <v>1</v>
      </c>
      <c r="F384" s="246"/>
      <c r="G384" s="248"/>
      <c r="H384" s="234"/>
      <c r="I384" s="232"/>
    </row>
    <row r="385" spans="1:9" ht="30" x14ac:dyDescent="0.25">
      <c r="A385" s="234"/>
      <c r="B385" s="234"/>
      <c r="C385" s="244" t="s">
        <v>1482</v>
      </c>
      <c r="D385" s="244"/>
      <c r="E385" s="177">
        <f>IF(SUM(D394:D408)=0,"NA",E383*0.6+E384*0.4)</f>
        <v>1</v>
      </c>
      <c r="F385" s="249"/>
      <c r="G385" s="235" t="s">
        <v>3259</v>
      </c>
      <c r="H385" s="234"/>
      <c r="I385" s="232"/>
    </row>
    <row r="386" spans="1:9" x14ac:dyDescent="0.25">
      <c r="A386" s="234"/>
      <c r="B386" s="234"/>
      <c r="C386" s="234"/>
      <c r="D386" s="234"/>
      <c r="E386" s="236"/>
      <c r="F386" s="236"/>
      <c r="G386" s="234"/>
      <c r="H386" s="234"/>
      <c r="I386" s="232"/>
    </row>
    <row r="387" spans="1:9" x14ac:dyDescent="0.25">
      <c r="A387" s="230"/>
      <c r="B387" s="231"/>
      <c r="C387" s="232"/>
      <c r="D387" s="231"/>
      <c r="E387" s="231"/>
      <c r="F387" s="231"/>
      <c r="G387" s="231"/>
      <c r="H387" s="232"/>
      <c r="I387" s="232"/>
    </row>
    <row r="388" spans="1:9" x14ac:dyDescent="0.25">
      <c r="A388" s="230"/>
      <c r="B388" s="91"/>
      <c r="C388" s="251"/>
      <c r="D388" s="252"/>
      <c r="E388" s="409"/>
      <c r="F388" s="410"/>
      <c r="G388" s="410"/>
      <c r="H388" s="252"/>
      <c r="I388" s="92"/>
    </row>
    <row r="389" spans="1:9" x14ac:dyDescent="0.25">
      <c r="A389" s="230"/>
      <c r="B389" s="49"/>
      <c r="C389" s="234" t="s">
        <v>1484</v>
      </c>
      <c r="D389" s="253"/>
      <c r="E389" s="253"/>
      <c r="F389" s="253"/>
      <c r="G389" s="253"/>
      <c r="H389" s="253"/>
      <c r="I389" s="93"/>
    </row>
    <row r="390" spans="1:9" x14ac:dyDescent="0.25">
      <c r="A390" s="230"/>
      <c r="B390" s="123"/>
      <c r="C390" s="234"/>
      <c r="D390" s="253"/>
      <c r="E390" s="253"/>
      <c r="F390" s="253"/>
      <c r="G390" s="253"/>
      <c r="H390" s="253"/>
      <c r="I390" s="93"/>
    </row>
    <row r="391" spans="1:9" x14ac:dyDescent="0.25">
      <c r="A391" s="230"/>
      <c r="B391" s="123"/>
      <c r="C391" s="232" t="s">
        <v>726</v>
      </c>
      <c r="D391" s="231"/>
      <c r="E391" s="231" t="s">
        <v>1485</v>
      </c>
      <c r="F391" s="231" t="s">
        <v>712</v>
      </c>
      <c r="G391" s="231" t="s">
        <v>1486</v>
      </c>
      <c r="H391" s="253"/>
      <c r="I391" s="93"/>
    </row>
    <row r="392" spans="1:9" x14ac:dyDescent="0.25">
      <c r="A392" s="230"/>
      <c r="B392" s="123"/>
      <c r="C392" s="124" t="s">
        <v>1487</v>
      </c>
      <c r="D392" s="153">
        <f t="shared" ref="D392:D408" si="21">IF(E392="Justificado",0,1)</f>
        <v>1</v>
      </c>
      <c r="E392" s="126">
        <v>1</v>
      </c>
      <c r="F392" s="126"/>
      <c r="G392" s="127"/>
      <c r="H392" s="253"/>
      <c r="I392" s="93"/>
    </row>
    <row r="393" spans="1:9" ht="24" x14ac:dyDescent="0.25">
      <c r="A393" s="230"/>
      <c r="B393" s="123"/>
      <c r="C393" s="124" t="s">
        <v>1488</v>
      </c>
      <c r="D393" s="153">
        <f t="shared" si="21"/>
        <v>1</v>
      </c>
      <c r="E393" s="126">
        <v>1</v>
      </c>
      <c r="F393" s="126"/>
      <c r="G393" s="127"/>
      <c r="H393" s="253"/>
      <c r="I393" s="93"/>
    </row>
    <row r="394" spans="1:9" x14ac:dyDescent="0.25">
      <c r="A394" s="230"/>
      <c r="B394" s="49"/>
      <c r="C394" s="128" t="s">
        <v>4128</v>
      </c>
      <c r="D394" s="153">
        <f t="shared" si="21"/>
        <v>1</v>
      </c>
      <c r="E394" s="126">
        <v>1</v>
      </c>
      <c r="F394" s="126"/>
      <c r="G394" s="127"/>
      <c r="H394" s="253"/>
      <c r="I394" s="93"/>
    </row>
    <row r="395" spans="1:9" ht="24" x14ac:dyDescent="0.25">
      <c r="A395" s="230"/>
      <c r="B395" s="49"/>
      <c r="C395" s="128" t="s">
        <v>4218</v>
      </c>
      <c r="D395" s="153">
        <f t="shared" si="21"/>
        <v>1</v>
      </c>
      <c r="E395" s="126">
        <v>1</v>
      </c>
      <c r="F395" s="126"/>
      <c r="G395" s="127"/>
      <c r="H395" s="253"/>
      <c r="I395" s="93"/>
    </row>
    <row r="396" spans="1:9" ht="24" x14ac:dyDescent="0.25">
      <c r="A396" s="230"/>
      <c r="B396" s="49"/>
      <c r="C396" s="128" t="s">
        <v>4219</v>
      </c>
      <c r="D396" s="153">
        <f t="shared" si="21"/>
        <v>1</v>
      </c>
      <c r="E396" s="126">
        <v>1</v>
      </c>
      <c r="F396" s="126"/>
      <c r="G396" s="127"/>
      <c r="H396" s="253"/>
      <c r="I396" s="93"/>
    </row>
    <row r="397" spans="1:9" ht="36" x14ac:dyDescent="0.25">
      <c r="A397" s="230"/>
      <c r="B397" s="49"/>
      <c r="C397" s="128" t="s">
        <v>4220</v>
      </c>
      <c r="D397" s="153">
        <f t="shared" si="21"/>
        <v>1</v>
      </c>
      <c r="E397" s="126">
        <v>1</v>
      </c>
      <c r="F397" s="126"/>
      <c r="G397" s="127"/>
      <c r="H397" s="253"/>
      <c r="I397" s="93"/>
    </row>
    <row r="398" spans="1:9" ht="24" x14ac:dyDescent="0.25">
      <c r="A398" s="230"/>
      <c r="B398" s="49"/>
      <c r="C398" s="128" t="s">
        <v>4290</v>
      </c>
      <c r="D398" s="153">
        <f t="shared" si="21"/>
        <v>1</v>
      </c>
      <c r="E398" s="126">
        <v>1</v>
      </c>
      <c r="F398" s="126"/>
      <c r="G398" s="127"/>
      <c r="H398" s="253"/>
      <c r="I398" s="93"/>
    </row>
    <row r="399" spans="1:9" ht="24" x14ac:dyDescent="0.25">
      <c r="A399" s="230"/>
      <c r="B399" s="49"/>
      <c r="C399" s="128" t="s">
        <v>4291</v>
      </c>
      <c r="D399" s="153">
        <f t="shared" si="21"/>
        <v>1</v>
      </c>
      <c r="E399" s="126">
        <v>1</v>
      </c>
      <c r="F399" s="126"/>
      <c r="G399" s="127"/>
      <c r="H399" s="253"/>
      <c r="I399" s="93"/>
    </row>
    <row r="400" spans="1:9" ht="24" x14ac:dyDescent="0.25">
      <c r="A400" s="230"/>
      <c r="B400" s="49"/>
      <c r="C400" s="128" t="s">
        <v>4292</v>
      </c>
      <c r="D400" s="153">
        <f t="shared" si="21"/>
        <v>1</v>
      </c>
      <c r="E400" s="126">
        <v>1</v>
      </c>
      <c r="F400" s="126"/>
      <c r="G400" s="127"/>
      <c r="H400" s="253"/>
      <c r="I400" s="93"/>
    </row>
    <row r="401" spans="1:9" ht="48" x14ac:dyDescent="0.25">
      <c r="A401" s="230"/>
      <c r="B401" s="49"/>
      <c r="C401" s="128" t="s">
        <v>4293</v>
      </c>
      <c r="D401" s="153">
        <f t="shared" si="21"/>
        <v>1</v>
      </c>
      <c r="E401" s="126">
        <v>1</v>
      </c>
      <c r="F401" s="126"/>
      <c r="G401" s="127"/>
      <c r="H401" s="253"/>
      <c r="I401" s="93"/>
    </row>
    <row r="402" spans="1:9" ht="24" x14ac:dyDescent="0.25">
      <c r="A402" s="230"/>
      <c r="B402" s="49"/>
      <c r="C402" s="128" t="s">
        <v>4294</v>
      </c>
      <c r="D402" s="153">
        <f t="shared" si="21"/>
        <v>1</v>
      </c>
      <c r="E402" s="126">
        <v>1</v>
      </c>
      <c r="F402" s="126"/>
      <c r="G402" s="127"/>
      <c r="H402" s="253"/>
      <c r="I402" s="93"/>
    </row>
    <row r="403" spans="1:9" x14ac:dyDescent="0.25">
      <c r="A403" s="230"/>
      <c r="B403" s="49"/>
      <c r="C403" s="128" t="s">
        <v>4295</v>
      </c>
      <c r="D403" s="153">
        <f t="shared" si="21"/>
        <v>1</v>
      </c>
      <c r="E403" s="126">
        <v>1</v>
      </c>
      <c r="F403" s="126"/>
      <c r="G403" s="127"/>
      <c r="H403" s="253"/>
      <c r="I403" s="93"/>
    </row>
    <row r="404" spans="1:9" x14ac:dyDescent="0.25">
      <c r="A404" s="230"/>
      <c r="B404" s="49"/>
      <c r="C404" s="128" t="s">
        <v>4296</v>
      </c>
      <c r="D404" s="153">
        <f t="shared" si="21"/>
        <v>1</v>
      </c>
      <c r="E404" s="126">
        <v>1</v>
      </c>
      <c r="F404" s="126"/>
      <c r="G404" s="127"/>
      <c r="H404" s="253"/>
      <c r="I404" s="93"/>
    </row>
    <row r="405" spans="1:9" ht="24" x14ac:dyDescent="0.25">
      <c r="A405" s="230"/>
      <c r="B405" s="49"/>
      <c r="C405" s="128" t="s">
        <v>4297</v>
      </c>
      <c r="D405" s="153">
        <f t="shared" si="21"/>
        <v>1</v>
      </c>
      <c r="E405" s="126">
        <v>1</v>
      </c>
      <c r="F405" s="126"/>
      <c r="G405" s="127"/>
      <c r="H405" s="253"/>
      <c r="I405" s="93"/>
    </row>
    <row r="406" spans="1:9" ht="48" x14ac:dyDescent="0.25">
      <c r="A406" s="230"/>
      <c r="B406" s="49"/>
      <c r="C406" s="128" t="s">
        <v>4298</v>
      </c>
      <c r="D406" s="153">
        <f t="shared" si="21"/>
        <v>1</v>
      </c>
      <c r="E406" s="126">
        <v>1</v>
      </c>
      <c r="F406" s="126"/>
      <c r="G406" s="127"/>
      <c r="H406" s="253"/>
      <c r="I406" s="93"/>
    </row>
    <row r="407" spans="1:9" ht="36" x14ac:dyDescent="0.25">
      <c r="A407" s="230"/>
      <c r="B407" s="49"/>
      <c r="C407" s="128" t="s">
        <v>4299</v>
      </c>
      <c r="D407" s="153">
        <f t="shared" si="21"/>
        <v>1</v>
      </c>
      <c r="E407" s="126">
        <v>1</v>
      </c>
      <c r="F407" s="126"/>
      <c r="G407" s="127"/>
      <c r="H407" s="253"/>
      <c r="I407" s="129"/>
    </row>
    <row r="408" spans="1:9" x14ac:dyDescent="0.25">
      <c r="A408" s="230"/>
      <c r="B408" s="49"/>
      <c r="C408" s="128" t="s">
        <v>4300</v>
      </c>
      <c r="D408" s="153">
        <f t="shared" si="21"/>
        <v>1</v>
      </c>
      <c r="E408" s="126">
        <v>1</v>
      </c>
      <c r="F408" s="126"/>
      <c r="G408" s="127"/>
      <c r="H408" s="253"/>
      <c r="I408" s="129"/>
    </row>
    <row r="409" spans="1:9" x14ac:dyDescent="0.25">
      <c r="A409" s="230"/>
      <c r="B409" s="49"/>
      <c r="C409" s="234"/>
      <c r="D409" s="253"/>
      <c r="E409" s="253"/>
      <c r="F409" s="253"/>
      <c r="G409" s="253"/>
      <c r="H409" s="253"/>
      <c r="I409" s="129"/>
    </row>
    <row r="410" spans="1:9" x14ac:dyDescent="0.25">
      <c r="A410" s="230"/>
      <c r="B410" s="49"/>
      <c r="C410" s="234" t="s">
        <v>1480</v>
      </c>
      <c r="D410" s="253"/>
      <c r="E410" s="253"/>
      <c r="F410" s="253"/>
      <c r="G410" s="253"/>
      <c r="H410" s="253"/>
      <c r="I410" s="129"/>
    </row>
    <row r="411" spans="1:9" x14ac:dyDescent="0.25">
      <c r="A411" s="230"/>
      <c r="B411" s="49"/>
      <c r="C411" s="234"/>
      <c r="D411" s="253"/>
      <c r="E411" s="253"/>
      <c r="F411" s="253"/>
      <c r="G411" s="253"/>
      <c r="H411" s="253"/>
      <c r="I411" s="129"/>
    </row>
    <row r="412" spans="1:9" x14ac:dyDescent="0.25">
      <c r="A412" s="230"/>
      <c r="B412" s="49"/>
      <c r="C412" s="232" t="s">
        <v>726</v>
      </c>
      <c r="D412" s="231"/>
      <c r="E412" s="231" t="s">
        <v>1485</v>
      </c>
      <c r="F412" s="231" t="s">
        <v>712</v>
      </c>
      <c r="G412" s="231" t="s">
        <v>1486</v>
      </c>
      <c r="H412" s="253"/>
      <c r="I412" s="129"/>
    </row>
    <row r="413" spans="1:9" ht="36" x14ac:dyDescent="0.25">
      <c r="A413" s="230"/>
      <c r="B413" s="49"/>
      <c r="C413" s="128" t="s">
        <v>4301</v>
      </c>
      <c r="D413" s="153">
        <f t="shared" ref="D413:D419" si="22">IF(E413="Justificado",0,1)</f>
        <v>1</v>
      </c>
      <c r="E413" s="126">
        <v>1</v>
      </c>
      <c r="F413" s="126"/>
      <c r="G413" s="127"/>
      <c r="H413" s="253"/>
      <c r="I413" s="129"/>
    </row>
    <row r="414" spans="1:9" ht="36" x14ac:dyDescent="0.25">
      <c r="A414" s="230"/>
      <c r="B414" s="49"/>
      <c r="C414" s="124" t="s">
        <v>4302</v>
      </c>
      <c r="D414" s="153">
        <f t="shared" si="22"/>
        <v>1</v>
      </c>
      <c r="E414" s="126">
        <v>1</v>
      </c>
      <c r="F414" s="126"/>
      <c r="G414" s="127"/>
      <c r="H414" s="253"/>
      <c r="I414" s="129"/>
    </row>
    <row r="415" spans="1:9" ht="36" x14ac:dyDescent="0.25">
      <c r="A415" s="230"/>
      <c r="B415" s="49"/>
      <c r="C415" s="124" t="s">
        <v>4303</v>
      </c>
      <c r="D415" s="153">
        <f t="shared" si="22"/>
        <v>1</v>
      </c>
      <c r="E415" s="126">
        <v>1</v>
      </c>
      <c r="F415" s="126"/>
      <c r="G415" s="127"/>
      <c r="H415" s="253"/>
      <c r="I415" s="129"/>
    </row>
    <row r="416" spans="1:9" ht="36" x14ac:dyDescent="0.25">
      <c r="A416" s="230"/>
      <c r="B416" s="49"/>
      <c r="C416" s="124" t="s">
        <v>4304</v>
      </c>
      <c r="D416" s="153">
        <f t="shared" si="22"/>
        <v>1</v>
      </c>
      <c r="E416" s="126">
        <v>1</v>
      </c>
      <c r="F416" s="126"/>
      <c r="G416" s="127"/>
      <c r="H416" s="253"/>
      <c r="I416" s="129"/>
    </row>
    <row r="417" spans="1:9" ht="24" x14ac:dyDescent="0.25">
      <c r="A417" s="230"/>
      <c r="B417" s="49"/>
      <c r="C417" s="124" t="s">
        <v>4305</v>
      </c>
      <c r="D417" s="153">
        <f t="shared" si="22"/>
        <v>1</v>
      </c>
      <c r="E417" s="126">
        <v>1</v>
      </c>
      <c r="F417" s="126"/>
      <c r="G417" s="127"/>
      <c r="H417" s="253"/>
      <c r="I417" s="129"/>
    </row>
    <row r="418" spans="1:9" ht="24" x14ac:dyDescent="0.25">
      <c r="A418" s="230"/>
      <c r="B418" s="49"/>
      <c r="C418" s="124" t="s">
        <v>4306</v>
      </c>
      <c r="D418" s="153">
        <f t="shared" si="22"/>
        <v>1</v>
      </c>
      <c r="E418" s="126">
        <v>1</v>
      </c>
      <c r="F418" s="126"/>
      <c r="G418" s="127"/>
      <c r="H418" s="253"/>
      <c r="I418" s="129"/>
    </row>
    <row r="419" spans="1:9" ht="48" x14ac:dyDescent="0.25">
      <c r="A419" s="230"/>
      <c r="B419" s="49"/>
      <c r="C419" s="124" t="s">
        <v>4307</v>
      </c>
      <c r="D419" s="153">
        <f t="shared" si="22"/>
        <v>1</v>
      </c>
      <c r="E419" s="126">
        <v>1</v>
      </c>
      <c r="F419" s="126"/>
      <c r="G419" s="127"/>
      <c r="H419" s="253"/>
      <c r="I419" s="129"/>
    </row>
    <row r="420" spans="1:9" ht="36" x14ac:dyDescent="0.25">
      <c r="A420" s="230"/>
      <c r="B420" s="49"/>
      <c r="C420" s="130" t="s">
        <v>4308</v>
      </c>
      <c r="D420" s="153">
        <f t="shared" ref="D420:D421" si="23">IF(E420="Justificado",0,1)</f>
        <v>1</v>
      </c>
      <c r="E420" s="126">
        <v>1</v>
      </c>
      <c r="F420" s="126"/>
      <c r="G420" s="127"/>
      <c r="H420" s="253"/>
      <c r="I420" s="129"/>
    </row>
    <row r="421" spans="1:9" ht="24" x14ac:dyDescent="0.25">
      <c r="A421" s="230"/>
      <c r="B421" s="49"/>
      <c r="C421" s="124" t="s">
        <v>4309</v>
      </c>
      <c r="D421" s="153">
        <f t="shared" si="23"/>
        <v>1</v>
      </c>
      <c r="E421" s="126">
        <v>1</v>
      </c>
      <c r="F421" s="126"/>
      <c r="G421" s="127"/>
      <c r="H421" s="253"/>
      <c r="I421" s="129"/>
    </row>
    <row r="422" spans="1:9" x14ac:dyDescent="0.25">
      <c r="A422" s="230"/>
      <c r="B422" s="97"/>
      <c r="C422" s="234"/>
      <c r="D422" s="234"/>
      <c r="E422" s="253"/>
      <c r="F422" s="253"/>
      <c r="G422" s="253"/>
      <c r="H422" s="255"/>
      <c r="I422" s="98"/>
    </row>
    <row r="423" spans="1:9" x14ac:dyDescent="0.25">
      <c r="A423" s="230"/>
      <c r="B423" s="230"/>
      <c r="C423" s="256"/>
      <c r="D423" s="230"/>
      <c r="E423" s="230"/>
      <c r="F423" s="230"/>
      <c r="G423" s="230"/>
      <c r="H423" s="230"/>
      <c r="I423" s="230"/>
    </row>
    <row r="424" spans="1:9" x14ac:dyDescent="0.25">
      <c r="A424" s="230"/>
      <c r="B424" s="230"/>
      <c r="C424" s="256"/>
      <c r="D424" s="230"/>
      <c r="E424" s="230"/>
      <c r="F424" s="230"/>
      <c r="G424" s="230"/>
      <c r="H424" s="230"/>
      <c r="I424" s="230"/>
    </row>
    <row r="425" spans="1:9" x14ac:dyDescent="0.25">
      <c r="A425" s="230"/>
      <c r="B425" s="230"/>
      <c r="C425" s="256"/>
      <c r="D425" s="230"/>
      <c r="E425" s="230"/>
      <c r="F425" s="230"/>
      <c r="G425" s="230"/>
      <c r="H425" s="230"/>
      <c r="I425" s="230"/>
    </row>
    <row r="426" spans="1:9" x14ac:dyDescent="0.25">
      <c r="A426" s="230"/>
      <c r="B426" s="230"/>
      <c r="C426" s="256"/>
      <c r="D426" s="230"/>
      <c r="E426" s="230"/>
      <c r="F426" s="230"/>
      <c r="G426" s="230"/>
      <c r="H426" s="230"/>
      <c r="I426" s="230"/>
    </row>
    <row r="427" spans="1:9" x14ac:dyDescent="0.25">
      <c r="A427" s="230"/>
      <c r="B427" s="230"/>
      <c r="C427" s="256"/>
      <c r="D427" s="230"/>
      <c r="E427" s="230"/>
      <c r="F427" s="230"/>
      <c r="G427" s="230"/>
      <c r="H427" s="230"/>
      <c r="I427" s="230"/>
    </row>
    <row r="428" spans="1:9" x14ac:dyDescent="0.25">
      <c r="A428" s="230"/>
      <c r="B428" s="230"/>
      <c r="C428" s="256"/>
      <c r="D428" s="230"/>
      <c r="E428" s="230"/>
      <c r="F428" s="230"/>
      <c r="G428" s="230"/>
      <c r="H428" s="230"/>
      <c r="I428" s="230"/>
    </row>
    <row r="429" spans="1:9" ht="18.75" x14ac:dyDescent="0.25">
      <c r="A429" s="234"/>
      <c r="B429" s="407" t="s">
        <v>4310</v>
      </c>
      <c r="C429" s="408"/>
      <c r="D429" s="408"/>
      <c r="E429" s="408"/>
      <c r="F429" s="408"/>
      <c r="G429" s="408"/>
      <c r="H429" s="408"/>
      <c r="I429" s="243"/>
    </row>
    <row r="430" spans="1:9" x14ac:dyDescent="0.25">
      <c r="A430" s="234"/>
      <c r="B430" s="232"/>
      <c r="C430" s="232"/>
      <c r="D430" s="232"/>
      <c r="E430" s="232"/>
      <c r="F430" s="232"/>
      <c r="G430" s="232"/>
      <c r="H430" s="232"/>
      <c r="I430" s="232"/>
    </row>
    <row r="431" spans="1:9" x14ac:dyDescent="0.25">
      <c r="A431" s="234"/>
      <c r="B431" s="232"/>
      <c r="C431" s="244" t="s">
        <v>1478</v>
      </c>
      <c r="D431" s="244"/>
      <c r="E431" s="245">
        <f>IF(SUM(D442:D561)=0,"NA",SUM(E442:E561)/SUM(D442:D561))</f>
        <v>1</v>
      </c>
      <c r="F431" s="246"/>
      <c r="G431" s="248"/>
      <c r="H431" s="234"/>
      <c r="I431" s="232"/>
    </row>
    <row r="432" spans="1:9" x14ac:dyDescent="0.25">
      <c r="A432" s="234"/>
      <c r="B432" s="234"/>
      <c r="C432" s="244" t="s">
        <v>1480</v>
      </c>
      <c r="D432" s="244"/>
      <c r="E432" s="245">
        <f>IF(SUM(D442:D561)=0,"NA",SUM(E566:E573)/SUM(D566:D573))</f>
        <v>1</v>
      </c>
      <c r="F432" s="246"/>
      <c r="G432" s="248"/>
      <c r="H432" s="234"/>
      <c r="I432" s="232"/>
    </row>
    <row r="433" spans="1:9" ht="30" x14ac:dyDescent="0.25">
      <c r="A433" s="234"/>
      <c r="B433" s="234"/>
      <c r="C433" s="244" t="s">
        <v>1482</v>
      </c>
      <c r="D433" s="244"/>
      <c r="E433" s="177">
        <f>IF(SUM(D442:D561)=0,"NA",E431*0.6+E432*0.4)</f>
        <v>1</v>
      </c>
      <c r="F433" s="249"/>
      <c r="G433" s="235" t="s">
        <v>3259</v>
      </c>
      <c r="H433" s="234"/>
      <c r="I433" s="232"/>
    </row>
    <row r="434" spans="1:9" x14ac:dyDescent="0.25">
      <c r="A434" s="234"/>
      <c r="B434" s="234"/>
      <c r="C434" s="234"/>
      <c r="D434" s="234"/>
      <c r="E434" s="236"/>
      <c r="F434" s="236"/>
      <c r="G434" s="234"/>
      <c r="H434" s="234"/>
      <c r="I434" s="232"/>
    </row>
    <row r="435" spans="1:9" x14ac:dyDescent="0.25">
      <c r="A435" s="230"/>
      <c r="B435" s="231"/>
      <c r="C435" s="232"/>
      <c r="D435" s="231"/>
      <c r="E435" s="231"/>
      <c r="F435" s="231"/>
      <c r="G435" s="231"/>
      <c r="H435" s="232"/>
      <c r="I435" s="232"/>
    </row>
    <row r="436" spans="1:9" x14ac:dyDescent="0.25">
      <c r="A436" s="230"/>
      <c r="B436" s="91"/>
      <c r="C436" s="251"/>
      <c r="D436" s="252"/>
      <c r="E436" s="409"/>
      <c r="F436" s="410"/>
      <c r="G436" s="410"/>
      <c r="H436" s="252"/>
      <c r="I436" s="92"/>
    </row>
    <row r="437" spans="1:9" x14ac:dyDescent="0.25">
      <c r="A437" s="230"/>
      <c r="B437" s="49"/>
      <c r="C437" s="234" t="s">
        <v>1484</v>
      </c>
      <c r="D437" s="253"/>
      <c r="E437" s="253"/>
      <c r="F437" s="253"/>
      <c r="G437" s="253"/>
      <c r="H437" s="253"/>
      <c r="I437" s="93"/>
    </row>
    <row r="438" spans="1:9" x14ac:dyDescent="0.25">
      <c r="A438" s="230"/>
      <c r="B438" s="123"/>
      <c r="C438" s="234"/>
      <c r="D438" s="253"/>
      <c r="E438" s="253"/>
      <c r="F438" s="253"/>
      <c r="G438" s="253"/>
      <c r="H438" s="253"/>
      <c r="I438" s="93"/>
    </row>
    <row r="439" spans="1:9" x14ac:dyDescent="0.25">
      <c r="A439" s="230"/>
      <c r="B439" s="123"/>
      <c r="C439" s="232" t="s">
        <v>726</v>
      </c>
      <c r="D439" s="231"/>
      <c r="E439" s="231" t="s">
        <v>1485</v>
      </c>
      <c r="F439" s="231" t="s">
        <v>712</v>
      </c>
      <c r="G439" s="231" t="s">
        <v>1486</v>
      </c>
      <c r="H439" s="253"/>
      <c r="I439" s="93"/>
    </row>
    <row r="440" spans="1:9" x14ac:dyDescent="0.25">
      <c r="A440" s="230"/>
      <c r="B440" s="123"/>
      <c r="C440" s="124" t="s">
        <v>1487</v>
      </c>
      <c r="D440" s="153">
        <f t="shared" ref="D440:D503" si="24">IF(E440="Justificado",0,1)</f>
        <v>1</v>
      </c>
      <c r="E440" s="126">
        <v>1</v>
      </c>
      <c r="F440" s="126"/>
      <c r="G440" s="127"/>
      <c r="H440" s="253"/>
      <c r="I440" s="93"/>
    </row>
    <row r="441" spans="1:9" ht="24" x14ac:dyDescent="0.25">
      <c r="A441" s="230"/>
      <c r="B441" s="123"/>
      <c r="C441" s="124" t="s">
        <v>1488</v>
      </c>
      <c r="D441" s="153">
        <f t="shared" si="24"/>
        <v>1</v>
      </c>
      <c r="E441" s="126">
        <v>1</v>
      </c>
      <c r="F441" s="126"/>
      <c r="G441" s="127"/>
      <c r="H441" s="253"/>
      <c r="I441" s="93"/>
    </row>
    <row r="442" spans="1:9" x14ac:dyDescent="0.25">
      <c r="A442" s="230"/>
      <c r="B442" s="49"/>
      <c r="C442" s="128" t="s">
        <v>4128</v>
      </c>
      <c r="D442" s="153">
        <f t="shared" si="24"/>
        <v>1</v>
      </c>
      <c r="E442" s="126">
        <v>1</v>
      </c>
      <c r="F442" s="126"/>
      <c r="G442" s="127"/>
      <c r="H442" s="253"/>
      <c r="I442" s="93"/>
    </row>
    <row r="443" spans="1:9" ht="24" x14ac:dyDescent="0.25">
      <c r="A443" s="230"/>
      <c r="B443" s="49"/>
      <c r="C443" s="128" t="s">
        <v>4218</v>
      </c>
      <c r="D443" s="153">
        <f t="shared" si="24"/>
        <v>1</v>
      </c>
      <c r="E443" s="126">
        <v>1</v>
      </c>
      <c r="F443" s="126"/>
      <c r="G443" s="127"/>
      <c r="H443" s="253"/>
      <c r="I443" s="93"/>
    </row>
    <row r="444" spans="1:9" ht="24" x14ac:dyDescent="0.25">
      <c r="A444" s="230"/>
      <c r="B444" s="49"/>
      <c r="C444" s="128" t="s">
        <v>4219</v>
      </c>
      <c r="D444" s="153">
        <f t="shared" si="24"/>
        <v>1</v>
      </c>
      <c r="E444" s="126">
        <v>1</v>
      </c>
      <c r="F444" s="126"/>
      <c r="G444" s="127"/>
      <c r="H444" s="253"/>
      <c r="I444" s="93"/>
    </row>
    <row r="445" spans="1:9" ht="36" x14ac:dyDescent="0.25">
      <c r="A445" s="230"/>
      <c r="B445" s="49"/>
      <c r="C445" s="128" t="s">
        <v>4220</v>
      </c>
      <c r="D445" s="153">
        <f t="shared" si="24"/>
        <v>1</v>
      </c>
      <c r="E445" s="126">
        <v>1</v>
      </c>
      <c r="F445" s="126"/>
      <c r="G445" s="127"/>
      <c r="H445" s="253"/>
      <c r="I445" s="93"/>
    </row>
    <row r="446" spans="1:9" ht="24" x14ac:dyDescent="0.25">
      <c r="A446" s="230"/>
      <c r="B446" s="49"/>
      <c r="C446" s="128" t="s">
        <v>4244</v>
      </c>
      <c r="D446" s="153">
        <f t="shared" si="24"/>
        <v>1</v>
      </c>
      <c r="E446" s="126">
        <v>1</v>
      </c>
      <c r="F446" s="126"/>
      <c r="G446" s="127"/>
      <c r="H446" s="253"/>
      <c r="I446" s="93"/>
    </row>
    <row r="447" spans="1:9" ht="24" x14ac:dyDescent="0.25">
      <c r="A447" s="230"/>
      <c r="B447" s="49"/>
      <c r="C447" s="128" t="s">
        <v>4245</v>
      </c>
      <c r="D447" s="153">
        <f t="shared" si="24"/>
        <v>1</v>
      </c>
      <c r="E447" s="126">
        <v>1</v>
      </c>
      <c r="F447" s="126"/>
      <c r="G447" s="127"/>
      <c r="H447" s="253"/>
      <c r="I447" s="93"/>
    </row>
    <row r="448" spans="1:9" x14ac:dyDescent="0.25">
      <c r="A448" s="230"/>
      <c r="B448" s="49"/>
      <c r="C448" s="128" t="s">
        <v>4311</v>
      </c>
      <c r="D448" s="153">
        <f t="shared" si="24"/>
        <v>1</v>
      </c>
      <c r="E448" s="126">
        <v>1</v>
      </c>
      <c r="F448" s="126"/>
      <c r="G448" s="127"/>
      <c r="H448" s="253"/>
      <c r="I448" s="93"/>
    </row>
    <row r="449" spans="1:9" ht="36" x14ac:dyDescent="0.25">
      <c r="A449" s="230"/>
      <c r="B449" s="49"/>
      <c r="C449" s="128" t="s">
        <v>4312</v>
      </c>
      <c r="D449" s="153">
        <f t="shared" si="24"/>
        <v>1</v>
      </c>
      <c r="E449" s="126">
        <v>1</v>
      </c>
      <c r="F449" s="126"/>
      <c r="G449" s="127"/>
      <c r="H449" s="253"/>
      <c r="I449" s="93"/>
    </row>
    <row r="450" spans="1:9" x14ac:dyDescent="0.25">
      <c r="A450" s="230"/>
      <c r="B450" s="49"/>
      <c r="C450" s="128" t="s">
        <v>4313</v>
      </c>
      <c r="D450" s="153">
        <f t="shared" si="24"/>
        <v>1</v>
      </c>
      <c r="E450" s="126">
        <v>1</v>
      </c>
      <c r="F450" s="126"/>
      <c r="G450" s="127"/>
      <c r="H450" s="253"/>
      <c r="I450" s="93"/>
    </row>
    <row r="451" spans="1:9" ht="36" x14ac:dyDescent="0.25">
      <c r="A451" s="230"/>
      <c r="B451" s="49"/>
      <c r="C451" s="128" t="s">
        <v>4314</v>
      </c>
      <c r="D451" s="153">
        <f t="shared" si="24"/>
        <v>1</v>
      </c>
      <c r="E451" s="126">
        <v>1</v>
      </c>
      <c r="F451" s="126"/>
      <c r="G451" s="127"/>
      <c r="H451" s="253"/>
      <c r="I451" s="93"/>
    </row>
    <row r="452" spans="1:9" ht="24" x14ac:dyDescent="0.25">
      <c r="A452" s="230"/>
      <c r="B452" s="49"/>
      <c r="C452" s="128" t="s">
        <v>4315</v>
      </c>
      <c r="D452" s="153">
        <f t="shared" si="24"/>
        <v>1</v>
      </c>
      <c r="E452" s="126">
        <v>1</v>
      </c>
      <c r="F452" s="126"/>
      <c r="G452" s="127"/>
      <c r="H452" s="253"/>
      <c r="I452" s="93"/>
    </row>
    <row r="453" spans="1:9" x14ac:dyDescent="0.25">
      <c r="A453" s="230"/>
      <c r="B453" s="49"/>
      <c r="C453" s="128" t="s">
        <v>4316</v>
      </c>
      <c r="D453" s="153">
        <f t="shared" si="24"/>
        <v>1</v>
      </c>
      <c r="E453" s="126">
        <v>1</v>
      </c>
      <c r="F453" s="126"/>
      <c r="G453" s="127"/>
      <c r="H453" s="253"/>
      <c r="I453" s="93"/>
    </row>
    <row r="454" spans="1:9" ht="24" x14ac:dyDescent="0.25">
      <c r="A454" s="230"/>
      <c r="B454" s="49"/>
      <c r="C454" s="128" t="s">
        <v>4317</v>
      </c>
      <c r="D454" s="153">
        <f t="shared" si="24"/>
        <v>1</v>
      </c>
      <c r="E454" s="126">
        <v>1</v>
      </c>
      <c r="F454" s="126"/>
      <c r="G454" s="127"/>
      <c r="H454" s="253"/>
      <c r="I454" s="93"/>
    </row>
    <row r="455" spans="1:9" x14ac:dyDescent="0.25">
      <c r="A455" s="230"/>
      <c r="B455" s="49"/>
      <c r="C455" s="128" t="s">
        <v>4318</v>
      </c>
      <c r="D455" s="153">
        <f t="shared" si="24"/>
        <v>1</v>
      </c>
      <c r="E455" s="126">
        <v>1</v>
      </c>
      <c r="F455" s="126"/>
      <c r="G455" s="127"/>
      <c r="H455" s="253"/>
      <c r="I455" s="93"/>
    </row>
    <row r="456" spans="1:9" ht="36" x14ac:dyDescent="0.25">
      <c r="A456" s="230"/>
      <c r="B456" s="49"/>
      <c r="C456" s="128" t="s">
        <v>4319</v>
      </c>
      <c r="D456" s="153">
        <f t="shared" si="24"/>
        <v>1</v>
      </c>
      <c r="E456" s="126">
        <v>1</v>
      </c>
      <c r="F456" s="126"/>
      <c r="G456" s="127"/>
      <c r="H456" s="253"/>
      <c r="I456" s="93"/>
    </row>
    <row r="457" spans="1:9" ht="36" x14ac:dyDescent="0.25">
      <c r="A457" s="230"/>
      <c r="B457" s="49"/>
      <c r="C457" s="128" t="s">
        <v>4320</v>
      </c>
      <c r="D457" s="153">
        <f t="shared" si="24"/>
        <v>1</v>
      </c>
      <c r="E457" s="126">
        <v>1</v>
      </c>
      <c r="F457" s="126"/>
      <c r="G457" s="127"/>
      <c r="H457" s="253"/>
      <c r="I457" s="93"/>
    </row>
    <row r="458" spans="1:9" ht="24" x14ac:dyDescent="0.25">
      <c r="A458" s="230"/>
      <c r="B458" s="49"/>
      <c r="C458" s="128" t="s">
        <v>4321</v>
      </c>
      <c r="D458" s="153">
        <f t="shared" si="24"/>
        <v>1</v>
      </c>
      <c r="E458" s="126">
        <v>1</v>
      </c>
      <c r="F458" s="126"/>
      <c r="G458" s="127"/>
      <c r="H458" s="253"/>
      <c r="I458" s="93"/>
    </row>
    <row r="459" spans="1:9" x14ac:dyDescent="0.25">
      <c r="A459" s="230"/>
      <c r="B459" s="49"/>
      <c r="C459" s="124" t="s">
        <v>2066</v>
      </c>
      <c r="D459" s="153">
        <f t="shared" si="24"/>
        <v>1</v>
      </c>
      <c r="E459" s="126">
        <v>1</v>
      </c>
      <c r="F459" s="126"/>
      <c r="G459" s="127"/>
      <c r="H459" s="253"/>
      <c r="I459" s="93"/>
    </row>
    <row r="460" spans="1:9" ht="24" x14ac:dyDescent="0.25">
      <c r="A460" s="230"/>
      <c r="B460" s="49"/>
      <c r="C460" s="124" t="s">
        <v>2067</v>
      </c>
      <c r="D460" s="153">
        <f t="shared" si="24"/>
        <v>1</v>
      </c>
      <c r="E460" s="126">
        <v>1</v>
      </c>
      <c r="F460" s="126"/>
      <c r="G460" s="127"/>
      <c r="H460" s="253"/>
      <c r="I460" s="93"/>
    </row>
    <row r="461" spans="1:9" x14ac:dyDescent="0.25">
      <c r="A461" s="230"/>
      <c r="B461" s="49"/>
      <c r="C461" s="128" t="s">
        <v>4322</v>
      </c>
      <c r="D461" s="153">
        <f t="shared" si="24"/>
        <v>1</v>
      </c>
      <c r="E461" s="126">
        <v>1</v>
      </c>
      <c r="F461" s="126"/>
      <c r="G461" s="127"/>
      <c r="H461" s="253"/>
      <c r="I461" s="93"/>
    </row>
    <row r="462" spans="1:9" ht="24" x14ac:dyDescent="0.25">
      <c r="A462" s="230"/>
      <c r="B462" s="49"/>
      <c r="C462" s="128" t="s">
        <v>4323</v>
      </c>
      <c r="D462" s="153">
        <f t="shared" si="24"/>
        <v>1</v>
      </c>
      <c r="E462" s="126">
        <v>1</v>
      </c>
      <c r="F462" s="126"/>
      <c r="G462" s="127"/>
      <c r="H462" s="253"/>
      <c r="I462" s="93"/>
    </row>
    <row r="463" spans="1:9" ht="24" x14ac:dyDescent="0.25">
      <c r="A463" s="230"/>
      <c r="B463" s="49"/>
      <c r="C463" s="128" t="s">
        <v>4324</v>
      </c>
      <c r="D463" s="153">
        <f t="shared" si="24"/>
        <v>1</v>
      </c>
      <c r="E463" s="126">
        <v>1</v>
      </c>
      <c r="F463" s="126"/>
      <c r="G463" s="127"/>
      <c r="H463" s="253"/>
      <c r="I463" s="93"/>
    </row>
    <row r="464" spans="1:9" ht="36" x14ac:dyDescent="0.25">
      <c r="A464" s="230"/>
      <c r="B464" s="49"/>
      <c r="C464" s="128" t="s">
        <v>4325</v>
      </c>
      <c r="D464" s="153">
        <f t="shared" si="24"/>
        <v>1</v>
      </c>
      <c r="E464" s="126">
        <v>1</v>
      </c>
      <c r="F464" s="126"/>
      <c r="G464" s="127"/>
      <c r="H464" s="253"/>
      <c r="I464" s="93"/>
    </row>
    <row r="465" spans="1:9" ht="24" x14ac:dyDescent="0.25">
      <c r="A465" s="230"/>
      <c r="B465" s="49"/>
      <c r="C465" s="128" t="s">
        <v>4326</v>
      </c>
      <c r="D465" s="153">
        <f t="shared" si="24"/>
        <v>1</v>
      </c>
      <c r="E465" s="126">
        <v>1</v>
      </c>
      <c r="F465" s="126"/>
      <c r="G465" s="127"/>
      <c r="H465" s="253"/>
      <c r="I465" s="93"/>
    </row>
    <row r="466" spans="1:9" ht="24" x14ac:dyDescent="0.25">
      <c r="A466" s="230"/>
      <c r="B466" s="49"/>
      <c r="C466" s="128" t="s">
        <v>4327</v>
      </c>
      <c r="D466" s="153">
        <f t="shared" si="24"/>
        <v>1</v>
      </c>
      <c r="E466" s="126">
        <v>1</v>
      </c>
      <c r="F466" s="126"/>
      <c r="G466" s="127"/>
      <c r="H466" s="253"/>
      <c r="I466" s="93"/>
    </row>
    <row r="467" spans="1:9" x14ac:dyDescent="0.25">
      <c r="A467" s="230"/>
      <c r="B467" s="49"/>
      <c r="C467" s="128" t="s">
        <v>4328</v>
      </c>
      <c r="D467" s="153">
        <f t="shared" si="24"/>
        <v>1</v>
      </c>
      <c r="E467" s="126">
        <v>1</v>
      </c>
      <c r="F467" s="126"/>
      <c r="G467" s="127"/>
      <c r="H467" s="253"/>
      <c r="I467" s="93"/>
    </row>
    <row r="468" spans="1:9" ht="36" x14ac:dyDescent="0.25">
      <c r="A468" s="230"/>
      <c r="B468" s="49"/>
      <c r="C468" s="128" t="s">
        <v>4329</v>
      </c>
      <c r="D468" s="153">
        <f t="shared" si="24"/>
        <v>1</v>
      </c>
      <c r="E468" s="126">
        <v>1</v>
      </c>
      <c r="F468" s="126"/>
      <c r="G468" s="127"/>
      <c r="H468" s="253"/>
      <c r="I468" s="93"/>
    </row>
    <row r="469" spans="1:9" x14ac:dyDescent="0.25">
      <c r="A469" s="230"/>
      <c r="B469" s="49"/>
      <c r="C469" s="128" t="s">
        <v>4330</v>
      </c>
      <c r="D469" s="153">
        <f t="shared" si="24"/>
        <v>1</v>
      </c>
      <c r="E469" s="126">
        <v>1</v>
      </c>
      <c r="F469" s="126"/>
      <c r="G469" s="127"/>
      <c r="H469" s="253"/>
      <c r="I469" s="93"/>
    </row>
    <row r="470" spans="1:9" ht="36" x14ac:dyDescent="0.25">
      <c r="A470" s="230"/>
      <c r="B470" s="49"/>
      <c r="C470" s="128" t="s">
        <v>4331</v>
      </c>
      <c r="D470" s="153">
        <f t="shared" si="24"/>
        <v>1</v>
      </c>
      <c r="E470" s="126">
        <v>1</v>
      </c>
      <c r="F470" s="126"/>
      <c r="G470" s="127"/>
      <c r="H470" s="253"/>
      <c r="I470" s="93"/>
    </row>
    <row r="471" spans="1:9" ht="24" x14ac:dyDescent="0.25">
      <c r="A471" s="230"/>
      <c r="B471" s="49"/>
      <c r="C471" s="128" t="s">
        <v>4332</v>
      </c>
      <c r="D471" s="153">
        <f t="shared" si="24"/>
        <v>1</v>
      </c>
      <c r="E471" s="126">
        <v>1</v>
      </c>
      <c r="F471" s="126"/>
      <c r="G471" s="127"/>
      <c r="H471" s="253"/>
      <c r="I471" s="93"/>
    </row>
    <row r="472" spans="1:9" ht="24" x14ac:dyDescent="0.25">
      <c r="A472" s="230"/>
      <c r="B472" s="49"/>
      <c r="C472" s="128" t="s">
        <v>4333</v>
      </c>
      <c r="D472" s="153">
        <f t="shared" si="24"/>
        <v>1</v>
      </c>
      <c r="E472" s="126">
        <v>1</v>
      </c>
      <c r="F472" s="126"/>
      <c r="G472" s="127"/>
      <c r="H472" s="253"/>
      <c r="I472" s="93"/>
    </row>
    <row r="473" spans="1:9" x14ac:dyDescent="0.25">
      <c r="A473" s="230"/>
      <c r="B473" s="49"/>
      <c r="C473" s="128" t="s">
        <v>4334</v>
      </c>
      <c r="D473" s="153">
        <f t="shared" si="24"/>
        <v>1</v>
      </c>
      <c r="E473" s="126">
        <v>1</v>
      </c>
      <c r="F473" s="126"/>
      <c r="G473" s="127"/>
      <c r="H473" s="253"/>
      <c r="I473" s="93"/>
    </row>
    <row r="474" spans="1:9" ht="24" x14ac:dyDescent="0.25">
      <c r="A474" s="230"/>
      <c r="B474" s="49"/>
      <c r="C474" s="128" t="s">
        <v>4335</v>
      </c>
      <c r="D474" s="153">
        <f t="shared" si="24"/>
        <v>1</v>
      </c>
      <c r="E474" s="126">
        <v>1</v>
      </c>
      <c r="F474" s="126"/>
      <c r="G474" s="127"/>
      <c r="H474" s="253"/>
      <c r="I474" s="93"/>
    </row>
    <row r="475" spans="1:9" ht="24" x14ac:dyDescent="0.25">
      <c r="A475" s="230"/>
      <c r="B475" s="49"/>
      <c r="C475" s="128" t="s">
        <v>4336</v>
      </c>
      <c r="D475" s="153">
        <f t="shared" si="24"/>
        <v>1</v>
      </c>
      <c r="E475" s="126">
        <v>1</v>
      </c>
      <c r="F475" s="126"/>
      <c r="G475" s="127"/>
      <c r="H475" s="253"/>
      <c r="I475" s="93"/>
    </row>
    <row r="476" spans="1:9" ht="24" x14ac:dyDescent="0.25">
      <c r="A476" s="230"/>
      <c r="B476" s="49"/>
      <c r="C476" s="128" t="s">
        <v>4337</v>
      </c>
      <c r="D476" s="153">
        <f t="shared" si="24"/>
        <v>1</v>
      </c>
      <c r="E476" s="126">
        <v>1</v>
      </c>
      <c r="F476" s="126"/>
      <c r="G476" s="127"/>
      <c r="H476" s="253"/>
      <c r="I476" s="93"/>
    </row>
    <row r="477" spans="1:9" ht="36" x14ac:dyDescent="0.25">
      <c r="A477" s="230"/>
      <c r="B477" s="49"/>
      <c r="C477" s="128" t="s">
        <v>4338</v>
      </c>
      <c r="D477" s="153">
        <f t="shared" si="24"/>
        <v>1</v>
      </c>
      <c r="E477" s="126">
        <v>1</v>
      </c>
      <c r="F477" s="126"/>
      <c r="G477" s="127"/>
      <c r="H477" s="253"/>
      <c r="I477" s="93"/>
    </row>
    <row r="478" spans="1:9" ht="36" x14ac:dyDescent="0.25">
      <c r="A478" s="230"/>
      <c r="B478" s="49"/>
      <c r="C478" s="128" t="s">
        <v>4339</v>
      </c>
      <c r="D478" s="153">
        <f t="shared" si="24"/>
        <v>1</v>
      </c>
      <c r="E478" s="126">
        <v>1</v>
      </c>
      <c r="F478" s="126"/>
      <c r="G478" s="127"/>
      <c r="H478" s="253"/>
      <c r="I478" s="93"/>
    </row>
    <row r="479" spans="1:9" ht="36" x14ac:dyDescent="0.25">
      <c r="A479" s="230"/>
      <c r="B479" s="49"/>
      <c r="C479" s="128" t="s">
        <v>4340</v>
      </c>
      <c r="D479" s="153">
        <f t="shared" si="24"/>
        <v>1</v>
      </c>
      <c r="E479" s="126">
        <v>1</v>
      </c>
      <c r="F479" s="126"/>
      <c r="G479" s="127"/>
      <c r="H479" s="253"/>
      <c r="I479" s="93"/>
    </row>
    <row r="480" spans="1:9" x14ac:dyDescent="0.25">
      <c r="A480" s="230"/>
      <c r="B480" s="49"/>
      <c r="C480" s="124" t="s">
        <v>2630</v>
      </c>
      <c r="D480" s="153">
        <f t="shared" si="24"/>
        <v>1</v>
      </c>
      <c r="E480" s="126">
        <v>1</v>
      </c>
      <c r="F480" s="126"/>
      <c r="G480" s="127"/>
      <c r="H480" s="253"/>
      <c r="I480" s="93"/>
    </row>
    <row r="481" spans="1:9" ht="24" x14ac:dyDescent="0.25">
      <c r="A481" s="230"/>
      <c r="B481" s="49"/>
      <c r="C481" s="124" t="s">
        <v>2631</v>
      </c>
      <c r="D481" s="153">
        <f t="shared" si="24"/>
        <v>1</v>
      </c>
      <c r="E481" s="126">
        <v>1</v>
      </c>
      <c r="F481" s="126"/>
      <c r="G481" s="127"/>
      <c r="H481" s="253"/>
      <c r="I481" s="93"/>
    </row>
    <row r="482" spans="1:9" x14ac:dyDescent="0.25">
      <c r="A482" s="230"/>
      <c r="B482" s="49"/>
      <c r="C482" s="128" t="s">
        <v>4341</v>
      </c>
      <c r="D482" s="153">
        <f t="shared" si="24"/>
        <v>1</v>
      </c>
      <c r="E482" s="126">
        <v>1</v>
      </c>
      <c r="F482" s="126"/>
      <c r="G482" s="127"/>
      <c r="H482" s="253"/>
      <c r="I482" s="93"/>
    </row>
    <row r="483" spans="1:9" ht="24" x14ac:dyDescent="0.25">
      <c r="A483" s="230"/>
      <c r="B483" s="49"/>
      <c r="C483" s="128" t="s">
        <v>4342</v>
      </c>
      <c r="D483" s="153">
        <f t="shared" si="24"/>
        <v>1</v>
      </c>
      <c r="E483" s="126">
        <v>1</v>
      </c>
      <c r="F483" s="126"/>
      <c r="G483" s="127"/>
      <c r="H483" s="253"/>
      <c r="I483" s="93"/>
    </row>
    <row r="484" spans="1:9" ht="24" x14ac:dyDescent="0.25">
      <c r="A484" s="230"/>
      <c r="B484" s="49"/>
      <c r="C484" s="128" t="s">
        <v>4343</v>
      </c>
      <c r="D484" s="153">
        <f t="shared" si="24"/>
        <v>1</v>
      </c>
      <c r="E484" s="126">
        <v>1</v>
      </c>
      <c r="F484" s="126"/>
      <c r="G484" s="127"/>
      <c r="H484" s="253"/>
      <c r="I484" s="93"/>
    </row>
    <row r="485" spans="1:9" ht="36" x14ac:dyDescent="0.25">
      <c r="A485" s="230"/>
      <c r="B485" s="49"/>
      <c r="C485" s="128" t="s">
        <v>4344</v>
      </c>
      <c r="D485" s="153">
        <f t="shared" si="24"/>
        <v>1</v>
      </c>
      <c r="E485" s="126">
        <v>1</v>
      </c>
      <c r="F485" s="126"/>
      <c r="G485" s="127"/>
      <c r="H485" s="253"/>
      <c r="I485" s="93"/>
    </row>
    <row r="486" spans="1:9" ht="24" x14ac:dyDescent="0.25">
      <c r="A486" s="230"/>
      <c r="B486" s="49"/>
      <c r="C486" s="128" t="s">
        <v>4345</v>
      </c>
      <c r="D486" s="153">
        <f t="shared" si="24"/>
        <v>1</v>
      </c>
      <c r="E486" s="126">
        <v>1</v>
      </c>
      <c r="F486" s="126"/>
      <c r="G486" s="127"/>
      <c r="H486" s="253"/>
      <c r="I486" s="93"/>
    </row>
    <row r="487" spans="1:9" ht="24" x14ac:dyDescent="0.25">
      <c r="A487" s="230"/>
      <c r="B487" s="49"/>
      <c r="C487" s="128" t="s">
        <v>4346</v>
      </c>
      <c r="D487" s="153">
        <f t="shared" si="24"/>
        <v>1</v>
      </c>
      <c r="E487" s="126">
        <v>1</v>
      </c>
      <c r="F487" s="126"/>
      <c r="G487" s="127"/>
      <c r="H487" s="253"/>
      <c r="I487" s="93"/>
    </row>
    <row r="488" spans="1:9" x14ac:dyDescent="0.25">
      <c r="A488" s="230"/>
      <c r="B488" s="49"/>
      <c r="C488" s="128" t="s">
        <v>4347</v>
      </c>
      <c r="D488" s="153">
        <f t="shared" si="24"/>
        <v>1</v>
      </c>
      <c r="E488" s="126">
        <v>1</v>
      </c>
      <c r="F488" s="126"/>
      <c r="G488" s="127"/>
      <c r="H488" s="253"/>
      <c r="I488" s="93"/>
    </row>
    <row r="489" spans="1:9" ht="36" x14ac:dyDescent="0.25">
      <c r="A489" s="230"/>
      <c r="B489" s="49"/>
      <c r="C489" s="128" t="s">
        <v>4348</v>
      </c>
      <c r="D489" s="153">
        <f t="shared" si="24"/>
        <v>1</v>
      </c>
      <c r="E489" s="126">
        <v>1</v>
      </c>
      <c r="F489" s="126"/>
      <c r="G489" s="127"/>
      <c r="H489" s="253"/>
      <c r="I489" s="93"/>
    </row>
    <row r="490" spans="1:9" x14ac:dyDescent="0.25">
      <c r="A490" s="230"/>
      <c r="B490" s="49"/>
      <c r="C490" s="128" t="s">
        <v>4349</v>
      </c>
      <c r="D490" s="153">
        <f t="shared" si="24"/>
        <v>1</v>
      </c>
      <c r="E490" s="126">
        <v>1</v>
      </c>
      <c r="F490" s="126"/>
      <c r="G490" s="127"/>
      <c r="H490" s="253"/>
      <c r="I490" s="93"/>
    </row>
    <row r="491" spans="1:9" ht="36" x14ac:dyDescent="0.25">
      <c r="A491" s="230"/>
      <c r="B491" s="49"/>
      <c r="C491" s="128" t="s">
        <v>4350</v>
      </c>
      <c r="D491" s="153">
        <f t="shared" si="24"/>
        <v>1</v>
      </c>
      <c r="E491" s="126">
        <v>1</v>
      </c>
      <c r="F491" s="126"/>
      <c r="G491" s="127"/>
      <c r="H491" s="253"/>
      <c r="I491" s="93"/>
    </row>
    <row r="492" spans="1:9" ht="24" x14ac:dyDescent="0.25">
      <c r="A492" s="230"/>
      <c r="B492" s="49"/>
      <c r="C492" s="128" t="s">
        <v>4351</v>
      </c>
      <c r="D492" s="153">
        <f t="shared" si="24"/>
        <v>1</v>
      </c>
      <c r="E492" s="126">
        <v>1</v>
      </c>
      <c r="F492" s="126"/>
      <c r="G492" s="127"/>
      <c r="H492" s="253"/>
      <c r="I492" s="93"/>
    </row>
    <row r="493" spans="1:9" ht="24" x14ac:dyDescent="0.25">
      <c r="A493" s="230"/>
      <c r="B493" s="49"/>
      <c r="C493" s="128" t="s">
        <v>4352</v>
      </c>
      <c r="D493" s="153">
        <f t="shared" si="24"/>
        <v>1</v>
      </c>
      <c r="E493" s="126">
        <v>1</v>
      </c>
      <c r="F493" s="126"/>
      <c r="G493" s="127"/>
      <c r="H493" s="253"/>
      <c r="I493" s="93"/>
    </row>
    <row r="494" spans="1:9" ht="24" x14ac:dyDescent="0.25">
      <c r="A494" s="230"/>
      <c r="B494" s="49"/>
      <c r="C494" s="128" t="s">
        <v>4353</v>
      </c>
      <c r="D494" s="153">
        <f t="shared" si="24"/>
        <v>1</v>
      </c>
      <c r="E494" s="126">
        <v>1</v>
      </c>
      <c r="F494" s="126"/>
      <c r="G494" s="127"/>
      <c r="H494" s="253"/>
      <c r="I494" s="93"/>
    </row>
    <row r="495" spans="1:9" ht="24" x14ac:dyDescent="0.25">
      <c r="A495" s="230"/>
      <c r="B495" s="49"/>
      <c r="C495" s="128" t="s">
        <v>4354</v>
      </c>
      <c r="D495" s="153">
        <f t="shared" si="24"/>
        <v>1</v>
      </c>
      <c r="E495" s="126">
        <v>1</v>
      </c>
      <c r="F495" s="126"/>
      <c r="G495" s="127"/>
      <c r="H495" s="253"/>
      <c r="I495" s="93"/>
    </row>
    <row r="496" spans="1:9" ht="24" x14ac:dyDescent="0.25">
      <c r="A496" s="230"/>
      <c r="B496" s="49"/>
      <c r="C496" s="128" t="s">
        <v>4355</v>
      </c>
      <c r="D496" s="153">
        <f t="shared" si="24"/>
        <v>1</v>
      </c>
      <c r="E496" s="126">
        <v>1</v>
      </c>
      <c r="F496" s="126"/>
      <c r="G496" s="127"/>
      <c r="H496" s="253"/>
      <c r="I496" s="93"/>
    </row>
    <row r="497" spans="1:9" ht="48" x14ac:dyDescent="0.25">
      <c r="A497" s="230"/>
      <c r="B497" s="49"/>
      <c r="C497" s="128" t="s">
        <v>4356</v>
      </c>
      <c r="D497" s="153">
        <f t="shared" si="24"/>
        <v>1</v>
      </c>
      <c r="E497" s="126">
        <v>1</v>
      </c>
      <c r="F497" s="126"/>
      <c r="G497" s="127"/>
      <c r="H497" s="253"/>
      <c r="I497" s="93"/>
    </row>
    <row r="498" spans="1:9" ht="36" x14ac:dyDescent="0.25">
      <c r="A498" s="230"/>
      <c r="B498" s="49"/>
      <c r="C498" s="128" t="s">
        <v>4357</v>
      </c>
      <c r="D498" s="153">
        <f t="shared" si="24"/>
        <v>1</v>
      </c>
      <c r="E498" s="126">
        <v>1</v>
      </c>
      <c r="F498" s="126"/>
      <c r="G498" s="127"/>
      <c r="H498" s="253"/>
      <c r="I498" s="93"/>
    </row>
    <row r="499" spans="1:9" ht="36" x14ac:dyDescent="0.25">
      <c r="A499" s="230"/>
      <c r="B499" s="49"/>
      <c r="C499" s="128" t="s">
        <v>4358</v>
      </c>
      <c r="D499" s="153">
        <f t="shared" si="24"/>
        <v>1</v>
      </c>
      <c r="E499" s="126">
        <v>1</v>
      </c>
      <c r="F499" s="126"/>
      <c r="G499" s="127"/>
      <c r="H499" s="253"/>
      <c r="I499" s="93"/>
    </row>
    <row r="500" spans="1:9" x14ac:dyDescent="0.25">
      <c r="A500" s="230"/>
      <c r="B500" s="49"/>
      <c r="C500" s="128" t="s">
        <v>4359</v>
      </c>
      <c r="D500" s="153">
        <f t="shared" si="24"/>
        <v>1</v>
      </c>
      <c r="E500" s="126">
        <v>1</v>
      </c>
      <c r="F500" s="126"/>
      <c r="G500" s="127"/>
      <c r="H500" s="253"/>
      <c r="I500" s="93"/>
    </row>
    <row r="501" spans="1:9" x14ac:dyDescent="0.25">
      <c r="A501" s="230"/>
      <c r="B501" s="49"/>
      <c r="C501" s="124" t="s">
        <v>4360</v>
      </c>
      <c r="D501" s="153">
        <f t="shared" si="24"/>
        <v>1</v>
      </c>
      <c r="E501" s="126">
        <v>1</v>
      </c>
      <c r="F501" s="126"/>
      <c r="G501" s="127"/>
      <c r="H501" s="253"/>
      <c r="I501" s="93"/>
    </row>
    <row r="502" spans="1:9" ht="24" x14ac:dyDescent="0.25">
      <c r="A502" s="230"/>
      <c r="B502" s="49"/>
      <c r="C502" s="124" t="s">
        <v>4361</v>
      </c>
      <c r="D502" s="153">
        <f t="shared" si="24"/>
        <v>1</v>
      </c>
      <c r="E502" s="126">
        <v>1</v>
      </c>
      <c r="F502" s="126"/>
      <c r="G502" s="127"/>
      <c r="H502" s="253"/>
      <c r="I502" s="93"/>
    </row>
    <row r="503" spans="1:9" x14ac:dyDescent="0.25">
      <c r="A503" s="230"/>
      <c r="B503" s="49"/>
      <c r="C503" s="128" t="s">
        <v>4362</v>
      </c>
      <c r="D503" s="153">
        <f t="shared" si="24"/>
        <v>1</v>
      </c>
      <c r="E503" s="126">
        <v>1</v>
      </c>
      <c r="F503" s="126"/>
      <c r="G503" s="127"/>
      <c r="H503" s="253"/>
      <c r="I503" s="93"/>
    </row>
    <row r="504" spans="1:9" ht="24" x14ac:dyDescent="0.25">
      <c r="A504" s="230"/>
      <c r="B504" s="49"/>
      <c r="C504" s="128" t="s">
        <v>4363</v>
      </c>
      <c r="D504" s="153">
        <f t="shared" ref="D504:D561" si="25">IF(E504="Justificado",0,1)</f>
        <v>1</v>
      </c>
      <c r="E504" s="126">
        <v>1</v>
      </c>
      <c r="F504" s="126"/>
      <c r="G504" s="127"/>
      <c r="H504" s="253"/>
      <c r="I504" s="93"/>
    </row>
    <row r="505" spans="1:9" ht="24" x14ac:dyDescent="0.25">
      <c r="A505" s="230"/>
      <c r="B505" s="49"/>
      <c r="C505" s="128" t="s">
        <v>4364</v>
      </c>
      <c r="D505" s="153">
        <f t="shared" si="25"/>
        <v>1</v>
      </c>
      <c r="E505" s="126">
        <v>1</v>
      </c>
      <c r="F505" s="126"/>
      <c r="G505" s="127"/>
      <c r="H505" s="253"/>
      <c r="I505" s="93"/>
    </row>
    <row r="506" spans="1:9" ht="36" x14ac:dyDescent="0.25">
      <c r="A506" s="230"/>
      <c r="B506" s="49"/>
      <c r="C506" s="128" t="s">
        <v>4365</v>
      </c>
      <c r="D506" s="153">
        <f t="shared" si="25"/>
        <v>1</v>
      </c>
      <c r="E506" s="126">
        <v>1</v>
      </c>
      <c r="F506" s="126"/>
      <c r="G506" s="127"/>
      <c r="H506" s="253"/>
      <c r="I506" s="93"/>
    </row>
    <row r="507" spans="1:9" ht="24" x14ac:dyDescent="0.25">
      <c r="A507" s="230"/>
      <c r="B507" s="49"/>
      <c r="C507" s="128" t="s">
        <v>4366</v>
      </c>
      <c r="D507" s="153">
        <f t="shared" si="25"/>
        <v>1</v>
      </c>
      <c r="E507" s="126">
        <v>1</v>
      </c>
      <c r="F507" s="126"/>
      <c r="G507" s="127"/>
      <c r="H507" s="253"/>
      <c r="I507" s="93"/>
    </row>
    <row r="508" spans="1:9" ht="24" x14ac:dyDescent="0.25">
      <c r="A508" s="230"/>
      <c r="B508" s="49"/>
      <c r="C508" s="128" t="s">
        <v>4367</v>
      </c>
      <c r="D508" s="153">
        <f t="shared" si="25"/>
        <v>1</v>
      </c>
      <c r="E508" s="126">
        <v>1</v>
      </c>
      <c r="F508" s="126"/>
      <c r="G508" s="127"/>
      <c r="H508" s="253"/>
      <c r="I508" s="93"/>
    </row>
    <row r="509" spans="1:9" x14ac:dyDescent="0.25">
      <c r="A509" s="230"/>
      <c r="B509" s="49"/>
      <c r="C509" s="128" t="s">
        <v>4368</v>
      </c>
      <c r="D509" s="153">
        <f t="shared" si="25"/>
        <v>1</v>
      </c>
      <c r="E509" s="126">
        <v>1</v>
      </c>
      <c r="F509" s="126"/>
      <c r="G509" s="127"/>
      <c r="H509" s="253"/>
      <c r="I509" s="93"/>
    </row>
    <row r="510" spans="1:9" ht="36" x14ac:dyDescent="0.25">
      <c r="A510" s="230"/>
      <c r="B510" s="49"/>
      <c r="C510" s="128" t="s">
        <v>4369</v>
      </c>
      <c r="D510" s="153">
        <f t="shared" si="25"/>
        <v>1</v>
      </c>
      <c r="E510" s="126">
        <v>1</v>
      </c>
      <c r="F510" s="126"/>
      <c r="G510" s="127"/>
      <c r="H510" s="253"/>
      <c r="I510" s="93"/>
    </row>
    <row r="511" spans="1:9" ht="24" x14ac:dyDescent="0.25">
      <c r="A511" s="230"/>
      <c r="B511" s="49"/>
      <c r="C511" s="128" t="s">
        <v>4370</v>
      </c>
      <c r="D511" s="153">
        <f t="shared" si="25"/>
        <v>1</v>
      </c>
      <c r="E511" s="126">
        <v>1</v>
      </c>
      <c r="F511" s="126"/>
      <c r="G511" s="127"/>
      <c r="H511" s="253"/>
      <c r="I511" s="93"/>
    </row>
    <row r="512" spans="1:9" ht="36" x14ac:dyDescent="0.25">
      <c r="A512" s="230"/>
      <c r="B512" s="49"/>
      <c r="C512" s="128" t="s">
        <v>4371</v>
      </c>
      <c r="D512" s="153">
        <f t="shared" si="25"/>
        <v>1</v>
      </c>
      <c r="E512" s="126">
        <v>1</v>
      </c>
      <c r="F512" s="126"/>
      <c r="G512" s="127"/>
      <c r="H512" s="253"/>
      <c r="I512" s="93"/>
    </row>
    <row r="513" spans="1:9" ht="24" x14ac:dyDescent="0.25">
      <c r="A513" s="230"/>
      <c r="B513" s="49"/>
      <c r="C513" s="128" t="s">
        <v>4372</v>
      </c>
      <c r="D513" s="153">
        <f t="shared" si="25"/>
        <v>1</v>
      </c>
      <c r="E513" s="126">
        <v>1</v>
      </c>
      <c r="F513" s="126"/>
      <c r="G513" s="127"/>
      <c r="H513" s="253"/>
      <c r="I513" s="93"/>
    </row>
    <row r="514" spans="1:9" ht="36" x14ac:dyDescent="0.25">
      <c r="A514" s="230"/>
      <c r="B514" s="49"/>
      <c r="C514" s="128" t="s">
        <v>4373</v>
      </c>
      <c r="D514" s="153">
        <f t="shared" si="25"/>
        <v>1</v>
      </c>
      <c r="E514" s="126">
        <v>1</v>
      </c>
      <c r="F514" s="126"/>
      <c r="G514" s="127"/>
      <c r="H514" s="253"/>
      <c r="I514" s="93"/>
    </row>
    <row r="515" spans="1:9" ht="24" x14ac:dyDescent="0.25">
      <c r="A515" s="230"/>
      <c r="B515" s="49"/>
      <c r="C515" s="128" t="s">
        <v>4374</v>
      </c>
      <c r="D515" s="153">
        <f t="shared" si="25"/>
        <v>1</v>
      </c>
      <c r="E515" s="126">
        <v>1</v>
      </c>
      <c r="F515" s="126"/>
      <c r="G515" s="127"/>
      <c r="H515" s="253"/>
      <c r="I515" s="93"/>
    </row>
    <row r="516" spans="1:9" ht="24" x14ac:dyDescent="0.25">
      <c r="A516" s="230"/>
      <c r="B516" s="49"/>
      <c r="C516" s="128" t="s">
        <v>4375</v>
      </c>
      <c r="D516" s="153">
        <f t="shared" si="25"/>
        <v>1</v>
      </c>
      <c r="E516" s="126">
        <v>1</v>
      </c>
      <c r="F516" s="126"/>
      <c r="G516" s="127"/>
      <c r="H516" s="253"/>
      <c r="I516" s="93"/>
    </row>
    <row r="517" spans="1:9" ht="24" x14ac:dyDescent="0.25">
      <c r="A517" s="230"/>
      <c r="B517" s="49"/>
      <c r="C517" s="128" t="s">
        <v>4376</v>
      </c>
      <c r="D517" s="153">
        <f t="shared" si="25"/>
        <v>1</v>
      </c>
      <c r="E517" s="126">
        <v>1</v>
      </c>
      <c r="F517" s="126"/>
      <c r="G517" s="127"/>
      <c r="H517" s="253"/>
      <c r="I517" s="93"/>
    </row>
    <row r="518" spans="1:9" ht="36" x14ac:dyDescent="0.25">
      <c r="A518" s="230"/>
      <c r="B518" s="49"/>
      <c r="C518" s="128" t="s">
        <v>4377</v>
      </c>
      <c r="D518" s="153">
        <f t="shared" si="25"/>
        <v>1</v>
      </c>
      <c r="E518" s="126">
        <v>1</v>
      </c>
      <c r="F518" s="126"/>
      <c r="G518" s="127"/>
      <c r="H518" s="253"/>
      <c r="I518" s="93"/>
    </row>
    <row r="519" spans="1:9" ht="36" x14ac:dyDescent="0.25">
      <c r="A519" s="230"/>
      <c r="B519" s="49"/>
      <c r="C519" s="128" t="s">
        <v>4378</v>
      </c>
      <c r="D519" s="153">
        <f t="shared" si="25"/>
        <v>1</v>
      </c>
      <c r="E519" s="126">
        <v>1</v>
      </c>
      <c r="F519" s="126"/>
      <c r="G519" s="127"/>
      <c r="H519" s="253"/>
      <c r="I519" s="93"/>
    </row>
    <row r="520" spans="1:9" ht="24" x14ac:dyDescent="0.25">
      <c r="A520" s="230"/>
      <c r="B520" s="49"/>
      <c r="C520" s="128" t="s">
        <v>4379</v>
      </c>
      <c r="D520" s="153">
        <f t="shared" si="25"/>
        <v>1</v>
      </c>
      <c r="E520" s="126">
        <v>1</v>
      </c>
      <c r="F520" s="126"/>
      <c r="G520" s="127"/>
      <c r="H520" s="253"/>
      <c r="I520" s="93"/>
    </row>
    <row r="521" spans="1:9" x14ac:dyDescent="0.25">
      <c r="A521" s="230"/>
      <c r="B521" s="49"/>
      <c r="C521" s="124" t="s">
        <v>4380</v>
      </c>
      <c r="D521" s="153">
        <f t="shared" si="25"/>
        <v>1</v>
      </c>
      <c r="E521" s="126">
        <v>1</v>
      </c>
      <c r="F521" s="126"/>
      <c r="G521" s="127"/>
      <c r="H521" s="253"/>
      <c r="I521" s="93"/>
    </row>
    <row r="522" spans="1:9" ht="24" x14ac:dyDescent="0.25">
      <c r="A522" s="230"/>
      <c r="B522" s="49"/>
      <c r="C522" s="124" t="s">
        <v>4381</v>
      </c>
      <c r="D522" s="153">
        <f t="shared" si="25"/>
        <v>1</v>
      </c>
      <c r="E522" s="126">
        <v>1</v>
      </c>
      <c r="F522" s="126"/>
      <c r="G522" s="127"/>
      <c r="H522" s="253"/>
      <c r="I522" s="93"/>
    </row>
    <row r="523" spans="1:9" x14ac:dyDescent="0.25">
      <c r="A523" s="230"/>
      <c r="B523" s="49"/>
      <c r="C523" s="128" t="s">
        <v>4382</v>
      </c>
      <c r="D523" s="153">
        <f t="shared" si="25"/>
        <v>1</v>
      </c>
      <c r="E523" s="126">
        <v>1</v>
      </c>
      <c r="F523" s="126"/>
      <c r="G523" s="127"/>
      <c r="H523" s="253"/>
      <c r="I523" s="93"/>
    </row>
    <row r="524" spans="1:9" ht="24" x14ac:dyDescent="0.25">
      <c r="A524" s="230"/>
      <c r="B524" s="49"/>
      <c r="C524" s="128" t="s">
        <v>4383</v>
      </c>
      <c r="D524" s="153">
        <f t="shared" si="25"/>
        <v>1</v>
      </c>
      <c r="E524" s="126">
        <v>1</v>
      </c>
      <c r="F524" s="126"/>
      <c r="G524" s="127"/>
      <c r="H524" s="253"/>
      <c r="I524" s="93"/>
    </row>
    <row r="525" spans="1:9" ht="24" x14ac:dyDescent="0.25">
      <c r="A525" s="230"/>
      <c r="B525" s="49"/>
      <c r="C525" s="128" t="s">
        <v>4384</v>
      </c>
      <c r="D525" s="153">
        <f t="shared" si="25"/>
        <v>1</v>
      </c>
      <c r="E525" s="126">
        <v>1</v>
      </c>
      <c r="F525" s="126"/>
      <c r="G525" s="127"/>
      <c r="H525" s="253"/>
      <c r="I525" s="93"/>
    </row>
    <row r="526" spans="1:9" ht="36" x14ac:dyDescent="0.25">
      <c r="A526" s="230"/>
      <c r="B526" s="49"/>
      <c r="C526" s="128" t="s">
        <v>4385</v>
      </c>
      <c r="D526" s="153">
        <f t="shared" si="25"/>
        <v>1</v>
      </c>
      <c r="E526" s="126">
        <v>1</v>
      </c>
      <c r="F526" s="126"/>
      <c r="G526" s="127"/>
      <c r="H526" s="253"/>
      <c r="I526" s="93"/>
    </row>
    <row r="527" spans="1:9" ht="24" x14ac:dyDescent="0.25">
      <c r="A527" s="230"/>
      <c r="B527" s="49"/>
      <c r="C527" s="128" t="s">
        <v>4386</v>
      </c>
      <c r="D527" s="153">
        <f t="shared" si="25"/>
        <v>1</v>
      </c>
      <c r="E527" s="126">
        <v>1</v>
      </c>
      <c r="F527" s="126"/>
      <c r="G527" s="127"/>
      <c r="H527" s="253"/>
      <c r="I527" s="93"/>
    </row>
    <row r="528" spans="1:9" ht="24" x14ac:dyDescent="0.25">
      <c r="A528" s="230"/>
      <c r="B528" s="49"/>
      <c r="C528" s="128" t="s">
        <v>4387</v>
      </c>
      <c r="D528" s="153">
        <f t="shared" si="25"/>
        <v>1</v>
      </c>
      <c r="E528" s="126">
        <v>1</v>
      </c>
      <c r="F528" s="126"/>
      <c r="G528" s="127"/>
      <c r="H528" s="253"/>
      <c r="I528" s="93"/>
    </row>
    <row r="529" spans="1:9" x14ac:dyDescent="0.25">
      <c r="A529" s="230"/>
      <c r="B529" s="49"/>
      <c r="C529" s="128" t="s">
        <v>4388</v>
      </c>
      <c r="D529" s="153">
        <f t="shared" si="25"/>
        <v>1</v>
      </c>
      <c r="E529" s="126">
        <v>1</v>
      </c>
      <c r="F529" s="126"/>
      <c r="G529" s="127"/>
      <c r="H529" s="253"/>
      <c r="I529" s="93"/>
    </row>
    <row r="530" spans="1:9" ht="36" x14ac:dyDescent="0.25">
      <c r="A530" s="230"/>
      <c r="B530" s="49"/>
      <c r="C530" s="128" t="s">
        <v>4389</v>
      </c>
      <c r="D530" s="153">
        <f t="shared" si="25"/>
        <v>1</v>
      </c>
      <c r="E530" s="126">
        <v>1</v>
      </c>
      <c r="F530" s="126"/>
      <c r="G530" s="127"/>
      <c r="H530" s="253"/>
      <c r="I530" s="93"/>
    </row>
    <row r="531" spans="1:9" x14ac:dyDescent="0.25">
      <c r="A531" s="230"/>
      <c r="B531" s="49"/>
      <c r="C531" s="128" t="s">
        <v>4390</v>
      </c>
      <c r="D531" s="153">
        <f t="shared" si="25"/>
        <v>1</v>
      </c>
      <c r="E531" s="126">
        <v>1</v>
      </c>
      <c r="F531" s="126"/>
      <c r="G531" s="127"/>
      <c r="H531" s="253"/>
      <c r="I531" s="93"/>
    </row>
    <row r="532" spans="1:9" ht="36" x14ac:dyDescent="0.25">
      <c r="A532" s="230"/>
      <c r="B532" s="49"/>
      <c r="C532" s="128" t="s">
        <v>4391</v>
      </c>
      <c r="D532" s="153">
        <f t="shared" si="25"/>
        <v>1</v>
      </c>
      <c r="E532" s="126">
        <v>1</v>
      </c>
      <c r="F532" s="126"/>
      <c r="G532" s="127"/>
      <c r="H532" s="253"/>
      <c r="I532" s="93"/>
    </row>
    <row r="533" spans="1:9" ht="24" x14ac:dyDescent="0.25">
      <c r="A533" s="230"/>
      <c r="B533" s="49"/>
      <c r="C533" s="128" t="s">
        <v>4392</v>
      </c>
      <c r="D533" s="153">
        <f t="shared" si="25"/>
        <v>1</v>
      </c>
      <c r="E533" s="126">
        <v>1</v>
      </c>
      <c r="F533" s="126"/>
      <c r="G533" s="127"/>
      <c r="H533" s="253"/>
      <c r="I533" s="93"/>
    </row>
    <row r="534" spans="1:9" ht="24" x14ac:dyDescent="0.25">
      <c r="A534" s="230"/>
      <c r="B534" s="49"/>
      <c r="C534" s="128" t="s">
        <v>4393</v>
      </c>
      <c r="D534" s="153">
        <f t="shared" si="25"/>
        <v>1</v>
      </c>
      <c r="E534" s="126">
        <v>1</v>
      </c>
      <c r="F534" s="126"/>
      <c r="G534" s="127"/>
      <c r="H534" s="253"/>
      <c r="I534" s="93"/>
    </row>
    <row r="535" spans="1:9" x14ac:dyDescent="0.25">
      <c r="A535" s="230"/>
      <c r="B535" s="49"/>
      <c r="C535" s="128" t="s">
        <v>4394</v>
      </c>
      <c r="D535" s="153">
        <f t="shared" si="25"/>
        <v>1</v>
      </c>
      <c r="E535" s="126">
        <v>1</v>
      </c>
      <c r="F535" s="126"/>
      <c r="G535" s="127"/>
      <c r="H535" s="253"/>
      <c r="I535" s="93"/>
    </row>
    <row r="536" spans="1:9" ht="36" x14ac:dyDescent="0.25">
      <c r="A536" s="230"/>
      <c r="B536" s="49"/>
      <c r="C536" s="128" t="s">
        <v>4395</v>
      </c>
      <c r="D536" s="153">
        <f t="shared" si="25"/>
        <v>1</v>
      </c>
      <c r="E536" s="126">
        <v>1</v>
      </c>
      <c r="F536" s="126"/>
      <c r="G536" s="127"/>
      <c r="H536" s="253"/>
      <c r="I536" s="93"/>
    </row>
    <row r="537" spans="1:9" ht="24" x14ac:dyDescent="0.25">
      <c r="A537" s="230"/>
      <c r="B537" s="49"/>
      <c r="C537" s="128" t="s">
        <v>4396</v>
      </c>
      <c r="D537" s="153">
        <f t="shared" si="25"/>
        <v>1</v>
      </c>
      <c r="E537" s="126">
        <v>1</v>
      </c>
      <c r="F537" s="126"/>
      <c r="G537" s="127"/>
      <c r="H537" s="253"/>
      <c r="I537" s="93"/>
    </row>
    <row r="538" spans="1:9" x14ac:dyDescent="0.25">
      <c r="A538" s="230"/>
      <c r="B538" s="49"/>
      <c r="C538" s="128" t="s">
        <v>4397</v>
      </c>
      <c r="D538" s="153">
        <f t="shared" si="25"/>
        <v>1</v>
      </c>
      <c r="E538" s="126">
        <v>1</v>
      </c>
      <c r="F538" s="126"/>
      <c r="G538" s="127"/>
      <c r="H538" s="253"/>
      <c r="I538" s="93"/>
    </row>
    <row r="539" spans="1:9" ht="36" x14ac:dyDescent="0.25">
      <c r="A539" s="230"/>
      <c r="B539" s="49"/>
      <c r="C539" s="128" t="s">
        <v>4398</v>
      </c>
      <c r="D539" s="153">
        <f t="shared" si="25"/>
        <v>1</v>
      </c>
      <c r="E539" s="126">
        <v>1</v>
      </c>
      <c r="F539" s="126"/>
      <c r="G539" s="127"/>
      <c r="H539" s="253"/>
      <c r="I539" s="93"/>
    </row>
    <row r="540" spans="1:9" ht="36" x14ac:dyDescent="0.25">
      <c r="A540" s="230"/>
      <c r="B540" s="49"/>
      <c r="C540" s="128" t="s">
        <v>4399</v>
      </c>
      <c r="D540" s="153">
        <f t="shared" si="25"/>
        <v>1</v>
      </c>
      <c r="E540" s="126">
        <v>1</v>
      </c>
      <c r="F540" s="126"/>
      <c r="G540" s="127"/>
      <c r="H540" s="253"/>
      <c r="I540" s="93"/>
    </row>
    <row r="541" spans="1:9" x14ac:dyDescent="0.25">
      <c r="A541" s="230"/>
      <c r="B541" s="49"/>
      <c r="C541" s="128" t="s">
        <v>4400</v>
      </c>
      <c r="D541" s="153">
        <f t="shared" si="25"/>
        <v>1</v>
      </c>
      <c r="E541" s="126">
        <v>1</v>
      </c>
      <c r="F541" s="126"/>
      <c r="G541" s="127"/>
      <c r="H541" s="253"/>
      <c r="I541" s="93"/>
    </row>
    <row r="542" spans="1:9" x14ac:dyDescent="0.25">
      <c r="A542" s="230"/>
      <c r="B542" s="49"/>
      <c r="C542" s="124" t="s">
        <v>4401</v>
      </c>
      <c r="D542" s="153">
        <f t="shared" si="25"/>
        <v>1</v>
      </c>
      <c r="E542" s="126">
        <v>1</v>
      </c>
      <c r="F542" s="126"/>
      <c r="G542" s="127"/>
      <c r="H542" s="253"/>
      <c r="I542" s="93"/>
    </row>
    <row r="543" spans="1:9" ht="24" x14ac:dyDescent="0.25">
      <c r="A543" s="230"/>
      <c r="B543" s="49"/>
      <c r="C543" s="124" t="s">
        <v>4402</v>
      </c>
      <c r="D543" s="153">
        <f t="shared" si="25"/>
        <v>1</v>
      </c>
      <c r="E543" s="126">
        <v>1</v>
      </c>
      <c r="F543" s="126"/>
      <c r="G543" s="127"/>
      <c r="H543" s="253"/>
      <c r="I543" s="93"/>
    </row>
    <row r="544" spans="1:9" x14ac:dyDescent="0.25">
      <c r="A544" s="230"/>
      <c r="B544" s="49"/>
      <c r="C544" s="128" t="s">
        <v>4403</v>
      </c>
      <c r="D544" s="153">
        <f t="shared" si="25"/>
        <v>1</v>
      </c>
      <c r="E544" s="126">
        <v>1</v>
      </c>
      <c r="F544" s="126"/>
      <c r="G544" s="127"/>
      <c r="H544" s="253"/>
      <c r="I544" s="93"/>
    </row>
    <row r="545" spans="1:9" ht="24" x14ac:dyDescent="0.25">
      <c r="A545" s="230"/>
      <c r="B545" s="49"/>
      <c r="C545" s="128" t="s">
        <v>4404</v>
      </c>
      <c r="D545" s="153">
        <f t="shared" si="25"/>
        <v>1</v>
      </c>
      <c r="E545" s="126">
        <v>1</v>
      </c>
      <c r="F545" s="126"/>
      <c r="G545" s="127"/>
      <c r="H545" s="253"/>
      <c r="I545" s="93"/>
    </row>
    <row r="546" spans="1:9" ht="24" x14ac:dyDescent="0.25">
      <c r="A546" s="230"/>
      <c r="B546" s="49"/>
      <c r="C546" s="128" t="s">
        <v>4405</v>
      </c>
      <c r="D546" s="153">
        <f t="shared" si="25"/>
        <v>1</v>
      </c>
      <c r="E546" s="126">
        <v>1</v>
      </c>
      <c r="F546" s="126"/>
      <c r="G546" s="127"/>
      <c r="H546" s="253"/>
      <c r="I546" s="93"/>
    </row>
    <row r="547" spans="1:9" ht="36" x14ac:dyDescent="0.25">
      <c r="A547" s="230"/>
      <c r="B547" s="49"/>
      <c r="C547" s="128" t="s">
        <v>4406</v>
      </c>
      <c r="D547" s="153">
        <f t="shared" si="25"/>
        <v>1</v>
      </c>
      <c r="E547" s="126">
        <v>1</v>
      </c>
      <c r="F547" s="126"/>
      <c r="G547" s="127"/>
      <c r="H547" s="253"/>
      <c r="I547" s="93"/>
    </row>
    <row r="548" spans="1:9" ht="24" x14ac:dyDescent="0.25">
      <c r="A548" s="230"/>
      <c r="B548" s="49"/>
      <c r="C548" s="128" t="s">
        <v>4407</v>
      </c>
      <c r="D548" s="153">
        <f t="shared" si="25"/>
        <v>1</v>
      </c>
      <c r="E548" s="126">
        <v>1</v>
      </c>
      <c r="F548" s="126"/>
      <c r="G548" s="127"/>
      <c r="H548" s="253"/>
      <c r="I548" s="93"/>
    </row>
    <row r="549" spans="1:9" ht="24" x14ac:dyDescent="0.25">
      <c r="A549" s="230"/>
      <c r="B549" s="49"/>
      <c r="C549" s="128" t="s">
        <v>4408</v>
      </c>
      <c r="D549" s="153">
        <f t="shared" si="25"/>
        <v>1</v>
      </c>
      <c r="E549" s="126">
        <v>1</v>
      </c>
      <c r="F549" s="126"/>
      <c r="G549" s="127"/>
      <c r="H549" s="253"/>
      <c r="I549" s="93"/>
    </row>
    <row r="550" spans="1:9" x14ac:dyDescent="0.25">
      <c r="A550" s="230"/>
      <c r="B550" s="49"/>
      <c r="C550" s="128" t="s">
        <v>4409</v>
      </c>
      <c r="D550" s="153">
        <f t="shared" si="25"/>
        <v>1</v>
      </c>
      <c r="E550" s="126">
        <v>1</v>
      </c>
      <c r="F550" s="126"/>
      <c r="G550" s="127"/>
      <c r="H550" s="253"/>
      <c r="I550" s="93"/>
    </row>
    <row r="551" spans="1:9" ht="36" x14ac:dyDescent="0.25">
      <c r="A551" s="230"/>
      <c r="B551" s="49"/>
      <c r="C551" s="128" t="s">
        <v>4410</v>
      </c>
      <c r="D551" s="153">
        <f t="shared" si="25"/>
        <v>1</v>
      </c>
      <c r="E551" s="126">
        <v>1</v>
      </c>
      <c r="F551" s="126"/>
      <c r="G551" s="127"/>
      <c r="H551" s="253"/>
      <c r="I551" s="93"/>
    </row>
    <row r="552" spans="1:9" x14ac:dyDescent="0.25">
      <c r="A552" s="230"/>
      <c r="B552" s="49"/>
      <c r="C552" s="128" t="s">
        <v>4411</v>
      </c>
      <c r="D552" s="153">
        <f t="shared" si="25"/>
        <v>1</v>
      </c>
      <c r="E552" s="126">
        <v>1</v>
      </c>
      <c r="F552" s="126"/>
      <c r="G552" s="127"/>
      <c r="H552" s="253"/>
      <c r="I552" s="93"/>
    </row>
    <row r="553" spans="1:9" ht="36" x14ac:dyDescent="0.25">
      <c r="A553" s="230"/>
      <c r="B553" s="49"/>
      <c r="C553" s="128" t="s">
        <v>4412</v>
      </c>
      <c r="D553" s="153">
        <f t="shared" si="25"/>
        <v>1</v>
      </c>
      <c r="E553" s="126">
        <v>1</v>
      </c>
      <c r="F553" s="126"/>
      <c r="G553" s="127"/>
      <c r="H553" s="253"/>
      <c r="I553" s="93"/>
    </row>
    <row r="554" spans="1:9" ht="24" x14ac:dyDescent="0.25">
      <c r="A554" s="230"/>
      <c r="B554" s="49"/>
      <c r="C554" s="128" t="s">
        <v>4413</v>
      </c>
      <c r="D554" s="153">
        <f t="shared" si="25"/>
        <v>1</v>
      </c>
      <c r="E554" s="126">
        <v>1</v>
      </c>
      <c r="F554" s="126"/>
      <c r="G554" s="127"/>
      <c r="H554" s="253"/>
      <c r="I554" s="93"/>
    </row>
    <row r="555" spans="1:9" ht="36" x14ac:dyDescent="0.25">
      <c r="A555" s="230"/>
      <c r="B555" s="49"/>
      <c r="C555" s="128" t="s">
        <v>4414</v>
      </c>
      <c r="D555" s="153">
        <f t="shared" si="25"/>
        <v>1</v>
      </c>
      <c r="E555" s="126">
        <v>1</v>
      </c>
      <c r="F555" s="126"/>
      <c r="G555" s="127"/>
      <c r="H555" s="253"/>
      <c r="I555" s="93"/>
    </row>
    <row r="556" spans="1:9" ht="24" x14ac:dyDescent="0.25">
      <c r="A556" s="230"/>
      <c r="B556" s="49"/>
      <c r="C556" s="128" t="s">
        <v>4415</v>
      </c>
      <c r="D556" s="153">
        <f t="shared" si="25"/>
        <v>1</v>
      </c>
      <c r="E556" s="126">
        <v>1</v>
      </c>
      <c r="F556" s="126"/>
      <c r="G556" s="127"/>
      <c r="H556" s="253"/>
      <c r="I556" s="93"/>
    </row>
    <row r="557" spans="1:9" ht="24" x14ac:dyDescent="0.25">
      <c r="A557" s="230"/>
      <c r="B557" s="49"/>
      <c r="C557" s="128" t="s">
        <v>4416</v>
      </c>
      <c r="D557" s="153">
        <f t="shared" si="25"/>
        <v>1</v>
      </c>
      <c r="E557" s="126">
        <v>1</v>
      </c>
      <c r="F557" s="126"/>
      <c r="G557" s="127"/>
      <c r="H557" s="253"/>
      <c r="I557" s="93"/>
    </row>
    <row r="558" spans="1:9" x14ac:dyDescent="0.25">
      <c r="A558" s="230"/>
      <c r="B558" s="49"/>
      <c r="C558" s="128" t="s">
        <v>4417</v>
      </c>
      <c r="D558" s="153">
        <f t="shared" si="25"/>
        <v>1</v>
      </c>
      <c r="E558" s="126">
        <v>1</v>
      </c>
      <c r="F558" s="126"/>
      <c r="G558" s="127"/>
      <c r="H558" s="253"/>
      <c r="I558" s="93"/>
    </row>
    <row r="559" spans="1:9" ht="48" x14ac:dyDescent="0.25">
      <c r="A559" s="230"/>
      <c r="B559" s="49"/>
      <c r="C559" s="128" t="s">
        <v>4418</v>
      </c>
      <c r="D559" s="153">
        <f t="shared" si="25"/>
        <v>1</v>
      </c>
      <c r="E559" s="126">
        <v>1</v>
      </c>
      <c r="F559" s="126"/>
      <c r="G559" s="127"/>
      <c r="H559" s="253"/>
      <c r="I559" s="93"/>
    </row>
    <row r="560" spans="1:9" ht="36" x14ac:dyDescent="0.25">
      <c r="A560" s="230"/>
      <c r="B560" s="49"/>
      <c r="C560" s="128" t="s">
        <v>4419</v>
      </c>
      <c r="D560" s="153">
        <f t="shared" si="25"/>
        <v>1</v>
      </c>
      <c r="E560" s="126">
        <v>1</v>
      </c>
      <c r="F560" s="126"/>
      <c r="G560" s="127"/>
      <c r="H560" s="253"/>
      <c r="I560" s="129"/>
    </row>
    <row r="561" spans="1:9" x14ac:dyDescent="0.25">
      <c r="A561" s="230"/>
      <c r="B561" s="49"/>
      <c r="C561" s="128" t="s">
        <v>4420</v>
      </c>
      <c r="D561" s="153">
        <f t="shared" si="25"/>
        <v>1</v>
      </c>
      <c r="E561" s="126">
        <v>1</v>
      </c>
      <c r="F561" s="126"/>
      <c r="G561" s="127"/>
      <c r="H561" s="253"/>
      <c r="I561" s="129"/>
    </row>
    <row r="562" spans="1:9" x14ac:dyDescent="0.25">
      <c r="A562" s="230"/>
      <c r="B562" s="49"/>
      <c r="C562" s="234"/>
      <c r="D562" s="253"/>
      <c r="E562" s="253"/>
      <c r="F562" s="253"/>
      <c r="G562" s="253"/>
      <c r="H562" s="253"/>
      <c r="I562" s="129"/>
    </row>
    <row r="563" spans="1:9" x14ac:dyDescent="0.25">
      <c r="A563" s="230"/>
      <c r="B563" s="49"/>
      <c r="C563" s="234" t="s">
        <v>1480</v>
      </c>
      <c r="D563" s="253"/>
      <c r="E563" s="253"/>
      <c r="F563" s="253"/>
      <c r="G563" s="253"/>
      <c r="H563" s="253"/>
      <c r="I563" s="129"/>
    </row>
    <row r="564" spans="1:9" x14ac:dyDescent="0.25">
      <c r="A564" s="230"/>
      <c r="B564" s="49"/>
      <c r="C564" s="234"/>
      <c r="D564" s="253"/>
      <c r="E564" s="253"/>
      <c r="F564" s="253"/>
      <c r="G564" s="253"/>
      <c r="H564" s="253"/>
      <c r="I564" s="129"/>
    </row>
    <row r="565" spans="1:9" x14ac:dyDescent="0.25">
      <c r="A565" s="230"/>
      <c r="B565" s="49"/>
      <c r="C565" s="232" t="s">
        <v>726</v>
      </c>
      <c r="D565" s="231"/>
      <c r="E565" s="231" t="s">
        <v>1485</v>
      </c>
      <c r="F565" s="231" t="s">
        <v>712</v>
      </c>
      <c r="G565" s="231" t="s">
        <v>1486</v>
      </c>
      <c r="H565" s="253"/>
      <c r="I565" s="129"/>
    </row>
    <row r="566" spans="1:9" ht="36" x14ac:dyDescent="0.25">
      <c r="A566" s="230"/>
      <c r="B566" s="49"/>
      <c r="C566" s="128" t="s">
        <v>4421</v>
      </c>
      <c r="D566" s="153">
        <f t="shared" ref="D566:D572" si="26">IF(E566="Justificado",0,1)</f>
        <v>1</v>
      </c>
      <c r="E566" s="126">
        <v>1</v>
      </c>
      <c r="F566" s="126"/>
      <c r="G566" s="127"/>
      <c r="H566" s="253"/>
      <c r="I566" s="129"/>
    </row>
    <row r="567" spans="1:9" ht="36" x14ac:dyDescent="0.25">
      <c r="A567" s="230"/>
      <c r="B567" s="49"/>
      <c r="C567" s="124" t="s">
        <v>4422</v>
      </c>
      <c r="D567" s="153">
        <f t="shared" si="26"/>
        <v>1</v>
      </c>
      <c r="E567" s="126">
        <v>1</v>
      </c>
      <c r="F567" s="126"/>
      <c r="G567" s="127"/>
      <c r="H567" s="253"/>
      <c r="I567" s="129"/>
    </row>
    <row r="568" spans="1:9" ht="36" x14ac:dyDescent="0.25">
      <c r="A568" s="230"/>
      <c r="B568" s="49"/>
      <c r="C568" s="124" t="s">
        <v>4423</v>
      </c>
      <c r="D568" s="153">
        <f t="shared" si="26"/>
        <v>1</v>
      </c>
      <c r="E568" s="126">
        <v>1</v>
      </c>
      <c r="F568" s="126"/>
      <c r="G568" s="127"/>
      <c r="H568" s="253"/>
      <c r="I568" s="129"/>
    </row>
    <row r="569" spans="1:9" ht="36" x14ac:dyDescent="0.25">
      <c r="A569" s="230"/>
      <c r="B569" s="49"/>
      <c r="C569" s="124" t="s">
        <v>4424</v>
      </c>
      <c r="D569" s="153">
        <f t="shared" si="26"/>
        <v>1</v>
      </c>
      <c r="E569" s="126">
        <v>1</v>
      </c>
      <c r="F569" s="126"/>
      <c r="G569" s="127"/>
      <c r="H569" s="253"/>
      <c r="I569" s="129"/>
    </row>
    <row r="570" spans="1:9" ht="24" x14ac:dyDescent="0.25">
      <c r="A570" s="230"/>
      <c r="B570" s="49"/>
      <c r="C570" s="124" t="s">
        <v>4425</v>
      </c>
      <c r="D570" s="153">
        <f t="shared" si="26"/>
        <v>1</v>
      </c>
      <c r="E570" s="126">
        <v>1</v>
      </c>
      <c r="F570" s="126"/>
      <c r="G570" s="127"/>
      <c r="H570" s="253"/>
      <c r="I570" s="129"/>
    </row>
    <row r="571" spans="1:9" ht="24" x14ac:dyDescent="0.25">
      <c r="A571" s="230"/>
      <c r="B571" s="49"/>
      <c r="C571" s="124" t="s">
        <v>4426</v>
      </c>
      <c r="D571" s="153">
        <f t="shared" si="26"/>
        <v>1</v>
      </c>
      <c r="E571" s="126">
        <v>1</v>
      </c>
      <c r="F571" s="126"/>
      <c r="G571" s="127"/>
      <c r="H571" s="253"/>
      <c r="I571" s="129"/>
    </row>
    <row r="572" spans="1:9" ht="48" x14ac:dyDescent="0.25">
      <c r="A572" s="230"/>
      <c r="B572" s="49"/>
      <c r="C572" s="124" t="s">
        <v>4427</v>
      </c>
      <c r="D572" s="153">
        <f t="shared" si="26"/>
        <v>1</v>
      </c>
      <c r="E572" s="126">
        <v>1</v>
      </c>
      <c r="F572" s="126"/>
      <c r="G572" s="127"/>
      <c r="H572" s="253"/>
      <c r="I572" s="129"/>
    </row>
    <row r="573" spans="1:9" ht="48" x14ac:dyDescent="0.25">
      <c r="A573" s="230"/>
      <c r="B573" s="49"/>
      <c r="C573" s="130" t="s">
        <v>4428</v>
      </c>
      <c r="D573" s="153">
        <f t="shared" ref="D573:D574" si="27">IF(E573="Justificado",0,1)</f>
        <v>1</v>
      </c>
      <c r="E573" s="126">
        <v>1</v>
      </c>
      <c r="F573" s="126"/>
      <c r="G573" s="127"/>
      <c r="H573" s="253"/>
      <c r="I573" s="129"/>
    </row>
    <row r="574" spans="1:9" ht="24" x14ac:dyDescent="0.25">
      <c r="A574" s="230"/>
      <c r="B574" s="49"/>
      <c r="C574" s="124" t="s">
        <v>4429</v>
      </c>
      <c r="D574" s="153">
        <f t="shared" si="27"/>
        <v>1</v>
      </c>
      <c r="E574" s="126">
        <v>1</v>
      </c>
      <c r="F574" s="126"/>
      <c r="G574" s="127"/>
      <c r="H574" s="253"/>
      <c r="I574" s="129"/>
    </row>
    <row r="575" spans="1:9" x14ac:dyDescent="0.25">
      <c r="A575" s="230"/>
      <c r="B575" s="97"/>
      <c r="C575" s="234"/>
      <c r="D575" s="234"/>
      <c r="E575" s="253"/>
      <c r="F575" s="253"/>
      <c r="G575" s="253"/>
      <c r="H575" s="255"/>
      <c r="I575" s="98"/>
    </row>
    <row r="576" spans="1:9" x14ac:dyDescent="0.25">
      <c r="A576" s="230"/>
      <c r="B576" s="230"/>
      <c r="C576" s="256"/>
      <c r="D576" s="230"/>
      <c r="E576" s="230"/>
      <c r="F576" s="230"/>
      <c r="G576" s="230"/>
      <c r="H576" s="230"/>
      <c r="I576" s="230"/>
    </row>
    <row r="577" spans="1:9" x14ac:dyDescent="0.25">
      <c r="A577" s="230"/>
      <c r="B577" s="230"/>
      <c r="C577" s="256"/>
      <c r="D577" s="230"/>
      <c r="E577" s="230"/>
      <c r="F577" s="230"/>
      <c r="G577" s="230"/>
      <c r="H577" s="230"/>
      <c r="I577" s="230"/>
    </row>
    <row r="578" spans="1:9" x14ac:dyDescent="0.25">
      <c r="A578" s="230"/>
      <c r="B578" s="230"/>
      <c r="C578" s="256"/>
      <c r="D578" s="230"/>
      <c r="E578" s="230"/>
      <c r="F578" s="230"/>
      <c r="G578" s="230"/>
      <c r="H578" s="230"/>
      <c r="I578" s="230"/>
    </row>
    <row r="579" spans="1:9" x14ac:dyDescent="0.25">
      <c r="A579" s="230"/>
      <c r="B579" s="230"/>
      <c r="C579" s="256"/>
      <c r="D579" s="230"/>
      <c r="E579" s="230"/>
      <c r="F579" s="230"/>
      <c r="G579" s="230"/>
      <c r="H579" s="230"/>
      <c r="I579" s="230"/>
    </row>
    <row r="580" spans="1:9" x14ac:dyDescent="0.25">
      <c r="A580" s="230"/>
      <c r="B580" s="230"/>
      <c r="C580" s="256"/>
      <c r="D580" s="230"/>
      <c r="E580" s="230"/>
      <c r="F580" s="230"/>
      <c r="G580" s="230"/>
      <c r="H580" s="230"/>
      <c r="I580" s="230"/>
    </row>
    <row r="581" spans="1:9" x14ac:dyDescent="0.25">
      <c r="A581" s="230"/>
      <c r="B581" s="230"/>
      <c r="C581" s="256"/>
      <c r="D581" s="230"/>
      <c r="E581" s="230"/>
      <c r="F581" s="230"/>
      <c r="G581" s="230"/>
      <c r="H581" s="230"/>
      <c r="I581" s="230"/>
    </row>
    <row r="582" spans="1:9" ht="18.75" x14ac:dyDescent="0.25">
      <c r="A582" s="234"/>
      <c r="B582" s="407" t="s">
        <v>4430</v>
      </c>
      <c r="C582" s="408"/>
      <c r="D582" s="408"/>
      <c r="E582" s="408"/>
      <c r="F582" s="408"/>
      <c r="G582" s="408"/>
      <c r="H582" s="408"/>
      <c r="I582" s="243"/>
    </row>
    <row r="583" spans="1:9" x14ac:dyDescent="0.25">
      <c r="A583" s="234"/>
      <c r="B583" s="232"/>
      <c r="C583" s="232"/>
      <c r="D583" s="232"/>
      <c r="E583" s="232"/>
      <c r="F583" s="232"/>
      <c r="G583" s="232"/>
      <c r="H583" s="232"/>
      <c r="I583" s="232"/>
    </row>
    <row r="584" spans="1:9" x14ac:dyDescent="0.25">
      <c r="A584" s="234"/>
      <c r="B584" s="232"/>
      <c r="C584" s="244" t="s">
        <v>1478</v>
      </c>
      <c r="D584" s="244"/>
      <c r="E584" s="245">
        <f>IF(SUM(D595:D616)=0,"NA",SUM(E595:E616)/SUM(D595:D616))</f>
        <v>1</v>
      </c>
      <c r="F584" s="246"/>
      <c r="G584" s="248"/>
      <c r="H584" s="234"/>
      <c r="I584" s="232"/>
    </row>
    <row r="585" spans="1:9" x14ac:dyDescent="0.25">
      <c r="A585" s="234"/>
      <c r="B585" s="234"/>
      <c r="C585" s="244" t="s">
        <v>1480</v>
      </c>
      <c r="D585" s="244"/>
      <c r="E585" s="245">
        <f>IF(SUM(D595:D616)=0,"NA",SUM(E621:E628)/SUM(D621:D628))</f>
        <v>1</v>
      </c>
      <c r="F585" s="246"/>
      <c r="G585" s="248"/>
      <c r="H585" s="234"/>
      <c r="I585" s="232"/>
    </row>
    <row r="586" spans="1:9" x14ac:dyDescent="0.25">
      <c r="A586" s="234"/>
      <c r="B586" s="234"/>
      <c r="C586" s="244" t="s">
        <v>1482</v>
      </c>
      <c r="D586" s="244"/>
      <c r="E586" s="177">
        <f>IF(SUM(D595:D616)=0,"NA",E584*0.6+E585*0.4)</f>
        <v>1</v>
      </c>
      <c r="F586" s="249"/>
      <c r="G586" s="235" t="s">
        <v>3917</v>
      </c>
      <c r="H586" s="234"/>
      <c r="I586" s="232"/>
    </row>
    <row r="587" spans="1:9" x14ac:dyDescent="0.25">
      <c r="A587" s="234"/>
      <c r="B587" s="234"/>
      <c r="C587" s="234"/>
      <c r="D587" s="234"/>
      <c r="E587" s="236"/>
      <c r="F587" s="236"/>
      <c r="G587" s="234"/>
      <c r="H587" s="234"/>
      <c r="I587" s="232"/>
    </row>
    <row r="588" spans="1:9" x14ac:dyDescent="0.25">
      <c r="A588" s="230"/>
      <c r="B588" s="231"/>
      <c r="C588" s="232"/>
      <c r="D588" s="231"/>
      <c r="E588" s="231"/>
      <c r="F588" s="231"/>
      <c r="G588" s="231"/>
      <c r="H588" s="232"/>
      <c r="I588" s="232"/>
    </row>
    <row r="589" spans="1:9" x14ac:dyDescent="0.25">
      <c r="A589" s="230"/>
      <c r="B589" s="91"/>
      <c r="C589" s="251"/>
      <c r="D589" s="252"/>
      <c r="E589" s="409"/>
      <c r="F589" s="410"/>
      <c r="G589" s="410"/>
      <c r="H589" s="252"/>
      <c r="I589" s="92"/>
    </row>
    <row r="590" spans="1:9" x14ac:dyDescent="0.25">
      <c r="A590" s="230"/>
      <c r="B590" s="49"/>
      <c r="C590" s="234" t="s">
        <v>1484</v>
      </c>
      <c r="D590" s="253"/>
      <c r="E590" s="253"/>
      <c r="F590" s="253"/>
      <c r="G590" s="253"/>
      <c r="H590" s="253"/>
      <c r="I590" s="93"/>
    </row>
    <row r="591" spans="1:9" x14ac:dyDescent="0.25">
      <c r="A591" s="230"/>
      <c r="B591" s="123"/>
      <c r="C591" s="234"/>
      <c r="D591" s="253"/>
      <c r="E591" s="253"/>
      <c r="F591" s="253"/>
      <c r="G591" s="253"/>
      <c r="H591" s="253"/>
      <c r="I591" s="93"/>
    </row>
    <row r="592" spans="1:9" x14ac:dyDescent="0.25">
      <c r="A592" s="230"/>
      <c r="B592" s="123"/>
      <c r="C592" s="232" t="s">
        <v>726</v>
      </c>
      <c r="D592" s="231"/>
      <c r="E592" s="231" t="s">
        <v>1485</v>
      </c>
      <c r="F592" s="231" t="s">
        <v>712</v>
      </c>
      <c r="G592" s="231" t="s">
        <v>1486</v>
      </c>
      <c r="H592" s="253"/>
      <c r="I592" s="93"/>
    </row>
    <row r="593" spans="1:9" x14ac:dyDescent="0.25">
      <c r="A593" s="230"/>
      <c r="B593" s="123"/>
      <c r="C593" s="124" t="s">
        <v>1487</v>
      </c>
      <c r="D593" s="153">
        <f t="shared" ref="D593:D616" si="28">IF(E593="Justificado",0,1)</f>
        <v>1</v>
      </c>
      <c r="E593" s="126">
        <v>1</v>
      </c>
      <c r="F593" s="126"/>
      <c r="G593" s="127"/>
      <c r="H593" s="253"/>
      <c r="I593" s="93"/>
    </row>
    <row r="594" spans="1:9" ht="24" x14ac:dyDescent="0.25">
      <c r="A594" s="230"/>
      <c r="B594" s="123"/>
      <c r="C594" s="124" t="s">
        <v>1488</v>
      </c>
      <c r="D594" s="153">
        <f t="shared" si="28"/>
        <v>1</v>
      </c>
      <c r="E594" s="126">
        <v>1</v>
      </c>
      <c r="F594" s="126"/>
      <c r="G594" s="127"/>
      <c r="H594" s="253"/>
      <c r="I594" s="93"/>
    </row>
    <row r="595" spans="1:9" x14ac:dyDescent="0.25">
      <c r="A595" s="230"/>
      <c r="B595" s="49"/>
      <c r="C595" s="128" t="s">
        <v>4128</v>
      </c>
      <c r="D595" s="153">
        <f t="shared" si="28"/>
        <v>1</v>
      </c>
      <c r="E595" s="126">
        <v>1</v>
      </c>
      <c r="F595" s="126"/>
      <c r="G595" s="127"/>
      <c r="H595" s="253"/>
      <c r="I595" s="93"/>
    </row>
    <row r="596" spans="1:9" ht="24" x14ac:dyDescent="0.25">
      <c r="A596" s="230"/>
      <c r="B596" s="49"/>
      <c r="C596" s="128" t="s">
        <v>4218</v>
      </c>
      <c r="D596" s="153">
        <f t="shared" si="28"/>
        <v>1</v>
      </c>
      <c r="E596" s="126">
        <v>1</v>
      </c>
      <c r="F596" s="126"/>
      <c r="G596" s="127"/>
      <c r="H596" s="253"/>
      <c r="I596" s="93"/>
    </row>
    <row r="597" spans="1:9" ht="24" x14ac:dyDescent="0.25">
      <c r="A597" s="230"/>
      <c r="B597" s="49"/>
      <c r="C597" s="128" t="s">
        <v>4219</v>
      </c>
      <c r="D597" s="153">
        <f t="shared" si="28"/>
        <v>1</v>
      </c>
      <c r="E597" s="126">
        <v>1</v>
      </c>
      <c r="F597" s="126"/>
      <c r="G597" s="127"/>
      <c r="H597" s="253"/>
      <c r="I597" s="93"/>
    </row>
    <row r="598" spans="1:9" ht="36" x14ac:dyDescent="0.25">
      <c r="A598" s="230"/>
      <c r="B598" s="49"/>
      <c r="C598" s="128" t="s">
        <v>4220</v>
      </c>
      <c r="D598" s="153">
        <f t="shared" si="28"/>
        <v>1</v>
      </c>
      <c r="E598" s="126">
        <v>1</v>
      </c>
      <c r="F598" s="126"/>
      <c r="G598" s="127"/>
      <c r="H598" s="253"/>
      <c r="I598" s="93"/>
    </row>
    <row r="599" spans="1:9" ht="24" x14ac:dyDescent="0.25">
      <c r="A599" s="230"/>
      <c r="B599" s="49"/>
      <c r="C599" s="128" t="s">
        <v>4244</v>
      </c>
      <c r="D599" s="153">
        <f t="shared" si="28"/>
        <v>1</v>
      </c>
      <c r="E599" s="126">
        <v>1</v>
      </c>
      <c r="F599" s="126"/>
      <c r="G599" s="127"/>
      <c r="H599" s="253"/>
      <c r="I599" s="93"/>
    </row>
    <row r="600" spans="1:9" ht="24" x14ac:dyDescent="0.25">
      <c r="A600" s="230"/>
      <c r="B600" s="49"/>
      <c r="C600" s="128" t="s">
        <v>4245</v>
      </c>
      <c r="D600" s="153">
        <f t="shared" si="28"/>
        <v>1</v>
      </c>
      <c r="E600" s="126">
        <v>1</v>
      </c>
      <c r="F600" s="126"/>
      <c r="G600" s="127"/>
      <c r="H600" s="253"/>
      <c r="I600" s="93"/>
    </row>
    <row r="601" spans="1:9" ht="24" x14ac:dyDescent="0.25">
      <c r="A601" s="230"/>
      <c r="B601" s="49"/>
      <c r="C601" s="128" t="s">
        <v>4431</v>
      </c>
      <c r="D601" s="153">
        <f t="shared" si="28"/>
        <v>1</v>
      </c>
      <c r="E601" s="126">
        <v>1</v>
      </c>
      <c r="F601" s="126"/>
      <c r="G601" s="127"/>
      <c r="H601" s="253"/>
      <c r="I601" s="93"/>
    </row>
    <row r="602" spans="1:9" ht="24" x14ac:dyDescent="0.25">
      <c r="A602" s="230"/>
      <c r="B602" s="49"/>
      <c r="C602" s="128" t="s">
        <v>4432</v>
      </c>
      <c r="D602" s="153">
        <f t="shared" si="28"/>
        <v>1</v>
      </c>
      <c r="E602" s="126">
        <v>1</v>
      </c>
      <c r="F602" s="126"/>
      <c r="G602" s="127"/>
      <c r="H602" s="253"/>
      <c r="I602" s="93"/>
    </row>
    <row r="603" spans="1:9" ht="24" x14ac:dyDescent="0.25">
      <c r="A603" s="230"/>
      <c r="B603" s="49"/>
      <c r="C603" s="128" t="s">
        <v>4433</v>
      </c>
      <c r="D603" s="153">
        <f t="shared" si="28"/>
        <v>1</v>
      </c>
      <c r="E603" s="126">
        <v>1</v>
      </c>
      <c r="F603" s="126"/>
      <c r="G603" s="127"/>
      <c r="H603" s="253"/>
      <c r="I603" s="93"/>
    </row>
    <row r="604" spans="1:9" ht="24" x14ac:dyDescent="0.25">
      <c r="A604" s="230"/>
      <c r="B604" s="49"/>
      <c r="C604" s="128" t="s">
        <v>4434</v>
      </c>
      <c r="D604" s="153">
        <f t="shared" si="28"/>
        <v>1</v>
      </c>
      <c r="E604" s="126">
        <v>1</v>
      </c>
      <c r="F604" s="126"/>
      <c r="G604" s="127"/>
      <c r="H604" s="253"/>
      <c r="I604" s="93"/>
    </row>
    <row r="605" spans="1:9" x14ac:dyDescent="0.25">
      <c r="A605" s="230"/>
      <c r="B605" s="49"/>
      <c r="C605" s="128" t="s">
        <v>4435</v>
      </c>
      <c r="D605" s="153">
        <f t="shared" si="28"/>
        <v>1</v>
      </c>
      <c r="E605" s="126">
        <v>1</v>
      </c>
      <c r="F605" s="126"/>
      <c r="G605" s="127"/>
      <c r="H605" s="253"/>
      <c r="I605" s="93"/>
    </row>
    <row r="606" spans="1:9" ht="24" x14ac:dyDescent="0.25">
      <c r="A606" s="230"/>
      <c r="B606" s="49"/>
      <c r="C606" s="128" t="s">
        <v>4436</v>
      </c>
      <c r="D606" s="153">
        <f t="shared" si="28"/>
        <v>1</v>
      </c>
      <c r="E606" s="126">
        <v>1</v>
      </c>
      <c r="F606" s="126"/>
      <c r="G606" s="127"/>
      <c r="H606" s="253"/>
      <c r="I606" s="93"/>
    </row>
    <row r="607" spans="1:9" ht="24" x14ac:dyDescent="0.25">
      <c r="A607" s="230"/>
      <c r="B607" s="49"/>
      <c r="C607" s="128" t="s">
        <v>4437</v>
      </c>
      <c r="D607" s="153">
        <f t="shared" si="28"/>
        <v>1</v>
      </c>
      <c r="E607" s="126">
        <v>1</v>
      </c>
      <c r="F607" s="126"/>
      <c r="G607" s="127"/>
      <c r="H607" s="253"/>
      <c r="I607" s="93"/>
    </row>
    <row r="608" spans="1:9" x14ac:dyDescent="0.25">
      <c r="A608" s="230"/>
      <c r="B608" s="49"/>
      <c r="C608" s="128" t="s">
        <v>4438</v>
      </c>
      <c r="D608" s="153">
        <f t="shared" si="28"/>
        <v>1</v>
      </c>
      <c r="E608" s="126">
        <v>1</v>
      </c>
      <c r="F608" s="126"/>
      <c r="G608" s="127"/>
      <c r="H608" s="253"/>
      <c r="I608" s="93"/>
    </row>
    <row r="609" spans="1:9" x14ac:dyDescent="0.25">
      <c r="A609" s="230"/>
      <c r="B609" s="49"/>
      <c r="C609" s="128" t="s">
        <v>4439</v>
      </c>
      <c r="D609" s="153">
        <f t="shared" si="28"/>
        <v>1</v>
      </c>
      <c r="E609" s="126">
        <v>1</v>
      </c>
      <c r="F609" s="126"/>
      <c r="G609" s="127"/>
      <c r="H609" s="253"/>
      <c r="I609" s="93"/>
    </row>
    <row r="610" spans="1:9" ht="24" x14ac:dyDescent="0.25">
      <c r="A610" s="230"/>
      <c r="B610" s="49"/>
      <c r="C610" s="128" t="s">
        <v>4440</v>
      </c>
      <c r="D610" s="153">
        <f t="shared" si="28"/>
        <v>1</v>
      </c>
      <c r="E610" s="126">
        <v>1</v>
      </c>
      <c r="F610" s="126"/>
      <c r="G610" s="127"/>
      <c r="H610" s="253"/>
      <c r="I610" s="93"/>
    </row>
    <row r="611" spans="1:9" x14ac:dyDescent="0.25">
      <c r="A611" s="230"/>
      <c r="B611" s="49"/>
      <c r="C611" s="128" t="s">
        <v>4441</v>
      </c>
      <c r="D611" s="153">
        <f t="shared" si="28"/>
        <v>1</v>
      </c>
      <c r="E611" s="126">
        <v>1</v>
      </c>
      <c r="F611" s="126"/>
      <c r="G611" s="127"/>
      <c r="H611" s="253"/>
      <c r="I611" s="93"/>
    </row>
    <row r="612" spans="1:9" x14ac:dyDescent="0.25">
      <c r="A612" s="230"/>
      <c r="B612" s="49"/>
      <c r="C612" s="128" t="s">
        <v>4442</v>
      </c>
      <c r="D612" s="153">
        <f t="shared" si="28"/>
        <v>1</v>
      </c>
      <c r="E612" s="126">
        <v>1</v>
      </c>
      <c r="F612" s="126"/>
      <c r="G612" s="127"/>
      <c r="H612" s="253"/>
      <c r="I612" s="93"/>
    </row>
    <row r="613" spans="1:9" x14ac:dyDescent="0.25">
      <c r="A613" s="230"/>
      <c r="B613" s="49"/>
      <c r="C613" s="128" t="s">
        <v>4443</v>
      </c>
      <c r="D613" s="153">
        <f t="shared" si="28"/>
        <v>1</v>
      </c>
      <c r="E613" s="126">
        <v>1</v>
      </c>
      <c r="F613" s="126"/>
      <c r="G613" s="127"/>
      <c r="H613" s="253"/>
      <c r="I613" s="93"/>
    </row>
    <row r="614" spans="1:9" ht="48" x14ac:dyDescent="0.25">
      <c r="A614" s="230"/>
      <c r="B614" s="49"/>
      <c r="C614" s="128" t="s">
        <v>4444</v>
      </c>
      <c r="D614" s="153">
        <f t="shared" si="28"/>
        <v>1</v>
      </c>
      <c r="E614" s="126">
        <v>1</v>
      </c>
      <c r="F614" s="126"/>
      <c r="G614" s="127"/>
      <c r="H614" s="253"/>
      <c r="I614" s="93"/>
    </row>
    <row r="615" spans="1:9" ht="48" x14ac:dyDescent="0.25">
      <c r="A615" s="230"/>
      <c r="B615" s="49"/>
      <c r="C615" s="128" t="s">
        <v>4445</v>
      </c>
      <c r="D615" s="153">
        <f t="shared" si="28"/>
        <v>1</v>
      </c>
      <c r="E615" s="126">
        <v>1</v>
      </c>
      <c r="F615" s="126"/>
      <c r="G615" s="127"/>
      <c r="H615" s="253"/>
      <c r="I615" s="129"/>
    </row>
    <row r="616" spans="1:9" x14ac:dyDescent="0.25">
      <c r="A616" s="230"/>
      <c r="B616" s="49"/>
      <c r="C616" s="128" t="s">
        <v>4446</v>
      </c>
      <c r="D616" s="153">
        <f t="shared" si="28"/>
        <v>1</v>
      </c>
      <c r="E616" s="126">
        <v>1</v>
      </c>
      <c r="F616" s="126"/>
      <c r="G616" s="127"/>
      <c r="H616" s="253"/>
      <c r="I616" s="129"/>
    </row>
    <row r="617" spans="1:9" x14ac:dyDescent="0.25">
      <c r="A617" s="230"/>
      <c r="B617" s="49"/>
      <c r="C617" s="234"/>
      <c r="D617" s="253"/>
      <c r="E617" s="253"/>
      <c r="F617" s="253"/>
      <c r="G617" s="253"/>
      <c r="H617" s="253"/>
      <c r="I617" s="129"/>
    </row>
    <row r="618" spans="1:9" x14ac:dyDescent="0.25">
      <c r="A618" s="230"/>
      <c r="B618" s="49"/>
      <c r="C618" s="234" t="s">
        <v>1480</v>
      </c>
      <c r="D618" s="253"/>
      <c r="E618" s="253"/>
      <c r="F618" s="253"/>
      <c r="G618" s="253"/>
      <c r="H618" s="253"/>
      <c r="I618" s="129"/>
    </row>
    <row r="619" spans="1:9" x14ac:dyDescent="0.25">
      <c r="A619" s="230"/>
      <c r="B619" s="49"/>
      <c r="C619" s="234"/>
      <c r="D619" s="253"/>
      <c r="E619" s="253"/>
      <c r="F619" s="253"/>
      <c r="G619" s="253"/>
      <c r="H619" s="253"/>
      <c r="I619" s="129"/>
    </row>
    <row r="620" spans="1:9" x14ac:dyDescent="0.25">
      <c r="A620" s="230"/>
      <c r="B620" s="49"/>
      <c r="C620" s="232" t="s">
        <v>726</v>
      </c>
      <c r="D620" s="231"/>
      <c r="E620" s="231" t="s">
        <v>1485</v>
      </c>
      <c r="F620" s="231" t="s">
        <v>712</v>
      </c>
      <c r="G620" s="231" t="s">
        <v>1486</v>
      </c>
      <c r="H620" s="253"/>
      <c r="I620" s="129"/>
    </row>
    <row r="621" spans="1:9" ht="24" x14ac:dyDescent="0.25">
      <c r="A621" s="230"/>
      <c r="B621" s="49"/>
      <c r="C621" s="128" t="s">
        <v>4447</v>
      </c>
      <c r="D621" s="153">
        <f t="shared" ref="D621:D627" si="29">IF(E621="Justificado",0,1)</f>
        <v>1</v>
      </c>
      <c r="E621" s="126">
        <v>1</v>
      </c>
      <c r="F621" s="126"/>
      <c r="G621" s="127"/>
      <c r="H621" s="253"/>
      <c r="I621" s="129"/>
    </row>
    <row r="622" spans="1:9" ht="36" x14ac:dyDescent="0.25">
      <c r="A622" s="230"/>
      <c r="B622" s="49"/>
      <c r="C622" s="124" t="s">
        <v>4448</v>
      </c>
      <c r="D622" s="153">
        <f t="shared" si="29"/>
        <v>1</v>
      </c>
      <c r="E622" s="126">
        <v>1</v>
      </c>
      <c r="F622" s="126"/>
      <c r="G622" s="127"/>
      <c r="H622" s="253"/>
      <c r="I622" s="129"/>
    </row>
    <row r="623" spans="1:9" ht="36" x14ac:dyDescent="0.25">
      <c r="A623" s="230"/>
      <c r="B623" s="49"/>
      <c r="C623" s="124" t="s">
        <v>4449</v>
      </c>
      <c r="D623" s="153">
        <f t="shared" si="29"/>
        <v>1</v>
      </c>
      <c r="E623" s="126">
        <v>1</v>
      </c>
      <c r="F623" s="126"/>
      <c r="G623" s="127"/>
      <c r="H623" s="253"/>
      <c r="I623" s="129"/>
    </row>
    <row r="624" spans="1:9" ht="36" x14ac:dyDescent="0.25">
      <c r="A624" s="230"/>
      <c r="B624" s="49"/>
      <c r="C624" s="124" t="s">
        <v>4450</v>
      </c>
      <c r="D624" s="153">
        <f t="shared" si="29"/>
        <v>1</v>
      </c>
      <c r="E624" s="126">
        <v>1</v>
      </c>
      <c r="F624" s="126"/>
      <c r="G624" s="127"/>
      <c r="H624" s="253"/>
      <c r="I624" s="129"/>
    </row>
    <row r="625" spans="1:9" ht="24" x14ac:dyDescent="0.25">
      <c r="A625" s="230"/>
      <c r="B625" s="49"/>
      <c r="C625" s="124" t="s">
        <v>4451</v>
      </c>
      <c r="D625" s="153">
        <f t="shared" si="29"/>
        <v>1</v>
      </c>
      <c r="E625" s="126">
        <v>1</v>
      </c>
      <c r="F625" s="126"/>
      <c r="G625" s="127"/>
      <c r="H625" s="253"/>
      <c r="I625" s="129"/>
    </row>
    <row r="626" spans="1:9" ht="24" x14ac:dyDescent="0.25">
      <c r="A626" s="230"/>
      <c r="B626" s="49"/>
      <c r="C626" s="124" t="s">
        <v>4452</v>
      </c>
      <c r="D626" s="153">
        <f t="shared" si="29"/>
        <v>1</v>
      </c>
      <c r="E626" s="126">
        <v>1</v>
      </c>
      <c r="F626" s="126"/>
      <c r="G626" s="127"/>
      <c r="H626" s="253"/>
      <c r="I626" s="129"/>
    </row>
    <row r="627" spans="1:9" ht="48" x14ac:dyDescent="0.25">
      <c r="A627" s="230"/>
      <c r="B627" s="49"/>
      <c r="C627" s="124" t="s">
        <v>4453</v>
      </c>
      <c r="D627" s="153">
        <f t="shared" si="29"/>
        <v>1</v>
      </c>
      <c r="E627" s="126">
        <v>1</v>
      </c>
      <c r="F627" s="126"/>
      <c r="G627" s="127"/>
      <c r="H627" s="253"/>
      <c r="I627" s="129"/>
    </row>
    <row r="628" spans="1:9" ht="36" x14ac:dyDescent="0.25">
      <c r="A628" s="230"/>
      <c r="B628" s="49"/>
      <c r="C628" s="130" t="s">
        <v>4454</v>
      </c>
      <c r="D628" s="153">
        <f t="shared" ref="D628:D629" si="30">IF(E628="Justificado",0,1)</f>
        <v>1</v>
      </c>
      <c r="E628" s="126">
        <v>1</v>
      </c>
      <c r="F628" s="126"/>
      <c r="G628" s="127"/>
      <c r="H628" s="253"/>
      <c r="I628" s="129"/>
    </row>
    <row r="629" spans="1:9" ht="24" x14ac:dyDescent="0.25">
      <c r="A629" s="230"/>
      <c r="B629" s="49"/>
      <c r="C629" s="124" t="s">
        <v>4455</v>
      </c>
      <c r="D629" s="153">
        <f t="shared" si="30"/>
        <v>1</v>
      </c>
      <c r="E629" s="126">
        <v>1</v>
      </c>
      <c r="F629" s="126"/>
      <c r="G629" s="127"/>
      <c r="H629" s="253"/>
      <c r="I629" s="129"/>
    </row>
    <row r="630" spans="1:9" x14ac:dyDescent="0.25">
      <c r="A630" s="230"/>
      <c r="B630" s="97"/>
      <c r="C630" s="234"/>
      <c r="D630" s="234"/>
      <c r="E630" s="253"/>
      <c r="F630" s="253"/>
      <c r="G630" s="253"/>
      <c r="H630" s="255"/>
      <c r="I630" s="98"/>
    </row>
    <row r="631" spans="1:9" x14ac:dyDescent="0.25">
      <c r="A631" s="230"/>
      <c r="B631" s="230"/>
      <c r="C631" s="256"/>
      <c r="D631" s="230"/>
      <c r="E631" s="230"/>
      <c r="F631" s="230"/>
      <c r="G631" s="230"/>
      <c r="H631" s="230"/>
      <c r="I631" s="230"/>
    </row>
    <row r="632" spans="1:9" x14ac:dyDescent="0.25">
      <c r="A632" s="230"/>
      <c r="B632" s="230"/>
      <c r="C632" s="256"/>
      <c r="D632" s="230"/>
      <c r="E632" s="230"/>
      <c r="F632" s="230"/>
      <c r="G632" s="230"/>
      <c r="H632" s="230"/>
      <c r="I632" s="230"/>
    </row>
    <row r="633" spans="1:9" x14ac:dyDescent="0.25">
      <c r="A633" s="230"/>
      <c r="B633" s="230"/>
      <c r="C633" s="256"/>
      <c r="D633" s="230"/>
      <c r="E633" s="230"/>
      <c r="F633" s="230"/>
      <c r="G633" s="230"/>
      <c r="H633" s="230"/>
      <c r="I633" s="230"/>
    </row>
    <row r="634" spans="1:9" x14ac:dyDescent="0.25">
      <c r="A634" s="230"/>
      <c r="B634" s="230"/>
      <c r="C634" s="256"/>
      <c r="D634" s="230"/>
      <c r="E634" s="230"/>
      <c r="F634" s="230"/>
      <c r="G634" s="230"/>
      <c r="H634" s="230"/>
      <c r="I634" s="230"/>
    </row>
    <row r="635" spans="1:9" x14ac:dyDescent="0.25">
      <c r="A635" s="230"/>
      <c r="B635" s="230"/>
      <c r="C635" s="256"/>
      <c r="D635" s="230"/>
      <c r="E635" s="230"/>
      <c r="F635" s="230"/>
      <c r="G635" s="230"/>
      <c r="H635" s="230"/>
      <c r="I635" s="230"/>
    </row>
    <row r="636" spans="1:9" x14ac:dyDescent="0.25">
      <c r="A636" s="230"/>
      <c r="B636" s="230"/>
      <c r="C636" s="256"/>
      <c r="D636" s="230"/>
      <c r="E636" s="230"/>
      <c r="F636" s="230"/>
      <c r="G636" s="230"/>
      <c r="H636" s="230"/>
      <c r="I636" s="230"/>
    </row>
    <row r="637" spans="1:9" ht="18.75" x14ac:dyDescent="0.25">
      <c r="A637" s="234"/>
      <c r="B637" s="407" t="s">
        <v>4456</v>
      </c>
      <c r="C637" s="408"/>
      <c r="D637" s="408"/>
      <c r="E637" s="408"/>
      <c r="F637" s="408"/>
      <c r="G637" s="408"/>
      <c r="H637" s="408"/>
      <c r="I637" s="243"/>
    </row>
    <row r="638" spans="1:9" x14ac:dyDescent="0.25">
      <c r="A638" s="234"/>
      <c r="B638" s="232"/>
      <c r="C638" s="232"/>
      <c r="D638" s="232"/>
      <c r="E638" s="232"/>
      <c r="F638" s="232"/>
      <c r="G638" s="232"/>
      <c r="H638" s="232"/>
      <c r="I638" s="232"/>
    </row>
    <row r="639" spans="1:9" x14ac:dyDescent="0.25">
      <c r="A639" s="234"/>
      <c r="B639" s="232"/>
      <c r="C639" s="244" t="s">
        <v>1478</v>
      </c>
      <c r="D639" s="244"/>
      <c r="E639" s="245">
        <f>IF(SUM(D650:D680)=0,"NA",SUM(E650:E680)/SUM(D650:D680))</f>
        <v>1</v>
      </c>
      <c r="F639" s="246"/>
      <c r="G639" s="248"/>
      <c r="H639" s="234"/>
      <c r="I639" s="232"/>
    </row>
    <row r="640" spans="1:9" x14ac:dyDescent="0.25">
      <c r="A640" s="234"/>
      <c r="B640" s="234"/>
      <c r="C640" s="244" t="s">
        <v>1480</v>
      </c>
      <c r="D640" s="244"/>
      <c r="E640" s="245">
        <f>IF(SUM(D650:D680)=0,"NA",SUM(E685:E692)/SUM(D685:D692))</f>
        <v>1</v>
      </c>
      <c r="F640" s="246"/>
      <c r="G640" s="248"/>
      <c r="H640" s="234"/>
      <c r="I640" s="232"/>
    </row>
    <row r="641" spans="1:9" ht="60" x14ac:dyDescent="0.25">
      <c r="A641" s="234"/>
      <c r="B641" s="234"/>
      <c r="C641" s="244" t="s">
        <v>1482</v>
      </c>
      <c r="D641" s="244"/>
      <c r="E641" s="177">
        <f>IF(SUM(D650:D680)=0,"NA",E639*0.6+E640*0.4)</f>
        <v>1</v>
      </c>
      <c r="F641" s="249"/>
      <c r="G641" s="235" t="s">
        <v>3272</v>
      </c>
      <c r="H641" s="234"/>
      <c r="I641" s="232"/>
    </row>
    <row r="642" spans="1:9" x14ac:dyDescent="0.25">
      <c r="A642" s="234"/>
      <c r="B642" s="234"/>
      <c r="C642" s="234"/>
      <c r="D642" s="234"/>
      <c r="E642" s="236"/>
      <c r="F642" s="236"/>
      <c r="G642" s="234"/>
      <c r="H642" s="234"/>
      <c r="I642" s="232"/>
    </row>
    <row r="643" spans="1:9" x14ac:dyDescent="0.25">
      <c r="A643" s="230"/>
      <c r="B643" s="231"/>
      <c r="C643" s="232"/>
      <c r="D643" s="231"/>
      <c r="E643" s="231"/>
      <c r="F643" s="231"/>
      <c r="G643" s="231"/>
      <c r="H643" s="232"/>
      <c r="I643" s="232"/>
    </row>
    <row r="644" spans="1:9" x14ac:dyDescent="0.25">
      <c r="A644" s="230"/>
      <c r="B644" s="91"/>
      <c r="C644" s="251"/>
      <c r="D644" s="252"/>
      <c r="E644" s="409"/>
      <c r="F644" s="410"/>
      <c r="G644" s="410"/>
      <c r="H644" s="252"/>
      <c r="I644" s="92"/>
    </row>
    <row r="645" spans="1:9" x14ac:dyDescent="0.25">
      <c r="A645" s="230"/>
      <c r="B645" s="49"/>
      <c r="C645" s="234" t="s">
        <v>1484</v>
      </c>
      <c r="D645" s="253"/>
      <c r="E645" s="253"/>
      <c r="F645" s="253"/>
      <c r="G645" s="253"/>
      <c r="H645" s="253"/>
      <c r="I645" s="93"/>
    </row>
    <row r="646" spans="1:9" x14ac:dyDescent="0.25">
      <c r="A646" s="230"/>
      <c r="B646" s="123"/>
      <c r="C646" s="234"/>
      <c r="D646" s="253"/>
      <c r="E646" s="253"/>
      <c r="F646" s="253"/>
      <c r="G646" s="253"/>
      <c r="H646" s="253"/>
      <c r="I646" s="93"/>
    </row>
    <row r="647" spans="1:9" x14ac:dyDescent="0.25">
      <c r="A647" s="230"/>
      <c r="B647" s="123"/>
      <c r="C647" s="232" t="s">
        <v>726</v>
      </c>
      <c r="D647" s="231"/>
      <c r="E647" s="231" t="s">
        <v>1485</v>
      </c>
      <c r="F647" s="231" t="s">
        <v>712</v>
      </c>
      <c r="G647" s="231" t="s">
        <v>1486</v>
      </c>
      <c r="H647" s="253"/>
      <c r="I647" s="93"/>
    </row>
    <row r="648" spans="1:9" x14ac:dyDescent="0.25">
      <c r="A648" s="230"/>
      <c r="B648" s="123"/>
      <c r="C648" s="124" t="s">
        <v>1487</v>
      </c>
      <c r="D648" s="153">
        <f t="shared" ref="D648:D680" si="31">IF(E648="Justificado",0,1)</f>
        <v>1</v>
      </c>
      <c r="E648" s="126">
        <v>1</v>
      </c>
      <c r="F648" s="126"/>
      <c r="G648" s="127"/>
      <c r="H648" s="253"/>
      <c r="I648" s="93"/>
    </row>
    <row r="649" spans="1:9" ht="24" x14ac:dyDescent="0.25">
      <c r="A649" s="230"/>
      <c r="B649" s="123"/>
      <c r="C649" s="124" t="s">
        <v>1488</v>
      </c>
      <c r="D649" s="153">
        <f t="shared" si="31"/>
        <v>1</v>
      </c>
      <c r="E649" s="126">
        <v>1</v>
      </c>
      <c r="F649" s="126"/>
      <c r="G649" s="127"/>
      <c r="H649" s="253"/>
      <c r="I649" s="93"/>
    </row>
    <row r="650" spans="1:9" x14ac:dyDescent="0.25">
      <c r="A650" s="230"/>
      <c r="B650" s="49"/>
      <c r="C650" s="128" t="s">
        <v>4128</v>
      </c>
      <c r="D650" s="153">
        <f t="shared" si="31"/>
        <v>1</v>
      </c>
      <c r="E650" s="126">
        <v>1</v>
      </c>
      <c r="F650" s="126"/>
      <c r="G650" s="127"/>
      <c r="H650" s="253"/>
      <c r="I650" s="93"/>
    </row>
    <row r="651" spans="1:9" ht="24" x14ac:dyDescent="0.25">
      <c r="A651" s="230"/>
      <c r="B651" s="49"/>
      <c r="C651" s="128" t="s">
        <v>4218</v>
      </c>
      <c r="D651" s="153">
        <f t="shared" si="31"/>
        <v>1</v>
      </c>
      <c r="E651" s="126">
        <v>1</v>
      </c>
      <c r="F651" s="126"/>
      <c r="G651" s="127"/>
      <c r="H651" s="253"/>
      <c r="I651" s="93"/>
    </row>
    <row r="652" spans="1:9" ht="24" x14ac:dyDescent="0.25">
      <c r="A652" s="230"/>
      <c r="B652" s="49"/>
      <c r="C652" s="128" t="s">
        <v>4219</v>
      </c>
      <c r="D652" s="153">
        <f t="shared" si="31"/>
        <v>1</v>
      </c>
      <c r="E652" s="126">
        <v>1</v>
      </c>
      <c r="F652" s="126"/>
      <c r="G652" s="127"/>
      <c r="H652" s="253"/>
      <c r="I652" s="93"/>
    </row>
    <row r="653" spans="1:9" ht="36" x14ac:dyDescent="0.25">
      <c r="A653" s="230"/>
      <c r="B653" s="49"/>
      <c r="C653" s="128" t="s">
        <v>4220</v>
      </c>
      <c r="D653" s="153">
        <f t="shared" si="31"/>
        <v>1</v>
      </c>
      <c r="E653" s="126">
        <v>1</v>
      </c>
      <c r="F653" s="126"/>
      <c r="G653" s="127"/>
      <c r="H653" s="253"/>
      <c r="I653" s="93"/>
    </row>
    <row r="654" spans="1:9" ht="72" x14ac:dyDescent="0.25">
      <c r="A654" s="230"/>
      <c r="B654" s="49"/>
      <c r="C654" s="128" t="s">
        <v>4457</v>
      </c>
      <c r="D654" s="153">
        <f t="shared" si="31"/>
        <v>1</v>
      </c>
      <c r="E654" s="126">
        <v>1</v>
      </c>
      <c r="F654" s="126"/>
      <c r="G654" s="127"/>
      <c r="H654" s="253"/>
      <c r="I654" s="93"/>
    </row>
    <row r="655" spans="1:9" ht="72" x14ac:dyDescent="0.25">
      <c r="A655" s="230"/>
      <c r="B655" s="49"/>
      <c r="C655" s="128" t="s">
        <v>4458</v>
      </c>
      <c r="D655" s="153">
        <f t="shared" si="31"/>
        <v>1</v>
      </c>
      <c r="E655" s="126">
        <v>1</v>
      </c>
      <c r="F655" s="126"/>
      <c r="G655" s="127"/>
      <c r="H655" s="253"/>
      <c r="I655" s="93"/>
    </row>
    <row r="656" spans="1:9" ht="36" x14ac:dyDescent="0.25">
      <c r="A656" s="230"/>
      <c r="B656" s="49"/>
      <c r="C656" s="128" t="s">
        <v>4459</v>
      </c>
      <c r="D656" s="153">
        <f t="shared" si="31"/>
        <v>1</v>
      </c>
      <c r="E656" s="126">
        <v>1</v>
      </c>
      <c r="F656" s="126"/>
      <c r="G656" s="127"/>
      <c r="H656" s="253"/>
      <c r="I656" s="93"/>
    </row>
    <row r="657" spans="1:9" ht="24" x14ac:dyDescent="0.25">
      <c r="A657" s="230"/>
      <c r="B657" s="49"/>
      <c r="C657" s="128" t="s">
        <v>4460</v>
      </c>
      <c r="D657" s="153">
        <f t="shared" si="31"/>
        <v>1</v>
      </c>
      <c r="E657" s="126">
        <v>1</v>
      </c>
      <c r="F657" s="126"/>
      <c r="G657" s="127"/>
      <c r="H657" s="253"/>
      <c r="I657" s="93"/>
    </row>
    <row r="658" spans="1:9" x14ac:dyDescent="0.25">
      <c r="A658" s="230"/>
      <c r="B658" s="49"/>
      <c r="C658" s="128" t="s">
        <v>4461</v>
      </c>
      <c r="D658" s="153">
        <f t="shared" si="31"/>
        <v>1</v>
      </c>
      <c r="E658" s="126">
        <v>1</v>
      </c>
      <c r="F658" s="126"/>
      <c r="G658" s="127"/>
      <c r="H658" s="253"/>
      <c r="I658" s="93"/>
    </row>
    <row r="659" spans="1:9" x14ac:dyDescent="0.25">
      <c r="A659" s="230"/>
      <c r="B659" s="49"/>
      <c r="C659" s="128" t="s">
        <v>4462</v>
      </c>
      <c r="D659" s="153">
        <f t="shared" si="31"/>
        <v>1</v>
      </c>
      <c r="E659" s="126">
        <v>1</v>
      </c>
      <c r="F659" s="126"/>
      <c r="G659" s="127"/>
      <c r="H659" s="253"/>
      <c r="I659" s="93"/>
    </row>
    <row r="660" spans="1:9" ht="36" x14ac:dyDescent="0.25">
      <c r="A660" s="230"/>
      <c r="B660" s="49"/>
      <c r="C660" s="128" t="s">
        <v>4463</v>
      </c>
      <c r="D660" s="153">
        <f t="shared" si="31"/>
        <v>1</v>
      </c>
      <c r="E660" s="126">
        <v>1</v>
      </c>
      <c r="F660" s="126"/>
      <c r="G660" s="127"/>
      <c r="H660" s="253"/>
      <c r="I660" s="93"/>
    </row>
    <row r="661" spans="1:9" ht="24" x14ac:dyDescent="0.25">
      <c r="A661" s="230"/>
      <c r="B661" s="49"/>
      <c r="C661" s="128" t="s">
        <v>4464</v>
      </c>
      <c r="D661" s="153">
        <f t="shared" si="31"/>
        <v>1</v>
      </c>
      <c r="E661" s="126">
        <v>1</v>
      </c>
      <c r="F661" s="126"/>
      <c r="G661" s="127"/>
      <c r="H661" s="253"/>
      <c r="I661" s="93"/>
    </row>
    <row r="662" spans="1:9" ht="24" x14ac:dyDescent="0.25">
      <c r="A662" s="230"/>
      <c r="B662" s="49"/>
      <c r="C662" s="128" t="s">
        <v>4465</v>
      </c>
      <c r="D662" s="153">
        <f t="shared" si="31"/>
        <v>1</v>
      </c>
      <c r="E662" s="126">
        <v>1</v>
      </c>
      <c r="F662" s="126"/>
      <c r="G662" s="127"/>
      <c r="H662" s="253"/>
      <c r="I662" s="93"/>
    </row>
    <row r="663" spans="1:9" ht="24" x14ac:dyDescent="0.25">
      <c r="A663" s="230"/>
      <c r="B663" s="49"/>
      <c r="C663" s="128" t="s">
        <v>4466</v>
      </c>
      <c r="D663" s="153">
        <f t="shared" si="31"/>
        <v>1</v>
      </c>
      <c r="E663" s="126">
        <v>1</v>
      </c>
      <c r="F663" s="126"/>
      <c r="G663" s="127"/>
      <c r="H663" s="253"/>
      <c r="I663" s="93"/>
    </row>
    <row r="664" spans="1:9" x14ac:dyDescent="0.25">
      <c r="A664" s="230"/>
      <c r="B664" s="49"/>
      <c r="C664" s="128" t="s">
        <v>4467</v>
      </c>
      <c r="D664" s="153">
        <f t="shared" si="31"/>
        <v>1</v>
      </c>
      <c r="E664" s="126">
        <v>1</v>
      </c>
      <c r="F664" s="126"/>
      <c r="G664" s="127"/>
      <c r="H664" s="253"/>
      <c r="I664" s="93"/>
    </row>
    <row r="665" spans="1:9" ht="36" x14ac:dyDescent="0.25">
      <c r="A665" s="230"/>
      <c r="B665" s="49"/>
      <c r="C665" s="128" t="s">
        <v>4468</v>
      </c>
      <c r="D665" s="153">
        <f t="shared" si="31"/>
        <v>1</v>
      </c>
      <c r="E665" s="126">
        <v>1</v>
      </c>
      <c r="F665" s="126"/>
      <c r="G665" s="127"/>
      <c r="H665" s="253"/>
      <c r="I665" s="93"/>
    </row>
    <row r="666" spans="1:9" ht="24" x14ac:dyDescent="0.25">
      <c r="A666" s="230"/>
      <c r="B666" s="49"/>
      <c r="C666" s="128" t="s">
        <v>4469</v>
      </c>
      <c r="D666" s="153">
        <f t="shared" si="31"/>
        <v>1</v>
      </c>
      <c r="E666" s="126">
        <v>1</v>
      </c>
      <c r="F666" s="126"/>
      <c r="G666" s="127"/>
      <c r="H666" s="253"/>
      <c r="I666" s="93"/>
    </row>
    <row r="667" spans="1:9" ht="84" x14ac:dyDescent="0.25">
      <c r="A667" s="230"/>
      <c r="B667" s="49"/>
      <c r="C667" s="128" t="s">
        <v>4470</v>
      </c>
      <c r="D667" s="153">
        <f t="shared" si="31"/>
        <v>1</v>
      </c>
      <c r="E667" s="126">
        <v>1</v>
      </c>
      <c r="F667" s="126"/>
      <c r="G667" s="127"/>
      <c r="H667" s="253"/>
      <c r="I667" s="93"/>
    </row>
    <row r="668" spans="1:9" ht="36" x14ac:dyDescent="0.25">
      <c r="A668" s="230"/>
      <c r="B668" s="49"/>
      <c r="C668" s="128" t="s">
        <v>4471</v>
      </c>
      <c r="D668" s="153">
        <f t="shared" si="31"/>
        <v>1</v>
      </c>
      <c r="E668" s="126">
        <v>1</v>
      </c>
      <c r="F668" s="126"/>
      <c r="G668" s="127"/>
      <c r="H668" s="253"/>
      <c r="I668" s="93"/>
    </row>
    <row r="669" spans="1:9" x14ac:dyDescent="0.25">
      <c r="A669" s="230"/>
      <c r="B669" s="49"/>
      <c r="C669" s="128" t="s">
        <v>4472</v>
      </c>
      <c r="D669" s="153">
        <f t="shared" si="31"/>
        <v>1</v>
      </c>
      <c r="E669" s="126">
        <v>1</v>
      </c>
      <c r="F669" s="126"/>
      <c r="G669" s="127"/>
      <c r="H669" s="253"/>
      <c r="I669" s="93"/>
    </row>
    <row r="670" spans="1:9" x14ac:dyDescent="0.25">
      <c r="A670" s="230"/>
      <c r="B670" s="49"/>
      <c r="C670" s="128" t="s">
        <v>4473</v>
      </c>
      <c r="D670" s="153">
        <f t="shared" si="31"/>
        <v>1</v>
      </c>
      <c r="E670" s="126">
        <v>1</v>
      </c>
      <c r="F670" s="126"/>
      <c r="G670" s="127"/>
      <c r="H670" s="253"/>
      <c r="I670" s="93"/>
    </row>
    <row r="671" spans="1:9" ht="24" x14ac:dyDescent="0.25">
      <c r="A671" s="230"/>
      <c r="B671" s="49"/>
      <c r="C671" s="128" t="s">
        <v>4474</v>
      </c>
      <c r="D671" s="153">
        <f t="shared" si="31"/>
        <v>1</v>
      </c>
      <c r="E671" s="126">
        <v>1</v>
      </c>
      <c r="F671" s="126"/>
      <c r="G671" s="127"/>
      <c r="H671" s="253"/>
      <c r="I671" s="93"/>
    </row>
    <row r="672" spans="1:9" x14ac:dyDescent="0.25">
      <c r="A672" s="230"/>
      <c r="B672" s="49"/>
      <c r="C672" s="128" t="s">
        <v>4475</v>
      </c>
      <c r="D672" s="153">
        <f t="shared" si="31"/>
        <v>1</v>
      </c>
      <c r="E672" s="126">
        <v>1</v>
      </c>
      <c r="F672" s="126"/>
      <c r="G672" s="127"/>
      <c r="H672" s="253"/>
      <c r="I672" s="93"/>
    </row>
    <row r="673" spans="1:9" x14ac:dyDescent="0.25">
      <c r="A673" s="230"/>
      <c r="B673" s="49"/>
      <c r="C673" s="128" t="s">
        <v>4476</v>
      </c>
      <c r="D673" s="153">
        <f t="shared" si="31"/>
        <v>1</v>
      </c>
      <c r="E673" s="126">
        <v>1</v>
      </c>
      <c r="F673" s="126"/>
      <c r="G673" s="127"/>
      <c r="H673" s="253"/>
      <c r="I673" s="93"/>
    </row>
    <row r="674" spans="1:9" x14ac:dyDescent="0.25">
      <c r="A674" s="230"/>
      <c r="B674" s="49"/>
      <c r="C674" s="128" t="s">
        <v>4477</v>
      </c>
      <c r="D674" s="153">
        <f t="shared" si="31"/>
        <v>1</v>
      </c>
      <c r="E674" s="126">
        <v>1</v>
      </c>
      <c r="F674" s="126"/>
      <c r="G674" s="127"/>
      <c r="H674" s="253"/>
      <c r="I674" s="93"/>
    </row>
    <row r="675" spans="1:9" x14ac:dyDescent="0.25">
      <c r="A675" s="230"/>
      <c r="B675" s="49"/>
      <c r="C675" s="128" t="s">
        <v>4478</v>
      </c>
      <c r="D675" s="153">
        <f t="shared" si="31"/>
        <v>1</v>
      </c>
      <c r="E675" s="126">
        <v>1</v>
      </c>
      <c r="F675" s="126"/>
      <c r="G675" s="127"/>
      <c r="H675" s="253"/>
      <c r="I675" s="93"/>
    </row>
    <row r="676" spans="1:9" ht="24" x14ac:dyDescent="0.25">
      <c r="A676" s="230"/>
      <c r="B676" s="49"/>
      <c r="C676" s="128" t="s">
        <v>4479</v>
      </c>
      <c r="D676" s="153">
        <f t="shared" si="31"/>
        <v>1</v>
      </c>
      <c r="E676" s="126">
        <v>1</v>
      </c>
      <c r="F676" s="126"/>
      <c r="G676" s="127"/>
      <c r="H676" s="253"/>
      <c r="I676" s="93"/>
    </row>
    <row r="677" spans="1:9" ht="24" x14ac:dyDescent="0.25">
      <c r="A677" s="230"/>
      <c r="B677" s="49"/>
      <c r="C677" s="128" t="s">
        <v>4480</v>
      </c>
      <c r="D677" s="153">
        <f t="shared" si="31"/>
        <v>1</v>
      </c>
      <c r="E677" s="126">
        <v>1</v>
      </c>
      <c r="F677" s="126"/>
      <c r="G677" s="127"/>
      <c r="H677" s="253"/>
      <c r="I677" s="93"/>
    </row>
    <row r="678" spans="1:9" ht="24" x14ac:dyDescent="0.25">
      <c r="A678" s="230"/>
      <c r="B678" s="49"/>
      <c r="C678" s="128" t="s">
        <v>4481</v>
      </c>
      <c r="D678" s="153">
        <f t="shared" si="31"/>
        <v>1</v>
      </c>
      <c r="E678" s="126">
        <v>1</v>
      </c>
      <c r="F678" s="126"/>
      <c r="G678" s="127"/>
      <c r="H678" s="253"/>
      <c r="I678" s="93"/>
    </row>
    <row r="679" spans="1:9" ht="36" x14ac:dyDescent="0.25">
      <c r="A679" s="230"/>
      <c r="B679" s="49"/>
      <c r="C679" s="128" t="s">
        <v>4482</v>
      </c>
      <c r="D679" s="153">
        <f t="shared" si="31"/>
        <v>1</v>
      </c>
      <c r="E679" s="126">
        <v>1</v>
      </c>
      <c r="F679" s="126"/>
      <c r="G679" s="127"/>
      <c r="H679" s="253"/>
      <c r="I679" s="129"/>
    </row>
    <row r="680" spans="1:9" ht="36" x14ac:dyDescent="0.25">
      <c r="A680" s="230"/>
      <c r="B680" s="49"/>
      <c r="C680" s="128" t="s">
        <v>4483</v>
      </c>
      <c r="D680" s="153">
        <f t="shared" si="31"/>
        <v>1</v>
      </c>
      <c r="E680" s="126">
        <v>1</v>
      </c>
      <c r="F680" s="126"/>
      <c r="G680" s="127"/>
      <c r="H680" s="253"/>
      <c r="I680" s="129"/>
    </row>
    <row r="681" spans="1:9" x14ac:dyDescent="0.25">
      <c r="A681" s="230"/>
      <c r="B681" s="49"/>
      <c r="C681" s="234"/>
      <c r="D681" s="253"/>
      <c r="E681" s="253"/>
      <c r="F681" s="253"/>
      <c r="G681" s="253"/>
      <c r="H681" s="253"/>
      <c r="I681" s="129"/>
    </row>
    <row r="682" spans="1:9" x14ac:dyDescent="0.25">
      <c r="A682" s="230"/>
      <c r="B682" s="49"/>
      <c r="C682" s="234" t="s">
        <v>1480</v>
      </c>
      <c r="D682" s="253"/>
      <c r="E682" s="253"/>
      <c r="F682" s="253"/>
      <c r="G682" s="253"/>
      <c r="H682" s="253"/>
      <c r="I682" s="129"/>
    </row>
    <row r="683" spans="1:9" x14ac:dyDescent="0.25">
      <c r="A683" s="230"/>
      <c r="B683" s="49"/>
      <c r="C683" s="234"/>
      <c r="D683" s="253"/>
      <c r="E683" s="253"/>
      <c r="F683" s="253"/>
      <c r="G683" s="253"/>
      <c r="H683" s="253"/>
      <c r="I683" s="129"/>
    </row>
    <row r="684" spans="1:9" x14ac:dyDescent="0.25">
      <c r="A684" s="230"/>
      <c r="B684" s="49"/>
      <c r="C684" s="232" t="s">
        <v>726</v>
      </c>
      <c r="D684" s="231"/>
      <c r="E684" s="231" t="s">
        <v>1485</v>
      </c>
      <c r="F684" s="231" t="s">
        <v>712</v>
      </c>
      <c r="G684" s="231" t="s">
        <v>1486</v>
      </c>
      <c r="H684" s="253"/>
      <c r="I684" s="129"/>
    </row>
    <row r="685" spans="1:9" ht="48" x14ac:dyDescent="0.25">
      <c r="A685" s="230"/>
      <c r="B685" s="49"/>
      <c r="C685" s="128" t="s">
        <v>4484</v>
      </c>
      <c r="D685" s="153">
        <f t="shared" ref="D685:D691" si="32">IF(E685="Justificado",0,1)</f>
        <v>1</v>
      </c>
      <c r="E685" s="126">
        <v>1</v>
      </c>
      <c r="F685" s="126"/>
      <c r="G685" s="127"/>
      <c r="H685" s="253"/>
      <c r="I685" s="129"/>
    </row>
    <row r="686" spans="1:9" ht="36" x14ac:dyDescent="0.25">
      <c r="A686" s="230"/>
      <c r="B686" s="49"/>
      <c r="C686" s="124" t="s">
        <v>4485</v>
      </c>
      <c r="D686" s="153">
        <f t="shared" si="32"/>
        <v>1</v>
      </c>
      <c r="E686" s="126">
        <v>1</v>
      </c>
      <c r="F686" s="126"/>
      <c r="G686" s="127"/>
      <c r="H686" s="253"/>
      <c r="I686" s="129"/>
    </row>
    <row r="687" spans="1:9" ht="36" x14ac:dyDescent="0.25">
      <c r="A687" s="230"/>
      <c r="B687" s="49"/>
      <c r="C687" s="124" t="s">
        <v>4486</v>
      </c>
      <c r="D687" s="153">
        <f t="shared" si="32"/>
        <v>1</v>
      </c>
      <c r="E687" s="126">
        <v>1</v>
      </c>
      <c r="F687" s="126"/>
      <c r="G687" s="127"/>
      <c r="H687" s="253"/>
      <c r="I687" s="129"/>
    </row>
    <row r="688" spans="1:9" ht="36" x14ac:dyDescent="0.25">
      <c r="A688" s="230"/>
      <c r="B688" s="49"/>
      <c r="C688" s="124" t="s">
        <v>4487</v>
      </c>
      <c r="D688" s="153">
        <f t="shared" si="32"/>
        <v>1</v>
      </c>
      <c r="E688" s="126">
        <v>1</v>
      </c>
      <c r="F688" s="126"/>
      <c r="G688" s="127"/>
      <c r="H688" s="253"/>
      <c r="I688" s="129"/>
    </row>
    <row r="689" spans="1:9" ht="24" x14ac:dyDescent="0.25">
      <c r="A689" s="230"/>
      <c r="B689" s="49"/>
      <c r="C689" s="124" t="s">
        <v>4488</v>
      </c>
      <c r="D689" s="153">
        <f t="shared" si="32"/>
        <v>1</v>
      </c>
      <c r="E689" s="126">
        <v>1</v>
      </c>
      <c r="F689" s="126"/>
      <c r="G689" s="127"/>
      <c r="H689" s="253"/>
      <c r="I689" s="129"/>
    </row>
    <row r="690" spans="1:9" ht="24" x14ac:dyDescent="0.25">
      <c r="A690" s="230"/>
      <c r="B690" s="49"/>
      <c r="C690" s="124" t="s">
        <v>4489</v>
      </c>
      <c r="D690" s="153">
        <f t="shared" si="32"/>
        <v>1</v>
      </c>
      <c r="E690" s="126">
        <v>1</v>
      </c>
      <c r="F690" s="126"/>
      <c r="G690" s="127"/>
      <c r="H690" s="253"/>
      <c r="I690" s="129"/>
    </row>
    <row r="691" spans="1:9" ht="48" x14ac:dyDescent="0.25">
      <c r="A691" s="230"/>
      <c r="B691" s="49"/>
      <c r="C691" s="124" t="s">
        <v>4490</v>
      </c>
      <c r="D691" s="153">
        <f t="shared" si="32"/>
        <v>1</v>
      </c>
      <c r="E691" s="126">
        <v>1</v>
      </c>
      <c r="F691" s="126"/>
      <c r="G691" s="127"/>
      <c r="H691" s="253"/>
      <c r="I691" s="129"/>
    </row>
    <row r="692" spans="1:9" ht="36" x14ac:dyDescent="0.25">
      <c r="A692" s="230"/>
      <c r="B692" s="49"/>
      <c r="C692" s="130" t="s">
        <v>4491</v>
      </c>
      <c r="D692" s="153">
        <f t="shared" ref="D692:D693" si="33">IF(E692="Justificado",0,1)</f>
        <v>1</v>
      </c>
      <c r="E692" s="126">
        <v>1</v>
      </c>
      <c r="F692" s="126"/>
      <c r="G692" s="127"/>
      <c r="H692" s="253"/>
      <c r="I692" s="129"/>
    </row>
    <row r="693" spans="1:9" ht="24" x14ac:dyDescent="0.25">
      <c r="A693" s="230"/>
      <c r="B693" s="49"/>
      <c r="C693" s="124" t="s">
        <v>4492</v>
      </c>
      <c r="D693" s="153">
        <f t="shared" si="33"/>
        <v>1</v>
      </c>
      <c r="E693" s="126">
        <v>1</v>
      </c>
      <c r="F693" s="126"/>
      <c r="G693" s="127"/>
      <c r="H693" s="253"/>
      <c r="I693" s="129"/>
    </row>
    <row r="694" spans="1:9" x14ac:dyDescent="0.25">
      <c r="A694" s="230"/>
      <c r="B694" s="97"/>
      <c r="C694" s="234"/>
      <c r="D694" s="234"/>
      <c r="E694" s="253"/>
      <c r="F694" s="253"/>
      <c r="G694" s="253"/>
      <c r="H694" s="255"/>
      <c r="I694" s="98"/>
    </row>
    <row r="695" spans="1:9" x14ac:dyDescent="0.25">
      <c r="A695" s="230"/>
      <c r="B695" s="230"/>
      <c r="C695" s="256"/>
      <c r="D695" s="230"/>
      <c r="E695" s="230"/>
      <c r="F695" s="230"/>
      <c r="G695" s="230"/>
      <c r="H695" s="230"/>
      <c r="I695" s="230"/>
    </row>
    <row r="696" spans="1:9" x14ac:dyDescent="0.25">
      <c r="A696" s="230"/>
      <c r="B696" s="230"/>
      <c r="C696" s="256"/>
      <c r="D696" s="230"/>
      <c r="E696" s="230"/>
      <c r="F696" s="230"/>
      <c r="G696" s="230"/>
      <c r="H696" s="230"/>
      <c r="I696" s="230"/>
    </row>
    <row r="697" spans="1:9" x14ac:dyDescent="0.25">
      <c r="A697" s="230"/>
      <c r="B697" s="230"/>
      <c r="C697" s="256"/>
      <c r="D697" s="230"/>
      <c r="E697" s="230"/>
      <c r="F697" s="230"/>
      <c r="G697" s="230"/>
      <c r="H697" s="230"/>
      <c r="I697" s="230"/>
    </row>
    <row r="698" spans="1:9" x14ac:dyDescent="0.25">
      <c r="A698" s="230"/>
      <c r="B698" s="230"/>
      <c r="C698" s="256"/>
      <c r="D698" s="230"/>
      <c r="E698" s="230"/>
      <c r="F698" s="230"/>
      <c r="G698" s="230"/>
      <c r="H698" s="230"/>
      <c r="I698" s="230"/>
    </row>
    <row r="699" spans="1:9" x14ac:dyDescent="0.25">
      <c r="A699" s="230"/>
      <c r="B699" s="230"/>
      <c r="C699" s="256"/>
      <c r="D699" s="230"/>
      <c r="E699" s="230"/>
      <c r="F699" s="230"/>
      <c r="G699" s="230"/>
      <c r="H699" s="230"/>
      <c r="I699" s="230"/>
    </row>
    <row r="700" spans="1:9" x14ac:dyDescent="0.25">
      <c r="A700" s="230"/>
      <c r="B700" s="230"/>
      <c r="C700" s="256"/>
      <c r="D700" s="230"/>
      <c r="E700" s="230"/>
      <c r="F700" s="230"/>
      <c r="G700" s="230"/>
      <c r="H700" s="230"/>
      <c r="I700" s="230"/>
    </row>
    <row r="701" spans="1:9" ht="18.75" x14ac:dyDescent="0.25">
      <c r="A701" s="234"/>
      <c r="B701" s="407" t="s">
        <v>4493</v>
      </c>
      <c r="C701" s="408"/>
      <c r="D701" s="408"/>
      <c r="E701" s="408"/>
      <c r="F701" s="408"/>
      <c r="G701" s="408"/>
      <c r="H701" s="408"/>
      <c r="I701" s="243"/>
    </row>
    <row r="702" spans="1:9" x14ac:dyDescent="0.25">
      <c r="A702" s="234"/>
      <c r="B702" s="232"/>
      <c r="C702" s="232"/>
      <c r="D702" s="232"/>
      <c r="E702" s="232"/>
      <c r="F702" s="232"/>
      <c r="G702" s="232"/>
      <c r="H702" s="232"/>
      <c r="I702" s="232"/>
    </row>
    <row r="703" spans="1:9" x14ac:dyDescent="0.25">
      <c r="A703" s="234"/>
      <c r="B703" s="232"/>
      <c r="C703" s="244" t="s">
        <v>1478</v>
      </c>
      <c r="D703" s="244"/>
      <c r="E703" s="245">
        <f>IF(SUM(D714:D731)=0,"NA",SUM(E714:E731)/SUM(D714:D731))</f>
        <v>1</v>
      </c>
      <c r="F703" s="246"/>
      <c r="G703" s="248"/>
      <c r="H703" s="234"/>
      <c r="I703" s="232"/>
    </row>
    <row r="704" spans="1:9" x14ac:dyDescent="0.25">
      <c r="A704" s="234"/>
      <c r="B704" s="234"/>
      <c r="C704" s="244" t="s">
        <v>1480</v>
      </c>
      <c r="D704" s="244"/>
      <c r="E704" s="245">
        <f>IF(SUM(D714:D731)=0,"NA",SUM(E736:E743)/SUM(D736:D743))</f>
        <v>1</v>
      </c>
      <c r="F704" s="246"/>
      <c r="G704" s="248"/>
      <c r="H704" s="234"/>
      <c r="I704" s="232"/>
    </row>
    <row r="705" spans="1:9" x14ac:dyDescent="0.25">
      <c r="A705" s="234"/>
      <c r="B705" s="234"/>
      <c r="C705" s="244" t="s">
        <v>1482</v>
      </c>
      <c r="D705" s="244"/>
      <c r="E705" s="177">
        <f>IF(SUM(D714:D731)=0,"NA",E703*0.6+E704*0.4)</f>
        <v>1</v>
      </c>
      <c r="F705" s="249"/>
      <c r="G705" s="235" t="s">
        <v>3917</v>
      </c>
      <c r="H705" s="234"/>
      <c r="I705" s="232"/>
    </row>
    <row r="706" spans="1:9" x14ac:dyDescent="0.25">
      <c r="A706" s="234"/>
      <c r="B706" s="234"/>
      <c r="C706" s="234"/>
      <c r="D706" s="234"/>
      <c r="E706" s="236"/>
      <c r="F706" s="236"/>
      <c r="G706" s="234"/>
      <c r="H706" s="234"/>
      <c r="I706" s="232"/>
    </row>
    <row r="707" spans="1:9" x14ac:dyDescent="0.25">
      <c r="A707" s="230"/>
      <c r="B707" s="231"/>
      <c r="C707" s="232"/>
      <c r="D707" s="231"/>
      <c r="E707" s="231"/>
      <c r="F707" s="231"/>
      <c r="G707" s="231"/>
      <c r="H707" s="232"/>
      <c r="I707" s="232"/>
    </row>
    <row r="708" spans="1:9" x14ac:dyDescent="0.25">
      <c r="A708" s="230"/>
      <c r="B708" s="91"/>
      <c r="C708" s="251"/>
      <c r="D708" s="252"/>
      <c r="E708" s="409"/>
      <c r="F708" s="410"/>
      <c r="G708" s="410"/>
      <c r="H708" s="252"/>
      <c r="I708" s="92"/>
    </row>
    <row r="709" spans="1:9" x14ac:dyDescent="0.25">
      <c r="A709" s="230"/>
      <c r="B709" s="49"/>
      <c r="C709" s="234" t="s">
        <v>1484</v>
      </c>
      <c r="D709" s="253"/>
      <c r="E709" s="253"/>
      <c r="F709" s="253"/>
      <c r="G709" s="253"/>
      <c r="H709" s="253"/>
      <c r="I709" s="93"/>
    </row>
    <row r="710" spans="1:9" x14ac:dyDescent="0.25">
      <c r="A710" s="230"/>
      <c r="B710" s="123"/>
      <c r="C710" s="234"/>
      <c r="D710" s="253"/>
      <c r="E710" s="253"/>
      <c r="F710" s="253"/>
      <c r="G710" s="253"/>
      <c r="H710" s="253"/>
      <c r="I710" s="93"/>
    </row>
    <row r="711" spans="1:9" x14ac:dyDescent="0.25">
      <c r="A711" s="230"/>
      <c r="B711" s="123"/>
      <c r="C711" s="232" t="s">
        <v>726</v>
      </c>
      <c r="D711" s="231"/>
      <c r="E711" s="231" t="s">
        <v>1485</v>
      </c>
      <c r="F711" s="231" t="s">
        <v>712</v>
      </c>
      <c r="G711" s="231" t="s">
        <v>1486</v>
      </c>
      <c r="H711" s="253"/>
      <c r="I711" s="93"/>
    </row>
    <row r="712" spans="1:9" x14ac:dyDescent="0.25">
      <c r="A712" s="230"/>
      <c r="B712" s="123"/>
      <c r="C712" s="124" t="s">
        <v>1487</v>
      </c>
      <c r="D712" s="153">
        <f t="shared" ref="D712:D731" si="34">IF(E712="Justificado",0,1)</f>
        <v>1</v>
      </c>
      <c r="E712" s="126">
        <v>1</v>
      </c>
      <c r="F712" s="126"/>
      <c r="G712" s="127"/>
      <c r="H712" s="253"/>
      <c r="I712" s="93"/>
    </row>
    <row r="713" spans="1:9" ht="24" x14ac:dyDescent="0.25">
      <c r="A713" s="230"/>
      <c r="B713" s="123"/>
      <c r="C713" s="124" t="s">
        <v>1488</v>
      </c>
      <c r="D713" s="153">
        <f t="shared" si="34"/>
        <v>1</v>
      </c>
      <c r="E713" s="126">
        <v>1</v>
      </c>
      <c r="F713" s="126"/>
      <c r="G713" s="127"/>
      <c r="H713" s="253"/>
      <c r="I713" s="93"/>
    </row>
    <row r="714" spans="1:9" x14ac:dyDescent="0.25">
      <c r="A714" s="230"/>
      <c r="B714" s="49"/>
      <c r="C714" s="128" t="s">
        <v>4494</v>
      </c>
      <c r="D714" s="153">
        <f t="shared" si="34"/>
        <v>1</v>
      </c>
      <c r="E714" s="126">
        <v>1</v>
      </c>
      <c r="F714" s="126"/>
      <c r="G714" s="127"/>
      <c r="H714" s="253"/>
      <c r="I714" s="93"/>
    </row>
    <row r="715" spans="1:9" ht="48" x14ac:dyDescent="0.25">
      <c r="A715" s="230"/>
      <c r="B715" s="49"/>
      <c r="C715" s="128" t="s">
        <v>4495</v>
      </c>
      <c r="D715" s="153">
        <f t="shared" si="34"/>
        <v>1</v>
      </c>
      <c r="E715" s="126">
        <v>1</v>
      </c>
      <c r="F715" s="126"/>
      <c r="G715" s="127"/>
      <c r="H715" s="253"/>
      <c r="I715" s="93"/>
    </row>
    <row r="716" spans="1:9" ht="24" x14ac:dyDescent="0.25">
      <c r="A716" s="230"/>
      <c r="B716" s="49"/>
      <c r="C716" s="128" t="s">
        <v>4496</v>
      </c>
      <c r="D716" s="153">
        <f t="shared" si="34"/>
        <v>1</v>
      </c>
      <c r="E716" s="126">
        <v>1</v>
      </c>
      <c r="F716" s="126"/>
      <c r="G716" s="127"/>
      <c r="H716" s="253"/>
      <c r="I716" s="93"/>
    </row>
    <row r="717" spans="1:9" ht="24" x14ac:dyDescent="0.25">
      <c r="A717" s="230"/>
      <c r="B717" s="49"/>
      <c r="C717" s="128" t="s">
        <v>4497</v>
      </c>
      <c r="D717" s="153">
        <f t="shared" si="34"/>
        <v>1</v>
      </c>
      <c r="E717" s="126">
        <v>1</v>
      </c>
      <c r="F717" s="126"/>
      <c r="G717" s="127"/>
      <c r="H717" s="253"/>
      <c r="I717" s="93"/>
    </row>
    <row r="718" spans="1:9" x14ac:dyDescent="0.25">
      <c r="A718" s="230"/>
      <c r="B718" s="49"/>
      <c r="C718" s="128" t="s">
        <v>4498</v>
      </c>
      <c r="D718" s="153">
        <f t="shared" si="34"/>
        <v>1</v>
      </c>
      <c r="E718" s="126">
        <v>1</v>
      </c>
      <c r="F718" s="126"/>
      <c r="G718" s="127"/>
      <c r="H718" s="253"/>
      <c r="I718" s="93"/>
    </row>
    <row r="719" spans="1:9" x14ac:dyDescent="0.25">
      <c r="A719" s="230"/>
      <c r="B719" s="49"/>
      <c r="C719" s="128" t="s">
        <v>4499</v>
      </c>
      <c r="D719" s="153">
        <f t="shared" si="34"/>
        <v>1</v>
      </c>
      <c r="E719" s="126">
        <v>1</v>
      </c>
      <c r="F719" s="126"/>
      <c r="G719" s="127"/>
      <c r="H719" s="253"/>
      <c r="I719" s="93"/>
    </row>
    <row r="720" spans="1:9" x14ac:dyDescent="0.25">
      <c r="A720" s="230"/>
      <c r="B720" s="49"/>
      <c r="C720" s="128" t="s">
        <v>4500</v>
      </c>
      <c r="D720" s="153">
        <f t="shared" si="34"/>
        <v>1</v>
      </c>
      <c r="E720" s="126">
        <v>1</v>
      </c>
      <c r="F720" s="126"/>
      <c r="G720" s="127"/>
      <c r="H720" s="253"/>
      <c r="I720" s="93"/>
    </row>
    <row r="721" spans="1:9" ht="24" x14ac:dyDescent="0.25">
      <c r="A721" s="230"/>
      <c r="B721" s="49"/>
      <c r="C721" s="128" t="s">
        <v>4501</v>
      </c>
      <c r="D721" s="153">
        <f t="shared" si="34"/>
        <v>1</v>
      </c>
      <c r="E721" s="126">
        <v>1</v>
      </c>
      <c r="F721" s="126"/>
      <c r="G721" s="127"/>
      <c r="H721" s="253"/>
      <c r="I721" s="93"/>
    </row>
    <row r="722" spans="1:9" ht="24" x14ac:dyDescent="0.25">
      <c r="A722" s="230"/>
      <c r="B722" s="49"/>
      <c r="C722" s="128" t="s">
        <v>4502</v>
      </c>
      <c r="D722" s="153">
        <f t="shared" si="34"/>
        <v>1</v>
      </c>
      <c r="E722" s="126">
        <v>1</v>
      </c>
      <c r="F722" s="126"/>
      <c r="G722" s="127"/>
      <c r="H722" s="253"/>
      <c r="I722" s="93"/>
    </row>
    <row r="723" spans="1:9" x14ac:dyDescent="0.25">
      <c r="A723" s="230"/>
      <c r="B723" s="49"/>
      <c r="C723" s="128" t="s">
        <v>4503</v>
      </c>
      <c r="D723" s="153">
        <f t="shared" si="34"/>
        <v>1</v>
      </c>
      <c r="E723" s="126">
        <v>1</v>
      </c>
      <c r="F723" s="126"/>
      <c r="G723" s="127"/>
      <c r="H723" s="253"/>
      <c r="I723" s="93"/>
    </row>
    <row r="724" spans="1:9" x14ac:dyDescent="0.25">
      <c r="A724" s="230"/>
      <c r="B724" s="49"/>
      <c r="C724" s="128" t="s">
        <v>4504</v>
      </c>
      <c r="D724" s="153">
        <f t="shared" si="34"/>
        <v>1</v>
      </c>
      <c r="E724" s="126">
        <v>1</v>
      </c>
      <c r="F724" s="126"/>
      <c r="G724" s="127"/>
      <c r="H724" s="253"/>
      <c r="I724" s="93"/>
    </row>
    <row r="725" spans="1:9" x14ac:dyDescent="0.25">
      <c r="A725" s="230"/>
      <c r="B725" s="49"/>
      <c r="C725" s="128" t="s">
        <v>4505</v>
      </c>
      <c r="D725" s="153">
        <f t="shared" si="34"/>
        <v>1</v>
      </c>
      <c r="E725" s="126">
        <v>1</v>
      </c>
      <c r="F725" s="126"/>
      <c r="G725" s="127"/>
      <c r="H725" s="253"/>
      <c r="I725" s="93"/>
    </row>
    <row r="726" spans="1:9" ht="36" x14ac:dyDescent="0.25">
      <c r="A726" s="230"/>
      <c r="B726" s="49"/>
      <c r="C726" s="128" t="s">
        <v>4506</v>
      </c>
      <c r="D726" s="153">
        <f t="shared" si="34"/>
        <v>1</v>
      </c>
      <c r="E726" s="126">
        <v>1</v>
      </c>
      <c r="F726" s="126"/>
      <c r="G726" s="127"/>
      <c r="H726" s="253"/>
      <c r="I726" s="93"/>
    </row>
    <row r="727" spans="1:9" x14ac:dyDescent="0.25">
      <c r="A727" s="230"/>
      <c r="B727" s="49"/>
      <c r="C727" s="128" t="s">
        <v>4507</v>
      </c>
      <c r="D727" s="153">
        <f t="shared" si="34"/>
        <v>1</v>
      </c>
      <c r="E727" s="126">
        <v>1</v>
      </c>
      <c r="F727" s="126"/>
      <c r="G727" s="127"/>
      <c r="H727" s="253"/>
      <c r="I727" s="93"/>
    </row>
    <row r="728" spans="1:9" ht="36" x14ac:dyDescent="0.25">
      <c r="A728" s="230"/>
      <c r="B728" s="49"/>
      <c r="C728" s="128" t="s">
        <v>4508</v>
      </c>
      <c r="D728" s="153">
        <f t="shared" si="34"/>
        <v>1</v>
      </c>
      <c r="E728" s="126">
        <v>1</v>
      </c>
      <c r="F728" s="126"/>
      <c r="G728" s="127"/>
      <c r="H728" s="253"/>
      <c r="I728" s="93"/>
    </row>
    <row r="729" spans="1:9" ht="36" x14ac:dyDescent="0.25">
      <c r="A729" s="230"/>
      <c r="B729" s="49"/>
      <c r="C729" s="128" t="s">
        <v>4509</v>
      </c>
      <c r="D729" s="153">
        <f t="shared" si="34"/>
        <v>1</v>
      </c>
      <c r="E729" s="126">
        <v>1</v>
      </c>
      <c r="F729" s="126"/>
      <c r="G729" s="127"/>
      <c r="H729" s="253"/>
      <c r="I729" s="93"/>
    </row>
    <row r="730" spans="1:9" ht="36" x14ac:dyDescent="0.25">
      <c r="A730" s="230"/>
      <c r="B730" s="49"/>
      <c r="C730" s="128" t="s">
        <v>4510</v>
      </c>
      <c r="D730" s="153">
        <f t="shared" si="34"/>
        <v>1</v>
      </c>
      <c r="E730" s="126">
        <v>1</v>
      </c>
      <c r="F730" s="126"/>
      <c r="G730" s="127"/>
      <c r="H730" s="253"/>
      <c r="I730" s="129"/>
    </row>
    <row r="731" spans="1:9" ht="36" x14ac:dyDescent="0.25">
      <c r="A731" s="230"/>
      <c r="B731" s="49"/>
      <c r="C731" s="128" t="s">
        <v>4511</v>
      </c>
      <c r="D731" s="153">
        <f t="shared" si="34"/>
        <v>1</v>
      </c>
      <c r="E731" s="126">
        <v>1</v>
      </c>
      <c r="F731" s="126"/>
      <c r="G731" s="127"/>
      <c r="H731" s="253"/>
      <c r="I731" s="129"/>
    </row>
    <row r="732" spans="1:9" x14ac:dyDescent="0.25">
      <c r="A732" s="230"/>
      <c r="B732" s="49"/>
      <c r="C732" s="234"/>
      <c r="D732" s="253"/>
      <c r="E732" s="253"/>
      <c r="F732" s="253"/>
      <c r="G732" s="253"/>
      <c r="H732" s="253"/>
      <c r="I732" s="129"/>
    </row>
    <row r="733" spans="1:9" x14ac:dyDescent="0.25">
      <c r="A733" s="230"/>
      <c r="B733" s="49"/>
      <c r="C733" s="234" t="s">
        <v>1480</v>
      </c>
      <c r="D733" s="253"/>
      <c r="E733" s="253"/>
      <c r="F733" s="253"/>
      <c r="G733" s="253"/>
      <c r="H733" s="253"/>
      <c r="I733" s="129"/>
    </row>
    <row r="734" spans="1:9" x14ac:dyDescent="0.25">
      <c r="A734" s="230"/>
      <c r="B734" s="49"/>
      <c r="C734" s="234"/>
      <c r="D734" s="253"/>
      <c r="E734" s="253"/>
      <c r="F734" s="253"/>
      <c r="G734" s="253"/>
      <c r="H734" s="253"/>
      <c r="I734" s="129"/>
    </row>
    <row r="735" spans="1:9" x14ac:dyDescent="0.25">
      <c r="A735" s="230"/>
      <c r="B735" s="49"/>
      <c r="C735" s="232" t="s">
        <v>726</v>
      </c>
      <c r="D735" s="231"/>
      <c r="E735" s="231" t="s">
        <v>1485</v>
      </c>
      <c r="F735" s="231" t="s">
        <v>712</v>
      </c>
      <c r="G735" s="231" t="s">
        <v>1486</v>
      </c>
      <c r="H735" s="253"/>
      <c r="I735" s="129"/>
    </row>
    <row r="736" spans="1:9" ht="24" x14ac:dyDescent="0.25">
      <c r="A736" s="230"/>
      <c r="B736" s="49"/>
      <c r="C736" s="128" t="s">
        <v>4512</v>
      </c>
      <c r="D736" s="153">
        <f t="shared" ref="D736:D742" si="35">IF(E736="Justificado",0,1)</f>
        <v>1</v>
      </c>
      <c r="E736" s="126">
        <v>1</v>
      </c>
      <c r="F736" s="126"/>
      <c r="G736" s="127"/>
      <c r="H736" s="253"/>
      <c r="I736" s="129"/>
    </row>
    <row r="737" spans="1:9" ht="36" x14ac:dyDescent="0.25">
      <c r="A737" s="230"/>
      <c r="B737" s="49"/>
      <c r="C737" s="124" t="s">
        <v>4513</v>
      </c>
      <c r="D737" s="153">
        <f t="shared" si="35"/>
        <v>1</v>
      </c>
      <c r="E737" s="126">
        <v>1</v>
      </c>
      <c r="F737" s="126"/>
      <c r="G737" s="127"/>
      <c r="H737" s="253"/>
      <c r="I737" s="129"/>
    </row>
    <row r="738" spans="1:9" ht="36" x14ac:dyDescent="0.25">
      <c r="A738" s="230"/>
      <c r="B738" s="49"/>
      <c r="C738" s="124" t="s">
        <v>4514</v>
      </c>
      <c r="D738" s="153">
        <f t="shared" si="35"/>
        <v>1</v>
      </c>
      <c r="E738" s="126">
        <v>1</v>
      </c>
      <c r="F738" s="126"/>
      <c r="G738" s="127"/>
      <c r="H738" s="253"/>
      <c r="I738" s="129"/>
    </row>
    <row r="739" spans="1:9" ht="36" x14ac:dyDescent="0.25">
      <c r="A739" s="230"/>
      <c r="B739" s="49"/>
      <c r="C739" s="124" t="s">
        <v>4262</v>
      </c>
      <c r="D739" s="153">
        <f t="shared" si="35"/>
        <v>1</v>
      </c>
      <c r="E739" s="126">
        <v>1</v>
      </c>
      <c r="F739" s="126"/>
      <c r="G739" s="127"/>
      <c r="H739" s="253"/>
      <c r="I739" s="129"/>
    </row>
    <row r="740" spans="1:9" ht="24" x14ac:dyDescent="0.25">
      <c r="A740" s="230"/>
      <c r="B740" s="49"/>
      <c r="C740" s="124" t="s">
        <v>4263</v>
      </c>
      <c r="D740" s="153">
        <f t="shared" si="35"/>
        <v>1</v>
      </c>
      <c r="E740" s="126">
        <v>1</v>
      </c>
      <c r="F740" s="126"/>
      <c r="G740" s="127"/>
      <c r="H740" s="253"/>
      <c r="I740" s="129"/>
    </row>
    <row r="741" spans="1:9" ht="24" x14ac:dyDescent="0.25">
      <c r="A741" s="230"/>
      <c r="B741" s="49"/>
      <c r="C741" s="124" t="s">
        <v>4264</v>
      </c>
      <c r="D741" s="153">
        <f t="shared" si="35"/>
        <v>1</v>
      </c>
      <c r="E741" s="126">
        <v>1</v>
      </c>
      <c r="F741" s="126"/>
      <c r="G741" s="127"/>
      <c r="H741" s="253"/>
      <c r="I741" s="129"/>
    </row>
    <row r="742" spans="1:9" ht="48" x14ac:dyDescent="0.25">
      <c r="A742" s="230"/>
      <c r="B742" s="49"/>
      <c r="C742" s="124" t="s">
        <v>4265</v>
      </c>
      <c r="D742" s="153">
        <f t="shared" si="35"/>
        <v>1</v>
      </c>
      <c r="E742" s="126">
        <v>1</v>
      </c>
      <c r="F742" s="126"/>
      <c r="G742" s="127"/>
      <c r="H742" s="253"/>
      <c r="I742" s="129"/>
    </row>
    <row r="743" spans="1:9" ht="36" x14ac:dyDescent="0.25">
      <c r="A743" s="230"/>
      <c r="B743" s="49"/>
      <c r="C743" s="130" t="s">
        <v>4515</v>
      </c>
      <c r="D743" s="153">
        <f t="shared" ref="D743:D744" si="36">IF(E743="Justificado",0,1)</f>
        <v>1</v>
      </c>
      <c r="E743" s="126">
        <v>1</v>
      </c>
      <c r="F743" s="126"/>
      <c r="G743" s="127"/>
      <c r="H743" s="253"/>
      <c r="I743" s="129"/>
    </row>
    <row r="744" spans="1:9" ht="24" x14ac:dyDescent="0.25">
      <c r="A744" s="230"/>
      <c r="B744" s="49"/>
      <c r="C744" s="124" t="s">
        <v>4267</v>
      </c>
      <c r="D744" s="153">
        <f t="shared" si="36"/>
        <v>1</v>
      </c>
      <c r="E744" s="126">
        <v>1</v>
      </c>
      <c r="F744" s="126"/>
      <c r="G744" s="127"/>
      <c r="H744" s="253"/>
      <c r="I744" s="129"/>
    </row>
    <row r="745" spans="1:9" x14ac:dyDescent="0.25">
      <c r="A745" s="230"/>
      <c r="B745" s="97"/>
      <c r="C745" s="234"/>
      <c r="D745" s="234"/>
      <c r="E745" s="253"/>
      <c r="F745" s="253"/>
      <c r="G745" s="253"/>
      <c r="H745" s="255"/>
      <c r="I745" s="98"/>
    </row>
    <row r="746" spans="1:9" x14ac:dyDescent="0.25">
      <c r="A746" s="230"/>
      <c r="B746" s="230"/>
      <c r="C746" s="256"/>
      <c r="D746" s="230"/>
      <c r="E746" s="230"/>
      <c r="F746" s="230"/>
      <c r="G746" s="230"/>
      <c r="H746" s="230"/>
      <c r="I746" s="230"/>
    </row>
    <row r="747" spans="1:9" x14ac:dyDescent="0.25">
      <c r="A747" s="230"/>
      <c r="B747" s="230"/>
      <c r="C747" s="256"/>
      <c r="D747" s="230"/>
      <c r="E747" s="230"/>
      <c r="F747" s="230"/>
      <c r="G747" s="230"/>
      <c r="H747" s="230"/>
      <c r="I747" s="230"/>
    </row>
    <row r="748" spans="1:9" x14ac:dyDescent="0.25">
      <c r="A748" s="230"/>
      <c r="B748" s="230"/>
      <c r="C748" s="256"/>
      <c r="D748" s="230"/>
      <c r="E748" s="230"/>
      <c r="F748" s="230"/>
      <c r="G748" s="230"/>
      <c r="H748" s="230"/>
      <c r="I748" s="230"/>
    </row>
    <row r="749" spans="1:9" x14ac:dyDescent="0.25">
      <c r="A749" s="230"/>
      <c r="B749" s="230"/>
      <c r="C749" s="256"/>
      <c r="D749" s="230"/>
      <c r="E749" s="230"/>
      <c r="F749" s="230"/>
      <c r="G749" s="230"/>
      <c r="H749" s="230"/>
      <c r="I749" s="230"/>
    </row>
    <row r="750" spans="1:9" x14ac:dyDescent="0.25">
      <c r="A750" s="230"/>
      <c r="B750" s="230"/>
      <c r="C750" s="256"/>
      <c r="D750" s="230"/>
      <c r="E750" s="230"/>
      <c r="F750" s="230"/>
      <c r="G750" s="230"/>
      <c r="H750" s="230"/>
      <c r="I750" s="230"/>
    </row>
    <row r="751" spans="1:9" x14ac:dyDescent="0.25">
      <c r="A751" s="230"/>
      <c r="B751" s="230"/>
      <c r="C751" s="256"/>
      <c r="D751" s="230"/>
      <c r="E751" s="230"/>
      <c r="F751" s="230"/>
      <c r="G751" s="230"/>
      <c r="H751" s="230"/>
      <c r="I751" s="230"/>
    </row>
    <row r="752" spans="1:9" ht="18.75" x14ac:dyDescent="0.25">
      <c r="A752" s="234"/>
      <c r="B752" s="407" t="s">
        <v>4516</v>
      </c>
      <c r="C752" s="408"/>
      <c r="D752" s="408"/>
      <c r="E752" s="408"/>
      <c r="F752" s="408"/>
      <c r="G752" s="408"/>
      <c r="H752" s="408"/>
      <c r="I752" s="243"/>
    </row>
    <row r="753" spans="1:9" x14ac:dyDescent="0.25">
      <c r="A753" s="234"/>
      <c r="B753" s="232"/>
      <c r="C753" s="232"/>
      <c r="D753" s="232"/>
      <c r="E753" s="232"/>
      <c r="F753" s="232"/>
      <c r="G753" s="232"/>
      <c r="H753" s="232"/>
      <c r="I753" s="232"/>
    </row>
    <row r="754" spans="1:9" x14ac:dyDescent="0.25">
      <c r="A754" s="234"/>
      <c r="B754" s="232"/>
      <c r="C754" s="244" t="s">
        <v>1478</v>
      </c>
      <c r="D754" s="244"/>
      <c r="E754" s="245">
        <f>IF(SUM(D765:D780)=0,"NA",SUM(E765:E780)/SUM(D765:D780))</f>
        <v>1</v>
      </c>
      <c r="F754" s="246"/>
      <c r="G754" s="248"/>
      <c r="H754" s="234"/>
      <c r="I754" s="232"/>
    </row>
    <row r="755" spans="1:9" x14ac:dyDescent="0.25">
      <c r="A755" s="234"/>
      <c r="B755" s="234"/>
      <c r="C755" s="244" t="s">
        <v>1480</v>
      </c>
      <c r="D755" s="244"/>
      <c r="E755" s="245">
        <f>IF(SUM(D765:D780)=0,"NA",SUM(E785:E792)/SUM(D785:D792))</f>
        <v>1</v>
      </c>
      <c r="F755" s="246"/>
      <c r="G755" s="248"/>
      <c r="H755" s="234"/>
      <c r="I755" s="232"/>
    </row>
    <row r="756" spans="1:9" x14ac:dyDescent="0.25">
      <c r="A756" s="234"/>
      <c r="B756" s="234"/>
      <c r="C756" s="244" t="s">
        <v>1482</v>
      </c>
      <c r="D756" s="244"/>
      <c r="E756" s="177">
        <f>IF(SUM(D765:D780)=0,"NA",E754*0.6+E755*0.4)</f>
        <v>1</v>
      </c>
      <c r="F756" s="249"/>
      <c r="G756" s="235" t="s">
        <v>3917</v>
      </c>
      <c r="H756" s="234"/>
      <c r="I756" s="232"/>
    </row>
    <row r="757" spans="1:9" x14ac:dyDescent="0.25">
      <c r="A757" s="234"/>
      <c r="B757" s="234"/>
      <c r="C757" s="234"/>
      <c r="D757" s="234"/>
      <c r="E757" s="236"/>
      <c r="F757" s="236"/>
      <c r="G757" s="234"/>
      <c r="H757" s="234"/>
      <c r="I757" s="232"/>
    </row>
    <row r="758" spans="1:9" x14ac:dyDescent="0.25">
      <c r="A758" s="230"/>
      <c r="B758" s="231"/>
      <c r="C758" s="232"/>
      <c r="D758" s="231"/>
      <c r="E758" s="231"/>
      <c r="F758" s="231"/>
      <c r="G758" s="231"/>
      <c r="H758" s="232"/>
      <c r="I758" s="232"/>
    </row>
    <row r="759" spans="1:9" x14ac:dyDescent="0.25">
      <c r="A759" s="230"/>
      <c r="B759" s="91"/>
      <c r="C759" s="251"/>
      <c r="D759" s="252"/>
      <c r="E759" s="409"/>
      <c r="F759" s="410"/>
      <c r="G759" s="410"/>
      <c r="H759" s="252"/>
      <c r="I759" s="92"/>
    </row>
    <row r="760" spans="1:9" x14ac:dyDescent="0.25">
      <c r="A760" s="230"/>
      <c r="B760" s="49"/>
      <c r="C760" s="234" t="s">
        <v>1484</v>
      </c>
      <c r="D760" s="253"/>
      <c r="E760" s="253"/>
      <c r="F760" s="253"/>
      <c r="G760" s="253"/>
      <c r="H760" s="253"/>
      <c r="I760" s="93"/>
    </row>
    <row r="761" spans="1:9" x14ac:dyDescent="0.25">
      <c r="A761" s="230"/>
      <c r="B761" s="123"/>
      <c r="C761" s="234"/>
      <c r="D761" s="253"/>
      <c r="E761" s="253"/>
      <c r="F761" s="253"/>
      <c r="G761" s="253"/>
      <c r="H761" s="253"/>
      <c r="I761" s="93"/>
    </row>
    <row r="762" spans="1:9" x14ac:dyDescent="0.25">
      <c r="A762" s="230"/>
      <c r="B762" s="123"/>
      <c r="C762" s="232" t="s">
        <v>726</v>
      </c>
      <c r="D762" s="231"/>
      <c r="E762" s="231" t="s">
        <v>1485</v>
      </c>
      <c r="F762" s="231" t="s">
        <v>712</v>
      </c>
      <c r="G762" s="231" t="s">
        <v>1486</v>
      </c>
      <c r="H762" s="253"/>
      <c r="I762" s="93"/>
    </row>
    <row r="763" spans="1:9" x14ac:dyDescent="0.25">
      <c r="A763" s="230"/>
      <c r="B763" s="123"/>
      <c r="C763" s="124" t="s">
        <v>1487</v>
      </c>
      <c r="D763" s="153">
        <f t="shared" ref="D763:D780" si="37">IF(E763="Justificado",0,1)</f>
        <v>1</v>
      </c>
      <c r="E763" s="126">
        <v>1</v>
      </c>
      <c r="F763" s="126"/>
      <c r="G763" s="127"/>
      <c r="H763" s="253"/>
      <c r="I763" s="93"/>
    </row>
    <row r="764" spans="1:9" ht="24" x14ac:dyDescent="0.25">
      <c r="A764" s="230"/>
      <c r="B764" s="123"/>
      <c r="C764" s="124" t="s">
        <v>1488</v>
      </c>
      <c r="D764" s="153">
        <f t="shared" si="37"/>
        <v>1</v>
      </c>
      <c r="E764" s="126">
        <v>1</v>
      </c>
      <c r="F764" s="126"/>
      <c r="G764" s="127"/>
      <c r="H764" s="253"/>
      <c r="I764" s="93"/>
    </row>
    <row r="765" spans="1:9" x14ac:dyDescent="0.25">
      <c r="A765" s="230"/>
      <c r="B765" s="49"/>
      <c r="C765" s="128" t="s">
        <v>4128</v>
      </c>
      <c r="D765" s="153">
        <f t="shared" si="37"/>
        <v>1</v>
      </c>
      <c r="E765" s="126">
        <v>1</v>
      </c>
      <c r="F765" s="126"/>
      <c r="G765" s="127"/>
      <c r="H765" s="253"/>
      <c r="I765" s="93"/>
    </row>
    <row r="766" spans="1:9" ht="24" x14ac:dyDescent="0.25">
      <c r="A766" s="230"/>
      <c r="B766" s="49"/>
      <c r="C766" s="128" t="s">
        <v>4517</v>
      </c>
      <c r="D766" s="153">
        <f t="shared" si="37"/>
        <v>1</v>
      </c>
      <c r="E766" s="126">
        <v>1</v>
      </c>
      <c r="F766" s="126"/>
      <c r="G766" s="127"/>
      <c r="H766" s="253"/>
      <c r="I766" s="93"/>
    </row>
    <row r="767" spans="1:9" ht="24" x14ac:dyDescent="0.25">
      <c r="A767" s="230"/>
      <c r="B767" s="49"/>
      <c r="C767" s="128" t="s">
        <v>4219</v>
      </c>
      <c r="D767" s="153">
        <f t="shared" si="37"/>
        <v>1</v>
      </c>
      <c r="E767" s="126">
        <v>1</v>
      </c>
      <c r="F767" s="126"/>
      <c r="G767" s="127"/>
      <c r="H767" s="253"/>
      <c r="I767" s="93"/>
    </row>
    <row r="768" spans="1:9" x14ac:dyDescent="0.25">
      <c r="A768" s="230"/>
      <c r="B768" s="49"/>
      <c r="C768" s="128" t="s">
        <v>4518</v>
      </c>
      <c r="D768" s="153">
        <f t="shared" si="37"/>
        <v>1</v>
      </c>
      <c r="E768" s="126">
        <v>1</v>
      </c>
      <c r="F768" s="126"/>
      <c r="G768" s="127"/>
      <c r="H768" s="253"/>
      <c r="I768" s="93"/>
    </row>
    <row r="769" spans="1:9" x14ac:dyDescent="0.25">
      <c r="A769" s="230"/>
      <c r="B769" s="49"/>
      <c r="C769" s="128" t="s">
        <v>4519</v>
      </c>
      <c r="D769" s="153">
        <f t="shared" si="37"/>
        <v>1</v>
      </c>
      <c r="E769" s="126">
        <v>1</v>
      </c>
      <c r="F769" s="126"/>
      <c r="G769" s="127"/>
      <c r="H769" s="253"/>
      <c r="I769" s="93"/>
    </row>
    <row r="770" spans="1:9" ht="36" x14ac:dyDescent="0.25">
      <c r="A770" s="230"/>
      <c r="B770" s="49"/>
      <c r="C770" s="128" t="s">
        <v>4520</v>
      </c>
      <c r="D770" s="153">
        <f t="shared" si="37"/>
        <v>1</v>
      </c>
      <c r="E770" s="126">
        <v>1</v>
      </c>
      <c r="F770" s="126"/>
      <c r="G770" s="127"/>
      <c r="H770" s="253"/>
      <c r="I770" s="93"/>
    </row>
    <row r="771" spans="1:9" x14ac:dyDescent="0.25">
      <c r="A771" s="230"/>
      <c r="B771" s="49"/>
      <c r="C771" s="128" t="s">
        <v>4521</v>
      </c>
      <c r="D771" s="153">
        <f t="shared" si="37"/>
        <v>1</v>
      </c>
      <c r="E771" s="126">
        <v>1</v>
      </c>
      <c r="F771" s="126"/>
      <c r="G771" s="127"/>
      <c r="H771" s="253"/>
      <c r="I771" s="93"/>
    </row>
    <row r="772" spans="1:9" x14ac:dyDescent="0.25">
      <c r="A772" s="230"/>
      <c r="B772" s="49"/>
      <c r="C772" s="128" t="s">
        <v>4522</v>
      </c>
      <c r="D772" s="153">
        <f t="shared" si="37"/>
        <v>1</v>
      </c>
      <c r="E772" s="126">
        <v>1</v>
      </c>
      <c r="F772" s="126"/>
      <c r="G772" s="127"/>
      <c r="H772" s="253"/>
      <c r="I772" s="93"/>
    </row>
    <row r="773" spans="1:9" x14ac:dyDescent="0.25">
      <c r="A773" s="230"/>
      <c r="B773" s="49"/>
      <c r="C773" s="128" t="s">
        <v>4523</v>
      </c>
      <c r="D773" s="153">
        <f t="shared" si="37"/>
        <v>1</v>
      </c>
      <c r="E773" s="126">
        <v>1</v>
      </c>
      <c r="F773" s="126"/>
      <c r="G773" s="127"/>
      <c r="H773" s="253"/>
      <c r="I773" s="93"/>
    </row>
    <row r="774" spans="1:9" x14ac:dyDescent="0.25">
      <c r="A774" s="230"/>
      <c r="B774" s="49"/>
      <c r="C774" s="128" t="s">
        <v>4524</v>
      </c>
      <c r="D774" s="153">
        <f t="shared" si="37"/>
        <v>1</v>
      </c>
      <c r="E774" s="126">
        <v>1</v>
      </c>
      <c r="F774" s="126"/>
      <c r="G774" s="127"/>
      <c r="H774" s="253"/>
      <c r="I774" s="93"/>
    </row>
    <row r="775" spans="1:9" x14ac:dyDescent="0.25">
      <c r="A775" s="230"/>
      <c r="B775" s="49"/>
      <c r="C775" s="128" t="s">
        <v>4525</v>
      </c>
      <c r="D775" s="153">
        <f t="shared" si="37"/>
        <v>1</v>
      </c>
      <c r="E775" s="126">
        <v>1</v>
      </c>
      <c r="F775" s="126"/>
      <c r="G775" s="127"/>
      <c r="H775" s="253"/>
      <c r="I775" s="93"/>
    </row>
    <row r="776" spans="1:9" x14ac:dyDescent="0.25">
      <c r="A776" s="230"/>
      <c r="B776" s="49"/>
      <c r="C776" s="128" t="s">
        <v>4526</v>
      </c>
      <c r="D776" s="153">
        <f t="shared" si="37"/>
        <v>1</v>
      </c>
      <c r="E776" s="126">
        <v>1</v>
      </c>
      <c r="F776" s="126"/>
      <c r="G776" s="127"/>
      <c r="H776" s="253"/>
      <c r="I776" s="93"/>
    </row>
    <row r="777" spans="1:9" ht="36" x14ac:dyDescent="0.25">
      <c r="A777" s="230"/>
      <c r="B777" s="49"/>
      <c r="C777" s="128" t="s">
        <v>4527</v>
      </c>
      <c r="D777" s="153">
        <f t="shared" si="37"/>
        <v>1</v>
      </c>
      <c r="E777" s="126">
        <v>1</v>
      </c>
      <c r="F777" s="126"/>
      <c r="G777" s="127"/>
      <c r="H777" s="253"/>
      <c r="I777" s="93"/>
    </row>
    <row r="778" spans="1:9" ht="36" x14ac:dyDescent="0.25">
      <c r="A778" s="230"/>
      <c r="B778" s="49"/>
      <c r="C778" s="128" t="s">
        <v>4528</v>
      </c>
      <c r="D778" s="153">
        <f t="shared" si="37"/>
        <v>1</v>
      </c>
      <c r="E778" s="126">
        <v>1</v>
      </c>
      <c r="F778" s="126"/>
      <c r="G778" s="127"/>
      <c r="H778" s="253"/>
      <c r="I778" s="93"/>
    </row>
    <row r="779" spans="1:9" ht="60" x14ac:dyDescent="0.25">
      <c r="A779" s="230"/>
      <c r="B779" s="49"/>
      <c r="C779" s="128" t="s">
        <v>4529</v>
      </c>
      <c r="D779" s="153">
        <f t="shared" si="37"/>
        <v>1</v>
      </c>
      <c r="E779" s="126">
        <v>1</v>
      </c>
      <c r="F779" s="126"/>
      <c r="G779" s="127"/>
      <c r="H779" s="253"/>
      <c r="I779" s="129"/>
    </row>
    <row r="780" spans="1:9" ht="36" x14ac:dyDescent="0.25">
      <c r="A780" s="230"/>
      <c r="B780" s="49"/>
      <c r="C780" s="128" t="s">
        <v>4530</v>
      </c>
      <c r="D780" s="153">
        <f t="shared" si="37"/>
        <v>1</v>
      </c>
      <c r="E780" s="126">
        <v>1</v>
      </c>
      <c r="F780" s="126"/>
      <c r="G780" s="127"/>
      <c r="H780" s="253"/>
      <c r="I780" s="129"/>
    </row>
    <row r="781" spans="1:9" x14ac:dyDescent="0.25">
      <c r="A781" s="230"/>
      <c r="B781" s="49"/>
      <c r="C781" s="234"/>
      <c r="D781" s="253"/>
      <c r="E781" s="253"/>
      <c r="F781" s="253"/>
      <c r="G781" s="253"/>
      <c r="H781" s="253"/>
      <c r="I781" s="129"/>
    </row>
    <row r="782" spans="1:9" x14ac:dyDescent="0.25">
      <c r="A782" s="230"/>
      <c r="B782" s="49"/>
      <c r="C782" s="234" t="s">
        <v>1480</v>
      </c>
      <c r="D782" s="253"/>
      <c r="E782" s="253"/>
      <c r="F782" s="253"/>
      <c r="G782" s="253"/>
      <c r="H782" s="253"/>
      <c r="I782" s="129"/>
    </row>
    <row r="783" spans="1:9" x14ac:dyDescent="0.25">
      <c r="A783" s="230"/>
      <c r="B783" s="49"/>
      <c r="C783" s="234"/>
      <c r="D783" s="253"/>
      <c r="E783" s="253"/>
      <c r="F783" s="253"/>
      <c r="G783" s="253"/>
      <c r="H783" s="253"/>
      <c r="I783" s="129"/>
    </row>
    <row r="784" spans="1:9" x14ac:dyDescent="0.25">
      <c r="A784" s="230"/>
      <c r="B784" s="49"/>
      <c r="C784" s="232" t="s">
        <v>726</v>
      </c>
      <c r="D784" s="231"/>
      <c r="E784" s="231" t="s">
        <v>1485</v>
      </c>
      <c r="F784" s="231" t="s">
        <v>712</v>
      </c>
      <c r="G784" s="231" t="s">
        <v>1486</v>
      </c>
      <c r="H784" s="253"/>
      <c r="I784" s="129"/>
    </row>
    <row r="785" spans="1:9" ht="24" x14ac:dyDescent="0.25">
      <c r="A785" s="230"/>
      <c r="B785" s="49"/>
      <c r="C785" s="128" t="s">
        <v>4531</v>
      </c>
      <c r="D785" s="153">
        <f t="shared" ref="D785:D791" si="38">IF(E785="Justificado",0,1)</f>
        <v>1</v>
      </c>
      <c r="E785" s="126">
        <v>1</v>
      </c>
      <c r="F785" s="126"/>
      <c r="G785" s="127"/>
      <c r="H785" s="253"/>
      <c r="I785" s="129"/>
    </row>
    <row r="786" spans="1:9" ht="36" x14ac:dyDescent="0.25">
      <c r="A786" s="230"/>
      <c r="B786" s="49"/>
      <c r="C786" s="124" t="s">
        <v>4532</v>
      </c>
      <c r="D786" s="153">
        <f t="shared" si="38"/>
        <v>1</v>
      </c>
      <c r="E786" s="126">
        <v>1</v>
      </c>
      <c r="F786" s="126"/>
      <c r="G786" s="127"/>
      <c r="H786" s="253"/>
      <c r="I786" s="129"/>
    </row>
    <row r="787" spans="1:9" ht="36" x14ac:dyDescent="0.25">
      <c r="A787" s="230"/>
      <c r="B787" s="49"/>
      <c r="C787" s="124" t="s">
        <v>4533</v>
      </c>
      <c r="D787" s="153">
        <f t="shared" si="38"/>
        <v>1</v>
      </c>
      <c r="E787" s="126">
        <v>1</v>
      </c>
      <c r="F787" s="126"/>
      <c r="G787" s="127"/>
      <c r="H787" s="253"/>
      <c r="I787" s="129"/>
    </row>
    <row r="788" spans="1:9" ht="36" x14ac:dyDescent="0.25">
      <c r="A788" s="230"/>
      <c r="B788" s="49"/>
      <c r="C788" s="124" t="s">
        <v>4534</v>
      </c>
      <c r="D788" s="153">
        <f t="shared" si="38"/>
        <v>1</v>
      </c>
      <c r="E788" s="126">
        <v>1</v>
      </c>
      <c r="F788" s="126"/>
      <c r="G788" s="127"/>
      <c r="H788" s="253"/>
      <c r="I788" s="129"/>
    </row>
    <row r="789" spans="1:9" ht="24" x14ac:dyDescent="0.25">
      <c r="A789" s="230"/>
      <c r="B789" s="49"/>
      <c r="C789" s="124" t="s">
        <v>4535</v>
      </c>
      <c r="D789" s="153">
        <f t="shared" si="38"/>
        <v>1</v>
      </c>
      <c r="E789" s="126">
        <v>1</v>
      </c>
      <c r="F789" s="126"/>
      <c r="G789" s="127"/>
      <c r="H789" s="253"/>
      <c r="I789" s="129"/>
    </row>
    <row r="790" spans="1:9" ht="24" x14ac:dyDescent="0.25">
      <c r="A790" s="230"/>
      <c r="B790" s="49"/>
      <c r="C790" s="124" t="s">
        <v>4239</v>
      </c>
      <c r="D790" s="153">
        <f t="shared" si="38"/>
        <v>1</v>
      </c>
      <c r="E790" s="126">
        <v>1</v>
      </c>
      <c r="F790" s="126"/>
      <c r="G790" s="127"/>
      <c r="H790" s="253"/>
      <c r="I790" s="129"/>
    </row>
    <row r="791" spans="1:9" ht="48" x14ac:dyDescent="0.25">
      <c r="A791" s="230"/>
      <c r="B791" s="49"/>
      <c r="C791" s="124" t="s">
        <v>4240</v>
      </c>
      <c r="D791" s="153">
        <f t="shared" si="38"/>
        <v>1</v>
      </c>
      <c r="E791" s="126">
        <v>1</v>
      </c>
      <c r="F791" s="126"/>
      <c r="G791" s="127"/>
      <c r="H791" s="253"/>
      <c r="I791" s="129"/>
    </row>
    <row r="792" spans="1:9" ht="36" x14ac:dyDescent="0.25">
      <c r="A792" s="230"/>
      <c r="B792" s="49"/>
      <c r="C792" s="130" t="s">
        <v>4536</v>
      </c>
      <c r="D792" s="153">
        <f t="shared" ref="D792:D793" si="39">IF(E792="Justificado",0,1)</f>
        <v>1</v>
      </c>
      <c r="E792" s="126">
        <v>1</v>
      </c>
      <c r="F792" s="126"/>
      <c r="G792" s="127"/>
      <c r="H792" s="253"/>
      <c r="I792" s="129"/>
    </row>
    <row r="793" spans="1:9" ht="24" x14ac:dyDescent="0.25">
      <c r="A793" s="230"/>
      <c r="B793" s="49"/>
      <c r="C793" s="124" t="s">
        <v>4242</v>
      </c>
      <c r="D793" s="153">
        <f t="shared" si="39"/>
        <v>1</v>
      </c>
      <c r="E793" s="126">
        <v>1</v>
      </c>
      <c r="F793" s="126"/>
      <c r="G793" s="127"/>
      <c r="H793" s="253"/>
      <c r="I793" s="129"/>
    </row>
    <row r="794" spans="1:9" x14ac:dyDescent="0.25">
      <c r="A794" s="230"/>
      <c r="B794" s="97"/>
      <c r="C794" s="234"/>
      <c r="D794" s="234"/>
      <c r="E794" s="253"/>
      <c r="F794" s="253"/>
      <c r="G794" s="253"/>
      <c r="H794" s="255"/>
      <c r="I794" s="98"/>
    </row>
    <row r="795" spans="1:9" x14ac:dyDescent="0.25">
      <c r="A795" s="230"/>
      <c r="B795" s="230"/>
      <c r="C795" s="256"/>
      <c r="D795" s="230"/>
      <c r="E795" s="230"/>
      <c r="F795" s="230"/>
      <c r="G795" s="230"/>
      <c r="H795" s="230"/>
      <c r="I795" s="230"/>
    </row>
    <row r="796" spans="1:9" x14ac:dyDescent="0.25">
      <c r="A796" s="230"/>
      <c r="B796" s="230"/>
      <c r="C796" s="256"/>
      <c r="D796" s="230"/>
      <c r="E796" s="230"/>
      <c r="F796" s="230"/>
      <c r="G796" s="230"/>
      <c r="H796" s="230"/>
      <c r="I796" s="230"/>
    </row>
    <row r="797" spans="1:9" x14ac:dyDescent="0.25">
      <c r="A797" s="230"/>
      <c r="B797" s="230"/>
      <c r="C797" s="256"/>
      <c r="D797" s="230"/>
      <c r="E797" s="230"/>
      <c r="F797" s="230"/>
      <c r="G797" s="230"/>
      <c r="H797" s="230"/>
      <c r="I797" s="230"/>
    </row>
    <row r="798" spans="1:9" x14ac:dyDescent="0.25">
      <c r="A798" s="230"/>
      <c r="B798" s="230"/>
      <c r="C798" s="256"/>
      <c r="D798" s="230"/>
      <c r="E798" s="230"/>
      <c r="F798" s="230"/>
      <c r="G798" s="230"/>
      <c r="H798" s="230"/>
      <c r="I798" s="230"/>
    </row>
    <row r="799" spans="1:9" x14ac:dyDescent="0.25">
      <c r="A799" s="230"/>
      <c r="B799" s="230"/>
      <c r="C799" s="256"/>
      <c r="D799" s="230"/>
      <c r="E799" s="230"/>
      <c r="F799" s="230"/>
      <c r="G799" s="230"/>
      <c r="H799" s="230"/>
      <c r="I799" s="230"/>
    </row>
    <row r="800" spans="1:9" x14ac:dyDescent="0.25">
      <c r="A800" s="230"/>
      <c r="B800" s="230"/>
      <c r="C800" s="256"/>
      <c r="D800" s="230"/>
      <c r="E800" s="230"/>
      <c r="F800" s="230"/>
      <c r="G800" s="230"/>
      <c r="H800" s="230"/>
      <c r="I800" s="230"/>
    </row>
    <row r="801" spans="1:9" ht="18.75" x14ac:dyDescent="0.25">
      <c r="A801" s="234"/>
      <c r="B801" s="407" t="s">
        <v>4537</v>
      </c>
      <c r="C801" s="408"/>
      <c r="D801" s="408"/>
      <c r="E801" s="408"/>
      <c r="F801" s="408"/>
      <c r="G801" s="408"/>
      <c r="H801" s="408"/>
      <c r="I801" s="243"/>
    </row>
    <row r="802" spans="1:9" x14ac:dyDescent="0.25">
      <c r="A802" s="234"/>
      <c r="B802" s="232"/>
      <c r="C802" s="232"/>
      <c r="D802" s="232"/>
      <c r="E802" s="232"/>
      <c r="F802" s="232"/>
      <c r="G802" s="232"/>
      <c r="H802" s="232"/>
      <c r="I802" s="232"/>
    </row>
    <row r="803" spans="1:9" x14ac:dyDescent="0.25">
      <c r="A803" s="234"/>
      <c r="B803" s="232"/>
      <c r="C803" s="244" t="s">
        <v>1478</v>
      </c>
      <c r="D803" s="244"/>
      <c r="E803" s="245">
        <f>IF(SUM(D814:D825)=0,"NA",SUM(E814:E825)/SUM(D814:D825))</f>
        <v>1</v>
      </c>
      <c r="F803" s="246"/>
      <c r="G803" s="248"/>
      <c r="H803" s="234"/>
      <c r="I803" s="232"/>
    </row>
    <row r="804" spans="1:9" x14ac:dyDescent="0.25">
      <c r="A804" s="234"/>
      <c r="B804" s="234"/>
      <c r="C804" s="244" t="s">
        <v>1480</v>
      </c>
      <c r="D804" s="244"/>
      <c r="E804" s="245">
        <f>IF(SUM(D814:D825)=0,"NA",SUM(E830:E837)/SUM(D830:D837))</f>
        <v>1</v>
      </c>
      <c r="F804" s="246"/>
      <c r="G804" s="248"/>
      <c r="H804" s="234"/>
      <c r="I804" s="232"/>
    </row>
    <row r="805" spans="1:9" x14ac:dyDescent="0.25">
      <c r="A805" s="234"/>
      <c r="B805" s="234"/>
      <c r="C805" s="244" t="s">
        <v>1482</v>
      </c>
      <c r="D805" s="244"/>
      <c r="E805" s="177">
        <f>IF(SUM(D814:D825)=0,"NA",E803*0.6+E804*0.4)</f>
        <v>1</v>
      </c>
      <c r="F805" s="249"/>
      <c r="G805" s="235" t="s">
        <v>3917</v>
      </c>
      <c r="H805" s="234"/>
      <c r="I805" s="232"/>
    </row>
    <row r="806" spans="1:9" x14ac:dyDescent="0.25">
      <c r="A806" s="234"/>
      <c r="B806" s="234"/>
      <c r="C806" s="234"/>
      <c r="D806" s="234"/>
      <c r="E806" s="236"/>
      <c r="F806" s="236"/>
      <c r="G806" s="234"/>
      <c r="H806" s="234"/>
      <c r="I806" s="232"/>
    </row>
    <row r="807" spans="1:9" x14ac:dyDescent="0.25">
      <c r="A807" s="230"/>
      <c r="B807" s="231"/>
      <c r="C807" s="232"/>
      <c r="D807" s="231"/>
      <c r="E807" s="231"/>
      <c r="F807" s="231"/>
      <c r="G807" s="231"/>
      <c r="H807" s="232"/>
      <c r="I807" s="232"/>
    </row>
    <row r="808" spans="1:9" x14ac:dyDescent="0.25">
      <c r="A808" s="230"/>
      <c r="B808" s="91"/>
      <c r="C808" s="251"/>
      <c r="D808" s="252"/>
      <c r="E808" s="409"/>
      <c r="F808" s="410"/>
      <c r="G808" s="410"/>
      <c r="H808" s="252"/>
      <c r="I808" s="92"/>
    </row>
    <row r="809" spans="1:9" x14ac:dyDescent="0.25">
      <c r="A809" s="230"/>
      <c r="B809" s="49"/>
      <c r="C809" s="234" t="s">
        <v>1484</v>
      </c>
      <c r="D809" s="253"/>
      <c r="E809" s="253"/>
      <c r="F809" s="253"/>
      <c r="G809" s="253"/>
      <c r="H809" s="253"/>
      <c r="I809" s="93"/>
    </row>
    <row r="810" spans="1:9" x14ac:dyDescent="0.25">
      <c r="A810" s="230"/>
      <c r="B810" s="123"/>
      <c r="C810" s="234"/>
      <c r="D810" s="253"/>
      <c r="E810" s="253"/>
      <c r="F810" s="253"/>
      <c r="G810" s="253"/>
      <c r="H810" s="253"/>
      <c r="I810" s="93"/>
    </row>
    <row r="811" spans="1:9" x14ac:dyDescent="0.25">
      <c r="A811" s="230"/>
      <c r="B811" s="123"/>
      <c r="C811" s="232" t="s">
        <v>726</v>
      </c>
      <c r="D811" s="231"/>
      <c r="E811" s="231" t="s">
        <v>1485</v>
      </c>
      <c r="F811" s="231" t="s">
        <v>712</v>
      </c>
      <c r="G811" s="231" t="s">
        <v>1486</v>
      </c>
      <c r="H811" s="253"/>
      <c r="I811" s="93"/>
    </row>
    <row r="812" spans="1:9" x14ac:dyDescent="0.25">
      <c r="A812" s="230"/>
      <c r="B812" s="123"/>
      <c r="C812" s="124" t="s">
        <v>1487</v>
      </c>
      <c r="D812" s="153">
        <f t="shared" ref="D812:D825" si="40">IF(E812="Justificado",0,1)</f>
        <v>1</v>
      </c>
      <c r="E812" s="126">
        <v>1</v>
      </c>
      <c r="F812" s="126"/>
      <c r="G812" s="127"/>
      <c r="H812" s="253"/>
      <c r="I812" s="93"/>
    </row>
    <row r="813" spans="1:9" ht="24" x14ac:dyDescent="0.25">
      <c r="A813" s="230"/>
      <c r="B813" s="123"/>
      <c r="C813" s="124" t="s">
        <v>1488</v>
      </c>
      <c r="D813" s="153">
        <f t="shared" si="40"/>
        <v>1</v>
      </c>
      <c r="E813" s="126">
        <v>1</v>
      </c>
      <c r="F813" s="126"/>
      <c r="G813" s="127"/>
      <c r="H813" s="253"/>
      <c r="I813" s="93"/>
    </row>
    <row r="814" spans="1:9" x14ac:dyDescent="0.25">
      <c r="A814" s="230"/>
      <c r="B814" s="49"/>
      <c r="C814" s="128" t="s">
        <v>4538</v>
      </c>
      <c r="D814" s="153">
        <f t="shared" si="40"/>
        <v>1</v>
      </c>
      <c r="E814" s="126">
        <v>1</v>
      </c>
      <c r="F814" s="126"/>
      <c r="G814" s="127"/>
      <c r="H814" s="253"/>
      <c r="I814" s="93"/>
    </row>
    <row r="815" spans="1:9" ht="24" x14ac:dyDescent="0.25">
      <c r="A815" s="230"/>
      <c r="B815" s="49"/>
      <c r="C815" s="128" t="s">
        <v>4517</v>
      </c>
      <c r="D815" s="153">
        <f t="shared" si="40"/>
        <v>1</v>
      </c>
      <c r="E815" s="126">
        <v>1</v>
      </c>
      <c r="F815" s="126"/>
      <c r="G815" s="127"/>
      <c r="H815" s="253"/>
      <c r="I815" s="93"/>
    </row>
    <row r="816" spans="1:9" ht="24" x14ac:dyDescent="0.25">
      <c r="A816" s="230"/>
      <c r="B816" s="49"/>
      <c r="C816" s="128" t="s">
        <v>4219</v>
      </c>
      <c r="D816" s="153">
        <f t="shared" si="40"/>
        <v>1</v>
      </c>
      <c r="E816" s="126">
        <v>1</v>
      </c>
      <c r="F816" s="126"/>
      <c r="G816" s="127"/>
      <c r="H816" s="253"/>
      <c r="I816" s="93"/>
    </row>
    <row r="817" spans="1:9" ht="36" x14ac:dyDescent="0.25">
      <c r="A817" s="230"/>
      <c r="B817" s="49"/>
      <c r="C817" s="128" t="s">
        <v>4539</v>
      </c>
      <c r="D817" s="153">
        <f t="shared" si="40"/>
        <v>1</v>
      </c>
      <c r="E817" s="126">
        <v>1</v>
      </c>
      <c r="F817" s="126"/>
      <c r="G817" s="127"/>
      <c r="H817" s="253"/>
      <c r="I817" s="93"/>
    </row>
    <row r="818" spans="1:9" ht="48" x14ac:dyDescent="0.25">
      <c r="A818" s="230"/>
      <c r="B818" s="49"/>
      <c r="C818" s="128" t="s">
        <v>4540</v>
      </c>
      <c r="D818" s="153">
        <f t="shared" si="40"/>
        <v>1</v>
      </c>
      <c r="E818" s="126">
        <v>1</v>
      </c>
      <c r="F818" s="126"/>
      <c r="G818" s="127"/>
      <c r="H818" s="253"/>
      <c r="I818" s="93"/>
    </row>
    <row r="819" spans="1:9" ht="24" x14ac:dyDescent="0.25">
      <c r="A819" s="230"/>
      <c r="B819" s="49"/>
      <c r="C819" s="128" t="s">
        <v>4541</v>
      </c>
      <c r="D819" s="153">
        <f t="shared" si="40"/>
        <v>1</v>
      </c>
      <c r="E819" s="126">
        <v>1</v>
      </c>
      <c r="F819" s="126"/>
      <c r="G819" s="127"/>
      <c r="H819" s="253"/>
      <c r="I819" s="93"/>
    </row>
    <row r="820" spans="1:9" ht="72" x14ac:dyDescent="0.25">
      <c r="A820" s="230"/>
      <c r="B820" s="49"/>
      <c r="C820" s="128" t="s">
        <v>4542</v>
      </c>
      <c r="D820" s="153">
        <f t="shared" si="40"/>
        <v>1</v>
      </c>
      <c r="E820" s="126">
        <v>1</v>
      </c>
      <c r="F820" s="126"/>
      <c r="G820" s="127"/>
      <c r="H820" s="253"/>
      <c r="I820" s="93"/>
    </row>
    <row r="821" spans="1:9" ht="24" x14ac:dyDescent="0.25">
      <c r="A821" s="230"/>
      <c r="B821" s="49"/>
      <c r="C821" s="128" t="s">
        <v>4543</v>
      </c>
      <c r="D821" s="153">
        <f t="shared" si="40"/>
        <v>1</v>
      </c>
      <c r="E821" s="126">
        <v>1</v>
      </c>
      <c r="F821" s="126"/>
      <c r="G821" s="127"/>
      <c r="H821" s="253"/>
      <c r="I821" s="93"/>
    </row>
    <row r="822" spans="1:9" ht="60" x14ac:dyDescent="0.25">
      <c r="A822" s="230"/>
      <c r="B822" s="49"/>
      <c r="C822" s="128" t="s">
        <v>4544</v>
      </c>
      <c r="D822" s="153">
        <f t="shared" si="40"/>
        <v>1</v>
      </c>
      <c r="E822" s="126">
        <v>1</v>
      </c>
      <c r="F822" s="126"/>
      <c r="G822" s="127"/>
      <c r="H822" s="253"/>
      <c r="I822" s="93"/>
    </row>
    <row r="823" spans="1:9" ht="60" x14ac:dyDescent="0.25">
      <c r="A823" s="230"/>
      <c r="B823" s="49"/>
      <c r="C823" s="128" t="s">
        <v>4545</v>
      </c>
      <c r="D823" s="153">
        <f t="shared" si="40"/>
        <v>1</v>
      </c>
      <c r="E823" s="126">
        <v>1</v>
      </c>
      <c r="F823" s="126"/>
      <c r="G823" s="127"/>
      <c r="H823" s="253"/>
      <c r="I823" s="93"/>
    </row>
    <row r="824" spans="1:9" ht="36" x14ac:dyDescent="0.25">
      <c r="A824" s="230"/>
      <c r="B824" s="49"/>
      <c r="C824" s="128" t="s">
        <v>4546</v>
      </c>
      <c r="D824" s="153">
        <f t="shared" si="40"/>
        <v>1</v>
      </c>
      <c r="E824" s="126">
        <v>1</v>
      </c>
      <c r="F824" s="126"/>
      <c r="G824" s="127"/>
      <c r="H824" s="253"/>
      <c r="I824" s="129"/>
    </row>
    <row r="825" spans="1:9" ht="24" x14ac:dyDescent="0.25">
      <c r="A825" s="230"/>
      <c r="B825" s="49"/>
      <c r="C825" s="128" t="s">
        <v>4547</v>
      </c>
      <c r="D825" s="153">
        <f t="shared" si="40"/>
        <v>1</v>
      </c>
      <c r="E825" s="126">
        <v>1</v>
      </c>
      <c r="F825" s="126"/>
      <c r="G825" s="127"/>
      <c r="H825" s="253"/>
      <c r="I825" s="129"/>
    </row>
    <row r="826" spans="1:9" x14ac:dyDescent="0.25">
      <c r="A826" s="230"/>
      <c r="B826" s="49"/>
      <c r="C826" s="234"/>
      <c r="D826" s="253"/>
      <c r="E826" s="253"/>
      <c r="F826" s="253"/>
      <c r="G826" s="253"/>
      <c r="H826" s="253"/>
      <c r="I826" s="129"/>
    </row>
    <row r="827" spans="1:9" x14ac:dyDescent="0.25">
      <c r="A827" s="230"/>
      <c r="B827" s="49"/>
      <c r="C827" s="234" t="s">
        <v>1480</v>
      </c>
      <c r="D827" s="253"/>
      <c r="E827" s="253"/>
      <c r="F827" s="253"/>
      <c r="G827" s="253"/>
      <c r="H827" s="253"/>
      <c r="I827" s="129"/>
    </row>
    <row r="828" spans="1:9" x14ac:dyDescent="0.25">
      <c r="A828" s="230"/>
      <c r="B828" s="49"/>
      <c r="C828" s="234"/>
      <c r="D828" s="253"/>
      <c r="E828" s="253"/>
      <c r="F828" s="253"/>
      <c r="G828" s="253"/>
      <c r="H828" s="253"/>
      <c r="I828" s="129"/>
    </row>
    <row r="829" spans="1:9" x14ac:dyDescent="0.25">
      <c r="A829" s="230"/>
      <c r="B829" s="49"/>
      <c r="C829" s="232" t="s">
        <v>726</v>
      </c>
      <c r="D829" s="231"/>
      <c r="E829" s="231" t="s">
        <v>1485</v>
      </c>
      <c r="F829" s="231" t="s">
        <v>712</v>
      </c>
      <c r="G829" s="231" t="s">
        <v>1486</v>
      </c>
      <c r="H829" s="253"/>
      <c r="I829" s="129"/>
    </row>
    <row r="830" spans="1:9" ht="24" x14ac:dyDescent="0.25">
      <c r="A830" s="230"/>
      <c r="B830" s="49"/>
      <c r="C830" s="128" t="s">
        <v>4548</v>
      </c>
      <c r="D830" s="153">
        <f t="shared" ref="D830:D836" si="41">IF(E830="Justificado",0,1)</f>
        <v>1</v>
      </c>
      <c r="E830" s="126">
        <v>1</v>
      </c>
      <c r="F830" s="126"/>
      <c r="G830" s="127"/>
      <c r="H830" s="253"/>
      <c r="I830" s="129"/>
    </row>
    <row r="831" spans="1:9" ht="36" x14ac:dyDescent="0.25">
      <c r="A831" s="230"/>
      <c r="B831" s="49"/>
      <c r="C831" s="124" t="s">
        <v>4118</v>
      </c>
      <c r="D831" s="153">
        <f t="shared" si="41"/>
        <v>1</v>
      </c>
      <c r="E831" s="126">
        <v>1</v>
      </c>
      <c r="F831" s="126"/>
      <c r="G831" s="127"/>
      <c r="H831" s="253"/>
      <c r="I831" s="129"/>
    </row>
    <row r="832" spans="1:9" ht="36" x14ac:dyDescent="0.25">
      <c r="A832" s="230"/>
      <c r="B832" s="49"/>
      <c r="C832" s="124" t="s">
        <v>4119</v>
      </c>
      <c r="D832" s="153">
        <f t="shared" si="41"/>
        <v>1</v>
      </c>
      <c r="E832" s="126">
        <v>1</v>
      </c>
      <c r="F832" s="126"/>
      <c r="G832" s="127"/>
      <c r="H832" s="253"/>
      <c r="I832" s="129"/>
    </row>
    <row r="833" spans="1:9" ht="36" x14ac:dyDescent="0.25">
      <c r="A833" s="230"/>
      <c r="B833" s="49"/>
      <c r="C833" s="124" t="s">
        <v>4120</v>
      </c>
      <c r="D833" s="153">
        <f t="shared" si="41"/>
        <v>1</v>
      </c>
      <c r="E833" s="126">
        <v>1</v>
      </c>
      <c r="F833" s="126"/>
      <c r="G833" s="127"/>
      <c r="H833" s="253"/>
      <c r="I833" s="129"/>
    </row>
    <row r="834" spans="1:9" ht="24" x14ac:dyDescent="0.25">
      <c r="A834" s="230"/>
      <c r="B834" s="49"/>
      <c r="C834" s="124" t="s">
        <v>4121</v>
      </c>
      <c r="D834" s="153">
        <f t="shared" si="41"/>
        <v>1</v>
      </c>
      <c r="E834" s="126">
        <v>1</v>
      </c>
      <c r="F834" s="126"/>
      <c r="G834" s="127"/>
      <c r="H834" s="253"/>
      <c r="I834" s="129"/>
    </row>
    <row r="835" spans="1:9" ht="24" x14ac:dyDescent="0.25">
      <c r="A835" s="230"/>
      <c r="B835" s="49"/>
      <c r="C835" s="124" t="s">
        <v>4122</v>
      </c>
      <c r="D835" s="153">
        <f t="shared" si="41"/>
        <v>1</v>
      </c>
      <c r="E835" s="126">
        <v>1</v>
      </c>
      <c r="F835" s="126"/>
      <c r="G835" s="127"/>
      <c r="H835" s="253"/>
      <c r="I835" s="129"/>
    </row>
    <row r="836" spans="1:9" ht="48" x14ac:dyDescent="0.25">
      <c r="A836" s="230"/>
      <c r="B836" s="49"/>
      <c r="C836" s="124" t="s">
        <v>4123</v>
      </c>
      <c r="D836" s="153">
        <f t="shared" si="41"/>
        <v>1</v>
      </c>
      <c r="E836" s="126">
        <v>1</v>
      </c>
      <c r="F836" s="126"/>
      <c r="G836" s="127"/>
      <c r="H836" s="253"/>
      <c r="I836" s="129"/>
    </row>
    <row r="837" spans="1:9" ht="36" x14ac:dyDescent="0.25">
      <c r="A837" s="230"/>
      <c r="B837" s="49"/>
      <c r="C837" s="130" t="s">
        <v>4549</v>
      </c>
      <c r="D837" s="153">
        <f t="shared" ref="D837:D838" si="42">IF(E837="Justificado",0,1)</f>
        <v>1</v>
      </c>
      <c r="E837" s="126">
        <v>1</v>
      </c>
      <c r="F837" s="126"/>
      <c r="G837" s="127"/>
      <c r="H837" s="253"/>
      <c r="I837" s="129"/>
    </row>
    <row r="838" spans="1:9" ht="24" x14ac:dyDescent="0.25">
      <c r="A838" s="230"/>
      <c r="B838" s="49"/>
      <c r="C838" s="124" t="s">
        <v>4125</v>
      </c>
      <c r="D838" s="153">
        <f t="shared" si="42"/>
        <v>1</v>
      </c>
      <c r="E838" s="126">
        <v>1</v>
      </c>
      <c r="F838" s="126"/>
      <c r="G838" s="127"/>
      <c r="H838" s="253"/>
      <c r="I838" s="129"/>
    </row>
    <row r="839" spans="1:9" x14ac:dyDescent="0.25">
      <c r="A839" s="230"/>
      <c r="B839" s="97"/>
      <c r="C839" s="234"/>
      <c r="D839" s="234"/>
      <c r="E839" s="253"/>
      <c r="F839" s="253"/>
      <c r="G839" s="253"/>
      <c r="H839" s="255"/>
      <c r="I839" s="98"/>
    </row>
    <row r="840" spans="1:9" x14ac:dyDescent="0.25">
      <c r="A840" s="230"/>
      <c r="B840" s="230"/>
      <c r="C840" s="256"/>
      <c r="D840" s="230"/>
      <c r="E840" s="230"/>
      <c r="F840" s="230"/>
      <c r="G840" s="230"/>
      <c r="H840" s="230"/>
      <c r="I840" s="230"/>
    </row>
    <row r="841" spans="1:9" x14ac:dyDescent="0.25">
      <c r="A841" s="230"/>
      <c r="B841" s="230"/>
      <c r="C841" s="256"/>
      <c r="D841" s="230"/>
      <c r="E841" s="230"/>
      <c r="F841" s="230"/>
      <c r="G841" s="230"/>
      <c r="H841" s="230"/>
      <c r="I841" s="230"/>
    </row>
    <row r="842" spans="1:9" x14ac:dyDescent="0.25">
      <c r="A842" s="230"/>
      <c r="B842" s="230"/>
      <c r="C842" s="256"/>
      <c r="D842" s="230"/>
      <c r="E842" s="230"/>
      <c r="F842" s="230"/>
      <c r="G842" s="230"/>
      <c r="H842" s="230"/>
      <c r="I842" s="230"/>
    </row>
    <row r="843" spans="1:9" x14ac:dyDescent="0.25">
      <c r="A843" s="230"/>
      <c r="B843" s="230"/>
      <c r="C843" s="256"/>
      <c r="D843" s="230"/>
      <c r="E843" s="230"/>
      <c r="F843" s="230"/>
      <c r="G843" s="230"/>
      <c r="H843" s="230"/>
      <c r="I843" s="230"/>
    </row>
    <row r="844" spans="1:9" x14ac:dyDescent="0.25">
      <c r="A844" s="230"/>
      <c r="B844" s="230"/>
      <c r="C844" s="256"/>
      <c r="D844" s="230"/>
      <c r="E844" s="230"/>
      <c r="F844" s="230"/>
      <c r="G844" s="230"/>
      <c r="H844" s="230"/>
      <c r="I844" s="230"/>
    </row>
    <row r="845" spans="1:9" x14ac:dyDescent="0.25">
      <c r="A845" s="230"/>
      <c r="B845" s="230"/>
      <c r="C845" s="256"/>
      <c r="D845" s="230"/>
      <c r="E845" s="230"/>
      <c r="F845" s="230"/>
      <c r="G845" s="230"/>
      <c r="H845" s="230"/>
      <c r="I845" s="230"/>
    </row>
    <row r="846" spans="1:9" ht="18.75" x14ac:dyDescent="0.25">
      <c r="A846" s="234"/>
      <c r="B846" s="407" t="s">
        <v>4550</v>
      </c>
      <c r="C846" s="408"/>
      <c r="D846" s="408"/>
      <c r="E846" s="408"/>
      <c r="F846" s="408"/>
      <c r="G846" s="408"/>
      <c r="H846" s="408"/>
      <c r="I846" s="243"/>
    </row>
    <row r="847" spans="1:9" x14ac:dyDescent="0.25">
      <c r="A847" s="234"/>
      <c r="B847" s="232"/>
      <c r="C847" s="232"/>
      <c r="D847" s="232"/>
      <c r="E847" s="232"/>
      <c r="F847" s="232"/>
      <c r="G847" s="232"/>
      <c r="H847" s="232"/>
      <c r="I847" s="232"/>
    </row>
    <row r="848" spans="1:9" x14ac:dyDescent="0.25">
      <c r="A848" s="234"/>
      <c r="B848" s="232"/>
      <c r="C848" s="244" t="s">
        <v>1478</v>
      </c>
      <c r="D848" s="244"/>
      <c r="E848" s="245">
        <f>IF(SUM(D859:D893)=0,"NA",SUM(E859:E893)/SUM(D859:D893))</f>
        <v>1</v>
      </c>
      <c r="F848" s="246"/>
      <c r="G848" s="248"/>
      <c r="H848" s="234"/>
      <c r="I848" s="232"/>
    </row>
    <row r="849" spans="1:9" x14ac:dyDescent="0.25">
      <c r="A849" s="234"/>
      <c r="B849" s="234"/>
      <c r="C849" s="244" t="s">
        <v>1480</v>
      </c>
      <c r="D849" s="244"/>
      <c r="E849" s="245">
        <f>IF(SUM(D859:D893)=0,"NA",SUM(E898:E905)/SUM(D898:D905))</f>
        <v>1</v>
      </c>
      <c r="F849" s="246"/>
      <c r="G849" s="248"/>
      <c r="H849" s="234"/>
      <c r="I849" s="232"/>
    </row>
    <row r="850" spans="1:9" x14ac:dyDescent="0.25">
      <c r="A850" s="234"/>
      <c r="B850" s="234"/>
      <c r="C850" s="244" t="s">
        <v>1482</v>
      </c>
      <c r="D850" s="244"/>
      <c r="E850" s="177">
        <f>IF(SUM(D859:D893)=0,"NA",E848*0.6+E849*0.4)</f>
        <v>1</v>
      </c>
      <c r="F850" s="249"/>
      <c r="G850" s="235" t="s">
        <v>4551</v>
      </c>
      <c r="H850" s="234"/>
      <c r="I850" s="232"/>
    </row>
    <row r="851" spans="1:9" x14ac:dyDescent="0.25">
      <c r="A851" s="234"/>
      <c r="B851" s="234"/>
      <c r="C851" s="234"/>
      <c r="D851" s="234"/>
      <c r="E851" s="236"/>
      <c r="F851" s="236"/>
      <c r="G851" s="234"/>
      <c r="H851" s="234"/>
      <c r="I851" s="232"/>
    </row>
    <row r="852" spans="1:9" x14ac:dyDescent="0.25">
      <c r="A852" s="230"/>
      <c r="B852" s="231"/>
      <c r="C852" s="232"/>
      <c r="D852" s="231"/>
      <c r="E852" s="231"/>
      <c r="F852" s="231"/>
      <c r="G852" s="231"/>
      <c r="H852" s="232"/>
      <c r="I852" s="232"/>
    </row>
    <row r="853" spans="1:9" x14ac:dyDescent="0.25">
      <c r="A853" s="230"/>
      <c r="B853" s="91"/>
      <c r="C853" s="251"/>
      <c r="D853" s="252"/>
      <c r="E853" s="409"/>
      <c r="F853" s="410"/>
      <c r="G853" s="410"/>
      <c r="H853" s="252"/>
      <c r="I853" s="92"/>
    </row>
    <row r="854" spans="1:9" x14ac:dyDescent="0.25">
      <c r="A854" s="230"/>
      <c r="B854" s="49"/>
      <c r="C854" s="234" t="s">
        <v>1484</v>
      </c>
      <c r="D854" s="253"/>
      <c r="E854" s="253"/>
      <c r="F854" s="253"/>
      <c r="G854" s="253"/>
      <c r="H854" s="253"/>
      <c r="I854" s="93"/>
    </row>
    <row r="855" spans="1:9" x14ac:dyDescent="0.25">
      <c r="A855" s="230"/>
      <c r="B855" s="123"/>
      <c r="C855" s="234"/>
      <c r="D855" s="253"/>
      <c r="E855" s="253"/>
      <c r="F855" s="253"/>
      <c r="G855" s="253"/>
      <c r="H855" s="253"/>
      <c r="I855" s="93"/>
    </row>
    <row r="856" spans="1:9" x14ac:dyDescent="0.25">
      <c r="A856" s="230"/>
      <c r="B856" s="123"/>
      <c r="C856" s="232" t="s">
        <v>726</v>
      </c>
      <c r="D856" s="231"/>
      <c r="E856" s="231" t="s">
        <v>1485</v>
      </c>
      <c r="F856" s="231" t="s">
        <v>712</v>
      </c>
      <c r="G856" s="231" t="s">
        <v>1486</v>
      </c>
      <c r="H856" s="253"/>
      <c r="I856" s="93"/>
    </row>
    <row r="857" spans="1:9" x14ac:dyDescent="0.25">
      <c r="A857" s="230"/>
      <c r="B857" s="123"/>
      <c r="C857" s="124" t="s">
        <v>1487</v>
      </c>
      <c r="D857" s="153">
        <f t="shared" ref="D857:D893" si="43">IF(E857="Justificado",0,1)</f>
        <v>1</v>
      </c>
      <c r="E857" s="126">
        <v>1</v>
      </c>
      <c r="F857" s="126"/>
      <c r="G857" s="127"/>
      <c r="H857" s="253"/>
      <c r="I857" s="93"/>
    </row>
    <row r="858" spans="1:9" ht="24" x14ac:dyDescent="0.25">
      <c r="A858" s="230"/>
      <c r="B858" s="123"/>
      <c r="C858" s="124" t="s">
        <v>1488</v>
      </c>
      <c r="D858" s="153">
        <f t="shared" si="43"/>
        <v>1</v>
      </c>
      <c r="E858" s="126">
        <v>1</v>
      </c>
      <c r="F858" s="126"/>
      <c r="G858" s="127"/>
      <c r="H858" s="253"/>
      <c r="I858" s="93"/>
    </row>
    <row r="859" spans="1:9" x14ac:dyDescent="0.25">
      <c r="A859" s="230"/>
      <c r="B859" s="49"/>
      <c r="C859" s="128" t="s">
        <v>4128</v>
      </c>
      <c r="D859" s="153">
        <f t="shared" si="43"/>
        <v>1</v>
      </c>
      <c r="E859" s="126">
        <v>1</v>
      </c>
      <c r="F859" s="126"/>
      <c r="G859" s="127"/>
      <c r="H859" s="253"/>
      <c r="I859" s="93"/>
    </row>
    <row r="860" spans="1:9" ht="24" x14ac:dyDescent="0.25">
      <c r="A860" s="230"/>
      <c r="B860" s="49"/>
      <c r="C860" s="128" t="s">
        <v>4218</v>
      </c>
      <c r="D860" s="153">
        <f t="shared" si="43"/>
        <v>1</v>
      </c>
      <c r="E860" s="126">
        <v>1</v>
      </c>
      <c r="F860" s="126"/>
      <c r="G860" s="127"/>
      <c r="H860" s="253"/>
      <c r="I860" s="93"/>
    </row>
    <row r="861" spans="1:9" ht="24" x14ac:dyDescent="0.25">
      <c r="A861" s="230"/>
      <c r="B861" s="49"/>
      <c r="C861" s="128" t="s">
        <v>4219</v>
      </c>
      <c r="D861" s="153">
        <f t="shared" si="43"/>
        <v>1</v>
      </c>
      <c r="E861" s="126">
        <v>1</v>
      </c>
      <c r="F861" s="126"/>
      <c r="G861" s="127"/>
      <c r="H861" s="253"/>
      <c r="I861" s="93"/>
    </row>
    <row r="862" spans="1:9" ht="36" x14ac:dyDescent="0.25">
      <c r="A862" s="230"/>
      <c r="B862" s="49"/>
      <c r="C862" s="128" t="s">
        <v>4220</v>
      </c>
      <c r="D862" s="153">
        <f t="shared" si="43"/>
        <v>1</v>
      </c>
      <c r="E862" s="126">
        <v>1</v>
      </c>
      <c r="F862" s="126"/>
      <c r="G862" s="127"/>
      <c r="H862" s="253"/>
      <c r="I862" s="93"/>
    </row>
    <row r="863" spans="1:9" ht="24" x14ac:dyDescent="0.25">
      <c r="A863" s="230"/>
      <c r="B863" s="49"/>
      <c r="C863" s="128" t="s">
        <v>4244</v>
      </c>
      <c r="D863" s="153">
        <f t="shared" si="43"/>
        <v>1</v>
      </c>
      <c r="E863" s="126">
        <v>1</v>
      </c>
      <c r="F863" s="126"/>
      <c r="G863" s="127"/>
      <c r="H863" s="253"/>
      <c r="I863" s="93"/>
    </row>
    <row r="864" spans="1:9" ht="24" x14ac:dyDescent="0.25">
      <c r="A864" s="230"/>
      <c r="B864" s="49"/>
      <c r="C864" s="128" t="s">
        <v>4245</v>
      </c>
      <c r="D864" s="153">
        <f t="shared" si="43"/>
        <v>1</v>
      </c>
      <c r="E864" s="126">
        <v>1</v>
      </c>
      <c r="F864" s="126"/>
      <c r="G864" s="127"/>
      <c r="H864" s="253"/>
      <c r="I864" s="93"/>
    </row>
    <row r="865" spans="1:9" ht="24" x14ac:dyDescent="0.25">
      <c r="A865" s="230"/>
      <c r="B865" s="49"/>
      <c r="C865" s="128" t="s">
        <v>4552</v>
      </c>
      <c r="D865" s="153">
        <f t="shared" si="43"/>
        <v>1</v>
      </c>
      <c r="E865" s="126">
        <v>1</v>
      </c>
      <c r="F865" s="126"/>
      <c r="G865" s="127"/>
      <c r="H865" s="253"/>
      <c r="I865" s="93"/>
    </row>
    <row r="866" spans="1:9" ht="48" x14ac:dyDescent="0.25">
      <c r="A866" s="230"/>
      <c r="B866" s="49"/>
      <c r="C866" s="128" t="s">
        <v>4553</v>
      </c>
      <c r="D866" s="153">
        <f t="shared" si="43"/>
        <v>1</v>
      </c>
      <c r="E866" s="126">
        <v>1</v>
      </c>
      <c r="F866" s="126"/>
      <c r="G866" s="127"/>
      <c r="H866" s="253"/>
      <c r="I866" s="93"/>
    </row>
    <row r="867" spans="1:9" ht="36" x14ac:dyDescent="0.25">
      <c r="A867" s="230"/>
      <c r="B867" s="49"/>
      <c r="C867" s="128" t="s">
        <v>4554</v>
      </c>
      <c r="D867" s="153">
        <f t="shared" si="43"/>
        <v>1</v>
      </c>
      <c r="E867" s="126">
        <v>1</v>
      </c>
      <c r="F867" s="126"/>
      <c r="G867" s="127"/>
      <c r="H867" s="253"/>
      <c r="I867" s="93"/>
    </row>
    <row r="868" spans="1:9" x14ac:dyDescent="0.25">
      <c r="A868" s="230"/>
      <c r="B868" s="49"/>
      <c r="C868" s="128" t="s">
        <v>4555</v>
      </c>
      <c r="D868" s="153">
        <f t="shared" si="43"/>
        <v>1</v>
      </c>
      <c r="E868" s="126">
        <v>1</v>
      </c>
      <c r="F868" s="126"/>
      <c r="G868" s="127"/>
      <c r="H868" s="253"/>
      <c r="I868" s="93"/>
    </row>
    <row r="869" spans="1:9" ht="24" x14ac:dyDescent="0.25">
      <c r="A869" s="230"/>
      <c r="B869" s="49"/>
      <c r="C869" s="128" t="s">
        <v>4556</v>
      </c>
      <c r="D869" s="153">
        <f t="shared" si="43"/>
        <v>1</v>
      </c>
      <c r="E869" s="126">
        <v>1</v>
      </c>
      <c r="F869" s="126"/>
      <c r="G869" s="127"/>
      <c r="H869" s="253"/>
      <c r="I869" s="93"/>
    </row>
    <row r="870" spans="1:9" ht="24" x14ac:dyDescent="0.25">
      <c r="A870" s="230"/>
      <c r="B870" s="49"/>
      <c r="C870" s="128" t="s">
        <v>4557</v>
      </c>
      <c r="D870" s="153">
        <f t="shared" si="43"/>
        <v>1</v>
      </c>
      <c r="E870" s="126">
        <v>1</v>
      </c>
      <c r="F870" s="126"/>
      <c r="G870" s="127"/>
      <c r="H870" s="253"/>
      <c r="I870" s="93"/>
    </row>
    <row r="871" spans="1:9" ht="36" x14ac:dyDescent="0.25">
      <c r="A871" s="230"/>
      <c r="B871" s="49"/>
      <c r="C871" s="128" t="s">
        <v>4558</v>
      </c>
      <c r="D871" s="153">
        <f t="shared" si="43"/>
        <v>1</v>
      </c>
      <c r="E871" s="126">
        <v>1</v>
      </c>
      <c r="F871" s="126"/>
      <c r="G871" s="127"/>
      <c r="H871" s="253"/>
      <c r="I871" s="93"/>
    </row>
    <row r="872" spans="1:9" ht="36" x14ac:dyDescent="0.25">
      <c r="A872" s="230"/>
      <c r="B872" s="49"/>
      <c r="C872" s="128" t="s">
        <v>4559</v>
      </c>
      <c r="D872" s="153">
        <f t="shared" si="43"/>
        <v>1</v>
      </c>
      <c r="E872" s="126">
        <v>1</v>
      </c>
      <c r="F872" s="126"/>
      <c r="G872" s="127"/>
      <c r="H872" s="253"/>
      <c r="I872" s="93"/>
    </row>
    <row r="873" spans="1:9" ht="36" x14ac:dyDescent="0.25">
      <c r="A873" s="230"/>
      <c r="B873" s="49"/>
      <c r="C873" s="128" t="s">
        <v>4560</v>
      </c>
      <c r="D873" s="153">
        <f t="shared" si="43"/>
        <v>1</v>
      </c>
      <c r="E873" s="126">
        <v>1</v>
      </c>
      <c r="F873" s="126"/>
      <c r="G873" s="127"/>
      <c r="H873" s="253"/>
      <c r="I873" s="93"/>
    </row>
    <row r="874" spans="1:9" ht="72" x14ac:dyDescent="0.25">
      <c r="A874" s="230"/>
      <c r="B874" s="49"/>
      <c r="C874" s="128" t="s">
        <v>4561</v>
      </c>
      <c r="D874" s="153">
        <f t="shared" si="43"/>
        <v>1</v>
      </c>
      <c r="E874" s="126">
        <v>1</v>
      </c>
      <c r="F874" s="126"/>
      <c r="G874" s="127"/>
      <c r="H874" s="253"/>
      <c r="I874" s="93"/>
    </row>
    <row r="875" spans="1:9" ht="48" x14ac:dyDescent="0.25">
      <c r="A875" s="230"/>
      <c r="B875" s="49"/>
      <c r="C875" s="128" t="s">
        <v>4562</v>
      </c>
      <c r="D875" s="153">
        <f t="shared" si="43"/>
        <v>1</v>
      </c>
      <c r="E875" s="126">
        <v>1</v>
      </c>
      <c r="F875" s="126"/>
      <c r="G875" s="127"/>
      <c r="H875" s="253"/>
      <c r="I875" s="93"/>
    </row>
    <row r="876" spans="1:9" ht="108" x14ac:dyDescent="0.25">
      <c r="A876" s="230"/>
      <c r="B876" s="49"/>
      <c r="C876" s="128" t="s">
        <v>4563</v>
      </c>
      <c r="D876" s="153">
        <f t="shared" si="43"/>
        <v>1</v>
      </c>
      <c r="E876" s="126">
        <v>1</v>
      </c>
      <c r="F876" s="126"/>
      <c r="G876" s="127"/>
      <c r="H876" s="253"/>
      <c r="I876" s="93"/>
    </row>
    <row r="877" spans="1:9" ht="24" x14ac:dyDescent="0.25">
      <c r="A877" s="230"/>
      <c r="B877" s="49"/>
      <c r="C877" s="128" t="s">
        <v>4564</v>
      </c>
      <c r="D877" s="153">
        <f t="shared" si="43"/>
        <v>1</v>
      </c>
      <c r="E877" s="126">
        <v>1</v>
      </c>
      <c r="F877" s="126"/>
      <c r="G877" s="127"/>
      <c r="H877" s="253"/>
      <c r="I877" s="93"/>
    </row>
    <row r="878" spans="1:9" ht="24" x14ac:dyDescent="0.25">
      <c r="A878" s="230"/>
      <c r="B878" s="49"/>
      <c r="C878" s="128" t="s">
        <v>4565</v>
      </c>
      <c r="D878" s="153">
        <f t="shared" si="43"/>
        <v>1</v>
      </c>
      <c r="E878" s="126">
        <v>1</v>
      </c>
      <c r="F878" s="126"/>
      <c r="G878" s="127"/>
      <c r="H878" s="253"/>
      <c r="I878" s="93"/>
    </row>
    <row r="879" spans="1:9" ht="24" x14ac:dyDescent="0.25">
      <c r="A879" s="230"/>
      <c r="B879" s="49"/>
      <c r="C879" s="128" t="s">
        <v>4566</v>
      </c>
      <c r="D879" s="153">
        <f t="shared" si="43"/>
        <v>1</v>
      </c>
      <c r="E879" s="126">
        <v>1</v>
      </c>
      <c r="F879" s="126"/>
      <c r="G879" s="127"/>
      <c r="H879" s="253"/>
      <c r="I879" s="93"/>
    </row>
    <row r="880" spans="1:9" ht="24" x14ac:dyDescent="0.25">
      <c r="A880" s="230"/>
      <c r="B880" s="49"/>
      <c r="C880" s="128" t="s">
        <v>4567</v>
      </c>
      <c r="D880" s="153">
        <f t="shared" si="43"/>
        <v>1</v>
      </c>
      <c r="E880" s="126">
        <v>1</v>
      </c>
      <c r="F880" s="126"/>
      <c r="G880" s="127"/>
      <c r="H880" s="253"/>
      <c r="I880" s="93"/>
    </row>
    <row r="881" spans="1:9" ht="36" x14ac:dyDescent="0.25">
      <c r="A881" s="230"/>
      <c r="B881" s="49"/>
      <c r="C881" s="128" t="s">
        <v>4568</v>
      </c>
      <c r="D881" s="153">
        <f t="shared" si="43"/>
        <v>1</v>
      </c>
      <c r="E881" s="126">
        <v>1</v>
      </c>
      <c r="F881" s="126"/>
      <c r="G881" s="127"/>
      <c r="H881" s="253"/>
      <c r="I881" s="93"/>
    </row>
    <row r="882" spans="1:9" ht="24" x14ac:dyDescent="0.25">
      <c r="A882" s="230"/>
      <c r="B882" s="49"/>
      <c r="C882" s="128" t="s">
        <v>4569</v>
      </c>
      <c r="D882" s="153">
        <f t="shared" si="43"/>
        <v>1</v>
      </c>
      <c r="E882" s="126">
        <v>1</v>
      </c>
      <c r="F882" s="126"/>
      <c r="G882" s="127"/>
      <c r="H882" s="253"/>
      <c r="I882" s="93"/>
    </row>
    <row r="883" spans="1:9" ht="24" x14ac:dyDescent="0.25">
      <c r="A883" s="230"/>
      <c r="B883" s="49"/>
      <c r="C883" s="128" t="s">
        <v>4570</v>
      </c>
      <c r="D883" s="153">
        <f t="shared" si="43"/>
        <v>1</v>
      </c>
      <c r="E883" s="126">
        <v>1</v>
      </c>
      <c r="F883" s="126"/>
      <c r="G883" s="127"/>
      <c r="H883" s="253"/>
      <c r="I883" s="93"/>
    </row>
    <row r="884" spans="1:9" ht="24" x14ac:dyDescent="0.25">
      <c r="A884" s="230"/>
      <c r="B884" s="49"/>
      <c r="C884" s="128" t="s">
        <v>4571</v>
      </c>
      <c r="D884" s="153">
        <f t="shared" si="43"/>
        <v>1</v>
      </c>
      <c r="E884" s="126">
        <v>1</v>
      </c>
      <c r="F884" s="126"/>
      <c r="G884" s="127"/>
      <c r="H884" s="253"/>
      <c r="I884" s="93"/>
    </row>
    <row r="885" spans="1:9" x14ac:dyDescent="0.25">
      <c r="A885" s="230"/>
      <c r="B885" s="49"/>
      <c r="C885" s="128" t="s">
        <v>4572</v>
      </c>
      <c r="D885" s="153">
        <f t="shared" si="43"/>
        <v>1</v>
      </c>
      <c r="E885" s="126">
        <v>1</v>
      </c>
      <c r="F885" s="126"/>
      <c r="G885" s="127"/>
      <c r="H885" s="253"/>
      <c r="I885" s="93"/>
    </row>
    <row r="886" spans="1:9" ht="24" x14ac:dyDescent="0.25">
      <c r="A886" s="230"/>
      <c r="B886" s="49"/>
      <c r="C886" s="128" t="s">
        <v>4573</v>
      </c>
      <c r="D886" s="153">
        <f t="shared" si="43"/>
        <v>1</v>
      </c>
      <c r="E886" s="126">
        <v>1</v>
      </c>
      <c r="F886" s="126"/>
      <c r="G886" s="127"/>
      <c r="H886" s="253"/>
      <c r="I886" s="93"/>
    </row>
    <row r="887" spans="1:9" ht="24" x14ac:dyDescent="0.25">
      <c r="A887" s="230"/>
      <c r="B887" s="49"/>
      <c r="C887" s="128" t="s">
        <v>4574</v>
      </c>
      <c r="D887" s="153">
        <f t="shared" si="43"/>
        <v>1</v>
      </c>
      <c r="E887" s="126">
        <v>1</v>
      </c>
      <c r="F887" s="126"/>
      <c r="G887" s="127"/>
      <c r="H887" s="253"/>
      <c r="I887" s="93"/>
    </row>
    <row r="888" spans="1:9" ht="24" x14ac:dyDescent="0.25">
      <c r="A888" s="230"/>
      <c r="B888" s="49"/>
      <c r="C888" s="128" t="s">
        <v>4575</v>
      </c>
      <c r="D888" s="153">
        <f t="shared" si="43"/>
        <v>1</v>
      </c>
      <c r="E888" s="126">
        <v>1</v>
      </c>
      <c r="F888" s="126"/>
      <c r="G888" s="127"/>
      <c r="H888" s="253"/>
      <c r="I888" s="93"/>
    </row>
    <row r="889" spans="1:9" ht="24" x14ac:dyDescent="0.25">
      <c r="A889" s="230"/>
      <c r="B889" s="49"/>
      <c r="C889" s="128" t="s">
        <v>4576</v>
      </c>
      <c r="D889" s="153">
        <f t="shared" si="43"/>
        <v>1</v>
      </c>
      <c r="E889" s="126">
        <v>1</v>
      </c>
      <c r="F889" s="126"/>
      <c r="G889" s="127"/>
      <c r="H889" s="253"/>
      <c r="I889" s="93"/>
    </row>
    <row r="890" spans="1:9" ht="48" x14ac:dyDescent="0.25">
      <c r="A890" s="230"/>
      <c r="B890" s="49"/>
      <c r="C890" s="128" t="s">
        <v>4577</v>
      </c>
      <c r="D890" s="153">
        <f t="shared" si="43"/>
        <v>1</v>
      </c>
      <c r="E890" s="126">
        <v>1</v>
      </c>
      <c r="F890" s="126"/>
      <c r="G890" s="127"/>
      <c r="H890" s="253"/>
      <c r="I890" s="93"/>
    </row>
    <row r="891" spans="1:9" ht="36" x14ac:dyDescent="0.25">
      <c r="A891" s="230"/>
      <c r="B891" s="49"/>
      <c r="C891" s="128" t="s">
        <v>4578</v>
      </c>
      <c r="D891" s="153">
        <f t="shared" si="43"/>
        <v>1</v>
      </c>
      <c r="E891" s="126">
        <v>1</v>
      </c>
      <c r="F891" s="126"/>
      <c r="G891" s="127"/>
      <c r="H891" s="253"/>
      <c r="I891" s="93"/>
    </row>
    <row r="892" spans="1:9" ht="36" x14ac:dyDescent="0.25">
      <c r="A892" s="230"/>
      <c r="B892" s="49"/>
      <c r="C892" s="128" t="s">
        <v>4579</v>
      </c>
      <c r="D892" s="153">
        <f t="shared" si="43"/>
        <v>1</v>
      </c>
      <c r="E892" s="126">
        <v>1</v>
      </c>
      <c r="F892" s="126"/>
      <c r="G892" s="127"/>
      <c r="H892" s="253"/>
      <c r="I892" s="129"/>
    </row>
    <row r="893" spans="1:9" ht="36" x14ac:dyDescent="0.25">
      <c r="A893" s="230"/>
      <c r="B893" s="49"/>
      <c r="C893" s="128" t="s">
        <v>4580</v>
      </c>
      <c r="D893" s="153">
        <f t="shared" si="43"/>
        <v>1</v>
      </c>
      <c r="E893" s="126">
        <v>1</v>
      </c>
      <c r="F893" s="126"/>
      <c r="G893" s="127"/>
      <c r="H893" s="253"/>
      <c r="I893" s="129"/>
    </row>
    <row r="894" spans="1:9" x14ac:dyDescent="0.25">
      <c r="A894" s="230"/>
      <c r="B894" s="49"/>
      <c r="C894" s="234"/>
      <c r="D894" s="253"/>
      <c r="E894" s="253"/>
      <c r="F894" s="253"/>
      <c r="G894" s="253"/>
      <c r="H894" s="253"/>
      <c r="I894" s="129"/>
    </row>
    <row r="895" spans="1:9" x14ac:dyDescent="0.25">
      <c r="A895" s="230"/>
      <c r="B895" s="49"/>
      <c r="C895" s="234" t="s">
        <v>1480</v>
      </c>
      <c r="D895" s="253"/>
      <c r="E895" s="253"/>
      <c r="F895" s="253"/>
      <c r="G895" s="253"/>
      <c r="H895" s="253"/>
      <c r="I895" s="129"/>
    </row>
    <row r="896" spans="1:9" x14ac:dyDescent="0.25">
      <c r="A896" s="230"/>
      <c r="B896" s="49"/>
      <c r="C896" s="234"/>
      <c r="D896" s="253"/>
      <c r="E896" s="253"/>
      <c r="F896" s="253"/>
      <c r="G896" s="253"/>
      <c r="H896" s="253"/>
      <c r="I896" s="129"/>
    </row>
    <row r="897" spans="1:9" x14ac:dyDescent="0.25">
      <c r="A897" s="230"/>
      <c r="B897" s="49"/>
      <c r="C897" s="232" t="s">
        <v>726</v>
      </c>
      <c r="D897" s="231"/>
      <c r="E897" s="231" t="s">
        <v>1485</v>
      </c>
      <c r="F897" s="231" t="s">
        <v>712</v>
      </c>
      <c r="G897" s="231" t="s">
        <v>1486</v>
      </c>
      <c r="H897" s="253"/>
      <c r="I897" s="129"/>
    </row>
    <row r="898" spans="1:9" ht="24" x14ac:dyDescent="0.25">
      <c r="A898" s="230"/>
      <c r="B898" s="49"/>
      <c r="C898" s="128" t="s">
        <v>4581</v>
      </c>
      <c r="D898" s="153">
        <f t="shared" ref="D898:D904" si="44">IF(E898="Justificado",0,1)</f>
        <v>1</v>
      </c>
      <c r="E898" s="126">
        <v>1</v>
      </c>
      <c r="F898" s="126"/>
      <c r="G898" s="127"/>
      <c r="H898" s="253"/>
      <c r="I898" s="129"/>
    </row>
    <row r="899" spans="1:9" ht="36" x14ac:dyDescent="0.25">
      <c r="A899" s="230"/>
      <c r="B899" s="49"/>
      <c r="C899" s="124" t="s">
        <v>4582</v>
      </c>
      <c r="D899" s="153">
        <f t="shared" si="44"/>
        <v>1</v>
      </c>
      <c r="E899" s="126">
        <v>1</v>
      </c>
      <c r="F899" s="126"/>
      <c r="G899" s="127"/>
      <c r="H899" s="253"/>
      <c r="I899" s="129"/>
    </row>
    <row r="900" spans="1:9" ht="36" x14ac:dyDescent="0.25">
      <c r="A900" s="230"/>
      <c r="B900" s="49"/>
      <c r="C900" s="124" t="s">
        <v>4583</v>
      </c>
      <c r="D900" s="153">
        <f t="shared" si="44"/>
        <v>1</v>
      </c>
      <c r="E900" s="126">
        <v>1</v>
      </c>
      <c r="F900" s="126"/>
      <c r="G900" s="127"/>
      <c r="H900" s="253"/>
      <c r="I900" s="129"/>
    </row>
    <row r="901" spans="1:9" ht="36" x14ac:dyDescent="0.25">
      <c r="A901" s="230"/>
      <c r="B901" s="49"/>
      <c r="C901" s="124" t="s">
        <v>4584</v>
      </c>
      <c r="D901" s="153">
        <f t="shared" si="44"/>
        <v>1</v>
      </c>
      <c r="E901" s="126">
        <v>1</v>
      </c>
      <c r="F901" s="126"/>
      <c r="G901" s="127"/>
      <c r="H901" s="253"/>
      <c r="I901" s="129"/>
    </row>
    <row r="902" spans="1:9" ht="24" x14ac:dyDescent="0.25">
      <c r="A902" s="230"/>
      <c r="B902" s="49"/>
      <c r="C902" s="124" t="s">
        <v>4585</v>
      </c>
      <c r="D902" s="153">
        <f t="shared" si="44"/>
        <v>1</v>
      </c>
      <c r="E902" s="126">
        <v>1</v>
      </c>
      <c r="F902" s="126"/>
      <c r="G902" s="127"/>
      <c r="H902" s="253"/>
      <c r="I902" s="129"/>
    </row>
    <row r="903" spans="1:9" ht="24" x14ac:dyDescent="0.25">
      <c r="A903" s="230"/>
      <c r="B903" s="49"/>
      <c r="C903" s="124" t="s">
        <v>4586</v>
      </c>
      <c r="D903" s="153">
        <f t="shared" si="44"/>
        <v>1</v>
      </c>
      <c r="E903" s="126">
        <v>1</v>
      </c>
      <c r="F903" s="126"/>
      <c r="G903" s="127"/>
      <c r="H903" s="253"/>
      <c r="I903" s="129"/>
    </row>
    <row r="904" spans="1:9" ht="48" x14ac:dyDescent="0.25">
      <c r="A904" s="230"/>
      <c r="B904" s="49"/>
      <c r="C904" s="124" t="s">
        <v>4587</v>
      </c>
      <c r="D904" s="153">
        <f t="shared" si="44"/>
        <v>1</v>
      </c>
      <c r="E904" s="126">
        <v>1</v>
      </c>
      <c r="F904" s="126"/>
      <c r="G904" s="127"/>
      <c r="H904" s="253"/>
      <c r="I904" s="129"/>
    </row>
    <row r="905" spans="1:9" ht="36" x14ac:dyDescent="0.25">
      <c r="A905" s="230"/>
      <c r="B905" s="49"/>
      <c r="C905" s="130" t="s">
        <v>4588</v>
      </c>
      <c r="D905" s="153">
        <f t="shared" ref="D905:D906" si="45">IF(E905="Justificado",0,1)</f>
        <v>1</v>
      </c>
      <c r="E905" s="126">
        <v>1</v>
      </c>
      <c r="F905" s="126"/>
      <c r="G905" s="127"/>
      <c r="H905" s="253"/>
      <c r="I905" s="129"/>
    </row>
    <row r="906" spans="1:9" ht="24" x14ac:dyDescent="0.25">
      <c r="A906" s="230"/>
      <c r="B906" s="49"/>
      <c r="C906" s="124" t="s">
        <v>4589</v>
      </c>
      <c r="D906" s="153">
        <f t="shared" si="45"/>
        <v>1</v>
      </c>
      <c r="E906" s="126">
        <v>1</v>
      </c>
      <c r="F906" s="126"/>
      <c r="G906" s="127"/>
      <c r="H906" s="253"/>
      <c r="I906" s="129"/>
    </row>
    <row r="907" spans="1:9" x14ac:dyDescent="0.25">
      <c r="A907" s="230"/>
      <c r="B907" s="97"/>
      <c r="C907" s="234"/>
      <c r="D907" s="234"/>
      <c r="E907" s="253"/>
      <c r="F907" s="253"/>
      <c r="G907" s="253"/>
      <c r="H907" s="255"/>
      <c r="I907" s="98"/>
    </row>
    <row r="908" spans="1:9" x14ac:dyDescent="0.25">
      <c r="A908" s="230"/>
      <c r="B908" s="230"/>
      <c r="C908" s="256"/>
      <c r="D908" s="230"/>
      <c r="E908" s="230"/>
      <c r="F908" s="230"/>
      <c r="G908" s="230"/>
      <c r="H908" s="230"/>
      <c r="I908" s="230"/>
    </row>
    <row r="909" spans="1:9" x14ac:dyDescent="0.25">
      <c r="A909" s="230"/>
      <c r="B909" s="230"/>
      <c r="C909" s="256"/>
      <c r="D909" s="230"/>
      <c r="E909" s="230"/>
      <c r="F909" s="230"/>
      <c r="G909" s="230"/>
      <c r="H909" s="230"/>
      <c r="I909" s="230"/>
    </row>
    <row r="910" spans="1:9" x14ac:dyDescent="0.25">
      <c r="A910" s="230"/>
      <c r="B910" s="230"/>
      <c r="C910" s="256"/>
      <c r="D910" s="230"/>
      <c r="E910" s="230"/>
      <c r="F910" s="230"/>
      <c r="G910" s="230"/>
      <c r="H910" s="230"/>
      <c r="I910" s="230"/>
    </row>
    <row r="911" spans="1:9" ht="18.75" x14ac:dyDescent="0.25">
      <c r="A911" s="230"/>
      <c r="B911" s="407" t="s">
        <v>4590</v>
      </c>
      <c r="C911" s="408"/>
      <c r="D911" s="408"/>
      <c r="E911" s="408"/>
      <c r="F911" s="408"/>
      <c r="G911" s="408"/>
      <c r="H911" s="408"/>
      <c r="I911" s="243"/>
    </row>
    <row r="912" spans="1:9" x14ac:dyDescent="0.25">
      <c r="A912" s="230"/>
      <c r="B912" s="232"/>
      <c r="C912" s="232"/>
      <c r="D912" s="232"/>
      <c r="E912" s="232"/>
      <c r="F912" s="232"/>
      <c r="G912" s="232"/>
      <c r="H912" s="232"/>
      <c r="I912" s="232"/>
    </row>
    <row r="913" spans="1:9" x14ac:dyDescent="0.25">
      <c r="A913" s="230"/>
      <c r="B913" s="232"/>
      <c r="C913" s="244" t="s">
        <v>1478</v>
      </c>
      <c r="D913" s="244"/>
      <c r="E913" s="245">
        <f>IF(SUM(D922:D927)=0,"NA",SUM(E922:E927)/SUM(D922:D927))</f>
        <v>1</v>
      </c>
      <c r="F913" s="246"/>
      <c r="G913" s="248"/>
      <c r="H913" s="234"/>
      <c r="I913" s="232"/>
    </row>
    <row r="914" spans="1:9" x14ac:dyDescent="0.25">
      <c r="A914" s="230"/>
      <c r="B914" s="234"/>
      <c r="C914" s="244" t="s">
        <v>1480</v>
      </c>
      <c r="D914" s="244"/>
      <c r="E914" s="245">
        <f>IF(SUM(D922:D927)=0,"NA",SUM(E932:E939)/SUM(D932:D939))</f>
        <v>1</v>
      </c>
      <c r="F914" s="246"/>
      <c r="G914" s="248"/>
      <c r="H914" s="234"/>
      <c r="I914" s="232"/>
    </row>
    <row r="915" spans="1:9" x14ac:dyDescent="0.25">
      <c r="A915" s="230"/>
      <c r="B915" s="234"/>
      <c r="C915" s="244" t="s">
        <v>1482</v>
      </c>
      <c r="D915" s="244"/>
      <c r="E915" s="177">
        <f>IF(SUM(D922:D927)=0,"NA",E913*0.6+E914*0.4)</f>
        <v>1</v>
      </c>
      <c r="F915" s="249"/>
      <c r="G915" s="235" t="s">
        <v>4591</v>
      </c>
      <c r="H915" s="234"/>
      <c r="I915" s="232"/>
    </row>
    <row r="916" spans="1:9" x14ac:dyDescent="0.25">
      <c r="A916" s="230"/>
      <c r="B916" s="234"/>
      <c r="C916" s="234"/>
      <c r="D916" s="234"/>
      <c r="E916" s="236"/>
      <c r="F916" s="236"/>
      <c r="G916" s="234"/>
      <c r="H916" s="234"/>
      <c r="I916" s="232"/>
    </row>
    <row r="917" spans="1:9" x14ac:dyDescent="0.25">
      <c r="A917" s="230"/>
      <c r="B917" s="231"/>
      <c r="C917" s="232"/>
      <c r="D917" s="231"/>
      <c r="E917" s="231"/>
      <c r="F917" s="231"/>
      <c r="G917" s="231"/>
      <c r="H917" s="232"/>
      <c r="I917" s="232"/>
    </row>
    <row r="918" spans="1:9" x14ac:dyDescent="0.25">
      <c r="A918" s="230"/>
      <c r="B918" s="91"/>
      <c r="C918" s="251"/>
      <c r="D918" s="252"/>
      <c r="E918" s="409"/>
      <c r="F918" s="410"/>
      <c r="G918" s="410"/>
      <c r="H918" s="252"/>
      <c r="I918" s="92"/>
    </row>
    <row r="919" spans="1:9" x14ac:dyDescent="0.25">
      <c r="A919" s="230"/>
      <c r="B919" s="49"/>
      <c r="C919" s="234" t="s">
        <v>1484</v>
      </c>
      <c r="D919" s="253"/>
      <c r="E919" s="253"/>
      <c r="F919" s="253"/>
      <c r="G919" s="253"/>
      <c r="H919" s="253"/>
      <c r="I919" s="93"/>
    </row>
    <row r="920" spans="1:9" x14ac:dyDescent="0.25">
      <c r="A920" s="230"/>
      <c r="B920" s="123"/>
      <c r="C920" s="234"/>
      <c r="D920" s="253"/>
      <c r="E920" s="253"/>
      <c r="F920" s="253"/>
      <c r="G920" s="253"/>
      <c r="H920" s="253"/>
      <c r="I920" s="93"/>
    </row>
    <row r="921" spans="1:9" x14ac:dyDescent="0.25">
      <c r="A921" s="230"/>
      <c r="B921" s="123"/>
      <c r="C921" s="232" t="s">
        <v>726</v>
      </c>
      <c r="D921" s="231"/>
      <c r="E921" s="231" t="s">
        <v>1485</v>
      </c>
      <c r="F921" s="231" t="s">
        <v>712</v>
      </c>
      <c r="G921" s="231" t="s">
        <v>1486</v>
      </c>
      <c r="H921" s="253"/>
      <c r="I921" s="93"/>
    </row>
    <row r="922" spans="1:9" x14ac:dyDescent="0.25">
      <c r="A922" s="230"/>
      <c r="B922" s="49"/>
      <c r="C922" s="124" t="s">
        <v>1487</v>
      </c>
      <c r="D922" s="153">
        <f t="shared" ref="D922:D927" si="46">IF(E922="Justificado",0,1)</f>
        <v>1</v>
      </c>
      <c r="E922" s="126">
        <v>1</v>
      </c>
      <c r="F922" s="126"/>
      <c r="G922" s="127"/>
      <c r="H922" s="253"/>
      <c r="I922" s="93"/>
    </row>
    <row r="923" spans="1:9" ht="24" x14ac:dyDescent="0.25">
      <c r="A923" s="230"/>
      <c r="B923" s="49"/>
      <c r="C923" s="124" t="s">
        <v>1488</v>
      </c>
      <c r="D923" s="153">
        <f t="shared" si="46"/>
        <v>1</v>
      </c>
      <c r="E923" s="126">
        <v>1</v>
      </c>
      <c r="F923" s="126"/>
      <c r="G923" s="127"/>
      <c r="H923" s="253"/>
      <c r="I923" s="93"/>
    </row>
    <row r="924" spans="1:9" ht="24" x14ac:dyDescent="0.25">
      <c r="A924" s="230"/>
      <c r="B924" s="49"/>
      <c r="C924" s="140" t="s">
        <v>4592</v>
      </c>
      <c r="D924" s="153">
        <f t="shared" si="46"/>
        <v>1</v>
      </c>
      <c r="E924" s="126">
        <v>1</v>
      </c>
      <c r="F924" s="126"/>
      <c r="G924" s="127"/>
      <c r="H924" s="253"/>
      <c r="I924" s="93"/>
    </row>
    <row r="925" spans="1:9" ht="24" x14ac:dyDescent="0.25">
      <c r="A925" s="230"/>
      <c r="B925" s="49"/>
      <c r="C925" s="140" t="s">
        <v>4593</v>
      </c>
      <c r="D925" s="153">
        <f t="shared" si="46"/>
        <v>1</v>
      </c>
      <c r="E925" s="126">
        <v>1</v>
      </c>
      <c r="F925" s="126"/>
      <c r="G925" s="127"/>
      <c r="H925" s="253"/>
      <c r="I925" s="93"/>
    </row>
    <row r="926" spans="1:9" x14ac:dyDescent="0.25">
      <c r="A926" s="230"/>
      <c r="B926" s="49"/>
      <c r="C926" s="140" t="s">
        <v>4594</v>
      </c>
      <c r="D926" s="153">
        <f t="shared" si="46"/>
        <v>1</v>
      </c>
      <c r="E926" s="126">
        <v>1</v>
      </c>
      <c r="F926" s="126"/>
      <c r="G926" s="127"/>
      <c r="H926" s="253"/>
      <c r="I926" s="93"/>
    </row>
    <row r="927" spans="1:9" x14ac:dyDescent="0.25">
      <c r="A927" s="230"/>
      <c r="B927" s="49"/>
      <c r="C927" s="140" t="s">
        <v>4595</v>
      </c>
      <c r="D927" s="153">
        <f t="shared" si="46"/>
        <v>1</v>
      </c>
      <c r="E927" s="126">
        <v>1</v>
      </c>
      <c r="F927" s="126"/>
      <c r="G927" s="127"/>
      <c r="H927" s="253"/>
      <c r="I927" s="93"/>
    </row>
    <row r="928" spans="1:9" x14ac:dyDescent="0.25">
      <c r="A928" s="230"/>
      <c r="B928" s="49"/>
      <c r="C928" s="234"/>
      <c r="D928" s="253"/>
      <c r="E928" s="253"/>
      <c r="F928" s="253"/>
      <c r="G928" s="253"/>
      <c r="H928" s="253"/>
      <c r="I928" s="129"/>
    </row>
    <row r="929" spans="1:9" x14ac:dyDescent="0.25">
      <c r="A929" s="230"/>
      <c r="B929" s="49"/>
      <c r="C929" s="234" t="s">
        <v>1480</v>
      </c>
      <c r="D929" s="253"/>
      <c r="E929" s="253"/>
      <c r="F929" s="253"/>
      <c r="G929" s="253"/>
      <c r="H929" s="253"/>
      <c r="I929" s="129"/>
    </row>
    <row r="930" spans="1:9" x14ac:dyDescent="0.25">
      <c r="A930" s="230"/>
      <c r="B930" s="49"/>
      <c r="C930" s="234"/>
      <c r="D930" s="253"/>
      <c r="E930" s="253"/>
      <c r="F930" s="253"/>
      <c r="G930" s="253"/>
      <c r="H930" s="253"/>
      <c r="I930" s="129"/>
    </row>
    <row r="931" spans="1:9" x14ac:dyDescent="0.25">
      <c r="A931" s="230"/>
      <c r="B931" s="49"/>
      <c r="C931" s="232" t="s">
        <v>726</v>
      </c>
      <c r="D931" s="231"/>
      <c r="E931" s="231" t="s">
        <v>1485</v>
      </c>
      <c r="F931" s="231" t="s">
        <v>712</v>
      </c>
      <c r="G931" s="231" t="s">
        <v>1486</v>
      </c>
      <c r="H931" s="253"/>
      <c r="I931" s="129"/>
    </row>
    <row r="932" spans="1:9" ht="24" x14ac:dyDescent="0.25">
      <c r="A932" s="230"/>
      <c r="B932" s="49"/>
      <c r="C932" s="140" t="s">
        <v>4596</v>
      </c>
      <c r="D932" s="153">
        <f t="shared" ref="D932:D938" si="47">IF(E932="Justificado",0,1)</f>
        <v>1</v>
      </c>
      <c r="E932" s="126">
        <v>1</v>
      </c>
      <c r="F932" s="126"/>
      <c r="G932" s="127"/>
      <c r="H932" s="253"/>
      <c r="I932" s="129"/>
    </row>
    <row r="933" spans="1:9" ht="36" x14ac:dyDescent="0.25">
      <c r="A933" s="230"/>
      <c r="B933" s="49"/>
      <c r="C933" s="124" t="s">
        <v>4597</v>
      </c>
      <c r="D933" s="153">
        <f t="shared" si="47"/>
        <v>1</v>
      </c>
      <c r="E933" s="126">
        <v>1</v>
      </c>
      <c r="F933" s="126"/>
      <c r="G933" s="127"/>
      <c r="H933" s="253"/>
      <c r="I933" s="129"/>
    </row>
    <row r="934" spans="1:9" ht="36" x14ac:dyDescent="0.25">
      <c r="A934" s="230"/>
      <c r="B934" s="49"/>
      <c r="C934" s="124" t="s">
        <v>4598</v>
      </c>
      <c r="D934" s="153">
        <f t="shared" si="47"/>
        <v>1</v>
      </c>
      <c r="E934" s="126">
        <v>1</v>
      </c>
      <c r="F934" s="126"/>
      <c r="G934" s="127"/>
      <c r="H934" s="253"/>
      <c r="I934" s="129"/>
    </row>
    <row r="935" spans="1:9" ht="36" x14ac:dyDescent="0.25">
      <c r="A935" s="230"/>
      <c r="B935" s="49"/>
      <c r="C935" s="124" t="s">
        <v>4599</v>
      </c>
      <c r="D935" s="153">
        <f t="shared" si="47"/>
        <v>1</v>
      </c>
      <c r="E935" s="126">
        <v>1</v>
      </c>
      <c r="F935" s="126"/>
      <c r="G935" s="127"/>
      <c r="H935" s="253"/>
      <c r="I935" s="129"/>
    </row>
    <row r="936" spans="1:9" ht="24" x14ac:dyDescent="0.25">
      <c r="A936" s="230"/>
      <c r="B936" s="49"/>
      <c r="C936" s="124" t="s">
        <v>4600</v>
      </c>
      <c r="D936" s="153">
        <f t="shared" si="47"/>
        <v>1</v>
      </c>
      <c r="E936" s="126">
        <v>1</v>
      </c>
      <c r="F936" s="126"/>
      <c r="G936" s="127"/>
      <c r="H936" s="253"/>
      <c r="I936" s="129"/>
    </row>
    <row r="937" spans="1:9" ht="24" x14ac:dyDescent="0.25">
      <c r="A937" s="230"/>
      <c r="B937" s="49"/>
      <c r="C937" s="124" t="s">
        <v>4601</v>
      </c>
      <c r="D937" s="153">
        <f t="shared" si="47"/>
        <v>1</v>
      </c>
      <c r="E937" s="126">
        <v>1</v>
      </c>
      <c r="F937" s="126"/>
      <c r="G937" s="127"/>
      <c r="H937" s="253"/>
      <c r="I937" s="129"/>
    </row>
    <row r="938" spans="1:9" ht="48" x14ac:dyDescent="0.25">
      <c r="A938" s="230"/>
      <c r="B938" s="49"/>
      <c r="C938" s="124" t="s">
        <v>4602</v>
      </c>
      <c r="D938" s="153">
        <f t="shared" si="47"/>
        <v>1</v>
      </c>
      <c r="E938" s="126">
        <v>1</v>
      </c>
      <c r="F938" s="126"/>
      <c r="G938" s="127"/>
      <c r="H938" s="253"/>
      <c r="I938" s="129"/>
    </row>
    <row r="939" spans="1:9" ht="36" x14ac:dyDescent="0.25">
      <c r="A939" s="230"/>
      <c r="B939" s="49"/>
      <c r="C939" s="130" t="s">
        <v>4603</v>
      </c>
      <c r="D939" s="153">
        <f t="shared" ref="D939:D940" si="48">IF(E939="Justificado",0,1)</f>
        <v>1</v>
      </c>
      <c r="E939" s="126">
        <v>1</v>
      </c>
      <c r="F939" s="126"/>
      <c r="G939" s="127"/>
      <c r="H939" s="253"/>
      <c r="I939" s="129"/>
    </row>
    <row r="940" spans="1:9" ht="24" x14ac:dyDescent="0.25">
      <c r="A940" s="230"/>
      <c r="B940" s="49"/>
      <c r="C940" s="124" t="s">
        <v>2817</v>
      </c>
      <c r="D940" s="153">
        <f t="shared" si="48"/>
        <v>1</v>
      </c>
      <c r="E940" s="126">
        <v>1</v>
      </c>
      <c r="F940" s="126"/>
      <c r="G940" s="127"/>
      <c r="H940" s="253"/>
      <c r="I940" s="129"/>
    </row>
    <row r="941" spans="1:9" x14ac:dyDescent="0.25">
      <c r="A941" s="230"/>
      <c r="B941" s="97"/>
      <c r="C941" s="234"/>
      <c r="D941" s="234"/>
      <c r="E941" s="253"/>
      <c r="F941" s="253"/>
      <c r="G941" s="253"/>
      <c r="H941" s="255"/>
      <c r="I941" s="98"/>
    </row>
    <row r="942" spans="1:9" x14ac:dyDescent="0.25">
      <c r="A942" s="230"/>
      <c r="B942" s="230"/>
      <c r="C942" s="256"/>
      <c r="D942" s="230"/>
      <c r="E942" s="230"/>
      <c r="F942" s="230"/>
      <c r="G942" s="230"/>
      <c r="H942" s="230"/>
      <c r="I942" s="230"/>
    </row>
    <row r="943" spans="1:9" ht="18.75" x14ac:dyDescent="0.25">
      <c r="A943" s="230"/>
      <c r="B943" s="407" t="s">
        <v>4604</v>
      </c>
      <c r="C943" s="408"/>
      <c r="D943" s="408"/>
      <c r="E943" s="408"/>
      <c r="F943" s="408"/>
      <c r="G943" s="408"/>
      <c r="H943" s="408"/>
      <c r="I943" s="243"/>
    </row>
    <row r="944" spans="1:9" x14ac:dyDescent="0.25">
      <c r="A944" s="230"/>
      <c r="B944" s="232"/>
      <c r="C944" s="232"/>
      <c r="D944" s="232"/>
      <c r="E944" s="232"/>
      <c r="F944" s="232"/>
      <c r="G944" s="232"/>
      <c r="H944" s="232"/>
      <c r="I944" s="232"/>
    </row>
    <row r="945" spans="1:9" x14ac:dyDescent="0.25">
      <c r="A945" s="230"/>
      <c r="B945" s="232"/>
      <c r="C945" s="244" t="s">
        <v>1478</v>
      </c>
      <c r="D945" s="244"/>
      <c r="E945" s="245">
        <f>IF(SUM(D954:D960)=0,"NA",SUM(E954:E960)/SUM(D954:D960))</f>
        <v>1</v>
      </c>
      <c r="F945" s="246"/>
      <c r="G945" s="248"/>
      <c r="H945" s="234"/>
      <c r="I945" s="232"/>
    </row>
    <row r="946" spans="1:9" x14ac:dyDescent="0.25">
      <c r="A946" s="230"/>
      <c r="B946" s="234"/>
      <c r="C946" s="244" t="s">
        <v>1480</v>
      </c>
      <c r="D946" s="244"/>
      <c r="E946" s="245">
        <f>IF(SUM(D954:D959)=0,"NA",SUM(E965:E972)/SUM(D965:D972))</f>
        <v>1</v>
      </c>
      <c r="F946" s="246"/>
      <c r="G946" s="248"/>
      <c r="H946" s="234"/>
      <c r="I946" s="232"/>
    </row>
    <row r="947" spans="1:9" x14ac:dyDescent="0.25">
      <c r="A947" s="230"/>
      <c r="B947" s="234"/>
      <c r="C947" s="244" t="s">
        <v>1482</v>
      </c>
      <c r="D947" s="244"/>
      <c r="E947" s="177">
        <f>IF(SUM(D954:D960)=0,"NA",E945*0.6+E946*0.4)</f>
        <v>1</v>
      </c>
      <c r="F947" s="249"/>
      <c r="G947" s="235" t="s">
        <v>4591</v>
      </c>
      <c r="H947" s="234"/>
      <c r="I947" s="232"/>
    </row>
    <row r="948" spans="1:9" x14ac:dyDescent="0.25">
      <c r="A948" s="230"/>
      <c r="B948" s="234"/>
      <c r="C948" s="234"/>
      <c r="D948" s="234"/>
      <c r="E948" s="236"/>
      <c r="F948" s="236"/>
      <c r="G948" s="234"/>
      <c r="H948" s="234"/>
      <c r="I948" s="232"/>
    </row>
    <row r="949" spans="1:9" x14ac:dyDescent="0.25">
      <c r="A949" s="230"/>
      <c r="B949" s="231"/>
      <c r="C949" s="232"/>
      <c r="D949" s="231"/>
      <c r="E949" s="231"/>
      <c r="F949" s="231"/>
      <c r="G949" s="231"/>
      <c r="H949" s="232"/>
      <c r="I949" s="232"/>
    </row>
    <row r="950" spans="1:9" x14ac:dyDescent="0.25">
      <c r="A950" s="230"/>
      <c r="B950" s="91"/>
      <c r="C950" s="251"/>
      <c r="D950" s="252"/>
      <c r="E950" s="409"/>
      <c r="F950" s="410"/>
      <c r="G950" s="410"/>
      <c r="H950" s="252"/>
      <c r="I950" s="92"/>
    </row>
    <row r="951" spans="1:9" x14ac:dyDescent="0.25">
      <c r="A951" s="230"/>
      <c r="B951" s="49"/>
      <c r="C951" s="234" t="s">
        <v>1484</v>
      </c>
      <c r="D951" s="253"/>
      <c r="E951" s="253"/>
      <c r="F951" s="253"/>
      <c r="G951" s="253"/>
      <c r="H951" s="253"/>
      <c r="I951" s="93"/>
    </row>
    <row r="952" spans="1:9" x14ac:dyDescent="0.25">
      <c r="A952" s="230"/>
      <c r="B952" s="123"/>
      <c r="C952" s="234"/>
      <c r="D952" s="253"/>
      <c r="E952" s="253"/>
      <c r="F952" s="253"/>
      <c r="G952" s="253"/>
      <c r="H952" s="253"/>
      <c r="I952" s="93"/>
    </row>
    <row r="953" spans="1:9" x14ac:dyDescent="0.25">
      <c r="A953" s="230"/>
      <c r="B953" s="123"/>
      <c r="C953" s="232" t="s">
        <v>726</v>
      </c>
      <c r="D953" s="231"/>
      <c r="E953" s="231" t="s">
        <v>1485</v>
      </c>
      <c r="F953" s="231" t="s">
        <v>712</v>
      </c>
      <c r="G953" s="231" t="s">
        <v>1486</v>
      </c>
      <c r="H953" s="253"/>
      <c r="I953" s="93"/>
    </row>
    <row r="954" spans="1:9" x14ac:dyDescent="0.25">
      <c r="A954" s="230"/>
      <c r="B954" s="49"/>
      <c r="C954" s="124" t="s">
        <v>1487</v>
      </c>
      <c r="D954" s="153">
        <f t="shared" ref="D954:D960" si="49">IF(E954="Justificado",0,1)</f>
        <v>1</v>
      </c>
      <c r="E954" s="126">
        <v>1</v>
      </c>
      <c r="F954" s="126"/>
      <c r="G954" s="127"/>
      <c r="H954" s="253"/>
      <c r="I954" s="93"/>
    </row>
    <row r="955" spans="1:9" ht="24" x14ac:dyDescent="0.25">
      <c r="A955" s="230"/>
      <c r="B955" s="49"/>
      <c r="C955" s="124" t="s">
        <v>1488</v>
      </c>
      <c r="D955" s="153">
        <f t="shared" si="49"/>
        <v>1</v>
      </c>
      <c r="E955" s="126">
        <v>1</v>
      </c>
      <c r="F955" s="126"/>
      <c r="G955" s="127"/>
      <c r="H955" s="253"/>
      <c r="I955" s="93"/>
    </row>
    <row r="956" spans="1:9" x14ac:dyDescent="0.25">
      <c r="A956" s="230"/>
      <c r="B956" s="49"/>
      <c r="C956" s="140" t="s">
        <v>4605</v>
      </c>
      <c r="D956" s="153">
        <f t="shared" si="49"/>
        <v>1</v>
      </c>
      <c r="E956" s="126">
        <v>1</v>
      </c>
      <c r="F956" s="126"/>
      <c r="G956" s="127"/>
      <c r="H956" s="253"/>
      <c r="I956" s="93"/>
    </row>
    <row r="957" spans="1:9" x14ac:dyDescent="0.25">
      <c r="A957" s="230"/>
      <c r="B957" s="49"/>
      <c r="C957" s="140" t="s">
        <v>4606</v>
      </c>
      <c r="D957" s="153">
        <f t="shared" si="49"/>
        <v>1</v>
      </c>
      <c r="E957" s="126">
        <v>1</v>
      </c>
      <c r="F957" s="126"/>
      <c r="G957" s="127"/>
      <c r="H957" s="253"/>
      <c r="I957" s="93"/>
    </row>
    <row r="958" spans="1:9" x14ac:dyDescent="0.25">
      <c r="A958" s="230"/>
      <c r="B958" s="49"/>
      <c r="C958" s="140" t="s">
        <v>4607</v>
      </c>
      <c r="D958" s="153">
        <f t="shared" si="49"/>
        <v>1</v>
      </c>
      <c r="E958" s="126">
        <v>1</v>
      </c>
      <c r="F958" s="126"/>
      <c r="G958" s="127"/>
      <c r="H958" s="253"/>
      <c r="I958" s="93"/>
    </row>
    <row r="959" spans="1:9" x14ac:dyDescent="0.25">
      <c r="A959" s="230"/>
      <c r="B959" s="49"/>
      <c r="C959" s="140" t="s">
        <v>4608</v>
      </c>
      <c r="D959" s="153">
        <f t="shared" si="49"/>
        <v>1</v>
      </c>
      <c r="E959" s="126">
        <v>1</v>
      </c>
      <c r="F959" s="126"/>
      <c r="G959" s="127"/>
      <c r="H959" s="253"/>
      <c r="I959" s="93"/>
    </row>
    <row r="960" spans="1:9" ht="24" x14ac:dyDescent="0.25">
      <c r="A960" s="230"/>
      <c r="B960" s="49"/>
      <c r="C960" s="140" t="s">
        <v>4609</v>
      </c>
      <c r="D960" s="153">
        <f t="shared" si="49"/>
        <v>1</v>
      </c>
      <c r="E960" s="126">
        <v>1</v>
      </c>
      <c r="F960" s="126"/>
      <c r="G960" s="127"/>
      <c r="H960" s="253"/>
      <c r="I960" s="93"/>
    </row>
    <row r="961" spans="1:9" x14ac:dyDescent="0.25">
      <c r="A961" s="230"/>
      <c r="B961" s="49"/>
      <c r="C961" s="234"/>
      <c r="D961" s="253"/>
      <c r="E961" s="253"/>
      <c r="F961" s="253"/>
      <c r="G961" s="253"/>
      <c r="H961" s="253"/>
      <c r="I961" s="129"/>
    </row>
    <row r="962" spans="1:9" x14ac:dyDescent="0.25">
      <c r="A962" s="230"/>
      <c r="B962" s="49"/>
      <c r="C962" s="234" t="s">
        <v>1480</v>
      </c>
      <c r="D962" s="253"/>
      <c r="E962" s="253"/>
      <c r="F962" s="253"/>
      <c r="G962" s="253"/>
      <c r="H962" s="253"/>
      <c r="I962" s="129"/>
    </row>
    <row r="963" spans="1:9" x14ac:dyDescent="0.25">
      <c r="A963" s="230"/>
      <c r="B963" s="49"/>
      <c r="C963" s="234"/>
      <c r="D963" s="253"/>
      <c r="E963" s="253"/>
      <c r="F963" s="253"/>
      <c r="G963" s="253"/>
      <c r="H963" s="253"/>
      <c r="I963" s="129"/>
    </row>
    <row r="964" spans="1:9" x14ac:dyDescent="0.25">
      <c r="A964" s="230"/>
      <c r="B964" s="49"/>
      <c r="C964" s="232" t="s">
        <v>726</v>
      </c>
      <c r="D964" s="231"/>
      <c r="E964" s="231" t="s">
        <v>1485</v>
      </c>
      <c r="F964" s="231" t="s">
        <v>712</v>
      </c>
      <c r="G964" s="231" t="s">
        <v>1486</v>
      </c>
      <c r="H964" s="253"/>
      <c r="I964" s="129"/>
    </row>
    <row r="965" spans="1:9" ht="24" x14ac:dyDescent="0.25">
      <c r="A965" s="230"/>
      <c r="B965" s="49"/>
      <c r="C965" s="140" t="s">
        <v>4610</v>
      </c>
      <c r="D965" s="153">
        <f t="shared" ref="D965:D971" si="50">IF(E965="Justificado",0,1)</f>
        <v>1</v>
      </c>
      <c r="E965" s="126">
        <v>1</v>
      </c>
      <c r="F965" s="126"/>
      <c r="G965" s="127"/>
      <c r="H965" s="253"/>
      <c r="I965" s="129"/>
    </row>
    <row r="966" spans="1:9" ht="36" x14ac:dyDescent="0.25">
      <c r="A966" s="230"/>
      <c r="B966" s="49"/>
      <c r="C966" s="124" t="s">
        <v>1495</v>
      </c>
      <c r="D966" s="153">
        <f t="shared" si="50"/>
        <v>1</v>
      </c>
      <c r="E966" s="126">
        <v>1</v>
      </c>
      <c r="F966" s="126"/>
      <c r="G966" s="127"/>
      <c r="H966" s="253"/>
      <c r="I966" s="129"/>
    </row>
    <row r="967" spans="1:9" ht="36" x14ac:dyDescent="0.25">
      <c r="A967" s="230"/>
      <c r="B967" s="49"/>
      <c r="C967" s="124" t="s">
        <v>1496</v>
      </c>
      <c r="D967" s="153">
        <f t="shared" si="50"/>
        <v>1</v>
      </c>
      <c r="E967" s="126">
        <v>1</v>
      </c>
      <c r="F967" s="126"/>
      <c r="G967" s="127"/>
      <c r="H967" s="253"/>
      <c r="I967" s="129"/>
    </row>
    <row r="968" spans="1:9" ht="36" x14ac:dyDescent="0.25">
      <c r="A968" s="230"/>
      <c r="B968" s="49"/>
      <c r="C968" s="124" t="s">
        <v>1497</v>
      </c>
      <c r="D968" s="153">
        <f t="shared" si="50"/>
        <v>1</v>
      </c>
      <c r="E968" s="126">
        <v>1</v>
      </c>
      <c r="F968" s="126"/>
      <c r="G968" s="127"/>
      <c r="H968" s="253"/>
      <c r="I968" s="129"/>
    </row>
    <row r="969" spans="1:9" ht="24" x14ac:dyDescent="0.25">
      <c r="A969" s="230"/>
      <c r="B969" s="49"/>
      <c r="C969" s="124" t="s">
        <v>1498</v>
      </c>
      <c r="D969" s="153">
        <f t="shared" si="50"/>
        <v>1</v>
      </c>
      <c r="E969" s="126">
        <v>1</v>
      </c>
      <c r="F969" s="126"/>
      <c r="G969" s="127"/>
      <c r="H969" s="253"/>
      <c r="I969" s="129"/>
    </row>
    <row r="970" spans="1:9" ht="24" x14ac:dyDescent="0.25">
      <c r="A970" s="230"/>
      <c r="B970" s="49"/>
      <c r="C970" s="124" t="s">
        <v>1499</v>
      </c>
      <c r="D970" s="153">
        <f t="shared" si="50"/>
        <v>1</v>
      </c>
      <c r="E970" s="126">
        <v>1</v>
      </c>
      <c r="F970" s="126"/>
      <c r="G970" s="127"/>
      <c r="H970" s="253"/>
      <c r="I970" s="129"/>
    </row>
    <row r="971" spans="1:9" ht="48" x14ac:dyDescent="0.25">
      <c r="A971" s="230"/>
      <c r="B971" s="49"/>
      <c r="C971" s="124" t="s">
        <v>1500</v>
      </c>
      <c r="D971" s="153">
        <f t="shared" si="50"/>
        <v>1</v>
      </c>
      <c r="E971" s="126">
        <v>1</v>
      </c>
      <c r="F971" s="126"/>
      <c r="G971" s="127"/>
      <c r="H971" s="253"/>
      <c r="I971" s="129"/>
    </row>
    <row r="972" spans="1:9" ht="36" x14ac:dyDescent="0.25">
      <c r="A972" s="230"/>
      <c r="B972" s="49"/>
      <c r="C972" s="130" t="s">
        <v>4611</v>
      </c>
      <c r="D972" s="153">
        <f t="shared" ref="D972:D973" si="51">IF(E972="Justificado",0,1)</f>
        <v>1</v>
      </c>
      <c r="E972" s="126">
        <v>1</v>
      </c>
      <c r="F972" s="126"/>
      <c r="G972" s="127"/>
      <c r="H972" s="253"/>
      <c r="I972" s="129"/>
    </row>
    <row r="973" spans="1:9" ht="24" x14ac:dyDescent="0.25">
      <c r="A973" s="230"/>
      <c r="B973" s="49"/>
      <c r="C973" s="124" t="s">
        <v>1502</v>
      </c>
      <c r="D973" s="153">
        <f t="shared" si="51"/>
        <v>1</v>
      </c>
      <c r="E973" s="126">
        <v>1</v>
      </c>
      <c r="F973" s="126"/>
      <c r="G973" s="127"/>
      <c r="H973" s="253"/>
      <c r="I973" s="129"/>
    </row>
    <row r="974" spans="1:9" x14ac:dyDescent="0.25">
      <c r="A974" s="230"/>
      <c r="B974" s="97"/>
      <c r="C974" s="234"/>
      <c r="D974" s="234"/>
      <c r="E974" s="253"/>
      <c r="F974" s="253"/>
      <c r="G974" s="253"/>
      <c r="H974" s="255"/>
      <c r="I974" s="98"/>
    </row>
    <row r="975" spans="1:9" x14ac:dyDescent="0.25">
      <c r="A975" s="230"/>
      <c r="B975" s="230"/>
      <c r="C975" s="256"/>
      <c r="D975" s="230"/>
      <c r="E975" s="230"/>
      <c r="F975" s="230"/>
      <c r="G975" s="230"/>
      <c r="H975" s="230"/>
      <c r="I975" s="230"/>
    </row>
    <row r="976" spans="1:9" x14ac:dyDescent="0.25">
      <c r="A976" s="230"/>
      <c r="B976" s="230"/>
      <c r="C976" s="256"/>
      <c r="D976" s="230"/>
      <c r="E976" s="230"/>
      <c r="F976" s="230"/>
      <c r="G976" s="230"/>
      <c r="H976" s="230"/>
      <c r="I976" s="230"/>
    </row>
    <row r="977" spans="1:9" ht="18.75" x14ac:dyDescent="0.25">
      <c r="A977" s="230"/>
      <c r="B977" s="407" t="s">
        <v>4612</v>
      </c>
      <c r="C977" s="408"/>
      <c r="D977" s="408"/>
      <c r="E977" s="408"/>
      <c r="F977" s="408"/>
      <c r="G977" s="408"/>
      <c r="H977" s="408"/>
      <c r="I977" s="243"/>
    </row>
    <row r="978" spans="1:9" x14ac:dyDescent="0.25">
      <c r="A978" s="230"/>
      <c r="B978" s="232"/>
      <c r="C978" s="232"/>
      <c r="D978" s="232"/>
      <c r="E978" s="232"/>
      <c r="F978" s="232"/>
      <c r="G978" s="232"/>
      <c r="H978" s="232"/>
      <c r="I978" s="232"/>
    </row>
    <row r="979" spans="1:9" x14ac:dyDescent="0.25">
      <c r="A979" s="230"/>
      <c r="B979" s="232"/>
      <c r="C979" s="244" t="s">
        <v>1478</v>
      </c>
      <c r="D979" s="244"/>
      <c r="E979" s="245">
        <f>IF(SUM(D988:D995)=0,"NA",SUM(E988:E995)/SUM(D988:D995))</f>
        <v>1</v>
      </c>
      <c r="F979" s="246"/>
      <c r="G979" s="248"/>
      <c r="H979" s="234"/>
      <c r="I979" s="232"/>
    </row>
    <row r="980" spans="1:9" x14ac:dyDescent="0.25">
      <c r="A980" s="230"/>
      <c r="B980" s="234"/>
      <c r="C980" s="244" t="s">
        <v>1480</v>
      </c>
      <c r="D980" s="244"/>
      <c r="E980" s="245">
        <f>IF(SUM(D988:D995)=0,"NA",SUM(E1000:E1007)/SUM(D1000:D1007))</f>
        <v>1</v>
      </c>
      <c r="F980" s="246"/>
      <c r="G980" s="248"/>
      <c r="H980" s="234"/>
      <c r="I980" s="232"/>
    </row>
    <row r="981" spans="1:9" x14ac:dyDescent="0.25">
      <c r="A981" s="230"/>
      <c r="B981" s="234"/>
      <c r="C981" s="244" t="s">
        <v>1482</v>
      </c>
      <c r="D981" s="244"/>
      <c r="E981" s="177">
        <f>IF(SUM(D988:D995)=0,"NA",E979*0.6+E980*0.4)</f>
        <v>1</v>
      </c>
      <c r="F981" s="249"/>
      <c r="G981" s="235" t="s">
        <v>4591</v>
      </c>
      <c r="H981" s="234"/>
      <c r="I981" s="232"/>
    </row>
    <row r="982" spans="1:9" x14ac:dyDescent="0.25">
      <c r="A982" s="230"/>
      <c r="B982" s="234"/>
      <c r="C982" s="234"/>
      <c r="D982" s="234"/>
      <c r="E982" s="236"/>
      <c r="F982" s="236"/>
      <c r="G982" s="234"/>
      <c r="H982" s="234"/>
      <c r="I982" s="232"/>
    </row>
    <row r="983" spans="1:9" x14ac:dyDescent="0.25">
      <c r="A983" s="230"/>
      <c r="B983" s="231"/>
      <c r="C983" s="232"/>
      <c r="D983" s="231"/>
      <c r="E983" s="231"/>
      <c r="F983" s="231"/>
      <c r="G983" s="231"/>
      <c r="H983" s="232"/>
      <c r="I983" s="232"/>
    </row>
    <row r="984" spans="1:9" x14ac:dyDescent="0.25">
      <c r="A984" s="230"/>
      <c r="B984" s="91"/>
      <c r="C984" s="251"/>
      <c r="D984" s="252"/>
      <c r="E984" s="409"/>
      <c r="F984" s="410"/>
      <c r="G984" s="410"/>
      <c r="H984" s="252"/>
      <c r="I984" s="92"/>
    </row>
    <row r="985" spans="1:9" x14ac:dyDescent="0.25">
      <c r="A985" s="230"/>
      <c r="B985" s="49"/>
      <c r="C985" s="234" t="s">
        <v>1484</v>
      </c>
      <c r="D985" s="253"/>
      <c r="E985" s="253"/>
      <c r="F985" s="253"/>
      <c r="G985" s="253"/>
      <c r="H985" s="253"/>
      <c r="I985" s="93"/>
    </row>
    <row r="986" spans="1:9" x14ac:dyDescent="0.25">
      <c r="A986" s="230"/>
      <c r="B986" s="123"/>
      <c r="C986" s="234"/>
      <c r="D986" s="253"/>
      <c r="E986" s="253"/>
      <c r="F986" s="253"/>
      <c r="G986" s="253"/>
      <c r="H986" s="253"/>
      <c r="I986" s="93"/>
    </row>
    <row r="987" spans="1:9" x14ac:dyDescent="0.25">
      <c r="A987" s="230"/>
      <c r="B987" s="123"/>
      <c r="C987" s="232" t="s">
        <v>726</v>
      </c>
      <c r="D987" s="231"/>
      <c r="E987" s="231" t="s">
        <v>1485</v>
      </c>
      <c r="F987" s="231" t="s">
        <v>712</v>
      </c>
      <c r="G987" s="231" t="s">
        <v>1486</v>
      </c>
      <c r="H987" s="253"/>
      <c r="I987" s="93"/>
    </row>
    <row r="988" spans="1:9" x14ac:dyDescent="0.25">
      <c r="A988" s="230"/>
      <c r="B988" s="49"/>
      <c r="C988" s="124" t="s">
        <v>1487</v>
      </c>
      <c r="D988" s="153">
        <f t="shared" ref="D988:D993" si="52">IF(E988="Justificado",0,1)</f>
        <v>1</v>
      </c>
      <c r="E988" s="126">
        <v>1</v>
      </c>
      <c r="F988" s="126"/>
      <c r="G988" s="127"/>
      <c r="H988" s="253"/>
      <c r="I988" s="93"/>
    </row>
    <row r="989" spans="1:9" ht="24" x14ac:dyDescent="0.25">
      <c r="A989" s="230"/>
      <c r="B989" s="49"/>
      <c r="C989" s="124" t="s">
        <v>1488</v>
      </c>
      <c r="D989" s="153">
        <f t="shared" si="52"/>
        <v>1</v>
      </c>
      <c r="E989" s="126">
        <v>1</v>
      </c>
      <c r="F989" s="126"/>
      <c r="G989" s="127"/>
      <c r="H989" s="253"/>
      <c r="I989" s="93"/>
    </row>
    <row r="990" spans="1:9" ht="24" x14ac:dyDescent="0.25">
      <c r="A990" s="230"/>
      <c r="B990" s="49"/>
      <c r="C990" s="140" t="s">
        <v>4613</v>
      </c>
      <c r="D990" s="153">
        <f t="shared" si="52"/>
        <v>1</v>
      </c>
      <c r="E990" s="126">
        <v>1</v>
      </c>
      <c r="F990" s="126"/>
      <c r="G990" s="127"/>
      <c r="H990" s="253"/>
      <c r="I990" s="93"/>
    </row>
    <row r="991" spans="1:9" x14ac:dyDescent="0.25">
      <c r="A991" s="230"/>
      <c r="B991" s="49"/>
      <c r="C991" s="140" t="s">
        <v>4614</v>
      </c>
      <c r="D991" s="153">
        <f t="shared" si="52"/>
        <v>1</v>
      </c>
      <c r="E991" s="126">
        <v>1</v>
      </c>
      <c r="F991" s="126"/>
      <c r="G991" s="127"/>
      <c r="H991" s="253"/>
      <c r="I991" s="93"/>
    </row>
    <row r="992" spans="1:9" x14ac:dyDescent="0.25">
      <c r="A992" s="230"/>
      <c r="B992" s="49"/>
      <c r="C992" s="140" t="s">
        <v>4615</v>
      </c>
      <c r="D992" s="153">
        <f t="shared" si="52"/>
        <v>1</v>
      </c>
      <c r="E992" s="126">
        <v>1</v>
      </c>
      <c r="F992" s="126"/>
      <c r="G992" s="127"/>
      <c r="H992" s="253"/>
      <c r="I992" s="93"/>
    </row>
    <row r="993" spans="1:9" x14ac:dyDescent="0.25">
      <c r="A993" s="230"/>
      <c r="B993" s="49"/>
      <c r="C993" s="140" t="s">
        <v>4616</v>
      </c>
      <c r="D993" s="153">
        <f t="shared" si="52"/>
        <v>1</v>
      </c>
      <c r="E993" s="126">
        <v>1</v>
      </c>
      <c r="F993" s="126"/>
      <c r="G993" s="127"/>
      <c r="H993" s="253"/>
      <c r="I993" s="93"/>
    </row>
    <row r="994" spans="1:9" x14ac:dyDescent="0.25">
      <c r="A994" s="230"/>
      <c r="B994" s="49"/>
      <c r="C994" s="140" t="s">
        <v>4617</v>
      </c>
      <c r="D994" s="153">
        <f t="shared" ref="D994:D995" si="53">IF(E994="Justificado",0,1)</f>
        <v>1</v>
      </c>
      <c r="E994" s="126">
        <v>1</v>
      </c>
      <c r="F994" s="126"/>
      <c r="G994" s="127"/>
      <c r="H994" s="253"/>
      <c r="I994" s="93"/>
    </row>
    <row r="995" spans="1:9" x14ac:dyDescent="0.25">
      <c r="A995" s="230"/>
      <c r="B995" s="49"/>
      <c r="C995" s="140" t="s">
        <v>4618</v>
      </c>
      <c r="D995" s="153">
        <f t="shared" si="53"/>
        <v>1</v>
      </c>
      <c r="E995" s="126">
        <v>1</v>
      </c>
      <c r="F995" s="126"/>
      <c r="G995" s="127"/>
      <c r="H995" s="253"/>
      <c r="I995" s="93"/>
    </row>
    <row r="996" spans="1:9" x14ac:dyDescent="0.25">
      <c r="A996" s="230"/>
      <c r="B996" s="49"/>
      <c r="C996" s="234"/>
      <c r="D996" s="253"/>
      <c r="E996" s="253"/>
      <c r="F996" s="253"/>
      <c r="G996" s="253"/>
      <c r="H996" s="253"/>
      <c r="I996" s="129"/>
    </row>
    <row r="997" spans="1:9" x14ac:dyDescent="0.25">
      <c r="A997" s="230"/>
      <c r="B997" s="49"/>
      <c r="C997" s="234" t="s">
        <v>1480</v>
      </c>
      <c r="D997" s="253"/>
      <c r="E997" s="253"/>
      <c r="F997" s="253"/>
      <c r="G997" s="253"/>
      <c r="H997" s="253"/>
      <c r="I997" s="129"/>
    </row>
    <row r="998" spans="1:9" x14ac:dyDescent="0.25">
      <c r="A998" s="230"/>
      <c r="B998" s="49"/>
      <c r="C998" s="234"/>
      <c r="D998" s="253"/>
      <c r="E998" s="253"/>
      <c r="F998" s="253"/>
      <c r="G998" s="253"/>
      <c r="H998" s="253"/>
      <c r="I998" s="129"/>
    </row>
    <row r="999" spans="1:9" x14ac:dyDescent="0.25">
      <c r="A999" s="230"/>
      <c r="B999" s="49"/>
      <c r="C999" s="232" t="s">
        <v>726</v>
      </c>
      <c r="D999" s="231"/>
      <c r="E999" s="231" t="s">
        <v>1485</v>
      </c>
      <c r="F999" s="231" t="s">
        <v>712</v>
      </c>
      <c r="G999" s="231" t="s">
        <v>1486</v>
      </c>
      <c r="H999" s="253"/>
      <c r="I999" s="129"/>
    </row>
    <row r="1000" spans="1:9" ht="24" x14ac:dyDescent="0.25">
      <c r="A1000" s="230"/>
      <c r="B1000" s="49"/>
      <c r="C1000" s="140" t="s">
        <v>4619</v>
      </c>
      <c r="D1000" s="153">
        <f t="shared" ref="D1000:D1006" si="54">IF(E1000="Justificado",0,1)</f>
        <v>1</v>
      </c>
      <c r="E1000" s="126">
        <v>1</v>
      </c>
      <c r="F1000" s="126"/>
      <c r="G1000" s="127"/>
      <c r="H1000" s="253"/>
      <c r="I1000" s="129"/>
    </row>
    <row r="1001" spans="1:9" ht="36" x14ac:dyDescent="0.25">
      <c r="A1001" s="230"/>
      <c r="B1001" s="49"/>
      <c r="C1001" s="124" t="s">
        <v>4082</v>
      </c>
      <c r="D1001" s="153">
        <f t="shared" si="54"/>
        <v>1</v>
      </c>
      <c r="E1001" s="126">
        <v>1</v>
      </c>
      <c r="F1001" s="126"/>
      <c r="G1001" s="127"/>
      <c r="H1001" s="253"/>
      <c r="I1001" s="129"/>
    </row>
    <row r="1002" spans="1:9" ht="36" x14ac:dyDescent="0.25">
      <c r="A1002" s="230"/>
      <c r="B1002" s="49"/>
      <c r="C1002" s="124" t="s">
        <v>4083</v>
      </c>
      <c r="D1002" s="153">
        <f t="shared" si="54"/>
        <v>1</v>
      </c>
      <c r="E1002" s="126">
        <v>1</v>
      </c>
      <c r="F1002" s="126"/>
      <c r="G1002" s="127"/>
      <c r="H1002" s="253"/>
      <c r="I1002" s="129"/>
    </row>
    <row r="1003" spans="1:9" ht="36" x14ac:dyDescent="0.25">
      <c r="A1003" s="230"/>
      <c r="B1003" s="49"/>
      <c r="C1003" s="124" t="s">
        <v>4084</v>
      </c>
      <c r="D1003" s="153">
        <f t="shared" si="54"/>
        <v>1</v>
      </c>
      <c r="E1003" s="126">
        <v>1</v>
      </c>
      <c r="F1003" s="126"/>
      <c r="G1003" s="127"/>
      <c r="H1003" s="253"/>
      <c r="I1003" s="129"/>
    </row>
    <row r="1004" spans="1:9" ht="24" x14ac:dyDescent="0.25">
      <c r="A1004" s="230"/>
      <c r="B1004" s="49"/>
      <c r="C1004" s="124" t="s">
        <v>4085</v>
      </c>
      <c r="D1004" s="153">
        <f t="shared" si="54"/>
        <v>1</v>
      </c>
      <c r="E1004" s="126">
        <v>1</v>
      </c>
      <c r="F1004" s="126"/>
      <c r="G1004" s="127"/>
      <c r="H1004" s="253"/>
      <c r="I1004" s="129"/>
    </row>
    <row r="1005" spans="1:9" ht="24" x14ac:dyDescent="0.25">
      <c r="A1005" s="230"/>
      <c r="B1005" s="49"/>
      <c r="C1005" s="124" t="s">
        <v>4086</v>
      </c>
      <c r="D1005" s="153">
        <f t="shared" si="54"/>
        <v>1</v>
      </c>
      <c r="E1005" s="126">
        <v>1</v>
      </c>
      <c r="F1005" s="126"/>
      <c r="G1005" s="127"/>
      <c r="H1005" s="253"/>
      <c r="I1005" s="129"/>
    </row>
    <row r="1006" spans="1:9" ht="48" x14ac:dyDescent="0.25">
      <c r="A1006" s="230"/>
      <c r="B1006" s="49"/>
      <c r="C1006" s="124" t="s">
        <v>2815</v>
      </c>
      <c r="D1006" s="153">
        <f t="shared" si="54"/>
        <v>1</v>
      </c>
      <c r="E1006" s="126">
        <v>1</v>
      </c>
      <c r="F1006" s="126"/>
      <c r="G1006" s="127"/>
      <c r="H1006" s="253"/>
      <c r="I1006" s="129"/>
    </row>
    <row r="1007" spans="1:9" ht="36" x14ac:dyDescent="0.25">
      <c r="A1007" s="230"/>
      <c r="B1007" s="49"/>
      <c r="C1007" s="130" t="s">
        <v>4620</v>
      </c>
      <c r="D1007" s="153">
        <f t="shared" ref="D1007:D1008" si="55">IF(E1007="Justificado",0,1)</f>
        <v>1</v>
      </c>
      <c r="E1007" s="126">
        <v>1</v>
      </c>
      <c r="F1007" s="126"/>
      <c r="G1007" s="127"/>
      <c r="H1007" s="253"/>
      <c r="I1007" s="129"/>
    </row>
    <row r="1008" spans="1:9" ht="24" x14ac:dyDescent="0.25">
      <c r="A1008" s="230"/>
      <c r="B1008" s="49"/>
      <c r="C1008" s="124" t="s">
        <v>2451</v>
      </c>
      <c r="D1008" s="153">
        <f t="shared" si="55"/>
        <v>1</v>
      </c>
      <c r="E1008" s="126">
        <v>1</v>
      </c>
      <c r="F1008" s="126"/>
      <c r="G1008" s="127"/>
      <c r="H1008" s="253"/>
      <c r="I1008" s="129"/>
    </row>
    <row r="1009" spans="1:9" x14ac:dyDescent="0.25">
      <c r="A1009" s="230"/>
      <c r="B1009" s="97"/>
      <c r="C1009" s="234"/>
      <c r="D1009" s="234"/>
      <c r="E1009" s="253"/>
      <c r="F1009" s="253"/>
      <c r="G1009" s="253"/>
      <c r="H1009" s="255"/>
      <c r="I1009" s="98"/>
    </row>
    <row r="1010" spans="1:9" x14ac:dyDescent="0.25">
      <c r="A1010" s="230"/>
      <c r="B1010" s="230"/>
      <c r="C1010" s="256"/>
      <c r="D1010" s="230"/>
      <c r="E1010" s="230"/>
      <c r="F1010" s="230"/>
      <c r="G1010" s="230"/>
      <c r="H1010" s="230"/>
      <c r="I1010" s="230"/>
    </row>
    <row r="1011" spans="1:9" ht="18.75" x14ac:dyDescent="0.25">
      <c r="A1011" s="230"/>
      <c r="B1011" s="407" t="s">
        <v>4621</v>
      </c>
      <c r="C1011" s="408"/>
      <c r="D1011" s="408"/>
      <c r="E1011" s="408"/>
      <c r="F1011" s="408"/>
      <c r="G1011" s="408"/>
      <c r="H1011" s="408"/>
      <c r="I1011" s="243"/>
    </row>
    <row r="1012" spans="1:9" x14ac:dyDescent="0.25">
      <c r="A1012" s="230"/>
      <c r="B1012" s="232"/>
      <c r="C1012" s="232"/>
      <c r="D1012" s="232"/>
      <c r="E1012" s="232"/>
      <c r="F1012" s="232"/>
      <c r="G1012" s="232"/>
      <c r="H1012" s="232"/>
      <c r="I1012" s="232"/>
    </row>
    <row r="1013" spans="1:9" x14ac:dyDescent="0.25">
      <c r="A1013" s="230"/>
      <c r="B1013" s="232"/>
      <c r="C1013" s="244" t="s">
        <v>1478</v>
      </c>
      <c r="D1013" s="244"/>
      <c r="E1013" s="245">
        <f>IF(SUM(D1022:D1027)=0,"NA",SUM(E1022:E1027)/SUM(D1022:D1027))</f>
        <v>1</v>
      </c>
      <c r="F1013" s="246"/>
      <c r="G1013" s="248"/>
      <c r="H1013" s="234"/>
      <c r="I1013" s="232"/>
    </row>
    <row r="1014" spans="1:9" x14ac:dyDescent="0.25">
      <c r="A1014" s="230"/>
      <c r="B1014" s="234"/>
      <c r="C1014" s="244" t="s">
        <v>1480</v>
      </c>
      <c r="D1014" s="244"/>
      <c r="E1014" s="245">
        <f>IF(SUM(D1022:D1027)=0,"NA",SUM(E1032:E1039)/SUM(D1032:D1039))</f>
        <v>1</v>
      </c>
      <c r="F1014" s="246"/>
      <c r="G1014" s="248"/>
      <c r="H1014" s="234"/>
      <c r="I1014" s="232"/>
    </row>
    <row r="1015" spans="1:9" x14ac:dyDescent="0.25">
      <c r="A1015" s="230"/>
      <c r="B1015" s="234"/>
      <c r="C1015" s="244" t="s">
        <v>1482</v>
      </c>
      <c r="D1015" s="244"/>
      <c r="E1015" s="177">
        <f>IF(SUM(D1022:D1027)=0,"NA",E1013*0.6+E1014*0.4)</f>
        <v>1</v>
      </c>
      <c r="F1015" s="249"/>
      <c r="G1015" s="235" t="s">
        <v>4591</v>
      </c>
      <c r="H1015" s="234"/>
      <c r="I1015" s="232"/>
    </row>
    <row r="1016" spans="1:9" x14ac:dyDescent="0.25">
      <c r="A1016" s="230"/>
      <c r="B1016" s="234"/>
      <c r="C1016" s="234"/>
      <c r="D1016" s="234"/>
      <c r="E1016" s="236"/>
      <c r="F1016" s="236"/>
      <c r="G1016" s="234"/>
      <c r="H1016" s="234"/>
      <c r="I1016" s="232"/>
    </row>
    <row r="1017" spans="1:9" x14ac:dyDescent="0.25">
      <c r="A1017" s="230"/>
      <c r="B1017" s="231"/>
      <c r="C1017" s="232"/>
      <c r="D1017" s="231"/>
      <c r="E1017" s="231"/>
      <c r="F1017" s="231"/>
      <c r="G1017" s="231"/>
      <c r="H1017" s="232"/>
      <c r="I1017" s="232"/>
    </row>
    <row r="1018" spans="1:9" x14ac:dyDescent="0.25">
      <c r="A1018" s="230"/>
      <c r="B1018" s="91"/>
      <c r="C1018" s="251"/>
      <c r="D1018" s="252"/>
      <c r="E1018" s="409"/>
      <c r="F1018" s="410"/>
      <c r="G1018" s="410"/>
      <c r="H1018" s="252"/>
      <c r="I1018" s="92"/>
    </row>
    <row r="1019" spans="1:9" x14ac:dyDescent="0.25">
      <c r="A1019" s="230"/>
      <c r="B1019" s="49"/>
      <c r="C1019" s="234" t="s">
        <v>1484</v>
      </c>
      <c r="D1019" s="253"/>
      <c r="E1019" s="253"/>
      <c r="F1019" s="253"/>
      <c r="G1019" s="253"/>
      <c r="H1019" s="253"/>
      <c r="I1019" s="93"/>
    </row>
    <row r="1020" spans="1:9" x14ac:dyDescent="0.25">
      <c r="A1020" s="230"/>
      <c r="B1020" s="123"/>
      <c r="C1020" s="234"/>
      <c r="D1020" s="253"/>
      <c r="E1020" s="253"/>
      <c r="F1020" s="253"/>
      <c r="G1020" s="253"/>
      <c r="H1020" s="253"/>
      <c r="I1020" s="93"/>
    </row>
    <row r="1021" spans="1:9" x14ac:dyDescent="0.25">
      <c r="A1021" s="230"/>
      <c r="B1021" s="123"/>
      <c r="C1021" s="232" t="s">
        <v>726</v>
      </c>
      <c r="D1021" s="231"/>
      <c r="E1021" s="231" t="s">
        <v>1485</v>
      </c>
      <c r="F1021" s="231" t="s">
        <v>712</v>
      </c>
      <c r="G1021" s="231" t="s">
        <v>1486</v>
      </c>
      <c r="H1021" s="253"/>
      <c r="I1021" s="93"/>
    </row>
    <row r="1022" spans="1:9" x14ac:dyDescent="0.25">
      <c r="A1022" s="230"/>
      <c r="B1022" s="49"/>
      <c r="C1022" s="124" t="s">
        <v>1487</v>
      </c>
      <c r="D1022" s="153">
        <f t="shared" ref="D1022:D1026" si="56">IF(E1022="Justificado",0,1)</f>
        <v>1</v>
      </c>
      <c r="E1022" s="126">
        <v>1</v>
      </c>
      <c r="F1022" s="126"/>
      <c r="G1022" s="127"/>
      <c r="H1022" s="253"/>
      <c r="I1022" s="93"/>
    </row>
    <row r="1023" spans="1:9" ht="24" x14ac:dyDescent="0.25">
      <c r="A1023" s="230"/>
      <c r="B1023" s="49"/>
      <c r="C1023" s="124" t="s">
        <v>1488</v>
      </c>
      <c r="D1023" s="153">
        <f t="shared" si="56"/>
        <v>1</v>
      </c>
      <c r="E1023" s="126">
        <v>1</v>
      </c>
      <c r="F1023" s="126"/>
      <c r="G1023" s="127"/>
      <c r="H1023" s="253"/>
      <c r="I1023" s="93"/>
    </row>
    <row r="1024" spans="1:9" x14ac:dyDescent="0.25">
      <c r="A1024" s="230"/>
      <c r="B1024" s="49"/>
      <c r="C1024" s="140" t="s">
        <v>4622</v>
      </c>
      <c r="D1024" s="153">
        <f t="shared" si="56"/>
        <v>1</v>
      </c>
      <c r="E1024" s="126">
        <v>1</v>
      </c>
      <c r="F1024" s="126"/>
      <c r="G1024" s="127"/>
      <c r="H1024" s="253"/>
      <c r="I1024" s="93"/>
    </row>
    <row r="1025" spans="1:9" x14ac:dyDescent="0.25">
      <c r="A1025" s="230"/>
      <c r="B1025" s="49"/>
      <c r="C1025" s="140" t="s">
        <v>4623</v>
      </c>
      <c r="D1025" s="153">
        <f t="shared" si="56"/>
        <v>1</v>
      </c>
      <c r="E1025" s="126">
        <v>1</v>
      </c>
      <c r="F1025" s="126"/>
      <c r="G1025" s="127"/>
      <c r="H1025" s="253"/>
      <c r="I1025" s="93"/>
    </row>
    <row r="1026" spans="1:9" x14ac:dyDescent="0.25">
      <c r="A1026" s="230"/>
      <c r="B1026" s="49"/>
      <c r="C1026" s="140" t="s">
        <v>4624</v>
      </c>
      <c r="D1026" s="153">
        <f t="shared" si="56"/>
        <v>1</v>
      </c>
      <c r="E1026" s="126">
        <v>1</v>
      </c>
      <c r="F1026" s="126"/>
      <c r="G1026" s="127"/>
      <c r="H1026" s="253"/>
      <c r="I1026" s="93"/>
    </row>
    <row r="1027" spans="1:9" x14ac:dyDescent="0.25">
      <c r="A1027" s="230"/>
      <c r="B1027" s="49"/>
      <c r="C1027" s="140" t="s">
        <v>4625</v>
      </c>
      <c r="D1027" s="128">
        <v>1</v>
      </c>
      <c r="E1027" s="126">
        <v>1</v>
      </c>
      <c r="F1027" s="126"/>
      <c r="G1027" s="127"/>
      <c r="H1027" s="253"/>
      <c r="I1027" s="93"/>
    </row>
    <row r="1028" spans="1:9" x14ac:dyDescent="0.25">
      <c r="A1028" s="230"/>
      <c r="B1028" s="49"/>
      <c r="C1028" s="234"/>
      <c r="D1028" s="253"/>
      <c r="E1028" s="253"/>
      <c r="F1028" s="253"/>
      <c r="G1028" s="253"/>
      <c r="H1028" s="253"/>
      <c r="I1028" s="129"/>
    </row>
    <row r="1029" spans="1:9" x14ac:dyDescent="0.25">
      <c r="A1029" s="230"/>
      <c r="B1029" s="49"/>
      <c r="C1029" s="234" t="s">
        <v>1480</v>
      </c>
      <c r="D1029" s="253"/>
      <c r="E1029" s="253"/>
      <c r="F1029" s="253"/>
      <c r="G1029" s="253"/>
      <c r="H1029" s="253"/>
      <c r="I1029" s="129"/>
    </row>
    <row r="1030" spans="1:9" x14ac:dyDescent="0.25">
      <c r="A1030" s="230"/>
      <c r="B1030" s="49"/>
      <c r="C1030" s="234"/>
      <c r="D1030" s="253"/>
      <c r="E1030" s="253"/>
      <c r="F1030" s="253"/>
      <c r="G1030" s="253"/>
      <c r="H1030" s="253"/>
      <c r="I1030" s="129"/>
    </row>
    <row r="1031" spans="1:9" x14ac:dyDescent="0.25">
      <c r="A1031" s="230"/>
      <c r="B1031" s="49"/>
      <c r="C1031" s="232" t="s">
        <v>726</v>
      </c>
      <c r="D1031" s="231"/>
      <c r="E1031" s="231" t="s">
        <v>1485</v>
      </c>
      <c r="F1031" s="231" t="s">
        <v>712</v>
      </c>
      <c r="G1031" s="231" t="s">
        <v>1486</v>
      </c>
      <c r="H1031" s="253"/>
      <c r="I1031" s="129"/>
    </row>
    <row r="1032" spans="1:9" ht="24" x14ac:dyDescent="0.25">
      <c r="A1032" s="230"/>
      <c r="B1032" s="49"/>
      <c r="C1032" s="140" t="s">
        <v>4626</v>
      </c>
      <c r="D1032" s="153">
        <f t="shared" ref="D1032:D1038" si="57">IF(E1032="Justificado",0,1)</f>
        <v>1</v>
      </c>
      <c r="E1032" s="126">
        <v>1</v>
      </c>
      <c r="F1032" s="126"/>
      <c r="G1032" s="127"/>
      <c r="H1032" s="253"/>
      <c r="I1032" s="129"/>
    </row>
    <row r="1033" spans="1:9" ht="36" x14ac:dyDescent="0.25">
      <c r="A1033" s="230"/>
      <c r="B1033" s="49"/>
      <c r="C1033" s="124" t="s">
        <v>4597</v>
      </c>
      <c r="D1033" s="153">
        <f t="shared" si="57"/>
        <v>1</v>
      </c>
      <c r="E1033" s="126">
        <v>1</v>
      </c>
      <c r="F1033" s="126"/>
      <c r="G1033" s="127"/>
      <c r="H1033" s="253"/>
      <c r="I1033" s="129"/>
    </row>
    <row r="1034" spans="1:9" ht="36" x14ac:dyDescent="0.25">
      <c r="A1034" s="230"/>
      <c r="B1034" s="49"/>
      <c r="C1034" s="124" t="s">
        <v>4598</v>
      </c>
      <c r="D1034" s="153">
        <f t="shared" si="57"/>
        <v>1</v>
      </c>
      <c r="E1034" s="126">
        <v>1</v>
      </c>
      <c r="F1034" s="126"/>
      <c r="G1034" s="127"/>
      <c r="H1034" s="253"/>
      <c r="I1034" s="129"/>
    </row>
    <row r="1035" spans="1:9" ht="36" x14ac:dyDescent="0.25">
      <c r="A1035" s="230"/>
      <c r="B1035" s="49"/>
      <c r="C1035" s="124" t="s">
        <v>4599</v>
      </c>
      <c r="D1035" s="153">
        <f t="shared" si="57"/>
        <v>1</v>
      </c>
      <c r="E1035" s="126">
        <v>1</v>
      </c>
      <c r="F1035" s="126"/>
      <c r="G1035" s="127"/>
      <c r="H1035" s="253"/>
      <c r="I1035" s="129"/>
    </row>
    <row r="1036" spans="1:9" ht="24" x14ac:dyDescent="0.25">
      <c r="A1036" s="230"/>
      <c r="B1036" s="49"/>
      <c r="C1036" s="124" t="s">
        <v>4600</v>
      </c>
      <c r="D1036" s="153">
        <f t="shared" si="57"/>
        <v>1</v>
      </c>
      <c r="E1036" s="126">
        <v>1</v>
      </c>
      <c r="F1036" s="126"/>
      <c r="G1036" s="127"/>
      <c r="H1036" s="253"/>
      <c r="I1036" s="129"/>
    </row>
    <row r="1037" spans="1:9" ht="24" x14ac:dyDescent="0.25">
      <c r="A1037" s="230"/>
      <c r="B1037" s="49"/>
      <c r="C1037" s="124" t="s">
        <v>4601</v>
      </c>
      <c r="D1037" s="153">
        <f t="shared" si="57"/>
        <v>1</v>
      </c>
      <c r="E1037" s="126">
        <v>1</v>
      </c>
      <c r="F1037" s="126"/>
      <c r="G1037" s="127"/>
      <c r="H1037" s="253"/>
      <c r="I1037" s="129"/>
    </row>
    <row r="1038" spans="1:9" ht="48" x14ac:dyDescent="0.25">
      <c r="A1038" s="230"/>
      <c r="B1038" s="49"/>
      <c r="C1038" s="124" t="s">
        <v>4602</v>
      </c>
      <c r="D1038" s="153">
        <f t="shared" si="57"/>
        <v>1</v>
      </c>
      <c r="E1038" s="126">
        <v>1</v>
      </c>
      <c r="F1038" s="126"/>
      <c r="G1038" s="127"/>
      <c r="H1038" s="253"/>
      <c r="I1038" s="129"/>
    </row>
    <row r="1039" spans="1:9" ht="36" x14ac:dyDescent="0.25">
      <c r="A1039" s="230"/>
      <c r="B1039" s="49"/>
      <c r="C1039" s="130" t="s">
        <v>4627</v>
      </c>
      <c r="D1039" s="153">
        <f t="shared" ref="D1039:D1040" si="58">IF(E1039="Justificado",0,1)</f>
        <v>1</v>
      </c>
      <c r="E1039" s="126">
        <v>1</v>
      </c>
      <c r="F1039" s="126"/>
      <c r="G1039" s="127"/>
      <c r="H1039" s="253"/>
      <c r="I1039" s="129"/>
    </row>
    <row r="1040" spans="1:9" ht="24" x14ac:dyDescent="0.25">
      <c r="A1040" s="230"/>
      <c r="B1040" s="49"/>
      <c r="C1040" s="124" t="s">
        <v>2817</v>
      </c>
      <c r="D1040" s="153">
        <f t="shared" si="58"/>
        <v>1</v>
      </c>
      <c r="E1040" s="126">
        <v>1</v>
      </c>
      <c r="F1040" s="126"/>
      <c r="G1040" s="127"/>
      <c r="H1040" s="253"/>
      <c r="I1040" s="129"/>
    </row>
    <row r="1041" spans="1:9" x14ac:dyDescent="0.25">
      <c r="A1041" s="230"/>
      <c r="B1041" s="97"/>
      <c r="C1041" s="234"/>
      <c r="D1041" s="234"/>
      <c r="E1041" s="253"/>
      <c r="F1041" s="253"/>
      <c r="G1041" s="253"/>
      <c r="H1041" s="255"/>
      <c r="I1041" s="98"/>
    </row>
  </sheetData>
  <sheetProtection sheet="1" objects="1" scenarios="1"/>
  <mergeCells count="40">
    <mergeCell ref="E808:G808"/>
    <mergeCell ref="B801:H801"/>
    <mergeCell ref="E984:G984"/>
    <mergeCell ref="B1011:H1011"/>
    <mergeCell ref="E1018:G1018"/>
    <mergeCell ref="B846:H846"/>
    <mergeCell ref="E853:G853"/>
    <mergeCell ref="B911:H911"/>
    <mergeCell ref="E918:G918"/>
    <mergeCell ref="B943:H943"/>
    <mergeCell ref="E950:G950"/>
    <mergeCell ref="B977:H977"/>
    <mergeCell ref="E388:G388"/>
    <mergeCell ref="E436:G436"/>
    <mergeCell ref="E644:G644"/>
    <mergeCell ref="E759:G759"/>
    <mergeCell ref="B429:H429"/>
    <mergeCell ref="B637:H637"/>
    <mergeCell ref="B752:H752"/>
    <mergeCell ref="E589:G589"/>
    <mergeCell ref="B582:H582"/>
    <mergeCell ref="E708:G708"/>
    <mergeCell ref="B701:H701"/>
    <mergeCell ref="B381:H381"/>
    <mergeCell ref="E282:G282"/>
    <mergeCell ref="B327:H327"/>
    <mergeCell ref="E334:G334"/>
    <mergeCell ref="E68:G68"/>
    <mergeCell ref="B105:H105"/>
    <mergeCell ref="E112:G112"/>
    <mergeCell ref="B164:H164"/>
    <mergeCell ref="E171:G171"/>
    <mergeCell ref="B225:H225"/>
    <mergeCell ref="E232:G232"/>
    <mergeCell ref="B275:H275"/>
    <mergeCell ref="C1:G1"/>
    <mergeCell ref="C3:G3"/>
    <mergeCell ref="B17:H17"/>
    <mergeCell ref="E24:G24"/>
    <mergeCell ref="B61:H61"/>
  </mergeCells>
  <hyperlinks>
    <hyperlink ref="A1" location="Google_Sheet_Link_775424483" display="Volver al índice"/>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9"/>
  <sheetViews>
    <sheetView workbookViewId="0">
      <pane ySplit="1" topLeftCell="A2" activePane="bottomLeft" state="frozen"/>
      <selection pane="bottomLeft" activeCell="E11" sqref="E11"/>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3.8554687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4628</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Específicos'!G14="NO","NA",AVERAGE(E19,E68,E110,E146,E190))</f>
        <v>NA</v>
      </c>
      <c r="F9" s="239"/>
      <c r="G9" s="234"/>
      <c r="H9" s="234"/>
      <c r="I9" s="232"/>
      <c r="J9" s="233"/>
    </row>
    <row r="10" spans="1:26" ht="18.75" x14ac:dyDescent="0.25">
      <c r="A10" s="230"/>
      <c r="B10" s="240"/>
      <c r="C10" s="237" t="s">
        <v>1474</v>
      </c>
      <c r="D10" s="231"/>
      <c r="E10" s="238" t="str">
        <f>IF('Aplicabilidad Específicos'!G14="NO","NA",AVERAGE(E20,E69,E111,E147,E191))</f>
        <v>NA</v>
      </c>
      <c r="F10" s="239"/>
      <c r="G10" s="231"/>
      <c r="H10" s="232"/>
      <c r="I10" s="232"/>
      <c r="J10" s="233"/>
    </row>
    <row r="11" spans="1:26" ht="18.75" x14ac:dyDescent="0.25">
      <c r="A11" s="234"/>
      <c r="B11" s="234"/>
      <c r="C11" s="237" t="s">
        <v>1475</v>
      </c>
      <c r="D11" s="234"/>
      <c r="E11" s="241" t="str">
        <f>IF('Aplicabilidad Específicos'!G14="NO","NA",AVERAGE(E21,E70,E112,E148,E192))</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3293</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IF(SUM(D28:D45)=0,"NA",SUM(E28:E45)/SUM(D28:D45))</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IF(SUM(D28:D45)=0,"NA",SUM(E50:E57)/SUM(D50:D57))</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IF(SUM(D28:D45)=0,"NA",E19*0.6+E20*0.4)</f>
        <v>1</v>
      </c>
      <c r="F21" s="249"/>
      <c r="G21" s="235" t="s">
        <v>4629</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IF(E29="Justificado",0,1)</f>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x14ac:dyDescent="0.25">
      <c r="A30" s="230"/>
      <c r="B30" s="49"/>
      <c r="C30" s="128" t="s">
        <v>4630</v>
      </c>
      <c r="D30" s="153">
        <f t="shared" ref="D30:D36" si="0">IF(E30="Justificado",0,1)</f>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4631</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ht="36" x14ac:dyDescent="0.25">
      <c r="A32" s="230"/>
      <c r="B32" s="49"/>
      <c r="C32" s="128" t="s">
        <v>4632</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24" x14ac:dyDescent="0.25">
      <c r="A33" s="230"/>
      <c r="B33" s="49"/>
      <c r="C33" s="128" t="s">
        <v>4633</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24" x14ac:dyDescent="0.25">
      <c r="A34" s="230"/>
      <c r="B34" s="49"/>
      <c r="C34" s="128" t="s">
        <v>4634</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24" x14ac:dyDescent="0.25">
      <c r="A35" s="230"/>
      <c r="B35" s="49"/>
      <c r="C35" s="128" t="s">
        <v>4635</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24" x14ac:dyDescent="0.25">
      <c r="A36" s="230"/>
      <c r="B36" s="49"/>
      <c r="C36" s="128" t="s">
        <v>4636</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x14ac:dyDescent="0.25">
      <c r="A37" s="230"/>
      <c r="B37" s="49"/>
      <c r="C37" s="124" t="s">
        <v>1740</v>
      </c>
      <c r="D37" s="153">
        <f>IF(E37="Justificado",0,1)</f>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24" x14ac:dyDescent="0.25">
      <c r="A38" s="230"/>
      <c r="B38" s="49"/>
      <c r="C38" s="124" t="s">
        <v>1741</v>
      </c>
      <c r="D38" s="153">
        <f>IF(E38="Justificado",0,1)</f>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x14ac:dyDescent="0.25">
      <c r="A39" s="230"/>
      <c r="B39" s="49"/>
      <c r="C39" s="128" t="s">
        <v>4637</v>
      </c>
      <c r="D39" s="153">
        <f>IF(E39="Justificado",0,1)</f>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x14ac:dyDescent="0.25">
      <c r="A40" s="230"/>
      <c r="B40" s="49"/>
      <c r="C40" s="128" t="s">
        <v>4638</v>
      </c>
      <c r="D40" s="153">
        <f>IF(E40="Justificado",0,1)</f>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x14ac:dyDescent="0.25">
      <c r="A41" s="230"/>
      <c r="B41" s="49"/>
      <c r="C41" s="128" t="s">
        <v>4639</v>
      </c>
      <c r="D41" s="153">
        <f t="shared" ref="D41:D45" si="1">IF(E41="Justificado",0,1)</f>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x14ac:dyDescent="0.25">
      <c r="A42" s="230"/>
      <c r="B42" s="49"/>
      <c r="C42" s="128" t="s">
        <v>4640</v>
      </c>
      <c r="D42" s="153">
        <f t="shared" si="1"/>
        <v>1</v>
      </c>
      <c r="E42" s="126">
        <v>1</v>
      </c>
      <c r="F42" s="126"/>
      <c r="G42" s="127"/>
      <c r="H42" s="253"/>
      <c r="I42" s="93"/>
      <c r="J42" s="230"/>
      <c r="K42" s="148"/>
      <c r="L42" s="148"/>
      <c r="M42" s="148"/>
      <c r="N42" s="148"/>
      <c r="O42" s="148"/>
      <c r="P42" s="148"/>
      <c r="Q42" s="148"/>
      <c r="R42" s="148"/>
      <c r="S42" s="148"/>
      <c r="T42" s="148"/>
      <c r="U42" s="148"/>
      <c r="V42" s="148"/>
      <c r="W42" s="148"/>
      <c r="X42" s="148"/>
      <c r="Y42" s="148"/>
      <c r="Z42" s="148"/>
    </row>
    <row r="43" spans="1:26" ht="36" x14ac:dyDescent="0.25">
      <c r="A43" s="230"/>
      <c r="B43" s="49"/>
      <c r="C43" s="128" t="s">
        <v>4641</v>
      </c>
      <c r="D43" s="153">
        <f t="shared" si="1"/>
        <v>1</v>
      </c>
      <c r="E43" s="126">
        <v>1</v>
      </c>
      <c r="F43" s="126"/>
      <c r="G43" s="127"/>
      <c r="H43" s="253"/>
      <c r="I43" s="93"/>
      <c r="J43" s="230"/>
      <c r="K43" s="148"/>
      <c r="L43" s="148"/>
      <c r="M43" s="148"/>
      <c r="N43" s="148"/>
      <c r="O43" s="148"/>
      <c r="P43" s="148"/>
      <c r="Q43" s="148"/>
      <c r="R43" s="148"/>
      <c r="S43" s="148"/>
      <c r="T43" s="148"/>
      <c r="U43" s="148"/>
      <c r="V43" s="148"/>
      <c r="W43" s="148"/>
      <c r="X43" s="148"/>
      <c r="Y43" s="148"/>
      <c r="Z43" s="148"/>
    </row>
    <row r="44" spans="1:26" x14ac:dyDescent="0.25">
      <c r="A44" s="230"/>
      <c r="B44" s="49"/>
      <c r="C44" s="128" t="s">
        <v>4642</v>
      </c>
      <c r="D44" s="153">
        <f t="shared" si="1"/>
        <v>1</v>
      </c>
      <c r="E44" s="126">
        <v>1</v>
      </c>
      <c r="F44" s="126"/>
      <c r="G44" s="127"/>
      <c r="H44" s="253"/>
      <c r="I44" s="129"/>
      <c r="J44" s="230"/>
      <c r="K44" s="148"/>
      <c r="L44" s="148"/>
      <c r="M44" s="148"/>
      <c r="N44" s="148"/>
      <c r="O44" s="148"/>
      <c r="P44" s="148"/>
      <c r="Q44" s="148"/>
      <c r="R44" s="148"/>
      <c r="S44" s="148"/>
      <c r="T44" s="148"/>
      <c r="U44" s="148"/>
      <c r="V44" s="148"/>
      <c r="W44" s="148"/>
      <c r="X44" s="148"/>
      <c r="Y44" s="148"/>
      <c r="Z44" s="148"/>
    </row>
    <row r="45" spans="1:26" x14ac:dyDescent="0.25">
      <c r="A45" s="230"/>
      <c r="B45" s="49"/>
      <c r="C45" s="128" t="s">
        <v>4643</v>
      </c>
      <c r="D45" s="153">
        <f t="shared" si="1"/>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x14ac:dyDescent="0.25">
      <c r="A46" s="230"/>
      <c r="B46" s="49"/>
      <c r="C46" s="234"/>
      <c r="D46" s="253"/>
      <c r="E46" s="253"/>
      <c r="F46" s="253"/>
      <c r="G46" s="253"/>
      <c r="H46" s="253"/>
      <c r="I46" s="129"/>
      <c r="J46" s="230"/>
      <c r="K46" s="148"/>
      <c r="L46" s="148"/>
      <c r="M46" s="148"/>
      <c r="N46" s="148"/>
      <c r="O46" s="148"/>
      <c r="P46" s="148"/>
      <c r="Q46" s="148"/>
      <c r="R46" s="148"/>
      <c r="S46" s="148"/>
      <c r="T46" s="148"/>
      <c r="U46" s="148"/>
      <c r="V46" s="148"/>
      <c r="W46" s="148"/>
      <c r="X46" s="148"/>
      <c r="Y46" s="148"/>
      <c r="Z46" s="148"/>
    </row>
    <row r="47" spans="1:26" x14ac:dyDescent="0.25">
      <c r="A47" s="230"/>
      <c r="B47" s="49"/>
      <c r="C47" s="234" t="s">
        <v>1480</v>
      </c>
      <c r="D47" s="253"/>
      <c r="E47" s="253"/>
      <c r="F47" s="253"/>
      <c r="G47" s="253"/>
      <c r="H47" s="253"/>
      <c r="I47" s="129"/>
      <c r="J47" s="230"/>
      <c r="K47" s="148"/>
      <c r="L47" s="148"/>
      <c r="M47" s="148"/>
      <c r="N47" s="148"/>
      <c r="O47" s="148"/>
      <c r="P47" s="148"/>
      <c r="Q47" s="148"/>
      <c r="R47" s="148"/>
      <c r="S47" s="148"/>
      <c r="T47" s="148"/>
      <c r="U47" s="148"/>
      <c r="V47" s="148"/>
      <c r="W47" s="148"/>
      <c r="X47" s="148"/>
      <c r="Y47" s="148"/>
      <c r="Z47" s="148"/>
    </row>
    <row r="48" spans="1:26" x14ac:dyDescent="0.25">
      <c r="A48" s="230"/>
      <c r="B48" s="49"/>
      <c r="C48" s="234"/>
      <c r="D48" s="253"/>
      <c r="E48" s="253"/>
      <c r="F48" s="253"/>
      <c r="G48" s="253"/>
      <c r="H48" s="253"/>
      <c r="I48" s="129"/>
      <c r="J48" s="230"/>
      <c r="K48" s="148"/>
      <c r="L48" s="148"/>
      <c r="M48" s="148"/>
      <c r="N48" s="148"/>
      <c r="O48" s="148"/>
      <c r="P48" s="148"/>
      <c r="Q48" s="148"/>
      <c r="R48" s="148"/>
      <c r="S48" s="148"/>
      <c r="T48" s="148"/>
      <c r="U48" s="148"/>
      <c r="V48" s="148"/>
      <c r="W48" s="148"/>
      <c r="X48" s="148"/>
      <c r="Y48" s="148"/>
      <c r="Z48" s="148"/>
    </row>
    <row r="49" spans="1:26" x14ac:dyDescent="0.25">
      <c r="A49" s="230"/>
      <c r="B49" s="49"/>
      <c r="C49" s="232" t="s">
        <v>726</v>
      </c>
      <c r="D49" s="231"/>
      <c r="E49" s="231" t="s">
        <v>1485</v>
      </c>
      <c r="F49" s="231" t="s">
        <v>712</v>
      </c>
      <c r="G49" s="231" t="s">
        <v>1486</v>
      </c>
      <c r="H49" s="253"/>
      <c r="I49" s="129"/>
      <c r="J49" s="230"/>
      <c r="K49" s="148"/>
      <c r="L49" s="148"/>
      <c r="M49" s="148"/>
      <c r="N49" s="148"/>
      <c r="O49" s="148"/>
      <c r="P49" s="148"/>
      <c r="Q49" s="148"/>
      <c r="R49" s="148"/>
      <c r="S49" s="148"/>
      <c r="T49" s="148"/>
      <c r="U49" s="148"/>
      <c r="V49" s="148"/>
      <c r="W49" s="148"/>
      <c r="X49" s="148"/>
      <c r="Y49" s="148"/>
      <c r="Z49" s="148"/>
    </row>
    <row r="50" spans="1:26" ht="36" x14ac:dyDescent="0.25">
      <c r="A50" s="230"/>
      <c r="B50" s="49"/>
      <c r="C50" s="130" t="s">
        <v>4644</v>
      </c>
      <c r="D50" s="153">
        <f t="shared" ref="D50:D56" si="2">IF(E50="Justificado",0,1)</f>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36" x14ac:dyDescent="0.25">
      <c r="A51" s="230"/>
      <c r="B51" s="49"/>
      <c r="C51" s="124" t="s">
        <v>4532</v>
      </c>
      <c r="D51" s="153">
        <f t="shared" si="2"/>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36" x14ac:dyDescent="0.25">
      <c r="A52" s="230"/>
      <c r="B52" s="49"/>
      <c r="C52" s="124" t="s">
        <v>4533</v>
      </c>
      <c r="D52" s="153">
        <f t="shared" si="2"/>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ht="36" x14ac:dyDescent="0.25">
      <c r="A53" s="230"/>
      <c r="B53" s="49"/>
      <c r="C53" s="124" t="s">
        <v>4534</v>
      </c>
      <c r="D53" s="153">
        <f t="shared" si="2"/>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ht="24" x14ac:dyDescent="0.25">
      <c r="A54" s="230"/>
      <c r="B54" s="49"/>
      <c r="C54" s="124" t="s">
        <v>4535</v>
      </c>
      <c r="D54" s="153">
        <f t="shared" si="2"/>
        <v>1</v>
      </c>
      <c r="E54" s="126">
        <v>1</v>
      </c>
      <c r="F54" s="126"/>
      <c r="G54" s="127"/>
      <c r="H54" s="253"/>
      <c r="I54" s="129"/>
      <c r="J54" s="230"/>
      <c r="K54" s="148"/>
      <c r="L54" s="148"/>
      <c r="M54" s="148"/>
      <c r="N54" s="148"/>
      <c r="O54" s="148"/>
      <c r="P54" s="148"/>
      <c r="Q54" s="148"/>
      <c r="R54" s="148"/>
      <c r="S54" s="148"/>
      <c r="T54" s="148"/>
      <c r="U54" s="148"/>
      <c r="V54" s="148"/>
      <c r="W54" s="148"/>
      <c r="X54" s="148"/>
      <c r="Y54" s="148"/>
      <c r="Z54" s="148"/>
    </row>
    <row r="55" spans="1:26" ht="24" x14ac:dyDescent="0.25">
      <c r="A55" s="230"/>
      <c r="B55" s="49"/>
      <c r="C55" s="124" t="s">
        <v>4239</v>
      </c>
      <c r="D55" s="153">
        <f t="shared" si="2"/>
        <v>1</v>
      </c>
      <c r="E55" s="126">
        <v>1</v>
      </c>
      <c r="F55" s="126"/>
      <c r="G55" s="127"/>
      <c r="H55" s="253"/>
      <c r="I55" s="129"/>
      <c r="J55" s="230"/>
      <c r="K55" s="148"/>
      <c r="L55" s="148"/>
      <c r="M55" s="148"/>
      <c r="N55" s="148"/>
      <c r="O55" s="148"/>
      <c r="P55" s="148"/>
      <c r="Q55" s="148"/>
      <c r="R55" s="148"/>
      <c r="S55" s="148"/>
      <c r="T55" s="148"/>
      <c r="U55" s="148"/>
      <c r="V55" s="148"/>
      <c r="W55" s="148"/>
      <c r="X55" s="148"/>
      <c r="Y55" s="148"/>
      <c r="Z55" s="148"/>
    </row>
    <row r="56" spans="1:26" ht="36" x14ac:dyDescent="0.25">
      <c r="A56" s="230"/>
      <c r="B56" s="49"/>
      <c r="C56" s="124" t="s">
        <v>4240</v>
      </c>
      <c r="D56" s="153">
        <f t="shared" si="2"/>
        <v>1</v>
      </c>
      <c r="E56" s="126">
        <v>1</v>
      </c>
      <c r="F56" s="126"/>
      <c r="G56" s="127"/>
      <c r="H56" s="253"/>
      <c r="I56" s="129"/>
      <c r="J56" s="230"/>
      <c r="K56" s="148"/>
      <c r="L56" s="148"/>
      <c r="M56" s="148"/>
      <c r="N56" s="148"/>
      <c r="O56" s="148"/>
      <c r="P56" s="148"/>
      <c r="Q56" s="148"/>
      <c r="R56" s="148"/>
      <c r="S56" s="148"/>
      <c r="T56" s="148"/>
      <c r="U56" s="148"/>
      <c r="V56" s="148"/>
      <c r="W56" s="148"/>
      <c r="X56" s="148"/>
      <c r="Y56" s="148"/>
      <c r="Z56" s="148"/>
    </row>
    <row r="57" spans="1:26" ht="36" x14ac:dyDescent="0.25">
      <c r="A57" s="230"/>
      <c r="B57" s="49"/>
      <c r="C57" s="130" t="s">
        <v>4645</v>
      </c>
      <c r="D57" s="153">
        <f t="shared" ref="D57:D58" si="3">IF(E57="Justificado",0,1)</f>
        <v>1</v>
      </c>
      <c r="E57" s="126">
        <v>1</v>
      </c>
      <c r="F57" s="126"/>
      <c r="G57" s="127"/>
      <c r="H57" s="253"/>
      <c r="I57" s="129"/>
      <c r="J57" s="230"/>
      <c r="K57" s="148"/>
      <c r="L57" s="148"/>
      <c r="M57" s="148"/>
      <c r="N57" s="148"/>
      <c r="O57" s="148"/>
      <c r="P57" s="148"/>
      <c r="Q57" s="148"/>
      <c r="R57" s="148"/>
      <c r="S57" s="148"/>
      <c r="T57" s="148"/>
      <c r="U57" s="148"/>
      <c r="V57" s="148"/>
      <c r="W57" s="148"/>
      <c r="X57" s="148"/>
      <c r="Y57" s="148"/>
      <c r="Z57" s="148"/>
    </row>
    <row r="58" spans="1:26" x14ac:dyDescent="0.25">
      <c r="A58" s="230"/>
      <c r="B58" s="49"/>
      <c r="C58" s="124" t="s">
        <v>4646</v>
      </c>
      <c r="D58" s="153">
        <f t="shared" si="3"/>
        <v>1</v>
      </c>
      <c r="E58" s="126">
        <v>1</v>
      </c>
      <c r="F58" s="126"/>
      <c r="G58" s="127"/>
      <c r="H58" s="253"/>
      <c r="I58" s="129"/>
      <c r="J58" s="230"/>
      <c r="K58" s="148"/>
      <c r="L58" s="148"/>
      <c r="M58" s="148"/>
      <c r="N58" s="148"/>
      <c r="O58" s="148"/>
      <c r="P58" s="148"/>
      <c r="Q58" s="148"/>
      <c r="R58" s="148"/>
      <c r="S58" s="148"/>
      <c r="T58" s="148"/>
      <c r="U58" s="148"/>
      <c r="V58" s="148"/>
      <c r="W58" s="148"/>
      <c r="X58" s="148"/>
      <c r="Y58" s="148"/>
      <c r="Z58" s="148"/>
    </row>
    <row r="59" spans="1:26" x14ac:dyDescent="0.25">
      <c r="A59" s="230"/>
      <c r="B59" s="97"/>
      <c r="C59" s="254"/>
      <c r="D59" s="255"/>
      <c r="E59" s="255"/>
      <c r="F59" s="255"/>
      <c r="G59" s="255"/>
      <c r="H59" s="255"/>
      <c r="I59" s="98"/>
      <c r="J59" s="230"/>
      <c r="K59" s="148"/>
      <c r="L59" s="148"/>
      <c r="M59" s="148"/>
      <c r="N59" s="148"/>
      <c r="O59" s="148"/>
      <c r="P59" s="148"/>
      <c r="Q59" s="148"/>
      <c r="R59" s="148"/>
      <c r="S59" s="148"/>
      <c r="T59" s="148"/>
      <c r="U59" s="148"/>
      <c r="V59" s="148"/>
      <c r="W59" s="148"/>
      <c r="X59" s="148"/>
      <c r="Y59" s="148"/>
      <c r="Z59" s="148"/>
    </row>
    <row r="60" spans="1:26" x14ac:dyDescent="0.25">
      <c r="A60" s="230"/>
      <c r="B60" s="230"/>
      <c r="C60" s="256"/>
      <c r="D60" s="230"/>
      <c r="E60" s="230"/>
      <c r="F60" s="230"/>
      <c r="G60" s="230"/>
      <c r="H60" s="230"/>
      <c r="I60" s="230"/>
      <c r="J60" s="230"/>
      <c r="K60" s="148"/>
      <c r="L60" s="148"/>
      <c r="M60" s="148"/>
      <c r="N60" s="148"/>
      <c r="O60" s="148"/>
      <c r="P60" s="148"/>
      <c r="Q60" s="148"/>
      <c r="R60" s="148"/>
      <c r="S60" s="148"/>
      <c r="T60" s="148"/>
      <c r="U60" s="148"/>
      <c r="V60" s="148"/>
      <c r="W60" s="148"/>
      <c r="X60" s="148"/>
      <c r="Y60" s="148"/>
      <c r="Z60" s="148"/>
    </row>
    <row r="61" spans="1:26" x14ac:dyDescent="0.25">
      <c r="A61" s="230"/>
      <c r="B61" s="230"/>
      <c r="C61" s="256"/>
      <c r="D61" s="230"/>
      <c r="E61" s="230"/>
      <c r="F61" s="230"/>
      <c r="G61" s="230"/>
      <c r="H61" s="230"/>
      <c r="I61" s="230"/>
      <c r="J61" s="230"/>
      <c r="K61" s="148"/>
      <c r="L61" s="148"/>
      <c r="M61" s="148"/>
      <c r="N61" s="148"/>
      <c r="O61" s="148"/>
      <c r="P61" s="148"/>
      <c r="Q61" s="148"/>
      <c r="R61" s="148"/>
      <c r="S61" s="148"/>
      <c r="T61" s="148"/>
      <c r="U61" s="148"/>
      <c r="V61" s="148"/>
      <c r="W61" s="148"/>
      <c r="X61" s="148"/>
      <c r="Y61" s="148"/>
      <c r="Z61" s="148"/>
    </row>
    <row r="62" spans="1:26" x14ac:dyDescent="0.25">
      <c r="A62" s="230"/>
      <c r="B62" s="230"/>
      <c r="C62" s="256"/>
      <c r="D62" s="230"/>
      <c r="E62" s="230"/>
      <c r="F62" s="230"/>
      <c r="G62" s="230"/>
      <c r="H62" s="230"/>
      <c r="I62" s="230"/>
      <c r="J62" s="230"/>
      <c r="K62" s="148"/>
      <c r="L62" s="148"/>
      <c r="M62" s="148"/>
      <c r="N62" s="148"/>
      <c r="O62" s="148"/>
      <c r="P62" s="148"/>
      <c r="Q62" s="148"/>
      <c r="R62" s="148"/>
      <c r="S62" s="148"/>
      <c r="T62" s="148"/>
      <c r="U62" s="148"/>
      <c r="V62" s="148"/>
      <c r="W62" s="148"/>
      <c r="X62" s="148"/>
      <c r="Y62" s="148"/>
      <c r="Z62" s="148"/>
    </row>
    <row r="63" spans="1:26" x14ac:dyDescent="0.25">
      <c r="A63" s="230"/>
      <c r="B63" s="230"/>
      <c r="C63" s="256"/>
      <c r="D63" s="230"/>
      <c r="E63" s="230"/>
      <c r="F63" s="230"/>
      <c r="G63" s="230"/>
      <c r="H63" s="230"/>
      <c r="I63" s="230"/>
      <c r="J63" s="230"/>
      <c r="K63" s="148"/>
      <c r="L63" s="148"/>
      <c r="M63" s="148"/>
      <c r="N63" s="148"/>
      <c r="O63" s="148"/>
      <c r="P63" s="148"/>
      <c r="Q63" s="148"/>
      <c r="R63" s="148"/>
      <c r="S63" s="148"/>
      <c r="T63" s="148"/>
      <c r="U63" s="148"/>
      <c r="V63" s="148"/>
      <c r="W63" s="148"/>
      <c r="X63" s="148"/>
      <c r="Y63" s="148"/>
      <c r="Z63" s="148"/>
    </row>
    <row r="64" spans="1:26" x14ac:dyDescent="0.25">
      <c r="A64" s="230"/>
      <c r="B64" s="230"/>
      <c r="C64" s="256"/>
      <c r="D64" s="230"/>
      <c r="E64" s="230"/>
      <c r="F64" s="230"/>
      <c r="G64" s="230"/>
      <c r="H64" s="230"/>
      <c r="I64" s="230"/>
      <c r="J64" s="230"/>
      <c r="K64" s="148"/>
      <c r="L64" s="148"/>
      <c r="M64" s="148"/>
      <c r="N64" s="148"/>
      <c r="O64" s="148"/>
      <c r="P64" s="148"/>
      <c r="Q64" s="148"/>
      <c r="R64" s="148"/>
      <c r="S64" s="148"/>
      <c r="T64" s="148"/>
      <c r="U64" s="148"/>
      <c r="V64" s="148"/>
      <c r="W64" s="148"/>
      <c r="X64" s="148"/>
      <c r="Y64" s="148"/>
      <c r="Z64" s="148"/>
    </row>
    <row r="65" spans="1:26" x14ac:dyDescent="0.25">
      <c r="A65" s="230"/>
      <c r="B65" s="230"/>
      <c r="C65" s="256"/>
      <c r="D65" s="230"/>
      <c r="E65" s="230"/>
      <c r="F65" s="230"/>
      <c r="G65" s="230"/>
      <c r="H65" s="230"/>
      <c r="I65" s="230"/>
      <c r="J65" s="230"/>
      <c r="K65" s="148"/>
      <c r="L65" s="148"/>
      <c r="M65" s="148"/>
      <c r="N65" s="148"/>
      <c r="O65" s="148"/>
      <c r="P65" s="148"/>
      <c r="Q65" s="148"/>
      <c r="R65" s="148"/>
      <c r="S65" s="148"/>
      <c r="T65" s="148"/>
      <c r="U65" s="148"/>
      <c r="V65" s="148"/>
      <c r="W65" s="148"/>
      <c r="X65" s="148"/>
      <c r="Y65" s="148"/>
      <c r="Z65" s="148"/>
    </row>
    <row r="66" spans="1:26" ht="18.75" x14ac:dyDescent="0.25">
      <c r="A66" s="234"/>
      <c r="B66" s="407" t="s">
        <v>4647</v>
      </c>
      <c r="C66" s="408"/>
      <c r="D66" s="408"/>
      <c r="E66" s="408"/>
      <c r="F66" s="408"/>
      <c r="G66" s="408"/>
      <c r="H66" s="408"/>
      <c r="I66" s="243"/>
      <c r="J66" s="233"/>
      <c r="K66" s="105"/>
      <c r="L66" s="105"/>
      <c r="M66" s="105"/>
      <c r="N66" s="105"/>
      <c r="O66" s="105"/>
      <c r="P66" s="105"/>
      <c r="Q66" s="105"/>
      <c r="R66" s="105"/>
      <c r="S66" s="105"/>
      <c r="T66" s="105"/>
      <c r="U66" s="105"/>
      <c r="V66" s="105"/>
      <c r="W66" s="105"/>
      <c r="X66" s="105"/>
      <c r="Y66" s="105"/>
      <c r="Z66" s="105"/>
    </row>
    <row r="67" spans="1:26" x14ac:dyDescent="0.25">
      <c r="A67" s="234"/>
      <c r="B67" s="232"/>
      <c r="C67" s="232"/>
      <c r="D67" s="232"/>
      <c r="E67" s="232"/>
      <c r="F67" s="232"/>
      <c r="G67" s="232"/>
      <c r="H67" s="232"/>
      <c r="I67" s="232"/>
      <c r="J67" s="233"/>
      <c r="K67" s="105"/>
      <c r="L67" s="105"/>
      <c r="M67" s="105"/>
      <c r="N67" s="105"/>
      <c r="O67" s="105"/>
      <c r="P67" s="105"/>
      <c r="Q67" s="105"/>
      <c r="R67" s="105"/>
      <c r="S67" s="105"/>
      <c r="T67" s="105"/>
      <c r="U67" s="105"/>
      <c r="V67" s="105"/>
      <c r="W67" s="105"/>
      <c r="X67" s="105"/>
      <c r="Y67" s="105"/>
      <c r="Z67" s="105"/>
    </row>
    <row r="68" spans="1:26" x14ac:dyDescent="0.25">
      <c r="A68" s="234"/>
      <c r="B68" s="232"/>
      <c r="C68" s="244" t="s">
        <v>1478</v>
      </c>
      <c r="D68" s="244"/>
      <c r="E68" s="245">
        <f>IF(SUM(D77:D87)=0,"NA",SUM(E77:E87)/SUM(D77:D87))</f>
        <v>1</v>
      </c>
      <c r="F68" s="246"/>
      <c r="G68" s="248"/>
      <c r="H68" s="234"/>
      <c r="I68" s="232"/>
      <c r="J68" s="233"/>
      <c r="K68" s="105"/>
      <c r="L68" s="105"/>
      <c r="M68" s="105"/>
      <c r="N68" s="105"/>
      <c r="O68" s="105"/>
      <c r="P68" s="105"/>
      <c r="Q68" s="105"/>
      <c r="R68" s="105"/>
      <c r="S68" s="105"/>
      <c r="T68" s="105"/>
      <c r="U68" s="105"/>
      <c r="V68" s="105"/>
      <c r="W68" s="105"/>
      <c r="X68" s="105"/>
      <c r="Y68" s="105"/>
      <c r="Z68" s="105"/>
    </row>
    <row r="69" spans="1:26" x14ac:dyDescent="0.25">
      <c r="A69" s="234"/>
      <c r="B69" s="234"/>
      <c r="C69" s="244" t="s">
        <v>1480</v>
      </c>
      <c r="D69" s="244"/>
      <c r="E69" s="245">
        <f>IF(SUM(D77:D87)=0,"NA",SUM(E92:E99)/SUM(D92:D99))</f>
        <v>1</v>
      </c>
      <c r="F69" s="246"/>
      <c r="G69" s="248"/>
      <c r="H69" s="234"/>
      <c r="I69" s="232"/>
      <c r="J69" s="233"/>
      <c r="K69" s="105"/>
      <c r="L69" s="105"/>
      <c r="M69" s="105"/>
      <c r="N69" s="105"/>
      <c r="O69" s="105"/>
      <c r="P69" s="105"/>
      <c r="Q69" s="105"/>
      <c r="R69" s="105"/>
      <c r="S69" s="105"/>
      <c r="T69" s="105"/>
      <c r="U69" s="105"/>
      <c r="V69" s="105"/>
      <c r="W69" s="105"/>
      <c r="X69" s="105"/>
      <c r="Y69" s="105"/>
      <c r="Z69" s="105"/>
    </row>
    <row r="70" spans="1:26" x14ac:dyDescent="0.25">
      <c r="A70" s="234"/>
      <c r="B70" s="234"/>
      <c r="C70" s="244" t="s">
        <v>1482</v>
      </c>
      <c r="D70" s="244"/>
      <c r="E70" s="177">
        <f>IF(SUM(D77:D87)=0,"NA",E68*0.6+E69*0.4)</f>
        <v>1</v>
      </c>
      <c r="F70" s="249"/>
      <c r="G70" s="235" t="s">
        <v>3917</v>
      </c>
      <c r="H70" s="234"/>
      <c r="I70" s="232"/>
      <c r="J70" s="233"/>
      <c r="K70" s="105"/>
      <c r="L70" s="105"/>
      <c r="M70" s="105"/>
      <c r="N70" s="105"/>
      <c r="O70" s="105"/>
      <c r="P70" s="105"/>
      <c r="Q70" s="105"/>
      <c r="R70" s="105"/>
      <c r="S70" s="105"/>
      <c r="T70" s="105"/>
      <c r="U70" s="105"/>
      <c r="V70" s="105"/>
      <c r="W70" s="105"/>
      <c r="X70" s="105"/>
      <c r="Y70" s="105"/>
      <c r="Z70" s="105"/>
    </row>
    <row r="71" spans="1:26" x14ac:dyDescent="0.25">
      <c r="A71" s="234"/>
      <c r="B71" s="234"/>
      <c r="C71" s="234"/>
      <c r="D71" s="234"/>
      <c r="E71" s="236"/>
      <c r="F71" s="236"/>
      <c r="G71" s="234"/>
      <c r="H71" s="234"/>
      <c r="I71" s="232"/>
      <c r="J71" s="233"/>
      <c r="K71" s="105"/>
      <c r="L71" s="105"/>
      <c r="M71" s="105"/>
      <c r="N71" s="105"/>
      <c r="O71" s="105"/>
      <c r="P71" s="105"/>
      <c r="Q71" s="105"/>
      <c r="R71" s="105"/>
      <c r="S71" s="105"/>
      <c r="T71" s="105"/>
      <c r="U71" s="105"/>
      <c r="V71" s="105"/>
      <c r="W71" s="105"/>
      <c r="X71" s="105"/>
      <c r="Y71" s="105"/>
      <c r="Z71" s="105"/>
    </row>
    <row r="72" spans="1:26" x14ac:dyDescent="0.25">
      <c r="A72" s="230"/>
      <c r="B72" s="231"/>
      <c r="C72" s="232"/>
      <c r="D72" s="231"/>
      <c r="E72" s="231"/>
      <c r="F72" s="231"/>
      <c r="G72" s="231"/>
      <c r="H72" s="232"/>
      <c r="I72" s="232"/>
      <c r="J72" s="233"/>
      <c r="K72" s="148"/>
      <c r="L72" s="148"/>
      <c r="M72" s="148"/>
      <c r="N72" s="148"/>
      <c r="O72" s="148"/>
      <c r="P72" s="148"/>
      <c r="Q72" s="148"/>
      <c r="R72" s="148"/>
      <c r="S72" s="148"/>
      <c r="T72" s="148"/>
      <c r="U72" s="148"/>
      <c r="V72" s="148"/>
      <c r="W72" s="148"/>
      <c r="X72" s="148"/>
      <c r="Y72" s="148"/>
      <c r="Z72" s="148"/>
    </row>
    <row r="73" spans="1:26" x14ac:dyDescent="0.25">
      <c r="A73" s="230"/>
      <c r="B73" s="91"/>
      <c r="C73" s="251"/>
      <c r="D73" s="252"/>
      <c r="E73" s="409"/>
      <c r="F73" s="410"/>
      <c r="G73" s="410"/>
      <c r="H73" s="252"/>
      <c r="I73" s="92"/>
      <c r="J73" s="233"/>
      <c r="K73" s="148"/>
      <c r="L73" s="148"/>
      <c r="M73" s="148"/>
      <c r="N73" s="148"/>
      <c r="O73" s="148"/>
      <c r="P73" s="148"/>
      <c r="Q73" s="148"/>
      <c r="R73" s="148"/>
      <c r="S73" s="148"/>
      <c r="T73" s="148"/>
      <c r="U73" s="148"/>
      <c r="V73" s="148"/>
      <c r="W73" s="148"/>
      <c r="X73" s="148"/>
      <c r="Y73" s="148"/>
      <c r="Z73" s="148"/>
    </row>
    <row r="74" spans="1:26" x14ac:dyDescent="0.25">
      <c r="A74" s="230"/>
      <c r="B74" s="49"/>
      <c r="C74" s="234" t="s">
        <v>1484</v>
      </c>
      <c r="D74" s="253"/>
      <c r="E74" s="253"/>
      <c r="F74" s="253"/>
      <c r="G74" s="253"/>
      <c r="H74" s="253"/>
      <c r="I74" s="93"/>
      <c r="J74" s="233"/>
      <c r="K74" s="148"/>
      <c r="L74" s="148"/>
      <c r="M74" s="148"/>
      <c r="N74" s="148"/>
      <c r="O74" s="148"/>
      <c r="P74" s="148"/>
      <c r="Q74" s="148"/>
      <c r="R74" s="148"/>
      <c r="S74" s="148"/>
      <c r="T74" s="148"/>
      <c r="U74" s="148"/>
      <c r="V74" s="148"/>
      <c r="W74" s="148"/>
      <c r="X74" s="148"/>
      <c r="Y74" s="148"/>
      <c r="Z74" s="148"/>
    </row>
    <row r="75" spans="1:26" x14ac:dyDescent="0.25">
      <c r="A75" s="230"/>
      <c r="B75" s="123"/>
      <c r="C75" s="234"/>
      <c r="D75" s="253"/>
      <c r="E75" s="253"/>
      <c r="F75" s="253"/>
      <c r="G75" s="253"/>
      <c r="H75" s="253"/>
      <c r="I75" s="93"/>
      <c r="J75" s="233"/>
      <c r="K75" s="148"/>
      <c r="L75" s="148"/>
      <c r="M75" s="148"/>
      <c r="N75" s="148"/>
      <c r="O75" s="148"/>
      <c r="P75" s="148"/>
      <c r="Q75" s="148"/>
      <c r="R75" s="148"/>
      <c r="S75" s="148"/>
      <c r="T75" s="148"/>
      <c r="U75" s="148"/>
      <c r="V75" s="148"/>
      <c r="W75" s="148"/>
      <c r="X75" s="148"/>
      <c r="Y75" s="148"/>
      <c r="Z75" s="148"/>
    </row>
    <row r="76" spans="1:26" x14ac:dyDescent="0.25">
      <c r="A76" s="230"/>
      <c r="B76" s="123"/>
      <c r="C76" s="232" t="s">
        <v>726</v>
      </c>
      <c r="D76" s="231"/>
      <c r="E76" s="231" t="s">
        <v>1485</v>
      </c>
      <c r="F76" s="231" t="s">
        <v>712</v>
      </c>
      <c r="G76" s="231" t="s">
        <v>1486</v>
      </c>
      <c r="H76" s="253"/>
      <c r="I76" s="93"/>
      <c r="J76" s="233"/>
      <c r="K76" s="148"/>
      <c r="L76" s="148"/>
      <c r="M76" s="148"/>
      <c r="N76" s="148"/>
      <c r="O76" s="148"/>
      <c r="P76" s="148"/>
      <c r="Q76" s="148"/>
      <c r="R76" s="148"/>
      <c r="S76" s="148"/>
      <c r="T76" s="148"/>
      <c r="U76" s="148"/>
      <c r="V76" s="148"/>
      <c r="W76" s="148"/>
      <c r="X76" s="148"/>
      <c r="Y76" s="148"/>
      <c r="Z76" s="148"/>
    </row>
    <row r="77" spans="1:26" x14ac:dyDescent="0.25">
      <c r="A77" s="230"/>
      <c r="B77" s="49"/>
      <c r="C77" s="124" t="s">
        <v>1487</v>
      </c>
      <c r="D77" s="153">
        <f>IF(E77="Justificado",0,1)</f>
        <v>1</v>
      </c>
      <c r="E77" s="126">
        <v>1</v>
      </c>
      <c r="F77" s="126"/>
      <c r="G77" s="127"/>
      <c r="H77" s="253"/>
      <c r="I77" s="93"/>
      <c r="J77" s="230"/>
      <c r="K77" s="148"/>
      <c r="L77" s="148"/>
      <c r="M77" s="148"/>
      <c r="N77" s="148"/>
      <c r="O77" s="148"/>
      <c r="P77" s="148"/>
      <c r="Q77" s="148"/>
      <c r="R77" s="148"/>
      <c r="S77" s="148"/>
      <c r="T77" s="148"/>
      <c r="U77" s="148"/>
      <c r="V77" s="148"/>
      <c r="W77" s="148"/>
      <c r="X77" s="148"/>
      <c r="Y77" s="148"/>
      <c r="Z77" s="148"/>
    </row>
    <row r="78" spans="1:26" ht="24" x14ac:dyDescent="0.25">
      <c r="A78" s="230"/>
      <c r="B78" s="49"/>
      <c r="C78" s="124" t="s">
        <v>1488</v>
      </c>
      <c r="D78" s="153">
        <f>IF(E78="Justificado",0,1)</f>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ht="24" x14ac:dyDescent="0.25">
      <c r="A79" s="230"/>
      <c r="B79" s="49"/>
      <c r="C79" s="128" t="s">
        <v>4648</v>
      </c>
      <c r="D79" s="153">
        <f t="shared" ref="D79:D82" si="4">IF(E79="Justificado",0,1)</f>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ht="24" x14ac:dyDescent="0.25">
      <c r="A80" s="230"/>
      <c r="B80" s="49"/>
      <c r="C80" s="128" t="s">
        <v>4649</v>
      </c>
      <c r="D80" s="153">
        <f t="shared" si="4"/>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x14ac:dyDescent="0.25">
      <c r="A81" s="230"/>
      <c r="B81" s="49"/>
      <c r="C81" s="124" t="s">
        <v>2805</v>
      </c>
      <c r="D81" s="153">
        <f t="shared" si="4"/>
        <v>1</v>
      </c>
      <c r="E81" s="126">
        <v>1</v>
      </c>
      <c r="F81" s="126"/>
      <c r="G81" s="127"/>
      <c r="H81" s="253"/>
      <c r="I81" s="93"/>
      <c r="J81" s="230"/>
      <c r="K81" s="148"/>
      <c r="L81" s="148"/>
      <c r="M81" s="148"/>
      <c r="N81" s="148"/>
      <c r="O81" s="148"/>
      <c r="P81" s="148"/>
      <c r="Q81" s="148"/>
      <c r="R81" s="148"/>
      <c r="S81" s="148"/>
      <c r="T81" s="148"/>
      <c r="U81" s="148"/>
      <c r="V81" s="148"/>
      <c r="W81" s="148"/>
      <c r="X81" s="148"/>
      <c r="Y81" s="148"/>
      <c r="Z81" s="148"/>
    </row>
    <row r="82" spans="1:26" ht="24" x14ac:dyDescent="0.25">
      <c r="A82" s="230"/>
      <c r="B82" s="49"/>
      <c r="C82" s="124" t="s">
        <v>2806</v>
      </c>
      <c r="D82" s="153">
        <f t="shared" si="4"/>
        <v>1</v>
      </c>
      <c r="E82" s="126">
        <v>1</v>
      </c>
      <c r="F82" s="126"/>
      <c r="G82" s="127"/>
      <c r="H82" s="253"/>
      <c r="I82" s="93"/>
      <c r="J82" s="230"/>
      <c r="K82" s="148"/>
      <c r="L82" s="148"/>
      <c r="M82" s="148"/>
      <c r="N82" s="148"/>
      <c r="O82" s="148"/>
      <c r="P82" s="148"/>
      <c r="Q82" s="148"/>
      <c r="R82" s="148"/>
      <c r="S82" s="148"/>
      <c r="T82" s="148"/>
      <c r="U82" s="148"/>
      <c r="V82" s="148"/>
      <c r="W82" s="148"/>
      <c r="X82" s="148"/>
      <c r="Y82" s="148"/>
      <c r="Z82" s="148"/>
    </row>
    <row r="83" spans="1:26" x14ac:dyDescent="0.25">
      <c r="A83" s="230"/>
      <c r="B83" s="49"/>
      <c r="C83" s="128" t="s">
        <v>4650</v>
      </c>
      <c r="D83" s="153">
        <f t="shared" ref="D83:D87" si="5">IF(E83="Justificado",0,1)</f>
        <v>1</v>
      </c>
      <c r="E83" s="126">
        <v>1</v>
      </c>
      <c r="F83" s="126"/>
      <c r="G83" s="127"/>
      <c r="H83" s="253"/>
      <c r="I83" s="93"/>
      <c r="J83" s="230"/>
      <c r="K83" s="148"/>
      <c r="L83" s="148"/>
      <c r="M83" s="148"/>
      <c r="N83" s="148"/>
      <c r="O83" s="148"/>
      <c r="P83" s="148"/>
      <c r="Q83" s="148"/>
      <c r="R83" s="148"/>
      <c r="S83" s="148"/>
      <c r="T83" s="148"/>
      <c r="U83" s="148"/>
      <c r="V83" s="148"/>
      <c r="W83" s="148"/>
      <c r="X83" s="148"/>
      <c r="Y83" s="148"/>
      <c r="Z83" s="148"/>
    </row>
    <row r="84" spans="1:26" x14ac:dyDescent="0.25">
      <c r="A84" s="230"/>
      <c r="B84" s="49"/>
      <c r="C84" s="128" t="s">
        <v>4651</v>
      </c>
      <c r="D84" s="153">
        <f t="shared" si="5"/>
        <v>1</v>
      </c>
      <c r="E84" s="126">
        <v>1</v>
      </c>
      <c r="F84" s="126"/>
      <c r="G84" s="127"/>
      <c r="H84" s="253"/>
      <c r="I84" s="93"/>
      <c r="J84" s="230"/>
      <c r="K84" s="148"/>
      <c r="L84" s="148"/>
      <c r="M84" s="148"/>
      <c r="N84" s="148"/>
      <c r="O84" s="148"/>
      <c r="P84" s="148"/>
      <c r="Q84" s="148"/>
      <c r="R84" s="148"/>
      <c r="S84" s="148"/>
      <c r="T84" s="148"/>
      <c r="U84" s="148"/>
      <c r="V84" s="148"/>
      <c r="W84" s="148"/>
      <c r="X84" s="148"/>
      <c r="Y84" s="148"/>
      <c r="Z84" s="148"/>
    </row>
    <row r="85" spans="1:26" x14ac:dyDescent="0.25">
      <c r="A85" s="230"/>
      <c r="B85" s="49"/>
      <c r="C85" s="128" t="s">
        <v>4652</v>
      </c>
      <c r="D85" s="153">
        <f t="shared" si="5"/>
        <v>1</v>
      </c>
      <c r="E85" s="126">
        <v>1</v>
      </c>
      <c r="F85" s="126"/>
      <c r="G85" s="127"/>
      <c r="H85" s="253"/>
      <c r="I85" s="93"/>
      <c r="J85" s="230"/>
      <c r="K85" s="148"/>
      <c r="L85" s="148"/>
      <c r="M85" s="148"/>
      <c r="N85" s="148"/>
      <c r="O85" s="148"/>
      <c r="P85" s="148"/>
      <c r="Q85" s="148"/>
      <c r="R85" s="148"/>
      <c r="S85" s="148"/>
      <c r="T85" s="148"/>
      <c r="U85" s="148"/>
      <c r="V85" s="148"/>
      <c r="W85" s="148"/>
      <c r="X85" s="148"/>
      <c r="Y85" s="148"/>
      <c r="Z85" s="148"/>
    </row>
    <row r="86" spans="1:26" x14ac:dyDescent="0.25">
      <c r="A86" s="230"/>
      <c r="B86" s="49"/>
      <c r="C86" s="128" t="s">
        <v>4653</v>
      </c>
      <c r="D86" s="153">
        <f t="shared" si="5"/>
        <v>1</v>
      </c>
      <c r="E86" s="126">
        <v>1</v>
      </c>
      <c r="F86" s="126"/>
      <c r="G86" s="127"/>
      <c r="H86" s="253"/>
      <c r="I86" s="129"/>
      <c r="J86" s="230"/>
      <c r="K86" s="148"/>
      <c r="L86" s="148"/>
      <c r="M86" s="148"/>
      <c r="N86" s="148"/>
      <c r="O86" s="148"/>
      <c r="P86" s="148"/>
      <c r="Q86" s="148"/>
      <c r="R86" s="148"/>
      <c r="S86" s="148"/>
      <c r="T86" s="148"/>
      <c r="U86" s="148"/>
      <c r="V86" s="148"/>
      <c r="W86" s="148"/>
      <c r="X86" s="148"/>
      <c r="Y86" s="148"/>
      <c r="Z86" s="148"/>
    </row>
    <row r="87" spans="1:26" x14ac:dyDescent="0.25">
      <c r="A87" s="230"/>
      <c r="B87" s="49"/>
      <c r="C87" s="128" t="s">
        <v>4654</v>
      </c>
      <c r="D87" s="153">
        <f t="shared" si="5"/>
        <v>1</v>
      </c>
      <c r="E87" s="126">
        <v>1</v>
      </c>
      <c r="F87" s="126"/>
      <c r="G87" s="127"/>
      <c r="H87" s="253"/>
      <c r="I87" s="129"/>
      <c r="J87" s="230"/>
      <c r="K87" s="148"/>
      <c r="L87" s="148"/>
      <c r="M87" s="148"/>
      <c r="N87" s="148"/>
      <c r="O87" s="148"/>
      <c r="P87" s="148"/>
      <c r="Q87" s="148"/>
      <c r="R87" s="148"/>
      <c r="S87" s="148"/>
      <c r="T87" s="148"/>
      <c r="U87" s="148"/>
      <c r="V87" s="148"/>
      <c r="W87" s="148"/>
      <c r="X87" s="148"/>
      <c r="Y87" s="148"/>
      <c r="Z87" s="148"/>
    </row>
    <row r="88" spans="1:26" x14ac:dyDescent="0.25">
      <c r="A88" s="230"/>
      <c r="B88" s="49"/>
      <c r="C88" s="234"/>
      <c r="D88" s="253"/>
      <c r="E88" s="253"/>
      <c r="F88" s="253"/>
      <c r="G88" s="253"/>
      <c r="H88" s="253"/>
      <c r="I88" s="129"/>
      <c r="J88" s="230"/>
      <c r="K88" s="148"/>
      <c r="L88" s="148"/>
      <c r="M88" s="148"/>
      <c r="N88" s="148"/>
      <c r="O88" s="148"/>
      <c r="P88" s="148"/>
      <c r="Q88" s="148"/>
      <c r="R88" s="148"/>
      <c r="S88" s="148"/>
      <c r="T88" s="148"/>
      <c r="U88" s="148"/>
      <c r="V88" s="148"/>
      <c r="W88" s="148"/>
      <c r="X88" s="148"/>
      <c r="Y88" s="148"/>
      <c r="Z88" s="148"/>
    </row>
    <row r="89" spans="1:26" x14ac:dyDescent="0.25">
      <c r="A89" s="230"/>
      <c r="B89" s="49"/>
      <c r="C89" s="234" t="s">
        <v>1480</v>
      </c>
      <c r="D89" s="253"/>
      <c r="E89" s="253"/>
      <c r="F89" s="253"/>
      <c r="G89" s="253"/>
      <c r="H89" s="253"/>
      <c r="I89" s="129"/>
      <c r="J89" s="230"/>
      <c r="K89" s="148"/>
      <c r="L89" s="148"/>
      <c r="M89" s="148"/>
      <c r="N89" s="148"/>
      <c r="O89" s="148"/>
      <c r="P89" s="148"/>
      <c r="Q89" s="148"/>
      <c r="R89" s="148"/>
      <c r="S89" s="148"/>
      <c r="T89" s="148"/>
      <c r="U89" s="148"/>
      <c r="V89" s="148"/>
      <c r="W89" s="148"/>
      <c r="X89" s="148"/>
      <c r="Y89" s="148"/>
      <c r="Z89" s="148"/>
    </row>
    <row r="90" spans="1:26" x14ac:dyDescent="0.25">
      <c r="A90" s="230"/>
      <c r="B90" s="49"/>
      <c r="C90" s="234"/>
      <c r="D90" s="253"/>
      <c r="E90" s="253"/>
      <c r="F90" s="253"/>
      <c r="G90" s="253"/>
      <c r="H90" s="253"/>
      <c r="I90" s="129"/>
      <c r="J90" s="230"/>
      <c r="K90" s="148"/>
      <c r="L90" s="148"/>
      <c r="M90" s="148"/>
      <c r="N90" s="148"/>
      <c r="O90" s="148"/>
      <c r="P90" s="148"/>
      <c r="Q90" s="148"/>
      <c r="R90" s="148"/>
      <c r="S90" s="148"/>
      <c r="T90" s="148"/>
      <c r="U90" s="148"/>
      <c r="V90" s="148"/>
      <c r="W90" s="148"/>
      <c r="X90" s="148"/>
      <c r="Y90" s="148"/>
      <c r="Z90" s="148"/>
    </row>
    <row r="91" spans="1:26" x14ac:dyDescent="0.25">
      <c r="A91" s="230"/>
      <c r="B91" s="49"/>
      <c r="C91" s="232" t="s">
        <v>726</v>
      </c>
      <c r="D91" s="231"/>
      <c r="E91" s="231" t="s">
        <v>1485</v>
      </c>
      <c r="F91" s="231" t="s">
        <v>712</v>
      </c>
      <c r="G91" s="231" t="s">
        <v>1486</v>
      </c>
      <c r="H91" s="253"/>
      <c r="I91" s="129"/>
      <c r="J91" s="230"/>
      <c r="K91" s="148"/>
      <c r="L91" s="148"/>
      <c r="M91" s="148"/>
      <c r="N91" s="148"/>
      <c r="O91" s="148"/>
      <c r="P91" s="148"/>
      <c r="Q91" s="148"/>
      <c r="R91" s="148"/>
      <c r="S91" s="148"/>
      <c r="T91" s="148"/>
      <c r="U91" s="148"/>
      <c r="V91" s="148"/>
      <c r="W91" s="148"/>
      <c r="X91" s="148"/>
      <c r="Y91" s="148"/>
      <c r="Z91" s="148"/>
    </row>
    <row r="92" spans="1:26" x14ac:dyDescent="0.25">
      <c r="A92" s="230"/>
      <c r="B92" s="49"/>
      <c r="C92" s="130" t="s">
        <v>4655</v>
      </c>
      <c r="D92" s="153">
        <f t="shared" ref="D92:D98" si="6">IF(E92="Justificado",0,1)</f>
        <v>1</v>
      </c>
      <c r="E92" s="126">
        <v>1</v>
      </c>
      <c r="F92" s="126"/>
      <c r="G92" s="127"/>
      <c r="H92" s="253"/>
      <c r="I92" s="129"/>
      <c r="J92" s="230"/>
      <c r="K92" s="148"/>
      <c r="L92" s="148"/>
      <c r="M92" s="148"/>
      <c r="N92" s="148"/>
      <c r="O92" s="148"/>
      <c r="P92" s="148"/>
      <c r="Q92" s="148"/>
      <c r="R92" s="148"/>
      <c r="S92" s="148"/>
      <c r="T92" s="148"/>
      <c r="U92" s="148"/>
      <c r="V92" s="148"/>
      <c r="W92" s="148"/>
      <c r="X92" s="148"/>
      <c r="Y92" s="148"/>
      <c r="Z92" s="148"/>
    </row>
    <row r="93" spans="1:26" ht="36" x14ac:dyDescent="0.25">
      <c r="A93" s="230"/>
      <c r="B93" s="49"/>
      <c r="C93" s="124" t="s">
        <v>4656</v>
      </c>
      <c r="D93" s="153">
        <f t="shared" si="6"/>
        <v>1</v>
      </c>
      <c r="E93" s="126">
        <v>1</v>
      </c>
      <c r="F93" s="126"/>
      <c r="G93" s="127"/>
      <c r="H93" s="253"/>
      <c r="I93" s="129"/>
      <c r="J93" s="230"/>
      <c r="K93" s="148"/>
      <c r="L93" s="148"/>
      <c r="M93" s="148"/>
      <c r="N93" s="148"/>
      <c r="O93" s="148"/>
      <c r="P93" s="148"/>
      <c r="Q93" s="148"/>
      <c r="R93" s="148"/>
      <c r="S93" s="148"/>
      <c r="T93" s="148"/>
      <c r="U93" s="148"/>
      <c r="V93" s="148"/>
      <c r="W93" s="148"/>
      <c r="X93" s="148"/>
      <c r="Y93" s="148"/>
      <c r="Z93" s="148"/>
    </row>
    <row r="94" spans="1:26" ht="36" x14ac:dyDescent="0.25">
      <c r="A94" s="230"/>
      <c r="B94" s="49"/>
      <c r="C94" s="124" t="s">
        <v>4657</v>
      </c>
      <c r="D94" s="153">
        <f t="shared" si="6"/>
        <v>1</v>
      </c>
      <c r="E94" s="126">
        <v>1</v>
      </c>
      <c r="F94" s="126"/>
      <c r="G94" s="127"/>
      <c r="H94" s="253"/>
      <c r="I94" s="129"/>
      <c r="J94" s="230"/>
      <c r="K94" s="148"/>
      <c r="L94" s="148"/>
      <c r="M94" s="148"/>
      <c r="N94" s="148"/>
      <c r="O94" s="148"/>
      <c r="P94" s="148"/>
      <c r="Q94" s="148"/>
      <c r="R94" s="148"/>
      <c r="S94" s="148"/>
      <c r="T94" s="148"/>
      <c r="U94" s="148"/>
      <c r="V94" s="148"/>
      <c r="W94" s="148"/>
      <c r="X94" s="148"/>
      <c r="Y94" s="148"/>
      <c r="Z94" s="148"/>
    </row>
    <row r="95" spans="1:26" ht="36" x14ac:dyDescent="0.25">
      <c r="A95" s="230"/>
      <c r="B95" s="49"/>
      <c r="C95" s="124" t="s">
        <v>4658</v>
      </c>
      <c r="D95" s="153">
        <f t="shared" si="6"/>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ht="24" x14ac:dyDescent="0.25">
      <c r="A96" s="230"/>
      <c r="B96" s="49"/>
      <c r="C96" s="124" t="s">
        <v>4659</v>
      </c>
      <c r="D96" s="153">
        <f t="shared" si="6"/>
        <v>1</v>
      </c>
      <c r="E96" s="126">
        <v>1</v>
      </c>
      <c r="F96" s="126"/>
      <c r="G96" s="127"/>
      <c r="H96" s="253"/>
      <c r="I96" s="129"/>
      <c r="J96" s="230"/>
      <c r="K96" s="148"/>
      <c r="L96" s="148"/>
      <c r="M96" s="148"/>
      <c r="N96" s="148"/>
      <c r="O96" s="148"/>
      <c r="P96" s="148"/>
      <c r="Q96" s="148"/>
      <c r="R96" s="148"/>
      <c r="S96" s="148"/>
      <c r="T96" s="148"/>
      <c r="U96" s="148"/>
      <c r="V96" s="148"/>
      <c r="W96" s="148"/>
      <c r="X96" s="148"/>
      <c r="Y96" s="148"/>
      <c r="Z96" s="148"/>
    </row>
    <row r="97" spans="1:26" ht="24" x14ac:dyDescent="0.25">
      <c r="A97" s="230"/>
      <c r="B97" s="49"/>
      <c r="C97" s="124" t="s">
        <v>4660</v>
      </c>
      <c r="D97" s="153">
        <f t="shared" si="6"/>
        <v>1</v>
      </c>
      <c r="E97" s="126">
        <v>1</v>
      </c>
      <c r="F97" s="126"/>
      <c r="G97" s="127"/>
      <c r="H97" s="253"/>
      <c r="I97" s="129"/>
      <c r="J97" s="230"/>
      <c r="K97" s="148"/>
      <c r="L97" s="148"/>
      <c r="M97" s="148"/>
      <c r="N97" s="148"/>
      <c r="O97" s="148"/>
      <c r="P97" s="148"/>
      <c r="Q97" s="148"/>
      <c r="R97" s="148"/>
      <c r="S97" s="148"/>
      <c r="T97" s="148"/>
      <c r="U97" s="148"/>
      <c r="V97" s="148"/>
      <c r="W97" s="148"/>
      <c r="X97" s="148"/>
      <c r="Y97" s="148"/>
      <c r="Z97" s="148"/>
    </row>
    <row r="98" spans="1:26" ht="36" x14ac:dyDescent="0.25">
      <c r="A98" s="230"/>
      <c r="B98" s="49"/>
      <c r="C98" s="124" t="s">
        <v>4661</v>
      </c>
      <c r="D98" s="153">
        <f t="shared" si="6"/>
        <v>1</v>
      </c>
      <c r="E98" s="126">
        <v>1</v>
      </c>
      <c r="F98" s="126"/>
      <c r="G98" s="127"/>
      <c r="H98" s="253"/>
      <c r="I98" s="129"/>
      <c r="J98" s="230"/>
      <c r="K98" s="148"/>
      <c r="L98" s="148"/>
      <c r="M98" s="148"/>
      <c r="N98" s="148"/>
      <c r="O98" s="148"/>
      <c r="P98" s="148"/>
      <c r="Q98" s="148"/>
      <c r="R98" s="148"/>
      <c r="S98" s="148"/>
      <c r="T98" s="148"/>
      <c r="U98" s="148"/>
      <c r="V98" s="148"/>
      <c r="W98" s="148"/>
      <c r="X98" s="148"/>
      <c r="Y98" s="148"/>
      <c r="Z98" s="148"/>
    </row>
    <row r="99" spans="1:26" ht="36" x14ac:dyDescent="0.25">
      <c r="A99" s="230"/>
      <c r="B99" s="49"/>
      <c r="C99" s="130" t="s">
        <v>4662</v>
      </c>
      <c r="D99" s="153">
        <f t="shared" ref="D99:D100" si="7">IF(E99="Justificado",0,1)</f>
        <v>1</v>
      </c>
      <c r="E99" s="126">
        <v>1</v>
      </c>
      <c r="F99" s="126"/>
      <c r="G99" s="127"/>
      <c r="H99" s="253"/>
      <c r="I99" s="129"/>
      <c r="J99" s="230"/>
      <c r="K99" s="148"/>
      <c r="L99" s="148"/>
      <c r="M99" s="148"/>
      <c r="N99" s="148"/>
      <c r="O99" s="148"/>
      <c r="P99" s="148"/>
      <c r="Q99" s="148"/>
      <c r="R99" s="148"/>
      <c r="S99" s="148"/>
      <c r="T99" s="148"/>
      <c r="U99" s="148"/>
      <c r="V99" s="148"/>
      <c r="W99" s="148"/>
      <c r="X99" s="148"/>
      <c r="Y99" s="148"/>
      <c r="Z99" s="148"/>
    </row>
    <row r="100" spans="1:26" x14ac:dyDescent="0.25">
      <c r="A100" s="230"/>
      <c r="B100" s="49"/>
      <c r="C100" s="124" t="s">
        <v>4663</v>
      </c>
      <c r="D100" s="153">
        <f t="shared" si="7"/>
        <v>1</v>
      </c>
      <c r="E100" s="126">
        <v>1</v>
      </c>
      <c r="F100" s="126"/>
      <c r="G100" s="127"/>
      <c r="H100" s="253"/>
      <c r="I100" s="129"/>
      <c r="J100" s="230"/>
      <c r="K100" s="148"/>
      <c r="L100" s="148"/>
      <c r="M100" s="148"/>
      <c r="N100" s="148"/>
      <c r="O100" s="148"/>
      <c r="P100" s="148"/>
      <c r="Q100" s="148"/>
      <c r="R100" s="148"/>
      <c r="S100" s="148"/>
      <c r="T100" s="148"/>
      <c r="U100" s="148"/>
      <c r="V100" s="148"/>
      <c r="W100" s="148"/>
      <c r="X100" s="148"/>
      <c r="Y100" s="148"/>
      <c r="Z100" s="148"/>
    </row>
    <row r="101" spans="1:26" x14ac:dyDescent="0.25">
      <c r="A101" s="230"/>
      <c r="B101" s="97"/>
      <c r="C101" s="254"/>
      <c r="D101" s="255"/>
      <c r="E101" s="255"/>
      <c r="F101" s="255"/>
      <c r="G101" s="255"/>
      <c r="H101" s="255"/>
      <c r="I101" s="98"/>
      <c r="J101" s="230"/>
      <c r="K101" s="148"/>
      <c r="L101" s="148"/>
      <c r="M101" s="148"/>
      <c r="N101" s="148"/>
      <c r="O101" s="148"/>
      <c r="P101" s="148"/>
      <c r="Q101" s="148"/>
      <c r="R101" s="148"/>
      <c r="S101" s="148"/>
      <c r="T101" s="148"/>
      <c r="U101" s="148"/>
      <c r="V101" s="148"/>
      <c r="W101" s="148"/>
      <c r="X101" s="148"/>
      <c r="Y101" s="148"/>
      <c r="Z101" s="148"/>
    </row>
    <row r="102" spans="1:26" x14ac:dyDescent="0.25">
      <c r="A102" s="230"/>
      <c r="B102" s="230"/>
      <c r="C102" s="256"/>
      <c r="D102" s="230"/>
      <c r="E102" s="230"/>
      <c r="F102" s="230"/>
      <c r="G102" s="230"/>
      <c r="H102" s="230"/>
      <c r="I102" s="230"/>
      <c r="J102" s="230"/>
      <c r="K102" s="148"/>
      <c r="L102" s="148"/>
      <c r="M102" s="148"/>
      <c r="N102" s="148"/>
      <c r="O102" s="148"/>
      <c r="P102" s="148"/>
      <c r="Q102" s="148"/>
      <c r="R102" s="148"/>
      <c r="S102" s="148"/>
      <c r="T102" s="148"/>
      <c r="U102" s="148"/>
      <c r="V102" s="148"/>
      <c r="W102" s="148"/>
      <c r="X102" s="148"/>
      <c r="Y102" s="148"/>
      <c r="Z102" s="148"/>
    </row>
    <row r="103" spans="1:26" x14ac:dyDescent="0.25">
      <c r="A103" s="230"/>
      <c r="B103" s="230"/>
      <c r="C103" s="256"/>
      <c r="D103" s="230"/>
      <c r="E103" s="230"/>
      <c r="F103" s="230"/>
      <c r="G103" s="230"/>
      <c r="H103" s="230"/>
      <c r="I103" s="230"/>
      <c r="J103" s="230"/>
      <c r="K103" s="148"/>
      <c r="L103" s="148"/>
      <c r="M103" s="148"/>
      <c r="N103" s="148"/>
      <c r="O103" s="148"/>
      <c r="P103" s="148"/>
      <c r="Q103" s="148"/>
      <c r="R103" s="148"/>
      <c r="S103" s="148"/>
      <c r="T103" s="148"/>
      <c r="U103" s="148"/>
      <c r="V103" s="148"/>
      <c r="W103" s="148"/>
      <c r="X103" s="148"/>
      <c r="Y103" s="148"/>
      <c r="Z103" s="148"/>
    </row>
    <row r="104" spans="1:26" x14ac:dyDescent="0.25">
      <c r="A104" s="230"/>
      <c r="B104" s="230"/>
      <c r="C104" s="256"/>
      <c r="D104" s="230"/>
      <c r="E104" s="230"/>
      <c r="F104" s="230"/>
      <c r="G104" s="230"/>
      <c r="H104" s="230"/>
      <c r="I104" s="230"/>
      <c r="J104" s="230"/>
      <c r="K104" s="148"/>
      <c r="L104" s="148"/>
      <c r="M104" s="148"/>
      <c r="N104" s="148"/>
      <c r="O104" s="148"/>
      <c r="P104" s="148"/>
      <c r="Q104" s="148"/>
      <c r="R104" s="148"/>
      <c r="S104" s="148"/>
      <c r="T104" s="148"/>
      <c r="U104" s="148"/>
      <c r="V104" s="148"/>
      <c r="W104" s="148"/>
      <c r="X104" s="148"/>
      <c r="Y104" s="148"/>
      <c r="Z104" s="148"/>
    </row>
    <row r="105" spans="1:26" x14ac:dyDescent="0.25">
      <c r="A105" s="230"/>
      <c r="B105" s="230"/>
      <c r="C105" s="256"/>
      <c r="D105" s="230"/>
      <c r="E105" s="230"/>
      <c r="F105" s="230"/>
      <c r="G105" s="230"/>
      <c r="H105" s="230"/>
      <c r="I105" s="230"/>
      <c r="J105" s="230"/>
      <c r="K105" s="148"/>
      <c r="L105" s="148"/>
      <c r="M105" s="148"/>
      <c r="N105" s="148"/>
      <c r="O105" s="148"/>
      <c r="P105" s="148"/>
      <c r="Q105" s="148"/>
      <c r="R105" s="148"/>
      <c r="S105" s="148"/>
      <c r="T105" s="148"/>
      <c r="U105" s="148"/>
      <c r="V105" s="148"/>
      <c r="W105" s="148"/>
      <c r="X105" s="148"/>
      <c r="Y105" s="148"/>
      <c r="Z105" s="148"/>
    </row>
    <row r="106" spans="1:26" x14ac:dyDescent="0.25">
      <c r="A106" s="230"/>
      <c r="B106" s="230"/>
      <c r="C106" s="256"/>
      <c r="D106" s="230"/>
      <c r="E106" s="230"/>
      <c r="F106" s="230"/>
      <c r="G106" s="230"/>
      <c r="H106" s="230"/>
      <c r="I106" s="230"/>
      <c r="J106" s="230"/>
      <c r="K106" s="148"/>
      <c r="L106" s="148"/>
      <c r="M106" s="148"/>
      <c r="N106" s="148"/>
      <c r="O106" s="148"/>
      <c r="P106" s="148"/>
      <c r="Q106" s="148"/>
      <c r="R106" s="148"/>
      <c r="S106" s="148"/>
      <c r="T106" s="148"/>
      <c r="U106" s="148"/>
      <c r="V106" s="148"/>
      <c r="W106" s="148"/>
      <c r="X106" s="148"/>
      <c r="Y106" s="148"/>
      <c r="Z106" s="148"/>
    </row>
    <row r="107" spans="1:26" x14ac:dyDescent="0.25">
      <c r="A107" s="230"/>
      <c r="B107" s="230"/>
      <c r="C107" s="256"/>
      <c r="D107" s="230"/>
      <c r="E107" s="230"/>
      <c r="F107" s="230"/>
      <c r="G107" s="230"/>
      <c r="H107" s="230"/>
      <c r="I107" s="230"/>
      <c r="J107" s="230"/>
      <c r="K107" s="148"/>
      <c r="L107" s="148"/>
      <c r="M107" s="148"/>
      <c r="N107" s="148"/>
      <c r="O107" s="148"/>
      <c r="P107" s="148"/>
      <c r="Q107" s="148"/>
      <c r="R107" s="148"/>
      <c r="S107" s="148"/>
      <c r="T107" s="148"/>
      <c r="U107" s="148"/>
      <c r="V107" s="148"/>
      <c r="W107" s="148"/>
      <c r="X107" s="148"/>
      <c r="Y107" s="148"/>
      <c r="Z107" s="148"/>
    </row>
    <row r="108" spans="1:26" ht="18.75" x14ac:dyDescent="0.25">
      <c r="A108" s="234"/>
      <c r="B108" s="407" t="s">
        <v>4664</v>
      </c>
      <c r="C108" s="408"/>
      <c r="D108" s="408"/>
      <c r="E108" s="408"/>
      <c r="F108" s="408"/>
      <c r="G108" s="408"/>
      <c r="H108" s="408"/>
      <c r="I108" s="243"/>
      <c r="J108" s="233"/>
      <c r="K108" s="105"/>
      <c r="L108" s="105"/>
      <c r="M108" s="105"/>
      <c r="N108" s="105"/>
      <c r="O108" s="105"/>
      <c r="P108" s="105"/>
      <c r="Q108" s="105"/>
      <c r="R108" s="105"/>
      <c r="S108" s="105"/>
      <c r="T108" s="105"/>
      <c r="U108" s="105"/>
      <c r="V108" s="105"/>
      <c r="W108" s="105"/>
      <c r="X108" s="105"/>
      <c r="Y108" s="105"/>
      <c r="Z108" s="105"/>
    </row>
    <row r="109" spans="1:26" x14ac:dyDescent="0.25">
      <c r="A109" s="234"/>
      <c r="B109" s="232"/>
      <c r="C109" s="232"/>
      <c r="D109" s="232"/>
      <c r="E109" s="232"/>
      <c r="F109" s="232"/>
      <c r="G109" s="232"/>
      <c r="H109" s="232"/>
      <c r="I109" s="232"/>
      <c r="J109" s="233"/>
      <c r="K109" s="105"/>
      <c r="L109" s="105"/>
      <c r="M109" s="105"/>
      <c r="N109" s="105"/>
      <c r="O109" s="105"/>
      <c r="P109" s="105"/>
      <c r="Q109" s="105"/>
      <c r="R109" s="105"/>
      <c r="S109" s="105"/>
      <c r="T109" s="105"/>
      <c r="U109" s="105"/>
      <c r="V109" s="105"/>
      <c r="W109" s="105"/>
      <c r="X109" s="105"/>
      <c r="Y109" s="105"/>
      <c r="Z109" s="105"/>
    </row>
    <row r="110" spans="1:26" x14ac:dyDescent="0.25">
      <c r="A110" s="234"/>
      <c r="B110" s="232"/>
      <c r="C110" s="244" t="s">
        <v>1478</v>
      </c>
      <c r="D110" s="244"/>
      <c r="E110" s="245">
        <f>IF(SUM(D119:D123)=0,"NA",SUM(E119:E123)/SUM(D119:D123))</f>
        <v>1</v>
      </c>
      <c r="F110" s="246"/>
      <c r="G110" s="248"/>
      <c r="H110" s="234"/>
      <c r="I110" s="232"/>
      <c r="J110" s="233"/>
      <c r="K110" s="105"/>
      <c r="L110" s="105"/>
      <c r="M110" s="105"/>
      <c r="N110" s="105"/>
      <c r="O110" s="105"/>
      <c r="P110" s="105"/>
      <c r="Q110" s="105"/>
      <c r="R110" s="105"/>
      <c r="S110" s="105"/>
      <c r="T110" s="105"/>
      <c r="U110" s="105"/>
      <c r="V110" s="105"/>
      <c r="W110" s="105"/>
      <c r="X110" s="105"/>
      <c r="Y110" s="105"/>
      <c r="Z110" s="105"/>
    </row>
    <row r="111" spans="1:26" x14ac:dyDescent="0.25">
      <c r="A111" s="234"/>
      <c r="B111" s="234"/>
      <c r="C111" s="244" t="s">
        <v>1480</v>
      </c>
      <c r="D111" s="244"/>
      <c r="E111" s="245">
        <f>IF(SUM(D119:D123)=0,"NA",SUM(E128:E135)/SUM(D128:D135))</f>
        <v>1</v>
      </c>
      <c r="F111" s="246"/>
      <c r="G111" s="248"/>
      <c r="H111" s="234"/>
      <c r="I111" s="232"/>
      <c r="J111" s="233"/>
      <c r="K111" s="105"/>
      <c r="L111" s="105"/>
      <c r="M111" s="105"/>
      <c r="N111" s="105"/>
      <c r="O111" s="105"/>
      <c r="P111" s="105"/>
      <c r="Q111" s="105"/>
      <c r="R111" s="105"/>
      <c r="S111" s="105"/>
      <c r="T111" s="105"/>
      <c r="U111" s="105"/>
      <c r="V111" s="105"/>
      <c r="W111" s="105"/>
      <c r="X111" s="105"/>
      <c r="Y111" s="105"/>
      <c r="Z111" s="105"/>
    </row>
    <row r="112" spans="1:26" x14ac:dyDescent="0.25">
      <c r="A112" s="234"/>
      <c r="B112" s="234"/>
      <c r="C112" s="244" t="s">
        <v>1482</v>
      </c>
      <c r="D112" s="244"/>
      <c r="E112" s="177">
        <f>IF(SUM(D119:D123)=0,"NA",E110*0.6+E111*0.4)</f>
        <v>1</v>
      </c>
      <c r="F112" s="249"/>
      <c r="G112" s="235" t="s">
        <v>3917</v>
      </c>
      <c r="H112" s="234"/>
      <c r="I112" s="232"/>
      <c r="J112" s="233"/>
      <c r="K112" s="105"/>
      <c r="L112" s="105"/>
      <c r="M112" s="105"/>
      <c r="N112" s="105"/>
      <c r="O112" s="105"/>
      <c r="P112" s="105"/>
      <c r="Q112" s="105"/>
      <c r="R112" s="105"/>
      <c r="S112" s="105"/>
      <c r="T112" s="105"/>
      <c r="U112" s="105"/>
      <c r="V112" s="105"/>
      <c r="W112" s="105"/>
      <c r="X112" s="105"/>
      <c r="Y112" s="105"/>
      <c r="Z112" s="105"/>
    </row>
    <row r="113" spans="1:26" x14ac:dyDescent="0.25">
      <c r="A113" s="234"/>
      <c r="B113" s="234"/>
      <c r="C113" s="234"/>
      <c r="D113" s="234"/>
      <c r="E113" s="236"/>
      <c r="F113" s="236"/>
      <c r="G113" s="234"/>
      <c r="H113" s="234"/>
      <c r="I113" s="232"/>
      <c r="J113" s="233"/>
      <c r="K113" s="105"/>
      <c r="L113" s="105"/>
      <c r="M113" s="105"/>
      <c r="N113" s="105"/>
      <c r="O113" s="105"/>
      <c r="P113" s="105"/>
      <c r="Q113" s="105"/>
      <c r="R113" s="105"/>
      <c r="S113" s="105"/>
      <c r="T113" s="105"/>
      <c r="U113" s="105"/>
      <c r="V113" s="105"/>
      <c r="W113" s="105"/>
      <c r="X113" s="105"/>
      <c r="Y113" s="105"/>
      <c r="Z113" s="105"/>
    </row>
    <row r="114" spans="1:26" x14ac:dyDescent="0.25">
      <c r="A114" s="230"/>
      <c r="B114" s="231"/>
      <c r="C114" s="232"/>
      <c r="D114" s="231"/>
      <c r="E114" s="231"/>
      <c r="F114" s="231"/>
      <c r="G114" s="231"/>
      <c r="H114" s="232"/>
      <c r="I114" s="232"/>
      <c r="J114" s="233"/>
      <c r="K114" s="148"/>
      <c r="L114" s="148"/>
      <c r="M114" s="148"/>
      <c r="N114" s="148"/>
      <c r="O114" s="148"/>
      <c r="P114" s="148"/>
      <c r="Q114" s="148"/>
      <c r="R114" s="148"/>
      <c r="S114" s="148"/>
      <c r="T114" s="148"/>
      <c r="U114" s="148"/>
      <c r="V114" s="148"/>
      <c r="W114" s="148"/>
      <c r="X114" s="148"/>
      <c r="Y114" s="148"/>
      <c r="Z114" s="148"/>
    </row>
    <row r="115" spans="1:26" x14ac:dyDescent="0.25">
      <c r="A115" s="230"/>
      <c r="B115" s="91"/>
      <c r="C115" s="251"/>
      <c r="D115" s="252"/>
      <c r="E115" s="409"/>
      <c r="F115" s="410"/>
      <c r="G115" s="410"/>
      <c r="H115" s="252"/>
      <c r="I115" s="92"/>
      <c r="J115" s="233"/>
      <c r="K115" s="148"/>
      <c r="L115" s="148"/>
      <c r="M115" s="148"/>
      <c r="N115" s="148"/>
      <c r="O115" s="148"/>
      <c r="P115" s="148"/>
      <c r="Q115" s="148"/>
      <c r="R115" s="148"/>
      <c r="S115" s="148"/>
      <c r="T115" s="148"/>
      <c r="U115" s="148"/>
      <c r="V115" s="148"/>
      <c r="W115" s="148"/>
      <c r="X115" s="148"/>
      <c r="Y115" s="148"/>
      <c r="Z115" s="148"/>
    </row>
    <row r="116" spans="1:26" x14ac:dyDescent="0.25">
      <c r="A116" s="230"/>
      <c r="B116" s="49"/>
      <c r="C116" s="234" t="s">
        <v>1484</v>
      </c>
      <c r="D116" s="253"/>
      <c r="E116" s="253"/>
      <c r="F116" s="253"/>
      <c r="G116" s="253"/>
      <c r="H116" s="253"/>
      <c r="I116" s="93"/>
      <c r="J116" s="233"/>
      <c r="K116" s="148"/>
      <c r="L116" s="148"/>
      <c r="M116" s="148"/>
      <c r="N116" s="148"/>
      <c r="O116" s="148"/>
      <c r="P116" s="148"/>
      <c r="Q116" s="148"/>
      <c r="R116" s="148"/>
      <c r="S116" s="148"/>
      <c r="T116" s="148"/>
      <c r="U116" s="148"/>
      <c r="V116" s="148"/>
      <c r="W116" s="148"/>
      <c r="X116" s="148"/>
      <c r="Y116" s="148"/>
      <c r="Z116" s="148"/>
    </row>
    <row r="117" spans="1:26" x14ac:dyDescent="0.25">
      <c r="A117" s="230"/>
      <c r="B117" s="123"/>
      <c r="C117" s="234"/>
      <c r="D117" s="253"/>
      <c r="E117" s="253"/>
      <c r="F117" s="253"/>
      <c r="G117" s="253"/>
      <c r="H117" s="253"/>
      <c r="I117" s="93"/>
      <c r="J117" s="233"/>
      <c r="K117" s="148"/>
      <c r="L117" s="148"/>
      <c r="M117" s="148"/>
      <c r="N117" s="148"/>
      <c r="O117" s="148"/>
      <c r="P117" s="148"/>
      <c r="Q117" s="148"/>
      <c r="R117" s="148"/>
      <c r="S117" s="148"/>
      <c r="T117" s="148"/>
      <c r="U117" s="148"/>
      <c r="V117" s="148"/>
      <c r="W117" s="148"/>
      <c r="X117" s="148"/>
      <c r="Y117" s="148"/>
      <c r="Z117" s="148"/>
    </row>
    <row r="118" spans="1:26" x14ac:dyDescent="0.25">
      <c r="A118" s="230"/>
      <c r="B118" s="123"/>
      <c r="C118" s="232" t="s">
        <v>726</v>
      </c>
      <c r="D118" s="231"/>
      <c r="E118" s="231" t="s">
        <v>1485</v>
      </c>
      <c r="F118" s="231" t="s">
        <v>712</v>
      </c>
      <c r="G118" s="231" t="s">
        <v>1486</v>
      </c>
      <c r="H118" s="253"/>
      <c r="I118" s="93"/>
      <c r="J118" s="233"/>
      <c r="K118" s="148"/>
      <c r="L118" s="148"/>
      <c r="M118" s="148"/>
      <c r="N118" s="148"/>
      <c r="O118" s="148"/>
      <c r="P118" s="148"/>
      <c r="Q118" s="148"/>
      <c r="R118" s="148"/>
      <c r="S118" s="148"/>
      <c r="T118" s="148"/>
      <c r="U118" s="148"/>
      <c r="V118" s="148"/>
      <c r="W118" s="148"/>
      <c r="X118" s="148"/>
      <c r="Y118" s="148"/>
      <c r="Z118" s="148"/>
    </row>
    <row r="119" spans="1:26" x14ac:dyDescent="0.25">
      <c r="A119" s="230"/>
      <c r="B119" s="49"/>
      <c r="C119" s="124" t="s">
        <v>1487</v>
      </c>
      <c r="D119" s="153">
        <f>IF(E119="Justificado",0,1)</f>
        <v>1</v>
      </c>
      <c r="E119" s="126">
        <v>1</v>
      </c>
      <c r="F119" s="126"/>
      <c r="G119" s="127"/>
      <c r="H119" s="253"/>
      <c r="I119" s="93"/>
      <c r="J119" s="230"/>
      <c r="K119" s="148"/>
      <c r="L119" s="148"/>
      <c r="M119" s="148"/>
      <c r="N119" s="148"/>
      <c r="O119" s="148"/>
      <c r="P119" s="148"/>
      <c r="Q119" s="148"/>
      <c r="R119" s="148"/>
      <c r="S119" s="148"/>
      <c r="T119" s="148"/>
      <c r="U119" s="148"/>
      <c r="V119" s="148"/>
      <c r="W119" s="148"/>
      <c r="X119" s="148"/>
      <c r="Y119" s="148"/>
      <c r="Z119" s="148"/>
    </row>
    <row r="120" spans="1:26" ht="24" x14ac:dyDescent="0.25">
      <c r="A120" s="230"/>
      <c r="B120" s="49"/>
      <c r="C120" s="124" t="s">
        <v>1488</v>
      </c>
      <c r="D120" s="153">
        <f>IF(E120="Justificado",0,1)</f>
        <v>1</v>
      </c>
      <c r="E120" s="126">
        <v>1</v>
      </c>
      <c r="F120" s="126"/>
      <c r="G120" s="127"/>
      <c r="H120" s="253"/>
      <c r="I120" s="93"/>
      <c r="J120" s="230"/>
      <c r="K120" s="148"/>
      <c r="L120" s="148"/>
      <c r="M120" s="148"/>
      <c r="N120" s="148"/>
      <c r="O120" s="148"/>
      <c r="P120" s="148"/>
      <c r="Q120" s="148"/>
      <c r="R120" s="148"/>
      <c r="S120" s="148"/>
      <c r="T120" s="148"/>
      <c r="U120" s="148"/>
      <c r="V120" s="148"/>
      <c r="W120" s="148"/>
      <c r="X120" s="148"/>
      <c r="Y120" s="148"/>
      <c r="Z120" s="148"/>
    </row>
    <row r="121" spans="1:26" x14ac:dyDescent="0.25">
      <c r="A121" s="230"/>
      <c r="B121" s="49"/>
      <c r="C121" s="128" t="s">
        <v>4665</v>
      </c>
      <c r="D121" s="153">
        <f t="shared" ref="D121:D123" si="8">IF(E121="Justificado",0,1)</f>
        <v>1</v>
      </c>
      <c r="E121" s="126">
        <v>1</v>
      </c>
      <c r="F121" s="126"/>
      <c r="G121" s="127"/>
      <c r="H121" s="253"/>
      <c r="I121" s="93"/>
      <c r="J121" s="230"/>
      <c r="K121" s="148"/>
      <c r="L121" s="148"/>
      <c r="M121" s="148"/>
      <c r="N121" s="148"/>
      <c r="O121" s="148"/>
      <c r="P121" s="148"/>
      <c r="Q121" s="148"/>
      <c r="R121" s="148"/>
      <c r="S121" s="148"/>
      <c r="T121" s="148"/>
      <c r="U121" s="148"/>
      <c r="V121" s="148"/>
      <c r="W121" s="148"/>
      <c r="X121" s="148"/>
      <c r="Y121" s="148"/>
      <c r="Z121" s="148"/>
    </row>
    <row r="122" spans="1:26" x14ac:dyDescent="0.25">
      <c r="A122" s="230"/>
      <c r="B122" s="49"/>
      <c r="C122" s="128" t="s">
        <v>4666</v>
      </c>
      <c r="D122" s="153">
        <f t="shared" si="8"/>
        <v>1</v>
      </c>
      <c r="E122" s="126">
        <v>1</v>
      </c>
      <c r="F122" s="126"/>
      <c r="G122" s="127"/>
      <c r="H122" s="253"/>
      <c r="I122" s="129"/>
      <c r="J122" s="230"/>
      <c r="K122" s="148"/>
      <c r="L122" s="148"/>
      <c r="M122" s="148"/>
      <c r="N122" s="148"/>
      <c r="O122" s="148"/>
      <c r="P122" s="148"/>
      <c r="Q122" s="148"/>
      <c r="R122" s="148"/>
      <c r="S122" s="148"/>
      <c r="T122" s="148"/>
      <c r="U122" s="148"/>
      <c r="V122" s="148"/>
      <c r="W122" s="148"/>
      <c r="X122" s="148"/>
      <c r="Y122" s="148"/>
      <c r="Z122" s="148"/>
    </row>
    <row r="123" spans="1:26" ht="36" x14ac:dyDescent="0.25">
      <c r="A123" s="230"/>
      <c r="B123" s="49"/>
      <c r="C123" s="128" t="s">
        <v>4667</v>
      </c>
      <c r="D123" s="153">
        <f t="shared" si="8"/>
        <v>1</v>
      </c>
      <c r="E123" s="126">
        <v>1</v>
      </c>
      <c r="F123" s="126"/>
      <c r="G123" s="127"/>
      <c r="H123" s="253"/>
      <c r="I123" s="129"/>
      <c r="J123" s="230"/>
      <c r="K123" s="148"/>
      <c r="L123" s="148"/>
      <c r="M123" s="148"/>
      <c r="N123" s="148"/>
      <c r="O123" s="148"/>
      <c r="P123" s="148"/>
      <c r="Q123" s="148"/>
      <c r="R123" s="148"/>
      <c r="S123" s="148"/>
      <c r="T123" s="148"/>
      <c r="U123" s="148"/>
      <c r="V123" s="148"/>
      <c r="W123" s="148"/>
      <c r="X123" s="148"/>
      <c r="Y123" s="148"/>
      <c r="Z123" s="148"/>
    </row>
    <row r="124" spans="1:26" x14ac:dyDescent="0.25">
      <c r="A124" s="230"/>
      <c r="B124" s="49"/>
      <c r="C124" s="234"/>
      <c r="D124" s="253"/>
      <c r="E124" s="253"/>
      <c r="F124" s="253"/>
      <c r="G124" s="253"/>
      <c r="H124" s="253"/>
      <c r="I124" s="129"/>
      <c r="J124" s="230"/>
      <c r="K124" s="148"/>
      <c r="L124" s="148"/>
      <c r="M124" s="148"/>
      <c r="N124" s="148"/>
      <c r="O124" s="148"/>
      <c r="P124" s="148"/>
      <c r="Q124" s="148"/>
      <c r="R124" s="148"/>
      <c r="S124" s="148"/>
      <c r="T124" s="148"/>
      <c r="U124" s="148"/>
      <c r="V124" s="148"/>
      <c r="W124" s="148"/>
      <c r="X124" s="148"/>
      <c r="Y124" s="148"/>
      <c r="Z124" s="148"/>
    </row>
    <row r="125" spans="1:26" x14ac:dyDescent="0.25">
      <c r="A125" s="230"/>
      <c r="B125" s="49"/>
      <c r="C125" s="234" t="s">
        <v>1480</v>
      </c>
      <c r="D125" s="253"/>
      <c r="E125" s="253"/>
      <c r="F125" s="253"/>
      <c r="G125" s="253"/>
      <c r="H125" s="253"/>
      <c r="I125" s="129"/>
      <c r="J125" s="230"/>
      <c r="K125" s="148"/>
      <c r="L125" s="148"/>
      <c r="M125" s="148"/>
      <c r="N125" s="148"/>
      <c r="O125" s="148"/>
      <c r="P125" s="148"/>
      <c r="Q125" s="148"/>
      <c r="R125" s="148"/>
      <c r="S125" s="148"/>
      <c r="T125" s="148"/>
      <c r="U125" s="148"/>
      <c r="V125" s="148"/>
      <c r="W125" s="148"/>
      <c r="X125" s="148"/>
      <c r="Y125" s="148"/>
      <c r="Z125" s="148"/>
    </row>
    <row r="126" spans="1:26" x14ac:dyDescent="0.25">
      <c r="A126" s="230"/>
      <c r="B126" s="49"/>
      <c r="C126" s="234"/>
      <c r="D126" s="253"/>
      <c r="E126" s="253"/>
      <c r="F126" s="253"/>
      <c r="G126" s="253"/>
      <c r="H126" s="253"/>
      <c r="I126" s="129"/>
      <c r="J126" s="230"/>
      <c r="K126" s="148"/>
      <c r="L126" s="148"/>
      <c r="M126" s="148"/>
      <c r="N126" s="148"/>
      <c r="O126" s="148"/>
      <c r="P126" s="148"/>
      <c r="Q126" s="148"/>
      <c r="R126" s="148"/>
      <c r="S126" s="148"/>
      <c r="T126" s="148"/>
      <c r="U126" s="148"/>
      <c r="V126" s="148"/>
      <c r="W126" s="148"/>
      <c r="X126" s="148"/>
      <c r="Y126" s="148"/>
      <c r="Z126" s="148"/>
    </row>
    <row r="127" spans="1:26" x14ac:dyDescent="0.25">
      <c r="A127" s="230"/>
      <c r="B127" s="49"/>
      <c r="C127" s="232" t="s">
        <v>726</v>
      </c>
      <c r="D127" s="231"/>
      <c r="E127" s="231" t="s">
        <v>1485</v>
      </c>
      <c r="F127" s="231" t="s">
        <v>712</v>
      </c>
      <c r="G127" s="231" t="s">
        <v>1486</v>
      </c>
      <c r="H127" s="253"/>
      <c r="I127" s="129"/>
      <c r="J127" s="230"/>
      <c r="K127" s="148"/>
      <c r="L127" s="148"/>
      <c r="M127" s="148"/>
      <c r="N127" s="148"/>
      <c r="O127" s="148"/>
      <c r="P127" s="148"/>
      <c r="Q127" s="148"/>
      <c r="R127" s="148"/>
      <c r="S127" s="148"/>
      <c r="T127" s="148"/>
      <c r="U127" s="148"/>
      <c r="V127" s="148"/>
      <c r="W127" s="148"/>
      <c r="X127" s="148"/>
      <c r="Y127" s="148"/>
      <c r="Z127" s="148"/>
    </row>
    <row r="128" spans="1:26" x14ac:dyDescent="0.25">
      <c r="A128" s="230"/>
      <c r="B128" s="49"/>
      <c r="C128" s="130" t="s">
        <v>4668</v>
      </c>
      <c r="D128" s="153">
        <f t="shared" ref="D128:D134" si="9">IF(E128="Justificado",0,1)</f>
        <v>1</v>
      </c>
      <c r="E128" s="126">
        <v>1</v>
      </c>
      <c r="F128" s="126"/>
      <c r="G128" s="127"/>
      <c r="H128" s="253"/>
      <c r="I128" s="129"/>
      <c r="J128" s="230"/>
      <c r="K128" s="148"/>
      <c r="L128" s="148"/>
      <c r="M128" s="148"/>
      <c r="N128" s="148"/>
      <c r="O128" s="148"/>
      <c r="P128" s="148"/>
      <c r="Q128" s="148"/>
      <c r="R128" s="148"/>
      <c r="S128" s="148"/>
      <c r="T128" s="148"/>
      <c r="U128" s="148"/>
      <c r="V128" s="148"/>
      <c r="W128" s="148"/>
      <c r="X128" s="148"/>
      <c r="Y128" s="148"/>
      <c r="Z128" s="148"/>
    </row>
    <row r="129" spans="1:26" ht="36" x14ac:dyDescent="0.25">
      <c r="A129" s="230"/>
      <c r="B129" s="49"/>
      <c r="C129" s="124" t="s">
        <v>4669</v>
      </c>
      <c r="D129" s="153">
        <f t="shared" si="9"/>
        <v>1</v>
      </c>
      <c r="E129" s="126">
        <v>1</v>
      </c>
      <c r="F129" s="126"/>
      <c r="G129" s="127"/>
      <c r="H129" s="253"/>
      <c r="I129" s="129"/>
      <c r="J129" s="230"/>
      <c r="K129" s="148"/>
      <c r="L129" s="148"/>
      <c r="M129" s="148"/>
      <c r="N129" s="148"/>
      <c r="O129" s="148"/>
      <c r="P129" s="148"/>
      <c r="Q129" s="148"/>
      <c r="R129" s="148"/>
      <c r="S129" s="148"/>
      <c r="T129" s="148"/>
      <c r="U129" s="148"/>
      <c r="V129" s="148"/>
      <c r="W129" s="148"/>
      <c r="X129" s="148"/>
      <c r="Y129" s="148"/>
      <c r="Z129" s="148"/>
    </row>
    <row r="130" spans="1:26" ht="36" x14ac:dyDescent="0.25">
      <c r="A130" s="230"/>
      <c r="B130" s="49"/>
      <c r="C130" s="124" t="s">
        <v>4670</v>
      </c>
      <c r="D130" s="153">
        <f t="shared" si="9"/>
        <v>1</v>
      </c>
      <c r="E130" s="126">
        <v>1</v>
      </c>
      <c r="F130" s="126"/>
      <c r="G130" s="127"/>
      <c r="H130" s="253"/>
      <c r="I130" s="129"/>
      <c r="J130" s="230"/>
      <c r="K130" s="148"/>
      <c r="L130" s="148"/>
      <c r="M130" s="148"/>
      <c r="N130" s="148"/>
      <c r="O130" s="148"/>
      <c r="P130" s="148"/>
      <c r="Q130" s="148"/>
      <c r="R130" s="148"/>
      <c r="S130" s="148"/>
      <c r="T130" s="148"/>
      <c r="U130" s="148"/>
      <c r="V130" s="148"/>
      <c r="W130" s="148"/>
      <c r="X130" s="148"/>
      <c r="Y130" s="148"/>
      <c r="Z130" s="148"/>
    </row>
    <row r="131" spans="1:26" ht="24" x14ac:dyDescent="0.25">
      <c r="A131" s="230"/>
      <c r="B131" s="49"/>
      <c r="C131" s="124" t="s">
        <v>4671</v>
      </c>
      <c r="D131" s="153">
        <f t="shared" si="9"/>
        <v>1</v>
      </c>
      <c r="E131" s="126">
        <v>1</v>
      </c>
      <c r="F131" s="126"/>
      <c r="G131" s="127"/>
      <c r="H131" s="253"/>
      <c r="I131" s="129"/>
      <c r="J131" s="230"/>
      <c r="K131" s="148"/>
      <c r="L131" s="148"/>
      <c r="M131" s="148"/>
      <c r="N131" s="148"/>
      <c r="O131" s="148"/>
      <c r="P131" s="148"/>
      <c r="Q131" s="148"/>
      <c r="R131" s="148"/>
      <c r="S131" s="148"/>
      <c r="T131" s="148"/>
      <c r="U131" s="148"/>
      <c r="V131" s="148"/>
      <c r="W131" s="148"/>
      <c r="X131" s="148"/>
      <c r="Y131" s="148"/>
      <c r="Z131" s="148"/>
    </row>
    <row r="132" spans="1:26" ht="24" x14ac:dyDescent="0.25">
      <c r="A132" s="230"/>
      <c r="B132" s="49"/>
      <c r="C132" s="124" t="s">
        <v>4672</v>
      </c>
      <c r="D132" s="153">
        <f t="shared" si="9"/>
        <v>1</v>
      </c>
      <c r="E132" s="126">
        <v>1</v>
      </c>
      <c r="F132" s="126"/>
      <c r="G132" s="127"/>
      <c r="H132" s="253"/>
      <c r="I132" s="129"/>
      <c r="J132" s="230"/>
      <c r="K132" s="148"/>
      <c r="L132" s="148"/>
      <c r="M132" s="148"/>
      <c r="N132" s="148"/>
      <c r="O132" s="148"/>
      <c r="P132" s="148"/>
      <c r="Q132" s="148"/>
      <c r="R132" s="148"/>
      <c r="S132" s="148"/>
      <c r="T132" s="148"/>
      <c r="U132" s="148"/>
      <c r="V132" s="148"/>
      <c r="W132" s="148"/>
      <c r="X132" s="148"/>
      <c r="Y132" s="148"/>
      <c r="Z132" s="148"/>
    </row>
    <row r="133" spans="1:26" ht="24" x14ac:dyDescent="0.25">
      <c r="A133" s="230"/>
      <c r="B133" s="49"/>
      <c r="C133" s="124" t="s">
        <v>4673</v>
      </c>
      <c r="D133" s="153">
        <f t="shared" si="9"/>
        <v>1</v>
      </c>
      <c r="E133" s="126">
        <v>1</v>
      </c>
      <c r="F133" s="126"/>
      <c r="G133" s="127"/>
      <c r="H133" s="253"/>
      <c r="I133" s="129"/>
      <c r="J133" s="230"/>
      <c r="K133" s="148"/>
      <c r="L133" s="148"/>
      <c r="M133" s="148"/>
      <c r="N133" s="148"/>
      <c r="O133" s="148"/>
      <c r="P133" s="148"/>
      <c r="Q133" s="148"/>
      <c r="R133" s="148"/>
      <c r="S133" s="148"/>
      <c r="T133" s="148"/>
      <c r="U133" s="148"/>
      <c r="V133" s="148"/>
      <c r="W133" s="148"/>
      <c r="X133" s="148"/>
      <c r="Y133" s="148"/>
      <c r="Z133" s="148"/>
    </row>
    <row r="134" spans="1:26" ht="36" x14ac:dyDescent="0.25">
      <c r="A134" s="230"/>
      <c r="B134" s="49"/>
      <c r="C134" s="124" t="s">
        <v>4674</v>
      </c>
      <c r="D134" s="153">
        <f t="shared" si="9"/>
        <v>1</v>
      </c>
      <c r="E134" s="126">
        <v>1</v>
      </c>
      <c r="F134" s="126"/>
      <c r="G134" s="127"/>
      <c r="H134" s="253"/>
      <c r="I134" s="129"/>
      <c r="J134" s="230"/>
      <c r="K134" s="148"/>
      <c r="L134" s="148"/>
      <c r="M134" s="148"/>
      <c r="N134" s="148"/>
      <c r="O134" s="148"/>
      <c r="P134" s="148"/>
      <c r="Q134" s="148"/>
      <c r="R134" s="148"/>
      <c r="S134" s="148"/>
      <c r="T134" s="148"/>
      <c r="U134" s="148"/>
      <c r="V134" s="148"/>
      <c r="W134" s="148"/>
      <c r="X134" s="148"/>
      <c r="Y134" s="148"/>
      <c r="Z134" s="148"/>
    </row>
    <row r="135" spans="1:26" ht="36" x14ac:dyDescent="0.25">
      <c r="A135" s="230"/>
      <c r="B135" s="49"/>
      <c r="C135" s="130" t="s">
        <v>4675</v>
      </c>
      <c r="D135" s="153">
        <f t="shared" ref="D135:D136" si="10">IF(E135="Justificado",0,1)</f>
        <v>1</v>
      </c>
      <c r="E135" s="126">
        <v>1</v>
      </c>
      <c r="F135" s="126"/>
      <c r="G135" s="127"/>
      <c r="H135" s="253"/>
      <c r="I135" s="129"/>
      <c r="J135" s="230"/>
      <c r="K135" s="148"/>
      <c r="L135" s="148"/>
      <c r="M135" s="148"/>
      <c r="N135" s="148"/>
      <c r="O135" s="148"/>
      <c r="P135" s="148"/>
      <c r="Q135" s="148"/>
      <c r="R135" s="148"/>
      <c r="S135" s="148"/>
      <c r="T135" s="148"/>
      <c r="U135" s="148"/>
      <c r="V135" s="148"/>
      <c r="W135" s="148"/>
      <c r="X135" s="148"/>
      <c r="Y135" s="148"/>
      <c r="Z135" s="148"/>
    </row>
    <row r="136" spans="1:26" x14ac:dyDescent="0.25">
      <c r="A136" s="230"/>
      <c r="B136" s="49"/>
      <c r="C136" s="124" t="s">
        <v>4676</v>
      </c>
      <c r="D136" s="153">
        <f t="shared" si="10"/>
        <v>1</v>
      </c>
      <c r="E136" s="126">
        <v>1</v>
      </c>
      <c r="F136" s="126"/>
      <c r="G136" s="127"/>
      <c r="H136" s="253"/>
      <c r="I136" s="129"/>
      <c r="J136" s="230"/>
      <c r="K136" s="148"/>
      <c r="L136" s="148"/>
      <c r="M136" s="148"/>
      <c r="N136" s="148"/>
      <c r="O136" s="148"/>
      <c r="P136" s="148"/>
      <c r="Q136" s="148"/>
      <c r="R136" s="148"/>
      <c r="S136" s="148"/>
      <c r="T136" s="148"/>
      <c r="U136" s="148"/>
      <c r="V136" s="148"/>
      <c r="W136" s="148"/>
      <c r="X136" s="148"/>
      <c r="Y136" s="148"/>
      <c r="Z136" s="148"/>
    </row>
    <row r="137" spans="1:26" x14ac:dyDescent="0.25">
      <c r="A137" s="230"/>
      <c r="B137" s="97"/>
      <c r="C137" s="254"/>
      <c r="D137" s="255"/>
      <c r="E137" s="255"/>
      <c r="F137" s="255"/>
      <c r="G137" s="255"/>
      <c r="H137" s="255"/>
      <c r="I137" s="98"/>
      <c r="J137" s="230"/>
      <c r="K137" s="148"/>
      <c r="L137" s="148"/>
      <c r="M137" s="148"/>
      <c r="N137" s="148"/>
      <c r="O137" s="148"/>
      <c r="P137" s="148"/>
      <c r="Q137" s="148"/>
      <c r="R137" s="148"/>
      <c r="S137" s="148"/>
      <c r="T137" s="148"/>
      <c r="U137" s="148"/>
      <c r="V137" s="148"/>
      <c r="W137" s="148"/>
      <c r="X137" s="148"/>
      <c r="Y137" s="148"/>
      <c r="Z137" s="148"/>
    </row>
    <row r="138" spans="1:26" x14ac:dyDescent="0.25">
      <c r="A138" s="230"/>
      <c r="B138" s="230"/>
      <c r="C138" s="256"/>
      <c r="D138" s="230"/>
      <c r="E138" s="230"/>
      <c r="F138" s="230"/>
      <c r="G138" s="230"/>
      <c r="H138" s="230"/>
      <c r="I138" s="230"/>
      <c r="J138" s="230"/>
      <c r="K138" s="148"/>
      <c r="L138" s="148"/>
      <c r="M138" s="148"/>
      <c r="N138" s="148"/>
      <c r="O138" s="148"/>
      <c r="P138" s="148"/>
      <c r="Q138" s="148"/>
      <c r="R138" s="148"/>
      <c r="S138" s="148"/>
      <c r="T138" s="148"/>
      <c r="U138" s="148"/>
      <c r="V138" s="148"/>
      <c r="W138" s="148"/>
      <c r="X138" s="148"/>
      <c r="Y138" s="148"/>
      <c r="Z138" s="148"/>
    </row>
    <row r="139" spans="1:26" x14ac:dyDescent="0.25">
      <c r="A139" s="230"/>
      <c r="B139" s="230"/>
      <c r="C139" s="256"/>
      <c r="D139" s="230"/>
      <c r="E139" s="230"/>
      <c r="F139" s="230"/>
      <c r="G139" s="230"/>
      <c r="H139" s="230"/>
      <c r="I139" s="230"/>
      <c r="J139" s="230"/>
      <c r="K139" s="148"/>
      <c r="L139" s="148"/>
      <c r="M139" s="148"/>
      <c r="N139" s="148"/>
      <c r="O139" s="148"/>
      <c r="P139" s="148"/>
      <c r="Q139" s="148"/>
      <c r="R139" s="148"/>
      <c r="S139" s="148"/>
      <c r="T139" s="148"/>
      <c r="U139" s="148"/>
      <c r="V139" s="148"/>
      <c r="W139" s="148"/>
      <c r="X139" s="148"/>
      <c r="Y139" s="148"/>
      <c r="Z139" s="148"/>
    </row>
    <row r="140" spans="1:26" x14ac:dyDescent="0.25">
      <c r="A140" s="230"/>
      <c r="B140" s="230"/>
      <c r="C140" s="256"/>
      <c r="D140" s="230"/>
      <c r="E140" s="230"/>
      <c r="F140" s="230"/>
      <c r="G140" s="230"/>
      <c r="H140" s="230"/>
      <c r="I140" s="230"/>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230"/>
      <c r="C141" s="256"/>
      <c r="D141" s="230"/>
      <c r="E141" s="230"/>
      <c r="F141" s="230"/>
      <c r="G141" s="230"/>
      <c r="H141" s="230"/>
      <c r="I141" s="230"/>
      <c r="J141" s="230"/>
      <c r="K141" s="148"/>
      <c r="L141" s="148"/>
      <c r="M141" s="148"/>
      <c r="N141" s="148"/>
      <c r="O141" s="148"/>
      <c r="P141" s="148"/>
      <c r="Q141" s="148"/>
      <c r="R141" s="148"/>
      <c r="S141" s="148"/>
      <c r="T141" s="148"/>
      <c r="U141" s="148"/>
      <c r="V141" s="148"/>
      <c r="W141" s="148"/>
      <c r="X141" s="148"/>
      <c r="Y141" s="148"/>
      <c r="Z141" s="148"/>
    </row>
    <row r="142" spans="1:26" x14ac:dyDescent="0.25">
      <c r="A142" s="230"/>
      <c r="B142" s="230"/>
      <c r="C142" s="256"/>
      <c r="D142" s="230"/>
      <c r="E142" s="230"/>
      <c r="F142" s="230"/>
      <c r="G142" s="230"/>
      <c r="H142" s="230"/>
      <c r="I142" s="230"/>
      <c r="J142" s="230"/>
      <c r="K142" s="148"/>
      <c r="L142" s="148"/>
      <c r="M142" s="148"/>
      <c r="N142" s="148"/>
      <c r="O142" s="148"/>
      <c r="P142" s="148"/>
      <c r="Q142" s="148"/>
      <c r="R142" s="148"/>
      <c r="S142" s="148"/>
      <c r="T142" s="148"/>
      <c r="U142" s="148"/>
      <c r="V142" s="148"/>
      <c r="W142" s="148"/>
      <c r="X142" s="148"/>
      <c r="Y142" s="148"/>
      <c r="Z142" s="148"/>
    </row>
    <row r="143" spans="1:26" x14ac:dyDescent="0.25">
      <c r="A143" s="230"/>
      <c r="B143" s="230"/>
      <c r="C143" s="256"/>
      <c r="D143" s="230"/>
      <c r="E143" s="230"/>
      <c r="F143" s="230"/>
      <c r="G143" s="230"/>
      <c r="H143" s="230"/>
      <c r="I143" s="230"/>
      <c r="J143" s="230"/>
      <c r="K143" s="148"/>
      <c r="L143" s="148"/>
      <c r="M143" s="148"/>
      <c r="N143" s="148"/>
      <c r="O143" s="148"/>
      <c r="P143" s="148"/>
      <c r="Q143" s="148"/>
      <c r="R143" s="148"/>
      <c r="S143" s="148"/>
      <c r="T143" s="148"/>
      <c r="U143" s="148"/>
      <c r="V143" s="148"/>
      <c r="W143" s="148"/>
      <c r="X143" s="148"/>
      <c r="Y143" s="148"/>
      <c r="Z143" s="148"/>
    </row>
    <row r="144" spans="1:26" ht="18.75" x14ac:dyDescent="0.25">
      <c r="A144" s="234"/>
      <c r="B144" s="407" t="s">
        <v>4677</v>
      </c>
      <c r="C144" s="408"/>
      <c r="D144" s="408"/>
      <c r="E144" s="408"/>
      <c r="F144" s="408"/>
      <c r="G144" s="408"/>
      <c r="H144" s="408"/>
      <c r="I144" s="243"/>
      <c r="J144" s="233"/>
      <c r="K144" s="105"/>
      <c r="L144" s="105"/>
      <c r="M144" s="105"/>
      <c r="N144" s="105"/>
      <c r="O144" s="105"/>
      <c r="P144" s="105"/>
      <c r="Q144" s="105"/>
      <c r="R144" s="105"/>
      <c r="S144" s="105"/>
      <c r="T144" s="105"/>
      <c r="U144" s="105"/>
      <c r="V144" s="105"/>
      <c r="W144" s="105"/>
      <c r="X144" s="105"/>
      <c r="Y144" s="105"/>
      <c r="Z144" s="105"/>
    </row>
    <row r="145" spans="1:26" x14ac:dyDescent="0.25">
      <c r="A145" s="234"/>
      <c r="B145" s="232"/>
      <c r="C145" s="232"/>
      <c r="D145" s="232"/>
      <c r="E145" s="232"/>
      <c r="F145" s="232"/>
      <c r="G145" s="232"/>
      <c r="H145" s="232"/>
      <c r="I145" s="232"/>
      <c r="J145" s="233"/>
      <c r="K145" s="105"/>
      <c r="L145" s="105"/>
      <c r="M145" s="105"/>
      <c r="N145" s="105"/>
      <c r="O145" s="105"/>
      <c r="P145" s="105"/>
      <c r="Q145" s="105"/>
      <c r="R145" s="105"/>
      <c r="S145" s="105"/>
      <c r="T145" s="105"/>
      <c r="U145" s="105"/>
      <c r="V145" s="105"/>
      <c r="W145" s="105"/>
      <c r="X145" s="105"/>
      <c r="Y145" s="105"/>
      <c r="Z145" s="105"/>
    </row>
    <row r="146" spans="1:26" x14ac:dyDescent="0.25">
      <c r="A146" s="234"/>
      <c r="B146" s="232"/>
      <c r="C146" s="244" t="s">
        <v>1478</v>
      </c>
      <c r="D146" s="244"/>
      <c r="E146" s="245">
        <f>IF(SUM(D157:D166)=0,"NA",SUM(E157:E166)/SUM(D157:D166))</f>
        <v>1</v>
      </c>
      <c r="F146" s="246"/>
      <c r="G146" s="248"/>
      <c r="H146" s="234"/>
      <c r="I146" s="232"/>
      <c r="J146" s="233"/>
      <c r="K146" s="105"/>
      <c r="L146" s="105"/>
      <c r="M146" s="105"/>
      <c r="N146" s="105"/>
      <c r="O146" s="105"/>
      <c r="P146" s="105"/>
      <c r="Q146" s="105"/>
      <c r="R146" s="105"/>
      <c r="S146" s="105"/>
      <c r="T146" s="105"/>
      <c r="U146" s="105"/>
      <c r="V146" s="105"/>
      <c r="W146" s="105"/>
      <c r="X146" s="105"/>
      <c r="Y146" s="105"/>
      <c r="Z146" s="105"/>
    </row>
    <row r="147" spans="1:26" x14ac:dyDescent="0.25">
      <c r="A147" s="234"/>
      <c r="B147" s="234"/>
      <c r="C147" s="244" t="s">
        <v>1480</v>
      </c>
      <c r="D147" s="244"/>
      <c r="E147" s="245">
        <f>IF(SUM(D157:D166)=0,"NA",SUM(E171:E178)/SUM(D171:D178))</f>
        <v>1</v>
      </c>
      <c r="F147" s="246"/>
      <c r="G147" s="248"/>
      <c r="H147" s="234"/>
      <c r="I147" s="232"/>
      <c r="J147" s="233"/>
      <c r="K147" s="105"/>
      <c r="L147" s="105"/>
      <c r="M147" s="105"/>
      <c r="N147" s="105"/>
      <c r="O147" s="105"/>
      <c r="P147" s="105"/>
      <c r="Q147" s="105"/>
      <c r="R147" s="105"/>
      <c r="S147" s="105"/>
      <c r="T147" s="105"/>
      <c r="U147" s="105"/>
      <c r="V147" s="105"/>
      <c r="W147" s="105"/>
      <c r="X147" s="105"/>
      <c r="Y147" s="105"/>
      <c r="Z147" s="105"/>
    </row>
    <row r="148" spans="1:26" x14ac:dyDescent="0.25">
      <c r="A148" s="234"/>
      <c r="B148" s="234"/>
      <c r="C148" s="244" t="s">
        <v>1482</v>
      </c>
      <c r="D148" s="244"/>
      <c r="E148" s="177">
        <f>IF(SUM(D157:D166)=0,"NA",E146*0.6+E147*0.4)</f>
        <v>1</v>
      </c>
      <c r="F148" s="249"/>
      <c r="G148" s="235" t="s">
        <v>3917</v>
      </c>
      <c r="H148" s="234"/>
      <c r="I148" s="232"/>
      <c r="J148" s="233"/>
      <c r="K148" s="105"/>
      <c r="L148" s="105"/>
      <c r="M148" s="105"/>
      <c r="N148" s="105"/>
      <c r="O148" s="105"/>
      <c r="P148" s="105"/>
      <c r="Q148" s="105"/>
      <c r="R148" s="105"/>
      <c r="S148" s="105"/>
      <c r="T148" s="105"/>
      <c r="U148" s="105"/>
      <c r="V148" s="105"/>
      <c r="W148" s="105"/>
      <c r="X148" s="105"/>
      <c r="Y148" s="105"/>
      <c r="Z148" s="105"/>
    </row>
    <row r="149" spans="1:26" x14ac:dyDescent="0.25">
      <c r="A149" s="234"/>
      <c r="B149" s="234"/>
      <c r="C149" s="234"/>
      <c r="D149" s="234"/>
      <c r="E149" s="236"/>
      <c r="F149" s="236"/>
      <c r="G149" s="234"/>
      <c r="H149" s="234"/>
      <c r="I149" s="232"/>
      <c r="J149" s="233"/>
      <c r="K149" s="105"/>
      <c r="L149" s="105"/>
      <c r="M149" s="105"/>
      <c r="N149" s="105"/>
      <c r="O149" s="105"/>
      <c r="P149" s="105"/>
      <c r="Q149" s="105"/>
      <c r="R149" s="105"/>
      <c r="S149" s="105"/>
      <c r="T149" s="105"/>
      <c r="U149" s="105"/>
      <c r="V149" s="105"/>
      <c r="W149" s="105"/>
      <c r="X149" s="105"/>
      <c r="Y149" s="105"/>
      <c r="Z149" s="105"/>
    </row>
    <row r="150" spans="1:26" x14ac:dyDescent="0.25">
      <c r="A150" s="230"/>
      <c r="B150" s="231"/>
      <c r="C150" s="232"/>
      <c r="D150" s="231"/>
      <c r="E150" s="231"/>
      <c r="F150" s="231"/>
      <c r="G150" s="231"/>
      <c r="H150" s="232"/>
      <c r="I150" s="232"/>
      <c r="J150" s="233"/>
      <c r="K150" s="148"/>
      <c r="L150" s="148"/>
      <c r="M150" s="148"/>
      <c r="N150" s="148"/>
      <c r="O150" s="148"/>
      <c r="P150" s="148"/>
      <c r="Q150" s="148"/>
      <c r="R150" s="148"/>
      <c r="S150" s="148"/>
      <c r="T150" s="148"/>
      <c r="U150" s="148"/>
      <c r="V150" s="148"/>
      <c r="W150" s="148"/>
      <c r="X150" s="148"/>
      <c r="Y150" s="148"/>
      <c r="Z150" s="148"/>
    </row>
    <row r="151" spans="1:26" x14ac:dyDescent="0.25">
      <c r="A151" s="230"/>
      <c r="B151" s="91"/>
      <c r="C151" s="251"/>
      <c r="D151" s="252"/>
      <c r="E151" s="409"/>
      <c r="F151" s="410"/>
      <c r="G151" s="410"/>
      <c r="H151" s="252"/>
      <c r="I151" s="92"/>
      <c r="J151" s="233"/>
      <c r="K151" s="148"/>
      <c r="L151" s="148"/>
      <c r="M151" s="148"/>
      <c r="N151" s="148"/>
      <c r="O151" s="148"/>
      <c r="P151" s="148"/>
      <c r="Q151" s="148"/>
      <c r="R151" s="148"/>
      <c r="S151" s="148"/>
      <c r="T151" s="148"/>
      <c r="U151" s="148"/>
      <c r="V151" s="148"/>
      <c r="W151" s="148"/>
      <c r="X151" s="148"/>
      <c r="Y151" s="148"/>
      <c r="Z151" s="148"/>
    </row>
    <row r="152" spans="1:26" x14ac:dyDescent="0.25">
      <c r="A152" s="230"/>
      <c r="B152" s="49"/>
      <c r="C152" s="234" t="s">
        <v>1484</v>
      </c>
      <c r="D152" s="253"/>
      <c r="E152" s="253"/>
      <c r="F152" s="253"/>
      <c r="G152" s="253"/>
      <c r="H152" s="253"/>
      <c r="I152" s="93"/>
      <c r="J152" s="233"/>
      <c r="K152" s="148"/>
      <c r="L152" s="148"/>
      <c r="M152" s="148"/>
      <c r="N152" s="148"/>
      <c r="O152" s="148"/>
      <c r="P152" s="148"/>
      <c r="Q152" s="148"/>
      <c r="R152" s="148"/>
      <c r="S152" s="148"/>
      <c r="T152" s="148"/>
      <c r="U152" s="148"/>
      <c r="V152" s="148"/>
      <c r="W152" s="148"/>
      <c r="X152" s="148"/>
      <c r="Y152" s="148"/>
      <c r="Z152" s="148"/>
    </row>
    <row r="153" spans="1:26" x14ac:dyDescent="0.25">
      <c r="A153" s="230"/>
      <c r="B153" s="123"/>
      <c r="C153" s="234"/>
      <c r="D153" s="253"/>
      <c r="E153" s="253"/>
      <c r="F153" s="253"/>
      <c r="G153" s="253"/>
      <c r="H153" s="253"/>
      <c r="I153" s="93"/>
      <c r="J153" s="233"/>
      <c r="K153" s="148"/>
      <c r="L153" s="148"/>
      <c r="M153" s="148"/>
      <c r="N153" s="148"/>
      <c r="O153" s="148"/>
      <c r="P153" s="148"/>
      <c r="Q153" s="148"/>
      <c r="R153" s="148"/>
      <c r="S153" s="148"/>
      <c r="T153" s="148"/>
      <c r="U153" s="148"/>
      <c r="V153" s="148"/>
      <c r="W153" s="148"/>
      <c r="X153" s="148"/>
      <c r="Y153" s="148"/>
      <c r="Z153" s="148"/>
    </row>
    <row r="154" spans="1:26" x14ac:dyDescent="0.25">
      <c r="A154" s="230"/>
      <c r="B154" s="123"/>
      <c r="C154" s="232" t="s">
        <v>726</v>
      </c>
      <c r="D154" s="231"/>
      <c r="E154" s="231" t="s">
        <v>1485</v>
      </c>
      <c r="F154" s="231" t="s">
        <v>712</v>
      </c>
      <c r="G154" s="231" t="s">
        <v>1486</v>
      </c>
      <c r="H154" s="253"/>
      <c r="I154" s="93"/>
      <c r="J154" s="233"/>
      <c r="K154" s="148"/>
      <c r="L154" s="148"/>
      <c r="M154" s="148"/>
      <c r="N154" s="148"/>
      <c r="O154" s="148"/>
      <c r="P154" s="148"/>
      <c r="Q154" s="148"/>
      <c r="R154" s="148"/>
      <c r="S154" s="148"/>
      <c r="T154" s="148"/>
      <c r="U154" s="148"/>
      <c r="V154" s="148"/>
      <c r="W154" s="148"/>
      <c r="X154" s="148"/>
      <c r="Y154" s="148"/>
      <c r="Z154" s="148"/>
    </row>
    <row r="155" spans="1:26" x14ac:dyDescent="0.25">
      <c r="A155" s="230"/>
      <c r="B155" s="123"/>
      <c r="C155" s="124" t="s">
        <v>1487</v>
      </c>
      <c r="D155" s="231">
        <v>1</v>
      </c>
      <c r="E155" s="126">
        <v>1</v>
      </c>
      <c r="F155" s="126"/>
      <c r="G155" s="127"/>
      <c r="H155" s="253"/>
      <c r="I155" s="93"/>
      <c r="J155" s="233"/>
      <c r="K155" s="148"/>
      <c r="L155" s="148"/>
      <c r="M155" s="148"/>
      <c r="N155" s="148"/>
      <c r="O155" s="148"/>
      <c r="P155" s="148"/>
      <c r="Q155" s="148"/>
      <c r="R155" s="148"/>
      <c r="S155" s="148"/>
      <c r="T155" s="148"/>
      <c r="U155" s="148"/>
      <c r="V155" s="148"/>
      <c r="W155" s="148"/>
      <c r="X155" s="148"/>
      <c r="Y155" s="148"/>
      <c r="Z155" s="148"/>
    </row>
    <row r="156" spans="1:26" ht="24" x14ac:dyDescent="0.25">
      <c r="A156" s="230"/>
      <c r="B156" s="123"/>
      <c r="C156" s="124" t="s">
        <v>1488</v>
      </c>
      <c r="D156" s="231">
        <v>1</v>
      </c>
      <c r="E156" s="126">
        <v>1</v>
      </c>
      <c r="F156" s="126"/>
      <c r="G156" s="127"/>
      <c r="H156" s="253"/>
      <c r="I156" s="93"/>
      <c r="J156" s="233"/>
      <c r="K156" s="148"/>
      <c r="L156" s="148"/>
      <c r="M156" s="148"/>
      <c r="N156" s="148"/>
      <c r="O156" s="148"/>
      <c r="P156" s="148"/>
      <c r="Q156" s="148"/>
      <c r="R156" s="148"/>
      <c r="S156" s="148"/>
      <c r="T156" s="148"/>
      <c r="U156" s="148"/>
      <c r="V156" s="148"/>
      <c r="W156" s="148"/>
      <c r="X156" s="148"/>
      <c r="Y156" s="148"/>
      <c r="Z156" s="148"/>
    </row>
    <row r="157" spans="1:26" ht="24" x14ac:dyDescent="0.25">
      <c r="A157" s="230"/>
      <c r="B157" s="49"/>
      <c r="C157" s="128" t="s">
        <v>4678</v>
      </c>
      <c r="D157" s="153">
        <f t="shared" ref="D157:D166" si="11">IF(E157="Justificado",0,1)</f>
        <v>1</v>
      </c>
      <c r="E157" s="126">
        <v>1</v>
      </c>
      <c r="F157" s="126"/>
      <c r="G157" s="127"/>
      <c r="H157" s="253"/>
      <c r="I157" s="93"/>
      <c r="J157" s="230"/>
      <c r="K157" s="148"/>
      <c r="L157" s="148"/>
      <c r="M157" s="148"/>
      <c r="N157" s="148"/>
      <c r="O157" s="148"/>
      <c r="P157" s="148"/>
      <c r="Q157" s="148"/>
      <c r="R157" s="148"/>
      <c r="S157" s="148"/>
      <c r="T157" s="148"/>
      <c r="U157" s="148"/>
      <c r="V157" s="148"/>
      <c r="W157" s="148"/>
      <c r="X157" s="148"/>
      <c r="Y157" s="148"/>
      <c r="Z157" s="148"/>
    </row>
    <row r="158" spans="1:26" ht="24" x14ac:dyDescent="0.25">
      <c r="A158" s="230"/>
      <c r="B158" s="49"/>
      <c r="C158" s="128" t="s">
        <v>4679</v>
      </c>
      <c r="D158" s="153">
        <f t="shared" si="11"/>
        <v>1</v>
      </c>
      <c r="E158" s="126">
        <v>1</v>
      </c>
      <c r="F158" s="126"/>
      <c r="G158" s="127"/>
      <c r="H158" s="253"/>
      <c r="I158" s="93"/>
      <c r="J158" s="230"/>
      <c r="K158" s="148"/>
      <c r="L158" s="148"/>
      <c r="M158" s="148"/>
      <c r="N158" s="148"/>
      <c r="O158" s="148"/>
      <c r="P158" s="148"/>
      <c r="Q158" s="148"/>
      <c r="R158" s="148"/>
      <c r="S158" s="148"/>
      <c r="T158" s="148"/>
      <c r="U158" s="148"/>
      <c r="V158" s="148"/>
      <c r="W158" s="148"/>
      <c r="X158" s="148"/>
      <c r="Y158" s="148"/>
      <c r="Z158" s="148"/>
    </row>
    <row r="159" spans="1:26" x14ac:dyDescent="0.25">
      <c r="A159" s="230"/>
      <c r="B159" s="49"/>
      <c r="C159" s="128" t="s">
        <v>4680</v>
      </c>
      <c r="D159" s="153">
        <f t="shared" si="11"/>
        <v>1</v>
      </c>
      <c r="E159" s="126">
        <v>1</v>
      </c>
      <c r="F159" s="126"/>
      <c r="G159" s="127"/>
      <c r="H159" s="253"/>
      <c r="I159" s="93"/>
      <c r="J159" s="230"/>
      <c r="K159" s="148"/>
      <c r="L159" s="148"/>
      <c r="M159" s="148"/>
      <c r="N159" s="148"/>
      <c r="O159" s="148"/>
      <c r="P159" s="148"/>
      <c r="Q159" s="148"/>
      <c r="R159" s="148"/>
      <c r="S159" s="148"/>
      <c r="T159" s="148"/>
      <c r="U159" s="148"/>
      <c r="V159" s="148"/>
      <c r="W159" s="148"/>
      <c r="X159" s="148"/>
      <c r="Y159" s="148"/>
      <c r="Z159" s="148"/>
    </row>
    <row r="160" spans="1:26" x14ac:dyDescent="0.25">
      <c r="A160" s="230"/>
      <c r="B160" s="49"/>
      <c r="C160" s="128" t="s">
        <v>4681</v>
      </c>
      <c r="D160" s="153">
        <f t="shared" si="11"/>
        <v>1</v>
      </c>
      <c r="E160" s="126">
        <v>1</v>
      </c>
      <c r="F160" s="126"/>
      <c r="G160" s="127"/>
      <c r="H160" s="253"/>
      <c r="I160" s="93"/>
      <c r="J160" s="230"/>
      <c r="K160" s="148"/>
      <c r="L160" s="148"/>
      <c r="M160" s="148"/>
      <c r="N160" s="148"/>
      <c r="O160" s="148"/>
      <c r="P160" s="148"/>
      <c r="Q160" s="148"/>
      <c r="R160" s="148"/>
      <c r="S160" s="148"/>
      <c r="T160" s="148"/>
      <c r="U160" s="148"/>
      <c r="V160" s="148"/>
      <c r="W160" s="148"/>
      <c r="X160" s="148"/>
      <c r="Y160" s="148"/>
      <c r="Z160" s="148"/>
    </row>
    <row r="161" spans="1:26" x14ac:dyDescent="0.25">
      <c r="A161" s="230"/>
      <c r="B161" s="49"/>
      <c r="C161" s="128" t="s">
        <v>4682</v>
      </c>
      <c r="D161" s="153">
        <f t="shared" si="11"/>
        <v>1</v>
      </c>
      <c r="E161" s="126">
        <v>1</v>
      </c>
      <c r="F161" s="126"/>
      <c r="G161" s="127"/>
      <c r="H161" s="253"/>
      <c r="I161" s="93"/>
      <c r="J161" s="230"/>
      <c r="K161" s="148"/>
      <c r="L161" s="148"/>
      <c r="M161" s="148"/>
      <c r="N161" s="148"/>
      <c r="O161" s="148"/>
      <c r="P161" s="148"/>
      <c r="Q161" s="148"/>
      <c r="R161" s="148"/>
      <c r="S161" s="148"/>
      <c r="T161" s="148"/>
      <c r="U161" s="148"/>
      <c r="V161" s="148"/>
      <c r="W161" s="148"/>
      <c r="X161" s="148"/>
      <c r="Y161" s="148"/>
      <c r="Z161" s="148"/>
    </row>
    <row r="162" spans="1:26" ht="24" x14ac:dyDescent="0.25">
      <c r="A162" s="230"/>
      <c r="B162" s="49"/>
      <c r="C162" s="128" t="s">
        <v>4683</v>
      </c>
      <c r="D162" s="153">
        <f t="shared" si="11"/>
        <v>1</v>
      </c>
      <c r="E162" s="126">
        <v>1</v>
      </c>
      <c r="F162" s="126"/>
      <c r="G162" s="127"/>
      <c r="H162" s="253"/>
      <c r="I162" s="93"/>
      <c r="J162" s="230"/>
      <c r="K162" s="148"/>
      <c r="L162" s="148"/>
      <c r="M162" s="148"/>
      <c r="N162" s="148"/>
      <c r="O162" s="148"/>
      <c r="P162" s="148"/>
      <c r="Q162" s="148"/>
      <c r="R162" s="148"/>
      <c r="S162" s="148"/>
      <c r="T162" s="148"/>
      <c r="U162" s="148"/>
      <c r="V162" s="148"/>
      <c r="W162" s="148"/>
      <c r="X162" s="148"/>
      <c r="Y162" s="148"/>
      <c r="Z162" s="148"/>
    </row>
    <row r="163" spans="1:26" x14ac:dyDescent="0.25">
      <c r="A163" s="230"/>
      <c r="B163" s="49"/>
      <c r="C163" s="128" t="s">
        <v>4684</v>
      </c>
      <c r="D163" s="153">
        <f t="shared" si="11"/>
        <v>1</v>
      </c>
      <c r="E163" s="126">
        <v>1</v>
      </c>
      <c r="F163" s="126"/>
      <c r="G163" s="127"/>
      <c r="H163" s="253"/>
      <c r="I163" s="93"/>
      <c r="J163" s="230"/>
      <c r="K163" s="148"/>
      <c r="L163" s="148"/>
      <c r="M163" s="148"/>
      <c r="N163" s="148"/>
      <c r="O163" s="148"/>
      <c r="P163" s="148"/>
      <c r="Q163" s="148"/>
      <c r="R163" s="148"/>
      <c r="S163" s="148"/>
      <c r="T163" s="148"/>
      <c r="U163" s="148"/>
      <c r="V163" s="148"/>
      <c r="W163" s="148"/>
      <c r="X163" s="148"/>
      <c r="Y163" s="148"/>
      <c r="Z163" s="148"/>
    </row>
    <row r="164" spans="1:26" ht="48" x14ac:dyDescent="0.25">
      <c r="A164" s="230"/>
      <c r="B164" s="49"/>
      <c r="C164" s="128" t="s">
        <v>4685</v>
      </c>
      <c r="D164" s="153">
        <f t="shared" si="11"/>
        <v>1</v>
      </c>
      <c r="E164" s="126">
        <v>1</v>
      </c>
      <c r="F164" s="126"/>
      <c r="G164" s="127"/>
      <c r="H164" s="253"/>
      <c r="I164" s="93"/>
      <c r="J164" s="230"/>
      <c r="K164" s="148"/>
      <c r="L164" s="148"/>
      <c r="M164" s="148"/>
      <c r="N164" s="148"/>
      <c r="O164" s="148"/>
      <c r="P164" s="148"/>
      <c r="Q164" s="148"/>
      <c r="R164" s="148"/>
      <c r="S164" s="148"/>
      <c r="T164" s="148"/>
      <c r="U164" s="148"/>
      <c r="V164" s="148"/>
      <c r="W164" s="148"/>
      <c r="X164" s="148"/>
      <c r="Y164" s="148"/>
      <c r="Z164" s="148"/>
    </row>
    <row r="165" spans="1:26" ht="36" x14ac:dyDescent="0.25">
      <c r="A165" s="230"/>
      <c r="B165" s="49"/>
      <c r="C165" s="128" t="s">
        <v>4686</v>
      </c>
      <c r="D165" s="153">
        <f t="shared" si="11"/>
        <v>1</v>
      </c>
      <c r="E165" s="126">
        <v>1</v>
      </c>
      <c r="F165" s="126"/>
      <c r="G165" s="127"/>
      <c r="H165" s="253"/>
      <c r="I165" s="129"/>
      <c r="J165" s="230"/>
      <c r="K165" s="148"/>
      <c r="L165" s="148"/>
      <c r="M165" s="148"/>
      <c r="N165" s="148"/>
      <c r="O165" s="148"/>
      <c r="P165" s="148"/>
      <c r="Q165" s="148"/>
      <c r="R165" s="148"/>
      <c r="S165" s="148"/>
      <c r="T165" s="148"/>
      <c r="U165" s="148"/>
      <c r="V165" s="148"/>
      <c r="W165" s="148"/>
      <c r="X165" s="148"/>
      <c r="Y165" s="148"/>
      <c r="Z165" s="148"/>
    </row>
    <row r="166" spans="1:26" ht="36" x14ac:dyDescent="0.25">
      <c r="A166" s="230"/>
      <c r="B166" s="49"/>
      <c r="C166" s="128" t="s">
        <v>4687</v>
      </c>
      <c r="D166" s="153">
        <f t="shared" si="11"/>
        <v>1</v>
      </c>
      <c r="E166" s="126">
        <v>1</v>
      </c>
      <c r="F166" s="126"/>
      <c r="G166" s="127"/>
      <c r="H166" s="253"/>
      <c r="I166" s="129"/>
      <c r="J166" s="230"/>
      <c r="K166" s="148"/>
      <c r="L166" s="148"/>
      <c r="M166" s="148"/>
      <c r="N166" s="148"/>
      <c r="O166" s="148"/>
      <c r="P166" s="148"/>
      <c r="Q166" s="148"/>
      <c r="R166" s="148"/>
      <c r="S166" s="148"/>
      <c r="T166" s="148"/>
      <c r="U166" s="148"/>
      <c r="V166" s="148"/>
      <c r="W166" s="148"/>
      <c r="X166" s="148"/>
      <c r="Y166" s="148"/>
      <c r="Z166" s="148"/>
    </row>
    <row r="167" spans="1:26" x14ac:dyDescent="0.25">
      <c r="A167" s="230"/>
      <c r="B167" s="49"/>
      <c r="C167" s="234"/>
      <c r="D167" s="253"/>
      <c r="E167" s="253"/>
      <c r="F167" s="253"/>
      <c r="G167" s="253"/>
      <c r="H167" s="253"/>
      <c r="I167" s="129"/>
      <c r="J167" s="230"/>
      <c r="K167" s="148"/>
      <c r="L167" s="148"/>
      <c r="M167" s="148"/>
      <c r="N167" s="148"/>
      <c r="O167" s="148"/>
      <c r="P167" s="148"/>
      <c r="Q167" s="148"/>
      <c r="R167" s="148"/>
      <c r="S167" s="148"/>
      <c r="T167" s="148"/>
      <c r="U167" s="148"/>
      <c r="V167" s="148"/>
      <c r="W167" s="148"/>
      <c r="X167" s="148"/>
      <c r="Y167" s="148"/>
      <c r="Z167" s="148"/>
    </row>
    <row r="168" spans="1:26" x14ac:dyDescent="0.25">
      <c r="A168" s="230"/>
      <c r="B168" s="49"/>
      <c r="C168" s="234" t="s">
        <v>1480</v>
      </c>
      <c r="D168" s="253"/>
      <c r="E168" s="253"/>
      <c r="F168" s="253"/>
      <c r="G168" s="253"/>
      <c r="H168" s="253"/>
      <c r="I168" s="129"/>
      <c r="J168" s="230"/>
      <c r="K168" s="148"/>
      <c r="L168" s="148"/>
      <c r="M168" s="148"/>
      <c r="N168" s="148"/>
      <c r="O168" s="148"/>
      <c r="P168" s="148"/>
      <c r="Q168" s="148"/>
      <c r="R168" s="148"/>
      <c r="S168" s="148"/>
      <c r="T168" s="148"/>
      <c r="U168" s="148"/>
      <c r="V168" s="148"/>
      <c r="W168" s="148"/>
      <c r="X168" s="148"/>
      <c r="Y168" s="148"/>
      <c r="Z168" s="148"/>
    </row>
    <row r="169" spans="1:26" x14ac:dyDescent="0.25">
      <c r="A169" s="230"/>
      <c r="B169" s="49"/>
      <c r="C169" s="234"/>
      <c r="D169" s="253"/>
      <c r="E169" s="253"/>
      <c r="F169" s="253"/>
      <c r="G169" s="253"/>
      <c r="H169" s="253"/>
      <c r="I169" s="129"/>
      <c r="J169" s="230"/>
      <c r="K169" s="148"/>
      <c r="L169" s="148"/>
      <c r="M169" s="148"/>
      <c r="N169" s="148"/>
      <c r="O169" s="148"/>
      <c r="P169" s="148"/>
      <c r="Q169" s="148"/>
      <c r="R169" s="148"/>
      <c r="S169" s="148"/>
      <c r="T169" s="148"/>
      <c r="U169" s="148"/>
      <c r="V169" s="148"/>
      <c r="W169" s="148"/>
      <c r="X169" s="148"/>
      <c r="Y169" s="148"/>
      <c r="Z169" s="148"/>
    </row>
    <row r="170" spans="1:26" x14ac:dyDescent="0.25">
      <c r="A170" s="230"/>
      <c r="B170" s="49"/>
      <c r="C170" s="232" t="s">
        <v>726</v>
      </c>
      <c r="D170" s="231"/>
      <c r="E170" s="231" t="s">
        <v>1485</v>
      </c>
      <c r="F170" s="231" t="s">
        <v>712</v>
      </c>
      <c r="G170" s="231" t="s">
        <v>1486</v>
      </c>
      <c r="H170" s="253"/>
      <c r="I170" s="129"/>
      <c r="J170" s="230"/>
      <c r="K170" s="148"/>
      <c r="L170" s="148"/>
      <c r="M170" s="148"/>
      <c r="N170" s="148"/>
      <c r="O170" s="148"/>
      <c r="P170" s="148"/>
      <c r="Q170" s="148"/>
      <c r="R170" s="148"/>
      <c r="S170" s="148"/>
      <c r="T170" s="148"/>
      <c r="U170" s="148"/>
      <c r="V170" s="148"/>
      <c r="W170" s="148"/>
      <c r="X170" s="148"/>
      <c r="Y170" s="148"/>
      <c r="Z170" s="148"/>
    </row>
    <row r="171" spans="1:26" ht="36" x14ac:dyDescent="0.25">
      <c r="A171" s="230"/>
      <c r="B171" s="49"/>
      <c r="C171" s="130" t="s">
        <v>4688</v>
      </c>
      <c r="D171" s="153">
        <f t="shared" ref="D171:D177" si="12">IF(E171="Justificado",0,1)</f>
        <v>1</v>
      </c>
      <c r="E171" s="126">
        <v>1</v>
      </c>
      <c r="F171" s="126"/>
      <c r="G171" s="127"/>
      <c r="H171" s="253"/>
      <c r="I171" s="129"/>
      <c r="J171" s="230"/>
      <c r="K171" s="148"/>
      <c r="L171" s="148"/>
      <c r="M171" s="148"/>
      <c r="N171" s="148"/>
      <c r="O171" s="148"/>
      <c r="P171" s="148"/>
      <c r="Q171" s="148"/>
      <c r="R171" s="148"/>
      <c r="S171" s="148"/>
      <c r="T171" s="148"/>
      <c r="U171" s="148"/>
      <c r="V171" s="148"/>
      <c r="W171" s="148"/>
      <c r="X171" s="148"/>
      <c r="Y171" s="148"/>
      <c r="Z171" s="148"/>
    </row>
    <row r="172" spans="1:26" ht="60" x14ac:dyDescent="0.25">
      <c r="A172" s="230"/>
      <c r="B172" s="49"/>
      <c r="C172" s="124" t="s">
        <v>4689</v>
      </c>
      <c r="D172" s="153">
        <f t="shared" si="12"/>
        <v>1</v>
      </c>
      <c r="E172" s="126">
        <v>1</v>
      </c>
      <c r="F172" s="126"/>
      <c r="G172" s="127"/>
      <c r="H172" s="253"/>
      <c r="I172" s="129"/>
      <c r="J172" s="230"/>
      <c r="K172" s="148"/>
      <c r="L172" s="148"/>
      <c r="M172" s="148"/>
      <c r="N172" s="148"/>
      <c r="O172" s="148"/>
      <c r="P172" s="148"/>
      <c r="Q172" s="148"/>
      <c r="R172" s="148"/>
      <c r="S172" s="148"/>
      <c r="T172" s="148"/>
      <c r="U172" s="148"/>
      <c r="V172" s="148"/>
      <c r="W172" s="148"/>
      <c r="X172" s="148"/>
      <c r="Y172" s="148"/>
      <c r="Z172" s="148"/>
    </row>
    <row r="173" spans="1:26" ht="60" x14ac:dyDescent="0.25">
      <c r="A173" s="230"/>
      <c r="B173" s="49"/>
      <c r="C173" s="124" t="s">
        <v>4690</v>
      </c>
      <c r="D173" s="153">
        <f t="shared" si="12"/>
        <v>1</v>
      </c>
      <c r="E173" s="126">
        <v>1</v>
      </c>
      <c r="F173" s="126"/>
      <c r="G173" s="127"/>
      <c r="H173" s="253"/>
      <c r="I173" s="129"/>
      <c r="J173" s="230"/>
      <c r="K173" s="148"/>
      <c r="L173" s="148"/>
      <c r="M173" s="148"/>
      <c r="N173" s="148"/>
      <c r="O173" s="148"/>
      <c r="P173" s="148"/>
      <c r="Q173" s="148"/>
      <c r="R173" s="148"/>
      <c r="S173" s="148"/>
      <c r="T173" s="148"/>
      <c r="U173" s="148"/>
      <c r="V173" s="148"/>
      <c r="W173" s="148"/>
      <c r="X173" s="148"/>
      <c r="Y173" s="148"/>
      <c r="Z173" s="148"/>
    </row>
    <row r="174" spans="1:26" ht="48" x14ac:dyDescent="0.25">
      <c r="A174" s="230"/>
      <c r="B174" s="49"/>
      <c r="C174" s="124" t="s">
        <v>4691</v>
      </c>
      <c r="D174" s="153">
        <f t="shared" si="12"/>
        <v>1</v>
      </c>
      <c r="E174" s="126">
        <v>1</v>
      </c>
      <c r="F174" s="126"/>
      <c r="G174" s="127"/>
      <c r="H174" s="253"/>
      <c r="I174" s="129"/>
      <c r="J174" s="230"/>
      <c r="K174" s="148"/>
      <c r="L174" s="148"/>
      <c r="M174" s="148"/>
      <c r="N174" s="148"/>
      <c r="O174" s="148"/>
      <c r="P174" s="148"/>
      <c r="Q174" s="148"/>
      <c r="R174" s="148"/>
      <c r="S174" s="148"/>
      <c r="T174" s="148"/>
      <c r="U174" s="148"/>
      <c r="V174" s="148"/>
      <c r="W174" s="148"/>
      <c r="X174" s="148"/>
      <c r="Y174" s="148"/>
      <c r="Z174" s="148"/>
    </row>
    <row r="175" spans="1:26" ht="48" x14ac:dyDescent="0.25">
      <c r="A175" s="230"/>
      <c r="B175" s="49"/>
      <c r="C175" s="124" t="s">
        <v>4692</v>
      </c>
      <c r="D175" s="153">
        <f t="shared" si="12"/>
        <v>1</v>
      </c>
      <c r="E175" s="126">
        <v>1</v>
      </c>
      <c r="F175" s="126"/>
      <c r="G175" s="127"/>
      <c r="H175" s="253"/>
      <c r="I175" s="129"/>
      <c r="J175" s="230"/>
      <c r="K175" s="148"/>
      <c r="L175" s="148"/>
      <c r="M175" s="148"/>
      <c r="N175" s="148"/>
      <c r="O175" s="148"/>
      <c r="P175" s="148"/>
      <c r="Q175" s="148"/>
      <c r="R175" s="148"/>
      <c r="S175" s="148"/>
      <c r="T175" s="148"/>
      <c r="U175" s="148"/>
      <c r="V175" s="148"/>
      <c r="W175" s="148"/>
      <c r="X175" s="148"/>
      <c r="Y175" s="148"/>
      <c r="Z175" s="148"/>
    </row>
    <row r="176" spans="1:26" ht="48" x14ac:dyDescent="0.25">
      <c r="A176" s="230"/>
      <c r="B176" s="49"/>
      <c r="C176" s="124" t="s">
        <v>4693</v>
      </c>
      <c r="D176" s="153">
        <f t="shared" si="12"/>
        <v>1</v>
      </c>
      <c r="E176" s="126">
        <v>1</v>
      </c>
      <c r="F176" s="126"/>
      <c r="G176" s="127"/>
      <c r="H176" s="253"/>
      <c r="I176" s="129"/>
      <c r="J176" s="230"/>
      <c r="K176" s="148"/>
      <c r="L176" s="148"/>
      <c r="M176" s="148"/>
      <c r="N176" s="148"/>
      <c r="O176" s="148"/>
      <c r="P176" s="148"/>
      <c r="Q176" s="148"/>
      <c r="R176" s="148"/>
      <c r="S176" s="148"/>
      <c r="T176" s="148"/>
      <c r="U176" s="148"/>
      <c r="V176" s="148"/>
      <c r="W176" s="148"/>
      <c r="X176" s="148"/>
      <c r="Y176" s="148"/>
      <c r="Z176" s="148"/>
    </row>
    <row r="177" spans="1:26" ht="60" x14ac:dyDescent="0.25">
      <c r="A177" s="230"/>
      <c r="B177" s="49"/>
      <c r="C177" s="124" t="s">
        <v>4694</v>
      </c>
      <c r="D177" s="153">
        <f t="shared" si="12"/>
        <v>1</v>
      </c>
      <c r="E177" s="126">
        <v>1</v>
      </c>
      <c r="F177" s="126"/>
      <c r="G177" s="127"/>
      <c r="H177" s="253"/>
      <c r="I177" s="129"/>
      <c r="J177" s="230"/>
      <c r="K177" s="148"/>
      <c r="L177" s="148"/>
      <c r="M177" s="148"/>
      <c r="N177" s="148"/>
      <c r="O177" s="148"/>
      <c r="P177" s="148"/>
      <c r="Q177" s="148"/>
      <c r="R177" s="148"/>
      <c r="S177" s="148"/>
      <c r="T177" s="148"/>
      <c r="U177" s="148"/>
      <c r="V177" s="148"/>
      <c r="W177" s="148"/>
      <c r="X177" s="148"/>
      <c r="Y177" s="148"/>
      <c r="Z177" s="148"/>
    </row>
    <row r="178" spans="1:26" ht="36" x14ac:dyDescent="0.25">
      <c r="A178" s="230"/>
      <c r="B178" s="49"/>
      <c r="C178" s="130" t="s">
        <v>4695</v>
      </c>
      <c r="D178" s="153">
        <f>IF(E178="Justificado",0,1)</f>
        <v>1</v>
      </c>
      <c r="E178" s="126">
        <v>1</v>
      </c>
      <c r="F178" s="126"/>
      <c r="G178" s="127"/>
      <c r="H178" s="253"/>
      <c r="I178" s="129"/>
      <c r="J178" s="230"/>
      <c r="K178" s="148"/>
      <c r="L178" s="148"/>
      <c r="M178" s="148"/>
      <c r="N178" s="148"/>
      <c r="O178" s="148"/>
      <c r="P178" s="148"/>
      <c r="Q178" s="148"/>
      <c r="R178" s="148"/>
      <c r="S178" s="148"/>
      <c r="T178" s="148"/>
      <c r="U178" s="148"/>
      <c r="V178" s="148"/>
      <c r="W178" s="148"/>
      <c r="X178" s="148"/>
      <c r="Y178" s="148"/>
      <c r="Z178" s="148"/>
    </row>
    <row r="179" spans="1:26" ht="36" x14ac:dyDescent="0.25">
      <c r="A179" s="230"/>
      <c r="B179" s="49"/>
      <c r="C179" s="130" t="s">
        <v>4696</v>
      </c>
      <c r="D179" s="128"/>
      <c r="E179" s="126">
        <v>1</v>
      </c>
      <c r="F179" s="126"/>
      <c r="G179" s="127"/>
      <c r="H179" s="253"/>
      <c r="I179" s="129"/>
      <c r="J179" s="230"/>
      <c r="K179" s="148"/>
      <c r="L179" s="148"/>
      <c r="M179" s="148"/>
      <c r="N179" s="148"/>
      <c r="O179" s="148"/>
      <c r="P179" s="148"/>
      <c r="Q179" s="148"/>
      <c r="R179" s="148"/>
      <c r="S179" s="148"/>
      <c r="T179" s="148"/>
      <c r="U179" s="148"/>
      <c r="V179" s="148"/>
      <c r="W179" s="148"/>
      <c r="X179" s="148"/>
      <c r="Y179" s="148"/>
      <c r="Z179" s="148"/>
    </row>
    <row r="180" spans="1:26" x14ac:dyDescent="0.25">
      <c r="A180" s="230"/>
      <c r="B180" s="49"/>
      <c r="C180" s="124" t="s">
        <v>2523</v>
      </c>
      <c r="D180" s="153">
        <f>IF(E180="Justificado",0,1)</f>
        <v>1</v>
      </c>
      <c r="E180" s="126">
        <v>1</v>
      </c>
      <c r="F180" s="126"/>
      <c r="G180" s="127"/>
      <c r="H180" s="253"/>
      <c r="I180" s="129"/>
      <c r="J180" s="230"/>
      <c r="K180" s="148"/>
      <c r="L180" s="148"/>
      <c r="M180" s="148"/>
      <c r="N180" s="148"/>
      <c r="O180" s="148"/>
      <c r="P180" s="148"/>
      <c r="Q180" s="148"/>
      <c r="R180" s="148"/>
      <c r="S180" s="148"/>
      <c r="T180" s="148"/>
      <c r="U180" s="148"/>
      <c r="V180" s="148"/>
      <c r="W180" s="148"/>
      <c r="X180" s="148"/>
      <c r="Y180" s="148"/>
      <c r="Z180" s="148"/>
    </row>
    <row r="181" spans="1:26" x14ac:dyDescent="0.25">
      <c r="A181" s="230"/>
      <c r="B181" s="97"/>
      <c r="C181" s="254"/>
      <c r="D181" s="255"/>
      <c r="E181" s="255"/>
      <c r="F181" s="255"/>
      <c r="G181" s="255"/>
      <c r="H181" s="255"/>
      <c r="I181" s="98"/>
      <c r="J181" s="230"/>
      <c r="K181" s="148"/>
      <c r="L181" s="148"/>
      <c r="M181" s="148"/>
      <c r="N181" s="148"/>
      <c r="O181" s="148"/>
      <c r="P181" s="148"/>
      <c r="Q181" s="148"/>
      <c r="R181" s="148"/>
      <c r="S181" s="148"/>
      <c r="T181" s="148"/>
      <c r="U181" s="148"/>
      <c r="V181" s="148"/>
      <c r="W181" s="148"/>
      <c r="X181" s="148"/>
      <c r="Y181" s="148"/>
      <c r="Z181" s="148"/>
    </row>
    <row r="182" spans="1:26" x14ac:dyDescent="0.25">
      <c r="A182" s="230"/>
      <c r="B182" s="230"/>
      <c r="C182" s="256"/>
      <c r="D182" s="230"/>
      <c r="E182" s="230"/>
      <c r="F182" s="230"/>
      <c r="G182" s="230"/>
      <c r="H182" s="230"/>
      <c r="I182" s="230"/>
      <c r="J182" s="230"/>
      <c r="K182" s="148"/>
      <c r="L182" s="148"/>
      <c r="M182" s="148"/>
      <c r="N182" s="148"/>
      <c r="O182" s="148"/>
      <c r="P182" s="148"/>
      <c r="Q182" s="148"/>
      <c r="R182" s="148"/>
      <c r="S182" s="148"/>
      <c r="T182" s="148"/>
      <c r="U182" s="148"/>
      <c r="V182" s="148"/>
      <c r="W182" s="148"/>
      <c r="X182" s="148"/>
      <c r="Y182" s="148"/>
      <c r="Z182" s="148"/>
    </row>
    <row r="183" spans="1:26" x14ac:dyDescent="0.25">
      <c r="A183" s="230"/>
      <c r="B183" s="230"/>
      <c r="C183" s="256"/>
      <c r="D183" s="230"/>
      <c r="E183" s="230"/>
      <c r="F183" s="230"/>
      <c r="G183" s="230"/>
      <c r="H183" s="230"/>
      <c r="I183" s="230"/>
      <c r="J183" s="230"/>
      <c r="K183" s="148"/>
      <c r="L183" s="148"/>
      <c r="M183" s="148"/>
      <c r="N183" s="148"/>
      <c r="O183" s="148"/>
      <c r="P183" s="148"/>
      <c r="Q183" s="148"/>
      <c r="R183" s="148"/>
      <c r="S183" s="148"/>
      <c r="T183" s="148"/>
      <c r="U183" s="148"/>
      <c r="V183" s="148"/>
      <c r="W183" s="148"/>
      <c r="X183" s="148"/>
      <c r="Y183" s="148"/>
      <c r="Z183" s="148"/>
    </row>
    <row r="184" spans="1:26" x14ac:dyDescent="0.25">
      <c r="A184" s="230"/>
      <c r="B184" s="230"/>
      <c r="C184" s="256"/>
      <c r="D184" s="230"/>
      <c r="E184" s="230"/>
      <c r="F184" s="230"/>
      <c r="G184" s="230"/>
      <c r="H184" s="230"/>
      <c r="I184" s="230"/>
      <c r="J184" s="230"/>
      <c r="K184" s="148"/>
      <c r="L184" s="148"/>
      <c r="M184" s="148"/>
      <c r="N184" s="148"/>
      <c r="O184" s="148"/>
      <c r="P184" s="148"/>
      <c r="Q184" s="148"/>
      <c r="R184" s="148"/>
      <c r="S184" s="148"/>
      <c r="T184" s="148"/>
      <c r="U184" s="148"/>
      <c r="V184" s="148"/>
      <c r="W184" s="148"/>
      <c r="X184" s="148"/>
      <c r="Y184" s="148"/>
      <c r="Z184" s="148"/>
    </row>
    <row r="185" spans="1:26" x14ac:dyDescent="0.25">
      <c r="A185" s="230"/>
      <c r="B185" s="230"/>
      <c r="C185" s="256"/>
      <c r="D185" s="230"/>
      <c r="E185" s="230"/>
      <c r="F185" s="230"/>
      <c r="G185" s="230"/>
      <c r="H185" s="230"/>
      <c r="I185" s="230"/>
      <c r="J185" s="230"/>
      <c r="K185" s="148"/>
      <c r="L185" s="148"/>
      <c r="M185" s="148"/>
      <c r="N185" s="148"/>
      <c r="O185" s="148"/>
      <c r="P185" s="148"/>
      <c r="Q185" s="148"/>
      <c r="R185" s="148"/>
      <c r="S185" s="148"/>
      <c r="T185" s="148"/>
      <c r="U185" s="148"/>
      <c r="V185" s="148"/>
      <c r="W185" s="148"/>
      <c r="X185" s="148"/>
      <c r="Y185" s="148"/>
      <c r="Z185" s="148"/>
    </row>
    <row r="186" spans="1:26" x14ac:dyDescent="0.25">
      <c r="A186" s="230"/>
      <c r="B186" s="230"/>
      <c r="C186" s="256"/>
      <c r="D186" s="230"/>
      <c r="E186" s="230"/>
      <c r="F186" s="230"/>
      <c r="G186" s="230"/>
      <c r="H186" s="230"/>
      <c r="I186" s="230"/>
      <c r="J186" s="230"/>
      <c r="K186" s="148"/>
      <c r="L186" s="148"/>
      <c r="M186" s="148"/>
      <c r="N186" s="148"/>
      <c r="O186" s="148"/>
      <c r="P186" s="148"/>
      <c r="Q186" s="148"/>
      <c r="R186" s="148"/>
      <c r="S186" s="148"/>
      <c r="T186" s="148"/>
      <c r="U186" s="148"/>
      <c r="V186" s="148"/>
      <c r="W186" s="148"/>
      <c r="X186" s="148"/>
      <c r="Y186" s="148"/>
      <c r="Z186" s="148"/>
    </row>
    <row r="187" spans="1:26" x14ac:dyDescent="0.25">
      <c r="A187" s="230"/>
      <c r="B187" s="230"/>
      <c r="C187" s="256"/>
      <c r="D187" s="230"/>
      <c r="E187" s="230"/>
      <c r="F187" s="230"/>
      <c r="G187" s="230"/>
      <c r="H187" s="230"/>
      <c r="I187" s="230"/>
      <c r="J187" s="230"/>
      <c r="K187" s="148"/>
      <c r="L187" s="148"/>
      <c r="M187" s="148"/>
      <c r="N187" s="148"/>
      <c r="O187" s="148"/>
      <c r="P187" s="148"/>
      <c r="Q187" s="148"/>
      <c r="R187" s="148"/>
      <c r="S187" s="148"/>
      <c r="T187" s="148"/>
      <c r="U187" s="148"/>
      <c r="V187" s="148"/>
      <c r="W187" s="148"/>
      <c r="X187" s="148"/>
      <c r="Y187" s="148"/>
      <c r="Z187" s="148"/>
    </row>
    <row r="188" spans="1:26" ht="18.75" x14ac:dyDescent="0.25">
      <c r="A188" s="234"/>
      <c r="B188" s="407" t="s">
        <v>4697</v>
      </c>
      <c r="C188" s="408"/>
      <c r="D188" s="408"/>
      <c r="E188" s="408"/>
      <c r="F188" s="408"/>
      <c r="G188" s="408"/>
      <c r="H188" s="408"/>
      <c r="I188" s="243"/>
      <c r="J188" s="233"/>
      <c r="K188" s="105"/>
      <c r="L188" s="105"/>
      <c r="M188" s="105"/>
      <c r="N188" s="105"/>
      <c r="O188" s="105"/>
      <c r="P188" s="105"/>
      <c r="Q188" s="105"/>
      <c r="R188" s="105"/>
      <c r="S188" s="105"/>
      <c r="T188" s="105"/>
      <c r="U188" s="105"/>
      <c r="V188" s="105"/>
      <c r="W188" s="105"/>
      <c r="X188" s="105"/>
      <c r="Y188" s="105"/>
      <c r="Z188" s="105"/>
    </row>
    <row r="189" spans="1:26" x14ac:dyDescent="0.25">
      <c r="A189" s="234"/>
      <c r="B189" s="232"/>
      <c r="C189" s="232"/>
      <c r="D189" s="232"/>
      <c r="E189" s="232"/>
      <c r="F189" s="232"/>
      <c r="G189" s="232"/>
      <c r="H189" s="232"/>
      <c r="I189" s="232"/>
      <c r="J189" s="233"/>
      <c r="K189" s="105"/>
      <c r="L189" s="105"/>
      <c r="M189" s="105"/>
      <c r="N189" s="105"/>
      <c r="O189" s="105"/>
      <c r="P189" s="105"/>
      <c r="Q189" s="105"/>
      <c r="R189" s="105"/>
      <c r="S189" s="105"/>
      <c r="T189" s="105"/>
      <c r="U189" s="105"/>
      <c r="V189" s="105"/>
      <c r="W189" s="105"/>
      <c r="X189" s="105"/>
      <c r="Y189" s="105"/>
      <c r="Z189" s="105"/>
    </row>
    <row r="190" spans="1:26" x14ac:dyDescent="0.25">
      <c r="A190" s="234"/>
      <c r="B190" s="232"/>
      <c r="C190" s="244" t="s">
        <v>1478</v>
      </c>
      <c r="D190" s="244"/>
      <c r="E190" s="245">
        <f>IF(SUM(D199:D208)=0,"NA",SUM(E199:E208)/SUM(D199:D208))</f>
        <v>1</v>
      </c>
      <c r="F190" s="246"/>
      <c r="G190" s="248"/>
      <c r="H190" s="234"/>
      <c r="I190" s="232"/>
      <c r="J190" s="233"/>
      <c r="K190" s="105"/>
      <c r="L190" s="105"/>
      <c r="M190" s="105"/>
      <c r="N190" s="105"/>
      <c r="O190" s="105"/>
      <c r="P190" s="105"/>
      <c r="Q190" s="105"/>
      <c r="R190" s="105"/>
      <c r="S190" s="105"/>
      <c r="T190" s="105"/>
      <c r="U190" s="105"/>
      <c r="V190" s="105"/>
      <c r="W190" s="105"/>
      <c r="X190" s="105"/>
      <c r="Y190" s="105"/>
      <c r="Z190" s="105"/>
    </row>
    <row r="191" spans="1:26" x14ac:dyDescent="0.25">
      <c r="A191" s="234"/>
      <c r="B191" s="234"/>
      <c r="C191" s="244" t="s">
        <v>1480</v>
      </c>
      <c r="D191" s="244"/>
      <c r="E191" s="245">
        <f>IF(SUM(D205:D208)=0,"NA",SUM(E213:E220)/SUM(D213:D220))</f>
        <v>1</v>
      </c>
      <c r="F191" s="246"/>
      <c r="G191" s="248"/>
      <c r="H191" s="234"/>
      <c r="I191" s="232"/>
      <c r="J191" s="233"/>
      <c r="K191" s="105"/>
      <c r="L191" s="105"/>
      <c r="M191" s="105"/>
      <c r="N191" s="105"/>
      <c r="O191" s="105"/>
      <c r="P191" s="105"/>
      <c r="Q191" s="105"/>
      <c r="R191" s="105"/>
      <c r="S191" s="105"/>
      <c r="T191" s="105"/>
      <c r="U191" s="105"/>
      <c r="V191" s="105"/>
      <c r="W191" s="105"/>
      <c r="X191" s="105"/>
      <c r="Y191" s="105"/>
      <c r="Z191" s="105"/>
    </row>
    <row r="192" spans="1:26" x14ac:dyDescent="0.25">
      <c r="A192" s="234"/>
      <c r="B192" s="234"/>
      <c r="C192" s="244" t="s">
        <v>1482</v>
      </c>
      <c r="D192" s="244"/>
      <c r="E192" s="177">
        <f>IF(SUM(D205:D208)=0,"NA",E190*0.6+E191*0.4)</f>
        <v>1</v>
      </c>
      <c r="F192" s="249"/>
      <c r="G192" s="235" t="s">
        <v>3917</v>
      </c>
      <c r="H192" s="234"/>
      <c r="I192" s="232"/>
      <c r="J192" s="233"/>
      <c r="K192" s="105"/>
      <c r="L192" s="105"/>
      <c r="M192" s="105"/>
      <c r="N192" s="105"/>
      <c r="O192" s="105"/>
      <c r="P192" s="105"/>
      <c r="Q192" s="105"/>
      <c r="R192" s="105"/>
      <c r="S192" s="105"/>
      <c r="T192" s="105"/>
      <c r="U192" s="105"/>
      <c r="V192" s="105"/>
      <c r="W192" s="105"/>
      <c r="X192" s="105"/>
      <c r="Y192" s="105"/>
      <c r="Z192" s="105"/>
    </row>
    <row r="193" spans="1:26" x14ac:dyDescent="0.25">
      <c r="A193" s="234"/>
      <c r="B193" s="234"/>
      <c r="C193" s="234"/>
      <c r="D193" s="234"/>
      <c r="E193" s="236"/>
      <c r="F193" s="236"/>
      <c r="G193" s="234"/>
      <c r="H193" s="234"/>
      <c r="I193" s="232"/>
      <c r="J193" s="233"/>
      <c r="K193" s="105"/>
      <c r="L193" s="105"/>
      <c r="M193" s="105"/>
      <c r="N193" s="105"/>
      <c r="O193" s="105"/>
      <c r="P193" s="105"/>
      <c r="Q193" s="105"/>
      <c r="R193" s="105"/>
      <c r="S193" s="105"/>
      <c r="T193" s="105"/>
      <c r="U193" s="105"/>
      <c r="V193" s="105"/>
      <c r="W193" s="105"/>
      <c r="X193" s="105"/>
      <c r="Y193" s="105"/>
      <c r="Z193" s="105"/>
    </row>
    <row r="194" spans="1:26" x14ac:dyDescent="0.25">
      <c r="A194" s="230"/>
      <c r="B194" s="231"/>
      <c r="C194" s="232"/>
      <c r="D194" s="231"/>
      <c r="E194" s="231"/>
      <c r="F194" s="231"/>
      <c r="G194" s="231"/>
      <c r="H194" s="232"/>
      <c r="I194" s="232"/>
      <c r="J194" s="233"/>
      <c r="K194" s="148"/>
      <c r="L194" s="148"/>
      <c r="M194" s="148"/>
      <c r="N194" s="148"/>
      <c r="O194" s="148"/>
      <c r="P194" s="148"/>
      <c r="Q194" s="148"/>
      <c r="R194" s="148"/>
      <c r="S194" s="148"/>
      <c r="T194" s="148"/>
      <c r="U194" s="148"/>
      <c r="V194" s="148"/>
      <c r="W194" s="148"/>
      <c r="X194" s="148"/>
      <c r="Y194" s="148"/>
      <c r="Z194" s="148"/>
    </row>
    <row r="195" spans="1:26" x14ac:dyDescent="0.25">
      <c r="A195" s="230"/>
      <c r="B195" s="91"/>
      <c r="C195" s="251"/>
      <c r="D195" s="252"/>
      <c r="E195" s="409"/>
      <c r="F195" s="410"/>
      <c r="G195" s="410"/>
      <c r="H195" s="252"/>
      <c r="I195" s="92"/>
      <c r="J195" s="233"/>
      <c r="K195" s="148"/>
      <c r="L195" s="148"/>
      <c r="M195" s="148"/>
      <c r="N195" s="148"/>
      <c r="O195" s="148"/>
      <c r="P195" s="148"/>
      <c r="Q195" s="148"/>
      <c r="R195" s="148"/>
      <c r="S195" s="148"/>
      <c r="T195" s="148"/>
      <c r="U195" s="148"/>
      <c r="V195" s="148"/>
      <c r="W195" s="148"/>
      <c r="X195" s="148"/>
      <c r="Y195" s="148"/>
      <c r="Z195" s="148"/>
    </row>
    <row r="196" spans="1:26" x14ac:dyDescent="0.25">
      <c r="A196" s="230"/>
      <c r="B196" s="49"/>
      <c r="C196" s="234" t="s">
        <v>1484</v>
      </c>
      <c r="D196" s="253"/>
      <c r="E196" s="253"/>
      <c r="F196" s="253"/>
      <c r="G196" s="253"/>
      <c r="H196" s="253"/>
      <c r="I196" s="93"/>
      <c r="J196" s="233"/>
      <c r="K196" s="148"/>
      <c r="L196" s="148"/>
      <c r="M196" s="148"/>
      <c r="N196" s="148"/>
      <c r="O196" s="148"/>
      <c r="P196" s="148"/>
      <c r="Q196" s="148"/>
      <c r="R196" s="148"/>
      <c r="S196" s="148"/>
      <c r="T196" s="148"/>
      <c r="U196" s="148"/>
      <c r="V196" s="148"/>
      <c r="W196" s="148"/>
      <c r="X196" s="148"/>
      <c r="Y196" s="148"/>
      <c r="Z196" s="148"/>
    </row>
    <row r="197" spans="1:26" x14ac:dyDescent="0.25">
      <c r="A197" s="230"/>
      <c r="B197" s="123"/>
      <c r="C197" s="234"/>
      <c r="D197" s="253"/>
      <c r="E197" s="253"/>
      <c r="F197" s="253"/>
      <c r="G197" s="253"/>
      <c r="H197" s="253"/>
      <c r="I197" s="93"/>
      <c r="J197" s="233"/>
      <c r="K197" s="148"/>
      <c r="L197" s="148"/>
      <c r="M197" s="148"/>
      <c r="N197" s="148"/>
      <c r="O197" s="148"/>
      <c r="P197" s="148"/>
      <c r="Q197" s="148"/>
      <c r="R197" s="148"/>
      <c r="S197" s="148"/>
      <c r="T197" s="148"/>
      <c r="U197" s="148"/>
      <c r="V197" s="148"/>
      <c r="W197" s="148"/>
      <c r="X197" s="148"/>
      <c r="Y197" s="148"/>
      <c r="Z197" s="148"/>
    </row>
    <row r="198" spans="1:26" x14ac:dyDescent="0.25">
      <c r="A198" s="230"/>
      <c r="B198" s="123"/>
      <c r="C198" s="232" t="s">
        <v>726</v>
      </c>
      <c r="D198" s="231"/>
      <c r="E198" s="231" t="s">
        <v>1485</v>
      </c>
      <c r="F198" s="231" t="s">
        <v>712</v>
      </c>
      <c r="G198" s="231" t="s">
        <v>1486</v>
      </c>
      <c r="H198" s="253"/>
      <c r="I198" s="93"/>
      <c r="J198" s="233"/>
      <c r="K198" s="148"/>
      <c r="L198" s="148"/>
      <c r="M198" s="148"/>
      <c r="N198" s="148"/>
      <c r="O198" s="148"/>
      <c r="P198" s="148"/>
      <c r="Q198" s="148"/>
      <c r="R198" s="148"/>
      <c r="S198" s="148"/>
      <c r="T198" s="148"/>
      <c r="U198" s="148"/>
      <c r="V198" s="148"/>
      <c r="W198" s="148"/>
      <c r="X198" s="148"/>
      <c r="Y198" s="148"/>
      <c r="Z198" s="148"/>
    </row>
    <row r="199" spans="1:26" x14ac:dyDescent="0.25">
      <c r="A199" s="230"/>
      <c r="B199" s="123"/>
      <c r="C199" s="124" t="s">
        <v>1487</v>
      </c>
      <c r="D199" s="153">
        <f t="shared" ref="D199:D204" si="13">IF(E199="Justificado",0,1)</f>
        <v>1</v>
      </c>
      <c r="E199" s="126">
        <v>1</v>
      </c>
      <c r="F199" s="126"/>
      <c r="G199" s="127"/>
      <c r="H199" s="253"/>
      <c r="I199" s="93"/>
      <c r="J199" s="233"/>
      <c r="K199" s="148"/>
      <c r="L199" s="148"/>
      <c r="M199" s="148"/>
      <c r="N199" s="148"/>
      <c r="O199" s="148"/>
      <c r="P199" s="148"/>
      <c r="Q199" s="148"/>
      <c r="R199" s="148"/>
      <c r="S199" s="148"/>
      <c r="T199" s="148"/>
      <c r="U199" s="148"/>
      <c r="V199" s="148"/>
      <c r="W199" s="148"/>
      <c r="X199" s="148"/>
      <c r="Y199" s="148"/>
      <c r="Z199" s="148"/>
    </row>
    <row r="200" spans="1:26" ht="24" x14ac:dyDescent="0.25">
      <c r="A200" s="230"/>
      <c r="B200" s="123"/>
      <c r="C200" s="124" t="s">
        <v>1488</v>
      </c>
      <c r="D200" s="153">
        <f t="shared" si="13"/>
        <v>1</v>
      </c>
      <c r="E200" s="126">
        <v>1</v>
      </c>
      <c r="F200" s="126"/>
      <c r="G200" s="127"/>
      <c r="H200" s="253"/>
      <c r="I200" s="93"/>
      <c r="J200" s="233"/>
      <c r="K200" s="148"/>
      <c r="L200" s="148"/>
      <c r="M200" s="148"/>
      <c r="N200" s="148"/>
      <c r="O200" s="148"/>
      <c r="P200" s="148"/>
      <c r="Q200" s="148"/>
      <c r="R200" s="148"/>
      <c r="S200" s="148"/>
      <c r="T200" s="148"/>
      <c r="U200" s="148"/>
      <c r="V200" s="148"/>
      <c r="W200" s="148"/>
      <c r="X200" s="148"/>
      <c r="Y200" s="148"/>
      <c r="Z200" s="148"/>
    </row>
    <row r="201" spans="1:26" ht="24" x14ac:dyDescent="0.25">
      <c r="A201" s="230"/>
      <c r="B201" s="123"/>
      <c r="C201" s="124" t="s">
        <v>4698</v>
      </c>
      <c r="D201" s="153">
        <f t="shared" si="13"/>
        <v>1</v>
      </c>
      <c r="E201" s="126">
        <v>1</v>
      </c>
      <c r="F201" s="126"/>
      <c r="G201" s="127"/>
      <c r="H201" s="253"/>
      <c r="I201" s="93"/>
      <c r="J201" s="233"/>
      <c r="K201" s="148"/>
      <c r="L201" s="148"/>
      <c r="M201" s="148"/>
      <c r="N201" s="148"/>
      <c r="O201" s="148"/>
      <c r="P201" s="148"/>
      <c r="Q201" s="148"/>
      <c r="R201" s="148"/>
      <c r="S201" s="148"/>
      <c r="T201" s="148"/>
      <c r="U201" s="148"/>
      <c r="V201" s="148"/>
      <c r="W201" s="148"/>
      <c r="X201" s="148"/>
      <c r="Y201" s="148"/>
      <c r="Z201" s="148"/>
    </row>
    <row r="202" spans="1:26" x14ac:dyDescent="0.25">
      <c r="A202" s="230"/>
      <c r="B202" s="123"/>
      <c r="C202" s="124" t="s">
        <v>4699</v>
      </c>
      <c r="D202" s="153">
        <f t="shared" si="13"/>
        <v>1</v>
      </c>
      <c r="E202" s="126">
        <v>1</v>
      </c>
      <c r="F202" s="126"/>
      <c r="G202" s="127"/>
      <c r="H202" s="253"/>
      <c r="I202" s="93"/>
      <c r="J202" s="233"/>
      <c r="K202" s="148"/>
      <c r="L202" s="148"/>
      <c r="M202" s="148"/>
      <c r="N202" s="148"/>
      <c r="O202" s="148"/>
      <c r="P202" s="148"/>
      <c r="Q202" s="148"/>
      <c r="R202" s="148"/>
      <c r="S202" s="148"/>
      <c r="T202" s="148"/>
      <c r="U202" s="148"/>
      <c r="V202" s="148"/>
      <c r="W202" s="148"/>
      <c r="X202" s="148"/>
      <c r="Y202" s="148"/>
      <c r="Z202" s="148"/>
    </row>
    <row r="203" spans="1:26" x14ac:dyDescent="0.25">
      <c r="A203" s="230"/>
      <c r="B203" s="123"/>
      <c r="C203" s="124" t="s">
        <v>2805</v>
      </c>
      <c r="D203" s="153">
        <f t="shared" si="13"/>
        <v>1</v>
      </c>
      <c r="E203" s="126">
        <v>1</v>
      </c>
      <c r="F203" s="126"/>
      <c r="G203" s="127"/>
      <c r="H203" s="253"/>
      <c r="I203" s="93"/>
      <c r="J203" s="233"/>
      <c r="K203" s="148"/>
      <c r="L203" s="148"/>
      <c r="M203" s="148"/>
      <c r="N203" s="148"/>
      <c r="O203" s="148"/>
      <c r="P203" s="148"/>
      <c r="Q203" s="148"/>
      <c r="R203" s="148"/>
      <c r="S203" s="148"/>
      <c r="T203" s="148"/>
      <c r="U203" s="148"/>
      <c r="V203" s="148"/>
      <c r="W203" s="148"/>
      <c r="X203" s="148"/>
      <c r="Y203" s="148"/>
      <c r="Z203" s="148"/>
    </row>
    <row r="204" spans="1:26" ht="24" x14ac:dyDescent="0.25">
      <c r="A204" s="230"/>
      <c r="B204" s="123"/>
      <c r="C204" s="124" t="s">
        <v>2806</v>
      </c>
      <c r="D204" s="153">
        <f t="shared" si="13"/>
        <v>1</v>
      </c>
      <c r="E204" s="126">
        <v>1</v>
      </c>
      <c r="F204" s="126"/>
      <c r="G204" s="127"/>
      <c r="H204" s="253"/>
      <c r="I204" s="93"/>
      <c r="J204" s="233"/>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128" t="s">
        <v>4700</v>
      </c>
      <c r="D205" s="153">
        <f t="shared" ref="D205:D208" si="14">IF(E205="Justificado",0,1)</f>
        <v>1</v>
      </c>
      <c r="E205" s="126">
        <v>1</v>
      </c>
      <c r="F205" s="126"/>
      <c r="G205" s="127"/>
      <c r="H205" s="253"/>
      <c r="I205" s="93"/>
      <c r="J205" s="230"/>
      <c r="K205" s="148"/>
      <c r="L205" s="148"/>
      <c r="M205" s="148"/>
      <c r="N205" s="148"/>
      <c r="O205" s="148"/>
      <c r="P205" s="148"/>
      <c r="Q205" s="148"/>
      <c r="R205" s="148"/>
      <c r="S205" s="148"/>
      <c r="T205" s="148"/>
      <c r="U205" s="148"/>
      <c r="V205" s="148"/>
      <c r="W205" s="148"/>
      <c r="X205" s="148"/>
      <c r="Y205" s="148"/>
      <c r="Z205" s="148"/>
    </row>
    <row r="206" spans="1:26" x14ac:dyDescent="0.25">
      <c r="A206" s="230"/>
      <c r="B206" s="49"/>
      <c r="C206" s="128" t="s">
        <v>4701</v>
      </c>
      <c r="D206" s="153">
        <f t="shared" si="14"/>
        <v>1</v>
      </c>
      <c r="E206" s="126">
        <v>1</v>
      </c>
      <c r="F206" s="126"/>
      <c r="G206" s="127"/>
      <c r="H206" s="253"/>
      <c r="I206" s="93"/>
      <c r="J206" s="230"/>
      <c r="K206" s="148"/>
      <c r="L206" s="148"/>
      <c r="M206" s="148"/>
      <c r="N206" s="148"/>
      <c r="O206" s="148"/>
      <c r="P206" s="148"/>
      <c r="Q206" s="148"/>
      <c r="R206" s="148"/>
      <c r="S206" s="148"/>
      <c r="T206" s="148"/>
      <c r="U206" s="148"/>
      <c r="V206" s="148"/>
      <c r="W206" s="148"/>
      <c r="X206" s="148"/>
      <c r="Y206" s="148"/>
      <c r="Z206" s="148"/>
    </row>
    <row r="207" spans="1:26" x14ac:dyDescent="0.25">
      <c r="A207" s="230"/>
      <c r="B207" s="49"/>
      <c r="C207" s="128" t="s">
        <v>1971</v>
      </c>
      <c r="D207" s="153">
        <f t="shared" si="14"/>
        <v>1</v>
      </c>
      <c r="E207" s="126">
        <v>1</v>
      </c>
      <c r="F207" s="126"/>
      <c r="G207" s="127"/>
      <c r="H207" s="253"/>
      <c r="I207" s="129"/>
      <c r="J207" s="230"/>
      <c r="K207" s="148"/>
      <c r="L207" s="148"/>
      <c r="M207" s="148"/>
      <c r="N207" s="148"/>
      <c r="O207" s="148"/>
      <c r="P207" s="148"/>
      <c r="Q207" s="148"/>
      <c r="R207" s="148"/>
      <c r="S207" s="148"/>
      <c r="T207" s="148"/>
      <c r="U207" s="148"/>
      <c r="V207" s="148"/>
      <c r="W207" s="148"/>
      <c r="X207" s="148"/>
      <c r="Y207" s="148"/>
      <c r="Z207" s="148"/>
    </row>
    <row r="208" spans="1:26" x14ac:dyDescent="0.25">
      <c r="A208" s="230"/>
      <c r="B208" s="49"/>
      <c r="C208" s="128" t="s">
        <v>4702</v>
      </c>
      <c r="D208" s="153">
        <f t="shared" si="14"/>
        <v>1</v>
      </c>
      <c r="E208" s="126">
        <v>1</v>
      </c>
      <c r="F208" s="126"/>
      <c r="G208" s="127"/>
      <c r="H208" s="253"/>
      <c r="I208" s="129"/>
      <c r="J208" s="230"/>
      <c r="K208" s="148"/>
      <c r="L208" s="148"/>
      <c r="M208" s="148"/>
      <c r="N208" s="148"/>
      <c r="O208" s="148"/>
      <c r="P208" s="148"/>
      <c r="Q208" s="148"/>
      <c r="R208" s="148"/>
      <c r="S208" s="148"/>
      <c r="T208" s="148"/>
      <c r="U208" s="148"/>
      <c r="V208" s="148"/>
      <c r="W208" s="148"/>
      <c r="X208" s="148"/>
      <c r="Y208" s="148"/>
      <c r="Z208" s="148"/>
    </row>
    <row r="209" spans="1:26" x14ac:dyDescent="0.25">
      <c r="A209" s="230"/>
      <c r="B209" s="49"/>
      <c r="C209" s="234"/>
      <c r="D209" s="253"/>
      <c r="E209" s="253"/>
      <c r="F209" s="253"/>
      <c r="G209" s="253"/>
      <c r="H209" s="253"/>
      <c r="I209" s="129"/>
      <c r="J209" s="230"/>
      <c r="K209" s="148"/>
      <c r="L209" s="148"/>
      <c r="M209" s="148"/>
      <c r="N209" s="148"/>
      <c r="O209" s="148"/>
      <c r="P209" s="148"/>
      <c r="Q209" s="148"/>
      <c r="R209" s="148"/>
      <c r="S209" s="148"/>
      <c r="T209" s="148"/>
      <c r="U209" s="148"/>
      <c r="V209" s="148"/>
      <c r="W209" s="148"/>
      <c r="X209" s="148"/>
      <c r="Y209" s="148"/>
      <c r="Z209" s="148"/>
    </row>
    <row r="210" spans="1:26" x14ac:dyDescent="0.25">
      <c r="A210" s="230"/>
      <c r="B210" s="49"/>
      <c r="C210" s="234" t="s">
        <v>1480</v>
      </c>
      <c r="D210" s="253"/>
      <c r="E210" s="253"/>
      <c r="F210" s="253"/>
      <c r="G210" s="253"/>
      <c r="H210" s="253"/>
      <c r="I210" s="129"/>
      <c r="J210" s="230"/>
      <c r="K210" s="148"/>
      <c r="L210" s="148"/>
      <c r="M210" s="148"/>
      <c r="N210" s="148"/>
      <c r="O210" s="148"/>
      <c r="P210" s="148"/>
      <c r="Q210" s="148"/>
      <c r="R210" s="148"/>
      <c r="S210" s="148"/>
      <c r="T210" s="148"/>
      <c r="U210" s="148"/>
      <c r="V210" s="148"/>
      <c r="W210" s="148"/>
      <c r="X210" s="148"/>
      <c r="Y210" s="148"/>
      <c r="Z210" s="148"/>
    </row>
    <row r="211" spans="1:26" x14ac:dyDescent="0.25">
      <c r="A211" s="230"/>
      <c r="B211" s="49"/>
      <c r="C211" s="234"/>
      <c r="D211" s="253"/>
      <c r="E211" s="253"/>
      <c r="F211" s="253"/>
      <c r="G211" s="253"/>
      <c r="H211" s="253"/>
      <c r="I211" s="129"/>
      <c r="J211" s="230"/>
      <c r="K211" s="148"/>
      <c r="L211" s="148"/>
      <c r="M211" s="148"/>
      <c r="N211" s="148"/>
      <c r="O211" s="148"/>
      <c r="P211" s="148"/>
      <c r="Q211" s="148"/>
      <c r="R211" s="148"/>
      <c r="S211" s="148"/>
      <c r="T211" s="148"/>
      <c r="U211" s="148"/>
      <c r="V211" s="148"/>
      <c r="W211" s="148"/>
      <c r="X211" s="148"/>
      <c r="Y211" s="148"/>
      <c r="Z211" s="148"/>
    </row>
    <row r="212" spans="1:26" x14ac:dyDescent="0.25">
      <c r="A212" s="230"/>
      <c r="B212" s="49"/>
      <c r="C212" s="232" t="s">
        <v>726</v>
      </c>
      <c r="D212" s="231"/>
      <c r="E212" s="231" t="s">
        <v>1485</v>
      </c>
      <c r="F212" s="231" t="s">
        <v>712</v>
      </c>
      <c r="G212" s="231" t="s">
        <v>1486</v>
      </c>
      <c r="H212" s="253"/>
      <c r="I212" s="129"/>
      <c r="J212" s="230"/>
      <c r="K212" s="148"/>
      <c r="L212" s="148"/>
      <c r="M212" s="148"/>
      <c r="N212" s="148"/>
      <c r="O212" s="148"/>
      <c r="P212" s="148"/>
      <c r="Q212" s="148"/>
      <c r="R212" s="148"/>
      <c r="S212" s="148"/>
      <c r="T212" s="148"/>
      <c r="U212" s="148"/>
      <c r="V212" s="148"/>
      <c r="W212" s="148"/>
      <c r="X212" s="148"/>
      <c r="Y212" s="148"/>
      <c r="Z212" s="148"/>
    </row>
    <row r="213" spans="1:26" x14ac:dyDescent="0.25">
      <c r="A213" s="230"/>
      <c r="B213" s="49"/>
      <c r="C213" s="130" t="s">
        <v>4703</v>
      </c>
      <c r="D213" s="153">
        <f t="shared" ref="D213:D219" si="15">IF(E213="Justificado",0,1)</f>
        <v>1</v>
      </c>
      <c r="E213" s="126">
        <v>1</v>
      </c>
      <c r="F213" s="126"/>
      <c r="G213" s="127"/>
      <c r="H213" s="253"/>
      <c r="I213" s="129"/>
      <c r="J213" s="230"/>
      <c r="K213" s="148"/>
      <c r="L213" s="148"/>
      <c r="M213" s="148"/>
      <c r="N213" s="148"/>
      <c r="O213" s="148"/>
      <c r="P213" s="148"/>
      <c r="Q213" s="148"/>
      <c r="R213" s="148"/>
      <c r="S213" s="148"/>
      <c r="T213" s="148"/>
      <c r="U213" s="148"/>
      <c r="V213" s="148"/>
      <c r="W213" s="148"/>
      <c r="X213" s="148"/>
      <c r="Y213" s="148"/>
      <c r="Z213" s="148"/>
    </row>
    <row r="214" spans="1:26" ht="36" x14ac:dyDescent="0.25">
      <c r="A214" s="230"/>
      <c r="B214" s="49"/>
      <c r="C214" s="124" t="s">
        <v>1608</v>
      </c>
      <c r="D214" s="153">
        <f t="shared" si="15"/>
        <v>1</v>
      </c>
      <c r="E214" s="126">
        <v>1</v>
      </c>
      <c r="F214" s="126"/>
      <c r="G214" s="127"/>
      <c r="H214" s="253"/>
      <c r="I214" s="129"/>
      <c r="J214" s="230"/>
      <c r="K214" s="148"/>
      <c r="L214" s="148"/>
      <c r="M214" s="148"/>
      <c r="N214" s="148"/>
      <c r="O214" s="148"/>
      <c r="P214" s="148"/>
      <c r="Q214" s="148"/>
      <c r="R214" s="148"/>
      <c r="S214" s="148"/>
      <c r="T214" s="148"/>
      <c r="U214" s="148"/>
      <c r="V214" s="148"/>
      <c r="W214" s="148"/>
      <c r="X214" s="148"/>
      <c r="Y214" s="148"/>
      <c r="Z214" s="148"/>
    </row>
    <row r="215" spans="1:26" ht="36" x14ac:dyDescent="0.25">
      <c r="A215" s="230"/>
      <c r="B215" s="49"/>
      <c r="C215" s="124" t="s">
        <v>1609</v>
      </c>
      <c r="D215" s="153">
        <f t="shared" si="15"/>
        <v>1</v>
      </c>
      <c r="E215" s="126">
        <v>1</v>
      </c>
      <c r="F215" s="126"/>
      <c r="G215" s="127"/>
      <c r="H215" s="253"/>
      <c r="I215" s="129"/>
      <c r="J215" s="230"/>
      <c r="K215" s="148"/>
      <c r="L215" s="148"/>
      <c r="M215" s="148"/>
      <c r="N215" s="148"/>
      <c r="O215" s="148"/>
      <c r="P215" s="148"/>
      <c r="Q215" s="148"/>
      <c r="R215" s="148"/>
      <c r="S215" s="148"/>
      <c r="T215" s="148"/>
      <c r="U215" s="148"/>
      <c r="V215" s="148"/>
      <c r="W215" s="148"/>
      <c r="X215" s="148"/>
      <c r="Y215" s="148"/>
      <c r="Z215" s="148"/>
    </row>
    <row r="216" spans="1:26" ht="36" x14ac:dyDescent="0.25">
      <c r="A216" s="230"/>
      <c r="B216" s="49"/>
      <c r="C216" s="124" t="s">
        <v>1610</v>
      </c>
      <c r="D216" s="153">
        <f t="shared" si="15"/>
        <v>1</v>
      </c>
      <c r="E216" s="126">
        <v>1</v>
      </c>
      <c r="F216" s="126"/>
      <c r="G216" s="127"/>
      <c r="H216" s="253"/>
      <c r="I216" s="129"/>
      <c r="J216" s="230"/>
      <c r="K216" s="148"/>
      <c r="L216" s="148"/>
      <c r="M216" s="148"/>
      <c r="N216" s="148"/>
      <c r="O216" s="148"/>
      <c r="P216" s="148"/>
      <c r="Q216" s="148"/>
      <c r="R216" s="148"/>
      <c r="S216" s="148"/>
      <c r="T216" s="148"/>
      <c r="U216" s="148"/>
      <c r="V216" s="148"/>
      <c r="W216" s="148"/>
      <c r="X216" s="148"/>
      <c r="Y216" s="148"/>
      <c r="Z216" s="148"/>
    </row>
    <row r="217" spans="1:26" ht="24" x14ac:dyDescent="0.25">
      <c r="A217" s="230"/>
      <c r="B217" s="49"/>
      <c r="C217" s="124" t="s">
        <v>1611</v>
      </c>
      <c r="D217" s="153">
        <f t="shared" si="15"/>
        <v>1</v>
      </c>
      <c r="E217" s="126">
        <v>1</v>
      </c>
      <c r="F217" s="126"/>
      <c r="G217" s="127"/>
      <c r="H217" s="253"/>
      <c r="I217" s="129"/>
      <c r="J217" s="230"/>
      <c r="K217" s="148"/>
      <c r="L217" s="148"/>
      <c r="M217" s="148"/>
      <c r="N217" s="148"/>
      <c r="O217" s="148"/>
      <c r="P217" s="148"/>
      <c r="Q217" s="148"/>
      <c r="R217" s="148"/>
      <c r="S217" s="148"/>
      <c r="T217" s="148"/>
      <c r="U217" s="148"/>
      <c r="V217" s="148"/>
      <c r="W217" s="148"/>
      <c r="X217" s="148"/>
      <c r="Y217" s="148"/>
      <c r="Z217" s="148"/>
    </row>
    <row r="218" spans="1:26" ht="24" x14ac:dyDescent="0.25">
      <c r="A218" s="230"/>
      <c r="B218" s="49"/>
      <c r="C218" s="124" t="s">
        <v>1612</v>
      </c>
      <c r="D218" s="153">
        <f t="shared" si="15"/>
        <v>1</v>
      </c>
      <c r="E218" s="126">
        <v>1</v>
      </c>
      <c r="F218" s="126"/>
      <c r="G218" s="127"/>
      <c r="H218" s="253"/>
      <c r="I218" s="129"/>
      <c r="J218" s="230"/>
      <c r="K218" s="148"/>
      <c r="L218" s="148"/>
      <c r="M218" s="148"/>
      <c r="N218" s="148"/>
      <c r="O218" s="148"/>
      <c r="P218" s="148"/>
      <c r="Q218" s="148"/>
      <c r="R218" s="148"/>
      <c r="S218" s="148"/>
      <c r="T218" s="148"/>
      <c r="U218" s="148"/>
      <c r="V218" s="148"/>
      <c r="W218" s="148"/>
      <c r="X218" s="148"/>
      <c r="Y218" s="148"/>
      <c r="Z218" s="148"/>
    </row>
    <row r="219" spans="1:26" ht="36" x14ac:dyDescent="0.25">
      <c r="A219" s="230"/>
      <c r="B219" s="49"/>
      <c r="C219" s="124" t="s">
        <v>1613</v>
      </c>
      <c r="D219" s="153">
        <f t="shared" si="15"/>
        <v>1</v>
      </c>
      <c r="E219" s="126">
        <v>1</v>
      </c>
      <c r="F219" s="126"/>
      <c r="G219" s="127"/>
      <c r="H219" s="253"/>
      <c r="I219" s="129"/>
      <c r="J219" s="230"/>
      <c r="K219" s="148"/>
      <c r="L219" s="148"/>
      <c r="M219" s="148"/>
      <c r="N219" s="148"/>
      <c r="O219" s="148"/>
      <c r="P219" s="148"/>
      <c r="Q219" s="148"/>
      <c r="R219" s="148"/>
      <c r="S219" s="148"/>
      <c r="T219" s="148"/>
      <c r="U219" s="148"/>
      <c r="V219" s="148"/>
      <c r="W219" s="148"/>
      <c r="X219" s="148"/>
      <c r="Y219" s="148"/>
      <c r="Z219" s="148"/>
    </row>
    <row r="220" spans="1:26" ht="36" x14ac:dyDescent="0.25">
      <c r="A220" s="230"/>
      <c r="B220" s="49"/>
      <c r="C220" s="130" t="s">
        <v>4704</v>
      </c>
      <c r="D220" s="153">
        <f t="shared" ref="D220:D221" si="16">IF(E220="Justificado",0,1)</f>
        <v>1</v>
      </c>
      <c r="E220" s="126">
        <v>1</v>
      </c>
      <c r="F220" s="126"/>
      <c r="G220" s="127"/>
      <c r="H220" s="253"/>
      <c r="I220" s="129"/>
      <c r="J220" s="230"/>
      <c r="K220" s="148"/>
      <c r="L220" s="148"/>
      <c r="M220" s="148"/>
      <c r="N220" s="148"/>
      <c r="O220" s="148"/>
      <c r="P220" s="148"/>
      <c r="Q220" s="148"/>
      <c r="R220" s="148"/>
      <c r="S220" s="148"/>
      <c r="T220" s="148"/>
      <c r="U220" s="148"/>
      <c r="V220" s="148"/>
      <c r="W220" s="148"/>
      <c r="X220" s="148"/>
      <c r="Y220" s="148"/>
      <c r="Z220" s="148"/>
    </row>
    <row r="221" spans="1:26" x14ac:dyDescent="0.25">
      <c r="A221" s="230"/>
      <c r="B221" s="49"/>
      <c r="C221" s="124" t="s">
        <v>1615</v>
      </c>
      <c r="D221" s="153">
        <f t="shared" si="16"/>
        <v>1</v>
      </c>
      <c r="E221" s="126">
        <v>1</v>
      </c>
      <c r="F221" s="126"/>
      <c r="G221" s="127"/>
      <c r="H221" s="253"/>
      <c r="I221" s="129"/>
      <c r="J221" s="230"/>
      <c r="K221" s="148"/>
      <c r="L221" s="148"/>
      <c r="M221" s="148"/>
      <c r="N221" s="148"/>
      <c r="O221" s="148"/>
      <c r="P221" s="148"/>
      <c r="Q221" s="148"/>
      <c r="R221" s="148"/>
      <c r="S221" s="148"/>
      <c r="T221" s="148"/>
      <c r="U221" s="148"/>
      <c r="V221" s="148"/>
      <c r="W221" s="148"/>
      <c r="X221" s="148"/>
      <c r="Y221" s="148"/>
      <c r="Z221" s="148"/>
    </row>
    <row r="222" spans="1:26" x14ac:dyDescent="0.25">
      <c r="A222" s="230"/>
      <c r="B222" s="97"/>
      <c r="C222" s="254"/>
      <c r="D222" s="255"/>
      <c r="E222" s="255"/>
      <c r="F222" s="255"/>
      <c r="G222" s="255"/>
      <c r="H222" s="255"/>
      <c r="I222" s="98"/>
      <c r="J222" s="230"/>
      <c r="K222" s="148"/>
      <c r="L222" s="148"/>
      <c r="M222" s="148"/>
      <c r="N222" s="148"/>
      <c r="O222" s="148"/>
      <c r="P222" s="148"/>
      <c r="Q222" s="148"/>
      <c r="R222" s="148"/>
      <c r="S222" s="148"/>
      <c r="T222" s="148"/>
      <c r="U222" s="148"/>
      <c r="V222" s="148"/>
      <c r="W222" s="148"/>
      <c r="X222" s="148"/>
      <c r="Y222" s="148"/>
      <c r="Z222" s="148"/>
    </row>
    <row r="223" spans="1:26" x14ac:dyDescent="0.25">
      <c r="A223" s="230"/>
      <c r="B223" s="230"/>
      <c r="C223" s="256"/>
      <c r="D223" s="230"/>
      <c r="E223" s="230"/>
      <c r="F223" s="230"/>
      <c r="G223" s="230"/>
      <c r="H223" s="230"/>
      <c r="I223" s="230"/>
      <c r="J223" s="230"/>
      <c r="K223" s="148"/>
      <c r="L223" s="148"/>
      <c r="M223" s="148"/>
      <c r="N223" s="148"/>
      <c r="O223" s="148"/>
      <c r="P223" s="148"/>
      <c r="Q223" s="148"/>
      <c r="R223" s="148"/>
      <c r="S223" s="148"/>
      <c r="T223" s="148"/>
      <c r="U223" s="148"/>
      <c r="V223" s="148"/>
      <c r="W223" s="148"/>
      <c r="X223" s="148"/>
      <c r="Y223" s="148"/>
      <c r="Z223" s="148"/>
    </row>
    <row r="224" spans="1:26" ht="18.75" x14ac:dyDescent="0.25">
      <c r="A224" s="234"/>
      <c r="B224" s="407" t="s">
        <v>4705</v>
      </c>
      <c r="C224" s="408"/>
      <c r="D224" s="408"/>
      <c r="E224" s="408"/>
      <c r="F224" s="408"/>
      <c r="G224" s="408"/>
      <c r="H224" s="408"/>
      <c r="I224" s="243"/>
      <c r="J224" s="233"/>
      <c r="K224" s="105"/>
      <c r="L224" s="105"/>
      <c r="M224" s="105"/>
      <c r="N224" s="105"/>
      <c r="O224" s="105"/>
      <c r="P224" s="105"/>
      <c r="Q224" s="105"/>
      <c r="R224" s="105"/>
      <c r="S224" s="105"/>
      <c r="T224" s="105"/>
      <c r="U224" s="105"/>
      <c r="V224" s="105"/>
      <c r="W224" s="105"/>
      <c r="X224" s="105"/>
      <c r="Y224" s="105"/>
      <c r="Z224" s="105"/>
    </row>
    <row r="225" spans="1:26" x14ac:dyDescent="0.25">
      <c r="A225" s="234"/>
      <c r="B225" s="232"/>
      <c r="C225" s="232"/>
      <c r="D225" s="232"/>
      <c r="E225" s="232"/>
      <c r="F225" s="232"/>
      <c r="G225" s="232"/>
      <c r="H225" s="232"/>
      <c r="I225" s="232"/>
      <c r="J225" s="233"/>
      <c r="K225" s="105"/>
      <c r="L225" s="105"/>
      <c r="M225" s="105"/>
      <c r="N225" s="105"/>
      <c r="O225" s="105"/>
      <c r="P225" s="105"/>
      <c r="Q225" s="105"/>
      <c r="R225" s="105"/>
      <c r="S225" s="105"/>
      <c r="T225" s="105"/>
      <c r="U225" s="105"/>
      <c r="V225" s="105"/>
      <c r="W225" s="105"/>
      <c r="X225" s="105"/>
      <c r="Y225" s="105"/>
      <c r="Z225" s="105"/>
    </row>
    <row r="226" spans="1:26" x14ac:dyDescent="0.25">
      <c r="A226" s="234"/>
      <c r="B226" s="232"/>
      <c r="C226" s="244" t="s">
        <v>1478</v>
      </c>
      <c r="D226" s="244"/>
      <c r="E226" s="245">
        <f>IF(SUM(D235:D245)=0,"NA",SUM(E235:E245)/SUM(D235:D245))</f>
        <v>1</v>
      </c>
      <c r="F226" s="246"/>
      <c r="G226" s="248"/>
      <c r="H226" s="234"/>
      <c r="I226" s="232"/>
      <c r="J226" s="233"/>
      <c r="K226" s="105"/>
      <c r="L226" s="105"/>
      <c r="M226" s="105"/>
      <c r="N226" s="105"/>
      <c r="O226" s="105"/>
      <c r="P226" s="105"/>
      <c r="Q226" s="105"/>
      <c r="R226" s="105"/>
      <c r="S226" s="105"/>
      <c r="T226" s="105"/>
      <c r="U226" s="105"/>
      <c r="V226" s="105"/>
      <c r="W226" s="105"/>
      <c r="X226" s="105"/>
      <c r="Y226" s="105"/>
      <c r="Z226" s="105"/>
    </row>
    <row r="227" spans="1:26" x14ac:dyDescent="0.25">
      <c r="A227" s="234"/>
      <c r="B227" s="234"/>
      <c r="C227" s="244" t="s">
        <v>1480</v>
      </c>
      <c r="D227" s="244"/>
      <c r="E227" s="245">
        <f>IF(SUM(D235:D245)=0,"NA",SUM(E250:E259)/SUM(D250:D259))</f>
        <v>1</v>
      </c>
      <c r="F227" s="246"/>
      <c r="G227" s="248"/>
      <c r="H227" s="234"/>
      <c r="I227" s="232"/>
      <c r="J227" s="233"/>
      <c r="K227" s="105"/>
      <c r="L227" s="105"/>
      <c r="M227" s="105"/>
      <c r="N227" s="105"/>
      <c r="O227" s="105"/>
      <c r="P227" s="105"/>
      <c r="Q227" s="105"/>
      <c r="R227" s="105"/>
      <c r="S227" s="105"/>
      <c r="T227" s="105"/>
      <c r="U227" s="105"/>
      <c r="V227" s="105"/>
      <c r="W227" s="105"/>
      <c r="X227" s="105"/>
      <c r="Y227" s="105"/>
      <c r="Z227" s="105"/>
    </row>
    <row r="228" spans="1:26" x14ac:dyDescent="0.25">
      <c r="A228" s="234"/>
      <c r="B228" s="234"/>
      <c r="C228" s="244" t="s">
        <v>1482</v>
      </c>
      <c r="D228" s="244"/>
      <c r="E228" s="177">
        <f>IF(SUM(D237:D245)=0,"NA",E226*0.6+E227*0.4)</f>
        <v>1</v>
      </c>
      <c r="F228" s="249"/>
      <c r="G228" s="235" t="s">
        <v>3917</v>
      </c>
      <c r="H228" s="234"/>
      <c r="I228" s="232"/>
      <c r="J228" s="233"/>
      <c r="K228" s="105"/>
      <c r="L228" s="105"/>
      <c r="M228" s="105"/>
      <c r="N228" s="105"/>
      <c r="O228" s="105"/>
      <c r="P228" s="105"/>
      <c r="Q228" s="105"/>
      <c r="R228" s="105"/>
      <c r="S228" s="105"/>
      <c r="T228" s="105"/>
      <c r="U228" s="105"/>
      <c r="V228" s="105"/>
      <c r="W228" s="105"/>
      <c r="X228" s="105"/>
      <c r="Y228" s="105"/>
      <c r="Z228" s="105"/>
    </row>
    <row r="229" spans="1:26" x14ac:dyDescent="0.25">
      <c r="A229" s="234"/>
      <c r="B229" s="234"/>
      <c r="C229" s="234"/>
      <c r="D229" s="234"/>
      <c r="E229" s="236"/>
      <c r="F229" s="236"/>
      <c r="G229" s="234"/>
      <c r="H229" s="234"/>
      <c r="I229" s="232"/>
      <c r="J229" s="233"/>
      <c r="K229" s="105"/>
      <c r="L229" s="105"/>
      <c r="M229" s="105"/>
      <c r="N229" s="105"/>
      <c r="O229" s="105"/>
      <c r="P229" s="105"/>
      <c r="Q229" s="105"/>
      <c r="R229" s="105"/>
      <c r="S229" s="105"/>
      <c r="T229" s="105"/>
      <c r="U229" s="105"/>
      <c r="V229" s="105"/>
      <c r="W229" s="105"/>
      <c r="X229" s="105"/>
      <c r="Y229" s="105"/>
      <c r="Z229" s="105"/>
    </row>
    <row r="230" spans="1:26" x14ac:dyDescent="0.25">
      <c r="A230" s="230"/>
      <c r="B230" s="231"/>
      <c r="C230" s="232"/>
      <c r="D230" s="231"/>
      <c r="E230" s="231"/>
      <c r="F230" s="231"/>
      <c r="G230" s="231"/>
      <c r="H230" s="232"/>
      <c r="I230" s="232"/>
      <c r="J230" s="233"/>
      <c r="K230" s="148"/>
      <c r="L230" s="148"/>
      <c r="M230" s="148"/>
      <c r="N230" s="148"/>
      <c r="O230" s="148"/>
      <c r="P230" s="148"/>
      <c r="Q230" s="148"/>
      <c r="R230" s="148"/>
      <c r="S230" s="148"/>
      <c r="T230" s="148"/>
      <c r="U230" s="148"/>
      <c r="V230" s="148"/>
      <c r="W230" s="148"/>
      <c r="X230" s="148"/>
      <c r="Y230" s="148"/>
      <c r="Z230" s="148"/>
    </row>
    <row r="231" spans="1:26" x14ac:dyDescent="0.25">
      <c r="A231" s="230"/>
      <c r="B231" s="91"/>
      <c r="C231" s="251"/>
      <c r="D231" s="252"/>
      <c r="E231" s="409"/>
      <c r="F231" s="410"/>
      <c r="G231" s="410"/>
      <c r="H231" s="252"/>
      <c r="I231" s="92"/>
      <c r="J231" s="233"/>
      <c r="K231" s="148"/>
      <c r="L231" s="148"/>
      <c r="M231" s="148"/>
      <c r="N231" s="148"/>
      <c r="O231" s="148"/>
      <c r="P231" s="148"/>
      <c r="Q231" s="148"/>
      <c r="R231" s="148"/>
      <c r="S231" s="148"/>
      <c r="T231" s="148"/>
      <c r="U231" s="148"/>
      <c r="V231" s="148"/>
      <c r="W231" s="148"/>
      <c r="X231" s="148"/>
      <c r="Y231" s="148"/>
      <c r="Z231" s="148"/>
    </row>
    <row r="232" spans="1:26" x14ac:dyDescent="0.25">
      <c r="A232" s="230"/>
      <c r="B232" s="49"/>
      <c r="C232" s="234" t="s">
        <v>1484</v>
      </c>
      <c r="D232" s="253"/>
      <c r="E232" s="253"/>
      <c r="F232" s="253"/>
      <c r="G232" s="253"/>
      <c r="H232" s="253"/>
      <c r="I232" s="93"/>
      <c r="J232" s="233"/>
      <c r="K232" s="148"/>
      <c r="L232" s="148"/>
      <c r="M232" s="148"/>
      <c r="N232" s="148"/>
      <c r="O232" s="148"/>
      <c r="P232" s="148"/>
      <c r="Q232" s="148"/>
      <c r="R232" s="148"/>
      <c r="S232" s="148"/>
      <c r="T232" s="148"/>
      <c r="U232" s="148"/>
      <c r="V232" s="148"/>
      <c r="W232" s="148"/>
      <c r="X232" s="148"/>
      <c r="Y232" s="148"/>
      <c r="Z232" s="148"/>
    </row>
    <row r="233" spans="1:26" x14ac:dyDescent="0.25">
      <c r="A233" s="230"/>
      <c r="B233" s="123"/>
      <c r="C233" s="234"/>
      <c r="D233" s="253"/>
      <c r="E233" s="253"/>
      <c r="F233" s="253"/>
      <c r="G233" s="253"/>
      <c r="H233" s="253"/>
      <c r="I233" s="93"/>
      <c r="J233" s="233"/>
      <c r="K233" s="148"/>
      <c r="L233" s="148"/>
      <c r="M233" s="148"/>
      <c r="N233" s="148"/>
      <c r="O233" s="148"/>
      <c r="P233" s="148"/>
      <c r="Q233" s="148"/>
      <c r="R233" s="148"/>
      <c r="S233" s="148"/>
      <c r="T233" s="148"/>
      <c r="U233" s="148"/>
      <c r="V233" s="148"/>
      <c r="W233" s="148"/>
      <c r="X233" s="148"/>
      <c r="Y233" s="148"/>
      <c r="Z233" s="148"/>
    </row>
    <row r="234" spans="1:26" x14ac:dyDescent="0.25">
      <c r="A234" s="230"/>
      <c r="B234" s="123"/>
      <c r="C234" s="232" t="s">
        <v>726</v>
      </c>
      <c r="D234" s="231"/>
      <c r="E234" s="231" t="s">
        <v>1485</v>
      </c>
      <c r="F234" s="231" t="s">
        <v>712</v>
      </c>
      <c r="G234" s="231" t="s">
        <v>1486</v>
      </c>
      <c r="H234" s="253"/>
      <c r="I234" s="93"/>
      <c r="J234" s="233"/>
      <c r="K234" s="148"/>
      <c r="L234" s="148"/>
      <c r="M234" s="148"/>
      <c r="N234" s="148"/>
      <c r="O234" s="148"/>
      <c r="P234" s="148"/>
      <c r="Q234" s="148"/>
      <c r="R234" s="148"/>
      <c r="S234" s="148"/>
      <c r="T234" s="148"/>
      <c r="U234" s="148"/>
      <c r="V234" s="148"/>
      <c r="W234" s="148"/>
      <c r="X234" s="148"/>
      <c r="Y234" s="148"/>
      <c r="Z234" s="148"/>
    </row>
    <row r="235" spans="1:26" x14ac:dyDescent="0.25">
      <c r="A235" s="230"/>
      <c r="B235" s="123"/>
      <c r="C235" s="124" t="s">
        <v>1487</v>
      </c>
      <c r="D235" s="153">
        <f t="shared" ref="D235:D244" si="17">IF(E235="Justificado",0,1)</f>
        <v>1</v>
      </c>
      <c r="E235" s="126">
        <v>1</v>
      </c>
      <c r="F235" s="126"/>
      <c r="G235" s="127"/>
      <c r="H235" s="253"/>
      <c r="I235" s="93"/>
      <c r="J235" s="233"/>
      <c r="K235" s="148"/>
      <c r="L235" s="148"/>
      <c r="M235" s="148"/>
      <c r="N235" s="148"/>
      <c r="O235" s="148"/>
      <c r="P235" s="148"/>
      <c r="Q235" s="148"/>
      <c r="R235" s="148"/>
      <c r="S235" s="148"/>
      <c r="T235" s="148"/>
      <c r="U235" s="148"/>
      <c r="V235" s="148"/>
      <c r="W235" s="148"/>
      <c r="X235" s="148"/>
      <c r="Y235" s="148"/>
      <c r="Z235" s="148"/>
    </row>
    <row r="236" spans="1:26" ht="24" x14ac:dyDescent="0.25">
      <c r="A236" s="230"/>
      <c r="B236" s="123"/>
      <c r="C236" s="124" t="s">
        <v>1488</v>
      </c>
      <c r="D236" s="153">
        <f t="shared" si="17"/>
        <v>1</v>
      </c>
      <c r="E236" s="126">
        <v>1</v>
      </c>
      <c r="F236" s="126"/>
      <c r="G236" s="127"/>
      <c r="H236" s="253"/>
      <c r="I236" s="93"/>
      <c r="J236" s="233"/>
      <c r="K236" s="148"/>
      <c r="L236" s="148"/>
      <c r="M236" s="148"/>
      <c r="N236" s="148"/>
      <c r="O236" s="148"/>
      <c r="P236" s="148"/>
      <c r="Q236" s="148"/>
      <c r="R236" s="148"/>
      <c r="S236" s="148"/>
      <c r="T236" s="148"/>
      <c r="U236" s="148"/>
      <c r="V236" s="148"/>
      <c r="W236" s="148"/>
      <c r="X236" s="148"/>
      <c r="Y236" s="148"/>
      <c r="Z236" s="148"/>
    </row>
    <row r="237" spans="1:26" x14ac:dyDescent="0.25">
      <c r="A237" s="230"/>
      <c r="B237" s="49"/>
      <c r="C237" s="149" t="s">
        <v>4706</v>
      </c>
      <c r="D237" s="153">
        <f t="shared" si="17"/>
        <v>1</v>
      </c>
      <c r="E237" s="126">
        <v>1</v>
      </c>
      <c r="F237" s="126"/>
      <c r="G237" s="127"/>
      <c r="H237" s="253"/>
      <c r="I237" s="93"/>
      <c r="J237" s="230"/>
      <c r="K237" s="148"/>
      <c r="L237" s="148"/>
      <c r="M237" s="148"/>
      <c r="N237" s="148"/>
      <c r="O237" s="148"/>
      <c r="P237" s="148"/>
      <c r="Q237" s="148"/>
      <c r="R237" s="148"/>
      <c r="S237" s="148"/>
      <c r="T237" s="148"/>
      <c r="U237" s="148"/>
      <c r="V237" s="148"/>
      <c r="W237" s="148"/>
      <c r="X237" s="148"/>
      <c r="Y237" s="148"/>
      <c r="Z237" s="148"/>
    </row>
    <row r="238" spans="1:26" x14ac:dyDescent="0.25">
      <c r="A238" s="230"/>
      <c r="B238" s="49"/>
      <c r="C238" s="149" t="s">
        <v>4707</v>
      </c>
      <c r="D238" s="153">
        <f t="shared" si="17"/>
        <v>1</v>
      </c>
      <c r="E238" s="126">
        <v>1</v>
      </c>
      <c r="F238" s="126"/>
      <c r="G238" s="127"/>
      <c r="H238" s="253"/>
      <c r="I238" s="93"/>
      <c r="J238" s="230"/>
      <c r="K238" s="148"/>
      <c r="L238" s="148"/>
      <c r="M238" s="148"/>
      <c r="N238" s="148"/>
      <c r="O238" s="148"/>
      <c r="P238" s="148"/>
      <c r="Q238" s="148"/>
      <c r="R238" s="148"/>
      <c r="S238" s="148"/>
      <c r="T238" s="148"/>
      <c r="U238" s="148"/>
      <c r="V238" s="148"/>
      <c r="W238" s="148"/>
      <c r="X238" s="148"/>
      <c r="Y238" s="148"/>
      <c r="Z238" s="148"/>
    </row>
    <row r="239" spans="1:26" x14ac:dyDescent="0.25">
      <c r="A239" s="230"/>
      <c r="B239" s="49"/>
      <c r="C239" s="149" t="s">
        <v>4708</v>
      </c>
      <c r="D239" s="153">
        <f t="shared" si="17"/>
        <v>1</v>
      </c>
      <c r="E239" s="126">
        <v>1</v>
      </c>
      <c r="F239" s="126"/>
      <c r="G239" s="127"/>
      <c r="H239" s="253"/>
      <c r="I239" s="129"/>
      <c r="J239" s="230"/>
      <c r="K239" s="148"/>
      <c r="L239" s="148"/>
      <c r="M239" s="148"/>
      <c r="N239" s="148"/>
      <c r="O239" s="148"/>
      <c r="P239" s="148"/>
      <c r="Q239" s="148"/>
      <c r="R239" s="148"/>
      <c r="S239" s="148"/>
      <c r="T239" s="148"/>
      <c r="U239" s="148"/>
      <c r="V239" s="148"/>
      <c r="W239" s="148"/>
      <c r="X239" s="148"/>
      <c r="Y239" s="148"/>
      <c r="Z239" s="148"/>
    </row>
    <row r="240" spans="1:26" x14ac:dyDescent="0.25">
      <c r="A240" s="230"/>
      <c r="B240" s="49"/>
      <c r="C240" s="149" t="s">
        <v>4709</v>
      </c>
      <c r="D240" s="153">
        <f t="shared" si="17"/>
        <v>1</v>
      </c>
      <c r="E240" s="126">
        <v>1</v>
      </c>
      <c r="F240" s="126"/>
      <c r="G240" s="127"/>
      <c r="H240" s="253"/>
      <c r="I240" s="129"/>
      <c r="J240" s="230"/>
      <c r="K240" s="148"/>
      <c r="L240" s="148"/>
      <c r="M240" s="148"/>
      <c r="N240" s="148"/>
      <c r="O240" s="148"/>
      <c r="P240" s="148"/>
      <c r="Q240" s="148"/>
      <c r="R240" s="148"/>
      <c r="S240" s="148"/>
      <c r="T240" s="148"/>
      <c r="U240" s="148"/>
      <c r="V240" s="148"/>
      <c r="W240" s="148"/>
      <c r="X240" s="148"/>
      <c r="Y240" s="148"/>
      <c r="Z240" s="148"/>
    </row>
    <row r="241" spans="1:26" ht="24.75" x14ac:dyDescent="0.25">
      <c r="A241" s="230"/>
      <c r="B241" s="49"/>
      <c r="C241" s="149" t="s">
        <v>4710</v>
      </c>
      <c r="D241" s="153">
        <f t="shared" si="17"/>
        <v>1</v>
      </c>
      <c r="E241" s="126">
        <v>1</v>
      </c>
      <c r="F241" s="126"/>
      <c r="G241" s="127"/>
      <c r="H241" s="253"/>
      <c r="I241" s="129"/>
      <c r="J241" s="230"/>
      <c r="K241" s="148"/>
      <c r="L241" s="148"/>
      <c r="M241" s="148"/>
      <c r="N241" s="148"/>
      <c r="O241" s="148"/>
      <c r="P241" s="148"/>
      <c r="Q241" s="148"/>
      <c r="R241" s="148"/>
      <c r="S241" s="148"/>
      <c r="T241" s="148"/>
      <c r="U241" s="148"/>
      <c r="V241" s="148"/>
      <c r="W241" s="148"/>
      <c r="X241" s="148"/>
      <c r="Y241" s="148"/>
      <c r="Z241" s="148"/>
    </row>
    <row r="242" spans="1:26" ht="24.75" x14ac:dyDescent="0.25">
      <c r="A242" s="230"/>
      <c r="B242" s="49"/>
      <c r="C242" s="149" t="s">
        <v>4711</v>
      </c>
      <c r="D242" s="153">
        <f t="shared" si="17"/>
        <v>1</v>
      </c>
      <c r="E242" s="126">
        <v>1</v>
      </c>
      <c r="F242" s="126"/>
      <c r="G242" s="127"/>
      <c r="H242" s="253"/>
      <c r="I242" s="129"/>
      <c r="J242" s="230"/>
      <c r="K242" s="148"/>
      <c r="L242" s="148"/>
      <c r="M242" s="148"/>
      <c r="N242" s="148"/>
      <c r="O242" s="148"/>
      <c r="P242" s="148"/>
      <c r="Q242" s="148"/>
      <c r="R242" s="148"/>
      <c r="S242" s="148"/>
      <c r="T242" s="148"/>
      <c r="U242" s="148"/>
      <c r="V242" s="148"/>
      <c r="W242" s="148"/>
      <c r="X242" s="148"/>
      <c r="Y242" s="148"/>
      <c r="Z242" s="148"/>
    </row>
    <row r="243" spans="1:26" x14ac:dyDescent="0.25">
      <c r="A243" s="230"/>
      <c r="B243" s="49"/>
      <c r="C243" s="154" t="s">
        <v>4712</v>
      </c>
      <c r="D243" s="153">
        <f t="shared" si="17"/>
        <v>1</v>
      </c>
      <c r="E243" s="126">
        <v>1</v>
      </c>
      <c r="F243" s="126"/>
      <c r="G243" s="127"/>
      <c r="H243" s="253"/>
      <c r="I243" s="129"/>
      <c r="J243" s="230"/>
      <c r="K243" s="148"/>
      <c r="L243" s="148"/>
      <c r="M243" s="148"/>
      <c r="N243" s="148"/>
      <c r="O243" s="148"/>
      <c r="P243" s="148"/>
      <c r="Q243" s="148"/>
      <c r="R243" s="148"/>
      <c r="S243" s="148"/>
      <c r="T243" s="148"/>
      <c r="U243" s="148"/>
      <c r="V243" s="148"/>
      <c r="W243" s="148"/>
      <c r="X243" s="148"/>
      <c r="Y243" s="148"/>
      <c r="Z243" s="148"/>
    </row>
    <row r="244" spans="1:26" x14ac:dyDescent="0.25">
      <c r="A244" s="230"/>
      <c r="B244" s="49"/>
      <c r="C244" s="154" t="s">
        <v>4713</v>
      </c>
      <c r="D244" s="153">
        <f t="shared" si="17"/>
        <v>1</v>
      </c>
      <c r="E244" s="126">
        <v>1</v>
      </c>
      <c r="F244" s="126"/>
      <c r="G244" s="127"/>
      <c r="H244" s="253"/>
      <c r="I244" s="129"/>
      <c r="J244" s="230"/>
      <c r="K244" s="148"/>
      <c r="L244" s="148"/>
      <c r="M244" s="148"/>
      <c r="N244" s="148"/>
      <c r="O244" s="148"/>
      <c r="P244" s="148"/>
      <c r="Q244" s="148"/>
      <c r="R244" s="148"/>
      <c r="S244" s="148"/>
      <c r="T244" s="148"/>
      <c r="U244" s="148"/>
      <c r="V244" s="148"/>
      <c r="W244" s="148"/>
      <c r="X244" s="148"/>
      <c r="Y244" s="148"/>
      <c r="Z244" s="148"/>
    </row>
    <row r="245" spans="1:26" x14ac:dyDescent="0.25">
      <c r="A245" s="230"/>
      <c r="B245" s="49"/>
      <c r="C245" s="154" t="s">
        <v>4714</v>
      </c>
      <c r="D245" s="153">
        <f>IF(E245="Justificado",0,1)</f>
        <v>1</v>
      </c>
      <c r="E245" s="126">
        <v>1</v>
      </c>
      <c r="F245" s="126"/>
      <c r="G245" s="127"/>
      <c r="H245" s="253"/>
      <c r="I245" s="129"/>
      <c r="J245" s="230"/>
      <c r="K245" s="148"/>
      <c r="L245" s="148"/>
      <c r="M245" s="148"/>
      <c r="N245" s="148"/>
      <c r="O245" s="148"/>
      <c r="P245" s="148"/>
      <c r="Q245" s="148"/>
      <c r="R245" s="148"/>
      <c r="S245" s="148"/>
      <c r="T245" s="148"/>
      <c r="U245" s="148"/>
      <c r="V245" s="148"/>
      <c r="W245" s="148"/>
      <c r="X245" s="148"/>
      <c r="Y245" s="148"/>
      <c r="Z245" s="148"/>
    </row>
    <row r="246" spans="1:26" x14ac:dyDescent="0.25">
      <c r="A246" s="230"/>
      <c r="B246" s="49"/>
      <c r="C246" s="234"/>
      <c r="D246" s="253"/>
      <c r="E246" s="253"/>
      <c r="F246" s="253"/>
      <c r="G246" s="253"/>
      <c r="H246" s="253"/>
      <c r="I246" s="129"/>
      <c r="J246" s="230"/>
      <c r="K246" s="148"/>
      <c r="L246" s="148"/>
      <c r="M246" s="148"/>
      <c r="N246" s="148"/>
      <c r="O246" s="148"/>
      <c r="P246" s="148"/>
      <c r="Q246" s="148"/>
      <c r="R246" s="148"/>
      <c r="S246" s="148"/>
      <c r="T246" s="148"/>
      <c r="U246" s="148"/>
      <c r="V246" s="148"/>
      <c r="W246" s="148"/>
      <c r="X246" s="148"/>
      <c r="Y246" s="148"/>
      <c r="Z246" s="148"/>
    </row>
    <row r="247" spans="1:26" x14ac:dyDescent="0.25">
      <c r="A247" s="230"/>
      <c r="B247" s="49"/>
      <c r="C247" s="234" t="s">
        <v>1480</v>
      </c>
      <c r="D247" s="253"/>
      <c r="E247" s="253"/>
      <c r="F247" s="253"/>
      <c r="G247" s="253"/>
      <c r="H247" s="253"/>
      <c r="I247" s="129"/>
      <c r="J247" s="230"/>
      <c r="K247" s="148"/>
      <c r="L247" s="148"/>
      <c r="M247" s="148"/>
      <c r="N247" s="148"/>
      <c r="O247" s="148"/>
      <c r="P247" s="148"/>
      <c r="Q247" s="148"/>
      <c r="R247" s="148"/>
      <c r="S247" s="148"/>
      <c r="T247" s="148"/>
      <c r="U247" s="148"/>
      <c r="V247" s="148"/>
      <c r="W247" s="148"/>
      <c r="X247" s="148"/>
      <c r="Y247" s="148"/>
      <c r="Z247" s="148"/>
    </row>
    <row r="248" spans="1:26" x14ac:dyDescent="0.25">
      <c r="A248" s="230"/>
      <c r="B248" s="49"/>
      <c r="C248" s="234"/>
      <c r="D248" s="253"/>
      <c r="E248" s="253"/>
      <c r="F248" s="253"/>
      <c r="G248" s="253"/>
      <c r="H248" s="253"/>
      <c r="I248" s="129"/>
      <c r="J248" s="230"/>
      <c r="K248" s="148"/>
      <c r="L248" s="148"/>
      <c r="M248" s="148"/>
      <c r="N248" s="148"/>
      <c r="O248" s="148"/>
      <c r="P248" s="148"/>
      <c r="Q248" s="148"/>
      <c r="R248" s="148"/>
      <c r="S248" s="148"/>
      <c r="T248" s="148"/>
      <c r="U248" s="148"/>
      <c r="V248" s="148"/>
      <c r="W248" s="148"/>
      <c r="X248" s="148"/>
      <c r="Y248" s="148"/>
      <c r="Z248" s="148"/>
    </row>
    <row r="249" spans="1:26" x14ac:dyDescent="0.25">
      <c r="A249" s="230"/>
      <c r="B249" s="49"/>
      <c r="C249" s="232" t="s">
        <v>726</v>
      </c>
      <c r="D249" s="231"/>
      <c r="E249" s="231" t="s">
        <v>1485</v>
      </c>
      <c r="F249" s="231" t="s">
        <v>712</v>
      </c>
      <c r="G249" s="231" t="s">
        <v>1486</v>
      </c>
      <c r="H249" s="253"/>
      <c r="I249" s="129"/>
      <c r="J249" s="230"/>
      <c r="K249" s="148"/>
      <c r="L249" s="148"/>
      <c r="M249" s="148"/>
      <c r="N249" s="148"/>
      <c r="O249" s="148"/>
      <c r="P249" s="148"/>
      <c r="Q249" s="148"/>
      <c r="R249" s="148"/>
      <c r="S249" s="148"/>
      <c r="T249" s="148"/>
      <c r="U249" s="148"/>
      <c r="V249" s="148"/>
      <c r="W249" s="148"/>
      <c r="X249" s="148"/>
      <c r="Y249" s="148"/>
      <c r="Z249" s="148"/>
    </row>
    <row r="250" spans="1:26" x14ac:dyDescent="0.25">
      <c r="A250" s="230"/>
      <c r="B250" s="49"/>
      <c r="C250" s="130" t="s">
        <v>1813</v>
      </c>
      <c r="D250" s="153">
        <f t="shared" ref="D250:D256" si="18">IF(E250="Justificado",0,1)</f>
        <v>1</v>
      </c>
      <c r="E250" s="126">
        <v>1</v>
      </c>
      <c r="F250" s="126"/>
      <c r="G250" s="127"/>
      <c r="H250" s="253"/>
      <c r="I250" s="129"/>
      <c r="J250" s="230"/>
      <c r="K250" s="148"/>
      <c r="L250" s="148"/>
      <c r="M250" s="148"/>
      <c r="N250" s="148"/>
      <c r="O250" s="148"/>
      <c r="P250" s="148"/>
      <c r="Q250" s="148"/>
      <c r="R250" s="148"/>
      <c r="S250" s="148"/>
      <c r="T250" s="148"/>
      <c r="U250" s="148"/>
      <c r="V250" s="148"/>
      <c r="W250" s="148"/>
      <c r="X250" s="148"/>
      <c r="Y250" s="148"/>
      <c r="Z250" s="148"/>
    </row>
    <row r="251" spans="1:26" ht="36" x14ac:dyDescent="0.25">
      <c r="A251" s="230"/>
      <c r="B251" s="49"/>
      <c r="C251" s="124" t="s">
        <v>1814</v>
      </c>
      <c r="D251" s="153">
        <f t="shared" si="18"/>
        <v>1</v>
      </c>
      <c r="E251" s="126">
        <v>1</v>
      </c>
      <c r="F251" s="126"/>
      <c r="G251" s="127"/>
      <c r="H251" s="253"/>
      <c r="I251" s="129"/>
      <c r="J251" s="230"/>
      <c r="K251" s="148"/>
      <c r="L251" s="148"/>
      <c r="M251" s="148"/>
      <c r="N251" s="148"/>
      <c r="O251" s="148"/>
      <c r="P251" s="148"/>
      <c r="Q251" s="148"/>
      <c r="R251" s="148"/>
      <c r="S251" s="148"/>
      <c r="T251" s="148"/>
      <c r="U251" s="148"/>
      <c r="V251" s="148"/>
      <c r="W251" s="148"/>
      <c r="X251" s="148"/>
      <c r="Y251" s="148"/>
      <c r="Z251" s="148"/>
    </row>
    <row r="252" spans="1:26" ht="36" x14ac:dyDescent="0.25">
      <c r="A252" s="230"/>
      <c r="B252" s="49"/>
      <c r="C252" s="124" t="s">
        <v>1815</v>
      </c>
      <c r="D252" s="153">
        <f t="shared" si="18"/>
        <v>1</v>
      </c>
      <c r="E252" s="126">
        <v>1</v>
      </c>
      <c r="F252" s="126"/>
      <c r="G252" s="127"/>
      <c r="H252" s="253"/>
      <c r="I252" s="129"/>
      <c r="J252" s="230"/>
      <c r="K252" s="148"/>
      <c r="L252" s="148"/>
      <c r="M252" s="148"/>
      <c r="N252" s="148"/>
      <c r="O252" s="148"/>
      <c r="P252" s="148"/>
      <c r="Q252" s="148"/>
      <c r="R252" s="148"/>
      <c r="S252" s="148"/>
      <c r="T252" s="148"/>
      <c r="U252" s="148"/>
      <c r="V252" s="148"/>
      <c r="W252" s="148"/>
      <c r="X252" s="148"/>
      <c r="Y252" s="148"/>
      <c r="Z252" s="148"/>
    </row>
    <row r="253" spans="1:26" ht="36" x14ac:dyDescent="0.25">
      <c r="A253" s="230"/>
      <c r="B253" s="49"/>
      <c r="C253" s="124" t="s">
        <v>1816</v>
      </c>
      <c r="D253" s="153">
        <f t="shared" si="18"/>
        <v>1</v>
      </c>
      <c r="E253" s="126">
        <v>1</v>
      </c>
      <c r="F253" s="126"/>
      <c r="G253" s="127"/>
      <c r="H253" s="253"/>
      <c r="I253" s="129"/>
      <c r="J253" s="230"/>
      <c r="K253" s="148"/>
      <c r="L253" s="148"/>
      <c r="M253" s="148"/>
      <c r="N253" s="148"/>
      <c r="O253" s="148"/>
      <c r="P253" s="148"/>
      <c r="Q253" s="148"/>
      <c r="R253" s="148"/>
      <c r="S253" s="148"/>
      <c r="T253" s="148"/>
      <c r="U253" s="148"/>
      <c r="V253" s="148"/>
      <c r="W253" s="148"/>
      <c r="X253" s="148"/>
      <c r="Y253" s="148"/>
      <c r="Z253" s="148"/>
    </row>
    <row r="254" spans="1:26" ht="24" x14ac:dyDescent="0.25">
      <c r="A254" s="230"/>
      <c r="B254" s="49"/>
      <c r="C254" s="124" t="s">
        <v>1817</v>
      </c>
      <c r="D254" s="153">
        <f t="shared" si="18"/>
        <v>1</v>
      </c>
      <c r="E254" s="126">
        <v>1</v>
      </c>
      <c r="F254" s="126"/>
      <c r="G254" s="127"/>
      <c r="H254" s="253"/>
      <c r="I254" s="129"/>
      <c r="J254" s="230"/>
      <c r="K254" s="148"/>
      <c r="L254" s="148"/>
      <c r="M254" s="148"/>
      <c r="N254" s="148"/>
      <c r="O254" s="148"/>
      <c r="P254" s="148"/>
      <c r="Q254" s="148"/>
      <c r="R254" s="148"/>
      <c r="S254" s="148"/>
      <c r="T254" s="148"/>
      <c r="U254" s="148"/>
      <c r="V254" s="148"/>
      <c r="W254" s="148"/>
      <c r="X254" s="148"/>
      <c r="Y254" s="148"/>
      <c r="Z254" s="148"/>
    </row>
    <row r="255" spans="1:26" ht="24" x14ac:dyDescent="0.25">
      <c r="A255" s="230"/>
      <c r="B255" s="49"/>
      <c r="C255" s="124" t="s">
        <v>1818</v>
      </c>
      <c r="D255" s="153">
        <f t="shared" si="18"/>
        <v>1</v>
      </c>
      <c r="E255" s="126">
        <v>1</v>
      </c>
      <c r="F255" s="126"/>
      <c r="G255" s="127"/>
      <c r="H255" s="253"/>
      <c r="I255" s="129"/>
      <c r="J255" s="230"/>
      <c r="K255" s="148"/>
      <c r="L255" s="148"/>
      <c r="M255" s="148"/>
      <c r="N255" s="148"/>
      <c r="O255" s="148"/>
      <c r="P255" s="148"/>
      <c r="Q255" s="148"/>
      <c r="R255" s="148"/>
      <c r="S255" s="148"/>
      <c r="T255" s="148"/>
      <c r="U255" s="148"/>
      <c r="V255" s="148"/>
      <c r="W255" s="148"/>
      <c r="X255" s="148"/>
      <c r="Y255" s="148"/>
      <c r="Z255" s="148"/>
    </row>
    <row r="256" spans="1:26" ht="36" x14ac:dyDescent="0.25">
      <c r="A256" s="230"/>
      <c r="B256" s="49"/>
      <c r="C256" s="124" t="s">
        <v>1819</v>
      </c>
      <c r="D256" s="153">
        <f t="shared" si="18"/>
        <v>1</v>
      </c>
      <c r="E256" s="126">
        <v>1</v>
      </c>
      <c r="F256" s="126"/>
      <c r="G256" s="127"/>
      <c r="H256" s="253"/>
      <c r="I256" s="129"/>
      <c r="J256" s="230"/>
      <c r="K256" s="148"/>
      <c r="L256" s="148"/>
      <c r="M256" s="148"/>
      <c r="N256" s="148"/>
      <c r="O256" s="148"/>
      <c r="P256" s="148"/>
      <c r="Q256" s="148"/>
      <c r="R256" s="148"/>
      <c r="S256" s="148"/>
      <c r="T256" s="148"/>
      <c r="U256" s="148"/>
      <c r="V256" s="148"/>
      <c r="W256" s="148"/>
      <c r="X256" s="148"/>
      <c r="Y256" s="148"/>
      <c r="Z256" s="148"/>
    </row>
    <row r="257" spans="1:26" ht="36" x14ac:dyDescent="0.25">
      <c r="A257" s="230"/>
      <c r="B257" s="49"/>
      <c r="C257" s="130" t="s">
        <v>4715</v>
      </c>
      <c r="D257" s="153">
        <f t="shared" ref="D257:D259" si="19">IF(E257="Justificado",0,1)</f>
        <v>1</v>
      </c>
      <c r="E257" s="126">
        <v>1</v>
      </c>
      <c r="F257" s="126"/>
      <c r="G257" s="127"/>
      <c r="H257" s="253"/>
      <c r="I257" s="129"/>
      <c r="J257" s="230"/>
      <c r="K257" s="148"/>
      <c r="L257" s="148"/>
      <c r="M257" s="148"/>
      <c r="N257" s="148"/>
      <c r="O257" s="148"/>
      <c r="P257" s="148"/>
      <c r="Q257" s="148"/>
      <c r="R257" s="148"/>
      <c r="S257" s="148"/>
      <c r="T257" s="148"/>
      <c r="U257" s="148"/>
      <c r="V257" s="148"/>
      <c r="W257" s="148"/>
      <c r="X257" s="148"/>
      <c r="Y257" s="148"/>
      <c r="Z257" s="148"/>
    </row>
    <row r="258" spans="1:26" x14ac:dyDescent="0.25">
      <c r="A258" s="230"/>
      <c r="B258" s="49"/>
      <c r="C258" s="124" t="s">
        <v>1821</v>
      </c>
      <c r="D258" s="153">
        <f t="shared" si="19"/>
        <v>1</v>
      </c>
      <c r="E258" s="126">
        <v>1</v>
      </c>
      <c r="F258" s="126"/>
      <c r="G258" s="127"/>
      <c r="H258" s="253"/>
      <c r="I258" s="129"/>
      <c r="J258" s="230"/>
      <c r="K258" s="148"/>
      <c r="L258" s="148"/>
      <c r="M258" s="148"/>
      <c r="N258" s="148"/>
      <c r="O258" s="148"/>
      <c r="P258" s="148"/>
      <c r="Q258" s="148"/>
      <c r="R258" s="148"/>
      <c r="S258" s="148"/>
      <c r="T258" s="148"/>
      <c r="U258" s="148"/>
      <c r="V258" s="148"/>
      <c r="W258" s="148"/>
      <c r="X258" s="148"/>
      <c r="Y258" s="148"/>
      <c r="Z258" s="148"/>
    </row>
    <row r="259" spans="1:26" x14ac:dyDescent="0.25">
      <c r="C259" s="124" t="s">
        <v>4716</v>
      </c>
      <c r="D259" s="153">
        <f t="shared" si="19"/>
        <v>1</v>
      </c>
      <c r="E259" s="126">
        <v>1</v>
      </c>
      <c r="F259" s="126"/>
      <c r="G259" s="127"/>
    </row>
  </sheetData>
  <sheetProtection sheet="1" objects="1" scenarios="1"/>
  <mergeCells count="14">
    <mergeCell ref="E231:G231"/>
    <mergeCell ref="E195:G195"/>
    <mergeCell ref="C1:G1"/>
    <mergeCell ref="C3:G3"/>
    <mergeCell ref="B17:H17"/>
    <mergeCell ref="E24:G24"/>
    <mergeCell ref="B66:H66"/>
    <mergeCell ref="E73:G73"/>
    <mergeCell ref="B108:H108"/>
    <mergeCell ref="E115:G115"/>
    <mergeCell ref="B144:H144"/>
    <mergeCell ref="E151:G151"/>
    <mergeCell ref="B224:H224"/>
    <mergeCell ref="B188:H188"/>
  </mergeCells>
  <hyperlinks>
    <hyperlink ref="A1" location="Google_Sheet_Link_186640272" display="Volver al índice"/>
  </hyperlink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0"/>
  <sheetViews>
    <sheetView workbookViewId="0">
      <pane ySplit="1" topLeftCell="A2" activePane="bottomLeft" state="frozen"/>
      <selection pane="bottomLeft" activeCell="E11" sqref="E11"/>
    </sheetView>
  </sheetViews>
  <sheetFormatPr baseColWidth="10" defaultColWidth="14.42578125" defaultRowHeight="15" x14ac:dyDescent="0.25"/>
  <cols>
    <col min="1" max="1" width="9.7109375" style="48" customWidth="1"/>
    <col min="2" max="2" width="10.42578125" style="48" customWidth="1"/>
    <col min="3" max="3" width="60.42578125" style="48" customWidth="1"/>
    <col min="4" max="4" width="3.570312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4717</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Específicos'!G16="NO","NA",AVERAGE(E19,E68,E118,E169,E248,E315,E366,E447,E504,E557,E601,E644,E720,E760))</f>
        <v>NA</v>
      </c>
      <c r="F9" s="239"/>
      <c r="G9" s="234"/>
      <c r="H9" s="234"/>
      <c r="I9" s="232"/>
      <c r="J9" s="233"/>
    </row>
    <row r="10" spans="1:26" ht="18.75" x14ac:dyDescent="0.25">
      <c r="A10" s="230"/>
      <c r="B10" s="240"/>
      <c r="C10" s="237" t="s">
        <v>1474</v>
      </c>
      <c r="D10" s="231"/>
      <c r="E10" s="238" t="str">
        <f>IF('Aplicabilidad Específicos'!G16="NO","NA",AVERAGE(E20,E69,E119,E170,E249,E316,E367,E448,E505,E558,E602,E645,E721,E761))</f>
        <v>NA</v>
      </c>
      <c r="F10" s="239"/>
      <c r="G10" s="231"/>
      <c r="H10" s="232"/>
      <c r="I10" s="232"/>
      <c r="J10" s="233"/>
    </row>
    <row r="11" spans="1:26" ht="18.75" x14ac:dyDescent="0.25">
      <c r="A11" s="234"/>
      <c r="B11" s="234"/>
      <c r="C11" s="237" t="s">
        <v>1475</v>
      </c>
      <c r="D11" s="234"/>
      <c r="E11" s="241" t="str">
        <f>IF('Aplicabilidad Específicos'!G16="NO","NA",AVERAGE(E21,E70,E120,E171,E250,E317,E368,E449,E506,E559,E603,E646,E722,E762))</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4718</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IF(SUM(D28:D45)=0,"NA",SUM(E28:E45)/SUM(D28:D45))</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IF(SUM(D28:D45)=0,"NA",SUM(E50:E58)/SUM(D50:D58))</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IF(SUM(D28:D45)=0,"NA",E19*0.6+E20*0.4)</f>
        <v>1</v>
      </c>
      <c r="F21" s="249"/>
      <c r="G21" s="235" t="s">
        <v>3917</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123"/>
      <c r="C28" s="124" t="s">
        <v>1487</v>
      </c>
      <c r="D28" s="153">
        <f t="shared" ref="D28:D41" si="0">IF(E28="Justificado",0,1)</f>
        <v>1</v>
      </c>
      <c r="E28" s="126">
        <v>1</v>
      </c>
      <c r="F28" s="126"/>
      <c r="G28" s="127"/>
      <c r="H28" s="253"/>
      <c r="I28" s="93"/>
      <c r="J28" s="233"/>
      <c r="K28" s="148"/>
      <c r="L28" s="148"/>
      <c r="M28" s="148"/>
      <c r="N28" s="148"/>
      <c r="O28" s="148"/>
      <c r="P28" s="148"/>
      <c r="Q28" s="148"/>
      <c r="R28" s="148"/>
      <c r="S28" s="148"/>
      <c r="T28" s="148"/>
      <c r="U28" s="148"/>
      <c r="V28" s="148"/>
      <c r="W28" s="148"/>
      <c r="X28" s="148"/>
      <c r="Y28" s="148"/>
      <c r="Z28" s="148"/>
    </row>
    <row r="29" spans="1:26" ht="24" x14ac:dyDescent="0.25">
      <c r="A29" s="230"/>
      <c r="B29" s="123"/>
      <c r="C29" s="124" t="s">
        <v>1488</v>
      </c>
      <c r="D29" s="153">
        <f t="shared" si="0"/>
        <v>1</v>
      </c>
      <c r="E29" s="126">
        <v>1</v>
      </c>
      <c r="F29" s="126"/>
      <c r="G29" s="127"/>
      <c r="H29" s="253"/>
      <c r="I29" s="93"/>
      <c r="J29" s="233"/>
      <c r="K29" s="148"/>
      <c r="L29" s="148"/>
      <c r="M29" s="148"/>
      <c r="N29" s="148"/>
      <c r="O29" s="148"/>
      <c r="P29" s="148"/>
      <c r="Q29" s="148"/>
      <c r="R29" s="148"/>
      <c r="S29" s="148"/>
      <c r="T29" s="148"/>
      <c r="U29" s="148"/>
      <c r="V29" s="148"/>
      <c r="W29" s="148"/>
      <c r="X29" s="148"/>
      <c r="Y29" s="148"/>
      <c r="Z29" s="148"/>
    </row>
    <row r="30" spans="1:26" ht="24" x14ac:dyDescent="0.25">
      <c r="A30" s="230"/>
      <c r="B30" s="49"/>
      <c r="C30" s="128" t="s">
        <v>4719</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4720</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ht="24" x14ac:dyDescent="0.25">
      <c r="A32" s="230"/>
      <c r="B32" s="49"/>
      <c r="C32" s="128" t="s">
        <v>4721</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24" x14ac:dyDescent="0.25">
      <c r="A33" s="230"/>
      <c r="B33" s="49"/>
      <c r="C33" s="128" t="s">
        <v>4722</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36" x14ac:dyDescent="0.25">
      <c r="A34" s="230"/>
      <c r="B34" s="49"/>
      <c r="C34" s="128" t="s">
        <v>4723</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84" x14ac:dyDescent="0.25">
      <c r="A35" s="230"/>
      <c r="B35" s="49"/>
      <c r="C35" s="128" t="s">
        <v>4724</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x14ac:dyDescent="0.25">
      <c r="A36" s="230"/>
      <c r="B36" s="49"/>
      <c r="C36" s="128" t="s">
        <v>4725</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x14ac:dyDescent="0.25">
      <c r="A37" s="230"/>
      <c r="B37" s="49"/>
      <c r="C37" s="128" t="s">
        <v>4726</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24" x14ac:dyDescent="0.25">
      <c r="A38" s="230"/>
      <c r="B38" s="49"/>
      <c r="C38" s="128" t="s">
        <v>4727</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28" t="s">
        <v>4728</v>
      </c>
      <c r="D39" s="153">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x14ac:dyDescent="0.25">
      <c r="A40" s="230"/>
      <c r="B40" s="49"/>
      <c r="C40" s="124" t="s">
        <v>1514</v>
      </c>
      <c r="D40" s="153">
        <f t="shared" si="0"/>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ht="24" x14ac:dyDescent="0.25">
      <c r="A41" s="230"/>
      <c r="B41" s="49"/>
      <c r="C41" s="124" t="s">
        <v>1515</v>
      </c>
      <c r="D41" s="153">
        <f t="shared" si="0"/>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ht="48" x14ac:dyDescent="0.25">
      <c r="A42" s="230"/>
      <c r="B42" s="49"/>
      <c r="C42" s="128" t="s">
        <v>4729</v>
      </c>
      <c r="D42" s="153">
        <f t="shared" ref="D42:D45" si="1">IF(E42="Justificado",0,1)</f>
        <v>1</v>
      </c>
      <c r="E42" s="126">
        <v>1</v>
      </c>
      <c r="F42" s="126"/>
      <c r="G42" s="127"/>
      <c r="H42" s="253"/>
      <c r="I42" s="93"/>
      <c r="J42" s="230"/>
      <c r="K42" s="148"/>
      <c r="L42" s="148"/>
      <c r="M42" s="148"/>
      <c r="N42" s="148"/>
      <c r="O42" s="148"/>
      <c r="P42" s="148"/>
      <c r="Q42" s="148"/>
      <c r="R42" s="148"/>
      <c r="S42" s="148"/>
      <c r="T42" s="148"/>
      <c r="U42" s="148"/>
      <c r="V42" s="148"/>
      <c r="W42" s="148"/>
      <c r="X42" s="148"/>
      <c r="Y42" s="148"/>
      <c r="Z42" s="148"/>
    </row>
    <row r="43" spans="1:26" ht="24" x14ac:dyDescent="0.25">
      <c r="A43" s="230"/>
      <c r="B43" s="49"/>
      <c r="C43" s="128" t="s">
        <v>4730</v>
      </c>
      <c r="D43" s="153">
        <f t="shared" si="1"/>
        <v>1</v>
      </c>
      <c r="E43" s="126">
        <v>1</v>
      </c>
      <c r="F43" s="126"/>
      <c r="G43" s="127"/>
      <c r="H43" s="253"/>
      <c r="I43" s="93"/>
      <c r="J43" s="230"/>
      <c r="K43" s="148"/>
      <c r="L43" s="148"/>
      <c r="M43" s="148"/>
      <c r="N43" s="148"/>
      <c r="O43" s="148"/>
      <c r="P43" s="148"/>
      <c r="Q43" s="148"/>
      <c r="R43" s="148"/>
      <c r="S43" s="148"/>
      <c r="T43" s="148"/>
      <c r="U43" s="148"/>
      <c r="V43" s="148"/>
      <c r="W43" s="148"/>
      <c r="X43" s="148"/>
      <c r="Y43" s="148"/>
      <c r="Z43" s="148"/>
    </row>
    <row r="44" spans="1:26" ht="36" x14ac:dyDescent="0.25">
      <c r="A44" s="230"/>
      <c r="B44" s="49"/>
      <c r="C44" s="128" t="s">
        <v>4731</v>
      </c>
      <c r="D44" s="153">
        <f t="shared" si="1"/>
        <v>1</v>
      </c>
      <c r="E44" s="126">
        <v>1</v>
      </c>
      <c r="F44" s="126"/>
      <c r="G44" s="127"/>
      <c r="H44" s="253"/>
      <c r="I44" s="129"/>
      <c r="J44" s="230"/>
      <c r="K44" s="148"/>
      <c r="L44" s="148"/>
      <c r="M44" s="148"/>
      <c r="N44" s="148"/>
      <c r="O44" s="148"/>
      <c r="P44" s="148"/>
      <c r="Q44" s="148"/>
      <c r="R44" s="148"/>
      <c r="S44" s="148"/>
      <c r="T44" s="148"/>
      <c r="U44" s="148"/>
      <c r="V44" s="148"/>
      <c r="W44" s="148"/>
      <c r="X44" s="148"/>
      <c r="Y44" s="148"/>
      <c r="Z44" s="148"/>
    </row>
    <row r="45" spans="1:26" ht="24" x14ac:dyDescent="0.25">
      <c r="A45" s="230"/>
      <c r="B45" s="49"/>
      <c r="C45" s="128" t="s">
        <v>4732</v>
      </c>
      <c r="D45" s="153">
        <f t="shared" si="1"/>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x14ac:dyDescent="0.25">
      <c r="A46" s="230"/>
      <c r="B46" s="49"/>
      <c r="C46" s="234"/>
      <c r="D46" s="253"/>
      <c r="E46" s="253"/>
      <c r="F46" s="253"/>
      <c r="G46" s="253"/>
      <c r="H46" s="253"/>
      <c r="I46" s="129"/>
      <c r="J46" s="230"/>
      <c r="K46" s="148"/>
      <c r="L46" s="148"/>
      <c r="M46" s="148"/>
      <c r="N46" s="148"/>
      <c r="O46" s="148"/>
      <c r="P46" s="148"/>
      <c r="Q46" s="148"/>
      <c r="R46" s="148"/>
      <c r="S46" s="148"/>
      <c r="T46" s="148"/>
      <c r="U46" s="148"/>
      <c r="V46" s="148"/>
      <c r="W46" s="148"/>
      <c r="X46" s="148"/>
      <c r="Y46" s="148"/>
      <c r="Z46" s="148"/>
    </row>
    <row r="47" spans="1:26" x14ac:dyDescent="0.25">
      <c r="A47" s="230"/>
      <c r="B47" s="49"/>
      <c r="C47" s="234" t="s">
        <v>1480</v>
      </c>
      <c r="D47" s="253"/>
      <c r="E47" s="253"/>
      <c r="F47" s="253"/>
      <c r="G47" s="253"/>
      <c r="H47" s="253"/>
      <c r="I47" s="129"/>
      <c r="J47" s="230"/>
      <c r="K47" s="148"/>
      <c r="L47" s="148"/>
      <c r="M47" s="148"/>
      <c r="N47" s="148"/>
      <c r="O47" s="148"/>
      <c r="P47" s="148"/>
      <c r="Q47" s="148"/>
      <c r="R47" s="148"/>
      <c r="S47" s="148"/>
      <c r="T47" s="148"/>
      <c r="U47" s="148"/>
      <c r="V47" s="148"/>
      <c r="W47" s="148"/>
      <c r="X47" s="148"/>
      <c r="Y47" s="148"/>
      <c r="Z47" s="148"/>
    </row>
    <row r="48" spans="1:26" x14ac:dyDescent="0.25">
      <c r="A48" s="230"/>
      <c r="B48" s="49"/>
      <c r="C48" s="234"/>
      <c r="D48" s="253"/>
      <c r="E48" s="253"/>
      <c r="F48" s="253"/>
      <c r="G48" s="253"/>
      <c r="H48" s="253"/>
      <c r="I48" s="129"/>
      <c r="J48" s="230"/>
      <c r="K48" s="148"/>
      <c r="L48" s="148"/>
      <c r="M48" s="148"/>
      <c r="N48" s="148"/>
      <c r="O48" s="148"/>
      <c r="P48" s="148"/>
      <c r="Q48" s="148"/>
      <c r="R48" s="148"/>
      <c r="S48" s="148"/>
      <c r="T48" s="148"/>
      <c r="U48" s="148"/>
      <c r="V48" s="148"/>
      <c r="W48" s="148"/>
      <c r="X48" s="148"/>
      <c r="Y48" s="148"/>
      <c r="Z48" s="148"/>
    </row>
    <row r="49" spans="1:26" x14ac:dyDescent="0.25">
      <c r="A49" s="230"/>
      <c r="B49" s="49"/>
      <c r="C49" s="232" t="s">
        <v>726</v>
      </c>
      <c r="D49" s="231"/>
      <c r="E49" s="231" t="s">
        <v>1485</v>
      </c>
      <c r="F49" s="231" t="s">
        <v>712</v>
      </c>
      <c r="G49" s="231" t="s">
        <v>1486</v>
      </c>
      <c r="H49" s="253"/>
      <c r="I49" s="129"/>
      <c r="J49" s="230"/>
      <c r="K49" s="148"/>
      <c r="L49" s="148"/>
      <c r="M49" s="148"/>
      <c r="N49" s="148"/>
      <c r="O49" s="148"/>
      <c r="P49" s="148"/>
      <c r="Q49" s="148"/>
      <c r="R49" s="148"/>
      <c r="S49" s="148"/>
      <c r="T49" s="148"/>
      <c r="U49" s="148"/>
      <c r="V49" s="148"/>
      <c r="W49" s="148"/>
      <c r="X49" s="148"/>
      <c r="Y49" s="148"/>
      <c r="Z49" s="148"/>
    </row>
    <row r="50" spans="1:26" x14ac:dyDescent="0.25">
      <c r="A50" s="230"/>
      <c r="B50" s="49"/>
      <c r="C50" s="130" t="s">
        <v>4733</v>
      </c>
      <c r="D50" s="153">
        <f t="shared" ref="D50:D56" si="2">IF(E50="Justificado",0,1)</f>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36" x14ac:dyDescent="0.25">
      <c r="A51" s="230"/>
      <c r="B51" s="49"/>
      <c r="C51" s="124" t="s">
        <v>1795</v>
      </c>
      <c r="D51" s="153">
        <f t="shared" si="2"/>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36" x14ac:dyDescent="0.25">
      <c r="A52" s="230"/>
      <c r="B52" s="49"/>
      <c r="C52" s="124" t="s">
        <v>1796</v>
      </c>
      <c r="D52" s="153">
        <f t="shared" si="2"/>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ht="36" x14ac:dyDescent="0.25">
      <c r="A53" s="230"/>
      <c r="B53" s="49"/>
      <c r="C53" s="124" t="s">
        <v>1797</v>
      </c>
      <c r="D53" s="153">
        <f t="shared" si="2"/>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ht="24" x14ac:dyDescent="0.25">
      <c r="A54" s="230"/>
      <c r="B54" s="49"/>
      <c r="C54" s="124" t="s">
        <v>1798</v>
      </c>
      <c r="D54" s="153">
        <f t="shared" si="2"/>
        <v>1</v>
      </c>
      <c r="E54" s="126">
        <v>1</v>
      </c>
      <c r="F54" s="126"/>
      <c r="G54" s="127"/>
      <c r="H54" s="253"/>
      <c r="I54" s="129"/>
      <c r="J54" s="230"/>
      <c r="K54" s="148"/>
      <c r="L54" s="148"/>
      <c r="M54" s="148"/>
      <c r="N54" s="148"/>
      <c r="O54" s="148"/>
      <c r="P54" s="148"/>
      <c r="Q54" s="148"/>
      <c r="R54" s="148"/>
      <c r="S54" s="148"/>
      <c r="T54" s="148"/>
      <c r="U54" s="148"/>
      <c r="V54" s="148"/>
      <c r="W54" s="148"/>
      <c r="X54" s="148"/>
      <c r="Y54" s="148"/>
      <c r="Z54" s="148"/>
    </row>
    <row r="55" spans="1:26" ht="24" x14ac:dyDescent="0.25">
      <c r="A55" s="230"/>
      <c r="B55" s="49"/>
      <c r="C55" s="124" t="s">
        <v>1799</v>
      </c>
      <c r="D55" s="153">
        <f t="shared" si="2"/>
        <v>1</v>
      </c>
      <c r="E55" s="126">
        <v>1</v>
      </c>
      <c r="F55" s="126"/>
      <c r="G55" s="127"/>
      <c r="H55" s="253"/>
      <c r="I55" s="129"/>
      <c r="J55" s="230"/>
      <c r="K55" s="148"/>
      <c r="L55" s="148"/>
      <c r="M55" s="148"/>
      <c r="N55" s="148"/>
      <c r="O55" s="148"/>
      <c r="P55" s="148"/>
      <c r="Q55" s="148"/>
      <c r="R55" s="148"/>
      <c r="S55" s="148"/>
      <c r="T55" s="148"/>
      <c r="U55" s="148"/>
      <c r="V55" s="148"/>
      <c r="W55" s="148"/>
      <c r="X55" s="148"/>
      <c r="Y55" s="148"/>
      <c r="Z55" s="148"/>
    </row>
    <row r="56" spans="1:26" ht="36" x14ac:dyDescent="0.25">
      <c r="A56" s="230"/>
      <c r="B56" s="49"/>
      <c r="C56" s="124" t="s">
        <v>1800</v>
      </c>
      <c r="D56" s="153">
        <f t="shared" si="2"/>
        <v>1</v>
      </c>
      <c r="E56" s="126">
        <v>1</v>
      </c>
      <c r="F56" s="126"/>
      <c r="G56" s="127"/>
      <c r="H56" s="253"/>
      <c r="I56" s="129"/>
      <c r="J56" s="230"/>
      <c r="K56" s="148"/>
      <c r="L56" s="148"/>
      <c r="M56" s="148"/>
      <c r="N56" s="148"/>
      <c r="O56" s="148"/>
      <c r="P56" s="148"/>
      <c r="Q56" s="148"/>
      <c r="R56" s="148"/>
      <c r="S56" s="148"/>
      <c r="T56" s="148"/>
      <c r="U56" s="148"/>
      <c r="V56" s="148"/>
      <c r="W56" s="148"/>
      <c r="X56" s="148"/>
      <c r="Y56" s="148"/>
      <c r="Z56" s="148"/>
    </row>
    <row r="57" spans="1:26" ht="36" x14ac:dyDescent="0.25">
      <c r="A57" s="230"/>
      <c r="B57" s="49"/>
      <c r="C57" s="130" t="s">
        <v>4734</v>
      </c>
      <c r="D57" s="153">
        <f t="shared" ref="D57:D58" si="3">IF(E57="Justificado",0,1)</f>
        <v>1</v>
      </c>
      <c r="E57" s="126">
        <v>1</v>
      </c>
      <c r="F57" s="126"/>
      <c r="G57" s="127"/>
      <c r="H57" s="253"/>
      <c r="I57" s="129"/>
      <c r="J57" s="230"/>
      <c r="K57" s="148"/>
      <c r="L57" s="148"/>
      <c r="M57" s="148"/>
      <c r="N57" s="148"/>
      <c r="O57" s="148"/>
      <c r="P57" s="148"/>
      <c r="Q57" s="148"/>
      <c r="R57" s="148"/>
      <c r="S57" s="148"/>
      <c r="T57" s="148"/>
      <c r="U57" s="148"/>
      <c r="V57" s="148"/>
      <c r="W57" s="148"/>
      <c r="X57" s="148"/>
      <c r="Y57" s="148"/>
      <c r="Z57" s="148"/>
    </row>
    <row r="58" spans="1:26" x14ac:dyDescent="0.25">
      <c r="A58" s="230"/>
      <c r="B58" s="49"/>
      <c r="C58" s="124" t="s">
        <v>3090</v>
      </c>
      <c r="D58" s="153">
        <f t="shared" si="3"/>
        <v>1</v>
      </c>
      <c r="E58" s="126">
        <v>1</v>
      </c>
      <c r="F58" s="126"/>
      <c r="G58" s="127"/>
      <c r="H58" s="253"/>
      <c r="I58" s="129"/>
      <c r="J58" s="230"/>
      <c r="K58" s="148"/>
      <c r="L58" s="148"/>
      <c r="M58" s="148"/>
      <c r="N58" s="148"/>
      <c r="O58" s="148"/>
      <c r="P58" s="148"/>
      <c r="Q58" s="148"/>
      <c r="R58" s="148"/>
      <c r="S58" s="148"/>
      <c r="T58" s="148"/>
      <c r="U58" s="148"/>
      <c r="V58" s="148"/>
      <c r="W58" s="148"/>
      <c r="X58" s="148"/>
      <c r="Y58" s="148"/>
      <c r="Z58" s="148"/>
    </row>
    <row r="59" spans="1:26" x14ac:dyDescent="0.25">
      <c r="A59" s="230"/>
      <c r="B59" s="97"/>
      <c r="C59" s="254"/>
      <c r="D59" s="255"/>
      <c r="E59" s="255"/>
      <c r="F59" s="255"/>
      <c r="G59" s="255"/>
      <c r="H59" s="255"/>
      <c r="I59" s="98"/>
      <c r="J59" s="230"/>
      <c r="K59" s="148"/>
      <c r="L59" s="148"/>
      <c r="M59" s="148"/>
      <c r="N59" s="148"/>
      <c r="O59" s="148"/>
      <c r="P59" s="148"/>
      <c r="Q59" s="148"/>
      <c r="R59" s="148"/>
      <c r="S59" s="148"/>
      <c r="T59" s="148"/>
      <c r="U59" s="148"/>
      <c r="V59" s="148"/>
      <c r="W59" s="148"/>
      <c r="X59" s="148"/>
      <c r="Y59" s="148"/>
      <c r="Z59" s="148"/>
    </row>
    <row r="60" spans="1:26" x14ac:dyDescent="0.25">
      <c r="A60" s="230"/>
      <c r="B60" s="230"/>
      <c r="C60" s="256"/>
      <c r="D60" s="230"/>
      <c r="E60" s="230"/>
      <c r="F60" s="230"/>
      <c r="G60" s="230"/>
      <c r="H60" s="230"/>
      <c r="I60" s="230"/>
      <c r="J60" s="230"/>
      <c r="K60" s="148"/>
      <c r="L60" s="148"/>
      <c r="M60" s="148"/>
      <c r="N60" s="148"/>
      <c r="O60" s="148"/>
      <c r="P60" s="148"/>
      <c r="Q60" s="148"/>
      <c r="R60" s="148"/>
      <c r="S60" s="148"/>
      <c r="T60" s="148"/>
      <c r="U60" s="148"/>
      <c r="V60" s="148"/>
      <c r="W60" s="148"/>
      <c r="X60" s="148"/>
      <c r="Y60" s="148"/>
      <c r="Z60" s="148"/>
    </row>
    <row r="61" spans="1:26" x14ac:dyDescent="0.25">
      <c r="A61" s="230"/>
      <c r="B61" s="230"/>
      <c r="C61" s="256"/>
      <c r="D61" s="230"/>
      <c r="E61" s="230"/>
      <c r="F61" s="230"/>
      <c r="G61" s="230"/>
      <c r="H61" s="230"/>
      <c r="I61" s="230"/>
      <c r="J61" s="230"/>
      <c r="K61" s="148"/>
      <c r="L61" s="148"/>
      <c r="M61" s="148"/>
      <c r="N61" s="148"/>
      <c r="O61" s="148"/>
      <c r="P61" s="148"/>
      <c r="Q61" s="148"/>
      <c r="R61" s="148"/>
      <c r="S61" s="148"/>
      <c r="T61" s="148"/>
      <c r="U61" s="148"/>
      <c r="V61" s="148"/>
      <c r="W61" s="148"/>
      <c r="X61" s="148"/>
      <c r="Y61" s="148"/>
      <c r="Z61" s="148"/>
    </row>
    <row r="62" spans="1:26" x14ac:dyDescent="0.25">
      <c r="A62" s="230"/>
      <c r="B62" s="230"/>
      <c r="C62" s="256"/>
      <c r="D62" s="230"/>
      <c r="E62" s="230"/>
      <c r="F62" s="230"/>
      <c r="G62" s="230"/>
      <c r="H62" s="230"/>
      <c r="I62" s="230"/>
      <c r="J62" s="230"/>
      <c r="K62" s="148"/>
      <c r="L62" s="148"/>
      <c r="M62" s="148"/>
      <c r="N62" s="148"/>
      <c r="O62" s="148"/>
      <c r="P62" s="148"/>
      <c r="Q62" s="148"/>
      <c r="R62" s="148"/>
      <c r="S62" s="148"/>
      <c r="T62" s="148"/>
      <c r="U62" s="148"/>
      <c r="V62" s="148"/>
      <c r="W62" s="148"/>
      <c r="X62" s="148"/>
      <c r="Y62" s="148"/>
      <c r="Z62" s="148"/>
    </row>
    <row r="63" spans="1:26" x14ac:dyDescent="0.25">
      <c r="A63" s="230"/>
      <c r="B63" s="230"/>
      <c r="C63" s="256"/>
      <c r="D63" s="230"/>
      <c r="E63" s="230"/>
      <c r="F63" s="230"/>
      <c r="G63" s="230"/>
      <c r="H63" s="230"/>
      <c r="I63" s="230"/>
      <c r="J63" s="230"/>
      <c r="K63" s="148"/>
      <c r="L63" s="148"/>
      <c r="M63" s="148"/>
      <c r="N63" s="148"/>
      <c r="O63" s="148"/>
      <c r="P63" s="148"/>
      <c r="Q63" s="148"/>
      <c r="R63" s="148"/>
      <c r="S63" s="148"/>
      <c r="T63" s="148"/>
      <c r="U63" s="148"/>
      <c r="V63" s="148"/>
      <c r="W63" s="148"/>
      <c r="X63" s="148"/>
      <c r="Y63" s="148"/>
      <c r="Z63" s="148"/>
    </row>
    <row r="64" spans="1:26" x14ac:dyDescent="0.25">
      <c r="A64" s="230"/>
      <c r="B64" s="230"/>
      <c r="C64" s="256"/>
      <c r="D64" s="230"/>
      <c r="E64" s="230"/>
      <c r="F64" s="230"/>
      <c r="G64" s="230"/>
      <c r="H64" s="230"/>
      <c r="I64" s="230"/>
      <c r="J64" s="230"/>
      <c r="K64" s="148"/>
      <c r="L64" s="148"/>
      <c r="M64" s="148"/>
      <c r="N64" s="148"/>
      <c r="O64" s="148"/>
      <c r="P64" s="148"/>
      <c r="Q64" s="148"/>
      <c r="R64" s="148"/>
      <c r="S64" s="148"/>
      <c r="T64" s="148"/>
      <c r="U64" s="148"/>
      <c r="V64" s="148"/>
      <c r="W64" s="148"/>
      <c r="X64" s="148"/>
      <c r="Y64" s="148"/>
      <c r="Z64" s="148"/>
    </row>
    <row r="65" spans="1:26" x14ac:dyDescent="0.25">
      <c r="A65" s="230"/>
      <c r="B65" s="230"/>
      <c r="C65" s="256"/>
      <c r="D65" s="230"/>
      <c r="E65" s="230"/>
      <c r="F65" s="230"/>
      <c r="G65" s="230"/>
      <c r="H65" s="230"/>
      <c r="I65" s="230"/>
      <c r="J65" s="230"/>
      <c r="K65" s="148"/>
      <c r="L65" s="148"/>
      <c r="M65" s="148"/>
      <c r="N65" s="148"/>
      <c r="O65" s="148"/>
      <c r="P65" s="148"/>
      <c r="Q65" s="148"/>
      <c r="R65" s="148"/>
      <c r="S65" s="148"/>
      <c r="T65" s="148"/>
      <c r="U65" s="148"/>
      <c r="V65" s="148"/>
      <c r="W65" s="148"/>
      <c r="X65" s="148"/>
      <c r="Y65" s="148"/>
      <c r="Z65" s="148"/>
    </row>
    <row r="66" spans="1:26" ht="18.75" x14ac:dyDescent="0.25">
      <c r="A66" s="234"/>
      <c r="B66" s="407" t="s">
        <v>4735</v>
      </c>
      <c r="C66" s="408"/>
      <c r="D66" s="408"/>
      <c r="E66" s="408"/>
      <c r="F66" s="408"/>
      <c r="G66" s="408"/>
      <c r="H66" s="408"/>
      <c r="I66" s="243"/>
      <c r="J66" s="233"/>
      <c r="K66" s="105"/>
      <c r="L66" s="105"/>
      <c r="M66" s="105"/>
      <c r="N66" s="105"/>
      <c r="O66" s="105"/>
      <c r="P66" s="105"/>
      <c r="Q66" s="105"/>
      <c r="R66" s="105"/>
      <c r="S66" s="105"/>
      <c r="T66" s="105"/>
      <c r="U66" s="105"/>
      <c r="V66" s="105"/>
      <c r="W66" s="105"/>
      <c r="X66" s="105"/>
      <c r="Y66" s="105"/>
      <c r="Z66" s="105"/>
    </row>
    <row r="67" spans="1:26" x14ac:dyDescent="0.25">
      <c r="A67" s="234"/>
      <c r="B67" s="232"/>
      <c r="C67" s="232"/>
      <c r="D67" s="232"/>
      <c r="E67" s="232"/>
      <c r="F67" s="232"/>
      <c r="G67" s="232"/>
      <c r="H67" s="232"/>
      <c r="I67" s="232"/>
      <c r="J67" s="233"/>
      <c r="K67" s="105"/>
      <c r="L67" s="105"/>
      <c r="M67" s="105"/>
      <c r="N67" s="105"/>
      <c r="O67" s="105"/>
      <c r="P67" s="105"/>
      <c r="Q67" s="105"/>
      <c r="R67" s="105"/>
      <c r="S67" s="105"/>
      <c r="T67" s="105"/>
      <c r="U67" s="105"/>
      <c r="V67" s="105"/>
      <c r="W67" s="105"/>
      <c r="X67" s="105"/>
      <c r="Y67" s="105"/>
      <c r="Z67" s="105"/>
    </row>
    <row r="68" spans="1:26" x14ac:dyDescent="0.25">
      <c r="A68" s="234"/>
      <c r="B68" s="232"/>
      <c r="C68" s="244" t="s">
        <v>1478</v>
      </c>
      <c r="D68" s="244"/>
      <c r="E68" s="245">
        <f>IF(SUM(D77:D95)=0,"NA",SUM(E77:E95)/SUM(D77:D95))</f>
        <v>1</v>
      </c>
      <c r="F68" s="246"/>
      <c r="G68" s="248"/>
      <c r="H68" s="234"/>
      <c r="I68" s="232"/>
      <c r="J68" s="233"/>
      <c r="K68" s="105"/>
      <c r="L68" s="105"/>
      <c r="M68" s="105"/>
      <c r="N68" s="105"/>
      <c r="O68" s="105"/>
      <c r="P68" s="105"/>
      <c r="Q68" s="105"/>
      <c r="R68" s="105"/>
      <c r="S68" s="105"/>
      <c r="T68" s="105"/>
      <c r="U68" s="105"/>
      <c r="V68" s="105"/>
      <c r="W68" s="105"/>
      <c r="X68" s="105"/>
      <c r="Y68" s="105"/>
      <c r="Z68" s="105"/>
    </row>
    <row r="69" spans="1:26" x14ac:dyDescent="0.25">
      <c r="A69" s="234"/>
      <c r="B69" s="234"/>
      <c r="C69" s="244" t="s">
        <v>1480</v>
      </c>
      <c r="D69" s="244"/>
      <c r="E69" s="245">
        <f>IF(SUM(D77:D95)=0,"NA",SUM(E100:E107)/SUM(D100:D107))</f>
        <v>1</v>
      </c>
      <c r="F69" s="246"/>
      <c r="G69" s="248"/>
      <c r="H69" s="234"/>
      <c r="I69" s="232"/>
      <c r="J69" s="233"/>
      <c r="K69" s="105"/>
      <c r="L69" s="105"/>
      <c r="M69" s="105"/>
      <c r="N69" s="105"/>
      <c r="O69" s="105"/>
      <c r="P69" s="105"/>
      <c r="Q69" s="105"/>
      <c r="R69" s="105"/>
      <c r="S69" s="105"/>
      <c r="T69" s="105"/>
      <c r="U69" s="105"/>
      <c r="V69" s="105"/>
      <c r="W69" s="105"/>
      <c r="X69" s="105"/>
      <c r="Y69" s="105"/>
      <c r="Z69" s="105"/>
    </row>
    <row r="70" spans="1:26" x14ac:dyDescent="0.25">
      <c r="A70" s="234"/>
      <c r="B70" s="234"/>
      <c r="C70" s="244" t="s">
        <v>1482</v>
      </c>
      <c r="D70" s="244"/>
      <c r="E70" s="177">
        <f>IF(SUM(D77:D95)=0,"NA",E68*0.6+E69*0.4)</f>
        <v>1</v>
      </c>
      <c r="F70" s="249"/>
      <c r="G70" s="235" t="s">
        <v>3917</v>
      </c>
      <c r="H70" s="234"/>
      <c r="I70" s="232"/>
      <c r="J70" s="233"/>
      <c r="K70" s="105"/>
      <c r="L70" s="105"/>
      <c r="M70" s="105"/>
      <c r="N70" s="105"/>
      <c r="O70" s="105"/>
      <c r="P70" s="105"/>
      <c r="Q70" s="105"/>
      <c r="R70" s="105"/>
      <c r="S70" s="105"/>
      <c r="T70" s="105"/>
      <c r="U70" s="105"/>
      <c r="V70" s="105"/>
      <c r="W70" s="105"/>
      <c r="X70" s="105"/>
      <c r="Y70" s="105"/>
      <c r="Z70" s="105"/>
    </row>
    <row r="71" spans="1:26" x14ac:dyDescent="0.25">
      <c r="A71" s="234"/>
      <c r="B71" s="234"/>
      <c r="C71" s="234"/>
      <c r="D71" s="234"/>
      <c r="E71" s="236"/>
      <c r="F71" s="236"/>
      <c r="G71" s="234"/>
      <c r="H71" s="234"/>
      <c r="I71" s="232"/>
      <c r="J71" s="233"/>
      <c r="K71" s="105"/>
      <c r="L71" s="105"/>
      <c r="M71" s="105"/>
      <c r="N71" s="105"/>
      <c r="O71" s="105"/>
      <c r="P71" s="105"/>
      <c r="Q71" s="105"/>
      <c r="R71" s="105"/>
      <c r="S71" s="105"/>
      <c r="T71" s="105"/>
      <c r="U71" s="105"/>
      <c r="V71" s="105"/>
      <c r="W71" s="105"/>
      <c r="X71" s="105"/>
      <c r="Y71" s="105"/>
      <c r="Z71" s="105"/>
    </row>
    <row r="72" spans="1:26" x14ac:dyDescent="0.25">
      <c r="A72" s="230"/>
      <c r="B72" s="231"/>
      <c r="C72" s="232"/>
      <c r="D72" s="231"/>
      <c r="E72" s="231"/>
      <c r="F72" s="231"/>
      <c r="G72" s="231"/>
      <c r="H72" s="232"/>
      <c r="I72" s="232"/>
      <c r="J72" s="233"/>
      <c r="K72" s="148"/>
      <c r="L72" s="148"/>
      <c r="M72" s="148"/>
      <c r="N72" s="148"/>
      <c r="O72" s="148"/>
      <c r="P72" s="148"/>
      <c r="Q72" s="148"/>
      <c r="R72" s="148"/>
      <c r="S72" s="148"/>
      <c r="T72" s="148"/>
      <c r="U72" s="148"/>
      <c r="V72" s="148"/>
      <c r="W72" s="148"/>
      <c r="X72" s="148"/>
      <c r="Y72" s="148"/>
      <c r="Z72" s="148"/>
    </row>
    <row r="73" spans="1:26" x14ac:dyDescent="0.25">
      <c r="A73" s="230"/>
      <c r="B73" s="91"/>
      <c r="C73" s="251"/>
      <c r="D73" s="252"/>
      <c r="E73" s="409"/>
      <c r="F73" s="410"/>
      <c r="G73" s="410"/>
      <c r="H73" s="252"/>
      <c r="I73" s="92"/>
      <c r="J73" s="233"/>
      <c r="K73" s="148"/>
      <c r="L73" s="148"/>
      <c r="M73" s="148"/>
      <c r="N73" s="148"/>
      <c r="O73" s="148"/>
      <c r="P73" s="148"/>
      <c r="Q73" s="148"/>
      <c r="R73" s="148"/>
      <c r="S73" s="148"/>
      <c r="T73" s="148"/>
      <c r="U73" s="148"/>
      <c r="V73" s="148"/>
      <c r="W73" s="148"/>
      <c r="X73" s="148"/>
      <c r="Y73" s="148"/>
      <c r="Z73" s="148"/>
    </row>
    <row r="74" spans="1:26" x14ac:dyDescent="0.25">
      <c r="A74" s="230"/>
      <c r="B74" s="49"/>
      <c r="C74" s="234" t="s">
        <v>1484</v>
      </c>
      <c r="D74" s="253"/>
      <c r="E74" s="253"/>
      <c r="F74" s="253"/>
      <c r="G74" s="253"/>
      <c r="H74" s="253"/>
      <c r="I74" s="93"/>
      <c r="J74" s="233"/>
      <c r="K74" s="148"/>
      <c r="L74" s="148"/>
      <c r="M74" s="148"/>
      <c r="N74" s="148"/>
      <c r="O74" s="148"/>
      <c r="P74" s="148"/>
      <c r="Q74" s="148"/>
      <c r="R74" s="148"/>
      <c r="S74" s="148"/>
      <c r="T74" s="148"/>
      <c r="U74" s="148"/>
      <c r="V74" s="148"/>
      <c r="W74" s="148"/>
      <c r="X74" s="148"/>
      <c r="Y74" s="148"/>
      <c r="Z74" s="148"/>
    </row>
    <row r="75" spans="1:26" x14ac:dyDescent="0.25">
      <c r="A75" s="230"/>
      <c r="B75" s="123"/>
      <c r="C75" s="234"/>
      <c r="D75" s="253"/>
      <c r="E75" s="253"/>
      <c r="F75" s="253"/>
      <c r="G75" s="253"/>
      <c r="H75" s="253"/>
      <c r="I75" s="93"/>
      <c r="J75" s="233"/>
      <c r="K75" s="148"/>
      <c r="L75" s="148"/>
      <c r="M75" s="148"/>
      <c r="N75" s="148"/>
      <c r="O75" s="148"/>
      <c r="P75" s="148"/>
      <c r="Q75" s="148"/>
      <c r="R75" s="148"/>
      <c r="S75" s="148"/>
      <c r="T75" s="148"/>
      <c r="U75" s="148"/>
      <c r="V75" s="148"/>
      <c r="W75" s="148"/>
      <c r="X75" s="148"/>
      <c r="Y75" s="148"/>
      <c r="Z75" s="148"/>
    </row>
    <row r="76" spans="1:26" x14ac:dyDescent="0.25">
      <c r="A76" s="230"/>
      <c r="B76" s="123"/>
      <c r="C76" s="232" t="s">
        <v>726</v>
      </c>
      <c r="D76" s="231"/>
      <c r="E76" s="231" t="s">
        <v>1485</v>
      </c>
      <c r="F76" s="231" t="s">
        <v>712</v>
      </c>
      <c r="G76" s="231" t="s">
        <v>1486</v>
      </c>
      <c r="H76" s="253"/>
      <c r="I76" s="93"/>
      <c r="J76" s="233"/>
      <c r="K76" s="148"/>
      <c r="L76" s="148"/>
      <c r="M76" s="148"/>
      <c r="N76" s="148"/>
      <c r="O76" s="148"/>
      <c r="P76" s="148"/>
      <c r="Q76" s="148"/>
      <c r="R76" s="148"/>
      <c r="S76" s="148"/>
      <c r="T76" s="148"/>
      <c r="U76" s="148"/>
      <c r="V76" s="148"/>
      <c r="W76" s="148"/>
      <c r="X76" s="148"/>
      <c r="Y76" s="148"/>
      <c r="Z76" s="148"/>
    </row>
    <row r="77" spans="1:26" x14ac:dyDescent="0.25">
      <c r="A77" s="230"/>
      <c r="B77" s="49"/>
      <c r="C77" s="124" t="s">
        <v>1487</v>
      </c>
      <c r="D77" s="153">
        <f t="shared" ref="D77:D90" si="4">IF(E77="Justificado",0,1)</f>
        <v>1</v>
      </c>
      <c r="E77" s="126">
        <v>1</v>
      </c>
      <c r="F77" s="126"/>
      <c r="G77" s="127"/>
      <c r="H77" s="253"/>
      <c r="I77" s="93"/>
      <c r="J77" s="230"/>
      <c r="K77" s="148"/>
      <c r="L77" s="148"/>
      <c r="M77" s="148"/>
      <c r="N77" s="148"/>
      <c r="O77" s="148"/>
      <c r="P77" s="148"/>
      <c r="Q77" s="148"/>
      <c r="R77" s="148"/>
      <c r="S77" s="148"/>
      <c r="T77" s="148"/>
      <c r="U77" s="148"/>
      <c r="V77" s="148"/>
      <c r="W77" s="148"/>
      <c r="X77" s="148"/>
      <c r="Y77" s="148"/>
      <c r="Z77" s="148"/>
    </row>
    <row r="78" spans="1:26" ht="24" x14ac:dyDescent="0.25">
      <c r="A78" s="230"/>
      <c r="B78" s="49"/>
      <c r="C78" s="124" t="s">
        <v>1488</v>
      </c>
      <c r="D78" s="153">
        <f t="shared" si="4"/>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ht="48" x14ac:dyDescent="0.25">
      <c r="A79" s="230"/>
      <c r="B79" s="49"/>
      <c r="C79" s="128" t="s">
        <v>4736</v>
      </c>
      <c r="D79" s="153">
        <f t="shared" si="4"/>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x14ac:dyDescent="0.25">
      <c r="A80" s="230"/>
      <c r="B80" s="49"/>
      <c r="C80" s="128" t="s">
        <v>4737</v>
      </c>
      <c r="D80" s="153">
        <f t="shared" si="4"/>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x14ac:dyDescent="0.25">
      <c r="A81" s="230"/>
      <c r="B81" s="49"/>
      <c r="C81" s="128" t="s">
        <v>4738</v>
      </c>
      <c r="D81" s="153">
        <f t="shared" si="4"/>
        <v>1</v>
      </c>
      <c r="E81" s="126">
        <v>1</v>
      </c>
      <c r="F81" s="126"/>
      <c r="G81" s="127"/>
      <c r="H81" s="253"/>
      <c r="I81" s="93"/>
      <c r="J81" s="230"/>
      <c r="K81" s="148"/>
      <c r="L81" s="148"/>
      <c r="M81" s="148"/>
      <c r="N81" s="148"/>
      <c r="O81" s="148"/>
      <c r="P81" s="148"/>
      <c r="Q81" s="148"/>
      <c r="R81" s="148"/>
      <c r="S81" s="148"/>
      <c r="T81" s="148"/>
      <c r="U81" s="148"/>
      <c r="V81" s="148"/>
      <c r="W81" s="148"/>
      <c r="X81" s="148"/>
      <c r="Y81" s="148"/>
      <c r="Z81" s="148"/>
    </row>
    <row r="82" spans="1:26" ht="72" x14ac:dyDescent="0.25">
      <c r="A82" s="230"/>
      <c r="B82" s="49"/>
      <c r="C82" s="128" t="s">
        <v>4739</v>
      </c>
      <c r="D82" s="153">
        <f t="shared" si="4"/>
        <v>1</v>
      </c>
      <c r="E82" s="126">
        <v>1</v>
      </c>
      <c r="F82" s="126"/>
      <c r="G82" s="127"/>
      <c r="H82" s="253"/>
      <c r="I82" s="93"/>
      <c r="J82" s="230"/>
      <c r="K82" s="148"/>
      <c r="L82" s="148"/>
      <c r="M82" s="148"/>
      <c r="N82" s="148"/>
      <c r="O82" s="148"/>
      <c r="P82" s="148"/>
      <c r="Q82" s="148"/>
      <c r="R82" s="148"/>
      <c r="S82" s="148"/>
      <c r="T82" s="148"/>
      <c r="U82" s="148"/>
      <c r="V82" s="148"/>
      <c r="W82" s="148"/>
      <c r="X82" s="148"/>
      <c r="Y82" s="148"/>
      <c r="Z82" s="148"/>
    </row>
    <row r="83" spans="1:26" ht="24" x14ac:dyDescent="0.25">
      <c r="A83" s="230"/>
      <c r="B83" s="49"/>
      <c r="C83" s="128" t="s">
        <v>4740</v>
      </c>
      <c r="D83" s="153">
        <f t="shared" si="4"/>
        <v>1</v>
      </c>
      <c r="E83" s="126">
        <v>1</v>
      </c>
      <c r="F83" s="126"/>
      <c r="G83" s="127"/>
      <c r="H83" s="253"/>
      <c r="I83" s="93"/>
      <c r="J83" s="230"/>
      <c r="K83" s="148"/>
      <c r="L83" s="148"/>
      <c r="M83" s="148"/>
      <c r="N83" s="148"/>
      <c r="O83" s="148"/>
      <c r="P83" s="148"/>
      <c r="Q83" s="148"/>
      <c r="R83" s="148"/>
      <c r="S83" s="148"/>
      <c r="T83" s="148"/>
      <c r="U83" s="148"/>
      <c r="V83" s="148"/>
      <c r="W83" s="148"/>
      <c r="X83" s="148"/>
      <c r="Y83" s="148"/>
      <c r="Z83" s="148"/>
    </row>
    <row r="84" spans="1:26" x14ac:dyDescent="0.25">
      <c r="A84" s="230"/>
      <c r="B84" s="49"/>
      <c r="C84" s="128" t="s">
        <v>4741</v>
      </c>
      <c r="D84" s="153">
        <f t="shared" si="4"/>
        <v>1</v>
      </c>
      <c r="E84" s="126">
        <v>1</v>
      </c>
      <c r="F84" s="126"/>
      <c r="G84" s="127"/>
      <c r="H84" s="253"/>
      <c r="I84" s="93"/>
      <c r="J84" s="230"/>
      <c r="K84" s="148"/>
      <c r="L84" s="148"/>
      <c r="M84" s="148"/>
      <c r="N84" s="148"/>
      <c r="O84" s="148"/>
      <c r="P84" s="148"/>
      <c r="Q84" s="148"/>
      <c r="R84" s="148"/>
      <c r="S84" s="148"/>
      <c r="T84" s="148"/>
      <c r="U84" s="148"/>
      <c r="V84" s="148"/>
      <c r="W84" s="148"/>
      <c r="X84" s="148"/>
      <c r="Y84" s="148"/>
      <c r="Z84" s="148"/>
    </row>
    <row r="85" spans="1:26" x14ac:dyDescent="0.25">
      <c r="A85" s="230"/>
      <c r="B85" s="49"/>
      <c r="C85" s="128" t="s">
        <v>4742</v>
      </c>
      <c r="D85" s="153">
        <f t="shared" si="4"/>
        <v>1</v>
      </c>
      <c r="E85" s="126">
        <v>1</v>
      </c>
      <c r="F85" s="126"/>
      <c r="G85" s="127"/>
      <c r="H85" s="253"/>
      <c r="I85" s="93"/>
      <c r="J85" s="230"/>
      <c r="K85" s="148"/>
      <c r="L85" s="148"/>
      <c r="M85" s="148"/>
      <c r="N85" s="148"/>
      <c r="O85" s="148"/>
      <c r="P85" s="148"/>
      <c r="Q85" s="148"/>
      <c r="R85" s="148"/>
      <c r="S85" s="148"/>
      <c r="T85" s="148"/>
      <c r="U85" s="148"/>
      <c r="V85" s="148"/>
      <c r="W85" s="148"/>
      <c r="X85" s="148"/>
      <c r="Y85" s="148"/>
      <c r="Z85" s="148"/>
    </row>
    <row r="86" spans="1:26" x14ac:dyDescent="0.25">
      <c r="A86" s="230"/>
      <c r="B86" s="49"/>
      <c r="C86" s="128" t="s">
        <v>4743</v>
      </c>
      <c r="D86" s="153">
        <f t="shared" si="4"/>
        <v>1</v>
      </c>
      <c r="E86" s="126">
        <v>1</v>
      </c>
      <c r="F86" s="126"/>
      <c r="G86" s="127"/>
      <c r="H86" s="253"/>
      <c r="I86" s="93"/>
      <c r="J86" s="230"/>
      <c r="K86" s="148"/>
      <c r="L86" s="148"/>
      <c r="M86" s="148"/>
      <c r="N86" s="148"/>
      <c r="O86" s="148"/>
      <c r="P86" s="148"/>
      <c r="Q86" s="148"/>
      <c r="R86" s="148"/>
      <c r="S86" s="148"/>
      <c r="T86" s="148"/>
      <c r="U86" s="148"/>
      <c r="V86" s="148"/>
      <c r="W86" s="148"/>
      <c r="X86" s="148"/>
      <c r="Y86" s="148"/>
      <c r="Z86" s="148"/>
    </row>
    <row r="87" spans="1:26" ht="48" x14ac:dyDescent="0.25">
      <c r="A87" s="230"/>
      <c r="B87" s="49"/>
      <c r="C87" s="128" t="s">
        <v>4744</v>
      </c>
      <c r="D87" s="153">
        <f t="shared" si="4"/>
        <v>1</v>
      </c>
      <c r="E87" s="126">
        <v>1</v>
      </c>
      <c r="F87" s="126"/>
      <c r="G87" s="127"/>
      <c r="H87" s="253"/>
      <c r="I87" s="93"/>
      <c r="J87" s="230"/>
      <c r="K87" s="148"/>
      <c r="L87" s="148"/>
      <c r="M87" s="148"/>
      <c r="N87" s="148"/>
      <c r="O87" s="148"/>
      <c r="P87" s="148"/>
      <c r="Q87" s="148"/>
      <c r="R87" s="148"/>
      <c r="S87" s="148"/>
      <c r="T87" s="148"/>
      <c r="U87" s="148"/>
      <c r="V87" s="148"/>
      <c r="W87" s="148"/>
      <c r="X87" s="148"/>
      <c r="Y87" s="148"/>
      <c r="Z87" s="148"/>
    </row>
    <row r="88" spans="1:26" x14ac:dyDescent="0.25">
      <c r="A88" s="230"/>
      <c r="B88" s="49"/>
      <c r="C88" s="128" t="s">
        <v>4745</v>
      </c>
      <c r="D88" s="153">
        <f t="shared" si="4"/>
        <v>1</v>
      </c>
      <c r="E88" s="126">
        <v>1</v>
      </c>
      <c r="F88" s="126"/>
      <c r="G88" s="127"/>
      <c r="H88" s="253"/>
      <c r="I88" s="93"/>
      <c r="J88" s="230"/>
      <c r="K88" s="148"/>
      <c r="L88" s="148"/>
      <c r="M88" s="148"/>
      <c r="N88" s="148"/>
      <c r="O88" s="148"/>
      <c r="P88" s="148"/>
      <c r="Q88" s="148"/>
      <c r="R88" s="148"/>
      <c r="S88" s="148"/>
      <c r="T88" s="148"/>
      <c r="U88" s="148"/>
      <c r="V88" s="148"/>
      <c r="W88" s="148"/>
      <c r="X88" s="148"/>
      <c r="Y88" s="148"/>
      <c r="Z88" s="148"/>
    </row>
    <row r="89" spans="1:26" x14ac:dyDescent="0.25">
      <c r="A89" s="230"/>
      <c r="B89" s="49"/>
      <c r="C89" s="124" t="s">
        <v>1514</v>
      </c>
      <c r="D89" s="153">
        <f t="shared" si="4"/>
        <v>1</v>
      </c>
      <c r="E89" s="126">
        <v>1</v>
      </c>
      <c r="F89" s="126"/>
      <c r="G89" s="127"/>
      <c r="H89" s="253"/>
      <c r="I89" s="93"/>
      <c r="J89" s="230"/>
      <c r="K89" s="148"/>
      <c r="L89" s="148"/>
      <c r="M89" s="148"/>
      <c r="N89" s="148"/>
      <c r="O89" s="148"/>
      <c r="P89" s="148"/>
      <c r="Q89" s="148"/>
      <c r="R89" s="148"/>
      <c r="S89" s="148"/>
      <c r="T89" s="148"/>
      <c r="U89" s="148"/>
      <c r="V89" s="148"/>
      <c r="W89" s="148"/>
      <c r="X89" s="148"/>
      <c r="Y89" s="148"/>
      <c r="Z89" s="148"/>
    </row>
    <row r="90" spans="1:26" ht="24" x14ac:dyDescent="0.25">
      <c r="A90" s="230"/>
      <c r="B90" s="49"/>
      <c r="C90" s="124" t="s">
        <v>1515</v>
      </c>
      <c r="D90" s="153">
        <f t="shared" si="4"/>
        <v>1</v>
      </c>
      <c r="E90" s="126">
        <v>1</v>
      </c>
      <c r="F90" s="126"/>
      <c r="G90" s="127"/>
      <c r="H90" s="253"/>
      <c r="I90" s="93"/>
      <c r="J90" s="230"/>
      <c r="K90" s="148"/>
      <c r="L90" s="148"/>
      <c r="M90" s="148"/>
      <c r="N90" s="148"/>
      <c r="O90" s="148"/>
      <c r="P90" s="148"/>
      <c r="Q90" s="148"/>
      <c r="R90" s="148"/>
      <c r="S90" s="148"/>
      <c r="T90" s="148"/>
      <c r="U90" s="148"/>
      <c r="V90" s="148"/>
      <c r="W90" s="148"/>
      <c r="X90" s="148"/>
      <c r="Y90" s="148"/>
      <c r="Z90" s="148"/>
    </row>
    <row r="91" spans="1:26" x14ac:dyDescent="0.25">
      <c r="A91" s="230"/>
      <c r="B91" s="49"/>
      <c r="C91" s="128" t="s">
        <v>4746</v>
      </c>
      <c r="D91" s="153">
        <f t="shared" ref="D91:D95" si="5">IF(E91="Justificado",0,1)</f>
        <v>1</v>
      </c>
      <c r="E91" s="126">
        <v>1</v>
      </c>
      <c r="F91" s="126"/>
      <c r="G91" s="127"/>
      <c r="H91" s="253"/>
      <c r="I91" s="93"/>
      <c r="J91" s="230"/>
      <c r="K91" s="148"/>
      <c r="L91" s="148"/>
      <c r="M91" s="148"/>
      <c r="N91" s="148"/>
      <c r="O91" s="148"/>
      <c r="P91" s="148"/>
      <c r="Q91" s="148"/>
      <c r="R91" s="148"/>
      <c r="S91" s="148"/>
      <c r="T91" s="148"/>
      <c r="U91" s="148"/>
      <c r="V91" s="148"/>
      <c r="W91" s="148"/>
      <c r="X91" s="148"/>
      <c r="Y91" s="148"/>
      <c r="Z91" s="148"/>
    </row>
    <row r="92" spans="1:26" ht="48" x14ac:dyDescent="0.25">
      <c r="A92" s="230"/>
      <c r="B92" s="49"/>
      <c r="C92" s="128" t="s">
        <v>4747</v>
      </c>
      <c r="D92" s="153">
        <f t="shared" si="5"/>
        <v>1</v>
      </c>
      <c r="E92" s="126">
        <v>1</v>
      </c>
      <c r="F92" s="126"/>
      <c r="G92" s="127"/>
      <c r="H92" s="253"/>
      <c r="I92" s="93"/>
      <c r="J92" s="230"/>
      <c r="K92" s="148"/>
      <c r="L92" s="148"/>
      <c r="M92" s="148"/>
      <c r="N92" s="148"/>
      <c r="O92" s="148"/>
      <c r="P92" s="148"/>
      <c r="Q92" s="148"/>
      <c r="R92" s="148"/>
      <c r="S92" s="148"/>
      <c r="T92" s="148"/>
      <c r="U92" s="148"/>
      <c r="V92" s="148"/>
      <c r="W92" s="148"/>
      <c r="X92" s="148"/>
      <c r="Y92" s="148"/>
      <c r="Z92" s="148"/>
    </row>
    <row r="93" spans="1:26" ht="36" x14ac:dyDescent="0.25">
      <c r="A93" s="230"/>
      <c r="B93" s="49"/>
      <c r="C93" s="128" t="s">
        <v>4748</v>
      </c>
      <c r="D93" s="153">
        <f t="shared" si="5"/>
        <v>1</v>
      </c>
      <c r="E93" s="126">
        <v>1</v>
      </c>
      <c r="F93" s="126"/>
      <c r="G93" s="127"/>
      <c r="H93" s="253"/>
      <c r="I93" s="93"/>
      <c r="J93" s="230"/>
      <c r="K93" s="148"/>
      <c r="L93" s="148"/>
      <c r="M93" s="148"/>
      <c r="N93" s="148"/>
      <c r="O93" s="148"/>
      <c r="P93" s="148"/>
      <c r="Q93" s="148"/>
      <c r="R93" s="148"/>
      <c r="S93" s="148"/>
      <c r="T93" s="148"/>
      <c r="U93" s="148"/>
      <c r="V93" s="148"/>
      <c r="W93" s="148"/>
      <c r="X93" s="148"/>
      <c r="Y93" s="148"/>
      <c r="Z93" s="148"/>
    </row>
    <row r="94" spans="1:26" ht="48" x14ac:dyDescent="0.25">
      <c r="A94" s="230"/>
      <c r="B94" s="49"/>
      <c r="C94" s="128" t="s">
        <v>4749</v>
      </c>
      <c r="D94" s="153">
        <f t="shared" si="5"/>
        <v>1</v>
      </c>
      <c r="E94" s="126">
        <v>1</v>
      </c>
      <c r="F94" s="126"/>
      <c r="G94" s="127"/>
      <c r="H94" s="253"/>
      <c r="I94" s="129"/>
      <c r="J94" s="230"/>
      <c r="K94" s="148"/>
      <c r="L94" s="148"/>
      <c r="M94" s="148"/>
      <c r="N94" s="148"/>
      <c r="O94" s="148"/>
      <c r="P94" s="148"/>
      <c r="Q94" s="148"/>
      <c r="R94" s="148"/>
      <c r="S94" s="148"/>
      <c r="T94" s="148"/>
      <c r="U94" s="148"/>
      <c r="V94" s="148"/>
      <c r="W94" s="148"/>
      <c r="X94" s="148"/>
      <c r="Y94" s="148"/>
      <c r="Z94" s="148"/>
    </row>
    <row r="95" spans="1:26" ht="60" x14ac:dyDescent="0.25">
      <c r="A95" s="230"/>
      <c r="B95" s="49"/>
      <c r="C95" s="128" t="s">
        <v>4750</v>
      </c>
      <c r="D95" s="153">
        <f t="shared" si="5"/>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x14ac:dyDescent="0.25">
      <c r="A96" s="230"/>
      <c r="B96" s="49"/>
      <c r="C96" s="234"/>
      <c r="D96" s="253"/>
      <c r="E96" s="253"/>
      <c r="F96" s="253"/>
      <c r="G96" s="253"/>
      <c r="H96" s="253"/>
      <c r="I96" s="129"/>
      <c r="J96" s="230"/>
      <c r="K96" s="148"/>
      <c r="L96" s="148"/>
      <c r="M96" s="148"/>
      <c r="N96" s="148"/>
      <c r="O96" s="148"/>
      <c r="P96" s="148"/>
      <c r="Q96" s="148"/>
      <c r="R96" s="148"/>
      <c r="S96" s="148"/>
      <c r="T96" s="148"/>
      <c r="U96" s="148"/>
      <c r="V96" s="148"/>
      <c r="W96" s="148"/>
      <c r="X96" s="148"/>
      <c r="Y96" s="148"/>
      <c r="Z96" s="148"/>
    </row>
    <row r="97" spans="1:26" x14ac:dyDescent="0.25">
      <c r="A97" s="230"/>
      <c r="B97" s="49"/>
      <c r="C97" s="234" t="s">
        <v>1480</v>
      </c>
      <c r="D97" s="253"/>
      <c r="E97" s="253"/>
      <c r="F97" s="253"/>
      <c r="G97" s="253"/>
      <c r="H97" s="253"/>
      <c r="I97" s="129"/>
      <c r="J97" s="230"/>
      <c r="K97" s="148"/>
      <c r="L97" s="148"/>
      <c r="M97" s="148"/>
      <c r="N97" s="148"/>
      <c r="O97" s="148"/>
      <c r="P97" s="148"/>
      <c r="Q97" s="148"/>
      <c r="R97" s="148"/>
      <c r="S97" s="148"/>
      <c r="T97" s="148"/>
      <c r="U97" s="148"/>
      <c r="V97" s="148"/>
      <c r="W97" s="148"/>
      <c r="X97" s="148"/>
      <c r="Y97" s="148"/>
      <c r="Z97" s="148"/>
    </row>
    <row r="98" spans="1:26" x14ac:dyDescent="0.25">
      <c r="A98" s="230"/>
      <c r="B98" s="49"/>
      <c r="C98" s="234"/>
      <c r="D98" s="253"/>
      <c r="E98" s="253"/>
      <c r="F98" s="253"/>
      <c r="G98" s="253"/>
      <c r="H98" s="253"/>
      <c r="I98" s="129"/>
      <c r="J98" s="230"/>
      <c r="K98" s="148"/>
      <c r="L98" s="148"/>
      <c r="M98" s="148"/>
      <c r="N98" s="148"/>
      <c r="O98" s="148"/>
      <c r="P98" s="148"/>
      <c r="Q98" s="148"/>
      <c r="R98" s="148"/>
      <c r="S98" s="148"/>
      <c r="T98" s="148"/>
      <c r="U98" s="148"/>
      <c r="V98" s="148"/>
      <c r="W98" s="148"/>
      <c r="X98" s="148"/>
      <c r="Y98" s="148"/>
      <c r="Z98" s="148"/>
    </row>
    <row r="99" spans="1:26" x14ac:dyDescent="0.25">
      <c r="A99" s="230"/>
      <c r="B99" s="49"/>
      <c r="C99" s="232" t="s">
        <v>726</v>
      </c>
      <c r="D99" s="231"/>
      <c r="E99" s="231" t="s">
        <v>1485</v>
      </c>
      <c r="F99" s="231" t="s">
        <v>712</v>
      </c>
      <c r="G99" s="231" t="s">
        <v>1486</v>
      </c>
      <c r="H99" s="253"/>
      <c r="I99" s="129"/>
      <c r="J99" s="230"/>
      <c r="K99" s="148"/>
      <c r="L99" s="148"/>
      <c r="M99" s="148"/>
      <c r="N99" s="148"/>
      <c r="O99" s="148"/>
      <c r="P99" s="148"/>
      <c r="Q99" s="148"/>
      <c r="R99" s="148"/>
      <c r="S99" s="148"/>
      <c r="T99" s="148"/>
      <c r="U99" s="148"/>
      <c r="V99" s="148"/>
      <c r="W99" s="148"/>
      <c r="X99" s="148"/>
      <c r="Y99" s="148"/>
      <c r="Z99" s="148"/>
    </row>
    <row r="100" spans="1:26" x14ac:dyDescent="0.25">
      <c r="A100" s="230"/>
      <c r="B100" s="49"/>
      <c r="C100" s="130" t="s">
        <v>4751</v>
      </c>
      <c r="D100" s="153">
        <f t="shared" ref="D100:D106" si="6">IF(E100="Justificado",0,1)</f>
        <v>1</v>
      </c>
      <c r="E100" s="126">
        <v>1</v>
      </c>
      <c r="F100" s="126"/>
      <c r="G100" s="127"/>
      <c r="H100" s="253"/>
      <c r="I100" s="129"/>
      <c r="J100" s="230"/>
      <c r="K100" s="148"/>
      <c r="L100" s="148"/>
      <c r="M100" s="148"/>
      <c r="N100" s="148"/>
      <c r="O100" s="148"/>
      <c r="P100" s="148"/>
      <c r="Q100" s="148"/>
      <c r="R100" s="148"/>
      <c r="S100" s="148"/>
      <c r="T100" s="148"/>
      <c r="U100" s="148"/>
      <c r="V100" s="148"/>
      <c r="W100" s="148"/>
      <c r="X100" s="148"/>
      <c r="Y100" s="148"/>
      <c r="Z100" s="148"/>
    </row>
    <row r="101" spans="1:26" ht="36" x14ac:dyDescent="0.25">
      <c r="A101" s="230"/>
      <c r="B101" s="49"/>
      <c r="C101" s="124" t="s">
        <v>1841</v>
      </c>
      <c r="D101" s="153">
        <f t="shared" si="6"/>
        <v>1</v>
      </c>
      <c r="E101" s="126">
        <v>1</v>
      </c>
      <c r="F101" s="126"/>
      <c r="G101" s="127"/>
      <c r="H101" s="253"/>
      <c r="I101" s="129"/>
      <c r="J101" s="230"/>
      <c r="K101" s="148"/>
      <c r="L101" s="148"/>
      <c r="M101" s="148"/>
      <c r="N101" s="148"/>
      <c r="O101" s="148"/>
      <c r="P101" s="148"/>
      <c r="Q101" s="148"/>
      <c r="R101" s="148"/>
      <c r="S101" s="148"/>
      <c r="T101" s="148"/>
      <c r="U101" s="148"/>
      <c r="V101" s="148"/>
      <c r="W101" s="148"/>
      <c r="X101" s="148"/>
      <c r="Y101" s="148"/>
      <c r="Z101" s="148"/>
    </row>
    <row r="102" spans="1:26" ht="36" x14ac:dyDescent="0.25">
      <c r="A102" s="230"/>
      <c r="B102" s="49"/>
      <c r="C102" s="124" t="s">
        <v>1842</v>
      </c>
      <c r="D102" s="153">
        <f t="shared" si="6"/>
        <v>1</v>
      </c>
      <c r="E102" s="126">
        <v>1</v>
      </c>
      <c r="F102" s="126"/>
      <c r="G102" s="127"/>
      <c r="H102" s="253"/>
      <c r="I102" s="129"/>
      <c r="J102" s="230"/>
      <c r="K102" s="148"/>
      <c r="L102" s="148"/>
      <c r="M102" s="148"/>
      <c r="N102" s="148"/>
      <c r="O102" s="148"/>
      <c r="P102" s="148"/>
      <c r="Q102" s="148"/>
      <c r="R102" s="148"/>
      <c r="S102" s="148"/>
      <c r="T102" s="148"/>
      <c r="U102" s="148"/>
      <c r="V102" s="148"/>
      <c r="W102" s="148"/>
      <c r="X102" s="148"/>
      <c r="Y102" s="148"/>
      <c r="Z102" s="148"/>
    </row>
    <row r="103" spans="1:26" ht="36" x14ac:dyDescent="0.25">
      <c r="A103" s="230"/>
      <c r="B103" s="49"/>
      <c r="C103" s="124" t="s">
        <v>1843</v>
      </c>
      <c r="D103" s="153">
        <f t="shared" si="6"/>
        <v>1</v>
      </c>
      <c r="E103" s="126">
        <v>1</v>
      </c>
      <c r="F103" s="126"/>
      <c r="G103" s="127"/>
      <c r="H103" s="253"/>
      <c r="I103" s="129"/>
      <c r="J103" s="230"/>
      <c r="K103" s="148"/>
      <c r="L103" s="148"/>
      <c r="M103" s="148"/>
      <c r="N103" s="148"/>
      <c r="O103" s="148"/>
      <c r="P103" s="148"/>
      <c r="Q103" s="148"/>
      <c r="R103" s="148"/>
      <c r="S103" s="148"/>
      <c r="T103" s="148"/>
      <c r="U103" s="148"/>
      <c r="V103" s="148"/>
      <c r="W103" s="148"/>
      <c r="X103" s="148"/>
      <c r="Y103" s="148"/>
      <c r="Z103" s="148"/>
    </row>
    <row r="104" spans="1:26" ht="24" x14ac:dyDescent="0.25">
      <c r="A104" s="230"/>
      <c r="B104" s="49"/>
      <c r="C104" s="124" t="s">
        <v>1844</v>
      </c>
      <c r="D104" s="153">
        <f t="shared" si="6"/>
        <v>1</v>
      </c>
      <c r="E104" s="126">
        <v>1</v>
      </c>
      <c r="F104" s="126"/>
      <c r="G104" s="127"/>
      <c r="H104" s="253"/>
      <c r="I104" s="129"/>
      <c r="J104" s="230"/>
      <c r="K104" s="148"/>
      <c r="L104" s="148"/>
      <c r="M104" s="148"/>
      <c r="N104" s="148"/>
      <c r="O104" s="148"/>
      <c r="P104" s="148"/>
      <c r="Q104" s="148"/>
      <c r="R104" s="148"/>
      <c r="S104" s="148"/>
      <c r="T104" s="148"/>
      <c r="U104" s="148"/>
      <c r="V104" s="148"/>
      <c r="W104" s="148"/>
      <c r="X104" s="148"/>
      <c r="Y104" s="148"/>
      <c r="Z104" s="148"/>
    </row>
    <row r="105" spans="1:26" ht="24" x14ac:dyDescent="0.25">
      <c r="A105" s="230"/>
      <c r="B105" s="49"/>
      <c r="C105" s="124" t="s">
        <v>1845</v>
      </c>
      <c r="D105" s="153">
        <f t="shared" si="6"/>
        <v>1</v>
      </c>
      <c r="E105" s="126">
        <v>1</v>
      </c>
      <c r="F105" s="126"/>
      <c r="G105" s="127"/>
      <c r="H105" s="253"/>
      <c r="I105" s="129"/>
      <c r="J105" s="230"/>
      <c r="K105" s="148"/>
      <c r="L105" s="148"/>
      <c r="M105" s="148"/>
      <c r="N105" s="148"/>
      <c r="O105" s="148"/>
      <c r="P105" s="148"/>
      <c r="Q105" s="148"/>
      <c r="R105" s="148"/>
      <c r="S105" s="148"/>
      <c r="T105" s="148"/>
      <c r="U105" s="148"/>
      <c r="V105" s="148"/>
      <c r="W105" s="148"/>
      <c r="X105" s="148"/>
      <c r="Y105" s="148"/>
      <c r="Z105" s="148"/>
    </row>
    <row r="106" spans="1:26" ht="36" x14ac:dyDescent="0.25">
      <c r="A106" s="230"/>
      <c r="B106" s="49"/>
      <c r="C106" s="124" t="s">
        <v>1846</v>
      </c>
      <c r="D106" s="153">
        <f t="shared" si="6"/>
        <v>1</v>
      </c>
      <c r="E106" s="126">
        <v>1</v>
      </c>
      <c r="F106" s="126"/>
      <c r="G106" s="127"/>
      <c r="H106" s="253"/>
      <c r="I106" s="129"/>
      <c r="J106" s="230"/>
      <c r="K106" s="148"/>
      <c r="L106" s="148"/>
      <c r="M106" s="148"/>
      <c r="N106" s="148"/>
      <c r="O106" s="148"/>
      <c r="P106" s="148"/>
      <c r="Q106" s="148"/>
      <c r="R106" s="148"/>
      <c r="S106" s="148"/>
      <c r="T106" s="148"/>
      <c r="U106" s="148"/>
      <c r="V106" s="148"/>
      <c r="W106" s="148"/>
      <c r="X106" s="148"/>
      <c r="Y106" s="148"/>
      <c r="Z106" s="148"/>
    </row>
    <row r="107" spans="1:26" ht="36" x14ac:dyDescent="0.25">
      <c r="A107" s="230"/>
      <c r="B107" s="49"/>
      <c r="C107" s="130" t="s">
        <v>4752</v>
      </c>
      <c r="D107" s="153">
        <f t="shared" ref="D107:D108" si="7">IF(E107="Justificado",0,1)</f>
        <v>1</v>
      </c>
      <c r="E107" s="126">
        <v>1</v>
      </c>
      <c r="F107" s="126"/>
      <c r="G107" s="127"/>
      <c r="H107" s="253"/>
      <c r="I107" s="129"/>
      <c r="J107" s="230"/>
      <c r="K107" s="148"/>
      <c r="L107" s="148"/>
      <c r="M107" s="148"/>
      <c r="N107" s="148"/>
      <c r="O107" s="148"/>
      <c r="P107" s="148"/>
      <c r="Q107" s="148"/>
      <c r="R107" s="148"/>
      <c r="S107" s="148"/>
      <c r="T107" s="148"/>
      <c r="U107" s="148"/>
      <c r="V107" s="148"/>
      <c r="W107" s="148"/>
      <c r="X107" s="148"/>
      <c r="Y107" s="148"/>
      <c r="Z107" s="148"/>
    </row>
    <row r="108" spans="1:26" x14ac:dyDescent="0.25">
      <c r="A108" s="230"/>
      <c r="B108" s="49"/>
      <c r="C108" s="124" t="s">
        <v>1802</v>
      </c>
      <c r="D108" s="153">
        <f t="shared" si="7"/>
        <v>1</v>
      </c>
      <c r="E108" s="126">
        <v>1</v>
      </c>
      <c r="F108" s="126"/>
      <c r="G108" s="127"/>
      <c r="H108" s="253"/>
      <c r="I108" s="129"/>
      <c r="J108" s="230"/>
      <c r="K108" s="148"/>
      <c r="L108" s="148"/>
      <c r="M108" s="148"/>
      <c r="N108" s="148"/>
      <c r="O108" s="148"/>
      <c r="P108" s="148"/>
      <c r="Q108" s="148"/>
      <c r="R108" s="148"/>
      <c r="S108" s="148"/>
      <c r="T108" s="148"/>
      <c r="U108" s="148"/>
      <c r="V108" s="148"/>
      <c r="W108" s="148"/>
      <c r="X108" s="148"/>
      <c r="Y108" s="148"/>
      <c r="Z108" s="148"/>
    </row>
    <row r="109" spans="1:26" x14ac:dyDescent="0.25">
      <c r="A109" s="230"/>
      <c r="B109" s="97"/>
      <c r="C109" s="254"/>
      <c r="D109" s="255"/>
      <c r="E109" s="255"/>
      <c r="F109" s="255"/>
      <c r="G109" s="255"/>
      <c r="H109" s="255"/>
      <c r="I109" s="98"/>
      <c r="J109" s="230"/>
      <c r="K109" s="148"/>
      <c r="L109" s="148"/>
      <c r="M109" s="148"/>
      <c r="N109" s="148"/>
      <c r="O109" s="148"/>
      <c r="P109" s="148"/>
      <c r="Q109" s="148"/>
      <c r="R109" s="148"/>
      <c r="S109" s="148"/>
      <c r="T109" s="148"/>
      <c r="U109" s="148"/>
      <c r="V109" s="148"/>
      <c r="W109" s="148"/>
      <c r="X109" s="148"/>
      <c r="Y109" s="148"/>
      <c r="Z109" s="148"/>
    </row>
    <row r="110" spans="1:26" x14ac:dyDescent="0.25">
      <c r="A110" s="230"/>
      <c r="B110" s="230"/>
      <c r="C110" s="256"/>
      <c r="D110" s="230"/>
      <c r="E110" s="230"/>
      <c r="F110" s="230"/>
      <c r="G110" s="230"/>
      <c r="H110" s="230"/>
      <c r="I110" s="230"/>
      <c r="J110" s="230"/>
      <c r="K110" s="148"/>
      <c r="L110" s="148"/>
      <c r="M110" s="148"/>
      <c r="N110" s="148"/>
      <c r="O110" s="148"/>
      <c r="P110" s="148"/>
      <c r="Q110" s="148"/>
      <c r="R110" s="148"/>
      <c r="S110" s="148"/>
      <c r="T110" s="148"/>
      <c r="U110" s="148"/>
      <c r="V110" s="148"/>
      <c r="W110" s="148"/>
      <c r="X110" s="148"/>
      <c r="Y110" s="148"/>
      <c r="Z110" s="148"/>
    </row>
    <row r="111" spans="1:26" x14ac:dyDescent="0.25">
      <c r="A111" s="230"/>
      <c r="B111" s="230"/>
      <c r="C111" s="256"/>
      <c r="D111" s="230"/>
      <c r="E111" s="230"/>
      <c r="F111" s="230"/>
      <c r="G111" s="230"/>
      <c r="H111" s="230"/>
      <c r="I111" s="230"/>
      <c r="J111" s="230"/>
      <c r="K111" s="148"/>
      <c r="L111" s="148"/>
      <c r="M111" s="148"/>
      <c r="N111" s="148"/>
      <c r="O111" s="148"/>
      <c r="P111" s="148"/>
      <c r="Q111" s="148"/>
      <c r="R111" s="148"/>
      <c r="S111" s="148"/>
      <c r="T111" s="148"/>
      <c r="U111" s="148"/>
      <c r="V111" s="148"/>
      <c r="W111" s="148"/>
      <c r="X111" s="148"/>
      <c r="Y111" s="148"/>
      <c r="Z111" s="148"/>
    </row>
    <row r="112" spans="1:26" x14ac:dyDescent="0.25">
      <c r="A112" s="230"/>
      <c r="B112" s="230"/>
      <c r="C112" s="256"/>
      <c r="D112" s="230"/>
      <c r="E112" s="230"/>
      <c r="F112" s="230"/>
      <c r="G112" s="230"/>
      <c r="H112" s="230"/>
      <c r="I112" s="230"/>
      <c r="J112" s="230"/>
      <c r="K112" s="148"/>
      <c r="L112" s="148"/>
      <c r="M112" s="148"/>
      <c r="N112" s="148"/>
      <c r="O112" s="148"/>
      <c r="P112" s="148"/>
      <c r="Q112" s="148"/>
      <c r="R112" s="148"/>
      <c r="S112" s="148"/>
      <c r="T112" s="148"/>
      <c r="U112" s="148"/>
      <c r="V112" s="148"/>
      <c r="W112" s="148"/>
      <c r="X112" s="148"/>
      <c r="Y112" s="148"/>
      <c r="Z112" s="148"/>
    </row>
    <row r="113" spans="1:26" x14ac:dyDescent="0.25">
      <c r="A113" s="230"/>
      <c r="B113" s="230"/>
      <c r="C113" s="256"/>
      <c r="D113" s="230"/>
      <c r="E113" s="230"/>
      <c r="F113" s="230"/>
      <c r="G113" s="230"/>
      <c r="H113" s="230"/>
      <c r="I113" s="230"/>
      <c r="J113" s="230"/>
      <c r="K113" s="148"/>
      <c r="L113" s="148"/>
      <c r="M113" s="148"/>
      <c r="N113" s="148"/>
      <c r="O113" s="148"/>
      <c r="P113" s="148"/>
      <c r="Q113" s="148"/>
      <c r="R113" s="148"/>
      <c r="S113" s="148"/>
      <c r="T113" s="148"/>
      <c r="U113" s="148"/>
      <c r="V113" s="148"/>
      <c r="W113" s="148"/>
      <c r="X113" s="148"/>
      <c r="Y113" s="148"/>
      <c r="Z113" s="148"/>
    </row>
    <row r="114" spans="1:26" x14ac:dyDescent="0.25">
      <c r="A114" s="230"/>
      <c r="B114" s="230"/>
      <c r="C114" s="256"/>
      <c r="D114" s="230"/>
      <c r="E114" s="230"/>
      <c r="F114" s="230"/>
      <c r="G114" s="230"/>
      <c r="H114" s="230"/>
      <c r="I114" s="230"/>
      <c r="J114" s="230"/>
      <c r="K114" s="148"/>
      <c r="L114" s="148"/>
      <c r="M114" s="148"/>
      <c r="N114" s="148"/>
      <c r="O114" s="148"/>
      <c r="P114" s="148"/>
      <c r="Q114" s="148"/>
      <c r="R114" s="148"/>
      <c r="S114" s="148"/>
      <c r="T114" s="148"/>
      <c r="U114" s="148"/>
      <c r="V114" s="148"/>
      <c r="W114" s="148"/>
      <c r="X114" s="148"/>
      <c r="Y114" s="148"/>
      <c r="Z114" s="148"/>
    </row>
    <row r="115" spans="1:26" x14ac:dyDescent="0.25">
      <c r="A115" s="230"/>
      <c r="B115" s="230"/>
      <c r="C115" s="256"/>
      <c r="D115" s="230"/>
      <c r="E115" s="230"/>
      <c r="F115" s="230"/>
      <c r="G115" s="230"/>
      <c r="H115" s="230"/>
      <c r="I115" s="230"/>
      <c r="J115" s="230"/>
      <c r="K115" s="148"/>
      <c r="L115" s="148"/>
      <c r="M115" s="148"/>
      <c r="N115" s="148"/>
      <c r="O115" s="148"/>
      <c r="P115" s="148"/>
      <c r="Q115" s="148"/>
      <c r="R115" s="148"/>
      <c r="S115" s="148"/>
      <c r="T115" s="148"/>
      <c r="U115" s="148"/>
      <c r="V115" s="148"/>
      <c r="W115" s="148"/>
      <c r="X115" s="148"/>
      <c r="Y115" s="148"/>
      <c r="Z115" s="148"/>
    </row>
    <row r="116" spans="1:26" ht="18.75" x14ac:dyDescent="0.25">
      <c r="A116" s="234"/>
      <c r="B116" s="407" t="s">
        <v>4753</v>
      </c>
      <c r="C116" s="408"/>
      <c r="D116" s="408"/>
      <c r="E116" s="408"/>
      <c r="F116" s="408"/>
      <c r="G116" s="408"/>
      <c r="H116" s="408"/>
      <c r="I116" s="243"/>
      <c r="J116" s="233"/>
      <c r="K116" s="105"/>
      <c r="L116" s="105"/>
      <c r="M116" s="105"/>
      <c r="N116" s="105"/>
      <c r="O116" s="105"/>
      <c r="P116" s="105"/>
      <c r="Q116" s="105"/>
      <c r="R116" s="105"/>
      <c r="S116" s="105"/>
      <c r="T116" s="105"/>
      <c r="U116" s="105"/>
      <c r="V116" s="105"/>
      <c r="W116" s="105"/>
      <c r="X116" s="105"/>
      <c r="Y116" s="105"/>
      <c r="Z116" s="105"/>
    </row>
    <row r="117" spans="1:26" x14ac:dyDescent="0.25">
      <c r="A117" s="234"/>
      <c r="B117" s="232"/>
      <c r="C117" s="232"/>
      <c r="D117" s="232"/>
      <c r="E117" s="232"/>
      <c r="F117" s="232"/>
      <c r="G117" s="232"/>
      <c r="H117" s="232"/>
      <c r="I117" s="232"/>
      <c r="J117" s="233"/>
      <c r="K117" s="105"/>
      <c r="L117" s="105"/>
      <c r="M117" s="105"/>
      <c r="N117" s="105"/>
      <c r="O117" s="105"/>
      <c r="P117" s="105"/>
      <c r="Q117" s="105"/>
      <c r="R117" s="105"/>
      <c r="S117" s="105"/>
      <c r="T117" s="105"/>
      <c r="U117" s="105"/>
      <c r="V117" s="105"/>
      <c r="W117" s="105"/>
      <c r="X117" s="105"/>
      <c r="Y117" s="105"/>
      <c r="Z117" s="105"/>
    </row>
    <row r="118" spans="1:26" x14ac:dyDescent="0.25">
      <c r="A118" s="234"/>
      <c r="B118" s="232"/>
      <c r="C118" s="244" t="s">
        <v>1478</v>
      </c>
      <c r="D118" s="244"/>
      <c r="E118" s="245">
        <f>IF(SUM(D127:D146)=0,"NA",SUM(E127:E146)/SUM(D127:D146))</f>
        <v>1</v>
      </c>
      <c r="F118" s="246"/>
      <c r="G118" s="248"/>
      <c r="H118" s="234"/>
      <c r="I118" s="232"/>
      <c r="J118" s="233"/>
      <c r="K118" s="105"/>
      <c r="L118" s="105"/>
      <c r="M118" s="105"/>
      <c r="N118" s="105"/>
      <c r="O118" s="105"/>
      <c r="P118" s="105"/>
      <c r="Q118" s="105"/>
      <c r="R118" s="105"/>
      <c r="S118" s="105"/>
      <c r="T118" s="105"/>
      <c r="U118" s="105"/>
      <c r="V118" s="105"/>
      <c r="W118" s="105"/>
      <c r="X118" s="105"/>
      <c r="Y118" s="105"/>
      <c r="Z118" s="105"/>
    </row>
    <row r="119" spans="1:26" x14ac:dyDescent="0.25">
      <c r="A119" s="234"/>
      <c r="B119" s="234"/>
      <c r="C119" s="244" t="s">
        <v>1480</v>
      </c>
      <c r="D119" s="244"/>
      <c r="E119" s="245">
        <f>IF(SUM(D127:D146)=0,"NA",SUM(E151:E159)/SUM(D151:D159))</f>
        <v>1</v>
      </c>
      <c r="F119" s="246"/>
      <c r="G119" s="248"/>
      <c r="H119" s="234"/>
      <c r="I119" s="232"/>
      <c r="J119" s="233"/>
      <c r="K119" s="105"/>
      <c r="L119" s="105"/>
      <c r="M119" s="105"/>
      <c r="N119" s="105"/>
      <c r="O119" s="105"/>
      <c r="P119" s="105"/>
      <c r="Q119" s="105"/>
      <c r="R119" s="105"/>
      <c r="S119" s="105"/>
      <c r="T119" s="105"/>
      <c r="U119" s="105"/>
      <c r="V119" s="105"/>
      <c r="W119" s="105"/>
      <c r="X119" s="105"/>
      <c r="Y119" s="105"/>
      <c r="Z119" s="105"/>
    </row>
    <row r="120" spans="1:26" x14ac:dyDescent="0.25">
      <c r="A120" s="234"/>
      <c r="B120" s="234"/>
      <c r="C120" s="244" t="s">
        <v>1482</v>
      </c>
      <c r="D120" s="244"/>
      <c r="E120" s="177">
        <f>IF(SUM(D129:D146)=0,"NA",E118*0.6+E119*0.4)</f>
        <v>1</v>
      </c>
      <c r="F120" s="249"/>
      <c r="G120" s="235" t="s">
        <v>4551</v>
      </c>
      <c r="H120" s="234"/>
      <c r="I120" s="232"/>
      <c r="J120" s="233"/>
      <c r="K120" s="105"/>
      <c r="L120" s="105"/>
      <c r="M120" s="105"/>
      <c r="N120" s="105"/>
      <c r="O120" s="105"/>
      <c r="P120" s="105"/>
      <c r="Q120" s="105"/>
      <c r="R120" s="105"/>
      <c r="S120" s="105"/>
      <c r="T120" s="105"/>
      <c r="U120" s="105"/>
      <c r="V120" s="105"/>
      <c r="W120" s="105"/>
      <c r="X120" s="105"/>
      <c r="Y120" s="105"/>
      <c r="Z120" s="105"/>
    </row>
    <row r="121" spans="1:26" x14ac:dyDescent="0.25">
      <c r="A121" s="234"/>
      <c r="B121" s="234"/>
      <c r="C121" s="234"/>
      <c r="D121" s="234"/>
      <c r="E121" s="236"/>
      <c r="F121" s="236"/>
      <c r="G121" s="234"/>
      <c r="H121" s="234"/>
      <c r="I121" s="232"/>
      <c r="J121" s="233"/>
      <c r="K121" s="105"/>
      <c r="L121" s="105"/>
      <c r="M121" s="105"/>
      <c r="N121" s="105"/>
      <c r="O121" s="105"/>
      <c r="P121" s="105"/>
      <c r="Q121" s="105"/>
      <c r="R121" s="105"/>
      <c r="S121" s="105"/>
      <c r="T121" s="105"/>
      <c r="U121" s="105"/>
      <c r="V121" s="105"/>
      <c r="W121" s="105"/>
      <c r="X121" s="105"/>
      <c r="Y121" s="105"/>
      <c r="Z121" s="105"/>
    </row>
    <row r="122" spans="1:26" x14ac:dyDescent="0.25">
      <c r="A122" s="230"/>
      <c r="B122" s="231"/>
      <c r="C122" s="232"/>
      <c r="D122" s="231"/>
      <c r="E122" s="231"/>
      <c r="F122" s="231"/>
      <c r="G122" s="231"/>
      <c r="H122" s="232"/>
      <c r="I122" s="232"/>
      <c r="J122" s="233"/>
      <c r="K122" s="148"/>
      <c r="L122" s="148"/>
      <c r="M122" s="148"/>
      <c r="N122" s="148"/>
      <c r="O122" s="148"/>
      <c r="P122" s="148"/>
      <c r="Q122" s="148"/>
      <c r="R122" s="148"/>
      <c r="S122" s="148"/>
      <c r="T122" s="148"/>
      <c r="U122" s="148"/>
      <c r="V122" s="148"/>
      <c r="W122" s="148"/>
      <c r="X122" s="148"/>
      <c r="Y122" s="148"/>
      <c r="Z122" s="148"/>
    </row>
    <row r="123" spans="1:26" x14ac:dyDescent="0.25">
      <c r="A123" s="230"/>
      <c r="B123" s="91"/>
      <c r="C123" s="251"/>
      <c r="D123" s="252"/>
      <c r="E123" s="409"/>
      <c r="F123" s="410"/>
      <c r="G123" s="410"/>
      <c r="H123" s="252"/>
      <c r="I123" s="92"/>
      <c r="J123" s="233"/>
      <c r="K123" s="148"/>
      <c r="L123" s="148"/>
      <c r="M123" s="148"/>
      <c r="N123" s="148"/>
      <c r="O123" s="148"/>
      <c r="P123" s="148"/>
      <c r="Q123" s="148"/>
      <c r="R123" s="148"/>
      <c r="S123" s="148"/>
      <c r="T123" s="148"/>
      <c r="U123" s="148"/>
      <c r="V123" s="148"/>
      <c r="W123" s="148"/>
      <c r="X123" s="148"/>
      <c r="Y123" s="148"/>
      <c r="Z123" s="148"/>
    </row>
    <row r="124" spans="1:26" x14ac:dyDescent="0.25">
      <c r="A124" s="230"/>
      <c r="B124" s="49"/>
      <c r="C124" s="234" t="s">
        <v>1484</v>
      </c>
      <c r="D124" s="253"/>
      <c r="E124" s="253"/>
      <c r="F124" s="253"/>
      <c r="G124" s="253"/>
      <c r="H124" s="253"/>
      <c r="I124" s="93"/>
      <c r="J124" s="233"/>
      <c r="K124" s="148"/>
      <c r="L124" s="148"/>
      <c r="M124" s="148"/>
      <c r="N124" s="148"/>
      <c r="O124" s="148"/>
      <c r="P124" s="148"/>
      <c r="Q124" s="148"/>
      <c r="R124" s="148"/>
      <c r="S124" s="148"/>
      <c r="T124" s="148"/>
      <c r="U124" s="148"/>
      <c r="V124" s="148"/>
      <c r="W124" s="148"/>
      <c r="X124" s="148"/>
      <c r="Y124" s="148"/>
      <c r="Z124" s="148"/>
    </row>
    <row r="125" spans="1:26" x14ac:dyDescent="0.25">
      <c r="A125" s="230"/>
      <c r="B125" s="123"/>
      <c r="C125" s="234"/>
      <c r="D125" s="253"/>
      <c r="E125" s="253"/>
      <c r="F125" s="253"/>
      <c r="G125" s="253"/>
      <c r="H125" s="253"/>
      <c r="I125" s="93"/>
      <c r="J125" s="233"/>
      <c r="K125" s="148"/>
      <c r="L125" s="148"/>
      <c r="M125" s="148"/>
      <c r="N125" s="148"/>
      <c r="O125" s="148"/>
      <c r="P125" s="148"/>
      <c r="Q125" s="148"/>
      <c r="R125" s="148"/>
      <c r="S125" s="148"/>
      <c r="T125" s="148"/>
      <c r="U125" s="148"/>
      <c r="V125" s="148"/>
      <c r="W125" s="148"/>
      <c r="X125" s="148"/>
      <c r="Y125" s="148"/>
      <c r="Z125" s="148"/>
    </row>
    <row r="126" spans="1:26" x14ac:dyDescent="0.25">
      <c r="A126" s="230"/>
      <c r="B126" s="123"/>
      <c r="C126" s="232" t="s">
        <v>726</v>
      </c>
      <c r="D126" s="231"/>
      <c r="E126" s="231" t="s">
        <v>1485</v>
      </c>
      <c r="F126" s="231" t="s">
        <v>712</v>
      </c>
      <c r="G126" s="231" t="s">
        <v>1486</v>
      </c>
      <c r="H126" s="253"/>
      <c r="I126" s="93"/>
      <c r="J126" s="233"/>
      <c r="K126" s="148"/>
      <c r="L126" s="148"/>
      <c r="M126" s="148"/>
      <c r="N126" s="148"/>
      <c r="O126" s="148"/>
      <c r="P126" s="148"/>
      <c r="Q126" s="148"/>
      <c r="R126" s="148"/>
      <c r="S126" s="148"/>
      <c r="T126" s="148"/>
      <c r="U126" s="148"/>
      <c r="V126" s="148"/>
      <c r="W126" s="148"/>
      <c r="X126" s="148"/>
      <c r="Y126" s="148"/>
      <c r="Z126" s="148"/>
    </row>
    <row r="127" spans="1:26" x14ac:dyDescent="0.25">
      <c r="A127" s="230"/>
      <c r="B127" s="123"/>
      <c r="C127" s="124" t="s">
        <v>1487</v>
      </c>
      <c r="D127" s="153">
        <f t="shared" ref="D127:D133" si="8">IF(E127="Justificado",0,1)</f>
        <v>1</v>
      </c>
      <c r="E127" s="126">
        <v>1</v>
      </c>
      <c r="F127" s="126"/>
      <c r="G127" s="127"/>
      <c r="H127" s="253"/>
      <c r="I127" s="93"/>
      <c r="J127" s="233"/>
      <c r="K127" s="148"/>
      <c r="L127" s="148"/>
      <c r="M127" s="148"/>
      <c r="N127" s="148"/>
      <c r="O127" s="148"/>
      <c r="P127" s="148"/>
      <c r="Q127" s="148"/>
      <c r="R127" s="148"/>
      <c r="S127" s="148"/>
      <c r="T127" s="148"/>
      <c r="U127" s="148"/>
      <c r="V127" s="148"/>
      <c r="W127" s="148"/>
      <c r="X127" s="148"/>
      <c r="Y127" s="148"/>
      <c r="Z127" s="148"/>
    </row>
    <row r="128" spans="1:26" ht="24" x14ac:dyDescent="0.25">
      <c r="A128" s="230"/>
      <c r="B128" s="123"/>
      <c r="C128" s="124" t="s">
        <v>1488</v>
      </c>
      <c r="D128" s="153">
        <f t="shared" si="8"/>
        <v>1</v>
      </c>
      <c r="E128" s="126">
        <v>1</v>
      </c>
      <c r="F128" s="126"/>
      <c r="G128" s="127"/>
      <c r="H128" s="253"/>
      <c r="I128" s="93"/>
      <c r="J128" s="233"/>
      <c r="K128" s="148"/>
      <c r="L128" s="148"/>
      <c r="M128" s="148"/>
      <c r="N128" s="148"/>
      <c r="O128" s="148"/>
      <c r="P128" s="148"/>
      <c r="Q128" s="148"/>
      <c r="R128" s="148"/>
      <c r="S128" s="148"/>
      <c r="T128" s="148"/>
      <c r="U128" s="148"/>
      <c r="V128" s="148"/>
      <c r="W128" s="148"/>
      <c r="X128" s="148"/>
      <c r="Y128" s="148"/>
      <c r="Z128" s="148"/>
    </row>
    <row r="129" spans="1:26" ht="48" x14ac:dyDescent="0.25">
      <c r="A129" s="230"/>
      <c r="B129" s="49"/>
      <c r="C129" s="128" t="s">
        <v>4754</v>
      </c>
      <c r="D129" s="153">
        <f t="shared" si="8"/>
        <v>1</v>
      </c>
      <c r="E129" s="126">
        <v>1</v>
      </c>
      <c r="F129" s="126"/>
      <c r="G129" s="127"/>
      <c r="H129" s="253"/>
      <c r="I129" s="93"/>
      <c r="J129" s="230"/>
      <c r="K129" s="148"/>
      <c r="L129" s="148"/>
      <c r="M129" s="148"/>
      <c r="N129" s="148"/>
      <c r="O129" s="148"/>
      <c r="P129" s="148"/>
      <c r="Q129" s="148"/>
      <c r="R129" s="148"/>
      <c r="S129" s="148"/>
      <c r="T129" s="148"/>
      <c r="U129" s="148"/>
      <c r="V129" s="148"/>
      <c r="W129" s="148"/>
      <c r="X129" s="148"/>
      <c r="Y129" s="148"/>
      <c r="Z129" s="148"/>
    </row>
    <row r="130" spans="1:26" ht="24" x14ac:dyDescent="0.25">
      <c r="A130" s="230"/>
      <c r="B130" s="49"/>
      <c r="C130" s="128" t="s">
        <v>4755</v>
      </c>
      <c r="D130" s="153">
        <f t="shared" si="8"/>
        <v>1</v>
      </c>
      <c r="E130" s="126">
        <v>1</v>
      </c>
      <c r="F130" s="126"/>
      <c r="G130" s="127"/>
      <c r="H130" s="253"/>
      <c r="I130" s="93"/>
      <c r="J130" s="230"/>
      <c r="K130" s="148"/>
      <c r="L130" s="148"/>
      <c r="M130" s="148"/>
      <c r="N130" s="148"/>
      <c r="O130" s="148"/>
      <c r="P130" s="148"/>
      <c r="Q130" s="148"/>
      <c r="R130" s="148"/>
      <c r="S130" s="148"/>
      <c r="T130" s="148"/>
      <c r="U130" s="148"/>
      <c r="V130" s="148"/>
      <c r="W130" s="148"/>
      <c r="X130" s="148"/>
      <c r="Y130" s="148"/>
      <c r="Z130" s="148"/>
    </row>
    <row r="131" spans="1:26" x14ac:dyDescent="0.25">
      <c r="A131" s="230"/>
      <c r="B131" s="49"/>
      <c r="C131" s="128" t="s">
        <v>4756</v>
      </c>
      <c r="D131" s="153">
        <f t="shared" si="8"/>
        <v>1</v>
      </c>
      <c r="E131" s="126">
        <v>1</v>
      </c>
      <c r="F131" s="126"/>
      <c r="G131" s="127"/>
      <c r="H131" s="253"/>
      <c r="I131" s="93"/>
      <c r="J131" s="230"/>
      <c r="K131" s="148"/>
      <c r="L131" s="148"/>
      <c r="M131" s="148"/>
      <c r="N131" s="148"/>
      <c r="O131" s="148"/>
      <c r="P131" s="148"/>
      <c r="Q131" s="148"/>
      <c r="R131" s="148"/>
      <c r="S131" s="148"/>
      <c r="T131" s="148"/>
      <c r="U131" s="148"/>
      <c r="V131" s="148"/>
      <c r="W131" s="148"/>
      <c r="X131" s="148"/>
      <c r="Y131" s="148"/>
      <c r="Z131" s="148"/>
    </row>
    <row r="132" spans="1:26" x14ac:dyDescent="0.25">
      <c r="A132" s="230"/>
      <c r="B132" s="49"/>
      <c r="C132" s="124" t="s">
        <v>2116</v>
      </c>
      <c r="D132" s="153">
        <f t="shared" si="8"/>
        <v>1</v>
      </c>
      <c r="E132" s="126">
        <v>1</v>
      </c>
      <c r="F132" s="126"/>
      <c r="G132" s="127"/>
      <c r="H132" s="253"/>
      <c r="I132" s="93"/>
      <c r="J132" s="230"/>
      <c r="K132" s="148"/>
      <c r="L132" s="148"/>
      <c r="M132" s="148"/>
      <c r="N132" s="148"/>
      <c r="O132" s="148"/>
      <c r="P132" s="148"/>
      <c r="Q132" s="148"/>
      <c r="R132" s="148"/>
      <c r="S132" s="148"/>
      <c r="T132" s="148"/>
      <c r="U132" s="148"/>
      <c r="V132" s="148"/>
      <c r="W132" s="148"/>
      <c r="X132" s="148"/>
      <c r="Y132" s="148"/>
      <c r="Z132" s="148"/>
    </row>
    <row r="133" spans="1:26" ht="24" x14ac:dyDescent="0.25">
      <c r="A133" s="230"/>
      <c r="B133" s="49"/>
      <c r="C133" s="124" t="s">
        <v>2117</v>
      </c>
      <c r="D133" s="153">
        <f t="shared" si="8"/>
        <v>1</v>
      </c>
      <c r="E133" s="126">
        <v>1</v>
      </c>
      <c r="F133" s="126"/>
      <c r="G133" s="127"/>
      <c r="H133" s="253"/>
      <c r="I133" s="93"/>
      <c r="J133" s="230"/>
      <c r="K133" s="148"/>
      <c r="L133" s="148"/>
      <c r="M133" s="148"/>
      <c r="N133" s="148"/>
      <c r="O133" s="148"/>
      <c r="P133" s="148"/>
      <c r="Q133" s="148"/>
      <c r="R133" s="148"/>
      <c r="S133" s="148"/>
      <c r="T133" s="148"/>
      <c r="U133" s="148"/>
      <c r="V133" s="148"/>
      <c r="W133" s="148"/>
      <c r="X133" s="148"/>
      <c r="Y133" s="148"/>
      <c r="Z133" s="148"/>
    </row>
    <row r="134" spans="1:26" ht="48" x14ac:dyDescent="0.25">
      <c r="A134" s="230"/>
      <c r="B134" s="49"/>
      <c r="C134" s="128" t="s">
        <v>4757</v>
      </c>
      <c r="D134" s="153">
        <f t="shared" ref="D134:D142" si="9">IF(E134="Justificado",0,1)</f>
        <v>1</v>
      </c>
      <c r="E134" s="126">
        <v>1</v>
      </c>
      <c r="F134" s="126"/>
      <c r="G134" s="127"/>
      <c r="H134" s="253"/>
      <c r="I134" s="93"/>
      <c r="J134" s="230"/>
      <c r="K134" s="148"/>
      <c r="L134" s="148"/>
      <c r="M134" s="148"/>
      <c r="N134" s="148"/>
      <c r="O134" s="148"/>
      <c r="P134" s="148"/>
      <c r="Q134" s="148"/>
      <c r="R134" s="148"/>
      <c r="S134" s="148"/>
      <c r="T134" s="148"/>
      <c r="U134" s="148"/>
      <c r="V134" s="148"/>
      <c r="W134" s="148"/>
      <c r="X134" s="148"/>
      <c r="Y134" s="148"/>
      <c r="Z134" s="148"/>
    </row>
    <row r="135" spans="1:26" x14ac:dyDescent="0.25">
      <c r="A135" s="230"/>
      <c r="B135" s="49"/>
      <c r="C135" s="128" t="s">
        <v>4758</v>
      </c>
      <c r="D135" s="153">
        <f t="shared" si="9"/>
        <v>1</v>
      </c>
      <c r="E135" s="126">
        <v>1</v>
      </c>
      <c r="F135" s="126"/>
      <c r="G135" s="127"/>
      <c r="H135" s="253"/>
      <c r="I135" s="93"/>
      <c r="J135" s="230"/>
      <c r="K135" s="148"/>
      <c r="L135" s="148"/>
      <c r="M135" s="148"/>
      <c r="N135" s="148"/>
      <c r="O135" s="148"/>
      <c r="P135" s="148"/>
      <c r="Q135" s="148"/>
      <c r="R135" s="148"/>
      <c r="S135" s="148"/>
      <c r="T135" s="148"/>
      <c r="U135" s="148"/>
      <c r="V135" s="148"/>
      <c r="W135" s="148"/>
      <c r="X135" s="148"/>
      <c r="Y135" s="148"/>
      <c r="Z135" s="148"/>
    </row>
    <row r="136" spans="1:26" ht="24" x14ac:dyDescent="0.25">
      <c r="A136" s="230"/>
      <c r="B136" s="49"/>
      <c r="C136" s="128" t="s">
        <v>4759</v>
      </c>
      <c r="D136" s="153">
        <f t="shared" si="9"/>
        <v>1</v>
      </c>
      <c r="E136" s="126">
        <v>1</v>
      </c>
      <c r="F136" s="126"/>
      <c r="G136" s="127"/>
      <c r="H136" s="253"/>
      <c r="I136" s="93"/>
      <c r="J136" s="230"/>
      <c r="K136" s="148"/>
      <c r="L136" s="148"/>
      <c r="M136" s="148"/>
      <c r="N136" s="148"/>
      <c r="O136" s="148"/>
      <c r="P136" s="148"/>
      <c r="Q136" s="148"/>
      <c r="R136" s="148"/>
      <c r="S136" s="148"/>
      <c r="T136" s="148"/>
      <c r="U136" s="148"/>
      <c r="V136" s="148"/>
      <c r="W136" s="148"/>
      <c r="X136" s="148"/>
      <c r="Y136" s="148"/>
      <c r="Z136" s="148"/>
    </row>
    <row r="137" spans="1:26" ht="24" x14ac:dyDescent="0.25">
      <c r="A137" s="230"/>
      <c r="B137" s="49"/>
      <c r="C137" s="128" t="s">
        <v>4760</v>
      </c>
      <c r="D137" s="153">
        <f t="shared" si="9"/>
        <v>1</v>
      </c>
      <c r="E137" s="126">
        <v>1</v>
      </c>
      <c r="F137" s="126"/>
      <c r="G137" s="127"/>
      <c r="H137" s="253"/>
      <c r="I137" s="93"/>
      <c r="J137" s="230"/>
      <c r="K137" s="148"/>
      <c r="L137" s="148"/>
      <c r="M137" s="148"/>
      <c r="N137" s="148"/>
      <c r="O137" s="148"/>
      <c r="P137" s="148"/>
      <c r="Q137" s="148"/>
      <c r="R137" s="148"/>
      <c r="S137" s="148"/>
      <c r="T137" s="148"/>
      <c r="U137" s="148"/>
      <c r="V137" s="148"/>
      <c r="W137" s="148"/>
      <c r="X137" s="148"/>
      <c r="Y137" s="148"/>
      <c r="Z137" s="148"/>
    </row>
    <row r="138" spans="1:26" x14ac:dyDescent="0.25">
      <c r="A138" s="230"/>
      <c r="B138" s="49"/>
      <c r="C138" s="128" t="s">
        <v>4761</v>
      </c>
      <c r="D138" s="153">
        <f t="shared" si="9"/>
        <v>1</v>
      </c>
      <c r="E138" s="126">
        <v>1</v>
      </c>
      <c r="F138" s="126"/>
      <c r="G138" s="127"/>
      <c r="H138" s="253"/>
      <c r="I138" s="93"/>
      <c r="J138" s="230"/>
      <c r="K138" s="148"/>
      <c r="L138" s="148"/>
      <c r="M138" s="148"/>
      <c r="N138" s="148"/>
      <c r="O138" s="148"/>
      <c r="P138" s="148"/>
      <c r="Q138" s="148"/>
      <c r="R138" s="148"/>
      <c r="S138" s="148"/>
      <c r="T138" s="148"/>
      <c r="U138" s="148"/>
      <c r="V138" s="148"/>
      <c r="W138" s="148"/>
      <c r="X138" s="148"/>
      <c r="Y138" s="148"/>
      <c r="Z138" s="148"/>
    </row>
    <row r="139" spans="1:26" x14ac:dyDescent="0.25">
      <c r="A139" s="230"/>
      <c r="B139" s="49"/>
      <c r="C139" s="128" t="s">
        <v>4762</v>
      </c>
      <c r="D139" s="153">
        <f t="shared" si="9"/>
        <v>1</v>
      </c>
      <c r="E139" s="126">
        <v>1</v>
      </c>
      <c r="F139" s="126"/>
      <c r="G139" s="127"/>
      <c r="H139" s="253"/>
      <c r="I139" s="93"/>
      <c r="J139" s="230"/>
      <c r="K139" s="148"/>
      <c r="L139" s="148"/>
      <c r="M139" s="148"/>
      <c r="N139" s="148"/>
      <c r="O139" s="148"/>
      <c r="P139" s="148"/>
      <c r="Q139" s="148"/>
      <c r="R139" s="148"/>
      <c r="S139" s="148"/>
      <c r="T139" s="148"/>
      <c r="U139" s="148"/>
      <c r="V139" s="148"/>
      <c r="W139" s="148"/>
      <c r="X139" s="148"/>
      <c r="Y139" s="148"/>
      <c r="Z139" s="148"/>
    </row>
    <row r="140" spans="1:26" x14ac:dyDescent="0.25">
      <c r="A140" s="230"/>
      <c r="B140" s="49"/>
      <c r="C140" s="128" t="s">
        <v>4763</v>
      </c>
      <c r="D140" s="153">
        <f t="shared" si="9"/>
        <v>1</v>
      </c>
      <c r="E140" s="126">
        <v>1</v>
      </c>
      <c r="F140" s="126"/>
      <c r="G140" s="127"/>
      <c r="H140" s="253"/>
      <c r="I140" s="93"/>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49"/>
      <c r="C141" s="124" t="s">
        <v>2537</v>
      </c>
      <c r="D141" s="153">
        <f t="shared" si="9"/>
        <v>1</v>
      </c>
      <c r="E141" s="126">
        <v>1</v>
      </c>
      <c r="F141" s="126"/>
      <c r="G141" s="127"/>
      <c r="H141" s="253"/>
      <c r="I141" s="93"/>
      <c r="J141" s="230"/>
      <c r="K141" s="148"/>
      <c r="L141" s="148"/>
      <c r="M141" s="148"/>
      <c r="N141" s="148"/>
      <c r="O141" s="148"/>
      <c r="P141" s="148"/>
      <c r="Q141" s="148"/>
      <c r="R141" s="148"/>
      <c r="S141" s="148"/>
      <c r="T141" s="148"/>
      <c r="U141" s="148"/>
      <c r="V141" s="148"/>
      <c r="W141" s="148"/>
      <c r="X141" s="148"/>
      <c r="Y141" s="148"/>
      <c r="Z141" s="148"/>
    </row>
    <row r="142" spans="1:26" ht="24" x14ac:dyDescent="0.25">
      <c r="A142" s="230"/>
      <c r="B142" s="49"/>
      <c r="C142" s="124" t="s">
        <v>2538</v>
      </c>
      <c r="D142" s="153">
        <f t="shared" si="9"/>
        <v>1</v>
      </c>
      <c r="E142" s="126">
        <v>1</v>
      </c>
      <c r="F142" s="126"/>
      <c r="G142" s="127"/>
      <c r="H142" s="253"/>
      <c r="I142" s="93"/>
      <c r="J142" s="230"/>
      <c r="K142" s="148"/>
      <c r="L142" s="148"/>
      <c r="M142" s="148"/>
      <c r="N142" s="148"/>
      <c r="O142" s="148"/>
      <c r="P142" s="148"/>
      <c r="Q142" s="148"/>
      <c r="R142" s="148"/>
      <c r="S142" s="148"/>
      <c r="T142" s="148"/>
      <c r="U142" s="148"/>
      <c r="V142" s="148"/>
      <c r="W142" s="148"/>
      <c r="X142" s="148"/>
      <c r="Y142" s="148"/>
      <c r="Z142" s="148"/>
    </row>
    <row r="143" spans="1:26" x14ac:dyDescent="0.25">
      <c r="A143" s="230"/>
      <c r="B143" s="49"/>
      <c r="C143" s="128" t="s">
        <v>4764</v>
      </c>
      <c r="D143" s="153">
        <f t="shared" ref="D143:D146" si="10">IF(E143="Justificado",0,1)</f>
        <v>1</v>
      </c>
      <c r="E143" s="126">
        <v>1</v>
      </c>
      <c r="F143" s="126"/>
      <c r="G143" s="127"/>
      <c r="H143" s="253"/>
      <c r="I143" s="93"/>
      <c r="J143" s="230"/>
      <c r="K143" s="148"/>
      <c r="L143" s="148"/>
      <c r="M143" s="148"/>
      <c r="N143" s="148"/>
      <c r="O143" s="148"/>
      <c r="P143" s="148"/>
      <c r="Q143" s="148"/>
      <c r="R143" s="148"/>
      <c r="S143" s="148"/>
      <c r="T143" s="148"/>
      <c r="U143" s="148"/>
      <c r="V143" s="148"/>
      <c r="W143" s="148"/>
      <c r="X143" s="148"/>
      <c r="Y143" s="148"/>
      <c r="Z143" s="148"/>
    </row>
    <row r="144" spans="1:26" x14ac:dyDescent="0.25">
      <c r="A144" s="230"/>
      <c r="B144" s="49"/>
      <c r="C144" s="128" t="s">
        <v>4765</v>
      </c>
      <c r="D144" s="153">
        <f t="shared" si="10"/>
        <v>1</v>
      </c>
      <c r="E144" s="126">
        <v>1</v>
      </c>
      <c r="F144" s="126"/>
      <c r="G144" s="127"/>
      <c r="H144" s="253"/>
      <c r="I144" s="93"/>
      <c r="J144" s="230"/>
      <c r="K144" s="148"/>
      <c r="L144" s="148"/>
      <c r="M144" s="148"/>
      <c r="N144" s="148"/>
      <c r="O144" s="148"/>
      <c r="P144" s="148"/>
      <c r="Q144" s="148"/>
      <c r="R144" s="148"/>
      <c r="S144" s="148"/>
      <c r="T144" s="148"/>
      <c r="U144" s="148"/>
      <c r="V144" s="148"/>
      <c r="W144" s="148"/>
      <c r="X144" s="148"/>
      <c r="Y144" s="148"/>
      <c r="Z144" s="148"/>
    </row>
    <row r="145" spans="1:26" ht="24" x14ac:dyDescent="0.25">
      <c r="A145" s="230"/>
      <c r="B145" s="49"/>
      <c r="C145" s="128" t="s">
        <v>4766</v>
      </c>
      <c r="D145" s="153">
        <f t="shared" si="10"/>
        <v>1</v>
      </c>
      <c r="E145" s="126">
        <v>1</v>
      </c>
      <c r="F145" s="126"/>
      <c r="G145" s="127"/>
      <c r="H145" s="253"/>
      <c r="I145" s="129"/>
      <c r="J145" s="230"/>
      <c r="K145" s="148"/>
      <c r="L145" s="148"/>
      <c r="M145" s="148"/>
      <c r="N145" s="148"/>
      <c r="O145" s="148"/>
      <c r="P145" s="148"/>
      <c r="Q145" s="148"/>
      <c r="R145" s="148"/>
      <c r="S145" s="148"/>
      <c r="T145" s="148"/>
      <c r="U145" s="148"/>
      <c r="V145" s="148"/>
      <c r="W145" s="148"/>
      <c r="X145" s="148"/>
      <c r="Y145" s="148"/>
      <c r="Z145" s="148"/>
    </row>
    <row r="146" spans="1:26" ht="24" x14ac:dyDescent="0.25">
      <c r="A146" s="230"/>
      <c r="B146" s="49"/>
      <c r="C146" s="128" t="s">
        <v>4767</v>
      </c>
      <c r="D146" s="153">
        <f t="shared" si="10"/>
        <v>1</v>
      </c>
      <c r="E146" s="126">
        <v>1</v>
      </c>
      <c r="F146" s="126"/>
      <c r="G146" s="127"/>
      <c r="H146" s="253"/>
      <c r="I146" s="129"/>
      <c r="J146" s="230"/>
      <c r="K146" s="148"/>
      <c r="L146" s="148"/>
      <c r="M146" s="148"/>
      <c r="N146" s="148"/>
      <c r="O146" s="148"/>
      <c r="P146" s="148"/>
      <c r="Q146" s="148"/>
      <c r="R146" s="148"/>
      <c r="S146" s="148"/>
      <c r="T146" s="148"/>
      <c r="U146" s="148"/>
      <c r="V146" s="148"/>
      <c r="W146" s="148"/>
      <c r="X146" s="148"/>
      <c r="Y146" s="148"/>
      <c r="Z146" s="148"/>
    </row>
    <row r="147" spans="1:26" x14ac:dyDescent="0.25">
      <c r="A147" s="230"/>
      <c r="B147" s="49"/>
      <c r="C147" s="234"/>
      <c r="D147" s="253"/>
      <c r="E147" s="253"/>
      <c r="F147" s="253"/>
      <c r="G147" s="253"/>
      <c r="H147" s="253"/>
      <c r="I147" s="129"/>
      <c r="J147" s="230"/>
      <c r="K147" s="148"/>
      <c r="L147" s="148"/>
      <c r="M147" s="148"/>
      <c r="N147" s="148"/>
      <c r="O147" s="148"/>
      <c r="P147" s="148"/>
      <c r="Q147" s="148"/>
      <c r="R147" s="148"/>
      <c r="S147" s="148"/>
      <c r="T147" s="148"/>
      <c r="U147" s="148"/>
      <c r="V147" s="148"/>
      <c r="W147" s="148"/>
      <c r="X147" s="148"/>
      <c r="Y147" s="148"/>
      <c r="Z147" s="148"/>
    </row>
    <row r="148" spans="1:26" x14ac:dyDescent="0.25">
      <c r="A148" s="230"/>
      <c r="B148" s="49"/>
      <c r="C148" s="234" t="s">
        <v>1480</v>
      </c>
      <c r="D148" s="253"/>
      <c r="E148" s="253"/>
      <c r="F148" s="253"/>
      <c r="G148" s="253"/>
      <c r="H148" s="253"/>
      <c r="I148" s="129"/>
      <c r="J148" s="230"/>
      <c r="K148" s="148"/>
      <c r="L148" s="148"/>
      <c r="M148" s="148"/>
      <c r="N148" s="148"/>
      <c r="O148" s="148"/>
      <c r="P148" s="148"/>
      <c r="Q148" s="148"/>
      <c r="R148" s="148"/>
      <c r="S148" s="148"/>
      <c r="T148" s="148"/>
      <c r="U148" s="148"/>
      <c r="V148" s="148"/>
      <c r="W148" s="148"/>
      <c r="X148" s="148"/>
      <c r="Y148" s="148"/>
      <c r="Z148" s="148"/>
    </row>
    <row r="149" spans="1:26" x14ac:dyDescent="0.25">
      <c r="A149" s="230"/>
      <c r="B149" s="49"/>
      <c r="C149" s="234"/>
      <c r="D149" s="253"/>
      <c r="E149" s="253"/>
      <c r="F149" s="253"/>
      <c r="G149" s="253"/>
      <c r="H149" s="253"/>
      <c r="I149" s="129"/>
      <c r="J149" s="230"/>
      <c r="K149" s="148"/>
      <c r="L149" s="148"/>
      <c r="M149" s="148"/>
      <c r="N149" s="148"/>
      <c r="O149" s="148"/>
      <c r="P149" s="148"/>
      <c r="Q149" s="148"/>
      <c r="R149" s="148"/>
      <c r="S149" s="148"/>
      <c r="T149" s="148"/>
      <c r="U149" s="148"/>
      <c r="V149" s="148"/>
      <c r="W149" s="148"/>
      <c r="X149" s="148"/>
      <c r="Y149" s="148"/>
      <c r="Z149" s="148"/>
    </row>
    <row r="150" spans="1:26" x14ac:dyDescent="0.25">
      <c r="A150" s="230"/>
      <c r="B150" s="49"/>
      <c r="C150" s="232" t="s">
        <v>726</v>
      </c>
      <c r="D150" s="231"/>
      <c r="E150" s="231" t="s">
        <v>1485</v>
      </c>
      <c r="F150" s="231" t="s">
        <v>712</v>
      </c>
      <c r="G150" s="231" t="s">
        <v>1486</v>
      </c>
      <c r="H150" s="253"/>
      <c r="I150" s="129"/>
      <c r="J150" s="230"/>
      <c r="K150" s="148"/>
      <c r="L150" s="148"/>
      <c r="M150" s="148"/>
      <c r="N150" s="148"/>
      <c r="O150" s="148"/>
      <c r="P150" s="148"/>
      <c r="Q150" s="148"/>
      <c r="R150" s="148"/>
      <c r="S150" s="148"/>
      <c r="T150" s="148"/>
      <c r="U150" s="148"/>
      <c r="V150" s="148"/>
      <c r="W150" s="148"/>
      <c r="X150" s="148"/>
      <c r="Y150" s="148"/>
      <c r="Z150" s="148"/>
    </row>
    <row r="151" spans="1:26" x14ac:dyDescent="0.25">
      <c r="A151" s="230"/>
      <c r="B151" s="49"/>
      <c r="C151" s="130" t="s">
        <v>4768</v>
      </c>
      <c r="D151" s="153">
        <f t="shared" ref="D151:D157" si="11">IF(E151="Justificado",0,1)</f>
        <v>1</v>
      </c>
      <c r="E151" s="126">
        <v>1</v>
      </c>
      <c r="F151" s="126"/>
      <c r="G151" s="127"/>
      <c r="H151" s="253"/>
      <c r="I151" s="129"/>
      <c r="J151" s="230"/>
      <c r="K151" s="148"/>
      <c r="L151" s="148"/>
      <c r="M151" s="148"/>
      <c r="N151" s="148"/>
      <c r="O151" s="148"/>
      <c r="P151" s="148"/>
      <c r="Q151" s="148"/>
      <c r="R151" s="148"/>
      <c r="S151" s="148"/>
      <c r="T151" s="148"/>
      <c r="U151" s="148"/>
      <c r="V151" s="148"/>
      <c r="W151" s="148"/>
      <c r="X151" s="148"/>
      <c r="Y151" s="148"/>
      <c r="Z151" s="148"/>
    </row>
    <row r="152" spans="1:26" ht="36" x14ac:dyDescent="0.25">
      <c r="A152" s="230"/>
      <c r="B152" s="49"/>
      <c r="C152" s="124" t="s">
        <v>1939</v>
      </c>
      <c r="D152" s="153">
        <f t="shared" si="11"/>
        <v>1</v>
      </c>
      <c r="E152" s="126">
        <v>1</v>
      </c>
      <c r="F152" s="126"/>
      <c r="G152" s="127"/>
      <c r="H152" s="253"/>
      <c r="I152" s="129"/>
      <c r="J152" s="230"/>
      <c r="K152" s="148"/>
      <c r="L152" s="148"/>
      <c r="M152" s="148"/>
      <c r="N152" s="148"/>
      <c r="O152" s="148"/>
      <c r="P152" s="148"/>
      <c r="Q152" s="148"/>
      <c r="R152" s="148"/>
      <c r="S152" s="148"/>
      <c r="T152" s="148"/>
      <c r="U152" s="148"/>
      <c r="V152" s="148"/>
      <c r="W152" s="148"/>
      <c r="X152" s="148"/>
      <c r="Y152" s="148"/>
      <c r="Z152" s="148"/>
    </row>
    <row r="153" spans="1:26" ht="36" x14ac:dyDescent="0.25">
      <c r="A153" s="230"/>
      <c r="B153" s="49"/>
      <c r="C153" s="124" t="s">
        <v>1940</v>
      </c>
      <c r="D153" s="153">
        <f t="shared" si="11"/>
        <v>1</v>
      </c>
      <c r="E153" s="126">
        <v>1</v>
      </c>
      <c r="F153" s="126"/>
      <c r="G153" s="127"/>
      <c r="H153" s="253"/>
      <c r="I153" s="129"/>
      <c r="J153" s="230"/>
      <c r="K153" s="148"/>
      <c r="L153" s="148"/>
      <c r="M153" s="148"/>
      <c r="N153" s="148"/>
      <c r="O153" s="148"/>
      <c r="P153" s="148"/>
      <c r="Q153" s="148"/>
      <c r="R153" s="148"/>
      <c r="S153" s="148"/>
      <c r="T153" s="148"/>
      <c r="U153" s="148"/>
      <c r="V153" s="148"/>
      <c r="W153" s="148"/>
      <c r="X153" s="148"/>
      <c r="Y153" s="148"/>
      <c r="Z153" s="148"/>
    </row>
    <row r="154" spans="1:26" ht="36" x14ac:dyDescent="0.25">
      <c r="A154" s="230"/>
      <c r="B154" s="49"/>
      <c r="C154" s="124" t="s">
        <v>1941</v>
      </c>
      <c r="D154" s="153">
        <f t="shared" si="11"/>
        <v>1</v>
      </c>
      <c r="E154" s="126">
        <v>1</v>
      </c>
      <c r="F154" s="126"/>
      <c r="G154" s="127"/>
      <c r="H154" s="253"/>
      <c r="I154" s="129"/>
      <c r="J154" s="230"/>
      <c r="K154" s="148"/>
      <c r="L154" s="148"/>
      <c r="M154" s="148"/>
      <c r="N154" s="148"/>
      <c r="O154" s="148"/>
      <c r="P154" s="148"/>
      <c r="Q154" s="148"/>
      <c r="R154" s="148"/>
      <c r="S154" s="148"/>
      <c r="T154" s="148"/>
      <c r="U154" s="148"/>
      <c r="V154" s="148"/>
      <c r="W154" s="148"/>
      <c r="X154" s="148"/>
      <c r="Y154" s="148"/>
      <c r="Z154" s="148"/>
    </row>
    <row r="155" spans="1:26" ht="24" x14ac:dyDescent="0.25">
      <c r="A155" s="230"/>
      <c r="B155" s="49"/>
      <c r="C155" s="124" t="s">
        <v>1942</v>
      </c>
      <c r="D155" s="153">
        <f t="shared" si="11"/>
        <v>1</v>
      </c>
      <c r="E155" s="126">
        <v>1</v>
      </c>
      <c r="F155" s="126"/>
      <c r="G155" s="127"/>
      <c r="H155" s="253"/>
      <c r="I155" s="129"/>
      <c r="J155" s="230"/>
      <c r="K155" s="148"/>
      <c r="L155" s="148"/>
      <c r="M155" s="148"/>
      <c r="N155" s="148"/>
      <c r="O155" s="148"/>
      <c r="P155" s="148"/>
      <c r="Q155" s="148"/>
      <c r="R155" s="148"/>
      <c r="S155" s="148"/>
      <c r="T155" s="148"/>
      <c r="U155" s="148"/>
      <c r="V155" s="148"/>
      <c r="W155" s="148"/>
      <c r="X155" s="148"/>
      <c r="Y155" s="148"/>
      <c r="Z155" s="148"/>
    </row>
    <row r="156" spans="1:26" ht="24" x14ac:dyDescent="0.25">
      <c r="A156" s="230"/>
      <c r="B156" s="49"/>
      <c r="C156" s="124" t="s">
        <v>1943</v>
      </c>
      <c r="D156" s="153">
        <f t="shared" si="11"/>
        <v>1</v>
      </c>
      <c r="E156" s="126">
        <v>1</v>
      </c>
      <c r="F156" s="126"/>
      <c r="G156" s="127"/>
      <c r="H156" s="253"/>
      <c r="I156" s="129"/>
      <c r="J156" s="230"/>
      <c r="K156" s="148"/>
      <c r="L156" s="148"/>
      <c r="M156" s="148"/>
      <c r="N156" s="148"/>
      <c r="O156" s="148"/>
      <c r="P156" s="148"/>
      <c r="Q156" s="148"/>
      <c r="R156" s="148"/>
      <c r="S156" s="148"/>
      <c r="T156" s="148"/>
      <c r="U156" s="148"/>
      <c r="V156" s="148"/>
      <c r="W156" s="148"/>
      <c r="X156" s="148"/>
      <c r="Y156" s="148"/>
      <c r="Z156" s="148"/>
    </row>
    <row r="157" spans="1:26" ht="36" x14ac:dyDescent="0.25">
      <c r="A157" s="230"/>
      <c r="B157" s="49"/>
      <c r="C157" s="124" t="s">
        <v>1944</v>
      </c>
      <c r="D157" s="153">
        <f t="shared" si="11"/>
        <v>1</v>
      </c>
      <c r="E157" s="126">
        <v>1</v>
      </c>
      <c r="F157" s="126"/>
      <c r="G157" s="127"/>
      <c r="H157" s="253"/>
      <c r="I157" s="129"/>
      <c r="J157" s="230"/>
      <c r="K157" s="148"/>
      <c r="L157" s="148"/>
      <c r="M157" s="148"/>
      <c r="N157" s="148"/>
      <c r="O157" s="148"/>
      <c r="P157" s="148"/>
      <c r="Q157" s="148"/>
      <c r="R157" s="148"/>
      <c r="S157" s="148"/>
      <c r="T157" s="148"/>
      <c r="U157" s="148"/>
      <c r="V157" s="148"/>
      <c r="W157" s="148"/>
      <c r="X157" s="148"/>
      <c r="Y157" s="148"/>
      <c r="Z157" s="148"/>
    </row>
    <row r="158" spans="1:26" ht="36" x14ac:dyDescent="0.25">
      <c r="A158" s="230"/>
      <c r="B158" s="49"/>
      <c r="C158" s="130" t="s">
        <v>4769</v>
      </c>
      <c r="D158" s="153">
        <f t="shared" ref="D158:D159" si="12">IF(E158="Justificado",0,1)</f>
        <v>1</v>
      </c>
      <c r="E158" s="126">
        <v>1</v>
      </c>
      <c r="F158" s="126"/>
      <c r="G158" s="127"/>
      <c r="H158" s="253"/>
      <c r="I158" s="129"/>
      <c r="J158" s="230"/>
      <c r="K158" s="148"/>
      <c r="L158" s="148"/>
      <c r="M158" s="148"/>
      <c r="N158" s="148"/>
      <c r="O158" s="148"/>
      <c r="P158" s="148"/>
      <c r="Q158" s="148"/>
      <c r="R158" s="148"/>
      <c r="S158" s="148"/>
      <c r="T158" s="148"/>
      <c r="U158" s="148"/>
      <c r="V158" s="148"/>
      <c r="W158" s="148"/>
      <c r="X158" s="148"/>
      <c r="Y158" s="148"/>
      <c r="Z158" s="148"/>
    </row>
    <row r="159" spans="1:26" x14ac:dyDescent="0.25">
      <c r="A159" s="230"/>
      <c r="B159" s="49"/>
      <c r="C159" s="124" t="s">
        <v>1946</v>
      </c>
      <c r="D159" s="153">
        <f t="shared" si="12"/>
        <v>1</v>
      </c>
      <c r="E159" s="126">
        <v>1</v>
      </c>
      <c r="F159" s="126"/>
      <c r="G159" s="127"/>
      <c r="H159" s="253"/>
      <c r="I159" s="129"/>
      <c r="J159" s="230"/>
      <c r="K159" s="148"/>
      <c r="L159" s="148"/>
      <c r="M159" s="148"/>
      <c r="N159" s="148"/>
      <c r="O159" s="148"/>
      <c r="P159" s="148"/>
      <c r="Q159" s="148"/>
      <c r="R159" s="148"/>
      <c r="S159" s="148"/>
      <c r="T159" s="148"/>
      <c r="U159" s="148"/>
      <c r="V159" s="148"/>
      <c r="W159" s="148"/>
      <c r="X159" s="148"/>
      <c r="Y159" s="148"/>
      <c r="Z159" s="148"/>
    </row>
    <row r="160" spans="1:26" x14ac:dyDescent="0.25">
      <c r="A160" s="230"/>
      <c r="B160" s="97"/>
      <c r="C160" s="254"/>
      <c r="D160" s="255"/>
      <c r="E160" s="255"/>
      <c r="F160" s="255"/>
      <c r="G160" s="255"/>
      <c r="H160" s="255"/>
      <c r="I160" s="98"/>
      <c r="J160" s="230"/>
      <c r="K160" s="148"/>
      <c r="L160" s="148"/>
      <c r="M160" s="148"/>
      <c r="N160" s="148"/>
      <c r="O160" s="148"/>
      <c r="P160" s="148"/>
      <c r="Q160" s="148"/>
      <c r="R160" s="148"/>
      <c r="S160" s="148"/>
      <c r="T160" s="148"/>
      <c r="U160" s="148"/>
      <c r="V160" s="148"/>
      <c r="W160" s="148"/>
      <c r="X160" s="148"/>
      <c r="Y160" s="148"/>
      <c r="Z160" s="148"/>
    </row>
    <row r="161" spans="1:26" x14ac:dyDescent="0.25">
      <c r="A161" s="230"/>
      <c r="B161" s="230"/>
      <c r="C161" s="256"/>
      <c r="D161" s="230"/>
      <c r="E161" s="230"/>
      <c r="F161" s="230"/>
      <c r="G161" s="230"/>
      <c r="H161" s="230"/>
      <c r="I161" s="230"/>
      <c r="J161" s="230"/>
      <c r="K161" s="148"/>
      <c r="L161" s="148"/>
      <c r="M161" s="148"/>
      <c r="N161" s="148"/>
      <c r="O161" s="148"/>
      <c r="P161" s="148"/>
      <c r="Q161" s="148"/>
      <c r="R161" s="148"/>
      <c r="S161" s="148"/>
      <c r="T161" s="148"/>
      <c r="U161" s="148"/>
      <c r="V161" s="148"/>
      <c r="W161" s="148"/>
      <c r="X161" s="148"/>
      <c r="Y161" s="148"/>
      <c r="Z161" s="148"/>
    </row>
    <row r="162" spans="1:26" x14ac:dyDescent="0.25">
      <c r="A162" s="230"/>
      <c r="B162" s="230"/>
      <c r="C162" s="256"/>
      <c r="D162" s="230"/>
      <c r="E162" s="230"/>
      <c r="F162" s="230"/>
      <c r="G162" s="230"/>
      <c r="H162" s="230"/>
      <c r="I162" s="230"/>
      <c r="J162" s="230"/>
      <c r="K162" s="148"/>
      <c r="L162" s="148"/>
      <c r="M162" s="148"/>
      <c r="N162" s="148"/>
      <c r="O162" s="148"/>
      <c r="P162" s="148"/>
      <c r="Q162" s="148"/>
      <c r="R162" s="148"/>
      <c r="S162" s="148"/>
      <c r="T162" s="148"/>
      <c r="U162" s="148"/>
      <c r="V162" s="148"/>
      <c r="W162" s="148"/>
      <c r="X162" s="148"/>
      <c r="Y162" s="148"/>
      <c r="Z162" s="148"/>
    </row>
    <row r="163" spans="1:26" x14ac:dyDescent="0.25">
      <c r="A163" s="230"/>
      <c r="B163" s="230"/>
      <c r="C163" s="256"/>
      <c r="D163" s="230"/>
      <c r="E163" s="230"/>
      <c r="F163" s="230"/>
      <c r="G163" s="230"/>
      <c r="H163" s="230"/>
      <c r="I163" s="230"/>
      <c r="J163" s="230"/>
      <c r="K163" s="148"/>
      <c r="L163" s="148"/>
      <c r="M163" s="148"/>
      <c r="N163" s="148"/>
      <c r="O163" s="148"/>
      <c r="P163" s="148"/>
      <c r="Q163" s="148"/>
      <c r="R163" s="148"/>
      <c r="S163" s="148"/>
      <c r="T163" s="148"/>
      <c r="U163" s="148"/>
      <c r="V163" s="148"/>
      <c r="W163" s="148"/>
      <c r="X163" s="148"/>
      <c r="Y163" s="148"/>
      <c r="Z163" s="148"/>
    </row>
    <row r="164" spans="1:26" x14ac:dyDescent="0.25">
      <c r="A164" s="230"/>
      <c r="B164" s="230"/>
      <c r="C164" s="256"/>
      <c r="D164" s="230"/>
      <c r="E164" s="230"/>
      <c r="F164" s="230"/>
      <c r="G164" s="230"/>
      <c r="H164" s="230"/>
      <c r="I164" s="230"/>
      <c r="J164" s="230"/>
      <c r="K164" s="148"/>
      <c r="L164" s="148"/>
      <c r="M164" s="148"/>
      <c r="N164" s="148"/>
      <c r="O164" s="148"/>
      <c r="P164" s="148"/>
      <c r="Q164" s="148"/>
      <c r="R164" s="148"/>
      <c r="S164" s="148"/>
      <c r="T164" s="148"/>
      <c r="U164" s="148"/>
      <c r="V164" s="148"/>
      <c r="W164" s="148"/>
      <c r="X164" s="148"/>
      <c r="Y164" s="148"/>
      <c r="Z164" s="148"/>
    </row>
    <row r="165" spans="1:26" x14ac:dyDescent="0.25">
      <c r="A165" s="230"/>
      <c r="B165" s="230"/>
      <c r="C165" s="256"/>
      <c r="D165" s="230"/>
      <c r="E165" s="230"/>
      <c r="F165" s="230"/>
      <c r="G165" s="230"/>
      <c r="H165" s="230"/>
      <c r="I165" s="230"/>
      <c r="J165" s="230"/>
      <c r="K165" s="148"/>
      <c r="L165" s="148"/>
      <c r="M165" s="148"/>
      <c r="N165" s="148"/>
      <c r="O165" s="148"/>
      <c r="P165" s="148"/>
      <c r="Q165" s="148"/>
      <c r="R165" s="148"/>
      <c r="S165" s="148"/>
      <c r="T165" s="148"/>
      <c r="U165" s="148"/>
      <c r="V165" s="148"/>
      <c r="W165" s="148"/>
      <c r="X165" s="148"/>
      <c r="Y165" s="148"/>
      <c r="Z165" s="148"/>
    </row>
    <row r="166" spans="1:26" x14ac:dyDescent="0.25">
      <c r="A166" s="230"/>
      <c r="B166" s="230"/>
      <c r="C166" s="256"/>
      <c r="D166" s="230"/>
      <c r="E166" s="230"/>
      <c r="F166" s="230"/>
      <c r="G166" s="230"/>
      <c r="H166" s="230"/>
      <c r="I166" s="230"/>
      <c r="J166" s="230"/>
      <c r="K166" s="148"/>
      <c r="L166" s="148"/>
      <c r="M166" s="148"/>
      <c r="N166" s="148"/>
      <c r="O166" s="148"/>
      <c r="P166" s="148"/>
      <c r="Q166" s="148"/>
      <c r="R166" s="148"/>
      <c r="S166" s="148"/>
      <c r="T166" s="148"/>
      <c r="U166" s="148"/>
      <c r="V166" s="148"/>
      <c r="W166" s="148"/>
      <c r="X166" s="148"/>
      <c r="Y166" s="148"/>
      <c r="Z166" s="148"/>
    </row>
    <row r="167" spans="1:26" ht="18.75" x14ac:dyDescent="0.25">
      <c r="A167" s="234"/>
      <c r="B167" s="407" t="s">
        <v>4770</v>
      </c>
      <c r="C167" s="408"/>
      <c r="D167" s="408"/>
      <c r="E167" s="408"/>
      <c r="F167" s="408"/>
      <c r="G167" s="408"/>
      <c r="H167" s="408"/>
      <c r="I167" s="243"/>
      <c r="J167" s="233"/>
      <c r="K167" s="105"/>
      <c r="L167" s="105"/>
      <c r="M167" s="105"/>
      <c r="N167" s="105"/>
      <c r="O167" s="105"/>
      <c r="P167" s="105"/>
      <c r="Q167" s="105"/>
      <c r="R167" s="105"/>
      <c r="S167" s="105"/>
      <c r="T167" s="105"/>
      <c r="U167" s="105"/>
      <c r="V167" s="105"/>
      <c r="W167" s="105"/>
      <c r="X167" s="105"/>
      <c r="Y167" s="105"/>
      <c r="Z167" s="105"/>
    </row>
    <row r="168" spans="1:26" x14ac:dyDescent="0.25">
      <c r="A168" s="234"/>
      <c r="B168" s="232"/>
      <c r="C168" s="232"/>
      <c r="D168" s="232"/>
      <c r="E168" s="232"/>
      <c r="F168" s="232"/>
      <c r="G168" s="232"/>
      <c r="H168" s="232"/>
      <c r="I168" s="232"/>
      <c r="J168" s="233"/>
      <c r="K168" s="105"/>
      <c r="L168" s="105"/>
      <c r="M168" s="105"/>
      <c r="N168" s="105"/>
      <c r="O168" s="105"/>
      <c r="P168" s="105"/>
      <c r="Q168" s="105"/>
      <c r="R168" s="105"/>
      <c r="S168" s="105"/>
      <c r="T168" s="105"/>
      <c r="U168" s="105"/>
      <c r="V168" s="105"/>
      <c r="W168" s="105"/>
      <c r="X168" s="105"/>
      <c r="Y168" s="105"/>
      <c r="Z168" s="105"/>
    </row>
    <row r="169" spans="1:26" x14ac:dyDescent="0.25">
      <c r="A169" s="234"/>
      <c r="B169" s="232"/>
      <c r="C169" s="244" t="s">
        <v>1478</v>
      </c>
      <c r="D169" s="244"/>
      <c r="E169" s="245">
        <f>IF(SUM(D178:D225)=0,"NA",SUM(E178:E225)/SUM(D178:D225))</f>
        <v>1</v>
      </c>
      <c r="F169" s="246"/>
      <c r="G169" s="248"/>
      <c r="H169" s="234"/>
      <c r="I169" s="232"/>
      <c r="J169" s="233"/>
      <c r="K169" s="105"/>
      <c r="L169" s="105"/>
      <c r="M169" s="105"/>
      <c r="N169" s="105"/>
      <c r="O169" s="105"/>
      <c r="P169" s="105"/>
      <c r="Q169" s="105"/>
      <c r="R169" s="105"/>
      <c r="S169" s="105"/>
      <c r="T169" s="105"/>
      <c r="U169" s="105"/>
      <c r="V169" s="105"/>
      <c r="W169" s="105"/>
      <c r="X169" s="105"/>
      <c r="Y169" s="105"/>
      <c r="Z169" s="105"/>
    </row>
    <row r="170" spans="1:26" x14ac:dyDescent="0.25">
      <c r="A170" s="234"/>
      <c r="B170" s="234"/>
      <c r="C170" s="244" t="s">
        <v>1480</v>
      </c>
      <c r="D170" s="244"/>
      <c r="E170" s="245">
        <f>IF(SUM(D178:D225)=0,"NA",SUM(E230:E237)/SUM(D230:D237))</f>
        <v>1</v>
      </c>
      <c r="F170" s="246"/>
      <c r="G170" s="248"/>
      <c r="H170" s="234"/>
      <c r="I170" s="232"/>
      <c r="J170" s="233"/>
      <c r="K170" s="105"/>
      <c r="L170" s="105"/>
      <c r="M170" s="105"/>
      <c r="N170" s="105"/>
      <c r="O170" s="105"/>
      <c r="P170" s="105"/>
      <c r="Q170" s="105"/>
      <c r="R170" s="105"/>
      <c r="S170" s="105"/>
      <c r="T170" s="105"/>
      <c r="U170" s="105"/>
      <c r="V170" s="105"/>
      <c r="W170" s="105"/>
      <c r="X170" s="105"/>
      <c r="Y170" s="105"/>
      <c r="Z170" s="105"/>
    </row>
    <row r="171" spans="1:26" x14ac:dyDescent="0.25">
      <c r="A171" s="234"/>
      <c r="B171" s="234"/>
      <c r="C171" s="244" t="s">
        <v>1482</v>
      </c>
      <c r="D171" s="244"/>
      <c r="E171" s="177">
        <f>IF(SUM(D178:D225)=0,"NA",E169*0.6+E170*0.4)</f>
        <v>1</v>
      </c>
      <c r="F171" s="249"/>
      <c r="G171" s="235" t="s">
        <v>4771</v>
      </c>
      <c r="H171" s="234"/>
      <c r="I171" s="232"/>
      <c r="J171" s="233"/>
      <c r="K171" s="105"/>
      <c r="L171" s="105"/>
      <c r="M171" s="105"/>
      <c r="N171" s="105"/>
      <c r="O171" s="105"/>
      <c r="P171" s="105"/>
      <c r="Q171" s="105"/>
      <c r="R171" s="105"/>
      <c r="S171" s="105"/>
      <c r="T171" s="105"/>
      <c r="U171" s="105"/>
      <c r="V171" s="105"/>
      <c r="W171" s="105"/>
      <c r="X171" s="105"/>
      <c r="Y171" s="105"/>
      <c r="Z171" s="105"/>
    </row>
    <row r="172" spans="1:26" x14ac:dyDescent="0.25">
      <c r="A172" s="234"/>
      <c r="B172" s="234"/>
      <c r="C172" s="234"/>
      <c r="D172" s="234"/>
      <c r="E172" s="236"/>
      <c r="F172" s="236"/>
      <c r="G172" s="234"/>
      <c r="H172" s="234"/>
      <c r="I172" s="232"/>
      <c r="J172" s="233"/>
      <c r="K172" s="105"/>
      <c r="L172" s="105"/>
      <c r="M172" s="105"/>
      <c r="N172" s="105"/>
      <c r="O172" s="105"/>
      <c r="P172" s="105"/>
      <c r="Q172" s="105"/>
      <c r="R172" s="105"/>
      <c r="S172" s="105"/>
      <c r="T172" s="105"/>
      <c r="U172" s="105"/>
      <c r="V172" s="105"/>
      <c r="W172" s="105"/>
      <c r="X172" s="105"/>
      <c r="Y172" s="105"/>
      <c r="Z172" s="105"/>
    </row>
    <row r="173" spans="1:26" x14ac:dyDescent="0.25">
      <c r="A173" s="230"/>
      <c r="B173" s="231"/>
      <c r="C173" s="232"/>
      <c r="D173" s="231"/>
      <c r="E173" s="231"/>
      <c r="F173" s="231"/>
      <c r="G173" s="231"/>
      <c r="H173" s="232"/>
      <c r="I173" s="232"/>
      <c r="J173" s="233"/>
      <c r="K173" s="148"/>
      <c r="L173" s="148"/>
      <c r="M173" s="148"/>
      <c r="N173" s="148"/>
      <c r="O173" s="148"/>
      <c r="P173" s="148"/>
      <c r="Q173" s="148"/>
      <c r="R173" s="148"/>
      <c r="S173" s="148"/>
      <c r="T173" s="148"/>
      <c r="U173" s="148"/>
      <c r="V173" s="148"/>
      <c r="W173" s="148"/>
      <c r="X173" s="148"/>
      <c r="Y173" s="148"/>
      <c r="Z173" s="148"/>
    </row>
    <row r="174" spans="1:26" x14ac:dyDescent="0.25">
      <c r="A174" s="230"/>
      <c r="B174" s="91"/>
      <c r="C174" s="251"/>
      <c r="D174" s="252"/>
      <c r="E174" s="409"/>
      <c r="F174" s="410"/>
      <c r="G174" s="410"/>
      <c r="H174" s="252"/>
      <c r="I174" s="92"/>
      <c r="J174" s="233"/>
      <c r="K174" s="148"/>
      <c r="L174" s="148"/>
      <c r="M174" s="148"/>
      <c r="N174" s="148"/>
      <c r="O174" s="148"/>
      <c r="P174" s="148"/>
      <c r="Q174" s="148"/>
      <c r="R174" s="148"/>
      <c r="S174" s="148"/>
      <c r="T174" s="148"/>
      <c r="U174" s="148"/>
      <c r="V174" s="148"/>
      <c r="W174" s="148"/>
      <c r="X174" s="148"/>
      <c r="Y174" s="148"/>
      <c r="Z174" s="148"/>
    </row>
    <row r="175" spans="1:26" x14ac:dyDescent="0.25">
      <c r="A175" s="230"/>
      <c r="B175" s="49"/>
      <c r="C175" s="234" t="s">
        <v>1484</v>
      </c>
      <c r="D175" s="253"/>
      <c r="E175" s="253"/>
      <c r="F175" s="253"/>
      <c r="G175" s="253"/>
      <c r="H175" s="253"/>
      <c r="I175" s="93"/>
      <c r="J175" s="233"/>
      <c r="K175" s="148"/>
      <c r="L175" s="148"/>
      <c r="M175" s="148"/>
      <c r="N175" s="148"/>
      <c r="O175" s="148"/>
      <c r="P175" s="148"/>
      <c r="Q175" s="148"/>
      <c r="R175" s="148"/>
      <c r="S175" s="148"/>
      <c r="T175" s="148"/>
      <c r="U175" s="148"/>
      <c r="V175" s="148"/>
      <c r="W175" s="148"/>
      <c r="X175" s="148"/>
      <c r="Y175" s="148"/>
      <c r="Z175" s="148"/>
    </row>
    <row r="176" spans="1:26" x14ac:dyDescent="0.25">
      <c r="A176" s="230"/>
      <c r="B176" s="123"/>
      <c r="C176" s="234"/>
      <c r="D176" s="253"/>
      <c r="E176" s="253"/>
      <c r="F176" s="253"/>
      <c r="G176" s="253"/>
      <c r="H176" s="253"/>
      <c r="I176" s="93"/>
      <c r="J176" s="233"/>
      <c r="K176" s="148"/>
      <c r="L176" s="148"/>
      <c r="M176" s="148"/>
      <c r="N176" s="148"/>
      <c r="O176" s="148"/>
      <c r="P176" s="148"/>
      <c r="Q176" s="148"/>
      <c r="R176" s="148"/>
      <c r="S176" s="148"/>
      <c r="T176" s="148"/>
      <c r="U176" s="148"/>
      <c r="V176" s="148"/>
      <c r="W176" s="148"/>
      <c r="X176" s="148"/>
      <c r="Y176" s="148"/>
      <c r="Z176" s="148"/>
    </row>
    <row r="177" spans="1:26" x14ac:dyDescent="0.25">
      <c r="A177" s="230"/>
      <c r="B177" s="123"/>
      <c r="C177" s="232" t="s">
        <v>726</v>
      </c>
      <c r="D177" s="231"/>
      <c r="E177" s="231" t="s">
        <v>1485</v>
      </c>
      <c r="F177" s="231" t="s">
        <v>712</v>
      </c>
      <c r="G177" s="231" t="s">
        <v>1486</v>
      </c>
      <c r="H177" s="253"/>
      <c r="I177" s="93"/>
      <c r="J177" s="233"/>
      <c r="K177" s="148"/>
      <c r="L177" s="148"/>
      <c r="M177" s="148"/>
      <c r="N177" s="148"/>
      <c r="O177" s="148"/>
      <c r="P177" s="148"/>
      <c r="Q177" s="148"/>
      <c r="R177" s="148"/>
      <c r="S177" s="148"/>
      <c r="T177" s="148"/>
      <c r="U177" s="148"/>
      <c r="V177" s="148"/>
      <c r="W177" s="148"/>
      <c r="X177" s="148"/>
      <c r="Y177" s="148"/>
      <c r="Z177" s="148"/>
    </row>
    <row r="178" spans="1:26" x14ac:dyDescent="0.25">
      <c r="A178" s="230"/>
      <c r="B178" s="49"/>
      <c r="C178" s="124" t="s">
        <v>1487</v>
      </c>
      <c r="D178" s="153">
        <f t="shared" ref="D178:D225" si="13">IF(E178="Justificado",0,1)</f>
        <v>1</v>
      </c>
      <c r="E178" s="126">
        <v>1</v>
      </c>
      <c r="F178" s="126"/>
      <c r="G178" s="127"/>
      <c r="H178" s="253"/>
      <c r="I178" s="93"/>
      <c r="J178" s="230"/>
      <c r="K178" s="148"/>
      <c r="L178" s="148"/>
      <c r="M178" s="148"/>
      <c r="N178" s="148"/>
      <c r="O178" s="148"/>
      <c r="P178" s="148"/>
      <c r="Q178" s="148"/>
      <c r="R178" s="148"/>
      <c r="S178" s="148"/>
      <c r="T178" s="148"/>
      <c r="U178" s="148"/>
      <c r="V178" s="148"/>
      <c r="W178" s="148"/>
      <c r="X178" s="148"/>
      <c r="Y178" s="148"/>
      <c r="Z178" s="148"/>
    </row>
    <row r="179" spans="1:26" ht="24" x14ac:dyDescent="0.25">
      <c r="A179" s="230"/>
      <c r="B179" s="49"/>
      <c r="C179" s="124" t="s">
        <v>1488</v>
      </c>
      <c r="D179" s="153">
        <f t="shared" si="13"/>
        <v>1</v>
      </c>
      <c r="E179" s="126">
        <v>1</v>
      </c>
      <c r="F179" s="126"/>
      <c r="G179" s="127"/>
      <c r="H179" s="253"/>
      <c r="I179" s="93"/>
      <c r="J179" s="230"/>
      <c r="K179" s="148"/>
      <c r="L179" s="148"/>
      <c r="M179" s="148"/>
      <c r="N179" s="148"/>
      <c r="O179" s="148"/>
      <c r="P179" s="148"/>
      <c r="Q179" s="148"/>
      <c r="R179" s="148"/>
      <c r="S179" s="148"/>
      <c r="T179" s="148"/>
      <c r="U179" s="148"/>
      <c r="V179" s="148"/>
      <c r="W179" s="148"/>
      <c r="X179" s="148"/>
      <c r="Y179" s="148"/>
      <c r="Z179" s="148"/>
    </row>
    <row r="180" spans="1:26" x14ac:dyDescent="0.25">
      <c r="A180" s="230"/>
      <c r="B180" s="49"/>
      <c r="C180" s="128" t="s">
        <v>4772</v>
      </c>
      <c r="D180" s="153">
        <f t="shared" si="13"/>
        <v>1</v>
      </c>
      <c r="E180" s="126">
        <v>1</v>
      </c>
      <c r="F180" s="126"/>
      <c r="G180" s="127"/>
      <c r="H180" s="253"/>
      <c r="I180" s="93"/>
      <c r="J180" s="230"/>
      <c r="K180" s="148"/>
      <c r="L180" s="148"/>
      <c r="M180" s="148"/>
      <c r="N180" s="148"/>
      <c r="O180" s="148"/>
      <c r="P180" s="148"/>
      <c r="Q180" s="148"/>
      <c r="R180" s="148"/>
      <c r="S180" s="148"/>
      <c r="T180" s="148"/>
      <c r="U180" s="148"/>
      <c r="V180" s="148"/>
      <c r="W180" s="148"/>
      <c r="X180" s="148"/>
      <c r="Y180" s="148"/>
      <c r="Z180" s="148"/>
    </row>
    <row r="181" spans="1:26" ht="96" x14ac:dyDescent="0.25">
      <c r="A181" s="230"/>
      <c r="B181" s="49"/>
      <c r="C181" s="128" t="s">
        <v>4773</v>
      </c>
      <c r="D181" s="153">
        <f t="shared" si="13"/>
        <v>1</v>
      </c>
      <c r="E181" s="126">
        <v>1</v>
      </c>
      <c r="F181" s="126"/>
      <c r="G181" s="127"/>
      <c r="H181" s="253"/>
      <c r="I181" s="93"/>
      <c r="J181" s="230"/>
      <c r="K181" s="148"/>
      <c r="L181" s="148"/>
      <c r="M181" s="148"/>
      <c r="N181" s="148"/>
      <c r="O181" s="148"/>
      <c r="P181" s="148"/>
      <c r="Q181" s="148"/>
      <c r="R181" s="148"/>
      <c r="S181" s="148"/>
      <c r="T181" s="148"/>
      <c r="U181" s="148"/>
      <c r="V181" s="148"/>
      <c r="W181" s="148"/>
      <c r="X181" s="148"/>
      <c r="Y181" s="148"/>
      <c r="Z181" s="148"/>
    </row>
    <row r="182" spans="1:26" x14ac:dyDescent="0.25">
      <c r="A182" s="230"/>
      <c r="B182" s="49"/>
      <c r="C182" s="128" t="s">
        <v>4774</v>
      </c>
      <c r="D182" s="153">
        <f t="shared" si="13"/>
        <v>1</v>
      </c>
      <c r="E182" s="126">
        <v>1</v>
      </c>
      <c r="F182" s="126"/>
      <c r="G182" s="127"/>
      <c r="H182" s="253"/>
      <c r="I182" s="93"/>
      <c r="J182" s="230"/>
      <c r="K182" s="148"/>
      <c r="L182" s="148"/>
      <c r="M182" s="148"/>
      <c r="N182" s="148"/>
      <c r="O182" s="148"/>
      <c r="P182" s="148"/>
      <c r="Q182" s="148"/>
      <c r="R182" s="148"/>
      <c r="S182" s="148"/>
      <c r="T182" s="148"/>
      <c r="U182" s="148"/>
      <c r="V182" s="148"/>
      <c r="W182" s="148"/>
      <c r="X182" s="148"/>
      <c r="Y182" s="148"/>
      <c r="Z182" s="148"/>
    </row>
    <row r="183" spans="1:26" x14ac:dyDescent="0.25">
      <c r="A183" s="230"/>
      <c r="B183" s="49"/>
      <c r="C183" s="128" t="s">
        <v>4775</v>
      </c>
      <c r="D183" s="153">
        <f t="shared" si="13"/>
        <v>1</v>
      </c>
      <c r="E183" s="126">
        <v>1</v>
      </c>
      <c r="F183" s="126"/>
      <c r="G183" s="127"/>
      <c r="H183" s="253"/>
      <c r="I183" s="93"/>
      <c r="J183" s="230"/>
      <c r="K183" s="148"/>
      <c r="L183" s="148"/>
      <c r="M183" s="148"/>
      <c r="N183" s="148"/>
      <c r="O183" s="148"/>
      <c r="P183" s="148"/>
      <c r="Q183" s="148"/>
      <c r="R183" s="148"/>
      <c r="S183" s="148"/>
      <c r="T183" s="148"/>
      <c r="U183" s="148"/>
      <c r="V183" s="148"/>
      <c r="W183" s="148"/>
      <c r="X183" s="148"/>
      <c r="Y183" s="148"/>
      <c r="Z183" s="148"/>
    </row>
    <row r="184" spans="1:26" x14ac:dyDescent="0.25">
      <c r="A184" s="230"/>
      <c r="B184" s="49"/>
      <c r="C184" s="128" t="s">
        <v>4776</v>
      </c>
      <c r="D184" s="153">
        <f t="shared" si="13"/>
        <v>1</v>
      </c>
      <c r="E184" s="126">
        <v>1</v>
      </c>
      <c r="F184" s="126"/>
      <c r="G184" s="127"/>
      <c r="H184" s="253"/>
      <c r="I184" s="93"/>
      <c r="J184" s="230"/>
      <c r="K184" s="148"/>
      <c r="L184" s="148"/>
      <c r="M184" s="148"/>
      <c r="N184" s="148"/>
      <c r="O184" s="148"/>
      <c r="P184" s="148"/>
      <c r="Q184" s="148"/>
      <c r="R184" s="148"/>
      <c r="S184" s="148"/>
      <c r="T184" s="148"/>
      <c r="U184" s="148"/>
      <c r="V184" s="148"/>
      <c r="W184" s="148"/>
      <c r="X184" s="148"/>
      <c r="Y184" s="148"/>
      <c r="Z184" s="148"/>
    </row>
    <row r="185" spans="1:26" x14ac:dyDescent="0.25">
      <c r="A185" s="230"/>
      <c r="B185" s="49"/>
      <c r="C185" s="128" t="s">
        <v>4777</v>
      </c>
      <c r="D185" s="153">
        <f t="shared" si="13"/>
        <v>1</v>
      </c>
      <c r="E185" s="126">
        <v>1</v>
      </c>
      <c r="F185" s="126"/>
      <c r="G185" s="127"/>
      <c r="H185" s="253"/>
      <c r="I185" s="93"/>
      <c r="J185" s="230"/>
      <c r="K185" s="148"/>
      <c r="L185" s="148"/>
      <c r="M185" s="148"/>
      <c r="N185" s="148"/>
      <c r="O185" s="148"/>
      <c r="P185" s="148"/>
      <c r="Q185" s="148"/>
      <c r="R185" s="148"/>
      <c r="S185" s="148"/>
      <c r="T185" s="148"/>
      <c r="U185" s="148"/>
      <c r="V185" s="148"/>
      <c r="W185" s="148"/>
      <c r="X185" s="148"/>
      <c r="Y185" s="148"/>
      <c r="Z185" s="148"/>
    </row>
    <row r="186" spans="1:26" x14ac:dyDescent="0.25">
      <c r="A186" s="230"/>
      <c r="B186" s="49"/>
      <c r="C186" s="128" t="s">
        <v>4778</v>
      </c>
      <c r="D186" s="153">
        <f t="shared" si="13"/>
        <v>1</v>
      </c>
      <c r="E186" s="126">
        <v>1</v>
      </c>
      <c r="F186" s="126"/>
      <c r="G186" s="127"/>
      <c r="H186" s="253"/>
      <c r="I186" s="93"/>
      <c r="J186" s="230"/>
      <c r="K186" s="148"/>
      <c r="L186" s="148"/>
      <c r="M186" s="148"/>
      <c r="N186" s="148"/>
      <c r="O186" s="148"/>
      <c r="P186" s="148"/>
      <c r="Q186" s="148"/>
      <c r="R186" s="148"/>
      <c r="S186" s="148"/>
      <c r="T186" s="148"/>
      <c r="U186" s="148"/>
      <c r="V186" s="148"/>
      <c r="W186" s="148"/>
      <c r="X186" s="148"/>
      <c r="Y186" s="148"/>
      <c r="Z186" s="148"/>
    </row>
    <row r="187" spans="1:26" ht="24" x14ac:dyDescent="0.25">
      <c r="A187" s="230"/>
      <c r="B187" s="49"/>
      <c r="C187" s="128" t="s">
        <v>4779</v>
      </c>
      <c r="D187" s="153">
        <f t="shared" si="13"/>
        <v>1</v>
      </c>
      <c r="E187" s="126">
        <v>1</v>
      </c>
      <c r="F187" s="126"/>
      <c r="G187" s="127"/>
      <c r="H187" s="253"/>
      <c r="I187" s="93"/>
      <c r="J187" s="230"/>
      <c r="K187" s="148"/>
      <c r="L187" s="148"/>
      <c r="M187" s="148"/>
      <c r="N187" s="148"/>
      <c r="O187" s="148"/>
      <c r="P187" s="148"/>
      <c r="Q187" s="148"/>
      <c r="R187" s="148"/>
      <c r="S187" s="148"/>
      <c r="T187" s="148"/>
      <c r="U187" s="148"/>
      <c r="V187" s="148"/>
      <c r="W187" s="148"/>
      <c r="X187" s="148"/>
      <c r="Y187" s="148"/>
      <c r="Z187" s="148"/>
    </row>
    <row r="188" spans="1:26" ht="24" x14ac:dyDescent="0.25">
      <c r="A188" s="230"/>
      <c r="B188" s="49"/>
      <c r="C188" s="128" t="s">
        <v>4780</v>
      </c>
      <c r="D188" s="153">
        <f t="shared" si="13"/>
        <v>1</v>
      </c>
      <c r="E188" s="126">
        <v>1</v>
      </c>
      <c r="F188" s="126"/>
      <c r="G188" s="127"/>
      <c r="H188" s="253"/>
      <c r="I188" s="93"/>
      <c r="J188" s="230"/>
      <c r="K188" s="148"/>
      <c r="L188" s="148"/>
      <c r="M188" s="148"/>
      <c r="N188" s="148"/>
      <c r="O188" s="148"/>
      <c r="P188" s="148"/>
      <c r="Q188" s="148"/>
      <c r="R188" s="148"/>
      <c r="S188" s="148"/>
      <c r="T188" s="148"/>
      <c r="U188" s="148"/>
      <c r="V188" s="148"/>
      <c r="W188" s="148"/>
      <c r="X188" s="148"/>
      <c r="Y188" s="148"/>
      <c r="Z188" s="148"/>
    </row>
    <row r="189" spans="1:26" ht="24" x14ac:dyDescent="0.25">
      <c r="A189" s="230"/>
      <c r="B189" s="49"/>
      <c r="C189" s="128" t="s">
        <v>4781</v>
      </c>
      <c r="D189" s="153">
        <f t="shared" si="13"/>
        <v>1</v>
      </c>
      <c r="E189" s="126">
        <v>1</v>
      </c>
      <c r="F189" s="126"/>
      <c r="G189" s="127"/>
      <c r="H189" s="253"/>
      <c r="I189" s="93"/>
      <c r="J189" s="230"/>
      <c r="K189" s="148"/>
      <c r="L189" s="148"/>
      <c r="M189" s="148"/>
      <c r="N189" s="148"/>
      <c r="O189" s="148"/>
      <c r="P189" s="148"/>
      <c r="Q189" s="148"/>
      <c r="R189" s="148"/>
      <c r="S189" s="148"/>
      <c r="T189" s="148"/>
      <c r="U189" s="148"/>
      <c r="V189" s="148"/>
      <c r="W189" s="148"/>
      <c r="X189" s="148"/>
      <c r="Y189" s="148"/>
      <c r="Z189" s="148"/>
    </row>
    <row r="190" spans="1:26" x14ac:dyDescent="0.25">
      <c r="A190" s="230"/>
      <c r="B190" s="49"/>
      <c r="C190" s="128" t="s">
        <v>4782</v>
      </c>
      <c r="D190" s="153">
        <f t="shared" si="13"/>
        <v>1</v>
      </c>
      <c r="E190" s="126">
        <v>1</v>
      </c>
      <c r="F190" s="126"/>
      <c r="G190" s="127"/>
      <c r="H190" s="253"/>
      <c r="I190" s="93"/>
      <c r="J190" s="230"/>
      <c r="K190" s="148"/>
      <c r="L190" s="148"/>
      <c r="M190" s="148"/>
      <c r="N190" s="148"/>
      <c r="O190" s="148"/>
      <c r="P190" s="148"/>
      <c r="Q190" s="148"/>
      <c r="R190" s="148"/>
      <c r="S190" s="148"/>
      <c r="T190" s="148"/>
      <c r="U190" s="148"/>
      <c r="V190" s="148"/>
      <c r="W190" s="148"/>
      <c r="X190" s="148"/>
      <c r="Y190" s="148"/>
      <c r="Z190" s="148"/>
    </row>
    <row r="191" spans="1:26" ht="24" x14ac:dyDescent="0.25">
      <c r="A191" s="230"/>
      <c r="B191" s="49"/>
      <c r="C191" s="128" t="s">
        <v>4783</v>
      </c>
      <c r="D191" s="153">
        <f t="shared" si="13"/>
        <v>1</v>
      </c>
      <c r="E191" s="126">
        <v>1</v>
      </c>
      <c r="F191" s="126"/>
      <c r="G191" s="127"/>
      <c r="H191" s="253"/>
      <c r="I191" s="93"/>
      <c r="J191" s="230"/>
      <c r="K191" s="148"/>
      <c r="L191" s="148"/>
      <c r="M191" s="148"/>
      <c r="N191" s="148"/>
      <c r="O191" s="148"/>
      <c r="P191" s="148"/>
      <c r="Q191" s="148"/>
      <c r="R191" s="148"/>
      <c r="S191" s="148"/>
      <c r="T191" s="148"/>
      <c r="U191" s="148"/>
      <c r="V191" s="148"/>
      <c r="W191" s="148"/>
      <c r="X191" s="148"/>
      <c r="Y191" s="148"/>
      <c r="Z191" s="148"/>
    </row>
    <row r="192" spans="1:26" ht="24" x14ac:dyDescent="0.25">
      <c r="A192" s="230"/>
      <c r="B192" s="49"/>
      <c r="C192" s="128" t="s">
        <v>4784</v>
      </c>
      <c r="D192" s="153">
        <f t="shared" si="13"/>
        <v>1</v>
      </c>
      <c r="E192" s="126">
        <v>1</v>
      </c>
      <c r="F192" s="126"/>
      <c r="G192" s="127"/>
      <c r="H192" s="253"/>
      <c r="I192" s="93"/>
      <c r="J192" s="230"/>
      <c r="K192" s="148"/>
      <c r="L192" s="148"/>
      <c r="M192" s="148"/>
      <c r="N192" s="148"/>
      <c r="O192" s="148"/>
      <c r="P192" s="148"/>
      <c r="Q192" s="148"/>
      <c r="R192" s="148"/>
      <c r="S192" s="148"/>
      <c r="T192" s="148"/>
      <c r="U192" s="148"/>
      <c r="V192" s="148"/>
      <c r="W192" s="148"/>
      <c r="X192" s="148"/>
      <c r="Y192" s="148"/>
      <c r="Z192" s="148"/>
    </row>
    <row r="193" spans="1:26" x14ac:dyDescent="0.25">
      <c r="A193" s="230"/>
      <c r="B193" s="49"/>
      <c r="C193" s="128" t="s">
        <v>4785</v>
      </c>
      <c r="D193" s="153">
        <f t="shared" si="13"/>
        <v>1</v>
      </c>
      <c r="E193" s="126">
        <v>1</v>
      </c>
      <c r="F193" s="126"/>
      <c r="G193" s="127"/>
      <c r="H193" s="253"/>
      <c r="I193" s="93"/>
      <c r="J193" s="230"/>
      <c r="K193" s="148"/>
      <c r="L193" s="148"/>
      <c r="M193" s="148"/>
      <c r="N193" s="148"/>
      <c r="O193" s="148"/>
      <c r="P193" s="148"/>
      <c r="Q193" s="148"/>
      <c r="R193" s="148"/>
      <c r="S193" s="148"/>
      <c r="T193" s="148"/>
      <c r="U193" s="148"/>
      <c r="V193" s="148"/>
      <c r="W193" s="148"/>
      <c r="X193" s="148"/>
      <c r="Y193" s="148"/>
      <c r="Z193" s="148"/>
    </row>
    <row r="194" spans="1:26" ht="24" x14ac:dyDescent="0.25">
      <c r="A194" s="230"/>
      <c r="B194" s="49"/>
      <c r="C194" s="128" t="s">
        <v>4786</v>
      </c>
      <c r="D194" s="153">
        <f t="shared" si="13"/>
        <v>1</v>
      </c>
      <c r="E194" s="126">
        <v>1</v>
      </c>
      <c r="F194" s="126"/>
      <c r="G194" s="127"/>
      <c r="H194" s="253"/>
      <c r="I194" s="93"/>
      <c r="J194" s="230"/>
      <c r="K194" s="148"/>
      <c r="L194" s="148"/>
      <c r="M194" s="148"/>
      <c r="N194" s="148"/>
      <c r="O194" s="148"/>
      <c r="P194" s="148"/>
      <c r="Q194" s="148"/>
      <c r="R194" s="148"/>
      <c r="S194" s="148"/>
      <c r="T194" s="148"/>
      <c r="U194" s="148"/>
      <c r="V194" s="148"/>
      <c r="W194" s="148"/>
      <c r="X194" s="148"/>
      <c r="Y194" s="148"/>
      <c r="Z194" s="148"/>
    </row>
    <row r="195" spans="1:26" ht="24" x14ac:dyDescent="0.25">
      <c r="A195" s="230"/>
      <c r="B195" s="49"/>
      <c r="C195" s="128" t="s">
        <v>4787</v>
      </c>
      <c r="D195" s="153">
        <f t="shared" si="13"/>
        <v>1</v>
      </c>
      <c r="E195" s="126">
        <v>1</v>
      </c>
      <c r="F195" s="126"/>
      <c r="G195" s="127"/>
      <c r="H195" s="253"/>
      <c r="I195" s="93"/>
      <c r="J195" s="230"/>
      <c r="K195" s="148"/>
      <c r="L195" s="148"/>
      <c r="M195" s="148"/>
      <c r="N195" s="148"/>
      <c r="O195" s="148"/>
      <c r="P195" s="148"/>
      <c r="Q195" s="148"/>
      <c r="R195" s="148"/>
      <c r="S195" s="148"/>
      <c r="T195" s="148"/>
      <c r="U195" s="148"/>
      <c r="V195" s="148"/>
      <c r="W195" s="148"/>
      <c r="X195" s="148"/>
      <c r="Y195" s="148"/>
      <c r="Z195" s="148"/>
    </row>
    <row r="196" spans="1:26" x14ac:dyDescent="0.25">
      <c r="A196" s="230"/>
      <c r="B196" s="49"/>
      <c r="C196" s="128" t="s">
        <v>4788</v>
      </c>
      <c r="D196" s="153">
        <f t="shared" si="13"/>
        <v>1</v>
      </c>
      <c r="E196" s="126">
        <v>1</v>
      </c>
      <c r="F196" s="126"/>
      <c r="G196" s="127"/>
      <c r="H196" s="253"/>
      <c r="I196" s="93"/>
      <c r="J196" s="230"/>
      <c r="K196" s="148"/>
      <c r="L196" s="148"/>
      <c r="M196" s="148"/>
      <c r="N196" s="148"/>
      <c r="O196" s="148"/>
      <c r="P196" s="148"/>
      <c r="Q196" s="148"/>
      <c r="R196" s="148"/>
      <c r="S196" s="148"/>
      <c r="T196" s="148"/>
      <c r="U196" s="148"/>
      <c r="V196" s="148"/>
      <c r="W196" s="148"/>
      <c r="X196" s="148"/>
      <c r="Y196" s="148"/>
      <c r="Z196" s="148"/>
    </row>
    <row r="197" spans="1:26" ht="24" x14ac:dyDescent="0.25">
      <c r="A197" s="230"/>
      <c r="B197" s="49"/>
      <c r="C197" s="128" t="s">
        <v>4789</v>
      </c>
      <c r="D197" s="153">
        <f t="shared" si="13"/>
        <v>1</v>
      </c>
      <c r="E197" s="126">
        <v>1</v>
      </c>
      <c r="F197" s="126"/>
      <c r="G197" s="127"/>
      <c r="H197" s="253"/>
      <c r="I197" s="93"/>
      <c r="J197" s="230"/>
      <c r="K197" s="148"/>
      <c r="L197" s="148"/>
      <c r="M197" s="148"/>
      <c r="N197" s="148"/>
      <c r="O197" s="148"/>
      <c r="P197" s="148"/>
      <c r="Q197" s="148"/>
      <c r="R197" s="148"/>
      <c r="S197" s="148"/>
      <c r="T197" s="148"/>
      <c r="U197" s="148"/>
      <c r="V197" s="148"/>
      <c r="W197" s="148"/>
      <c r="X197" s="148"/>
      <c r="Y197" s="148"/>
      <c r="Z197" s="148"/>
    </row>
    <row r="198" spans="1:26" ht="36" x14ac:dyDescent="0.25">
      <c r="A198" s="230"/>
      <c r="B198" s="49"/>
      <c r="C198" s="128" t="s">
        <v>4790</v>
      </c>
      <c r="D198" s="153">
        <f t="shared" si="13"/>
        <v>1</v>
      </c>
      <c r="E198" s="126">
        <v>1</v>
      </c>
      <c r="F198" s="126"/>
      <c r="G198" s="127"/>
      <c r="H198" s="253"/>
      <c r="I198" s="93"/>
      <c r="J198" s="230"/>
      <c r="K198" s="148"/>
      <c r="L198" s="148"/>
      <c r="M198" s="148"/>
      <c r="N198" s="148"/>
      <c r="O198" s="148"/>
      <c r="P198" s="148"/>
      <c r="Q198" s="148"/>
      <c r="R198" s="148"/>
      <c r="S198" s="148"/>
      <c r="T198" s="148"/>
      <c r="U198" s="148"/>
      <c r="V198" s="148"/>
      <c r="W198" s="148"/>
      <c r="X198" s="148"/>
      <c r="Y198" s="148"/>
      <c r="Z198" s="148"/>
    </row>
    <row r="199" spans="1:26" ht="36" x14ac:dyDescent="0.25">
      <c r="A199" s="230"/>
      <c r="B199" s="49"/>
      <c r="C199" s="128" t="s">
        <v>4791</v>
      </c>
      <c r="D199" s="153">
        <f t="shared" si="13"/>
        <v>1</v>
      </c>
      <c r="E199" s="126">
        <v>1</v>
      </c>
      <c r="F199" s="126"/>
      <c r="G199" s="127"/>
      <c r="H199" s="253"/>
      <c r="I199" s="93"/>
      <c r="J199" s="230"/>
      <c r="K199" s="148"/>
      <c r="L199" s="148"/>
      <c r="M199" s="148"/>
      <c r="N199" s="148"/>
      <c r="O199" s="148"/>
      <c r="P199" s="148"/>
      <c r="Q199" s="148"/>
      <c r="R199" s="148"/>
      <c r="S199" s="148"/>
      <c r="T199" s="148"/>
      <c r="U199" s="148"/>
      <c r="V199" s="148"/>
      <c r="W199" s="148"/>
      <c r="X199" s="148"/>
      <c r="Y199" s="148"/>
      <c r="Z199" s="148"/>
    </row>
    <row r="200" spans="1:26" x14ac:dyDescent="0.25">
      <c r="A200" s="230"/>
      <c r="B200" s="49"/>
      <c r="C200" s="124" t="s">
        <v>4792</v>
      </c>
      <c r="D200" s="153">
        <f t="shared" si="13"/>
        <v>1</v>
      </c>
      <c r="E200" s="126">
        <v>1</v>
      </c>
      <c r="F200" s="126"/>
      <c r="G200" s="127"/>
      <c r="H200" s="253"/>
      <c r="I200" s="93"/>
      <c r="J200" s="230"/>
      <c r="K200" s="148"/>
      <c r="L200" s="148"/>
      <c r="M200" s="148"/>
      <c r="N200" s="148"/>
      <c r="O200" s="148"/>
      <c r="P200" s="148"/>
      <c r="Q200" s="148"/>
      <c r="R200" s="148"/>
      <c r="S200" s="148"/>
      <c r="T200" s="148"/>
      <c r="U200" s="148"/>
      <c r="V200" s="148"/>
      <c r="W200" s="148"/>
      <c r="X200" s="148"/>
      <c r="Y200" s="148"/>
      <c r="Z200" s="148"/>
    </row>
    <row r="201" spans="1:26" ht="24" x14ac:dyDescent="0.25">
      <c r="A201" s="230"/>
      <c r="B201" s="49"/>
      <c r="C201" s="124" t="s">
        <v>4037</v>
      </c>
      <c r="D201" s="153">
        <f t="shared" si="13"/>
        <v>1</v>
      </c>
      <c r="E201" s="126">
        <v>1</v>
      </c>
      <c r="F201" s="126"/>
      <c r="G201" s="127"/>
      <c r="H201" s="253"/>
      <c r="I201" s="93"/>
      <c r="J201" s="230"/>
      <c r="K201" s="148"/>
      <c r="L201" s="148"/>
      <c r="M201" s="148"/>
      <c r="N201" s="148"/>
      <c r="O201" s="148"/>
      <c r="P201" s="148"/>
      <c r="Q201" s="148"/>
      <c r="R201" s="148"/>
      <c r="S201" s="148"/>
      <c r="T201" s="148"/>
      <c r="U201" s="148"/>
      <c r="V201" s="148"/>
      <c r="W201" s="148"/>
      <c r="X201" s="148"/>
      <c r="Y201" s="148"/>
      <c r="Z201" s="148"/>
    </row>
    <row r="202" spans="1:26" x14ac:dyDescent="0.25">
      <c r="A202" s="230"/>
      <c r="B202" s="49"/>
      <c r="C202" s="128" t="s">
        <v>4793</v>
      </c>
      <c r="D202" s="153">
        <f t="shared" si="13"/>
        <v>1</v>
      </c>
      <c r="E202" s="126">
        <v>1</v>
      </c>
      <c r="F202" s="126"/>
      <c r="G202" s="127"/>
      <c r="H202" s="253"/>
      <c r="I202" s="93"/>
      <c r="J202" s="230"/>
      <c r="K202" s="148"/>
      <c r="L202" s="148"/>
      <c r="M202" s="148"/>
      <c r="N202" s="148"/>
      <c r="O202" s="148"/>
      <c r="P202" s="148"/>
      <c r="Q202" s="148"/>
      <c r="R202" s="148"/>
      <c r="S202" s="148"/>
      <c r="T202" s="148"/>
      <c r="U202" s="148"/>
      <c r="V202" s="148"/>
      <c r="W202" s="148"/>
      <c r="X202" s="148"/>
      <c r="Y202" s="148"/>
      <c r="Z202" s="148"/>
    </row>
    <row r="203" spans="1:26" ht="36" x14ac:dyDescent="0.25">
      <c r="A203" s="230"/>
      <c r="B203" s="49"/>
      <c r="C203" s="128" t="s">
        <v>4794</v>
      </c>
      <c r="D203" s="153">
        <f t="shared" si="13"/>
        <v>1</v>
      </c>
      <c r="E203" s="126">
        <v>1</v>
      </c>
      <c r="F203" s="126"/>
      <c r="G203" s="127"/>
      <c r="H203" s="253"/>
      <c r="I203" s="93"/>
      <c r="J203" s="230"/>
      <c r="K203" s="148"/>
      <c r="L203" s="148"/>
      <c r="M203" s="148"/>
      <c r="N203" s="148"/>
      <c r="O203" s="148"/>
      <c r="P203" s="148"/>
      <c r="Q203" s="148"/>
      <c r="R203" s="148"/>
      <c r="S203" s="148"/>
      <c r="T203" s="148"/>
      <c r="U203" s="148"/>
      <c r="V203" s="148"/>
      <c r="W203" s="148"/>
      <c r="X203" s="148"/>
      <c r="Y203" s="148"/>
      <c r="Z203" s="148"/>
    </row>
    <row r="204" spans="1:26" ht="36" x14ac:dyDescent="0.25">
      <c r="A204" s="230"/>
      <c r="B204" s="49"/>
      <c r="C204" s="128" t="s">
        <v>4795</v>
      </c>
      <c r="D204" s="153">
        <f t="shared" si="13"/>
        <v>1</v>
      </c>
      <c r="E204" s="126">
        <v>1</v>
      </c>
      <c r="F204" s="126"/>
      <c r="G204" s="127"/>
      <c r="H204" s="253"/>
      <c r="I204" s="93"/>
      <c r="J204" s="230"/>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124" t="s">
        <v>4796</v>
      </c>
      <c r="D205" s="153">
        <f t="shared" si="13"/>
        <v>1</v>
      </c>
      <c r="E205" s="126">
        <v>1</v>
      </c>
      <c r="F205" s="126"/>
      <c r="G205" s="127"/>
      <c r="H205" s="253"/>
      <c r="I205" s="93"/>
      <c r="J205" s="230"/>
      <c r="K205" s="148"/>
      <c r="L205" s="148"/>
      <c r="M205" s="148"/>
      <c r="N205" s="148"/>
      <c r="O205" s="148"/>
      <c r="P205" s="148"/>
      <c r="Q205" s="148"/>
      <c r="R205" s="148"/>
      <c r="S205" s="148"/>
      <c r="T205" s="148"/>
      <c r="U205" s="148"/>
      <c r="V205" s="148"/>
      <c r="W205" s="148"/>
      <c r="X205" s="148"/>
      <c r="Y205" s="148"/>
      <c r="Z205" s="148"/>
    </row>
    <row r="206" spans="1:26" ht="24" x14ac:dyDescent="0.25">
      <c r="A206" s="230"/>
      <c r="B206" s="49"/>
      <c r="C206" s="124" t="s">
        <v>4797</v>
      </c>
      <c r="D206" s="153">
        <f t="shared" si="13"/>
        <v>1</v>
      </c>
      <c r="E206" s="126">
        <v>1</v>
      </c>
      <c r="F206" s="126"/>
      <c r="G206" s="127"/>
      <c r="H206" s="253"/>
      <c r="I206" s="93"/>
      <c r="J206" s="230"/>
      <c r="K206" s="148"/>
      <c r="L206" s="148"/>
      <c r="M206" s="148"/>
      <c r="N206" s="148"/>
      <c r="O206" s="148"/>
      <c r="P206" s="148"/>
      <c r="Q206" s="148"/>
      <c r="R206" s="148"/>
      <c r="S206" s="148"/>
      <c r="T206" s="148"/>
      <c r="U206" s="148"/>
      <c r="V206" s="148"/>
      <c r="W206" s="148"/>
      <c r="X206" s="148"/>
      <c r="Y206" s="148"/>
      <c r="Z206" s="148"/>
    </row>
    <row r="207" spans="1:26" x14ac:dyDescent="0.25">
      <c r="A207" s="230"/>
      <c r="B207" s="49"/>
      <c r="C207" s="128" t="s">
        <v>4798</v>
      </c>
      <c r="D207" s="153">
        <f t="shared" si="13"/>
        <v>1</v>
      </c>
      <c r="E207" s="126">
        <v>1</v>
      </c>
      <c r="F207" s="126"/>
      <c r="G207" s="127"/>
      <c r="H207" s="253"/>
      <c r="I207" s="93"/>
      <c r="J207" s="230"/>
      <c r="K207" s="148"/>
      <c r="L207" s="148"/>
      <c r="M207" s="148"/>
      <c r="N207" s="148"/>
      <c r="O207" s="148"/>
      <c r="P207" s="148"/>
      <c r="Q207" s="148"/>
      <c r="R207" s="148"/>
      <c r="S207" s="148"/>
      <c r="T207" s="148"/>
      <c r="U207" s="148"/>
      <c r="V207" s="148"/>
      <c r="W207" s="148"/>
      <c r="X207" s="148"/>
      <c r="Y207" s="148"/>
      <c r="Z207" s="148"/>
    </row>
    <row r="208" spans="1:26" x14ac:dyDescent="0.25">
      <c r="A208" s="230"/>
      <c r="B208" s="49"/>
      <c r="C208" s="128" t="s">
        <v>4799</v>
      </c>
      <c r="D208" s="153">
        <f t="shared" si="13"/>
        <v>1</v>
      </c>
      <c r="E208" s="126">
        <v>1</v>
      </c>
      <c r="F208" s="126"/>
      <c r="G208" s="127"/>
      <c r="H208" s="253"/>
      <c r="I208" s="93"/>
      <c r="J208" s="230"/>
      <c r="K208" s="148"/>
      <c r="L208" s="148"/>
      <c r="M208" s="148"/>
      <c r="N208" s="148"/>
      <c r="O208" s="148"/>
      <c r="P208" s="148"/>
      <c r="Q208" s="148"/>
      <c r="R208" s="148"/>
      <c r="S208" s="148"/>
      <c r="T208" s="148"/>
      <c r="U208" s="148"/>
      <c r="V208" s="148"/>
      <c r="W208" s="148"/>
      <c r="X208" s="148"/>
      <c r="Y208" s="148"/>
      <c r="Z208" s="148"/>
    </row>
    <row r="209" spans="1:26" ht="96" x14ac:dyDescent="0.25">
      <c r="A209" s="230"/>
      <c r="B209" s="49"/>
      <c r="C209" s="128" t="s">
        <v>4800</v>
      </c>
      <c r="D209" s="153">
        <f t="shared" si="13"/>
        <v>1</v>
      </c>
      <c r="E209" s="126">
        <v>1</v>
      </c>
      <c r="F209" s="126"/>
      <c r="G209" s="127"/>
      <c r="H209" s="253"/>
      <c r="I209" s="93"/>
      <c r="J209" s="230"/>
      <c r="K209" s="148"/>
      <c r="L209" s="148"/>
      <c r="M209" s="148"/>
      <c r="N209" s="148"/>
      <c r="O209" s="148"/>
      <c r="P209" s="148"/>
      <c r="Q209" s="148"/>
      <c r="R209" s="148"/>
      <c r="S209" s="148"/>
      <c r="T209" s="148"/>
      <c r="U209" s="148"/>
      <c r="V209" s="148"/>
      <c r="W209" s="148"/>
      <c r="X209" s="148"/>
      <c r="Y209" s="148"/>
      <c r="Z209" s="148"/>
    </row>
    <row r="210" spans="1:26" x14ac:dyDescent="0.25">
      <c r="A210" s="230"/>
      <c r="B210" s="49"/>
      <c r="C210" s="128" t="s">
        <v>4801</v>
      </c>
      <c r="D210" s="153">
        <f t="shared" si="13"/>
        <v>1</v>
      </c>
      <c r="E210" s="126">
        <v>1</v>
      </c>
      <c r="F210" s="126"/>
      <c r="G210" s="127"/>
      <c r="H210" s="253"/>
      <c r="I210" s="93"/>
      <c r="J210" s="230"/>
      <c r="K210" s="148"/>
      <c r="L210" s="148"/>
      <c r="M210" s="148"/>
      <c r="N210" s="148"/>
      <c r="O210" s="148"/>
      <c r="P210" s="148"/>
      <c r="Q210" s="148"/>
      <c r="R210" s="148"/>
      <c r="S210" s="148"/>
      <c r="T210" s="148"/>
      <c r="U210" s="148"/>
      <c r="V210" s="148"/>
      <c r="W210" s="148"/>
      <c r="X210" s="148"/>
      <c r="Y210" s="148"/>
      <c r="Z210" s="148"/>
    </row>
    <row r="211" spans="1:26" x14ac:dyDescent="0.25">
      <c r="A211" s="230"/>
      <c r="B211" s="49"/>
      <c r="C211" s="128" t="s">
        <v>4802</v>
      </c>
      <c r="D211" s="153">
        <f t="shared" si="13"/>
        <v>1</v>
      </c>
      <c r="E211" s="126">
        <v>1</v>
      </c>
      <c r="F211" s="126"/>
      <c r="G211" s="127"/>
      <c r="H211" s="253"/>
      <c r="I211" s="93"/>
      <c r="J211" s="230"/>
      <c r="K211" s="148"/>
      <c r="L211" s="148"/>
      <c r="M211" s="148"/>
      <c r="N211" s="148"/>
      <c r="O211" s="148"/>
      <c r="P211" s="148"/>
      <c r="Q211" s="148"/>
      <c r="R211" s="148"/>
      <c r="S211" s="148"/>
      <c r="T211" s="148"/>
      <c r="U211" s="148"/>
      <c r="V211" s="148"/>
      <c r="W211" s="148"/>
      <c r="X211" s="148"/>
      <c r="Y211" s="148"/>
      <c r="Z211" s="148"/>
    </row>
    <row r="212" spans="1:26" x14ac:dyDescent="0.25">
      <c r="A212" s="230"/>
      <c r="B212" s="49"/>
      <c r="C212" s="128" t="s">
        <v>4803</v>
      </c>
      <c r="D212" s="153">
        <f t="shared" si="13"/>
        <v>1</v>
      </c>
      <c r="E212" s="126">
        <v>1</v>
      </c>
      <c r="F212" s="126"/>
      <c r="G212" s="127"/>
      <c r="H212" s="253"/>
      <c r="I212" s="93"/>
      <c r="J212" s="230"/>
      <c r="K212" s="148"/>
      <c r="L212" s="148"/>
      <c r="M212" s="148"/>
      <c r="N212" s="148"/>
      <c r="O212" s="148"/>
      <c r="P212" s="148"/>
      <c r="Q212" s="148"/>
      <c r="R212" s="148"/>
      <c r="S212" s="148"/>
      <c r="T212" s="148"/>
      <c r="U212" s="148"/>
      <c r="V212" s="148"/>
      <c r="W212" s="148"/>
      <c r="X212" s="148"/>
      <c r="Y212" s="148"/>
      <c r="Z212" s="148"/>
    </row>
    <row r="213" spans="1:26" x14ac:dyDescent="0.25">
      <c r="A213" s="230"/>
      <c r="B213" s="49"/>
      <c r="C213" s="128" t="s">
        <v>4804</v>
      </c>
      <c r="D213" s="153">
        <f t="shared" si="13"/>
        <v>1</v>
      </c>
      <c r="E213" s="126">
        <v>1</v>
      </c>
      <c r="F213" s="126"/>
      <c r="G213" s="127"/>
      <c r="H213" s="253"/>
      <c r="I213" s="93"/>
      <c r="J213" s="230"/>
      <c r="K213" s="148"/>
      <c r="L213" s="148"/>
      <c r="M213" s="148"/>
      <c r="N213" s="148"/>
      <c r="O213" s="148"/>
      <c r="P213" s="148"/>
      <c r="Q213" s="148"/>
      <c r="R213" s="148"/>
      <c r="S213" s="148"/>
      <c r="T213" s="148"/>
      <c r="U213" s="148"/>
      <c r="V213" s="148"/>
      <c r="W213" s="148"/>
      <c r="X213" s="148"/>
      <c r="Y213" s="148"/>
      <c r="Z213" s="148"/>
    </row>
    <row r="214" spans="1:26" x14ac:dyDescent="0.25">
      <c r="A214" s="230"/>
      <c r="B214" s="49"/>
      <c r="C214" s="128" t="s">
        <v>4805</v>
      </c>
      <c r="D214" s="153">
        <f t="shared" si="13"/>
        <v>1</v>
      </c>
      <c r="E214" s="126">
        <v>1</v>
      </c>
      <c r="F214" s="126"/>
      <c r="G214" s="127"/>
      <c r="H214" s="253"/>
      <c r="I214" s="93"/>
      <c r="J214" s="230"/>
      <c r="K214" s="148"/>
      <c r="L214" s="148"/>
      <c r="M214" s="148"/>
      <c r="N214" s="148"/>
      <c r="O214" s="148"/>
      <c r="P214" s="148"/>
      <c r="Q214" s="148"/>
      <c r="R214" s="148"/>
      <c r="S214" s="148"/>
      <c r="T214" s="148"/>
      <c r="U214" s="148"/>
      <c r="V214" s="148"/>
      <c r="W214" s="148"/>
      <c r="X214" s="148"/>
      <c r="Y214" s="148"/>
      <c r="Z214" s="148"/>
    </row>
    <row r="215" spans="1:26" ht="24" x14ac:dyDescent="0.25">
      <c r="A215" s="230"/>
      <c r="B215" s="49"/>
      <c r="C215" s="128" t="s">
        <v>4806</v>
      </c>
      <c r="D215" s="153">
        <f t="shared" si="13"/>
        <v>1</v>
      </c>
      <c r="E215" s="126">
        <v>1</v>
      </c>
      <c r="F215" s="126"/>
      <c r="G215" s="127"/>
      <c r="H215" s="253"/>
      <c r="I215" s="93"/>
      <c r="J215" s="230"/>
      <c r="K215" s="148"/>
      <c r="L215" s="148"/>
      <c r="M215" s="148"/>
      <c r="N215" s="148"/>
      <c r="O215" s="148"/>
      <c r="P215" s="148"/>
      <c r="Q215" s="148"/>
      <c r="R215" s="148"/>
      <c r="S215" s="148"/>
      <c r="T215" s="148"/>
      <c r="U215" s="148"/>
      <c r="V215" s="148"/>
      <c r="W215" s="148"/>
      <c r="X215" s="148"/>
      <c r="Y215" s="148"/>
      <c r="Z215" s="148"/>
    </row>
    <row r="216" spans="1:26" ht="24" x14ac:dyDescent="0.25">
      <c r="A216" s="230"/>
      <c r="B216" s="49"/>
      <c r="C216" s="128" t="s">
        <v>4807</v>
      </c>
      <c r="D216" s="153">
        <f t="shared" si="13"/>
        <v>1</v>
      </c>
      <c r="E216" s="126">
        <v>1</v>
      </c>
      <c r="F216" s="126"/>
      <c r="G216" s="127"/>
      <c r="H216" s="253"/>
      <c r="I216" s="93"/>
      <c r="J216" s="230"/>
      <c r="K216" s="148"/>
      <c r="L216" s="148"/>
      <c r="M216" s="148"/>
      <c r="N216" s="148"/>
      <c r="O216" s="148"/>
      <c r="P216" s="148"/>
      <c r="Q216" s="148"/>
      <c r="R216" s="148"/>
      <c r="S216" s="148"/>
      <c r="T216" s="148"/>
      <c r="U216" s="148"/>
      <c r="V216" s="148"/>
      <c r="W216" s="148"/>
      <c r="X216" s="148"/>
      <c r="Y216" s="148"/>
      <c r="Z216" s="148"/>
    </row>
    <row r="217" spans="1:26" x14ac:dyDescent="0.25">
      <c r="A217" s="230"/>
      <c r="B217" s="49"/>
      <c r="C217" s="128" t="s">
        <v>4808</v>
      </c>
      <c r="D217" s="153">
        <f t="shared" si="13"/>
        <v>1</v>
      </c>
      <c r="E217" s="126">
        <v>1</v>
      </c>
      <c r="F217" s="126"/>
      <c r="G217" s="127"/>
      <c r="H217" s="253"/>
      <c r="I217" s="93"/>
      <c r="J217" s="230"/>
      <c r="K217" s="148"/>
      <c r="L217" s="148"/>
      <c r="M217" s="148"/>
      <c r="N217" s="148"/>
      <c r="O217" s="148"/>
      <c r="P217" s="148"/>
      <c r="Q217" s="148"/>
      <c r="R217" s="148"/>
      <c r="S217" s="148"/>
      <c r="T217" s="148"/>
      <c r="U217" s="148"/>
      <c r="V217" s="148"/>
      <c r="W217" s="148"/>
      <c r="X217" s="148"/>
      <c r="Y217" s="148"/>
      <c r="Z217" s="148"/>
    </row>
    <row r="218" spans="1:26" ht="24" x14ac:dyDescent="0.25">
      <c r="A218" s="230"/>
      <c r="B218" s="49"/>
      <c r="C218" s="128" t="s">
        <v>4809</v>
      </c>
      <c r="D218" s="153">
        <f t="shared" si="13"/>
        <v>1</v>
      </c>
      <c r="E218" s="126">
        <v>1</v>
      </c>
      <c r="F218" s="126"/>
      <c r="G218" s="127"/>
      <c r="H218" s="253"/>
      <c r="I218" s="93"/>
      <c r="J218" s="230"/>
      <c r="K218" s="148"/>
      <c r="L218" s="148"/>
      <c r="M218" s="148"/>
      <c r="N218" s="148"/>
      <c r="O218" s="148"/>
      <c r="P218" s="148"/>
      <c r="Q218" s="148"/>
      <c r="R218" s="148"/>
      <c r="S218" s="148"/>
      <c r="T218" s="148"/>
      <c r="U218" s="148"/>
      <c r="V218" s="148"/>
      <c r="W218" s="148"/>
      <c r="X218" s="148"/>
      <c r="Y218" s="148"/>
      <c r="Z218" s="148"/>
    </row>
    <row r="219" spans="1:26" x14ac:dyDescent="0.25">
      <c r="A219" s="230"/>
      <c r="B219" s="49"/>
      <c r="C219" s="128" t="s">
        <v>4810</v>
      </c>
      <c r="D219" s="153">
        <f t="shared" si="13"/>
        <v>1</v>
      </c>
      <c r="E219" s="126">
        <v>1</v>
      </c>
      <c r="F219" s="126"/>
      <c r="G219" s="127"/>
      <c r="H219" s="253"/>
      <c r="I219" s="93"/>
      <c r="J219" s="230"/>
      <c r="K219" s="148"/>
      <c r="L219" s="148"/>
      <c r="M219" s="148"/>
      <c r="N219" s="148"/>
      <c r="O219" s="148"/>
      <c r="P219" s="148"/>
      <c r="Q219" s="148"/>
      <c r="R219" s="148"/>
      <c r="S219" s="148"/>
      <c r="T219" s="148"/>
      <c r="U219" s="148"/>
      <c r="V219" s="148"/>
      <c r="W219" s="148"/>
      <c r="X219" s="148"/>
      <c r="Y219" s="148"/>
      <c r="Z219" s="148"/>
    </row>
    <row r="220" spans="1:26" ht="24" x14ac:dyDescent="0.25">
      <c r="A220" s="230"/>
      <c r="B220" s="49"/>
      <c r="C220" s="128" t="s">
        <v>4811</v>
      </c>
      <c r="D220" s="153">
        <f t="shared" si="13"/>
        <v>1</v>
      </c>
      <c r="E220" s="126">
        <v>1</v>
      </c>
      <c r="F220" s="126"/>
      <c r="G220" s="127"/>
      <c r="H220" s="253"/>
      <c r="I220" s="93"/>
      <c r="J220" s="230"/>
      <c r="K220" s="148"/>
      <c r="L220" s="148"/>
      <c r="M220" s="148"/>
      <c r="N220" s="148"/>
      <c r="O220" s="148"/>
      <c r="P220" s="148"/>
      <c r="Q220" s="148"/>
      <c r="R220" s="148"/>
      <c r="S220" s="148"/>
      <c r="T220" s="148"/>
      <c r="U220" s="148"/>
      <c r="V220" s="148"/>
      <c r="W220" s="148"/>
      <c r="X220" s="148"/>
      <c r="Y220" s="148"/>
      <c r="Z220" s="148"/>
    </row>
    <row r="221" spans="1:26" x14ac:dyDescent="0.25">
      <c r="A221" s="230"/>
      <c r="B221" s="49"/>
      <c r="C221" s="128" t="s">
        <v>4812</v>
      </c>
      <c r="D221" s="153">
        <f t="shared" si="13"/>
        <v>1</v>
      </c>
      <c r="E221" s="126">
        <v>1</v>
      </c>
      <c r="F221" s="126"/>
      <c r="G221" s="127"/>
      <c r="H221" s="253"/>
      <c r="I221" s="93"/>
      <c r="J221" s="230"/>
      <c r="K221" s="148"/>
      <c r="L221" s="148"/>
      <c r="M221" s="148"/>
      <c r="N221" s="148"/>
      <c r="O221" s="148"/>
      <c r="P221" s="148"/>
      <c r="Q221" s="148"/>
      <c r="R221" s="148"/>
      <c r="S221" s="148"/>
      <c r="T221" s="148"/>
      <c r="U221" s="148"/>
      <c r="V221" s="148"/>
      <c r="W221" s="148"/>
      <c r="X221" s="148"/>
      <c r="Y221" s="148"/>
      <c r="Z221" s="148"/>
    </row>
    <row r="222" spans="1:26" x14ac:dyDescent="0.25">
      <c r="A222" s="230"/>
      <c r="B222" s="49"/>
      <c r="C222" s="128" t="s">
        <v>4813</v>
      </c>
      <c r="D222" s="153">
        <f t="shared" si="13"/>
        <v>1</v>
      </c>
      <c r="E222" s="126">
        <v>1</v>
      </c>
      <c r="F222" s="126"/>
      <c r="G222" s="127"/>
      <c r="H222" s="253"/>
      <c r="I222" s="93"/>
      <c r="J222" s="230"/>
      <c r="K222" s="148"/>
      <c r="L222" s="148"/>
      <c r="M222" s="148"/>
      <c r="N222" s="148"/>
      <c r="O222" s="148"/>
      <c r="P222" s="148"/>
      <c r="Q222" s="148"/>
      <c r="R222" s="148"/>
      <c r="S222" s="148"/>
      <c r="T222" s="148"/>
      <c r="U222" s="148"/>
      <c r="V222" s="148"/>
      <c r="W222" s="148"/>
      <c r="X222" s="148"/>
      <c r="Y222" s="148"/>
      <c r="Z222" s="148"/>
    </row>
    <row r="223" spans="1:26" x14ac:dyDescent="0.25">
      <c r="A223" s="230"/>
      <c r="B223" s="49"/>
      <c r="C223" s="128" t="s">
        <v>4814</v>
      </c>
      <c r="D223" s="153">
        <f t="shared" si="13"/>
        <v>1</v>
      </c>
      <c r="E223" s="126">
        <v>1</v>
      </c>
      <c r="F223" s="126"/>
      <c r="G223" s="127"/>
      <c r="H223" s="253"/>
      <c r="I223" s="93"/>
      <c r="J223" s="230"/>
      <c r="K223" s="148"/>
      <c r="L223" s="148"/>
      <c r="M223" s="148"/>
      <c r="N223" s="148"/>
      <c r="O223" s="148"/>
      <c r="P223" s="148"/>
      <c r="Q223" s="148"/>
      <c r="R223" s="148"/>
      <c r="S223" s="148"/>
      <c r="T223" s="148"/>
      <c r="U223" s="148"/>
      <c r="V223" s="148"/>
      <c r="W223" s="148"/>
      <c r="X223" s="148"/>
      <c r="Y223" s="148"/>
      <c r="Z223" s="148"/>
    </row>
    <row r="224" spans="1:26" ht="36" x14ac:dyDescent="0.25">
      <c r="A224" s="230"/>
      <c r="B224" s="49"/>
      <c r="C224" s="128" t="s">
        <v>4815</v>
      </c>
      <c r="D224" s="153">
        <f t="shared" si="13"/>
        <v>1</v>
      </c>
      <c r="E224" s="126">
        <v>1</v>
      </c>
      <c r="F224" s="126"/>
      <c r="G224" s="127"/>
      <c r="H224" s="253"/>
      <c r="I224" s="129"/>
      <c r="J224" s="230"/>
      <c r="K224" s="148"/>
      <c r="L224" s="148"/>
      <c r="M224" s="148"/>
      <c r="N224" s="148"/>
      <c r="O224" s="148"/>
      <c r="P224" s="148"/>
      <c r="Q224" s="148"/>
      <c r="R224" s="148"/>
      <c r="S224" s="148"/>
      <c r="T224" s="148"/>
      <c r="U224" s="148"/>
      <c r="V224" s="148"/>
      <c r="W224" s="148"/>
      <c r="X224" s="148"/>
      <c r="Y224" s="148"/>
      <c r="Z224" s="148"/>
    </row>
    <row r="225" spans="1:26" ht="36" x14ac:dyDescent="0.25">
      <c r="A225" s="230"/>
      <c r="B225" s="49"/>
      <c r="C225" s="128" t="s">
        <v>4816</v>
      </c>
      <c r="D225" s="153">
        <f t="shared" si="13"/>
        <v>1</v>
      </c>
      <c r="E225" s="126">
        <v>1</v>
      </c>
      <c r="F225" s="126"/>
      <c r="G225" s="127"/>
      <c r="H225" s="253"/>
      <c r="I225" s="129"/>
      <c r="J225" s="230"/>
      <c r="K225" s="148"/>
      <c r="L225" s="148"/>
      <c r="M225" s="148"/>
      <c r="N225" s="148"/>
      <c r="O225" s="148"/>
      <c r="P225" s="148"/>
      <c r="Q225" s="148"/>
      <c r="R225" s="148"/>
      <c r="S225" s="148"/>
      <c r="T225" s="148"/>
      <c r="U225" s="148"/>
      <c r="V225" s="148"/>
      <c r="W225" s="148"/>
      <c r="X225" s="148"/>
      <c r="Y225" s="148"/>
      <c r="Z225" s="148"/>
    </row>
    <row r="226" spans="1:26" x14ac:dyDescent="0.25">
      <c r="A226" s="230"/>
      <c r="B226" s="49"/>
      <c r="C226" s="234"/>
      <c r="D226" s="253"/>
      <c r="E226" s="253"/>
      <c r="F226" s="253"/>
      <c r="G226" s="253"/>
      <c r="H226" s="253"/>
      <c r="I226" s="129"/>
      <c r="J226" s="230"/>
      <c r="K226" s="148"/>
      <c r="L226" s="148"/>
      <c r="M226" s="148"/>
      <c r="N226" s="148"/>
      <c r="O226" s="148"/>
      <c r="P226" s="148"/>
      <c r="Q226" s="148"/>
      <c r="R226" s="148"/>
      <c r="S226" s="148"/>
      <c r="T226" s="148"/>
      <c r="U226" s="148"/>
      <c r="V226" s="148"/>
      <c r="W226" s="148"/>
      <c r="X226" s="148"/>
      <c r="Y226" s="148"/>
      <c r="Z226" s="148"/>
    </row>
    <row r="227" spans="1:26" x14ac:dyDescent="0.25">
      <c r="A227" s="230"/>
      <c r="B227" s="49"/>
      <c r="C227" s="234" t="s">
        <v>1480</v>
      </c>
      <c r="D227" s="253"/>
      <c r="E227" s="253"/>
      <c r="F227" s="253"/>
      <c r="G227" s="253"/>
      <c r="H227" s="253"/>
      <c r="I227" s="129"/>
      <c r="J227" s="230"/>
      <c r="K227" s="148"/>
      <c r="L227" s="148"/>
      <c r="M227" s="148"/>
      <c r="N227" s="148"/>
      <c r="O227" s="148"/>
      <c r="P227" s="148"/>
      <c r="Q227" s="148"/>
      <c r="R227" s="148"/>
      <c r="S227" s="148"/>
      <c r="T227" s="148"/>
      <c r="U227" s="148"/>
      <c r="V227" s="148"/>
      <c r="W227" s="148"/>
      <c r="X227" s="148"/>
      <c r="Y227" s="148"/>
      <c r="Z227" s="148"/>
    </row>
    <row r="228" spans="1:26" x14ac:dyDescent="0.25">
      <c r="A228" s="230"/>
      <c r="B228" s="49"/>
      <c r="C228" s="234"/>
      <c r="D228" s="253"/>
      <c r="E228" s="253"/>
      <c r="F228" s="253"/>
      <c r="G228" s="253"/>
      <c r="H228" s="253"/>
      <c r="I228" s="129"/>
      <c r="J228" s="230"/>
      <c r="K228" s="148"/>
      <c r="L228" s="148"/>
      <c r="M228" s="148"/>
      <c r="N228" s="148"/>
      <c r="O228" s="148"/>
      <c r="P228" s="148"/>
      <c r="Q228" s="148"/>
      <c r="R228" s="148"/>
      <c r="S228" s="148"/>
      <c r="T228" s="148"/>
      <c r="U228" s="148"/>
      <c r="V228" s="148"/>
      <c r="W228" s="148"/>
      <c r="X228" s="148"/>
      <c r="Y228" s="148"/>
      <c r="Z228" s="148"/>
    </row>
    <row r="229" spans="1:26" x14ac:dyDescent="0.25">
      <c r="A229" s="230"/>
      <c r="B229" s="49"/>
      <c r="C229" s="232" t="s">
        <v>726</v>
      </c>
      <c r="D229" s="231"/>
      <c r="E229" s="231" t="s">
        <v>1485</v>
      </c>
      <c r="F229" s="231" t="s">
        <v>712</v>
      </c>
      <c r="G229" s="231" t="s">
        <v>1486</v>
      </c>
      <c r="H229" s="253"/>
      <c r="I229" s="129"/>
      <c r="J229" s="230"/>
      <c r="K229" s="148"/>
      <c r="L229" s="148"/>
      <c r="M229" s="148"/>
      <c r="N229" s="148"/>
      <c r="O229" s="148"/>
      <c r="P229" s="148"/>
      <c r="Q229" s="148"/>
      <c r="R229" s="148"/>
      <c r="S229" s="148"/>
      <c r="T229" s="148"/>
      <c r="U229" s="148"/>
      <c r="V229" s="148"/>
      <c r="W229" s="148"/>
      <c r="X229" s="148"/>
      <c r="Y229" s="148"/>
      <c r="Z229" s="148"/>
    </row>
    <row r="230" spans="1:26" ht="84" x14ac:dyDescent="0.25">
      <c r="A230" s="230"/>
      <c r="B230" s="49"/>
      <c r="C230" s="130" t="s">
        <v>4817</v>
      </c>
      <c r="D230" s="153">
        <f t="shared" ref="D230:D236" si="14">IF(E230="Justificado",0,1)</f>
        <v>1</v>
      </c>
      <c r="E230" s="126">
        <v>1</v>
      </c>
      <c r="F230" s="126"/>
      <c r="G230" s="127"/>
      <c r="H230" s="253"/>
      <c r="I230" s="129"/>
      <c r="J230" s="230"/>
      <c r="K230" s="148"/>
      <c r="L230" s="148"/>
      <c r="M230" s="148"/>
      <c r="N230" s="148"/>
      <c r="O230" s="148"/>
      <c r="P230" s="148"/>
      <c r="Q230" s="148"/>
      <c r="R230" s="148"/>
      <c r="S230" s="148"/>
      <c r="T230" s="148"/>
      <c r="U230" s="148"/>
      <c r="V230" s="148"/>
      <c r="W230" s="148"/>
      <c r="X230" s="148"/>
      <c r="Y230" s="148"/>
      <c r="Z230" s="148"/>
    </row>
    <row r="231" spans="1:26" ht="36" x14ac:dyDescent="0.25">
      <c r="A231" s="230"/>
      <c r="B231" s="49"/>
      <c r="C231" s="124" t="s">
        <v>4818</v>
      </c>
      <c r="D231" s="153">
        <f t="shared" si="14"/>
        <v>1</v>
      </c>
      <c r="E231" s="126">
        <v>1</v>
      </c>
      <c r="F231" s="126"/>
      <c r="G231" s="127"/>
      <c r="H231" s="253"/>
      <c r="I231" s="129"/>
      <c r="J231" s="230"/>
      <c r="K231" s="148"/>
      <c r="L231" s="148"/>
      <c r="M231" s="148"/>
      <c r="N231" s="148"/>
      <c r="O231" s="148"/>
      <c r="P231" s="148"/>
      <c r="Q231" s="148"/>
      <c r="R231" s="148"/>
      <c r="S231" s="148"/>
      <c r="T231" s="148"/>
      <c r="U231" s="148"/>
      <c r="V231" s="148"/>
      <c r="W231" s="148"/>
      <c r="X231" s="148"/>
      <c r="Y231" s="148"/>
      <c r="Z231" s="148"/>
    </row>
    <row r="232" spans="1:26" ht="36" x14ac:dyDescent="0.25">
      <c r="A232" s="230"/>
      <c r="B232" s="49"/>
      <c r="C232" s="124" t="s">
        <v>4819</v>
      </c>
      <c r="D232" s="153">
        <f t="shared" si="14"/>
        <v>1</v>
      </c>
      <c r="E232" s="126">
        <v>1</v>
      </c>
      <c r="F232" s="126"/>
      <c r="G232" s="127"/>
      <c r="H232" s="253"/>
      <c r="I232" s="129"/>
      <c r="J232" s="230"/>
      <c r="K232" s="148"/>
      <c r="L232" s="148"/>
      <c r="M232" s="148"/>
      <c r="N232" s="148"/>
      <c r="O232" s="148"/>
      <c r="P232" s="148"/>
      <c r="Q232" s="148"/>
      <c r="R232" s="148"/>
      <c r="S232" s="148"/>
      <c r="T232" s="148"/>
      <c r="U232" s="148"/>
      <c r="V232" s="148"/>
      <c r="W232" s="148"/>
      <c r="X232" s="148"/>
      <c r="Y232" s="148"/>
      <c r="Z232" s="148"/>
    </row>
    <row r="233" spans="1:26" ht="36" x14ac:dyDescent="0.25">
      <c r="A233" s="230"/>
      <c r="B233" s="49"/>
      <c r="C233" s="124" t="s">
        <v>4820</v>
      </c>
      <c r="D233" s="153">
        <f t="shared" si="14"/>
        <v>1</v>
      </c>
      <c r="E233" s="126">
        <v>1</v>
      </c>
      <c r="F233" s="126"/>
      <c r="G233" s="127"/>
      <c r="H233" s="253"/>
      <c r="I233" s="129"/>
      <c r="J233" s="230"/>
      <c r="K233" s="148"/>
      <c r="L233" s="148"/>
      <c r="M233" s="148"/>
      <c r="N233" s="148"/>
      <c r="O233" s="148"/>
      <c r="P233" s="148"/>
      <c r="Q233" s="148"/>
      <c r="R233" s="148"/>
      <c r="S233" s="148"/>
      <c r="T233" s="148"/>
      <c r="U233" s="148"/>
      <c r="V233" s="148"/>
      <c r="W233" s="148"/>
      <c r="X233" s="148"/>
      <c r="Y233" s="148"/>
      <c r="Z233" s="148"/>
    </row>
    <row r="234" spans="1:26" ht="24" x14ac:dyDescent="0.25">
      <c r="A234" s="230"/>
      <c r="B234" s="49"/>
      <c r="C234" s="124" t="s">
        <v>4821</v>
      </c>
      <c r="D234" s="153">
        <f t="shared" si="14"/>
        <v>1</v>
      </c>
      <c r="E234" s="126">
        <v>1</v>
      </c>
      <c r="F234" s="126"/>
      <c r="G234" s="127"/>
      <c r="H234" s="253"/>
      <c r="I234" s="129"/>
      <c r="J234" s="230"/>
      <c r="K234" s="148"/>
      <c r="L234" s="148"/>
      <c r="M234" s="148"/>
      <c r="N234" s="148"/>
      <c r="O234" s="148"/>
      <c r="P234" s="148"/>
      <c r="Q234" s="148"/>
      <c r="R234" s="148"/>
      <c r="S234" s="148"/>
      <c r="T234" s="148"/>
      <c r="U234" s="148"/>
      <c r="V234" s="148"/>
      <c r="W234" s="148"/>
      <c r="X234" s="148"/>
      <c r="Y234" s="148"/>
      <c r="Z234" s="148"/>
    </row>
    <row r="235" spans="1:26" ht="24" x14ac:dyDescent="0.25">
      <c r="A235" s="230"/>
      <c r="B235" s="49"/>
      <c r="C235" s="124" t="s">
        <v>4822</v>
      </c>
      <c r="D235" s="153">
        <f t="shared" si="14"/>
        <v>1</v>
      </c>
      <c r="E235" s="126">
        <v>1</v>
      </c>
      <c r="F235" s="126"/>
      <c r="G235" s="127"/>
      <c r="H235" s="253"/>
      <c r="I235" s="129"/>
      <c r="J235" s="230"/>
      <c r="K235" s="148"/>
      <c r="L235" s="148"/>
      <c r="M235" s="148"/>
      <c r="N235" s="148"/>
      <c r="O235" s="148"/>
      <c r="P235" s="148"/>
      <c r="Q235" s="148"/>
      <c r="R235" s="148"/>
      <c r="S235" s="148"/>
      <c r="T235" s="148"/>
      <c r="U235" s="148"/>
      <c r="V235" s="148"/>
      <c r="W235" s="148"/>
      <c r="X235" s="148"/>
      <c r="Y235" s="148"/>
      <c r="Z235" s="148"/>
    </row>
    <row r="236" spans="1:26" ht="36" x14ac:dyDescent="0.25">
      <c r="A236" s="230"/>
      <c r="B236" s="49"/>
      <c r="C236" s="124" t="s">
        <v>4823</v>
      </c>
      <c r="D236" s="153">
        <f t="shared" si="14"/>
        <v>1</v>
      </c>
      <c r="E236" s="126">
        <v>1</v>
      </c>
      <c r="F236" s="126"/>
      <c r="G236" s="127"/>
      <c r="H236" s="253"/>
      <c r="I236" s="129"/>
      <c r="J236" s="230"/>
      <c r="K236" s="148"/>
      <c r="L236" s="148"/>
      <c r="M236" s="148"/>
      <c r="N236" s="148"/>
      <c r="O236" s="148"/>
      <c r="P236" s="148"/>
      <c r="Q236" s="148"/>
      <c r="R236" s="148"/>
      <c r="S236" s="148"/>
      <c r="T236" s="148"/>
      <c r="U236" s="148"/>
      <c r="V236" s="148"/>
      <c r="W236" s="148"/>
      <c r="X236" s="148"/>
      <c r="Y236" s="148"/>
      <c r="Z236" s="148"/>
    </row>
    <row r="237" spans="1:26" ht="36" x14ac:dyDescent="0.25">
      <c r="A237" s="230"/>
      <c r="B237" s="49"/>
      <c r="C237" s="130" t="s">
        <v>4824</v>
      </c>
      <c r="D237" s="153">
        <f t="shared" ref="D237:D238" si="15">IF(E237="Justificado",0,1)</f>
        <v>1</v>
      </c>
      <c r="E237" s="126">
        <v>1</v>
      </c>
      <c r="F237" s="126"/>
      <c r="G237" s="127"/>
      <c r="H237" s="253"/>
      <c r="I237" s="129"/>
      <c r="J237" s="230"/>
      <c r="K237" s="148"/>
      <c r="L237" s="148"/>
      <c r="M237" s="148"/>
      <c r="N237" s="148"/>
      <c r="O237" s="148"/>
      <c r="P237" s="148"/>
      <c r="Q237" s="148"/>
      <c r="R237" s="148"/>
      <c r="S237" s="148"/>
      <c r="T237" s="148"/>
      <c r="U237" s="148"/>
      <c r="V237" s="148"/>
      <c r="W237" s="148"/>
      <c r="X237" s="148"/>
      <c r="Y237" s="148"/>
      <c r="Z237" s="148"/>
    </row>
    <row r="238" spans="1:26" x14ac:dyDescent="0.25">
      <c r="A238" s="230"/>
      <c r="B238" s="49"/>
      <c r="C238" s="124" t="s">
        <v>4825</v>
      </c>
      <c r="D238" s="153">
        <f t="shared" si="15"/>
        <v>1</v>
      </c>
      <c r="E238" s="126">
        <v>1</v>
      </c>
      <c r="F238" s="126"/>
      <c r="G238" s="127"/>
      <c r="H238" s="253"/>
      <c r="I238" s="129"/>
      <c r="J238" s="230"/>
      <c r="K238" s="148"/>
      <c r="L238" s="148"/>
      <c r="M238" s="148"/>
      <c r="N238" s="148"/>
      <c r="O238" s="148"/>
      <c r="P238" s="148"/>
      <c r="Q238" s="148"/>
      <c r="R238" s="148"/>
      <c r="S238" s="148"/>
      <c r="T238" s="148"/>
      <c r="U238" s="148"/>
      <c r="V238" s="148"/>
      <c r="W238" s="148"/>
      <c r="X238" s="148"/>
      <c r="Y238" s="148"/>
      <c r="Z238" s="148"/>
    </row>
    <row r="239" spans="1:26" x14ac:dyDescent="0.25">
      <c r="A239" s="230"/>
      <c r="B239" s="97"/>
      <c r="C239" s="254"/>
      <c r="D239" s="255"/>
      <c r="E239" s="255"/>
      <c r="F239" s="255"/>
      <c r="G239" s="255"/>
      <c r="H239" s="255"/>
      <c r="I239" s="98"/>
      <c r="J239" s="230"/>
      <c r="K239" s="148"/>
      <c r="L239" s="148"/>
      <c r="M239" s="148"/>
      <c r="N239" s="148"/>
      <c r="O239" s="148"/>
      <c r="P239" s="148"/>
      <c r="Q239" s="148"/>
      <c r="R239" s="148"/>
      <c r="S239" s="148"/>
      <c r="T239" s="148"/>
      <c r="U239" s="148"/>
      <c r="V239" s="148"/>
      <c r="W239" s="148"/>
      <c r="X239" s="148"/>
      <c r="Y239" s="148"/>
      <c r="Z239" s="148"/>
    </row>
    <row r="240" spans="1:26" x14ac:dyDescent="0.25">
      <c r="A240" s="230"/>
      <c r="B240" s="230"/>
      <c r="C240" s="256"/>
      <c r="D240" s="230"/>
      <c r="E240" s="230"/>
      <c r="F240" s="230"/>
      <c r="G240" s="230"/>
      <c r="H240" s="230"/>
      <c r="I240" s="230"/>
      <c r="J240" s="230"/>
      <c r="K240" s="148"/>
      <c r="L240" s="148"/>
      <c r="M240" s="148"/>
      <c r="N240" s="148"/>
      <c r="O240" s="148"/>
      <c r="P240" s="148"/>
      <c r="Q240" s="148"/>
      <c r="R240" s="148"/>
      <c r="S240" s="148"/>
      <c r="T240" s="148"/>
      <c r="U240" s="148"/>
      <c r="V240" s="148"/>
      <c r="W240" s="148"/>
      <c r="X240" s="148"/>
      <c r="Y240" s="148"/>
      <c r="Z240" s="148"/>
    </row>
    <row r="241" spans="1:26" x14ac:dyDescent="0.25">
      <c r="A241" s="230"/>
      <c r="B241" s="230"/>
      <c r="C241" s="256"/>
      <c r="D241" s="230"/>
      <c r="E241" s="230"/>
      <c r="F241" s="230"/>
      <c r="G241" s="230"/>
      <c r="H241" s="230"/>
      <c r="I241" s="230"/>
      <c r="J241" s="230"/>
      <c r="K241" s="148"/>
      <c r="L241" s="148"/>
      <c r="M241" s="148"/>
      <c r="N241" s="148"/>
      <c r="O241" s="148"/>
      <c r="P241" s="148"/>
      <c r="Q241" s="148"/>
      <c r="R241" s="148"/>
      <c r="S241" s="148"/>
      <c r="T241" s="148"/>
      <c r="U241" s="148"/>
      <c r="V241" s="148"/>
      <c r="W241" s="148"/>
      <c r="X241" s="148"/>
      <c r="Y241" s="148"/>
      <c r="Z241" s="148"/>
    </row>
    <row r="242" spans="1:26" x14ac:dyDescent="0.25">
      <c r="A242" s="230"/>
      <c r="B242" s="230"/>
      <c r="C242" s="256"/>
      <c r="D242" s="230"/>
      <c r="E242" s="230"/>
      <c r="F242" s="230"/>
      <c r="G242" s="230"/>
      <c r="H242" s="230"/>
      <c r="I242" s="230"/>
      <c r="J242" s="230"/>
      <c r="K242" s="148"/>
      <c r="L242" s="148"/>
      <c r="M242" s="148"/>
      <c r="N242" s="148"/>
      <c r="O242" s="148"/>
      <c r="P242" s="148"/>
      <c r="Q242" s="148"/>
      <c r="R242" s="148"/>
      <c r="S242" s="148"/>
      <c r="T242" s="148"/>
      <c r="U242" s="148"/>
      <c r="V242" s="148"/>
      <c r="W242" s="148"/>
      <c r="X242" s="148"/>
      <c r="Y242" s="148"/>
      <c r="Z242" s="148"/>
    </row>
    <row r="243" spans="1:26" x14ac:dyDescent="0.25">
      <c r="A243" s="230"/>
      <c r="B243" s="230"/>
      <c r="C243" s="256"/>
      <c r="D243" s="230"/>
      <c r="E243" s="230"/>
      <c r="F243" s="230"/>
      <c r="G243" s="230"/>
      <c r="H243" s="230"/>
      <c r="I243" s="230"/>
      <c r="J243" s="230"/>
      <c r="K243" s="148"/>
      <c r="L243" s="148"/>
      <c r="M243" s="148"/>
      <c r="N243" s="148"/>
      <c r="O243" s="148"/>
      <c r="P243" s="148"/>
      <c r="Q243" s="148"/>
      <c r="R243" s="148"/>
      <c r="S243" s="148"/>
      <c r="T243" s="148"/>
      <c r="U243" s="148"/>
      <c r="V243" s="148"/>
      <c r="W243" s="148"/>
      <c r="X243" s="148"/>
      <c r="Y243" s="148"/>
      <c r="Z243" s="148"/>
    </row>
    <row r="244" spans="1:26" x14ac:dyDescent="0.25">
      <c r="A244" s="230"/>
      <c r="B244" s="230"/>
      <c r="C244" s="256"/>
      <c r="D244" s="230"/>
      <c r="E244" s="230"/>
      <c r="F244" s="230"/>
      <c r="G244" s="230"/>
      <c r="H244" s="230"/>
      <c r="I244" s="230"/>
      <c r="J244" s="230"/>
      <c r="K244" s="148"/>
      <c r="L244" s="148"/>
      <c r="M244" s="148"/>
      <c r="N244" s="148"/>
      <c r="O244" s="148"/>
      <c r="P244" s="148"/>
      <c r="Q244" s="148"/>
      <c r="R244" s="148"/>
      <c r="S244" s="148"/>
      <c r="T244" s="148"/>
      <c r="U244" s="148"/>
      <c r="V244" s="148"/>
      <c r="W244" s="148"/>
      <c r="X244" s="148"/>
      <c r="Y244" s="148"/>
      <c r="Z244" s="148"/>
    </row>
    <row r="245" spans="1:26" x14ac:dyDescent="0.25">
      <c r="A245" s="230"/>
      <c r="B245" s="230"/>
      <c r="C245" s="256"/>
      <c r="D245" s="230"/>
      <c r="E245" s="230"/>
      <c r="F245" s="230"/>
      <c r="G245" s="230"/>
      <c r="H245" s="230"/>
      <c r="I245" s="230"/>
      <c r="J245" s="230"/>
      <c r="K245" s="148"/>
      <c r="L245" s="148"/>
      <c r="M245" s="148"/>
      <c r="N245" s="148"/>
      <c r="O245" s="148"/>
      <c r="P245" s="148"/>
      <c r="Q245" s="148"/>
      <c r="R245" s="148"/>
      <c r="S245" s="148"/>
      <c r="T245" s="148"/>
      <c r="U245" s="148"/>
      <c r="V245" s="148"/>
      <c r="W245" s="148"/>
      <c r="X245" s="148"/>
      <c r="Y245" s="148"/>
      <c r="Z245" s="148"/>
    </row>
    <row r="246" spans="1:26" ht="18.75" x14ac:dyDescent="0.25">
      <c r="A246" s="234"/>
      <c r="B246" s="407" t="s">
        <v>4826</v>
      </c>
      <c r="C246" s="408"/>
      <c r="D246" s="408"/>
      <c r="E246" s="408"/>
      <c r="F246" s="408"/>
      <c r="G246" s="408"/>
      <c r="H246" s="408"/>
      <c r="I246" s="243"/>
      <c r="J246" s="233"/>
      <c r="K246" s="105"/>
      <c r="L246" s="105"/>
      <c r="M246" s="105"/>
      <c r="N246" s="105"/>
      <c r="O246" s="105"/>
      <c r="P246" s="105"/>
      <c r="Q246" s="105"/>
      <c r="R246" s="105"/>
      <c r="S246" s="105"/>
      <c r="T246" s="105"/>
      <c r="U246" s="105"/>
      <c r="V246" s="105"/>
      <c r="W246" s="105"/>
      <c r="X246" s="105"/>
      <c r="Y246" s="105"/>
      <c r="Z246" s="105"/>
    </row>
    <row r="247" spans="1:26" x14ac:dyDescent="0.25">
      <c r="A247" s="234"/>
      <c r="B247" s="232"/>
      <c r="C247" s="232"/>
      <c r="D247" s="232"/>
      <c r="E247" s="232"/>
      <c r="F247" s="232"/>
      <c r="G247" s="232"/>
      <c r="H247" s="232"/>
      <c r="I247" s="232"/>
      <c r="J247" s="233"/>
      <c r="K247" s="105"/>
      <c r="L247" s="105"/>
      <c r="M247" s="105"/>
      <c r="N247" s="105"/>
      <c r="O247" s="105"/>
      <c r="P247" s="105"/>
      <c r="Q247" s="105"/>
      <c r="R247" s="105"/>
      <c r="S247" s="105"/>
      <c r="T247" s="105"/>
      <c r="U247" s="105"/>
      <c r="V247" s="105"/>
      <c r="W247" s="105"/>
      <c r="X247" s="105"/>
      <c r="Y247" s="105"/>
      <c r="Z247" s="105"/>
    </row>
    <row r="248" spans="1:26" x14ac:dyDescent="0.25">
      <c r="A248" s="234"/>
      <c r="B248" s="232"/>
      <c r="C248" s="244" t="s">
        <v>1478</v>
      </c>
      <c r="D248" s="244"/>
      <c r="E248" s="245">
        <f>IF(SUM(D257:D292)=0,"NA",SUM(E257:E292)/SUM(D257:D292))</f>
        <v>1</v>
      </c>
      <c r="F248" s="246"/>
      <c r="G248" s="248"/>
      <c r="H248" s="234"/>
      <c r="I248" s="232"/>
      <c r="J248" s="233"/>
      <c r="K248" s="105"/>
      <c r="L248" s="105"/>
      <c r="M248" s="105"/>
      <c r="N248" s="105"/>
      <c r="O248" s="105"/>
      <c r="P248" s="105"/>
      <c r="Q248" s="105"/>
      <c r="R248" s="105"/>
      <c r="S248" s="105"/>
      <c r="T248" s="105"/>
      <c r="U248" s="105"/>
      <c r="V248" s="105"/>
      <c r="W248" s="105"/>
      <c r="X248" s="105"/>
      <c r="Y248" s="105"/>
      <c r="Z248" s="105"/>
    </row>
    <row r="249" spans="1:26" x14ac:dyDescent="0.25">
      <c r="A249" s="234"/>
      <c r="B249" s="234"/>
      <c r="C249" s="244" t="s">
        <v>1480</v>
      </c>
      <c r="D249" s="244"/>
      <c r="E249" s="245">
        <f>IF(SUM(D257:D292)=0,"NA",SUM(E297:E305)/SUM(D297:D305))</f>
        <v>1</v>
      </c>
      <c r="F249" s="246"/>
      <c r="G249" s="248"/>
      <c r="H249" s="234"/>
      <c r="I249" s="232"/>
      <c r="J249" s="233"/>
      <c r="K249" s="105"/>
      <c r="L249" s="105"/>
      <c r="M249" s="105"/>
      <c r="N249" s="105"/>
      <c r="O249" s="105"/>
      <c r="P249" s="105"/>
      <c r="Q249" s="105"/>
      <c r="R249" s="105"/>
      <c r="S249" s="105"/>
      <c r="T249" s="105"/>
      <c r="U249" s="105"/>
      <c r="V249" s="105"/>
      <c r="W249" s="105"/>
      <c r="X249" s="105"/>
      <c r="Y249" s="105"/>
      <c r="Z249" s="105"/>
    </row>
    <row r="250" spans="1:26" x14ac:dyDescent="0.25">
      <c r="A250" s="234"/>
      <c r="B250" s="234"/>
      <c r="C250" s="244" t="s">
        <v>1482</v>
      </c>
      <c r="D250" s="244"/>
      <c r="E250" s="177">
        <f>IF(SUM(D259:D292)=0,"NA",E248*0.6+E249*0.4)</f>
        <v>1</v>
      </c>
      <c r="F250" s="249"/>
      <c r="G250" s="235" t="s">
        <v>3917</v>
      </c>
      <c r="H250" s="234"/>
      <c r="I250" s="232"/>
      <c r="J250" s="233"/>
      <c r="K250" s="105"/>
      <c r="L250" s="105"/>
      <c r="M250" s="105"/>
      <c r="N250" s="105"/>
      <c r="O250" s="105"/>
      <c r="P250" s="105"/>
      <c r="Q250" s="105"/>
      <c r="R250" s="105"/>
      <c r="S250" s="105"/>
      <c r="T250" s="105"/>
      <c r="U250" s="105"/>
      <c r="V250" s="105"/>
      <c r="W250" s="105"/>
      <c r="X250" s="105"/>
      <c r="Y250" s="105"/>
      <c r="Z250" s="105"/>
    </row>
    <row r="251" spans="1:26" x14ac:dyDescent="0.25">
      <c r="A251" s="234"/>
      <c r="B251" s="234"/>
      <c r="C251" s="234"/>
      <c r="D251" s="234"/>
      <c r="E251" s="236"/>
      <c r="F251" s="236"/>
      <c r="G251" s="234"/>
      <c r="H251" s="234"/>
      <c r="I251" s="232"/>
      <c r="J251" s="233"/>
      <c r="K251" s="105"/>
      <c r="L251" s="105"/>
      <c r="M251" s="105"/>
      <c r="N251" s="105"/>
      <c r="O251" s="105"/>
      <c r="P251" s="105"/>
      <c r="Q251" s="105"/>
      <c r="R251" s="105"/>
      <c r="S251" s="105"/>
      <c r="T251" s="105"/>
      <c r="U251" s="105"/>
      <c r="V251" s="105"/>
      <c r="W251" s="105"/>
      <c r="X251" s="105"/>
      <c r="Y251" s="105"/>
      <c r="Z251" s="105"/>
    </row>
    <row r="252" spans="1:26" x14ac:dyDescent="0.25">
      <c r="A252" s="230"/>
      <c r="B252" s="231"/>
      <c r="C252" s="232"/>
      <c r="D252" s="231"/>
      <c r="E252" s="231"/>
      <c r="F252" s="231"/>
      <c r="G252" s="231"/>
      <c r="H252" s="232"/>
      <c r="I252" s="232"/>
      <c r="J252" s="233"/>
      <c r="K252" s="148"/>
      <c r="L252" s="148"/>
      <c r="M252" s="148"/>
      <c r="N252" s="148"/>
      <c r="O252" s="148"/>
      <c r="P252" s="148"/>
      <c r="Q252" s="148"/>
      <c r="R252" s="148"/>
      <c r="S252" s="148"/>
      <c r="T252" s="148"/>
      <c r="U252" s="148"/>
      <c r="V252" s="148"/>
      <c r="W252" s="148"/>
      <c r="X252" s="148"/>
      <c r="Y252" s="148"/>
      <c r="Z252" s="148"/>
    </row>
    <row r="253" spans="1:26" x14ac:dyDescent="0.25">
      <c r="A253" s="230"/>
      <c r="B253" s="91"/>
      <c r="C253" s="251"/>
      <c r="D253" s="252"/>
      <c r="E253" s="409"/>
      <c r="F253" s="410"/>
      <c r="G253" s="410"/>
      <c r="H253" s="252"/>
      <c r="I253" s="92"/>
      <c r="J253" s="233"/>
      <c r="K253" s="148"/>
      <c r="L253" s="148"/>
      <c r="M253" s="148"/>
      <c r="N253" s="148"/>
      <c r="O253" s="148"/>
      <c r="P253" s="148"/>
      <c r="Q253" s="148"/>
      <c r="R253" s="148"/>
      <c r="S253" s="148"/>
      <c r="T253" s="148"/>
      <c r="U253" s="148"/>
      <c r="V253" s="148"/>
      <c r="W253" s="148"/>
      <c r="X253" s="148"/>
      <c r="Y253" s="148"/>
      <c r="Z253" s="148"/>
    </row>
    <row r="254" spans="1:26" x14ac:dyDescent="0.25">
      <c r="A254" s="230"/>
      <c r="B254" s="49"/>
      <c r="C254" s="234" t="s">
        <v>1484</v>
      </c>
      <c r="D254" s="253"/>
      <c r="E254" s="253"/>
      <c r="F254" s="253"/>
      <c r="G254" s="253"/>
      <c r="H254" s="253"/>
      <c r="I254" s="93"/>
      <c r="J254" s="233"/>
      <c r="K254" s="148"/>
      <c r="L254" s="148"/>
      <c r="M254" s="148"/>
      <c r="N254" s="148"/>
      <c r="O254" s="148"/>
      <c r="P254" s="148"/>
      <c r="Q254" s="148"/>
      <c r="R254" s="148"/>
      <c r="S254" s="148"/>
      <c r="T254" s="148"/>
      <c r="U254" s="148"/>
      <c r="V254" s="148"/>
      <c r="W254" s="148"/>
      <c r="X254" s="148"/>
      <c r="Y254" s="148"/>
      <c r="Z254" s="148"/>
    </row>
    <row r="255" spans="1:26" x14ac:dyDescent="0.25">
      <c r="A255" s="230"/>
      <c r="B255" s="123"/>
      <c r="C255" s="234"/>
      <c r="D255" s="253"/>
      <c r="E255" s="253"/>
      <c r="F255" s="253"/>
      <c r="G255" s="253"/>
      <c r="H255" s="253"/>
      <c r="I255" s="93"/>
      <c r="J255" s="233"/>
      <c r="K255" s="148"/>
      <c r="L255" s="148"/>
      <c r="M255" s="148"/>
      <c r="N255" s="148"/>
      <c r="O255" s="148"/>
      <c r="P255" s="148"/>
      <c r="Q255" s="148"/>
      <c r="R255" s="148"/>
      <c r="S255" s="148"/>
      <c r="T255" s="148"/>
      <c r="U255" s="148"/>
      <c r="V255" s="148"/>
      <c r="W255" s="148"/>
      <c r="X255" s="148"/>
      <c r="Y255" s="148"/>
      <c r="Z255" s="148"/>
    </row>
    <row r="256" spans="1:26" x14ac:dyDescent="0.25">
      <c r="A256" s="230"/>
      <c r="B256" s="123"/>
      <c r="C256" s="232" t="s">
        <v>726</v>
      </c>
      <c r="D256" s="231"/>
      <c r="E256" s="231" t="s">
        <v>1485</v>
      </c>
      <c r="F256" s="231" t="s">
        <v>712</v>
      </c>
      <c r="G256" s="231" t="s">
        <v>1486</v>
      </c>
      <c r="H256" s="253"/>
      <c r="I256" s="93"/>
      <c r="J256" s="233"/>
      <c r="K256" s="148"/>
      <c r="L256" s="148"/>
      <c r="M256" s="148"/>
      <c r="N256" s="148"/>
      <c r="O256" s="148"/>
      <c r="P256" s="148"/>
      <c r="Q256" s="148"/>
      <c r="R256" s="148"/>
      <c r="S256" s="148"/>
      <c r="T256" s="148"/>
      <c r="U256" s="148"/>
      <c r="V256" s="148"/>
      <c r="W256" s="148"/>
      <c r="X256" s="148"/>
      <c r="Y256" s="148"/>
      <c r="Z256" s="148"/>
    </row>
    <row r="257" spans="1:26" x14ac:dyDescent="0.25">
      <c r="A257" s="230"/>
      <c r="B257" s="123"/>
      <c r="C257" s="124" t="s">
        <v>1487</v>
      </c>
      <c r="D257" s="153">
        <f t="shared" ref="D257:D292" si="16">IF(E257="Justificado",0,1)</f>
        <v>1</v>
      </c>
      <c r="E257" s="126">
        <v>1</v>
      </c>
      <c r="F257" s="126"/>
      <c r="G257" s="127"/>
      <c r="H257" s="253"/>
      <c r="I257" s="93"/>
      <c r="J257" s="233"/>
      <c r="K257" s="148"/>
      <c r="L257" s="148"/>
      <c r="M257" s="148"/>
      <c r="N257" s="148"/>
      <c r="O257" s="148"/>
      <c r="P257" s="148"/>
      <c r="Q257" s="148"/>
      <c r="R257" s="148"/>
      <c r="S257" s="148"/>
      <c r="T257" s="148"/>
      <c r="U257" s="148"/>
      <c r="V257" s="148"/>
      <c r="W257" s="148"/>
      <c r="X257" s="148"/>
      <c r="Y257" s="148"/>
      <c r="Z257" s="148"/>
    </row>
    <row r="258" spans="1:26" ht="24" x14ac:dyDescent="0.25">
      <c r="A258" s="230"/>
      <c r="B258" s="123"/>
      <c r="C258" s="124" t="s">
        <v>1488</v>
      </c>
      <c r="D258" s="153">
        <f t="shared" si="16"/>
        <v>1</v>
      </c>
      <c r="E258" s="126">
        <v>1</v>
      </c>
      <c r="F258" s="126"/>
      <c r="G258" s="127"/>
      <c r="H258" s="253"/>
      <c r="I258" s="93"/>
      <c r="J258" s="233"/>
      <c r="K258" s="148"/>
      <c r="L258" s="148"/>
      <c r="M258" s="148"/>
      <c r="N258" s="148"/>
      <c r="O258" s="148"/>
      <c r="P258" s="148"/>
      <c r="Q258" s="148"/>
      <c r="R258" s="148"/>
      <c r="S258" s="148"/>
      <c r="T258" s="148"/>
      <c r="U258" s="148"/>
      <c r="V258" s="148"/>
      <c r="W258" s="148"/>
      <c r="X258" s="148"/>
      <c r="Y258" s="148"/>
      <c r="Z258" s="148"/>
    </row>
    <row r="259" spans="1:26" x14ac:dyDescent="0.25">
      <c r="A259" s="230"/>
      <c r="B259" s="49"/>
      <c r="C259" s="128" t="s">
        <v>4827</v>
      </c>
      <c r="D259" s="153">
        <f t="shared" si="16"/>
        <v>1</v>
      </c>
      <c r="E259" s="126">
        <v>1</v>
      </c>
      <c r="F259" s="126"/>
      <c r="G259" s="127"/>
      <c r="H259" s="253"/>
      <c r="I259" s="93"/>
      <c r="J259" s="230"/>
      <c r="K259" s="148"/>
      <c r="L259" s="148"/>
      <c r="M259" s="148"/>
      <c r="N259" s="148"/>
      <c r="O259" s="148"/>
      <c r="P259" s="148"/>
      <c r="Q259" s="148"/>
      <c r="R259" s="148"/>
      <c r="S259" s="148"/>
      <c r="T259" s="148"/>
      <c r="U259" s="148"/>
      <c r="V259" s="148"/>
      <c r="W259" s="148"/>
      <c r="X259" s="148"/>
      <c r="Y259" s="148"/>
      <c r="Z259" s="148"/>
    </row>
    <row r="260" spans="1:26" x14ac:dyDescent="0.25">
      <c r="A260" s="230"/>
      <c r="B260" s="49"/>
      <c r="C260" s="128" t="s">
        <v>4828</v>
      </c>
      <c r="D260" s="153">
        <f t="shared" si="16"/>
        <v>1</v>
      </c>
      <c r="E260" s="126">
        <v>1</v>
      </c>
      <c r="F260" s="126"/>
      <c r="G260" s="127"/>
      <c r="H260" s="253"/>
      <c r="I260" s="93"/>
      <c r="J260" s="230"/>
      <c r="K260" s="148"/>
      <c r="L260" s="148"/>
      <c r="M260" s="148"/>
      <c r="N260" s="148"/>
      <c r="O260" s="148"/>
      <c r="P260" s="148"/>
      <c r="Q260" s="148"/>
      <c r="R260" s="148"/>
      <c r="S260" s="148"/>
      <c r="T260" s="148"/>
      <c r="U260" s="148"/>
      <c r="V260" s="148"/>
      <c r="W260" s="148"/>
      <c r="X260" s="148"/>
      <c r="Y260" s="148"/>
      <c r="Z260" s="148"/>
    </row>
    <row r="261" spans="1:26" x14ac:dyDescent="0.25">
      <c r="A261" s="230"/>
      <c r="B261" s="49"/>
      <c r="C261" s="128" t="s">
        <v>4829</v>
      </c>
      <c r="D261" s="153">
        <f t="shared" si="16"/>
        <v>1</v>
      </c>
      <c r="E261" s="126">
        <v>1</v>
      </c>
      <c r="F261" s="126"/>
      <c r="G261" s="127"/>
      <c r="H261" s="253"/>
      <c r="I261" s="93"/>
      <c r="J261" s="230"/>
      <c r="K261" s="148"/>
      <c r="L261" s="148"/>
      <c r="M261" s="148"/>
      <c r="N261" s="148"/>
      <c r="O261" s="148"/>
      <c r="P261" s="148"/>
      <c r="Q261" s="148"/>
      <c r="R261" s="148"/>
      <c r="S261" s="148"/>
      <c r="T261" s="148"/>
      <c r="U261" s="148"/>
      <c r="V261" s="148"/>
      <c r="W261" s="148"/>
      <c r="X261" s="148"/>
      <c r="Y261" s="148"/>
      <c r="Z261" s="148"/>
    </row>
    <row r="262" spans="1:26" ht="72" x14ac:dyDescent="0.25">
      <c r="A262" s="230"/>
      <c r="B262" s="49"/>
      <c r="C262" s="128" t="s">
        <v>4830</v>
      </c>
      <c r="D262" s="153">
        <f t="shared" si="16"/>
        <v>1</v>
      </c>
      <c r="E262" s="126">
        <v>1</v>
      </c>
      <c r="F262" s="126"/>
      <c r="G262" s="127"/>
      <c r="H262" s="253"/>
      <c r="I262" s="93"/>
      <c r="J262" s="230"/>
      <c r="K262" s="148"/>
      <c r="L262" s="148"/>
      <c r="M262" s="148"/>
      <c r="N262" s="148"/>
      <c r="O262" s="148"/>
      <c r="P262" s="148"/>
      <c r="Q262" s="148"/>
      <c r="R262" s="148"/>
      <c r="S262" s="148"/>
      <c r="T262" s="148"/>
      <c r="U262" s="148"/>
      <c r="V262" s="148"/>
      <c r="W262" s="148"/>
      <c r="X262" s="148"/>
      <c r="Y262" s="148"/>
      <c r="Z262" s="148"/>
    </row>
    <row r="263" spans="1:26" x14ac:dyDescent="0.25">
      <c r="A263" s="230"/>
      <c r="B263" s="49"/>
      <c r="C263" s="128" t="s">
        <v>4831</v>
      </c>
      <c r="D263" s="153">
        <f t="shared" si="16"/>
        <v>1</v>
      </c>
      <c r="E263" s="126">
        <v>1</v>
      </c>
      <c r="F263" s="126"/>
      <c r="G263" s="127"/>
      <c r="H263" s="253"/>
      <c r="I263" s="93"/>
      <c r="J263" s="230"/>
      <c r="K263" s="148"/>
      <c r="L263" s="148"/>
      <c r="M263" s="148"/>
      <c r="N263" s="148"/>
      <c r="O263" s="148"/>
      <c r="P263" s="148"/>
      <c r="Q263" s="148"/>
      <c r="R263" s="148"/>
      <c r="S263" s="148"/>
      <c r="T263" s="148"/>
      <c r="U263" s="148"/>
      <c r="V263" s="148"/>
      <c r="W263" s="148"/>
      <c r="X263" s="148"/>
      <c r="Y263" s="148"/>
      <c r="Z263" s="148"/>
    </row>
    <row r="264" spans="1:26" x14ac:dyDescent="0.25">
      <c r="A264" s="230"/>
      <c r="B264" s="49"/>
      <c r="C264" s="128" t="s">
        <v>4832</v>
      </c>
      <c r="D264" s="153">
        <f t="shared" si="16"/>
        <v>1</v>
      </c>
      <c r="E264" s="126">
        <v>1</v>
      </c>
      <c r="F264" s="126"/>
      <c r="G264" s="127"/>
      <c r="H264" s="253"/>
      <c r="I264" s="93"/>
      <c r="J264" s="230"/>
      <c r="K264" s="148"/>
      <c r="L264" s="148"/>
      <c r="M264" s="148"/>
      <c r="N264" s="148"/>
      <c r="O264" s="148"/>
      <c r="P264" s="148"/>
      <c r="Q264" s="148"/>
      <c r="R264" s="148"/>
      <c r="S264" s="148"/>
      <c r="T264" s="148"/>
      <c r="U264" s="148"/>
      <c r="V264" s="148"/>
      <c r="W264" s="148"/>
      <c r="X264" s="148"/>
      <c r="Y264" s="148"/>
      <c r="Z264" s="148"/>
    </row>
    <row r="265" spans="1:26" x14ac:dyDescent="0.25">
      <c r="A265" s="230"/>
      <c r="B265" s="49"/>
      <c r="C265" s="128" t="s">
        <v>4833</v>
      </c>
      <c r="D265" s="153">
        <f t="shared" si="16"/>
        <v>1</v>
      </c>
      <c r="E265" s="126">
        <v>1</v>
      </c>
      <c r="F265" s="126"/>
      <c r="G265" s="127"/>
      <c r="H265" s="253"/>
      <c r="I265" s="93"/>
      <c r="J265" s="230"/>
      <c r="K265" s="148"/>
      <c r="L265" s="148"/>
      <c r="M265" s="148"/>
      <c r="N265" s="148"/>
      <c r="O265" s="148"/>
      <c r="P265" s="148"/>
      <c r="Q265" s="148"/>
      <c r="R265" s="148"/>
      <c r="S265" s="148"/>
      <c r="T265" s="148"/>
      <c r="U265" s="148"/>
      <c r="V265" s="148"/>
      <c r="W265" s="148"/>
      <c r="X265" s="148"/>
      <c r="Y265" s="148"/>
      <c r="Z265" s="148"/>
    </row>
    <row r="266" spans="1:26" x14ac:dyDescent="0.25">
      <c r="A266" s="230"/>
      <c r="B266" s="49"/>
      <c r="C266" s="128" t="s">
        <v>4834</v>
      </c>
      <c r="D266" s="153">
        <f t="shared" si="16"/>
        <v>1</v>
      </c>
      <c r="E266" s="126">
        <v>1</v>
      </c>
      <c r="F266" s="126"/>
      <c r="G266" s="127"/>
      <c r="H266" s="253"/>
      <c r="I266" s="93"/>
      <c r="J266" s="230"/>
      <c r="K266" s="148"/>
      <c r="L266" s="148"/>
      <c r="M266" s="148"/>
      <c r="N266" s="148"/>
      <c r="O266" s="148"/>
      <c r="P266" s="148"/>
      <c r="Q266" s="148"/>
      <c r="R266" s="148"/>
      <c r="S266" s="148"/>
      <c r="T266" s="148"/>
      <c r="U266" s="148"/>
      <c r="V266" s="148"/>
      <c r="W266" s="148"/>
      <c r="X266" s="148"/>
      <c r="Y266" s="148"/>
      <c r="Z266" s="148"/>
    </row>
    <row r="267" spans="1:26" x14ac:dyDescent="0.25">
      <c r="A267" s="230"/>
      <c r="B267" s="49"/>
      <c r="C267" s="128" t="s">
        <v>4835</v>
      </c>
      <c r="D267" s="153">
        <f t="shared" si="16"/>
        <v>1</v>
      </c>
      <c r="E267" s="126">
        <v>1</v>
      </c>
      <c r="F267" s="126"/>
      <c r="G267" s="127"/>
      <c r="H267" s="253"/>
      <c r="I267" s="93"/>
      <c r="J267" s="230"/>
      <c r="K267" s="148"/>
      <c r="L267" s="148"/>
      <c r="M267" s="148"/>
      <c r="N267" s="148"/>
      <c r="O267" s="148"/>
      <c r="P267" s="148"/>
      <c r="Q267" s="148"/>
      <c r="R267" s="148"/>
      <c r="S267" s="148"/>
      <c r="T267" s="148"/>
      <c r="U267" s="148"/>
      <c r="V267" s="148"/>
      <c r="W267" s="148"/>
      <c r="X267" s="148"/>
      <c r="Y267" s="148"/>
      <c r="Z267" s="148"/>
    </row>
    <row r="268" spans="1:26" ht="24" x14ac:dyDescent="0.25">
      <c r="A268" s="230"/>
      <c r="B268" s="49"/>
      <c r="C268" s="128" t="s">
        <v>4836</v>
      </c>
      <c r="D268" s="153">
        <f t="shared" si="16"/>
        <v>1</v>
      </c>
      <c r="E268" s="126">
        <v>1</v>
      </c>
      <c r="F268" s="126"/>
      <c r="G268" s="127"/>
      <c r="H268" s="253"/>
      <c r="I268" s="93"/>
      <c r="J268" s="230"/>
      <c r="K268" s="148"/>
      <c r="L268" s="148"/>
      <c r="M268" s="148"/>
      <c r="N268" s="148"/>
      <c r="O268" s="148"/>
      <c r="P268" s="148"/>
      <c r="Q268" s="148"/>
      <c r="R268" s="148"/>
      <c r="S268" s="148"/>
      <c r="T268" s="148"/>
      <c r="U268" s="148"/>
      <c r="V268" s="148"/>
      <c r="W268" s="148"/>
      <c r="X268" s="148"/>
      <c r="Y268" s="148"/>
      <c r="Z268" s="148"/>
    </row>
    <row r="269" spans="1:26" x14ac:dyDescent="0.25">
      <c r="A269" s="230"/>
      <c r="B269" s="49"/>
      <c r="C269" s="128" t="s">
        <v>4837</v>
      </c>
      <c r="D269" s="153">
        <f t="shared" si="16"/>
        <v>1</v>
      </c>
      <c r="E269" s="126">
        <v>1</v>
      </c>
      <c r="F269" s="126"/>
      <c r="G269" s="127"/>
      <c r="H269" s="253"/>
      <c r="I269" s="93"/>
      <c r="J269" s="230"/>
      <c r="K269" s="148"/>
      <c r="L269" s="148"/>
      <c r="M269" s="148"/>
      <c r="N269" s="148"/>
      <c r="O269" s="148"/>
      <c r="P269" s="148"/>
      <c r="Q269" s="148"/>
      <c r="R269" s="148"/>
      <c r="S269" s="148"/>
      <c r="T269" s="148"/>
      <c r="U269" s="148"/>
      <c r="V269" s="148"/>
      <c r="W269" s="148"/>
      <c r="X269" s="148"/>
      <c r="Y269" s="148"/>
      <c r="Z269" s="148"/>
    </row>
    <row r="270" spans="1:26" x14ac:dyDescent="0.25">
      <c r="A270" s="230"/>
      <c r="B270" s="49"/>
      <c r="C270" s="128" t="s">
        <v>4838</v>
      </c>
      <c r="D270" s="153">
        <f t="shared" si="16"/>
        <v>1</v>
      </c>
      <c r="E270" s="126">
        <v>1</v>
      </c>
      <c r="F270" s="126"/>
      <c r="G270" s="127"/>
      <c r="H270" s="253"/>
      <c r="I270" s="93"/>
      <c r="J270" s="230"/>
      <c r="K270" s="148"/>
      <c r="L270" s="148"/>
      <c r="M270" s="148"/>
      <c r="N270" s="148"/>
      <c r="O270" s="148"/>
      <c r="P270" s="148"/>
      <c r="Q270" s="148"/>
      <c r="R270" s="148"/>
      <c r="S270" s="148"/>
      <c r="T270" s="148"/>
      <c r="U270" s="148"/>
      <c r="V270" s="148"/>
      <c r="W270" s="148"/>
      <c r="X270" s="148"/>
      <c r="Y270" s="148"/>
      <c r="Z270" s="148"/>
    </row>
    <row r="271" spans="1:26" ht="36" x14ac:dyDescent="0.25">
      <c r="A271" s="230"/>
      <c r="B271" s="49"/>
      <c r="C271" s="128" t="s">
        <v>4839</v>
      </c>
      <c r="D271" s="153">
        <f t="shared" si="16"/>
        <v>1</v>
      </c>
      <c r="E271" s="126">
        <v>1</v>
      </c>
      <c r="F271" s="126"/>
      <c r="G271" s="127"/>
      <c r="H271" s="253"/>
      <c r="I271" s="93"/>
      <c r="J271" s="230"/>
      <c r="K271" s="148"/>
      <c r="L271" s="148"/>
      <c r="M271" s="148"/>
      <c r="N271" s="148"/>
      <c r="O271" s="148"/>
      <c r="P271" s="148"/>
      <c r="Q271" s="148"/>
      <c r="R271" s="148"/>
      <c r="S271" s="148"/>
      <c r="T271" s="148"/>
      <c r="U271" s="148"/>
      <c r="V271" s="148"/>
      <c r="W271" s="148"/>
      <c r="X271" s="148"/>
      <c r="Y271" s="148"/>
      <c r="Z271" s="148"/>
    </row>
    <row r="272" spans="1:26" x14ac:dyDescent="0.25">
      <c r="A272" s="230"/>
      <c r="B272" s="49"/>
      <c r="C272" s="128" t="s">
        <v>4840</v>
      </c>
      <c r="D272" s="153">
        <f t="shared" si="16"/>
        <v>1</v>
      </c>
      <c r="E272" s="126">
        <v>1</v>
      </c>
      <c r="F272" s="126"/>
      <c r="G272" s="127"/>
      <c r="H272" s="253"/>
      <c r="I272" s="93"/>
      <c r="J272" s="230"/>
      <c r="K272" s="148"/>
      <c r="L272" s="148"/>
      <c r="M272" s="148"/>
      <c r="N272" s="148"/>
      <c r="O272" s="148"/>
      <c r="P272" s="148"/>
      <c r="Q272" s="148"/>
      <c r="R272" s="148"/>
      <c r="S272" s="148"/>
      <c r="T272" s="148"/>
      <c r="U272" s="148"/>
      <c r="V272" s="148"/>
      <c r="W272" s="148"/>
      <c r="X272" s="148"/>
      <c r="Y272" s="148"/>
      <c r="Z272" s="148"/>
    </row>
    <row r="273" spans="1:26" x14ac:dyDescent="0.25">
      <c r="A273" s="230"/>
      <c r="B273" s="49"/>
      <c r="C273" s="128" t="s">
        <v>4841</v>
      </c>
      <c r="D273" s="153">
        <f t="shared" si="16"/>
        <v>1</v>
      </c>
      <c r="E273" s="126">
        <v>1</v>
      </c>
      <c r="F273" s="126"/>
      <c r="G273" s="127"/>
      <c r="H273" s="253"/>
      <c r="I273" s="93"/>
      <c r="J273" s="230"/>
      <c r="K273" s="148"/>
      <c r="L273" s="148"/>
      <c r="M273" s="148"/>
      <c r="N273" s="148"/>
      <c r="O273" s="148"/>
      <c r="P273" s="148"/>
      <c r="Q273" s="148"/>
      <c r="R273" s="148"/>
      <c r="S273" s="148"/>
      <c r="T273" s="148"/>
      <c r="U273" s="148"/>
      <c r="V273" s="148"/>
      <c r="W273" s="148"/>
      <c r="X273" s="148"/>
      <c r="Y273" s="148"/>
      <c r="Z273" s="148"/>
    </row>
    <row r="274" spans="1:26" x14ac:dyDescent="0.25">
      <c r="A274" s="230"/>
      <c r="B274" s="49"/>
      <c r="C274" s="128" t="s">
        <v>4842</v>
      </c>
      <c r="D274" s="153">
        <f t="shared" si="16"/>
        <v>1</v>
      </c>
      <c r="E274" s="126">
        <v>1</v>
      </c>
      <c r="F274" s="126"/>
      <c r="G274" s="127"/>
      <c r="H274" s="253"/>
      <c r="I274" s="93"/>
      <c r="J274" s="230"/>
      <c r="K274" s="148"/>
      <c r="L274" s="148"/>
      <c r="M274" s="148"/>
      <c r="N274" s="148"/>
      <c r="O274" s="148"/>
      <c r="P274" s="148"/>
      <c r="Q274" s="148"/>
      <c r="R274" s="148"/>
      <c r="S274" s="148"/>
      <c r="T274" s="148"/>
      <c r="U274" s="148"/>
      <c r="V274" s="148"/>
      <c r="W274" s="148"/>
      <c r="X274" s="148"/>
      <c r="Y274" s="148"/>
      <c r="Z274" s="148"/>
    </row>
    <row r="275" spans="1:26" x14ac:dyDescent="0.25">
      <c r="A275" s="230"/>
      <c r="B275" s="49"/>
      <c r="C275" s="128" t="s">
        <v>4843</v>
      </c>
      <c r="D275" s="153">
        <f t="shared" si="16"/>
        <v>1</v>
      </c>
      <c r="E275" s="126">
        <v>1</v>
      </c>
      <c r="F275" s="126"/>
      <c r="G275" s="127"/>
      <c r="H275" s="253"/>
      <c r="I275" s="93"/>
      <c r="J275" s="230"/>
      <c r="K275" s="148"/>
      <c r="L275" s="148"/>
      <c r="M275" s="148"/>
      <c r="N275" s="148"/>
      <c r="O275" s="148"/>
      <c r="P275" s="148"/>
      <c r="Q275" s="148"/>
      <c r="R275" s="148"/>
      <c r="S275" s="148"/>
      <c r="T275" s="148"/>
      <c r="U275" s="148"/>
      <c r="V275" s="148"/>
      <c r="W275" s="148"/>
      <c r="X275" s="148"/>
      <c r="Y275" s="148"/>
      <c r="Z275" s="148"/>
    </row>
    <row r="276" spans="1:26" ht="84" x14ac:dyDescent="0.25">
      <c r="A276" s="230"/>
      <c r="B276" s="49"/>
      <c r="C276" s="128" t="s">
        <v>4844</v>
      </c>
      <c r="D276" s="153">
        <f t="shared" si="16"/>
        <v>1</v>
      </c>
      <c r="E276" s="126">
        <v>1</v>
      </c>
      <c r="F276" s="126"/>
      <c r="G276" s="127"/>
      <c r="H276" s="253"/>
      <c r="I276" s="93"/>
      <c r="J276" s="230"/>
      <c r="K276" s="148"/>
      <c r="L276" s="148"/>
      <c r="M276" s="148"/>
      <c r="N276" s="148"/>
      <c r="O276" s="148"/>
      <c r="P276" s="148"/>
      <c r="Q276" s="148"/>
      <c r="R276" s="148"/>
      <c r="S276" s="148"/>
      <c r="T276" s="148"/>
      <c r="U276" s="148"/>
      <c r="V276" s="148"/>
      <c r="W276" s="148"/>
      <c r="X276" s="148"/>
      <c r="Y276" s="148"/>
      <c r="Z276" s="148"/>
    </row>
    <row r="277" spans="1:26" x14ac:dyDescent="0.25">
      <c r="A277" s="230"/>
      <c r="B277" s="49"/>
      <c r="C277" s="128" t="s">
        <v>4845</v>
      </c>
      <c r="D277" s="153">
        <f t="shared" si="16"/>
        <v>1</v>
      </c>
      <c r="E277" s="126">
        <v>1</v>
      </c>
      <c r="F277" s="126"/>
      <c r="G277" s="127"/>
      <c r="H277" s="253"/>
      <c r="I277" s="93"/>
      <c r="J277" s="230"/>
      <c r="K277" s="148"/>
      <c r="L277" s="148"/>
      <c r="M277" s="148"/>
      <c r="N277" s="148"/>
      <c r="O277" s="148"/>
      <c r="P277" s="148"/>
      <c r="Q277" s="148"/>
      <c r="R277" s="148"/>
      <c r="S277" s="148"/>
      <c r="T277" s="148"/>
      <c r="U277" s="148"/>
      <c r="V277" s="148"/>
      <c r="W277" s="148"/>
      <c r="X277" s="148"/>
      <c r="Y277" s="148"/>
      <c r="Z277" s="148"/>
    </row>
    <row r="278" spans="1:26" x14ac:dyDescent="0.25">
      <c r="A278" s="230"/>
      <c r="B278" s="49"/>
      <c r="C278" s="128" t="s">
        <v>4846</v>
      </c>
      <c r="D278" s="153">
        <f t="shared" si="16"/>
        <v>1</v>
      </c>
      <c r="E278" s="126">
        <v>1</v>
      </c>
      <c r="F278" s="126"/>
      <c r="G278" s="127"/>
      <c r="H278" s="253"/>
      <c r="I278" s="93"/>
      <c r="J278" s="230"/>
      <c r="K278" s="148"/>
      <c r="L278" s="148"/>
      <c r="M278" s="148"/>
      <c r="N278" s="148"/>
      <c r="O278" s="148"/>
      <c r="P278" s="148"/>
      <c r="Q278" s="148"/>
      <c r="R278" s="148"/>
      <c r="S278" s="148"/>
      <c r="T278" s="148"/>
      <c r="U278" s="148"/>
      <c r="V278" s="148"/>
      <c r="W278" s="148"/>
      <c r="X278" s="148"/>
      <c r="Y278" s="148"/>
      <c r="Z278" s="148"/>
    </row>
    <row r="279" spans="1:26" x14ac:dyDescent="0.25">
      <c r="A279" s="230"/>
      <c r="B279" s="49"/>
      <c r="C279" s="128" t="s">
        <v>4847</v>
      </c>
      <c r="D279" s="153">
        <f t="shared" si="16"/>
        <v>1</v>
      </c>
      <c r="E279" s="126">
        <v>1</v>
      </c>
      <c r="F279" s="126"/>
      <c r="G279" s="127"/>
      <c r="H279" s="253"/>
      <c r="I279" s="93"/>
      <c r="J279" s="230"/>
      <c r="K279" s="148"/>
      <c r="L279" s="148"/>
      <c r="M279" s="148"/>
      <c r="N279" s="148"/>
      <c r="O279" s="148"/>
      <c r="P279" s="148"/>
      <c r="Q279" s="148"/>
      <c r="R279" s="148"/>
      <c r="S279" s="148"/>
      <c r="T279" s="148"/>
      <c r="U279" s="148"/>
      <c r="V279" s="148"/>
      <c r="W279" s="148"/>
      <c r="X279" s="148"/>
      <c r="Y279" s="148"/>
      <c r="Z279" s="148"/>
    </row>
    <row r="280" spans="1:26" ht="24" x14ac:dyDescent="0.25">
      <c r="A280" s="230"/>
      <c r="B280" s="49"/>
      <c r="C280" s="128" t="s">
        <v>4848</v>
      </c>
      <c r="D280" s="153">
        <f t="shared" si="16"/>
        <v>1</v>
      </c>
      <c r="E280" s="126">
        <v>1</v>
      </c>
      <c r="F280" s="126"/>
      <c r="G280" s="127"/>
      <c r="H280" s="253"/>
      <c r="I280" s="93"/>
      <c r="J280" s="230"/>
      <c r="K280" s="148"/>
      <c r="L280" s="148"/>
      <c r="M280" s="148"/>
      <c r="N280" s="148"/>
      <c r="O280" s="148"/>
      <c r="P280" s="148"/>
      <c r="Q280" s="148"/>
      <c r="R280" s="148"/>
      <c r="S280" s="148"/>
      <c r="T280" s="148"/>
      <c r="U280" s="148"/>
      <c r="V280" s="148"/>
      <c r="W280" s="148"/>
      <c r="X280" s="148"/>
      <c r="Y280" s="148"/>
      <c r="Z280" s="148"/>
    </row>
    <row r="281" spans="1:26" ht="24" x14ac:dyDescent="0.25">
      <c r="A281" s="230"/>
      <c r="B281" s="49"/>
      <c r="C281" s="128" t="s">
        <v>4849</v>
      </c>
      <c r="D281" s="153">
        <f t="shared" si="16"/>
        <v>1</v>
      </c>
      <c r="E281" s="126">
        <v>1</v>
      </c>
      <c r="F281" s="126"/>
      <c r="G281" s="127"/>
      <c r="H281" s="253"/>
      <c r="I281" s="93"/>
      <c r="J281" s="230"/>
      <c r="K281" s="148"/>
      <c r="L281" s="148"/>
      <c r="M281" s="148"/>
      <c r="N281" s="148"/>
      <c r="O281" s="148"/>
      <c r="P281" s="148"/>
      <c r="Q281" s="148"/>
      <c r="R281" s="148"/>
      <c r="S281" s="148"/>
      <c r="T281" s="148"/>
      <c r="U281" s="148"/>
      <c r="V281" s="148"/>
      <c r="W281" s="148"/>
      <c r="X281" s="148"/>
      <c r="Y281" s="148"/>
      <c r="Z281" s="148"/>
    </row>
    <row r="282" spans="1:26" x14ac:dyDescent="0.25">
      <c r="A282" s="230"/>
      <c r="B282" s="49"/>
      <c r="C282" s="128" t="s">
        <v>4850</v>
      </c>
      <c r="D282" s="153">
        <f t="shared" si="16"/>
        <v>1</v>
      </c>
      <c r="E282" s="126">
        <v>1</v>
      </c>
      <c r="F282" s="126"/>
      <c r="G282" s="127"/>
      <c r="H282" s="253"/>
      <c r="I282" s="93"/>
      <c r="J282" s="230"/>
      <c r="K282" s="148"/>
      <c r="L282" s="148"/>
      <c r="M282" s="148"/>
      <c r="N282" s="148"/>
      <c r="O282" s="148"/>
      <c r="P282" s="148"/>
      <c r="Q282" s="148"/>
      <c r="R282" s="148"/>
      <c r="S282" s="148"/>
      <c r="T282" s="148"/>
      <c r="U282" s="148"/>
      <c r="V282" s="148"/>
      <c r="W282" s="148"/>
      <c r="X282" s="148"/>
      <c r="Y282" s="148"/>
      <c r="Z282" s="148"/>
    </row>
    <row r="283" spans="1:26" x14ac:dyDescent="0.25">
      <c r="A283" s="230"/>
      <c r="B283" s="49"/>
      <c r="C283" s="128" t="s">
        <v>4851</v>
      </c>
      <c r="D283" s="153">
        <f t="shared" si="16"/>
        <v>1</v>
      </c>
      <c r="E283" s="126">
        <v>1</v>
      </c>
      <c r="F283" s="126"/>
      <c r="G283" s="127"/>
      <c r="H283" s="253"/>
      <c r="I283" s="93"/>
      <c r="J283" s="230"/>
      <c r="K283" s="148"/>
      <c r="L283" s="148"/>
      <c r="M283" s="148"/>
      <c r="N283" s="148"/>
      <c r="O283" s="148"/>
      <c r="P283" s="148"/>
      <c r="Q283" s="148"/>
      <c r="R283" s="148"/>
      <c r="S283" s="148"/>
      <c r="T283" s="148"/>
      <c r="U283" s="148"/>
      <c r="V283" s="148"/>
      <c r="W283" s="148"/>
      <c r="X283" s="148"/>
      <c r="Y283" s="148"/>
      <c r="Z283" s="148"/>
    </row>
    <row r="284" spans="1:26" x14ac:dyDescent="0.25">
      <c r="A284" s="230"/>
      <c r="B284" s="49"/>
      <c r="C284" s="128" t="s">
        <v>4852</v>
      </c>
      <c r="D284" s="153">
        <f t="shared" si="16"/>
        <v>1</v>
      </c>
      <c r="E284" s="126">
        <v>1</v>
      </c>
      <c r="F284" s="126"/>
      <c r="G284" s="127"/>
      <c r="H284" s="253"/>
      <c r="I284" s="93"/>
      <c r="J284" s="230"/>
      <c r="K284" s="148"/>
      <c r="L284" s="148"/>
      <c r="M284" s="148"/>
      <c r="N284" s="148"/>
      <c r="O284" s="148"/>
      <c r="P284" s="148"/>
      <c r="Q284" s="148"/>
      <c r="R284" s="148"/>
      <c r="S284" s="148"/>
      <c r="T284" s="148"/>
      <c r="U284" s="148"/>
      <c r="V284" s="148"/>
      <c r="W284" s="148"/>
      <c r="X284" s="148"/>
      <c r="Y284" s="148"/>
      <c r="Z284" s="148"/>
    </row>
    <row r="285" spans="1:26" x14ac:dyDescent="0.25">
      <c r="A285" s="230"/>
      <c r="B285" s="49"/>
      <c r="C285" s="128" t="s">
        <v>4853</v>
      </c>
      <c r="D285" s="153">
        <f t="shared" si="16"/>
        <v>1</v>
      </c>
      <c r="E285" s="126">
        <v>1</v>
      </c>
      <c r="F285" s="126"/>
      <c r="G285" s="127"/>
      <c r="H285" s="253"/>
      <c r="I285" s="93"/>
      <c r="J285" s="230"/>
      <c r="K285" s="148"/>
      <c r="L285" s="148"/>
      <c r="M285" s="148"/>
      <c r="N285" s="148"/>
      <c r="O285" s="148"/>
      <c r="P285" s="148"/>
      <c r="Q285" s="148"/>
      <c r="R285" s="148"/>
      <c r="S285" s="148"/>
      <c r="T285" s="148"/>
      <c r="U285" s="148"/>
      <c r="V285" s="148"/>
      <c r="W285" s="148"/>
      <c r="X285" s="148"/>
      <c r="Y285" s="148"/>
      <c r="Z285" s="148"/>
    </row>
    <row r="286" spans="1:26" x14ac:dyDescent="0.25">
      <c r="A286" s="230"/>
      <c r="B286" s="49"/>
      <c r="C286" s="128" t="s">
        <v>4854</v>
      </c>
      <c r="D286" s="153">
        <f t="shared" si="16"/>
        <v>1</v>
      </c>
      <c r="E286" s="126">
        <v>1</v>
      </c>
      <c r="F286" s="126"/>
      <c r="G286" s="127"/>
      <c r="H286" s="253"/>
      <c r="I286" s="93"/>
      <c r="J286" s="230"/>
      <c r="K286" s="148"/>
      <c r="L286" s="148"/>
      <c r="M286" s="148"/>
      <c r="N286" s="148"/>
      <c r="O286" s="148"/>
      <c r="P286" s="148"/>
      <c r="Q286" s="148"/>
      <c r="R286" s="148"/>
      <c r="S286" s="148"/>
      <c r="T286" s="148"/>
      <c r="U286" s="148"/>
      <c r="V286" s="148"/>
      <c r="W286" s="148"/>
      <c r="X286" s="148"/>
      <c r="Y286" s="148"/>
      <c r="Z286" s="148"/>
    </row>
    <row r="287" spans="1:26" x14ac:dyDescent="0.25">
      <c r="A287" s="230"/>
      <c r="B287" s="49"/>
      <c r="C287" s="128" t="s">
        <v>4855</v>
      </c>
      <c r="D287" s="153">
        <f t="shared" si="16"/>
        <v>1</v>
      </c>
      <c r="E287" s="126">
        <v>1</v>
      </c>
      <c r="F287" s="126"/>
      <c r="G287" s="127"/>
      <c r="H287" s="253"/>
      <c r="I287" s="93"/>
      <c r="J287" s="230"/>
      <c r="K287" s="148"/>
      <c r="L287" s="148"/>
      <c r="M287" s="148"/>
      <c r="N287" s="148"/>
      <c r="O287" s="148"/>
      <c r="P287" s="148"/>
      <c r="Q287" s="148"/>
      <c r="R287" s="148"/>
      <c r="S287" s="148"/>
      <c r="T287" s="148"/>
      <c r="U287" s="148"/>
      <c r="V287" s="148"/>
      <c r="W287" s="148"/>
      <c r="X287" s="148"/>
      <c r="Y287" s="148"/>
      <c r="Z287" s="148"/>
    </row>
    <row r="288" spans="1:26" ht="24" x14ac:dyDescent="0.25">
      <c r="A288" s="230"/>
      <c r="B288" s="49"/>
      <c r="C288" s="128" t="s">
        <v>4856</v>
      </c>
      <c r="D288" s="153">
        <f t="shared" si="16"/>
        <v>1</v>
      </c>
      <c r="E288" s="126">
        <v>1</v>
      </c>
      <c r="F288" s="126"/>
      <c r="G288" s="127"/>
      <c r="H288" s="253"/>
      <c r="I288" s="93"/>
      <c r="J288" s="230"/>
      <c r="K288" s="148"/>
      <c r="L288" s="148"/>
      <c r="M288" s="148"/>
      <c r="N288" s="148"/>
      <c r="O288" s="148"/>
      <c r="P288" s="148"/>
      <c r="Q288" s="148"/>
      <c r="R288" s="148"/>
      <c r="S288" s="148"/>
      <c r="T288" s="148"/>
      <c r="U288" s="148"/>
      <c r="V288" s="148"/>
      <c r="W288" s="148"/>
      <c r="X288" s="148"/>
      <c r="Y288" s="148"/>
      <c r="Z288" s="148"/>
    </row>
    <row r="289" spans="1:26" x14ac:dyDescent="0.25">
      <c r="A289" s="230"/>
      <c r="B289" s="49"/>
      <c r="C289" s="128" t="s">
        <v>4857</v>
      </c>
      <c r="D289" s="153">
        <f t="shared" si="16"/>
        <v>1</v>
      </c>
      <c r="E289" s="126">
        <v>1</v>
      </c>
      <c r="F289" s="126"/>
      <c r="G289" s="127"/>
      <c r="H289" s="253"/>
      <c r="I289" s="93"/>
      <c r="J289" s="230"/>
      <c r="K289" s="148"/>
      <c r="L289" s="148"/>
      <c r="M289" s="148"/>
      <c r="N289" s="148"/>
      <c r="O289" s="148"/>
      <c r="P289" s="148"/>
      <c r="Q289" s="148"/>
      <c r="R289" s="148"/>
      <c r="S289" s="148"/>
      <c r="T289" s="148"/>
      <c r="U289" s="148"/>
      <c r="V289" s="148"/>
      <c r="W289" s="148"/>
      <c r="X289" s="148"/>
      <c r="Y289" s="148"/>
      <c r="Z289" s="148"/>
    </row>
    <row r="290" spans="1:26" ht="24" x14ac:dyDescent="0.25">
      <c r="A290" s="230"/>
      <c r="B290" s="49"/>
      <c r="C290" s="128" t="s">
        <v>4858</v>
      </c>
      <c r="D290" s="153">
        <f t="shared" si="16"/>
        <v>1</v>
      </c>
      <c r="E290" s="126">
        <v>1</v>
      </c>
      <c r="F290" s="126"/>
      <c r="G290" s="127"/>
      <c r="H290" s="253"/>
      <c r="I290" s="93"/>
      <c r="J290" s="230"/>
      <c r="K290" s="148"/>
      <c r="L290" s="148"/>
      <c r="M290" s="148"/>
      <c r="N290" s="148"/>
      <c r="O290" s="148"/>
      <c r="P290" s="148"/>
      <c r="Q290" s="148"/>
      <c r="R290" s="148"/>
      <c r="S290" s="148"/>
      <c r="T290" s="148"/>
      <c r="U290" s="148"/>
      <c r="V290" s="148"/>
      <c r="W290" s="148"/>
      <c r="X290" s="148"/>
      <c r="Y290" s="148"/>
      <c r="Z290" s="148"/>
    </row>
    <row r="291" spans="1:26" ht="24" x14ac:dyDescent="0.25">
      <c r="A291" s="230"/>
      <c r="B291" s="49"/>
      <c r="C291" s="128" t="s">
        <v>4859</v>
      </c>
      <c r="D291" s="153">
        <f t="shared" si="16"/>
        <v>1</v>
      </c>
      <c r="E291" s="126">
        <v>1</v>
      </c>
      <c r="F291" s="126"/>
      <c r="G291" s="127"/>
      <c r="H291" s="253"/>
      <c r="I291" s="129"/>
      <c r="J291" s="230"/>
      <c r="K291" s="148"/>
      <c r="L291" s="148"/>
      <c r="M291" s="148"/>
      <c r="N291" s="148"/>
      <c r="O291" s="148"/>
      <c r="P291" s="148"/>
      <c r="Q291" s="148"/>
      <c r="R291" s="148"/>
      <c r="S291" s="148"/>
      <c r="T291" s="148"/>
      <c r="U291" s="148"/>
      <c r="V291" s="148"/>
      <c r="W291" s="148"/>
      <c r="X291" s="148"/>
      <c r="Y291" s="148"/>
      <c r="Z291" s="148"/>
    </row>
    <row r="292" spans="1:26" ht="36" x14ac:dyDescent="0.25">
      <c r="A292" s="230"/>
      <c r="B292" s="49"/>
      <c r="C292" s="128" t="s">
        <v>4860</v>
      </c>
      <c r="D292" s="153">
        <f t="shared" si="16"/>
        <v>1</v>
      </c>
      <c r="E292" s="126">
        <v>1</v>
      </c>
      <c r="F292" s="126"/>
      <c r="G292" s="127"/>
      <c r="H292" s="253"/>
      <c r="I292" s="129"/>
      <c r="J292" s="230"/>
      <c r="K292" s="148"/>
      <c r="L292" s="148"/>
      <c r="M292" s="148"/>
      <c r="N292" s="148"/>
      <c r="O292" s="148"/>
      <c r="P292" s="148"/>
      <c r="Q292" s="148"/>
      <c r="R292" s="148"/>
      <c r="S292" s="148"/>
      <c r="T292" s="148"/>
      <c r="U292" s="148"/>
      <c r="V292" s="148"/>
      <c r="W292" s="148"/>
      <c r="X292" s="148"/>
      <c r="Y292" s="148"/>
      <c r="Z292" s="148"/>
    </row>
    <row r="293" spans="1:26" x14ac:dyDescent="0.25">
      <c r="A293" s="230"/>
      <c r="B293" s="49"/>
      <c r="C293" s="234"/>
      <c r="D293" s="253"/>
      <c r="E293" s="253"/>
      <c r="F293" s="253"/>
      <c r="G293" s="253"/>
      <c r="H293" s="253"/>
      <c r="I293" s="129"/>
      <c r="J293" s="230"/>
      <c r="K293" s="148"/>
      <c r="L293" s="148"/>
      <c r="M293" s="148"/>
      <c r="N293" s="148"/>
      <c r="O293" s="148"/>
      <c r="P293" s="148"/>
      <c r="Q293" s="148"/>
      <c r="R293" s="148"/>
      <c r="S293" s="148"/>
      <c r="T293" s="148"/>
      <c r="U293" s="148"/>
      <c r="V293" s="148"/>
      <c r="W293" s="148"/>
      <c r="X293" s="148"/>
      <c r="Y293" s="148"/>
      <c r="Z293" s="148"/>
    </row>
    <row r="294" spans="1:26" x14ac:dyDescent="0.25">
      <c r="A294" s="230"/>
      <c r="B294" s="49"/>
      <c r="C294" s="234" t="s">
        <v>1480</v>
      </c>
      <c r="D294" s="253"/>
      <c r="E294" s="253"/>
      <c r="F294" s="253"/>
      <c r="G294" s="253"/>
      <c r="H294" s="253"/>
      <c r="I294" s="129"/>
      <c r="J294" s="230"/>
      <c r="K294" s="148"/>
      <c r="L294" s="148"/>
      <c r="M294" s="148"/>
      <c r="N294" s="148"/>
      <c r="O294" s="148"/>
      <c r="P294" s="148"/>
      <c r="Q294" s="148"/>
      <c r="R294" s="148"/>
      <c r="S294" s="148"/>
      <c r="T294" s="148"/>
      <c r="U294" s="148"/>
      <c r="V294" s="148"/>
      <c r="W294" s="148"/>
      <c r="X294" s="148"/>
      <c r="Y294" s="148"/>
      <c r="Z294" s="148"/>
    </row>
    <row r="295" spans="1:26" x14ac:dyDescent="0.25">
      <c r="A295" s="230"/>
      <c r="B295" s="49"/>
      <c r="C295" s="234"/>
      <c r="D295" s="253"/>
      <c r="E295" s="253"/>
      <c r="F295" s="253"/>
      <c r="G295" s="253"/>
      <c r="H295" s="253"/>
      <c r="I295" s="129"/>
      <c r="J295" s="230"/>
      <c r="K295" s="148"/>
      <c r="L295" s="148"/>
      <c r="M295" s="148"/>
      <c r="N295" s="148"/>
      <c r="O295" s="148"/>
      <c r="P295" s="148"/>
      <c r="Q295" s="148"/>
      <c r="R295" s="148"/>
      <c r="S295" s="148"/>
      <c r="T295" s="148"/>
      <c r="U295" s="148"/>
      <c r="V295" s="148"/>
      <c r="W295" s="148"/>
      <c r="X295" s="148"/>
      <c r="Y295" s="148"/>
      <c r="Z295" s="148"/>
    </row>
    <row r="296" spans="1:26" x14ac:dyDescent="0.25">
      <c r="A296" s="230"/>
      <c r="B296" s="49"/>
      <c r="C296" s="232" t="s">
        <v>726</v>
      </c>
      <c r="D296" s="231"/>
      <c r="E296" s="231" t="s">
        <v>1485</v>
      </c>
      <c r="F296" s="231" t="s">
        <v>712</v>
      </c>
      <c r="G296" s="231" t="s">
        <v>1486</v>
      </c>
      <c r="H296" s="253"/>
      <c r="I296" s="129"/>
      <c r="J296" s="230"/>
      <c r="K296" s="148"/>
      <c r="L296" s="148"/>
      <c r="M296" s="148"/>
      <c r="N296" s="148"/>
      <c r="O296" s="148"/>
      <c r="P296" s="148"/>
      <c r="Q296" s="148"/>
      <c r="R296" s="148"/>
      <c r="S296" s="148"/>
      <c r="T296" s="148"/>
      <c r="U296" s="148"/>
      <c r="V296" s="148"/>
      <c r="W296" s="148"/>
      <c r="X296" s="148"/>
      <c r="Y296" s="148"/>
      <c r="Z296" s="148"/>
    </row>
    <row r="297" spans="1:26" x14ac:dyDescent="0.25">
      <c r="A297" s="230"/>
      <c r="B297" s="49"/>
      <c r="C297" s="130" t="s">
        <v>4861</v>
      </c>
      <c r="D297" s="153">
        <f t="shared" ref="D297:D303" si="17">IF(E297="Justificado",0,1)</f>
        <v>1</v>
      </c>
      <c r="E297" s="126">
        <v>1</v>
      </c>
      <c r="F297" s="126"/>
      <c r="G297" s="127"/>
      <c r="H297" s="253"/>
      <c r="I297" s="129"/>
      <c r="J297" s="230"/>
      <c r="K297" s="148"/>
      <c r="L297" s="148"/>
      <c r="M297" s="148"/>
      <c r="N297" s="148"/>
      <c r="O297" s="148"/>
      <c r="P297" s="148"/>
      <c r="Q297" s="148"/>
      <c r="R297" s="148"/>
      <c r="S297" s="148"/>
      <c r="T297" s="148"/>
      <c r="U297" s="148"/>
      <c r="V297" s="148"/>
      <c r="W297" s="148"/>
      <c r="X297" s="148"/>
      <c r="Y297" s="148"/>
      <c r="Z297" s="148"/>
    </row>
    <row r="298" spans="1:26" ht="36" x14ac:dyDescent="0.25">
      <c r="A298" s="230"/>
      <c r="B298" s="49"/>
      <c r="C298" s="124" t="s">
        <v>4862</v>
      </c>
      <c r="D298" s="153">
        <f t="shared" si="17"/>
        <v>1</v>
      </c>
      <c r="E298" s="126">
        <v>1</v>
      </c>
      <c r="F298" s="126"/>
      <c r="G298" s="127"/>
      <c r="H298" s="253"/>
      <c r="I298" s="129"/>
      <c r="J298" s="230"/>
      <c r="K298" s="148"/>
      <c r="L298" s="148"/>
      <c r="M298" s="148"/>
      <c r="N298" s="148"/>
      <c r="O298" s="148"/>
      <c r="P298" s="148"/>
      <c r="Q298" s="148"/>
      <c r="R298" s="148"/>
      <c r="S298" s="148"/>
      <c r="T298" s="148"/>
      <c r="U298" s="148"/>
      <c r="V298" s="148"/>
      <c r="W298" s="148"/>
      <c r="X298" s="148"/>
      <c r="Y298" s="148"/>
      <c r="Z298" s="148"/>
    </row>
    <row r="299" spans="1:26" ht="36" x14ac:dyDescent="0.25">
      <c r="A299" s="230"/>
      <c r="B299" s="49"/>
      <c r="C299" s="124" t="s">
        <v>4863</v>
      </c>
      <c r="D299" s="153">
        <f t="shared" si="17"/>
        <v>1</v>
      </c>
      <c r="E299" s="126">
        <v>1</v>
      </c>
      <c r="F299" s="126"/>
      <c r="G299" s="127"/>
      <c r="H299" s="253"/>
      <c r="I299" s="129"/>
      <c r="J299" s="230"/>
      <c r="K299" s="148"/>
      <c r="L299" s="148"/>
      <c r="M299" s="148"/>
      <c r="N299" s="148"/>
      <c r="O299" s="148"/>
      <c r="P299" s="148"/>
      <c r="Q299" s="148"/>
      <c r="R299" s="148"/>
      <c r="S299" s="148"/>
      <c r="T299" s="148"/>
      <c r="U299" s="148"/>
      <c r="V299" s="148"/>
      <c r="W299" s="148"/>
      <c r="X299" s="148"/>
      <c r="Y299" s="148"/>
      <c r="Z299" s="148"/>
    </row>
    <row r="300" spans="1:26" ht="36" x14ac:dyDescent="0.25">
      <c r="A300" s="230"/>
      <c r="B300" s="49"/>
      <c r="C300" s="124" t="s">
        <v>4864</v>
      </c>
      <c r="D300" s="153">
        <f t="shared" si="17"/>
        <v>1</v>
      </c>
      <c r="E300" s="126">
        <v>1</v>
      </c>
      <c r="F300" s="126"/>
      <c r="G300" s="127"/>
      <c r="H300" s="253"/>
      <c r="I300" s="129"/>
      <c r="J300" s="230"/>
      <c r="K300" s="148"/>
      <c r="L300" s="148"/>
      <c r="M300" s="148"/>
      <c r="N300" s="148"/>
      <c r="O300" s="148"/>
      <c r="P300" s="148"/>
      <c r="Q300" s="148"/>
      <c r="R300" s="148"/>
      <c r="S300" s="148"/>
      <c r="T300" s="148"/>
      <c r="U300" s="148"/>
      <c r="V300" s="148"/>
      <c r="W300" s="148"/>
      <c r="X300" s="148"/>
      <c r="Y300" s="148"/>
      <c r="Z300" s="148"/>
    </row>
    <row r="301" spans="1:26" ht="24" x14ac:dyDescent="0.25">
      <c r="A301" s="230"/>
      <c r="B301" s="49"/>
      <c r="C301" s="124" t="s">
        <v>4865</v>
      </c>
      <c r="D301" s="153">
        <f t="shared" si="17"/>
        <v>1</v>
      </c>
      <c r="E301" s="126">
        <v>1</v>
      </c>
      <c r="F301" s="126"/>
      <c r="G301" s="127"/>
      <c r="H301" s="253"/>
      <c r="I301" s="129"/>
      <c r="J301" s="230"/>
      <c r="K301" s="148"/>
      <c r="L301" s="148"/>
      <c r="M301" s="148"/>
      <c r="N301" s="148"/>
      <c r="O301" s="148"/>
      <c r="P301" s="148"/>
      <c r="Q301" s="148"/>
      <c r="R301" s="148"/>
      <c r="S301" s="148"/>
      <c r="T301" s="148"/>
      <c r="U301" s="148"/>
      <c r="V301" s="148"/>
      <c r="W301" s="148"/>
      <c r="X301" s="148"/>
      <c r="Y301" s="148"/>
      <c r="Z301" s="148"/>
    </row>
    <row r="302" spans="1:26" ht="24" x14ac:dyDescent="0.25">
      <c r="A302" s="230"/>
      <c r="B302" s="49"/>
      <c r="C302" s="124" t="s">
        <v>4866</v>
      </c>
      <c r="D302" s="153">
        <f t="shared" si="17"/>
        <v>1</v>
      </c>
      <c r="E302" s="126">
        <v>1</v>
      </c>
      <c r="F302" s="126"/>
      <c r="G302" s="127"/>
      <c r="H302" s="253"/>
      <c r="I302" s="129"/>
      <c r="J302" s="230"/>
      <c r="K302" s="148"/>
      <c r="L302" s="148"/>
      <c r="M302" s="148"/>
      <c r="N302" s="148"/>
      <c r="O302" s="148"/>
      <c r="P302" s="148"/>
      <c r="Q302" s="148"/>
      <c r="R302" s="148"/>
      <c r="S302" s="148"/>
      <c r="T302" s="148"/>
      <c r="U302" s="148"/>
      <c r="V302" s="148"/>
      <c r="W302" s="148"/>
      <c r="X302" s="148"/>
      <c r="Y302" s="148"/>
      <c r="Z302" s="148"/>
    </row>
    <row r="303" spans="1:26" ht="36" x14ac:dyDescent="0.25">
      <c r="A303" s="230"/>
      <c r="B303" s="49"/>
      <c r="C303" s="124" t="s">
        <v>4867</v>
      </c>
      <c r="D303" s="153">
        <f t="shared" si="17"/>
        <v>1</v>
      </c>
      <c r="E303" s="126">
        <v>1</v>
      </c>
      <c r="F303" s="126"/>
      <c r="G303" s="127"/>
      <c r="H303" s="253"/>
      <c r="I303" s="129"/>
      <c r="J303" s="230"/>
      <c r="K303" s="148"/>
      <c r="L303" s="148"/>
      <c r="M303" s="148"/>
      <c r="N303" s="148"/>
      <c r="O303" s="148"/>
      <c r="P303" s="148"/>
      <c r="Q303" s="148"/>
      <c r="R303" s="148"/>
      <c r="S303" s="148"/>
      <c r="T303" s="148"/>
      <c r="U303" s="148"/>
      <c r="V303" s="148"/>
      <c r="W303" s="148"/>
      <c r="X303" s="148"/>
      <c r="Y303" s="148"/>
      <c r="Z303" s="148"/>
    </row>
    <row r="304" spans="1:26" ht="36" x14ac:dyDescent="0.25">
      <c r="A304" s="230"/>
      <c r="B304" s="49"/>
      <c r="C304" s="130" t="s">
        <v>4868</v>
      </c>
      <c r="D304" s="153">
        <f t="shared" ref="D304:D305" si="18">IF(E304="Justificado",0,1)</f>
        <v>1</v>
      </c>
      <c r="E304" s="126">
        <v>1</v>
      </c>
      <c r="F304" s="126"/>
      <c r="G304" s="127"/>
      <c r="H304" s="253"/>
      <c r="I304" s="129"/>
      <c r="J304" s="230"/>
      <c r="K304" s="148"/>
      <c r="L304" s="148"/>
      <c r="M304" s="148"/>
      <c r="N304" s="148"/>
      <c r="O304" s="148"/>
      <c r="P304" s="148"/>
      <c r="Q304" s="148"/>
      <c r="R304" s="148"/>
      <c r="S304" s="148"/>
      <c r="T304" s="148"/>
      <c r="U304" s="148"/>
      <c r="V304" s="148"/>
      <c r="W304" s="148"/>
      <c r="X304" s="148"/>
      <c r="Y304" s="148"/>
      <c r="Z304" s="148"/>
    </row>
    <row r="305" spans="1:26" x14ac:dyDescent="0.25">
      <c r="A305" s="230"/>
      <c r="B305" s="49"/>
      <c r="C305" s="124" t="s">
        <v>4869</v>
      </c>
      <c r="D305" s="153">
        <f t="shared" si="18"/>
        <v>1</v>
      </c>
      <c r="E305" s="126">
        <v>1</v>
      </c>
      <c r="F305" s="126"/>
      <c r="G305" s="127"/>
      <c r="H305" s="253"/>
      <c r="I305" s="129"/>
      <c r="J305" s="230"/>
      <c r="K305" s="148"/>
      <c r="L305" s="148"/>
      <c r="M305" s="148"/>
      <c r="N305" s="148"/>
      <c r="O305" s="148"/>
      <c r="P305" s="148"/>
      <c r="Q305" s="148"/>
      <c r="R305" s="148"/>
      <c r="S305" s="148"/>
      <c r="T305" s="148"/>
      <c r="U305" s="148"/>
      <c r="V305" s="148"/>
      <c r="W305" s="148"/>
      <c r="X305" s="148"/>
      <c r="Y305" s="148"/>
      <c r="Z305" s="148"/>
    </row>
    <row r="306" spans="1:26" x14ac:dyDescent="0.25">
      <c r="A306" s="230"/>
      <c r="B306" s="97"/>
      <c r="C306" s="254"/>
      <c r="D306" s="255"/>
      <c r="E306" s="255"/>
      <c r="F306" s="255"/>
      <c r="G306" s="255"/>
      <c r="H306" s="255"/>
      <c r="I306" s="98"/>
      <c r="J306" s="230"/>
      <c r="K306" s="148"/>
      <c r="L306" s="148"/>
      <c r="M306" s="148"/>
      <c r="N306" s="148"/>
      <c r="O306" s="148"/>
      <c r="P306" s="148"/>
      <c r="Q306" s="148"/>
      <c r="R306" s="148"/>
      <c r="S306" s="148"/>
      <c r="T306" s="148"/>
      <c r="U306" s="148"/>
      <c r="V306" s="148"/>
      <c r="W306" s="148"/>
      <c r="X306" s="148"/>
      <c r="Y306" s="148"/>
      <c r="Z306" s="148"/>
    </row>
    <row r="307" spans="1:26" x14ac:dyDescent="0.25">
      <c r="A307" s="230"/>
      <c r="B307" s="230"/>
      <c r="C307" s="256"/>
      <c r="D307" s="230"/>
      <c r="E307" s="230"/>
      <c r="F307" s="230"/>
      <c r="G307" s="230"/>
      <c r="H307" s="230"/>
      <c r="I307" s="230"/>
      <c r="J307" s="230"/>
      <c r="K307" s="148"/>
      <c r="L307" s="148"/>
      <c r="M307" s="148"/>
      <c r="N307" s="148"/>
      <c r="O307" s="148"/>
      <c r="P307" s="148"/>
      <c r="Q307" s="148"/>
      <c r="R307" s="148"/>
      <c r="S307" s="148"/>
      <c r="T307" s="148"/>
      <c r="U307" s="148"/>
      <c r="V307" s="148"/>
      <c r="W307" s="148"/>
      <c r="X307" s="148"/>
      <c r="Y307" s="148"/>
      <c r="Z307" s="148"/>
    </row>
    <row r="308" spans="1:26" x14ac:dyDescent="0.25">
      <c r="A308" s="230"/>
      <c r="B308" s="230"/>
      <c r="C308" s="256"/>
      <c r="D308" s="230"/>
      <c r="E308" s="230"/>
      <c r="F308" s="230"/>
      <c r="G308" s="230"/>
      <c r="H308" s="230"/>
      <c r="I308" s="230"/>
      <c r="J308" s="230"/>
      <c r="K308" s="148"/>
      <c r="L308" s="148"/>
      <c r="M308" s="148"/>
      <c r="N308" s="148"/>
      <c r="O308" s="148"/>
      <c r="P308" s="148"/>
      <c r="Q308" s="148"/>
      <c r="R308" s="148"/>
      <c r="S308" s="148"/>
      <c r="T308" s="148"/>
      <c r="U308" s="148"/>
      <c r="V308" s="148"/>
      <c r="W308" s="148"/>
      <c r="X308" s="148"/>
      <c r="Y308" s="148"/>
      <c r="Z308" s="148"/>
    </row>
    <row r="309" spans="1:26" x14ac:dyDescent="0.25">
      <c r="A309" s="230"/>
      <c r="B309" s="230"/>
      <c r="C309" s="256"/>
      <c r="D309" s="230"/>
      <c r="E309" s="230"/>
      <c r="F309" s="230"/>
      <c r="G309" s="230"/>
      <c r="H309" s="230"/>
      <c r="I309" s="230"/>
      <c r="J309" s="230"/>
      <c r="K309" s="148"/>
      <c r="L309" s="148"/>
      <c r="M309" s="148"/>
      <c r="N309" s="148"/>
      <c r="O309" s="148"/>
      <c r="P309" s="148"/>
      <c r="Q309" s="148"/>
      <c r="R309" s="148"/>
      <c r="S309" s="148"/>
      <c r="T309" s="148"/>
      <c r="U309" s="148"/>
      <c r="V309" s="148"/>
      <c r="W309" s="148"/>
      <c r="X309" s="148"/>
      <c r="Y309" s="148"/>
      <c r="Z309" s="148"/>
    </row>
    <row r="310" spans="1:26" x14ac:dyDescent="0.25">
      <c r="A310" s="230"/>
      <c r="B310" s="230"/>
      <c r="C310" s="256"/>
      <c r="D310" s="230"/>
      <c r="E310" s="230"/>
      <c r="F310" s="230"/>
      <c r="G310" s="230"/>
      <c r="H310" s="230"/>
      <c r="I310" s="230"/>
      <c r="J310" s="230"/>
      <c r="K310" s="148"/>
      <c r="L310" s="148"/>
      <c r="M310" s="148"/>
      <c r="N310" s="148"/>
      <c r="O310" s="148"/>
      <c r="P310" s="148"/>
      <c r="Q310" s="148"/>
      <c r="R310" s="148"/>
      <c r="S310" s="148"/>
      <c r="T310" s="148"/>
      <c r="U310" s="148"/>
      <c r="V310" s="148"/>
      <c r="W310" s="148"/>
      <c r="X310" s="148"/>
      <c r="Y310" s="148"/>
      <c r="Z310" s="148"/>
    </row>
    <row r="311" spans="1:26" x14ac:dyDescent="0.25">
      <c r="A311" s="230"/>
      <c r="B311" s="230"/>
      <c r="C311" s="256"/>
      <c r="D311" s="230"/>
      <c r="E311" s="230"/>
      <c r="F311" s="230"/>
      <c r="G311" s="230"/>
      <c r="H311" s="230"/>
      <c r="I311" s="230"/>
      <c r="J311" s="230"/>
      <c r="K311" s="148"/>
      <c r="L311" s="148"/>
      <c r="M311" s="148"/>
      <c r="N311" s="148"/>
      <c r="O311" s="148"/>
      <c r="P311" s="148"/>
      <c r="Q311" s="148"/>
      <c r="R311" s="148"/>
      <c r="S311" s="148"/>
      <c r="T311" s="148"/>
      <c r="U311" s="148"/>
      <c r="V311" s="148"/>
      <c r="W311" s="148"/>
      <c r="X311" s="148"/>
      <c r="Y311" s="148"/>
      <c r="Z311" s="148"/>
    </row>
    <row r="312" spans="1:26" x14ac:dyDescent="0.25">
      <c r="A312" s="230"/>
      <c r="B312" s="230"/>
      <c r="C312" s="256"/>
      <c r="D312" s="230"/>
      <c r="E312" s="230"/>
      <c r="F312" s="230"/>
      <c r="G312" s="230"/>
      <c r="H312" s="230"/>
      <c r="I312" s="230"/>
      <c r="J312" s="230"/>
      <c r="K312" s="148"/>
      <c r="L312" s="148"/>
      <c r="M312" s="148"/>
      <c r="N312" s="148"/>
      <c r="O312" s="148"/>
      <c r="P312" s="148"/>
      <c r="Q312" s="148"/>
      <c r="R312" s="148"/>
      <c r="S312" s="148"/>
      <c r="T312" s="148"/>
      <c r="U312" s="148"/>
      <c r="V312" s="148"/>
      <c r="W312" s="148"/>
      <c r="X312" s="148"/>
      <c r="Y312" s="148"/>
      <c r="Z312" s="148"/>
    </row>
    <row r="313" spans="1:26" ht="18.75" x14ac:dyDescent="0.25">
      <c r="A313" s="234"/>
      <c r="B313" s="407" t="s">
        <v>4870</v>
      </c>
      <c r="C313" s="408"/>
      <c r="D313" s="408"/>
      <c r="E313" s="408"/>
      <c r="F313" s="408"/>
      <c r="G313" s="408"/>
      <c r="H313" s="408"/>
      <c r="I313" s="243"/>
      <c r="J313" s="233"/>
      <c r="K313" s="105"/>
      <c r="L313" s="105"/>
      <c r="M313" s="105"/>
      <c r="N313" s="105"/>
      <c r="O313" s="105"/>
      <c r="P313" s="105"/>
      <c r="Q313" s="105"/>
      <c r="R313" s="105"/>
      <c r="S313" s="105"/>
      <c r="T313" s="105"/>
      <c r="U313" s="105"/>
      <c r="V313" s="105"/>
      <c r="W313" s="105"/>
      <c r="X313" s="105"/>
      <c r="Y313" s="105"/>
      <c r="Z313" s="105"/>
    </row>
    <row r="314" spans="1:26" x14ac:dyDescent="0.25">
      <c r="A314" s="234"/>
      <c r="B314" s="232"/>
      <c r="C314" s="232"/>
      <c r="D314" s="232"/>
      <c r="E314" s="232"/>
      <c r="F314" s="232"/>
      <c r="G314" s="232"/>
      <c r="H314" s="232"/>
      <c r="I314" s="232"/>
      <c r="J314" s="233"/>
      <c r="K314" s="105"/>
      <c r="L314" s="105"/>
      <c r="M314" s="105"/>
      <c r="N314" s="105"/>
      <c r="O314" s="105"/>
      <c r="P314" s="105"/>
      <c r="Q314" s="105"/>
      <c r="R314" s="105"/>
      <c r="S314" s="105"/>
      <c r="T314" s="105"/>
      <c r="U314" s="105"/>
      <c r="V314" s="105"/>
      <c r="W314" s="105"/>
      <c r="X314" s="105"/>
      <c r="Y314" s="105"/>
      <c r="Z314" s="105"/>
    </row>
    <row r="315" spans="1:26" x14ac:dyDescent="0.25">
      <c r="A315" s="234"/>
      <c r="B315" s="232"/>
      <c r="C315" s="244" t="s">
        <v>1478</v>
      </c>
      <c r="D315" s="244"/>
      <c r="E315" s="245">
        <f>IF(SUM(D324:D343)=0,"NA",SUM(E324:E343)/SUM(D324:D343))</f>
        <v>1</v>
      </c>
      <c r="F315" s="246"/>
      <c r="G315" s="248"/>
      <c r="H315" s="234"/>
      <c r="I315" s="232"/>
      <c r="J315" s="233"/>
      <c r="K315" s="105"/>
      <c r="L315" s="105"/>
      <c r="M315" s="105"/>
      <c r="N315" s="105"/>
      <c r="O315" s="105"/>
      <c r="P315" s="105"/>
      <c r="Q315" s="105"/>
      <c r="R315" s="105"/>
      <c r="S315" s="105"/>
      <c r="T315" s="105"/>
      <c r="U315" s="105"/>
      <c r="V315" s="105"/>
      <c r="W315" s="105"/>
      <c r="X315" s="105"/>
      <c r="Y315" s="105"/>
      <c r="Z315" s="105"/>
    </row>
    <row r="316" spans="1:26" x14ac:dyDescent="0.25">
      <c r="A316" s="234"/>
      <c r="B316" s="234"/>
      <c r="C316" s="244" t="s">
        <v>1480</v>
      </c>
      <c r="D316" s="244"/>
      <c r="E316" s="245">
        <f>IF(SUM(D324:D343)=0,"NA",SUM(E348:E356)/SUM(D348:D356))</f>
        <v>1</v>
      </c>
      <c r="F316" s="246"/>
      <c r="G316" s="248"/>
      <c r="H316" s="234"/>
      <c r="I316" s="232"/>
      <c r="J316" s="233"/>
      <c r="K316" s="105"/>
      <c r="L316" s="105"/>
      <c r="M316" s="105"/>
      <c r="N316" s="105"/>
      <c r="O316" s="105"/>
      <c r="P316" s="105"/>
      <c r="Q316" s="105"/>
      <c r="R316" s="105"/>
      <c r="S316" s="105"/>
      <c r="T316" s="105"/>
      <c r="U316" s="105"/>
      <c r="V316" s="105"/>
      <c r="W316" s="105"/>
      <c r="X316" s="105"/>
      <c r="Y316" s="105"/>
      <c r="Z316" s="105"/>
    </row>
    <row r="317" spans="1:26" x14ac:dyDescent="0.25">
      <c r="A317" s="234"/>
      <c r="B317" s="234"/>
      <c r="C317" s="244" t="s">
        <v>1482</v>
      </c>
      <c r="D317" s="244"/>
      <c r="E317" s="177">
        <f>IF(SUM(D324:D343)=0,"NA",E315*0.6+E316*0.4)</f>
        <v>1</v>
      </c>
      <c r="F317" s="249"/>
      <c r="G317" s="235" t="s">
        <v>4871</v>
      </c>
      <c r="H317" s="234"/>
      <c r="I317" s="232"/>
      <c r="J317" s="233"/>
      <c r="K317" s="105"/>
      <c r="L317" s="105"/>
      <c r="M317" s="105"/>
      <c r="N317" s="105"/>
      <c r="O317" s="105"/>
      <c r="P317" s="105"/>
      <c r="Q317" s="105"/>
      <c r="R317" s="105"/>
      <c r="S317" s="105"/>
      <c r="T317" s="105"/>
      <c r="U317" s="105"/>
      <c r="V317" s="105"/>
      <c r="W317" s="105"/>
      <c r="X317" s="105"/>
      <c r="Y317" s="105"/>
      <c r="Z317" s="105"/>
    </row>
    <row r="318" spans="1:26" x14ac:dyDescent="0.25">
      <c r="A318" s="234"/>
      <c r="B318" s="234"/>
      <c r="C318" s="234"/>
      <c r="D318" s="234"/>
      <c r="E318" s="236"/>
      <c r="F318" s="236"/>
      <c r="G318" s="234"/>
      <c r="H318" s="234"/>
      <c r="I318" s="232"/>
      <c r="J318" s="233"/>
      <c r="K318" s="105"/>
      <c r="L318" s="105"/>
      <c r="M318" s="105"/>
      <c r="N318" s="105"/>
      <c r="O318" s="105"/>
      <c r="P318" s="105"/>
      <c r="Q318" s="105"/>
      <c r="R318" s="105"/>
      <c r="S318" s="105"/>
      <c r="T318" s="105"/>
      <c r="U318" s="105"/>
      <c r="V318" s="105"/>
      <c r="W318" s="105"/>
      <c r="X318" s="105"/>
      <c r="Y318" s="105"/>
      <c r="Z318" s="105"/>
    </row>
    <row r="319" spans="1:26" x14ac:dyDescent="0.25">
      <c r="A319" s="230"/>
      <c r="B319" s="231"/>
      <c r="C319" s="232"/>
      <c r="D319" s="231"/>
      <c r="E319" s="231"/>
      <c r="F319" s="231"/>
      <c r="G319" s="231"/>
      <c r="H319" s="232"/>
      <c r="I319" s="232"/>
      <c r="J319" s="233"/>
      <c r="K319" s="148"/>
      <c r="L319" s="148"/>
      <c r="M319" s="148"/>
      <c r="N319" s="148"/>
      <c r="O319" s="148"/>
      <c r="P319" s="148"/>
      <c r="Q319" s="148"/>
      <c r="R319" s="148"/>
      <c r="S319" s="148"/>
      <c r="T319" s="148"/>
      <c r="U319" s="148"/>
      <c r="V319" s="148"/>
      <c r="W319" s="148"/>
      <c r="X319" s="148"/>
      <c r="Y319" s="148"/>
      <c r="Z319" s="148"/>
    </row>
    <row r="320" spans="1:26" x14ac:dyDescent="0.25">
      <c r="A320" s="230"/>
      <c r="B320" s="91"/>
      <c r="C320" s="251"/>
      <c r="D320" s="252"/>
      <c r="E320" s="409"/>
      <c r="F320" s="410"/>
      <c r="G320" s="410"/>
      <c r="H320" s="252"/>
      <c r="I320" s="92"/>
      <c r="J320" s="233"/>
      <c r="K320" s="148"/>
      <c r="L320" s="148"/>
      <c r="M320" s="148"/>
      <c r="N320" s="148"/>
      <c r="O320" s="148"/>
      <c r="P320" s="148"/>
      <c r="Q320" s="148"/>
      <c r="R320" s="148"/>
      <c r="S320" s="148"/>
      <c r="T320" s="148"/>
      <c r="U320" s="148"/>
      <c r="V320" s="148"/>
      <c r="W320" s="148"/>
      <c r="X320" s="148"/>
      <c r="Y320" s="148"/>
      <c r="Z320" s="148"/>
    </row>
    <row r="321" spans="1:26" x14ac:dyDescent="0.25">
      <c r="A321" s="230"/>
      <c r="B321" s="49"/>
      <c r="C321" s="234" t="s">
        <v>1484</v>
      </c>
      <c r="D321" s="253"/>
      <c r="E321" s="253"/>
      <c r="F321" s="253"/>
      <c r="G321" s="253"/>
      <c r="H321" s="253"/>
      <c r="I321" s="93"/>
      <c r="J321" s="233"/>
      <c r="K321" s="148"/>
      <c r="L321" s="148"/>
      <c r="M321" s="148"/>
      <c r="N321" s="148"/>
      <c r="O321" s="148"/>
      <c r="P321" s="148"/>
      <c r="Q321" s="148"/>
      <c r="R321" s="148"/>
      <c r="S321" s="148"/>
      <c r="T321" s="148"/>
      <c r="U321" s="148"/>
      <c r="V321" s="148"/>
      <c r="W321" s="148"/>
      <c r="X321" s="148"/>
      <c r="Y321" s="148"/>
      <c r="Z321" s="148"/>
    </row>
    <row r="322" spans="1:26" x14ac:dyDescent="0.25">
      <c r="A322" s="230"/>
      <c r="B322" s="123"/>
      <c r="C322" s="234"/>
      <c r="D322" s="253"/>
      <c r="E322" s="253"/>
      <c r="F322" s="253"/>
      <c r="G322" s="253"/>
      <c r="H322" s="253"/>
      <c r="I322" s="93"/>
      <c r="J322" s="233"/>
      <c r="K322" s="148"/>
      <c r="L322" s="148"/>
      <c r="M322" s="148"/>
      <c r="N322" s="148"/>
      <c r="O322" s="148"/>
      <c r="P322" s="148"/>
      <c r="Q322" s="148"/>
      <c r="R322" s="148"/>
      <c r="S322" s="148"/>
      <c r="T322" s="148"/>
      <c r="U322" s="148"/>
      <c r="V322" s="148"/>
      <c r="W322" s="148"/>
      <c r="X322" s="148"/>
      <c r="Y322" s="148"/>
      <c r="Z322" s="148"/>
    </row>
    <row r="323" spans="1:26" x14ac:dyDescent="0.25">
      <c r="A323" s="230"/>
      <c r="B323" s="123"/>
      <c r="C323" s="232" t="s">
        <v>726</v>
      </c>
      <c r="D323" s="231"/>
      <c r="E323" s="231" t="s">
        <v>1485</v>
      </c>
      <c r="F323" s="231" t="s">
        <v>712</v>
      </c>
      <c r="G323" s="231" t="s">
        <v>1486</v>
      </c>
      <c r="H323" s="253"/>
      <c r="I323" s="93"/>
      <c r="J323" s="233"/>
      <c r="K323" s="148"/>
      <c r="L323" s="148"/>
      <c r="M323" s="148"/>
      <c r="N323" s="148"/>
      <c r="O323" s="148"/>
      <c r="P323" s="148"/>
      <c r="Q323" s="148"/>
      <c r="R323" s="148"/>
      <c r="S323" s="148"/>
      <c r="T323" s="148"/>
      <c r="U323" s="148"/>
      <c r="V323" s="148"/>
      <c r="W323" s="148"/>
      <c r="X323" s="148"/>
      <c r="Y323" s="148"/>
      <c r="Z323" s="148"/>
    </row>
    <row r="324" spans="1:26" x14ac:dyDescent="0.25">
      <c r="A324" s="230"/>
      <c r="B324" s="49"/>
      <c r="C324" s="124" t="s">
        <v>1487</v>
      </c>
      <c r="D324" s="153">
        <f t="shared" ref="D324:D339" si="19">IF(E324="Justificado",0,1)</f>
        <v>1</v>
      </c>
      <c r="E324" s="126">
        <v>1</v>
      </c>
      <c r="F324" s="126"/>
      <c r="G324" s="127"/>
      <c r="H324" s="253"/>
      <c r="I324" s="93"/>
      <c r="J324" s="230"/>
      <c r="K324" s="148"/>
      <c r="L324" s="148"/>
      <c r="M324" s="148"/>
      <c r="N324" s="148"/>
      <c r="O324" s="148"/>
      <c r="P324" s="148"/>
      <c r="Q324" s="148"/>
      <c r="R324" s="148"/>
      <c r="S324" s="148"/>
      <c r="T324" s="148"/>
      <c r="U324" s="148"/>
      <c r="V324" s="148"/>
      <c r="W324" s="148"/>
      <c r="X324" s="148"/>
      <c r="Y324" s="148"/>
      <c r="Z324" s="148"/>
    </row>
    <row r="325" spans="1:26" ht="24" x14ac:dyDescent="0.25">
      <c r="A325" s="230"/>
      <c r="B325" s="49"/>
      <c r="C325" s="124" t="s">
        <v>1488</v>
      </c>
      <c r="D325" s="153">
        <f t="shared" si="19"/>
        <v>1</v>
      </c>
      <c r="E325" s="126">
        <v>1</v>
      </c>
      <c r="F325" s="126"/>
      <c r="G325" s="127"/>
      <c r="H325" s="253"/>
      <c r="I325" s="93"/>
      <c r="J325" s="230"/>
      <c r="K325" s="148"/>
      <c r="L325" s="148"/>
      <c r="M325" s="148"/>
      <c r="N325" s="148"/>
      <c r="O325" s="148"/>
      <c r="P325" s="148"/>
      <c r="Q325" s="148"/>
      <c r="R325" s="148"/>
      <c r="S325" s="148"/>
      <c r="T325" s="148"/>
      <c r="U325" s="148"/>
      <c r="V325" s="148"/>
      <c r="W325" s="148"/>
      <c r="X325" s="148"/>
      <c r="Y325" s="148"/>
      <c r="Z325" s="148"/>
    </row>
    <row r="326" spans="1:26" x14ac:dyDescent="0.25">
      <c r="A326" s="230"/>
      <c r="B326" s="49"/>
      <c r="C326" s="128" t="s">
        <v>4772</v>
      </c>
      <c r="D326" s="153">
        <f t="shared" si="19"/>
        <v>1</v>
      </c>
      <c r="E326" s="126">
        <v>1</v>
      </c>
      <c r="F326" s="126"/>
      <c r="G326" s="127"/>
      <c r="H326" s="253"/>
      <c r="I326" s="93"/>
      <c r="J326" s="230"/>
      <c r="K326" s="148"/>
      <c r="L326" s="148"/>
      <c r="M326" s="148"/>
      <c r="N326" s="148"/>
      <c r="O326" s="148"/>
      <c r="P326" s="148"/>
      <c r="Q326" s="148"/>
      <c r="R326" s="148"/>
      <c r="S326" s="148"/>
      <c r="T326" s="148"/>
      <c r="U326" s="148"/>
      <c r="V326" s="148"/>
      <c r="W326" s="148"/>
      <c r="X326" s="148"/>
      <c r="Y326" s="148"/>
      <c r="Z326" s="148"/>
    </row>
    <row r="327" spans="1:26" x14ac:dyDescent="0.25">
      <c r="A327" s="230"/>
      <c r="B327" s="49"/>
      <c r="C327" s="128" t="s">
        <v>4872</v>
      </c>
      <c r="D327" s="153">
        <f t="shared" si="19"/>
        <v>1</v>
      </c>
      <c r="E327" s="126">
        <v>1</v>
      </c>
      <c r="F327" s="126"/>
      <c r="G327" s="127"/>
      <c r="H327" s="253"/>
      <c r="I327" s="93"/>
      <c r="J327" s="230"/>
      <c r="K327" s="148"/>
      <c r="L327" s="148"/>
      <c r="M327" s="148"/>
      <c r="N327" s="148"/>
      <c r="O327" s="148"/>
      <c r="P327" s="148"/>
      <c r="Q327" s="148"/>
      <c r="R327" s="148"/>
      <c r="S327" s="148"/>
      <c r="T327" s="148"/>
      <c r="U327" s="148"/>
      <c r="V327" s="148"/>
      <c r="W327" s="148"/>
      <c r="X327" s="148"/>
      <c r="Y327" s="148"/>
      <c r="Z327" s="148"/>
    </row>
    <row r="328" spans="1:26" ht="60" x14ac:dyDescent="0.25">
      <c r="A328" s="230"/>
      <c r="B328" s="49"/>
      <c r="C328" s="128" t="s">
        <v>4873</v>
      </c>
      <c r="D328" s="153">
        <f t="shared" si="19"/>
        <v>1</v>
      </c>
      <c r="E328" s="126">
        <v>1</v>
      </c>
      <c r="F328" s="126"/>
      <c r="G328" s="127"/>
      <c r="H328" s="253"/>
      <c r="I328" s="93"/>
      <c r="J328" s="230"/>
      <c r="K328" s="148"/>
      <c r="L328" s="148"/>
      <c r="M328" s="148"/>
      <c r="N328" s="148"/>
      <c r="O328" s="148"/>
      <c r="P328" s="148"/>
      <c r="Q328" s="148"/>
      <c r="R328" s="148"/>
      <c r="S328" s="148"/>
      <c r="T328" s="148"/>
      <c r="U328" s="148"/>
      <c r="V328" s="148"/>
      <c r="W328" s="148"/>
      <c r="X328" s="148"/>
      <c r="Y328" s="148"/>
      <c r="Z328" s="148"/>
    </row>
    <row r="329" spans="1:26" ht="48" x14ac:dyDescent="0.25">
      <c r="A329" s="230"/>
      <c r="B329" s="49"/>
      <c r="C329" s="128" t="s">
        <v>4874</v>
      </c>
      <c r="D329" s="153">
        <f t="shared" si="19"/>
        <v>1</v>
      </c>
      <c r="E329" s="126">
        <v>1</v>
      </c>
      <c r="F329" s="126"/>
      <c r="G329" s="127"/>
      <c r="H329" s="253"/>
      <c r="I329" s="93"/>
      <c r="J329" s="230"/>
      <c r="K329" s="148"/>
      <c r="L329" s="148"/>
      <c r="M329" s="148"/>
      <c r="N329" s="148"/>
      <c r="O329" s="148"/>
      <c r="P329" s="148"/>
      <c r="Q329" s="148"/>
      <c r="R329" s="148"/>
      <c r="S329" s="148"/>
      <c r="T329" s="148"/>
      <c r="U329" s="148"/>
      <c r="V329" s="148"/>
      <c r="W329" s="148"/>
      <c r="X329" s="148"/>
      <c r="Y329" s="148"/>
      <c r="Z329" s="148"/>
    </row>
    <row r="330" spans="1:26" ht="48" x14ac:dyDescent="0.25">
      <c r="A330" s="230"/>
      <c r="B330" s="49"/>
      <c r="C330" s="128" t="s">
        <v>4875</v>
      </c>
      <c r="D330" s="153">
        <f t="shared" si="19"/>
        <v>1</v>
      </c>
      <c r="E330" s="126">
        <v>1</v>
      </c>
      <c r="F330" s="126"/>
      <c r="G330" s="127"/>
      <c r="H330" s="253"/>
      <c r="I330" s="93"/>
      <c r="J330" s="230"/>
      <c r="K330" s="148"/>
      <c r="L330" s="148"/>
      <c r="M330" s="148"/>
      <c r="N330" s="148"/>
      <c r="O330" s="148"/>
      <c r="P330" s="148"/>
      <c r="Q330" s="148"/>
      <c r="R330" s="148"/>
      <c r="S330" s="148"/>
      <c r="T330" s="148"/>
      <c r="U330" s="148"/>
      <c r="V330" s="148"/>
      <c r="W330" s="148"/>
      <c r="X330" s="148"/>
      <c r="Y330" s="148"/>
      <c r="Z330" s="148"/>
    </row>
    <row r="331" spans="1:26" ht="24" x14ac:dyDescent="0.25">
      <c r="A331" s="230"/>
      <c r="B331" s="49"/>
      <c r="C331" s="128" t="s">
        <v>4876</v>
      </c>
      <c r="D331" s="153">
        <f t="shared" si="19"/>
        <v>1</v>
      </c>
      <c r="E331" s="126">
        <v>1</v>
      </c>
      <c r="F331" s="126"/>
      <c r="G331" s="127"/>
      <c r="H331" s="253"/>
      <c r="I331" s="93"/>
      <c r="J331" s="230"/>
      <c r="K331" s="148"/>
      <c r="L331" s="148"/>
      <c r="M331" s="148"/>
      <c r="N331" s="148"/>
      <c r="O331" s="148"/>
      <c r="P331" s="148"/>
      <c r="Q331" s="148"/>
      <c r="R331" s="148"/>
      <c r="S331" s="148"/>
      <c r="T331" s="148"/>
      <c r="U331" s="148"/>
      <c r="V331" s="148"/>
      <c r="W331" s="148"/>
      <c r="X331" s="148"/>
      <c r="Y331" s="148"/>
      <c r="Z331" s="148"/>
    </row>
    <row r="332" spans="1:26" x14ac:dyDescent="0.25">
      <c r="A332" s="230"/>
      <c r="B332" s="49"/>
      <c r="C332" s="128" t="s">
        <v>4877</v>
      </c>
      <c r="D332" s="153">
        <f t="shared" si="19"/>
        <v>1</v>
      </c>
      <c r="E332" s="126">
        <v>1</v>
      </c>
      <c r="F332" s="126"/>
      <c r="G332" s="127"/>
      <c r="H332" s="253"/>
      <c r="I332" s="93"/>
      <c r="J332" s="230"/>
      <c r="K332" s="148"/>
      <c r="L332" s="148"/>
      <c r="M332" s="148"/>
      <c r="N332" s="148"/>
      <c r="O332" s="148"/>
      <c r="P332" s="148"/>
      <c r="Q332" s="148"/>
      <c r="R332" s="148"/>
      <c r="S332" s="148"/>
      <c r="T332" s="148"/>
      <c r="U332" s="148"/>
      <c r="V332" s="148"/>
      <c r="W332" s="148"/>
      <c r="X332" s="148"/>
      <c r="Y332" s="148"/>
      <c r="Z332" s="148"/>
    </row>
    <row r="333" spans="1:26" x14ac:dyDescent="0.25">
      <c r="A333" s="230"/>
      <c r="B333" s="49"/>
      <c r="C333" s="128" t="s">
        <v>4878</v>
      </c>
      <c r="D333" s="153">
        <f t="shared" si="19"/>
        <v>1</v>
      </c>
      <c r="E333" s="126">
        <v>1</v>
      </c>
      <c r="F333" s="126"/>
      <c r="G333" s="127"/>
      <c r="H333" s="253"/>
      <c r="I333" s="93"/>
      <c r="J333" s="230"/>
      <c r="K333" s="148"/>
      <c r="L333" s="148"/>
      <c r="M333" s="148"/>
      <c r="N333" s="148"/>
      <c r="O333" s="148"/>
      <c r="P333" s="148"/>
      <c r="Q333" s="148"/>
      <c r="R333" s="148"/>
      <c r="S333" s="148"/>
      <c r="T333" s="148"/>
      <c r="U333" s="148"/>
      <c r="V333" s="148"/>
      <c r="W333" s="148"/>
      <c r="X333" s="148"/>
      <c r="Y333" s="148"/>
      <c r="Z333" s="148"/>
    </row>
    <row r="334" spans="1:26" x14ac:dyDescent="0.25">
      <c r="A334" s="230"/>
      <c r="B334" s="49"/>
      <c r="C334" s="128" t="s">
        <v>4879</v>
      </c>
      <c r="D334" s="153">
        <f t="shared" si="19"/>
        <v>1</v>
      </c>
      <c r="E334" s="126">
        <v>1</v>
      </c>
      <c r="F334" s="126"/>
      <c r="G334" s="127"/>
      <c r="H334" s="253"/>
      <c r="I334" s="93"/>
      <c r="J334" s="230"/>
      <c r="K334" s="148"/>
      <c r="L334" s="148"/>
      <c r="M334" s="148"/>
      <c r="N334" s="148"/>
      <c r="O334" s="148"/>
      <c r="P334" s="148"/>
      <c r="Q334" s="148"/>
      <c r="R334" s="148"/>
      <c r="S334" s="148"/>
      <c r="T334" s="148"/>
      <c r="U334" s="148"/>
      <c r="V334" s="148"/>
      <c r="W334" s="148"/>
      <c r="X334" s="148"/>
      <c r="Y334" s="148"/>
      <c r="Z334" s="148"/>
    </row>
    <row r="335" spans="1:26" x14ac:dyDescent="0.25">
      <c r="A335" s="230"/>
      <c r="B335" s="49"/>
      <c r="C335" s="128" t="s">
        <v>4880</v>
      </c>
      <c r="D335" s="153">
        <f t="shared" si="19"/>
        <v>1</v>
      </c>
      <c r="E335" s="126">
        <v>1</v>
      </c>
      <c r="F335" s="126"/>
      <c r="G335" s="127"/>
      <c r="H335" s="253"/>
      <c r="I335" s="93"/>
      <c r="J335" s="230"/>
      <c r="K335" s="148"/>
      <c r="L335" s="148"/>
      <c r="M335" s="148"/>
      <c r="N335" s="148"/>
      <c r="O335" s="148"/>
      <c r="P335" s="148"/>
      <c r="Q335" s="148"/>
      <c r="R335" s="148"/>
      <c r="S335" s="148"/>
      <c r="T335" s="148"/>
      <c r="U335" s="148"/>
      <c r="V335" s="148"/>
      <c r="W335" s="148"/>
      <c r="X335" s="148"/>
      <c r="Y335" s="148"/>
      <c r="Z335" s="148"/>
    </row>
    <row r="336" spans="1:26" x14ac:dyDescent="0.25">
      <c r="A336" s="230"/>
      <c r="B336" s="49"/>
      <c r="C336" s="128" t="s">
        <v>4881</v>
      </c>
      <c r="D336" s="153">
        <f t="shared" si="19"/>
        <v>1</v>
      </c>
      <c r="E336" s="126">
        <v>1</v>
      </c>
      <c r="F336" s="126"/>
      <c r="G336" s="127"/>
      <c r="H336" s="253"/>
      <c r="I336" s="93"/>
      <c r="J336" s="230"/>
      <c r="K336" s="148"/>
      <c r="L336" s="148"/>
      <c r="M336" s="148"/>
      <c r="N336" s="148"/>
      <c r="O336" s="148"/>
      <c r="P336" s="148"/>
      <c r="Q336" s="148"/>
      <c r="R336" s="148"/>
      <c r="S336" s="148"/>
      <c r="T336" s="148"/>
      <c r="U336" s="148"/>
      <c r="V336" s="148"/>
      <c r="W336" s="148"/>
      <c r="X336" s="148"/>
      <c r="Y336" s="148"/>
      <c r="Z336" s="148"/>
    </row>
    <row r="337" spans="1:26" x14ac:dyDescent="0.25">
      <c r="A337" s="230"/>
      <c r="B337" s="49"/>
      <c r="C337" s="128" t="s">
        <v>4882</v>
      </c>
      <c r="D337" s="153">
        <f t="shared" si="19"/>
        <v>1</v>
      </c>
      <c r="E337" s="126">
        <v>1</v>
      </c>
      <c r="F337" s="126"/>
      <c r="G337" s="127"/>
      <c r="H337" s="253"/>
      <c r="I337" s="93"/>
      <c r="J337" s="230"/>
      <c r="K337" s="148"/>
      <c r="L337" s="148"/>
      <c r="M337" s="148"/>
      <c r="N337" s="148"/>
      <c r="O337" s="148"/>
      <c r="P337" s="148"/>
      <c r="Q337" s="148"/>
      <c r="R337" s="148"/>
      <c r="S337" s="148"/>
      <c r="T337" s="148"/>
      <c r="U337" s="148"/>
      <c r="V337" s="148"/>
      <c r="W337" s="148"/>
      <c r="X337" s="148"/>
      <c r="Y337" s="148"/>
      <c r="Z337" s="148"/>
    </row>
    <row r="338" spans="1:26" x14ac:dyDescent="0.25">
      <c r="A338" s="230"/>
      <c r="B338" s="49"/>
      <c r="C338" s="124" t="s">
        <v>2537</v>
      </c>
      <c r="D338" s="153">
        <f t="shared" si="19"/>
        <v>1</v>
      </c>
      <c r="E338" s="126">
        <v>1</v>
      </c>
      <c r="F338" s="126"/>
      <c r="G338" s="127"/>
      <c r="H338" s="253"/>
      <c r="I338" s="93"/>
      <c r="J338" s="230"/>
      <c r="K338" s="148"/>
      <c r="L338" s="148"/>
      <c r="M338" s="148"/>
      <c r="N338" s="148"/>
      <c r="O338" s="148"/>
      <c r="P338" s="148"/>
      <c r="Q338" s="148"/>
      <c r="R338" s="148"/>
      <c r="S338" s="148"/>
      <c r="T338" s="148"/>
      <c r="U338" s="148"/>
      <c r="V338" s="148"/>
      <c r="W338" s="148"/>
      <c r="X338" s="148"/>
      <c r="Y338" s="148"/>
      <c r="Z338" s="148"/>
    </row>
    <row r="339" spans="1:26" ht="24" x14ac:dyDescent="0.25">
      <c r="A339" s="230"/>
      <c r="B339" s="49"/>
      <c r="C339" s="124" t="s">
        <v>2538</v>
      </c>
      <c r="D339" s="153">
        <f t="shared" si="19"/>
        <v>1</v>
      </c>
      <c r="E339" s="126">
        <v>1</v>
      </c>
      <c r="F339" s="126"/>
      <c r="G339" s="127"/>
      <c r="H339" s="253"/>
      <c r="I339" s="93"/>
      <c r="J339" s="230"/>
      <c r="K339" s="148"/>
      <c r="L339" s="148"/>
      <c r="M339" s="148"/>
      <c r="N339" s="148"/>
      <c r="O339" s="148"/>
      <c r="P339" s="148"/>
      <c r="Q339" s="148"/>
      <c r="R339" s="148"/>
      <c r="S339" s="148"/>
      <c r="T339" s="148"/>
      <c r="U339" s="148"/>
      <c r="V339" s="148"/>
      <c r="W339" s="148"/>
      <c r="X339" s="148"/>
      <c r="Y339" s="148"/>
      <c r="Z339" s="148"/>
    </row>
    <row r="340" spans="1:26" x14ac:dyDescent="0.25">
      <c r="A340" s="230"/>
      <c r="B340" s="49"/>
      <c r="C340" s="128" t="s">
        <v>4883</v>
      </c>
      <c r="D340" s="153">
        <f t="shared" ref="D340:D343" si="20">IF(E340="Justificado",0,1)</f>
        <v>1</v>
      </c>
      <c r="E340" s="126">
        <v>1</v>
      </c>
      <c r="F340" s="126"/>
      <c r="G340" s="127"/>
      <c r="H340" s="253"/>
      <c r="I340" s="93"/>
      <c r="J340" s="230"/>
      <c r="K340" s="148"/>
      <c r="L340" s="148"/>
      <c r="M340" s="148"/>
      <c r="N340" s="148"/>
      <c r="O340" s="148"/>
      <c r="P340" s="148"/>
      <c r="Q340" s="148"/>
      <c r="R340" s="148"/>
      <c r="S340" s="148"/>
      <c r="T340" s="148"/>
      <c r="U340" s="148"/>
      <c r="V340" s="148"/>
      <c r="W340" s="148"/>
      <c r="X340" s="148"/>
      <c r="Y340" s="148"/>
      <c r="Z340" s="148"/>
    </row>
    <row r="341" spans="1:26" ht="48" x14ac:dyDescent="0.25">
      <c r="A341" s="230"/>
      <c r="B341" s="49"/>
      <c r="C341" s="128" t="s">
        <v>4884</v>
      </c>
      <c r="D341" s="153">
        <f t="shared" si="20"/>
        <v>1</v>
      </c>
      <c r="E341" s="126">
        <v>1</v>
      </c>
      <c r="F341" s="126"/>
      <c r="G341" s="127"/>
      <c r="H341" s="253"/>
      <c r="I341" s="93"/>
      <c r="J341" s="230"/>
      <c r="K341" s="148"/>
      <c r="L341" s="148"/>
      <c r="M341" s="148"/>
      <c r="N341" s="148"/>
      <c r="O341" s="148"/>
      <c r="P341" s="148"/>
      <c r="Q341" s="148"/>
      <c r="R341" s="148"/>
      <c r="S341" s="148"/>
      <c r="T341" s="148"/>
      <c r="U341" s="148"/>
      <c r="V341" s="148"/>
      <c r="W341" s="148"/>
      <c r="X341" s="148"/>
      <c r="Y341" s="148"/>
      <c r="Z341" s="148"/>
    </row>
    <row r="342" spans="1:26" ht="24" x14ac:dyDescent="0.25">
      <c r="A342" s="230"/>
      <c r="B342" s="49"/>
      <c r="C342" s="128" t="s">
        <v>4885</v>
      </c>
      <c r="D342" s="153">
        <f t="shared" si="20"/>
        <v>1</v>
      </c>
      <c r="E342" s="126">
        <v>1</v>
      </c>
      <c r="F342" s="126"/>
      <c r="G342" s="127"/>
      <c r="H342" s="253"/>
      <c r="I342" s="129"/>
      <c r="J342" s="230"/>
      <c r="K342" s="148"/>
      <c r="L342" s="148"/>
      <c r="M342" s="148"/>
      <c r="N342" s="148"/>
      <c r="O342" s="148"/>
      <c r="P342" s="148"/>
      <c r="Q342" s="148"/>
      <c r="R342" s="148"/>
      <c r="S342" s="148"/>
      <c r="T342" s="148"/>
      <c r="U342" s="148"/>
      <c r="V342" s="148"/>
      <c r="W342" s="148"/>
      <c r="X342" s="148"/>
      <c r="Y342" s="148"/>
      <c r="Z342" s="148"/>
    </row>
    <row r="343" spans="1:26" ht="24" x14ac:dyDescent="0.25">
      <c r="A343" s="230"/>
      <c r="B343" s="49"/>
      <c r="C343" s="128" t="s">
        <v>4886</v>
      </c>
      <c r="D343" s="153">
        <f t="shared" si="20"/>
        <v>1</v>
      </c>
      <c r="E343" s="126">
        <v>1</v>
      </c>
      <c r="F343" s="126"/>
      <c r="G343" s="127"/>
      <c r="H343" s="253"/>
      <c r="I343" s="129"/>
      <c r="J343" s="230"/>
      <c r="K343" s="148"/>
      <c r="L343" s="148"/>
      <c r="M343" s="148"/>
      <c r="N343" s="148"/>
      <c r="O343" s="148"/>
      <c r="P343" s="148"/>
      <c r="Q343" s="148"/>
      <c r="R343" s="148"/>
      <c r="S343" s="148"/>
      <c r="T343" s="148"/>
      <c r="U343" s="148"/>
      <c r="V343" s="148"/>
      <c r="W343" s="148"/>
      <c r="X343" s="148"/>
      <c r="Y343" s="148"/>
      <c r="Z343" s="148"/>
    </row>
    <row r="344" spans="1:26" x14ac:dyDescent="0.25">
      <c r="A344" s="230"/>
      <c r="B344" s="49"/>
      <c r="C344" s="234"/>
      <c r="D344" s="253"/>
      <c r="E344" s="253"/>
      <c r="F344" s="253"/>
      <c r="G344" s="253"/>
      <c r="H344" s="253"/>
      <c r="I344" s="129"/>
      <c r="J344" s="230"/>
      <c r="K344" s="148"/>
      <c r="L344" s="148"/>
      <c r="M344" s="148"/>
      <c r="N344" s="148"/>
      <c r="O344" s="148"/>
      <c r="P344" s="148"/>
      <c r="Q344" s="148"/>
      <c r="R344" s="148"/>
      <c r="S344" s="148"/>
      <c r="T344" s="148"/>
      <c r="U344" s="148"/>
      <c r="V344" s="148"/>
      <c r="W344" s="148"/>
      <c r="X344" s="148"/>
      <c r="Y344" s="148"/>
      <c r="Z344" s="148"/>
    </row>
    <row r="345" spans="1:26" x14ac:dyDescent="0.25">
      <c r="A345" s="230"/>
      <c r="B345" s="49"/>
      <c r="C345" s="234" t="s">
        <v>1480</v>
      </c>
      <c r="D345" s="253"/>
      <c r="E345" s="253"/>
      <c r="F345" s="253"/>
      <c r="G345" s="253"/>
      <c r="H345" s="253"/>
      <c r="I345" s="129"/>
      <c r="J345" s="230"/>
      <c r="K345" s="148"/>
      <c r="L345" s="148"/>
      <c r="M345" s="148"/>
      <c r="N345" s="148"/>
      <c r="O345" s="148"/>
      <c r="P345" s="148"/>
      <c r="Q345" s="148"/>
      <c r="R345" s="148"/>
      <c r="S345" s="148"/>
      <c r="T345" s="148"/>
      <c r="U345" s="148"/>
      <c r="V345" s="148"/>
      <c r="W345" s="148"/>
      <c r="X345" s="148"/>
      <c r="Y345" s="148"/>
      <c r="Z345" s="148"/>
    </row>
    <row r="346" spans="1:26" x14ac:dyDescent="0.25">
      <c r="A346" s="230"/>
      <c r="B346" s="49"/>
      <c r="C346" s="234"/>
      <c r="D346" s="253"/>
      <c r="E346" s="253"/>
      <c r="F346" s="253"/>
      <c r="G346" s="253"/>
      <c r="H346" s="253"/>
      <c r="I346" s="129"/>
      <c r="J346" s="230"/>
      <c r="K346" s="148"/>
      <c r="L346" s="148"/>
      <c r="M346" s="148"/>
      <c r="N346" s="148"/>
      <c r="O346" s="148"/>
      <c r="P346" s="148"/>
      <c r="Q346" s="148"/>
      <c r="R346" s="148"/>
      <c r="S346" s="148"/>
      <c r="T346" s="148"/>
      <c r="U346" s="148"/>
      <c r="V346" s="148"/>
      <c r="W346" s="148"/>
      <c r="X346" s="148"/>
      <c r="Y346" s="148"/>
      <c r="Z346" s="148"/>
    </row>
    <row r="347" spans="1:26" x14ac:dyDescent="0.25">
      <c r="A347" s="230"/>
      <c r="B347" s="49"/>
      <c r="C347" s="232" t="s">
        <v>726</v>
      </c>
      <c r="D347" s="231"/>
      <c r="E347" s="231" t="s">
        <v>1485</v>
      </c>
      <c r="F347" s="231" t="s">
        <v>712</v>
      </c>
      <c r="G347" s="231" t="s">
        <v>1486</v>
      </c>
      <c r="H347" s="253"/>
      <c r="I347" s="129"/>
      <c r="J347" s="230"/>
      <c r="K347" s="148"/>
      <c r="L347" s="148"/>
      <c r="M347" s="148"/>
      <c r="N347" s="148"/>
      <c r="O347" s="148"/>
      <c r="P347" s="148"/>
      <c r="Q347" s="148"/>
      <c r="R347" s="148"/>
      <c r="S347" s="148"/>
      <c r="T347" s="148"/>
      <c r="U347" s="148"/>
      <c r="V347" s="148"/>
      <c r="W347" s="148"/>
      <c r="X347" s="148"/>
      <c r="Y347" s="148"/>
      <c r="Z347" s="148"/>
    </row>
    <row r="348" spans="1:26" ht="84" x14ac:dyDescent="0.25">
      <c r="A348" s="230"/>
      <c r="B348" s="49"/>
      <c r="C348" s="130" t="s">
        <v>4887</v>
      </c>
      <c r="D348" s="153">
        <f t="shared" ref="D348:D354" si="21">IF(E348="Justificado",0,1)</f>
        <v>1</v>
      </c>
      <c r="E348" s="126">
        <v>1</v>
      </c>
      <c r="F348" s="126"/>
      <c r="G348" s="127"/>
      <c r="H348" s="253"/>
      <c r="I348" s="129"/>
      <c r="J348" s="230"/>
      <c r="K348" s="148"/>
      <c r="L348" s="148"/>
      <c r="M348" s="148"/>
      <c r="N348" s="148"/>
      <c r="O348" s="148"/>
      <c r="P348" s="148"/>
      <c r="Q348" s="148"/>
      <c r="R348" s="148"/>
      <c r="S348" s="148"/>
      <c r="T348" s="148"/>
      <c r="U348" s="148"/>
      <c r="V348" s="148"/>
      <c r="W348" s="148"/>
      <c r="X348" s="148"/>
      <c r="Y348" s="148"/>
      <c r="Z348" s="148"/>
    </row>
    <row r="349" spans="1:26" ht="36" x14ac:dyDescent="0.25">
      <c r="A349" s="230"/>
      <c r="B349" s="49"/>
      <c r="C349" s="124" t="s">
        <v>1939</v>
      </c>
      <c r="D349" s="153">
        <f t="shared" si="21"/>
        <v>1</v>
      </c>
      <c r="E349" s="126">
        <v>1</v>
      </c>
      <c r="F349" s="126"/>
      <c r="G349" s="127"/>
      <c r="H349" s="253"/>
      <c r="I349" s="129"/>
      <c r="J349" s="230"/>
      <c r="K349" s="148"/>
      <c r="L349" s="148"/>
      <c r="M349" s="148"/>
      <c r="N349" s="148"/>
      <c r="O349" s="148"/>
      <c r="P349" s="148"/>
      <c r="Q349" s="148"/>
      <c r="R349" s="148"/>
      <c r="S349" s="148"/>
      <c r="T349" s="148"/>
      <c r="U349" s="148"/>
      <c r="V349" s="148"/>
      <c r="W349" s="148"/>
      <c r="X349" s="148"/>
      <c r="Y349" s="148"/>
      <c r="Z349" s="148"/>
    </row>
    <row r="350" spans="1:26" ht="36" x14ac:dyDescent="0.25">
      <c r="A350" s="230"/>
      <c r="B350" s="49"/>
      <c r="C350" s="124" t="s">
        <v>1940</v>
      </c>
      <c r="D350" s="153">
        <f t="shared" si="21"/>
        <v>1</v>
      </c>
      <c r="E350" s="126">
        <v>1</v>
      </c>
      <c r="F350" s="126"/>
      <c r="G350" s="127"/>
      <c r="H350" s="253"/>
      <c r="I350" s="129"/>
      <c r="J350" s="230"/>
      <c r="K350" s="148"/>
      <c r="L350" s="148"/>
      <c r="M350" s="148"/>
      <c r="N350" s="148"/>
      <c r="O350" s="148"/>
      <c r="P350" s="148"/>
      <c r="Q350" s="148"/>
      <c r="R350" s="148"/>
      <c r="S350" s="148"/>
      <c r="T350" s="148"/>
      <c r="U350" s="148"/>
      <c r="V350" s="148"/>
      <c r="W350" s="148"/>
      <c r="X350" s="148"/>
      <c r="Y350" s="148"/>
      <c r="Z350" s="148"/>
    </row>
    <row r="351" spans="1:26" ht="36" x14ac:dyDescent="0.25">
      <c r="A351" s="230"/>
      <c r="B351" s="49"/>
      <c r="C351" s="124" t="s">
        <v>1941</v>
      </c>
      <c r="D351" s="153">
        <f t="shared" si="21"/>
        <v>1</v>
      </c>
      <c r="E351" s="126">
        <v>1</v>
      </c>
      <c r="F351" s="126"/>
      <c r="G351" s="127"/>
      <c r="H351" s="253"/>
      <c r="I351" s="129"/>
      <c r="J351" s="230"/>
      <c r="K351" s="148"/>
      <c r="L351" s="148"/>
      <c r="M351" s="148"/>
      <c r="N351" s="148"/>
      <c r="O351" s="148"/>
      <c r="P351" s="148"/>
      <c r="Q351" s="148"/>
      <c r="R351" s="148"/>
      <c r="S351" s="148"/>
      <c r="T351" s="148"/>
      <c r="U351" s="148"/>
      <c r="V351" s="148"/>
      <c r="W351" s="148"/>
      <c r="X351" s="148"/>
      <c r="Y351" s="148"/>
      <c r="Z351" s="148"/>
    </row>
    <row r="352" spans="1:26" ht="24" x14ac:dyDescent="0.25">
      <c r="A352" s="230"/>
      <c r="B352" s="49"/>
      <c r="C352" s="124" t="s">
        <v>1942</v>
      </c>
      <c r="D352" s="153">
        <f t="shared" si="21"/>
        <v>1</v>
      </c>
      <c r="E352" s="126">
        <v>1</v>
      </c>
      <c r="F352" s="126"/>
      <c r="G352" s="127"/>
      <c r="H352" s="253"/>
      <c r="I352" s="129"/>
      <c r="J352" s="230"/>
      <c r="K352" s="148"/>
      <c r="L352" s="148"/>
      <c r="M352" s="148"/>
      <c r="N352" s="148"/>
      <c r="O352" s="148"/>
      <c r="P352" s="148"/>
      <c r="Q352" s="148"/>
      <c r="R352" s="148"/>
      <c r="S352" s="148"/>
      <c r="T352" s="148"/>
      <c r="U352" s="148"/>
      <c r="V352" s="148"/>
      <c r="W352" s="148"/>
      <c r="X352" s="148"/>
      <c r="Y352" s="148"/>
      <c r="Z352" s="148"/>
    </row>
    <row r="353" spans="1:26" ht="24" x14ac:dyDescent="0.25">
      <c r="A353" s="230"/>
      <c r="B353" s="49"/>
      <c r="C353" s="124" t="s">
        <v>1943</v>
      </c>
      <c r="D353" s="153">
        <f t="shared" si="21"/>
        <v>1</v>
      </c>
      <c r="E353" s="126">
        <v>1</v>
      </c>
      <c r="F353" s="126"/>
      <c r="G353" s="127"/>
      <c r="H353" s="253"/>
      <c r="I353" s="129"/>
      <c r="J353" s="230"/>
      <c r="K353" s="148"/>
      <c r="L353" s="148"/>
      <c r="M353" s="148"/>
      <c r="N353" s="148"/>
      <c r="O353" s="148"/>
      <c r="P353" s="148"/>
      <c r="Q353" s="148"/>
      <c r="R353" s="148"/>
      <c r="S353" s="148"/>
      <c r="T353" s="148"/>
      <c r="U353" s="148"/>
      <c r="V353" s="148"/>
      <c r="W353" s="148"/>
      <c r="X353" s="148"/>
      <c r="Y353" s="148"/>
      <c r="Z353" s="148"/>
    </row>
    <row r="354" spans="1:26" ht="36" x14ac:dyDescent="0.25">
      <c r="A354" s="230"/>
      <c r="B354" s="49"/>
      <c r="C354" s="124" t="s">
        <v>1944</v>
      </c>
      <c r="D354" s="153">
        <f t="shared" si="21"/>
        <v>1</v>
      </c>
      <c r="E354" s="126">
        <v>1</v>
      </c>
      <c r="F354" s="126"/>
      <c r="G354" s="127"/>
      <c r="H354" s="253"/>
      <c r="I354" s="129"/>
      <c r="J354" s="230"/>
      <c r="K354" s="148"/>
      <c r="L354" s="148"/>
      <c r="M354" s="148"/>
      <c r="N354" s="148"/>
      <c r="O354" s="148"/>
      <c r="P354" s="148"/>
      <c r="Q354" s="148"/>
      <c r="R354" s="148"/>
      <c r="S354" s="148"/>
      <c r="T354" s="148"/>
      <c r="U354" s="148"/>
      <c r="V354" s="148"/>
      <c r="W354" s="148"/>
      <c r="X354" s="148"/>
      <c r="Y354" s="148"/>
      <c r="Z354" s="148"/>
    </row>
    <row r="355" spans="1:26" ht="36" x14ac:dyDescent="0.25">
      <c r="A355" s="230"/>
      <c r="B355" s="49"/>
      <c r="C355" s="130" t="s">
        <v>4888</v>
      </c>
      <c r="D355" s="153">
        <f t="shared" ref="D355:D356" si="22">IF(E355="Justificado",0,1)</f>
        <v>1</v>
      </c>
      <c r="E355" s="126">
        <v>1</v>
      </c>
      <c r="F355" s="126"/>
      <c r="G355" s="127"/>
      <c r="H355" s="253"/>
      <c r="I355" s="129"/>
      <c r="J355" s="230"/>
      <c r="K355" s="148"/>
      <c r="L355" s="148"/>
      <c r="M355" s="148"/>
      <c r="N355" s="148"/>
      <c r="O355" s="148"/>
      <c r="P355" s="148"/>
      <c r="Q355" s="148"/>
      <c r="R355" s="148"/>
      <c r="S355" s="148"/>
      <c r="T355" s="148"/>
      <c r="U355" s="148"/>
      <c r="V355" s="148"/>
      <c r="W355" s="148"/>
      <c r="X355" s="148"/>
      <c r="Y355" s="148"/>
      <c r="Z355" s="148"/>
    </row>
    <row r="356" spans="1:26" x14ac:dyDescent="0.25">
      <c r="A356" s="230"/>
      <c r="B356" s="49"/>
      <c r="C356" s="124" t="s">
        <v>1946</v>
      </c>
      <c r="D356" s="153">
        <f t="shared" si="22"/>
        <v>1</v>
      </c>
      <c r="E356" s="126">
        <v>1</v>
      </c>
      <c r="F356" s="126"/>
      <c r="G356" s="127"/>
      <c r="H356" s="253"/>
      <c r="I356" s="129"/>
      <c r="J356" s="230"/>
      <c r="K356" s="148"/>
      <c r="L356" s="148"/>
      <c r="M356" s="148"/>
      <c r="N356" s="148"/>
      <c r="O356" s="148"/>
      <c r="P356" s="148"/>
      <c r="Q356" s="148"/>
      <c r="R356" s="148"/>
      <c r="S356" s="148"/>
      <c r="T356" s="148"/>
      <c r="U356" s="148"/>
      <c r="V356" s="148"/>
      <c r="W356" s="148"/>
      <c r="X356" s="148"/>
      <c r="Y356" s="148"/>
      <c r="Z356" s="148"/>
    </row>
    <row r="357" spans="1:26" x14ac:dyDescent="0.25">
      <c r="A357" s="230"/>
      <c r="B357" s="97"/>
      <c r="C357" s="254"/>
      <c r="D357" s="255"/>
      <c r="E357" s="255"/>
      <c r="F357" s="255"/>
      <c r="G357" s="255"/>
      <c r="H357" s="255"/>
      <c r="I357" s="98"/>
      <c r="J357" s="230"/>
      <c r="K357" s="148"/>
      <c r="L357" s="148"/>
      <c r="M357" s="148"/>
      <c r="N357" s="148"/>
      <c r="O357" s="148"/>
      <c r="P357" s="148"/>
      <c r="Q357" s="148"/>
      <c r="R357" s="148"/>
      <c r="S357" s="148"/>
      <c r="T357" s="148"/>
      <c r="U357" s="148"/>
      <c r="V357" s="148"/>
      <c r="W357" s="148"/>
      <c r="X357" s="148"/>
      <c r="Y357" s="148"/>
      <c r="Z357" s="148"/>
    </row>
    <row r="358" spans="1:26" x14ac:dyDescent="0.25">
      <c r="A358" s="230"/>
      <c r="B358" s="230"/>
      <c r="C358" s="256"/>
      <c r="D358" s="230"/>
      <c r="E358" s="230"/>
      <c r="F358" s="230"/>
      <c r="G358" s="230"/>
      <c r="H358" s="230"/>
      <c r="I358" s="230"/>
      <c r="J358" s="230"/>
      <c r="K358" s="148"/>
      <c r="L358" s="148"/>
      <c r="M358" s="148"/>
      <c r="N358" s="148"/>
      <c r="O358" s="148"/>
      <c r="P358" s="148"/>
      <c r="Q358" s="148"/>
      <c r="R358" s="148"/>
      <c r="S358" s="148"/>
      <c r="T358" s="148"/>
      <c r="U358" s="148"/>
      <c r="V358" s="148"/>
      <c r="W358" s="148"/>
      <c r="X358" s="148"/>
      <c r="Y358" s="148"/>
      <c r="Z358" s="148"/>
    </row>
    <row r="359" spans="1:26" x14ac:dyDescent="0.25">
      <c r="A359" s="230"/>
      <c r="B359" s="230"/>
      <c r="C359" s="256"/>
      <c r="D359" s="230"/>
      <c r="E359" s="230"/>
      <c r="F359" s="230"/>
      <c r="G359" s="230"/>
      <c r="H359" s="230"/>
      <c r="I359" s="230"/>
      <c r="J359" s="230"/>
      <c r="K359" s="148"/>
      <c r="L359" s="148"/>
      <c r="M359" s="148"/>
      <c r="N359" s="148"/>
      <c r="O359" s="148"/>
      <c r="P359" s="148"/>
      <c r="Q359" s="148"/>
      <c r="R359" s="148"/>
      <c r="S359" s="148"/>
      <c r="T359" s="148"/>
      <c r="U359" s="148"/>
      <c r="V359" s="148"/>
      <c r="W359" s="148"/>
      <c r="X359" s="148"/>
      <c r="Y359" s="148"/>
      <c r="Z359" s="148"/>
    </row>
    <row r="360" spans="1:26" x14ac:dyDescent="0.25">
      <c r="A360" s="230"/>
      <c r="B360" s="230"/>
      <c r="C360" s="256"/>
      <c r="D360" s="230"/>
      <c r="E360" s="230"/>
      <c r="F360" s="230"/>
      <c r="G360" s="230"/>
      <c r="H360" s="230"/>
      <c r="I360" s="230"/>
      <c r="J360" s="230"/>
      <c r="K360" s="148"/>
      <c r="L360" s="148"/>
      <c r="M360" s="148"/>
      <c r="N360" s="148"/>
      <c r="O360" s="148"/>
      <c r="P360" s="148"/>
      <c r="Q360" s="148"/>
      <c r="R360" s="148"/>
      <c r="S360" s="148"/>
      <c r="T360" s="148"/>
      <c r="U360" s="148"/>
      <c r="V360" s="148"/>
      <c r="W360" s="148"/>
      <c r="X360" s="148"/>
      <c r="Y360" s="148"/>
      <c r="Z360" s="148"/>
    </row>
    <row r="361" spans="1:26" x14ac:dyDescent="0.25">
      <c r="A361" s="230"/>
      <c r="B361" s="230"/>
      <c r="C361" s="256"/>
      <c r="D361" s="230"/>
      <c r="E361" s="230"/>
      <c r="F361" s="230"/>
      <c r="G361" s="230"/>
      <c r="H361" s="230"/>
      <c r="I361" s="230"/>
      <c r="J361" s="230"/>
      <c r="K361" s="148"/>
      <c r="L361" s="148"/>
      <c r="M361" s="148"/>
      <c r="N361" s="148"/>
      <c r="O361" s="148"/>
      <c r="P361" s="148"/>
      <c r="Q361" s="148"/>
      <c r="R361" s="148"/>
      <c r="S361" s="148"/>
      <c r="T361" s="148"/>
      <c r="U361" s="148"/>
      <c r="V361" s="148"/>
      <c r="W361" s="148"/>
      <c r="X361" s="148"/>
      <c r="Y361" s="148"/>
      <c r="Z361" s="148"/>
    </row>
    <row r="362" spans="1:26" x14ac:dyDescent="0.25">
      <c r="A362" s="230"/>
      <c r="B362" s="230"/>
      <c r="C362" s="256"/>
      <c r="D362" s="230"/>
      <c r="E362" s="230"/>
      <c r="F362" s="230"/>
      <c r="G362" s="230"/>
      <c r="H362" s="230"/>
      <c r="I362" s="230"/>
      <c r="J362" s="230"/>
      <c r="K362" s="148"/>
      <c r="L362" s="148"/>
      <c r="M362" s="148"/>
      <c r="N362" s="148"/>
      <c r="O362" s="148"/>
      <c r="P362" s="148"/>
      <c r="Q362" s="148"/>
      <c r="R362" s="148"/>
      <c r="S362" s="148"/>
      <c r="T362" s="148"/>
      <c r="U362" s="148"/>
      <c r="V362" s="148"/>
      <c r="W362" s="148"/>
      <c r="X362" s="148"/>
      <c r="Y362" s="148"/>
      <c r="Z362" s="148"/>
    </row>
    <row r="363" spans="1:26" x14ac:dyDescent="0.25">
      <c r="A363" s="230"/>
      <c r="B363" s="230"/>
      <c r="C363" s="256"/>
      <c r="D363" s="230"/>
      <c r="E363" s="230"/>
      <c r="F363" s="230"/>
      <c r="G363" s="230"/>
      <c r="H363" s="230"/>
      <c r="I363" s="230"/>
      <c r="J363" s="230"/>
      <c r="K363" s="148"/>
      <c r="L363" s="148"/>
      <c r="M363" s="148"/>
      <c r="N363" s="148"/>
      <c r="O363" s="148"/>
      <c r="P363" s="148"/>
      <c r="Q363" s="148"/>
      <c r="R363" s="148"/>
      <c r="S363" s="148"/>
      <c r="T363" s="148"/>
      <c r="U363" s="148"/>
      <c r="V363" s="148"/>
      <c r="W363" s="148"/>
      <c r="X363" s="148"/>
      <c r="Y363" s="148"/>
      <c r="Z363" s="148"/>
    </row>
    <row r="364" spans="1:26" ht="18.75" x14ac:dyDescent="0.25">
      <c r="A364" s="234"/>
      <c r="B364" s="407" t="s">
        <v>4889</v>
      </c>
      <c r="C364" s="408"/>
      <c r="D364" s="408"/>
      <c r="E364" s="408"/>
      <c r="F364" s="408"/>
      <c r="G364" s="408"/>
      <c r="H364" s="408"/>
      <c r="I364" s="243"/>
      <c r="J364" s="233"/>
      <c r="K364" s="105"/>
      <c r="L364" s="105"/>
      <c r="M364" s="105"/>
      <c r="N364" s="105"/>
      <c r="O364" s="105"/>
      <c r="P364" s="105"/>
      <c r="Q364" s="105"/>
      <c r="R364" s="105"/>
      <c r="S364" s="105"/>
      <c r="T364" s="105"/>
      <c r="U364" s="105"/>
      <c r="V364" s="105"/>
      <c r="W364" s="105"/>
      <c r="X364" s="105"/>
      <c r="Y364" s="105"/>
      <c r="Z364" s="105"/>
    </row>
    <row r="365" spans="1:26" x14ac:dyDescent="0.25">
      <c r="A365" s="234"/>
      <c r="B365" s="232"/>
      <c r="C365" s="232"/>
      <c r="D365" s="232"/>
      <c r="E365" s="232"/>
      <c r="F365" s="232"/>
      <c r="G365" s="232"/>
      <c r="H365" s="232"/>
      <c r="I365" s="232"/>
      <c r="J365" s="233"/>
      <c r="K365" s="105"/>
      <c r="L365" s="105"/>
      <c r="M365" s="105"/>
      <c r="N365" s="105"/>
      <c r="O365" s="105"/>
      <c r="P365" s="105"/>
      <c r="Q365" s="105"/>
      <c r="R365" s="105"/>
      <c r="S365" s="105"/>
      <c r="T365" s="105"/>
      <c r="U365" s="105"/>
      <c r="V365" s="105"/>
      <c r="W365" s="105"/>
      <c r="X365" s="105"/>
      <c r="Y365" s="105"/>
      <c r="Z365" s="105"/>
    </row>
    <row r="366" spans="1:26" x14ac:dyDescent="0.25">
      <c r="A366" s="234"/>
      <c r="B366" s="232"/>
      <c r="C366" s="244" t="s">
        <v>1478</v>
      </c>
      <c r="D366" s="244"/>
      <c r="E366" s="245">
        <f>IF(SUM(D424:D3753)=0,"NA",SUM(E375:E424)/SUM(D375:D424))</f>
        <v>1</v>
      </c>
      <c r="F366" s="246"/>
      <c r="G366" s="248"/>
      <c r="H366" s="234"/>
      <c r="I366" s="232"/>
      <c r="J366" s="233"/>
      <c r="K366" s="105"/>
      <c r="L366" s="105"/>
      <c r="M366" s="105"/>
      <c r="N366" s="105"/>
      <c r="O366" s="105"/>
      <c r="P366" s="105"/>
      <c r="Q366" s="105"/>
      <c r="R366" s="105"/>
      <c r="S366" s="105"/>
      <c r="T366" s="105"/>
      <c r="U366" s="105"/>
      <c r="V366" s="105"/>
      <c r="W366" s="105"/>
      <c r="X366" s="105"/>
      <c r="Y366" s="105"/>
      <c r="Z366" s="105"/>
    </row>
    <row r="367" spans="1:26" x14ac:dyDescent="0.25">
      <c r="A367" s="234"/>
      <c r="B367" s="234"/>
      <c r="C367" s="244" t="s">
        <v>1480</v>
      </c>
      <c r="D367" s="244"/>
      <c r="E367" s="245">
        <f>IF(SUM(D375:D424)=0,"NA",SUM(E429:E437)/SUM(D429:D437))</f>
        <v>1</v>
      </c>
      <c r="F367" s="246"/>
      <c r="G367" s="248"/>
      <c r="H367" s="234"/>
      <c r="I367" s="232"/>
      <c r="J367" s="233"/>
      <c r="K367" s="105"/>
      <c r="L367" s="105"/>
      <c r="M367" s="105"/>
      <c r="N367" s="105"/>
      <c r="O367" s="105"/>
      <c r="P367" s="105"/>
      <c r="Q367" s="105"/>
      <c r="R367" s="105"/>
      <c r="S367" s="105"/>
      <c r="T367" s="105"/>
      <c r="U367" s="105"/>
      <c r="V367" s="105"/>
      <c r="W367" s="105"/>
      <c r="X367" s="105"/>
      <c r="Y367" s="105"/>
      <c r="Z367" s="105"/>
    </row>
    <row r="368" spans="1:26" x14ac:dyDescent="0.25">
      <c r="A368" s="234"/>
      <c r="B368" s="234"/>
      <c r="C368" s="244" t="s">
        <v>1482</v>
      </c>
      <c r="D368" s="244"/>
      <c r="E368" s="177">
        <f>IF(SUM(D383:D424)=0,"NA",E366*0.6+E367*0.4)</f>
        <v>1</v>
      </c>
      <c r="F368" s="249"/>
      <c r="G368" s="235" t="s">
        <v>4551</v>
      </c>
      <c r="H368" s="234"/>
      <c r="I368" s="232"/>
      <c r="J368" s="233"/>
      <c r="K368" s="105"/>
      <c r="L368" s="105"/>
      <c r="M368" s="105"/>
      <c r="N368" s="105"/>
      <c r="O368" s="105"/>
      <c r="P368" s="105"/>
      <c r="Q368" s="105"/>
      <c r="R368" s="105"/>
      <c r="S368" s="105"/>
      <c r="T368" s="105"/>
      <c r="U368" s="105"/>
      <c r="V368" s="105"/>
      <c r="W368" s="105"/>
      <c r="X368" s="105"/>
      <c r="Y368" s="105"/>
      <c r="Z368" s="105"/>
    </row>
    <row r="369" spans="1:26" x14ac:dyDescent="0.25">
      <c r="A369" s="234"/>
      <c r="B369" s="234"/>
      <c r="C369" s="234"/>
      <c r="D369" s="234"/>
      <c r="E369" s="236"/>
      <c r="F369" s="236"/>
      <c r="G369" s="234"/>
      <c r="H369" s="234"/>
      <c r="I369" s="232"/>
      <c r="J369" s="233"/>
      <c r="K369" s="105"/>
      <c r="L369" s="105"/>
      <c r="M369" s="105"/>
      <c r="N369" s="105"/>
      <c r="O369" s="105"/>
      <c r="P369" s="105"/>
      <c r="Q369" s="105"/>
      <c r="R369" s="105"/>
      <c r="S369" s="105"/>
      <c r="T369" s="105"/>
      <c r="U369" s="105"/>
      <c r="V369" s="105"/>
      <c r="W369" s="105"/>
      <c r="X369" s="105"/>
      <c r="Y369" s="105"/>
      <c r="Z369" s="105"/>
    </row>
    <row r="370" spans="1:26" x14ac:dyDescent="0.25">
      <c r="A370" s="230"/>
      <c r="B370" s="231"/>
      <c r="C370" s="232"/>
      <c r="D370" s="231"/>
      <c r="E370" s="231"/>
      <c r="F370" s="231"/>
      <c r="G370" s="231"/>
      <c r="H370" s="232"/>
      <c r="I370" s="232"/>
      <c r="J370" s="233"/>
      <c r="K370" s="148"/>
      <c r="L370" s="148"/>
      <c r="M370" s="148"/>
      <c r="N370" s="148"/>
      <c r="O370" s="148"/>
      <c r="P370" s="148"/>
      <c r="Q370" s="148"/>
      <c r="R370" s="148"/>
      <c r="S370" s="148"/>
      <c r="T370" s="148"/>
      <c r="U370" s="148"/>
      <c r="V370" s="148"/>
      <c r="W370" s="148"/>
      <c r="X370" s="148"/>
      <c r="Y370" s="148"/>
      <c r="Z370" s="148"/>
    </row>
    <row r="371" spans="1:26" x14ac:dyDescent="0.25">
      <c r="A371" s="230"/>
      <c r="B371" s="91"/>
      <c r="C371" s="251"/>
      <c r="D371" s="252"/>
      <c r="E371" s="409"/>
      <c r="F371" s="410"/>
      <c r="G371" s="410"/>
      <c r="H371" s="252"/>
      <c r="I371" s="92"/>
      <c r="J371" s="233"/>
      <c r="K371" s="148"/>
      <c r="L371" s="148"/>
      <c r="M371" s="148"/>
      <c r="N371" s="148"/>
      <c r="O371" s="148"/>
      <c r="P371" s="148"/>
      <c r="Q371" s="148"/>
      <c r="R371" s="148"/>
      <c r="S371" s="148"/>
      <c r="T371" s="148"/>
      <c r="U371" s="148"/>
      <c r="V371" s="148"/>
      <c r="W371" s="148"/>
      <c r="X371" s="148"/>
      <c r="Y371" s="148"/>
      <c r="Z371" s="148"/>
    </row>
    <row r="372" spans="1:26" x14ac:dyDescent="0.25">
      <c r="A372" s="230"/>
      <c r="B372" s="49"/>
      <c r="C372" s="234" t="s">
        <v>1484</v>
      </c>
      <c r="D372" s="253"/>
      <c r="E372" s="253"/>
      <c r="F372" s="253"/>
      <c r="G372" s="253"/>
      <c r="H372" s="253"/>
      <c r="I372" s="93"/>
      <c r="J372" s="233"/>
      <c r="K372" s="148"/>
      <c r="L372" s="148"/>
      <c r="M372" s="148"/>
      <c r="N372" s="148"/>
      <c r="O372" s="148"/>
      <c r="P372" s="148"/>
      <c r="Q372" s="148"/>
      <c r="R372" s="148"/>
      <c r="S372" s="148"/>
      <c r="T372" s="148"/>
      <c r="U372" s="148"/>
      <c r="V372" s="148"/>
      <c r="W372" s="148"/>
      <c r="X372" s="148"/>
      <c r="Y372" s="148"/>
      <c r="Z372" s="148"/>
    </row>
    <row r="373" spans="1:26" x14ac:dyDescent="0.25">
      <c r="A373" s="230"/>
      <c r="B373" s="123"/>
      <c r="C373" s="234"/>
      <c r="D373" s="253"/>
      <c r="E373" s="253"/>
      <c r="F373" s="253"/>
      <c r="G373" s="253"/>
      <c r="H373" s="253"/>
      <c r="I373" s="93"/>
      <c r="J373" s="233"/>
      <c r="K373" s="148"/>
      <c r="L373" s="148"/>
      <c r="M373" s="148"/>
      <c r="N373" s="148"/>
      <c r="O373" s="148"/>
      <c r="P373" s="148"/>
      <c r="Q373" s="148"/>
      <c r="R373" s="148"/>
      <c r="S373" s="148"/>
      <c r="T373" s="148"/>
      <c r="U373" s="148"/>
      <c r="V373" s="148"/>
      <c r="W373" s="148"/>
      <c r="X373" s="148"/>
      <c r="Y373" s="148"/>
      <c r="Z373" s="148"/>
    </row>
    <row r="374" spans="1:26" x14ac:dyDescent="0.25">
      <c r="A374" s="230"/>
      <c r="B374" s="123"/>
      <c r="C374" s="232" t="s">
        <v>726</v>
      </c>
      <c r="D374" s="231"/>
      <c r="E374" s="231" t="s">
        <v>1485</v>
      </c>
      <c r="F374" s="231" t="s">
        <v>712</v>
      </c>
      <c r="G374" s="231" t="s">
        <v>1486</v>
      </c>
      <c r="H374" s="253"/>
      <c r="I374" s="93"/>
      <c r="J374" s="233"/>
      <c r="K374" s="148"/>
      <c r="L374" s="148"/>
      <c r="M374" s="148"/>
      <c r="N374" s="148"/>
      <c r="O374" s="148"/>
      <c r="P374" s="148"/>
      <c r="Q374" s="148"/>
      <c r="R374" s="148"/>
      <c r="S374" s="148"/>
      <c r="T374" s="148"/>
      <c r="U374" s="148"/>
      <c r="V374" s="148"/>
      <c r="W374" s="148"/>
      <c r="X374" s="148"/>
      <c r="Y374" s="148"/>
      <c r="Z374" s="148"/>
    </row>
    <row r="375" spans="1:26" x14ac:dyDescent="0.25">
      <c r="A375" s="230"/>
      <c r="B375" s="123"/>
      <c r="C375" s="124" t="s">
        <v>1487</v>
      </c>
      <c r="D375" s="153">
        <f t="shared" ref="D375:D382" si="23">IF(E375="Justificado",0,1)</f>
        <v>1</v>
      </c>
      <c r="E375" s="126">
        <v>1</v>
      </c>
      <c r="F375" s="126"/>
      <c r="G375" s="127"/>
      <c r="H375" s="253"/>
      <c r="I375" s="93"/>
      <c r="J375" s="233"/>
      <c r="K375" s="148"/>
      <c r="L375" s="148"/>
      <c r="M375" s="148"/>
      <c r="N375" s="148"/>
      <c r="O375" s="148"/>
      <c r="P375" s="148"/>
      <c r="Q375" s="148"/>
      <c r="R375" s="148"/>
      <c r="S375" s="148"/>
      <c r="T375" s="148"/>
      <c r="U375" s="148"/>
      <c r="V375" s="148"/>
      <c r="W375" s="148"/>
      <c r="X375" s="148"/>
      <c r="Y375" s="148"/>
      <c r="Z375" s="148"/>
    </row>
    <row r="376" spans="1:26" ht="24" x14ac:dyDescent="0.25">
      <c r="A376" s="230"/>
      <c r="B376" s="123"/>
      <c r="C376" s="124" t="s">
        <v>1488</v>
      </c>
      <c r="D376" s="153">
        <f t="shared" si="23"/>
        <v>1</v>
      </c>
      <c r="E376" s="126">
        <v>1</v>
      </c>
      <c r="F376" s="126"/>
      <c r="G376" s="127"/>
      <c r="H376" s="253"/>
      <c r="I376" s="93"/>
      <c r="J376" s="233"/>
      <c r="K376" s="148"/>
      <c r="L376" s="148"/>
      <c r="M376" s="148"/>
      <c r="N376" s="148"/>
      <c r="O376" s="148"/>
      <c r="P376" s="148"/>
      <c r="Q376" s="148"/>
      <c r="R376" s="148"/>
      <c r="S376" s="148"/>
      <c r="T376" s="148"/>
      <c r="U376" s="148"/>
      <c r="V376" s="148"/>
      <c r="W376" s="148"/>
      <c r="X376" s="148"/>
      <c r="Y376" s="148"/>
      <c r="Z376" s="148"/>
    </row>
    <row r="377" spans="1:26" x14ac:dyDescent="0.25">
      <c r="A377" s="230"/>
      <c r="B377" s="123"/>
      <c r="C377" s="124" t="s">
        <v>4890</v>
      </c>
      <c r="D377" s="153">
        <f t="shared" si="23"/>
        <v>1</v>
      </c>
      <c r="E377" s="126">
        <v>1</v>
      </c>
      <c r="F377" s="126"/>
      <c r="G377" s="127"/>
      <c r="H377" s="253"/>
      <c r="I377" s="93"/>
      <c r="J377" s="233"/>
      <c r="K377" s="148"/>
      <c r="L377" s="148"/>
      <c r="M377" s="148"/>
      <c r="N377" s="148"/>
      <c r="O377" s="148"/>
      <c r="P377" s="148"/>
      <c r="Q377" s="148"/>
      <c r="R377" s="148"/>
      <c r="S377" s="148"/>
      <c r="T377" s="148"/>
      <c r="U377" s="148"/>
      <c r="V377" s="148"/>
      <c r="W377" s="148"/>
      <c r="X377" s="148"/>
      <c r="Y377" s="148"/>
      <c r="Z377" s="148"/>
    </row>
    <row r="378" spans="1:26" ht="24" x14ac:dyDescent="0.25">
      <c r="A378" s="230"/>
      <c r="B378" s="123"/>
      <c r="C378" s="124" t="s">
        <v>4891</v>
      </c>
      <c r="D378" s="153">
        <f t="shared" si="23"/>
        <v>1</v>
      </c>
      <c r="E378" s="126">
        <v>1</v>
      </c>
      <c r="F378" s="126"/>
      <c r="G378" s="127"/>
      <c r="H378" s="253"/>
      <c r="I378" s="93"/>
      <c r="J378" s="233"/>
      <c r="K378" s="148"/>
      <c r="L378" s="148"/>
      <c r="M378" s="148"/>
      <c r="N378" s="148"/>
      <c r="O378" s="148"/>
      <c r="P378" s="148"/>
      <c r="Q378" s="148"/>
      <c r="R378" s="148"/>
      <c r="S378" s="148"/>
      <c r="T378" s="148"/>
      <c r="U378" s="148"/>
      <c r="V378" s="148"/>
      <c r="W378" s="148"/>
      <c r="X378" s="148"/>
      <c r="Y378" s="148"/>
      <c r="Z378" s="148"/>
    </row>
    <row r="379" spans="1:26" x14ac:dyDescent="0.25">
      <c r="A379" s="230"/>
      <c r="B379" s="123"/>
      <c r="C379" s="124" t="s">
        <v>4892</v>
      </c>
      <c r="D379" s="153">
        <f t="shared" si="23"/>
        <v>1</v>
      </c>
      <c r="E379" s="126">
        <v>1</v>
      </c>
      <c r="F379" s="126"/>
      <c r="G379" s="127"/>
      <c r="H379" s="253"/>
      <c r="I379" s="93"/>
      <c r="J379" s="233"/>
      <c r="K379" s="148"/>
      <c r="L379" s="148"/>
      <c r="M379" s="148"/>
      <c r="N379" s="148"/>
      <c r="O379" s="148"/>
      <c r="P379" s="148"/>
      <c r="Q379" s="148"/>
      <c r="R379" s="148"/>
      <c r="S379" s="148"/>
      <c r="T379" s="148"/>
      <c r="U379" s="148"/>
      <c r="V379" s="148"/>
      <c r="W379" s="148"/>
      <c r="X379" s="148"/>
      <c r="Y379" s="148"/>
      <c r="Z379" s="148"/>
    </row>
    <row r="380" spans="1:26" x14ac:dyDescent="0.25">
      <c r="A380" s="230"/>
      <c r="B380" s="123"/>
      <c r="C380" s="124" t="s">
        <v>4893</v>
      </c>
      <c r="D380" s="153">
        <f t="shared" si="23"/>
        <v>1</v>
      </c>
      <c r="E380" s="126">
        <v>1</v>
      </c>
      <c r="F380" s="126"/>
      <c r="G380" s="127"/>
      <c r="H380" s="253"/>
      <c r="I380" s="93"/>
      <c r="J380" s="233"/>
      <c r="K380" s="148"/>
      <c r="L380" s="148"/>
      <c r="M380" s="148"/>
      <c r="N380" s="148"/>
      <c r="O380" s="148"/>
      <c r="P380" s="148"/>
      <c r="Q380" s="148"/>
      <c r="R380" s="148"/>
      <c r="S380" s="148"/>
      <c r="T380" s="148"/>
      <c r="U380" s="148"/>
      <c r="V380" s="148"/>
      <c r="W380" s="148"/>
      <c r="X380" s="148"/>
      <c r="Y380" s="148"/>
      <c r="Z380" s="148"/>
    </row>
    <row r="381" spans="1:26" x14ac:dyDescent="0.25">
      <c r="A381" s="230"/>
      <c r="B381" s="123"/>
      <c r="C381" s="124" t="s">
        <v>4894</v>
      </c>
      <c r="D381" s="153">
        <f t="shared" si="23"/>
        <v>1</v>
      </c>
      <c r="E381" s="126">
        <v>1</v>
      </c>
      <c r="F381" s="126"/>
      <c r="G381" s="127"/>
      <c r="H381" s="253"/>
      <c r="I381" s="93"/>
      <c r="J381" s="233"/>
      <c r="K381" s="148"/>
      <c r="L381" s="148"/>
      <c r="M381" s="148"/>
      <c r="N381" s="148"/>
      <c r="O381" s="148"/>
      <c r="P381" s="148"/>
      <c r="Q381" s="148"/>
      <c r="R381" s="148"/>
      <c r="S381" s="148"/>
      <c r="T381" s="148"/>
      <c r="U381" s="148"/>
      <c r="V381" s="148"/>
      <c r="W381" s="148"/>
      <c r="X381" s="148"/>
      <c r="Y381" s="148"/>
      <c r="Z381" s="148"/>
    </row>
    <row r="382" spans="1:26" ht="24" x14ac:dyDescent="0.25">
      <c r="A382" s="230"/>
      <c r="B382" s="123"/>
      <c r="C382" s="124" t="s">
        <v>4895</v>
      </c>
      <c r="D382" s="153">
        <f t="shared" si="23"/>
        <v>1</v>
      </c>
      <c r="E382" s="126">
        <v>1</v>
      </c>
      <c r="F382" s="126"/>
      <c r="G382" s="127"/>
      <c r="H382" s="253"/>
      <c r="I382" s="93"/>
      <c r="J382" s="233"/>
      <c r="K382" s="148"/>
      <c r="L382" s="148"/>
      <c r="M382" s="148"/>
      <c r="N382" s="148"/>
      <c r="O382" s="148"/>
      <c r="P382" s="148"/>
      <c r="Q382" s="148"/>
      <c r="R382" s="148"/>
      <c r="S382" s="148"/>
      <c r="T382" s="148"/>
      <c r="U382" s="148"/>
      <c r="V382" s="148"/>
      <c r="W382" s="148"/>
      <c r="X382" s="148"/>
      <c r="Y382" s="148"/>
      <c r="Z382" s="148"/>
    </row>
    <row r="383" spans="1:26" x14ac:dyDescent="0.25">
      <c r="A383" s="230"/>
      <c r="B383" s="49"/>
      <c r="C383" s="128" t="s">
        <v>4896</v>
      </c>
      <c r="D383" s="153">
        <f>IF(E383="Justificado",0,1)</f>
        <v>1</v>
      </c>
      <c r="E383" s="126">
        <v>1</v>
      </c>
      <c r="F383" s="126"/>
      <c r="G383" s="127"/>
      <c r="H383" s="253"/>
      <c r="I383" s="93"/>
      <c r="J383" s="230"/>
      <c r="K383" s="148"/>
      <c r="L383" s="148"/>
      <c r="M383" s="148"/>
      <c r="N383" s="148"/>
      <c r="O383" s="148"/>
      <c r="P383" s="148"/>
      <c r="Q383" s="148"/>
      <c r="R383" s="148"/>
      <c r="S383" s="148"/>
      <c r="T383" s="148"/>
      <c r="U383" s="148"/>
      <c r="V383" s="148"/>
      <c r="W383" s="148"/>
      <c r="X383" s="148"/>
      <c r="Y383" s="148"/>
      <c r="Z383" s="148"/>
    </row>
    <row r="384" spans="1:26" ht="24" x14ac:dyDescent="0.25">
      <c r="A384" s="230"/>
      <c r="B384" s="49"/>
      <c r="C384" s="128" t="s">
        <v>4897</v>
      </c>
      <c r="D384" s="153">
        <f>IF(E384="Justificado",0,1)</f>
        <v>1</v>
      </c>
      <c r="E384" s="126">
        <v>1</v>
      </c>
      <c r="F384" s="126"/>
      <c r="G384" s="127"/>
      <c r="H384" s="253"/>
      <c r="I384" s="93"/>
      <c r="J384" s="230"/>
      <c r="K384" s="148"/>
      <c r="L384" s="148"/>
      <c r="M384" s="148"/>
      <c r="N384" s="148"/>
      <c r="O384" s="148"/>
      <c r="P384" s="148"/>
      <c r="Q384" s="148"/>
      <c r="R384" s="148"/>
      <c r="S384" s="148"/>
      <c r="T384" s="148"/>
      <c r="U384" s="148"/>
      <c r="V384" s="148"/>
      <c r="W384" s="148"/>
      <c r="X384" s="148"/>
      <c r="Y384" s="148"/>
      <c r="Z384" s="148"/>
    </row>
    <row r="385" spans="1:26" x14ac:dyDescent="0.25">
      <c r="A385" s="230"/>
      <c r="B385" s="49"/>
      <c r="C385" s="128" t="s">
        <v>4898</v>
      </c>
      <c r="D385" s="153">
        <f t="shared" ref="D385:D423" si="24">IF(E385="Justificado",0,1)</f>
        <v>1</v>
      </c>
      <c r="E385" s="126">
        <v>1</v>
      </c>
      <c r="F385" s="126"/>
      <c r="G385" s="127"/>
      <c r="H385" s="253"/>
      <c r="I385" s="93"/>
      <c r="J385" s="230"/>
      <c r="K385" s="148"/>
      <c r="L385" s="148"/>
      <c r="M385" s="148"/>
      <c r="N385" s="148"/>
      <c r="O385" s="148"/>
      <c r="P385" s="148"/>
      <c r="Q385" s="148"/>
      <c r="R385" s="148"/>
      <c r="S385" s="148"/>
      <c r="T385" s="148"/>
      <c r="U385" s="148"/>
      <c r="V385" s="148"/>
      <c r="W385" s="148"/>
      <c r="X385" s="148"/>
      <c r="Y385" s="148"/>
      <c r="Z385" s="148"/>
    </row>
    <row r="386" spans="1:26" ht="24" x14ac:dyDescent="0.25">
      <c r="A386" s="230"/>
      <c r="B386" s="49"/>
      <c r="C386" s="128" t="s">
        <v>4899</v>
      </c>
      <c r="D386" s="153">
        <f t="shared" si="24"/>
        <v>1</v>
      </c>
      <c r="E386" s="126">
        <v>1</v>
      </c>
      <c r="F386" s="126"/>
      <c r="G386" s="127"/>
      <c r="H386" s="253"/>
      <c r="I386" s="93"/>
      <c r="J386" s="230"/>
      <c r="K386" s="148"/>
      <c r="L386" s="148"/>
      <c r="M386" s="148"/>
      <c r="N386" s="148"/>
      <c r="O386" s="148"/>
      <c r="P386" s="148"/>
      <c r="Q386" s="148"/>
      <c r="R386" s="148"/>
      <c r="S386" s="148"/>
      <c r="T386" s="148"/>
      <c r="U386" s="148"/>
      <c r="V386" s="148"/>
      <c r="W386" s="148"/>
      <c r="X386" s="148"/>
      <c r="Y386" s="148"/>
      <c r="Z386" s="148"/>
    </row>
    <row r="387" spans="1:26" x14ac:dyDescent="0.25">
      <c r="A387" s="230"/>
      <c r="B387" s="49"/>
      <c r="C387" s="128" t="s">
        <v>4900</v>
      </c>
      <c r="D387" s="153">
        <f t="shared" si="24"/>
        <v>1</v>
      </c>
      <c r="E387" s="126">
        <v>1</v>
      </c>
      <c r="F387" s="126"/>
      <c r="G387" s="127"/>
      <c r="H387" s="253"/>
      <c r="I387" s="93"/>
      <c r="J387" s="230"/>
      <c r="K387" s="148"/>
      <c r="L387" s="148"/>
      <c r="M387" s="148"/>
      <c r="N387" s="148"/>
      <c r="O387" s="148"/>
      <c r="P387" s="148"/>
      <c r="Q387" s="148"/>
      <c r="R387" s="148"/>
      <c r="S387" s="148"/>
      <c r="T387" s="148"/>
      <c r="U387" s="148"/>
      <c r="V387" s="148"/>
      <c r="W387" s="148"/>
      <c r="X387" s="148"/>
      <c r="Y387" s="148"/>
      <c r="Z387" s="148"/>
    </row>
    <row r="388" spans="1:26" ht="24" x14ac:dyDescent="0.25">
      <c r="A388" s="230"/>
      <c r="B388" s="49"/>
      <c r="C388" s="128" t="s">
        <v>4901</v>
      </c>
      <c r="D388" s="153">
        <f t="shared" si="24"/>
        <v>1</v>
      </c>
      <c r="E388" s="126">
        <v>1</v>
      </c>
      <c r="F388" s="126"/>
      <c r="G388" s="127"/>
      <c r="H388" s="253"/>
      <c r="I388" s="93"/>
      <c r="J388" s="230"/>
      <c r="K388" s="148"/>
      <c r="L388" s="148"/>
      <c r="M388" s="148"/>
      <c r="N388" s="148"/>
      <c r="O388" s="148"/>
      <c r="P388" s="148"/>
      <c r="Q388" s="148"/>
      <c r="R388" s="148"/>
      <c r="S388" s="148"/>
      <c r="T388" s="148"/>
      <c r="U388" s="148"/>
      <c r="V388" s="148"/>
      <c r="W388" s="148"/>
      <c r="X388" s="148"/>
      <c r="Y388" s="148"/>
      <c r="Z388" s="148"/>
    </row>
    <row r="389" spans="1:26" ht="24" x14ac:dyDescent="0.25">
      <c r="A389" s="230"/>
      <c r="B389" s="49"/>
      <c r="C389" s="128" t="s">
        <v>4902</v>
      </c>
      <c r="D389" s="153">
        <f t="shared" si="24"/>
        <v>1</v>
      </c>
      <c r="E389" s="126">
        <v>1</v>
      </c>
      <c r="F389" s="126"/>
      <c r="G389" s="127"/>
      <c r="H389" s="253"/>
      <c r="I389" s="93"/>
      <c r="J389" s="230"/>
      <c r="K389" s="148"/>
      <c r="L389" s="148"/>
      <c r="M389" s="148"/>
      <c r="N389" s="148"/>
      <c r="O389" s="148"/>
      <c r="P389" s="148"/>
      <c r="Q389" s="148"/>
      <c r="R389" s="148"/>
      <c r="S389" s="148"/>
      <c r="T389" s="148"/>
      <c r="U389" s="148"/>
      <c r="V389" s="148"/>
      <c r="W389" s="148"/>
      <c r="X389" s="148"/>
      <c r="Y389" s="148"/>
      <c r="Z389" s="148"/>
    </row>
    <row r="390" spans="1:26" ht="24" x14ac:dyDescent="0.25">
      <c r="A390" s="230"/>
      <c r="B390" s="49"/>
      <c r="C390" s="128" t="s">
        <v>4903</v>
      </c>
      <c r="D390" s="153">
        <f t="shared" si="24"/>
        <v>1</v>
      </c>
      <c r="E390" s="126">
        <v>1</v>
      </c>
      <c r="F390" s="126"/>
      <c r="G390" s="127"/>
      <c r="H390" s="253"/>
      <c r="I390" s="93"/>
      <c r="J390" s="230"/>
      <c r="K390" s="148"/>
      <c r="L390" s="148"/>
      <c r="M390" s="148"/>
      <c r="N390" s="148"/>
      <c r="O390" s="148"/>
      <c r="P390" s="148"/>
      <c r="Q390" s="148"/>
      <c r="R390" s="148"/>
      <c r="S390" s="148"/>
      <c r="T390" s="148"/>
      <c r="U390" s="148"/>
      <c r="V390" s="148"/>
      <c r="W390" s="148"/>
      <c r="X390" s="148"/>
      <c r="Y390" s="148"/>
      <c r="Z390" s="148"/>
    </row>
    <row r="391" spans="1:26" x14ac:dyDescent="0.25">
      <c r="A391" s="230"/>
      <c r="B391" s="49"/>
      <c r="C391" s="128" t="s">
        <v>4904</v>
      </c>
      <c r="D391" s="153">
        <f t="shared" si="24"/>
        <v>1</v>
      </c>
      <c r="E391" s="126">
        <v>1</v>
      </c>
      <c r="F391" s="126"/>
      <c r="G391" s="127"/>
      <c r="H391" s="253"/>
      <c r="I391" s="93"/>
      <c r="J391" s="230"/>
      <c r="K391" s="148"/>
      <c r="L391" s="148"/>
      <c r="M391" s="148"/>
      <c r="N391" s="148"/>
      <c r="O391" s="148"/>
      <c r="P391" s="148"/>
      <c r="Q391" s="148"/>
      <c r="R391" s="148"/>
      <c r="S391" s="148"/>
      <c r="T391" s="148"/>
      <c r="U391" s="148"/>
      <c r="V391" s="148"/>
      <c r="W391" s="148"/>
      <c r="X391" s="148"/>
      <c r="Y391" s="148"/>
      <c r="Z391" s="148"/>
    </row>
    <row r="392" spans="1:26" x14ac:dyDescent="0.25">
      <c r="A392" s="230"/>
      <c r="B392" s="49"/>
      <c r="C392" s="128" t="s">
        <v>4905</v>
      </c>
      <c r="D392" s="153">
        <f t="shared" si="24"/>
        <v>1</v>
      </c>
      <c r="E392" s="126">
        <v>1</v>
      </c>
      <c r="F392" s="126"/>
      <c r="G392" s="127"/>
      <c r="H392" s="253"/>
      <c r="I392" s="93"/>
      <c r="J392" s="230"/>
      <c r="K392" s="148"/>
      <c r="L392" s="148"/>
      <c r="M392" s="148"/>
      <c r="N392" s="148"/>
      <c r="O392" s="148"/>
      <c r="P392" s="148"/>
      <c r="Q392" s="148"/>
      <c r="R392" s="148"/>
      <c r="S392" s="148"/>
      <c r="T392" s="148"/>
      <c r="U392" s="148"/>
      <c r="V392" s="148"/>
      <c r="W392" s="148"/>
      <c r="X392" s="148"/>
      <c r="Y392" s="148"/>
      <c r="Z392" s="148"/>
    </row>
    <row r="393" spans="1:26" ht="24" x14ac:dyDescent="0.25">
      <c r="A393" s="230"/>
      <c r="B393" s="49"/>
      <c r="C393" s="128" t="s">
        <v>4906</v>
      </c>
      <c r="D393" s="153">
        <f t="shared" si="24"/>
        <v>1</v>
      </c>
      <c r="E393" s="126">
        <v>1</v>
      </c>
      <c r="F393" s="126"/>
      <c r="G393" s="127"/>
      <c r="H393" s="253"/>
      <c r="I393" s="93"/>
      <c r="J393" s="230"/>
      <c r="K393" s="148"/>
      <c r="L393" s="148"/>
      <c r="M393" s="148"/>
      <c r="N393" s="148"/>
      <c r="O393" s="148"/>
      <c r="P393" s="148"/>
      <c r="Q393" s="148"/>
      <c r="R393" s="148"/>
      <c r="S393" s="148"/>
      <c r="T393" s="148"/>
      <c r="U393" s="148"/>
      <c r="V393" s="148"/>
      <c r="W393" s="148"/>
      <c r="X393" s="148"/>
      <c r="Y393" s="148"/>
      <c r="Z393" s="148"/>
    </row>
    <row r="394" spans="1:26" x14ac:dyDescent="0.25">
      <c r="A394" s="230"/>
      <c r="B394" s="49"/>
      <c r="C394" s="128" t="s">
        <v>4907</v>
      </c>
      <c r="D394" s="153">
        <f t="shared" si="24"/>
        <v>1</v>
      </c>
      <c r="E394" s="126">
        <v>1</v>
      </c>
      <c r="F394" s="126"/>
      <c r="G394" s="127"/>
      <c r="H394" s="253"/>
      <c r="I394" s="93"/>
      <c r="J394" s="230"/>
      <c r="K394" s="148"/>
      <c r="L394" s="148"/>
      <c r="M394" s="148"/>
      <c r="N394" s="148"/>
      <c r="O394" s="148"/>
      <c r="P394" s="148"/>
      <c r="Q394" s="148"/>
      <c r="R394" s="148"/>
      <c r="S394" s="148"/>
      <c r="T394" s="148"/>
      <c r="U394" s="148"/>
      <c r="V394" s="148"/>
      <c r="W394" s="148"/>
      <c r="X394" s="148"/>
      <c r="Y394" s="148"/>
      <c r="Z394" s="148"/>
    </row>
    <row r="395" spans="1:26" x14ac:dyDescent="0.25">
      <c r="A395" s="230"/>
      <c r="B395" s="49"/>
      <c r="C395" s="124" t="s">
        <v>2544</v>
      </c>
      <c r="D395" s="153">
        <f t="shared" si="24"/>
        <v>1</v>
      </c>
      <c r="E395" s="126">
        <v>1</v>
      </c>
      <c r="F395" s="126"/>
      <c r="G395" s="127"/>
      <c r="H395" s="253"/>
      <c r="I395" s="93"/>
      <c r="J395" s="230"/>
      <c r="K395" s="148"/>
      <c r="L395" s="148"/>
      <c r="M395" s="148"/>
      <c r="N395" s="148"/>
      <c r="O395" s="148"/>
      <c r="P395" s="148"/>
      <c r="Q395" s="148"/>
      <c r="R395" s="148"/>
      <c r="S395" s="148"/>
      <c r="T395" s="148"/>
      <c r="U395" s="148"/>
      <c r="V395" s="148"/>
      <c r="W395" s="148"/>
      <c r="X395" s="148"/>
      <c r="Y395" s="148"/>
      <c r="Z395" s="148"/>
    </row>
    <row r="396" spans="1:26" ht="24" x14ac:dyDescent="0.25">
      <c r="A396" s="230"/>
      <c r="B396" s="49"/>
      <c r="C396" s="124" t="s">
        <v>2545</v>
      </c>
      <c r="D396" s="153">
        <f t="shared" si="24"/>
        <v>1</v>
      </c>
      <c r="E396" s="126">
        <v>1</v>
      </c>
      <c r="F396" s="126"/>
      <c r="G396" s="127"/>
      <c r="H396" s="253"/>
      <c r="I396" s="93"/>
      <c r="J396" s="230"/>
      <c r="K396" s="148"/>
      <c r="L396" s="148"/>
      <c r="M396" s="148"/>
      <c r="N396" s="148"/>
      <c r="O396" s="148"/>
      <c r="P396" s="148"/>
      <c r="Q396" s="148"/>
      <c r="R396" s="148"/>
      <c r="S396" s="148"/>
      <c r="T396" s="148"/>
      <c r="U396" s="148"/>
      <c r="V396" s="148"/>
      <c r="W396" s="148"/>
      <c r="X396" s="148"/>
      <c r="Y396" s="148"/>
      <c r="Z396" s="148"/>
    </row>
    <row r="397" spans="1:26" x14ac:dyDescent="0.25">
      <c r="A397" s="230"/>
      <c r="B397" s="49"/>
      <c r="C397" s="128" t="s">
        <v>4908</v>
      </c>
      <c r="D397" s="153">
        <f t="shared" si="24"/>
        <v>1</v>
      </c>
      <c r="E397" s="126">
        <v>1</v>
      </c>
      <c r="F397" s="126"/>
      <c r="G397" s="127"/>
      <c r="H397" s="253"/>
      <c r="I397" s="93"/>
      <c r="J397" s="230"/>
      <c r="K397" s="148"/>
      <c r="L397" s="148"/>
      <c r="M397" s="148"/>
      <c r="N397" s="148"/>
      <c r="O397" s="148"/>
      <c r="P397" s="148"/>
      <c r="Q397" s="148"/>
      <c r="R397" s="148"/>
      <c r="S397" s="148"/>
      <c r="T397" s="148"/>
      <c r="U397" s="148"/>
      <c r="V397" s="148"/>
      <c r="W397" s="148"/>
      <c r="X397" s="148"/>
      <c r="Y397" s="148"/>
      <c r="Z397" s="148"/>
    </row>
    <row r="398" spans="1:26" x14ac:dyDescent="0.25">
      <c r="A398" s="230"/>
      <c r="B398" s="49"/>
      <c r="C398" s="128" t="s">
        <v>4909</v>
      </c>
      <c r="D398" s="153">
        <f t="shared" si="24"/>
        <v>1</v>
      </c>
      <c r="E398" s="126">
        <v>1</v>
      </c>
      <c r="F398" s="126"/>
      <c r="G398" s="127"/>
      <c r="H398" s="253"/>
      <c r="I398" s="93"/>
      <c r="J398" s="230"/>
      <c r="K398" s="148"/>
      <c r="L398" s="148"/>
      <c r="M398" s="148"/>
      <c r="N398" s="148"/>
      <c r="O398" s="148"/>
      <c r="P398" s="148"/>
      <c r="Q398" s="148"/>
      <c r="R398" s="148"/>
      <c r="S398" s="148"/>
      <c r="T398" s="148"/>
      <c r="U398" s="148"/>
      <c r="V398" s="148"/>
      <c r="W398" s="148"/>
      <c r="X398" s="148"/>
      <c r="Y398" s="148"/>
      <c r="Z398" s="148"/>
    </row>
    <row r="399" spans="1:26" x14ac:dyDescent="0.25">
      <c r="A399" s="230"/>
      <c r="B399" s="49"/>
      <c r="C399" s="128" t="s">
        <v>4910</v>
      </c>
      <c r="D399" s="153">
        <f t="shared" si="24"/>
        <v>1</v>
      </c>
      <c r="E399" s="126">
        <v>1</v>
      </c>
      <c r="F399" s="126"/>
      <c r="G399" s="127"/>
      <c r="H399" s="253"/>
      <c r="I399" s="93"/>
      <c r="J399" s="230"/>
      <c r="K399" s="148"/>
      <c r="L399" s="148"/>
      <c r="M399" s="148"/>
      <c r="N399" s="148"/>
      <c r="O399" s="148"/>
      <c r="P399" s="148"/>
      <c r="Q399" s="148"/>
      <c r="R399" s="148"/>
      <c r="S399" s="148"/>
      <c r="T399" s="148"/>
      <c r="U399" s="148"/>
      <c r="V399" s="148"/>
      <c r="W399" s="148"/>
      <c r="X399" s="148"/>
      <c r="Y399" s="148"/>
      <c r="Z399" s="148"/>
    </row>
    <row r="400" spans="1:26" ht="24" x14ac:dyDescent="0.25">
      <c r="A400" s="230"/>
      <c r="B400" s="49"/>
      <c r="C400" s="128" t="s">
        <v>4911</v>
      </c>
      <c r="D400" s="153">
        <f t="shared" si="24"/>
        <v>1</v>
      </c>
      <c r="E400" s="126">
        <v>1</v>
      </c>
      <c r="F400" s="126"/>
      <c r="G400" s="127"/>
      <c r="H400" s="253"/>
      <c r="I400" s="93"/>
      <c r="J400" s="230"/>
      <c r="K400" s="148"/>
      <c r="L400" s="148"/>
      <c r="M400" s="148"/>
      <c r="N400" s="148"/>
      <c r="O400" s="148"/>
      <c r="P400" s="148"/>
      <c r="Q400" s="148"/>
      <c r="R400" s="148"/>
      <c r="S400" s="148"/>
      <c r="T400" s="148"/>
      <c r="U400" s="148"/>
      <c r="V400" s="148"/>
      <c r="W400" s="148"/>
      <c r="X400" s="148"/>
      <c r="Y400" s="148"/>
      <c r="Z400" s="148"/>
    </row>
    <row r="401" spans="1:26" ht="24" x14ac:dyDescent="0.25">
      <c r="A401" s="230"/>
      <c r="B401" s="49"/>
      <c r="C401" s="128" t="s">
        <v>4912</v>
      </c>
      <c r="D401" s="153">
        <f t="shared" si="24"/>
        <v>1</v>
      </c>
      <c r="E401" s="126">
        <v>1</v>
      </c>
      <c r="F401" s="126"/>
      <c r="G401" s="127"/>
      <c r="H401" s="253"/>
      <c r="I401" s="93"/>
      <c r="J401" s="230"/>
      <c r="K401" s="148"/>
      <c r="L401" s="148"/>
      <c r="M401" s="148"/>
      <c r="N401" s="148"/>
      <c r="O401" s="148"/>
      <c r="P401" s="148"/>
      <c r="Q401" s="148"/>
      <c r="R401" s="148"/>
      <c r="S401" s="148"/>
      <c r="T401" s="148"/>
      <c r="U401" s="148"/>
      <c r="V401" s="148"/>
      <c r="W401" s="148"/>
      <c r="X401" s="148"/>
      <c r="Y401" s="148"/>
      <c r="Z401" s="148"/>
    </row>
    <row r="402" spans="1:26" x14ac:dyDescent="0.25">
      <c r="A402" s="230"/>
      <c r="B402" s="49"/>
      <c r="C402" s="128" t="s">
        <v>4913</v>
      </c>
      <c r="D402" s="153">
        <f t="shared" si="24"/>
        <v>1</v>
      </c>
      <c r="E402" s="126">
        <v>1</v>
      </c>
      <c r="F402" s="126"/>
      <c r="G402" s="127"/>
      <c r="H402" s="253"/>
      <c r="I402" s="93"/>
      <c r="J402" s="230"/>
      <c r="K402" s="148"/>
      <c r="L402" s="148"/>
      <c r="M402" s="148"/>
      <c r="N402" s="148"/>
      <c r="O402" s="148"/>
      <c r="P402" s="148"/>
      <c r="Q402" s="148"/>
      <c r="R402" s="148"/>
      <c r="S402" s="148"/>
      <c r="T402" s="148"/>
      <c r="U402" s="148"/>
      <c r="V402" s="148"/>
      <c r="W402" s="148"/>
      <c r="X402" s="148"/>
      <c r="Y402" s="148"/>
      <c r="Z402" s="148"/>
    </row>
    <row r="403" spans="1:26" ht="24" x14ac:dyDescent="0.25">
      <c r="A403" s="230"/>
      <c r="B403" s="49"/>
      <c r="C403" s="128" t="s">
        <v>4914</v>
      </c>
      <c r="D403" s="153">
        <f t="shared" si="24"/>
        <v>1</v>
      </c>
      <c r="E403" s="126">
        <v>1</v>
      </c>
      <c r="F403" s="126"/>
      <c r="G403" s="127"/>
      <c r="H403" s="253"/>
      <c r="I403" s="93"/>
      <c r="J403" s="230"/>
      <c r="K403" s="148"/>
      <c r="L403" s="148"/>
      <c r="M403" s="148"/>
      <c r="N403" s="148"/>
      <c r="O403" s="148"/>
      <c r="P403" s="148"/>
      <c r="Q403" s="148"/>
      <c r="R403" s="148"/>
      <c r="S403" s="148"/>
      <c r="T403" s="148"/>
      <c r="U403" s="148"/>
      <c r="V403" s="148"/>
      <c r="W403" s="148"/>
      <c r="X403" s="148"/>
      <c r="Y403" s="148"/>
      <c r="Z403" s="148"/>
    </row>
    <row r="404" spans="1:26" x14ac:dyDescent="0.25">
      <c r="A404" s="230"/>
      <c r="B404" s="49"/>
      <c r="C404" s="128" t="s">
        <v>4915</v>
      </c>
      <c r="D404" s="153">
        <f t="shared" si="24"/>
        <v>1</v>
      </c>
      <c r="E404" s="126">
        <v>1</v>
      </c>
      <c r="F404" s="126"/>
      <c r="G404" s="127"/>
      <c r="H404" s="253"/>
      <c r="I404" s="93"/>
      <c r="J404" s="230"/>
      <c r="K404" s="148"/>
      <c r="L404" s="148"/>
      <c r="M404" s="148"/>
      <c r="N404" s="148"/>
      <c r="O404" s="148"/>
      <c r="P404" s="148"/>
      <c r="Q404" s="148"/>
      <c r="R404" s="148"/>
      <c r="S404" s="148"/>
      <c r="T404" s="148"/>
      <c r="U404" s="148"/>
      <c r="V404" s="148"/>
      <c r="W404" s="148"/>
      <c r="X404" s="148"/>
      <c r="Y404" s="148"/>
      <c r="Z404" s="148"/>
    </row>
    <row r="405" spans="1:26" x14ac:dyDescent="0.25">
      <c r="A405" s="230"/>
      <c r="B405" s="49"/>
      <c r="C405" s="124" t="s">
        <v>4916</v>
      </c>
      <c r="D405" s="153">
        <f t="shared" si="24"/>
        <v>1</v>
      </c>
      <c r="E405" s="126">
        <v>1</v>
      </c>
      <c r="F405" s="126"/>
      <c r="G405" s="127"/>
      <c r="H405" s="253"/>
      <c r="I405" s="93"/>
      <c r="J405" s="230"/>
      <c r="K405" s="148"/>
      <c r="L405" s="148"/>
      <c r="M405" s="148"/>
      <c r="N405" s="148"/>
      <c r="O405" s="148"/>
      <c r="P405" s="148"/>
      <c r="Q405" s="148"/>
      <c r="R405" s="148"/>
      <c r="S405" s="148"/>
      <c r="T405" s="148"/>
      <c r="U405" s="148"/>
      <c r="V405" s="148"/>
      <c r="W405" s="148"/>
      <c r="X405" s="148"/>
      <c r="Y405" s="148"/>
      <c r="Z405" s="148"/>
    </row>
    <row r="406" spans="1:26" ht="24" x14ac:dyDescent="0.25">
      <c r="A406" s="230"/>
      <c r="B406" s="49"/>
      <c r="C406" s="124" t="s">
        <v>4917</v>
      </c>
      <c r="D406" s="153">
        <f t="shared" si="24"/>
        <v>1</v>
      </c>
      <c r="E406" s="126">
        <v>1</v>
      </c>
      <c r="F406" s="126"/>
      <c r="G406" s="127"/>
      <c r="H406" s="253"/>
      <c r="I406" s="93"/>
      <c r="J406" s="230"/>
      <c r="K406" s="148"/>
      <c r="L406" s="148"/>
      <c r="M406" s="148"/>
      <c r="N406" s="148"/>
      <c r="O406" s="148"/>
      <c r="P406" s="148"/>
      <c r="Q406" s="148"/>
      <c r="R406" s="148"/>
      <c r="S406" s="148"/>
      <c r="T406" s="148"/>
      <c r="U406" s="148"/>
      <c r="V406" s="148"/>
      <c r="W406" s="148"/>
      <c r="X406" s="148"/>
      <c r="Y406" s="148"/>
      <c r="Z406" s="148"/>
    </row>
    <row r="407" spans="1:26" x14ac:dyDescent="0.25">
      <c r="A407" s="230"/>
      <c r="B407" s="49"/>
      <c r="C407" s="128" t="s">
        <v>4918</v>
      </c>
      <c r="D407" s="153">
        <f t="shared" si="24"/>
        <v>1</v>
      </c>
      <c r="E407" s="126">
        <v>1</v>
      </c>
      <c r="F407" s="126"/>
      <c r="G407" s="127"/>
      <c r="H407" s="253"/>
      <c r="I407" s="93"/>
      <c r="J407" s="230"/>
      <c r="K407" s="148"/>
      <c r="L407" s="148"/>
      <c r="M407" s="148"/>
      <c r="N407" s="148"/>
      <c r="O407" s="148"/>
      <c r="P407" s="148"/>
      <c r="Q407" s="148"/>
      <c r="R407" s="148"/>
      <c r="S407" s="148"/>
      <c r="T407" s="148"/>
      <c r="U407" s="148"/>
      <c r="V407" s="148"/>
      <c r="W407" s="148"/>
      <c r="X407" s="148"/>
      <c r="Y407" s="148"/>
      <c r="Z407" s="148"/>
    </row>
    <row r="408" spans="1:26" ht="24" x14ac:dyDescent="0.25">
      <c r="A408" s="230"/>
      <c r="B408" s="49"/>
      <c r="C408" s="128" t="s">
        <v>4919</v>
      </c>
      <c r="D408" s="153">
        <f t="shared" si="24"/>
        <v>1</v>
      </c>
      <c r="E408" s="126">
        <v>1</v>
      </c>
      <c r="F408" s="126"/>
      <c r="G408" s="127"/>
      <c r="H408" s="253"/>
      <c r="I408" s="93"/>
      <c r="J408" s="230"/>
      <c r="K408" s="148"/>
      <c r="L408" s="148"/>
      <c r="M408" s="148"/>
      <c r="N408" s="148"/>
      <c r="O408" s="148"/>
      <c r="P408" s="148"/>
      <c r="Q408" s="148"/>
      <c r="R408" s="148"/>
      <c r="S408" s="148"/>
      <c r="T408" s="148"/>
      <c r="U408" s="148"/>
      <c r="V408" s="148"/>
      <c r="W408" s="148"/>
      <c r="X408" s="148"/>
      <c r="Y408" s="148"/>
      <c r="Z408" s="148"/>
    </row>
    <row r="409" spans="1:26" x14ac:dyDescent="0.25">
      <c r="A409" s="230"/>
      <c r="B409" s="49"/>
      <c r="C409" s="128" t="s">
        <v>4920</v>
      </c>
      <c r="D409" s="153">
        <f t="shared" si="24"/>
        <v>1</v>
      </c>
      <c r="E409" s="126">
        <v>1</v>
      </c>
      <c r="F409" s="126"/>
      <c r="G409" s="127"/>
      <c r="H409" s="253"/>
      <c r="I409" s="93"/>
      <c r="J409" s="230"/>
      <c r="K409" s="148"/>
      <c r="L409" s="148"/>
      <c r="M409" s="148"/>
      <c r="N409" s="148"/>
      <c r="O409" s="148"/>
      <c r="P409" s="148"/>
      <c r="Q409" s="148"/>
      <c r="R409" s="148"/>
      <c r="S409" s="148"/>
      <c r="T409" s="148"/>
      <c r="U409" s="148"/>
      <c r="V409" s="148"/>
      <c r="W409" s="148"/>
      <c r="X409" s="148"/>
      <c r="Y409" s="148"/>
      <c r="Z409" s="148"/>
    </row>
    <row r="410" spans="1:26" ht="24" x14ac:dyDescent="0.25">
      <c r="A410" s="230"/>
      <c r="B410" s="49"/>
      <c r="C410" s="128" t="s">
        <v>4921</v>
      </c>
      <c r="D410" s="153">
        <f t="shared" si="24"/>
        <v>1</v>
      </c>
      <c r="E410" s="126">
        <v>1</v>
      </c>
      <c r="F410" s="126"/>
      <c r="G410" s="127"/>
      <c r="H410" s="253"/>
      <c r="I410" s="93"/>
      <c r="J410" s="230"/>
      <c r="K410" s="148"/>
      <c r="L410" s="148"/>
      <c r="M410" s="148"/>
      <c r="N410" s="148"/>
      <c r="O410" s="148"/>
      <c r="P410" s="148"/>
      <c r="Q410" s="148"/>
      <c r="R410" s="148"/>
      <c r="S410" s="148"/>
      <c r="T410" s="148"/>
      <c r="U410" s="148"/>
      <c r="V410" s="148"/>
      <c r="W410" s="148"/>
      <c r="X410" s="148"/>
      <c r="Y410" s="148"/>
      <c r="Z410" s="148"/>
    </row>
    <row r="411" spans="1:26" ht="24" x14ac:dyDescent="0.25">
      <c r="A411" s="230"/>
      <c r="B411" s="49"/>
      <c r="C411" s="128" t="s">
        <v>4922</v>
      </c>
      <c r="D411" s="153">
        <f t="shared" si="24"/>
        <v>1</v>
      </c>
      <c r="E411" s="126">
        <v>1</v>
      </c>
      <c r="F411" s="126"/>
      <c r="G411" s="127"/>
      <c r="H411" s="253"/>
      <c r="I411" s="93"/>
      <c r="J411" s="230"/>
      <c r="K411" s="148"/>
      <c r="L411" s="148"/>
      <c r="M411" s="148"/>
      <c r="N411" s="148"/>
      <c r="O411" s="148"/>
      <c r="P411" s="148"/>
      <c r="Q411" s="148"/>
      <c r="R411" s="148"/>
      <c r="S411" s="148"/>
      <c r="T411" s="148"/>
      <c r="U411" s="148"/>
      <c r="V411" s="148"/>
      <c r="W411" s="148"/>
      <c r="X411" s="148"/>
      <c r="Y411" s="148"/>
      <c r="Z411" s="148"/>
    </row>
    <row r="412" spans="1:26" x14ac:dyDescent="0.25">
      <c r="A412" s="230"/>
      <c r="B412" s="49"/>
      <c r="C412" s="128" t="s">
        <v>4923</v>
      </c>
      <c r="D412" s="153">
        <f t="shared" si="24"/>
        <v>1</v>
      </c>
      <c r="E412" s="126">
        <v>1</v>
      </c>
      <c r="F412" s="126"/>
      <c r="G412" s="127"/>
      <c r="H412" s="253"/>
      <c r="I412" s="93"/>
      <c r="J412" s="230"/>
      <c r="K412" s="148"/>
      <c r="L412" s="148"/>
      <c r="M412" s="148"/>
      <c r="N412" s="148"/>
      <c r="O412" s="148"/>
      <c r="P412" s="148"/>
      <c r="Q412" s="148"/>
      <c r="R412" s="148"/>
      <c r="S412" s="148"/>
      <c r="T412" s="148"/>
      <c r="U412" s="148"/>
      <c r="V412" s="148"/>
      <c r="W412" s="148"/>
      <c r="X412" s="148"/>
      <c r="Y412" s="148"/>
      <c r="Z412" s="148"/>
    </row>
    <row r="413" spans="1:26" x14ac:dyDescent="0.25">
      <c r="A413" s="230"/>
      <c r="B413" s="49"/>
      <c r="C413" s="128" t="s">
        <v>4924</v>
      </c>
      <c r="D413" s="153">
        <f t="shared" si="24"/>
        <v>1</v>
      </c>
      <c r="E413" s="126">
        <v>1</v>
      </c>
      <c r="F413" s="126"/>
      <c r="G413" s="127"/>
      <c r="H413" s="253"/>
      <c r="I413" s="93"/>
      <c r="J413" s="230"/>
      <c r="K413" s="148"/>
      <c r="L413" s="148"/>
      <c r="M413" s="148"/>
      <c r="N413" s="148"/>
      <c r="O413" s="148"/>
      <c r="P413" s="148"/>
      <c r="Q413" s="148"/>
      <c r="R413" s="148"/>
      <c r="S413" s="148"/>
      <c r="T413" s="148"/>
      <c r="U413" s="148"/>
      <c r="V413" s="148"/>
      <c r="W413" s="148"/>
      <c r="X413" s="148"/>
      <c r="Y413" s="148"/>
      <c r="Z413" s="148"/>
    </row>
    <row r="414" spans="1:26" x14ac:dyDescent="0.25">
      <c r="A414" s="230"/>
      <c r="B414" s="49"/>
      <c r="C414" s="128" t="s">
        <v>4925</v>
      </c>
      <c r="D414" s="153">
        <f t="shared" si="24"/>
        <v>1</v>
      </c>
      <c r="E414" s="126">
        <v>1</v>
      </c>
      <c r="F414" s="126"/>
      <c r="G414" s="127"/>
      <c r="H414" s="253"/>
      <c r="I414" s="93"/>
      <c r="J414" s="230"/>
      <c r="K414" s="148"/>
      <c r="L414" s="148"/>
      <c r="M414" s="148"/>
      <c r="N414" s="148"/>
      <c r="O414" s="148"/>
      <c r="P414" s="148"/>
      <c r="Q414" s="148"/>
      <c r="R414" s="148"/>
      <c r="S414" s="148"/>
      <c r="T414" s="148"/>
      <c r="U414" s="148"/>
      <c r="V414" s="148"/>
      <c r="W414" s="148"/>
      <c r="X414" s="148"/>
      <c r="Y414" s="148"/>
      <c r="Z414" s="148"/>
    </row>
    <row r="415" spans="1:26" x14ac:dyDescent="0.25">
      <c r="A415" s="230"/>
      <c r="B415" s="49"/>
      <c r="C415" s="128" t="s">
        <v>4926</v>
      </c>
      <c r="D415" s="153">
        <f t="shared" si="24"/>
        <v>1</v>
      </c>
      <c r="E415" s="126">
        <v>1</v>
      </c>
      <c r="F415" s="126"/>
      <c r="G415" s="127"/>
      <c r="H415" s="253"/>
      <c r="I415" s="93"/>
      <c r="J415" s="230"/>
      <c r="K415" s="148"/>
      <c r="L415" s="148"/>
      <c r="M415" s="148"/>
      <c r="N415" s="148"/>
      <c r="O415" s="148"/>
      <c r="P415" s="148"/>
      <c r="Q415" s="148"/>
      <c r="R415" s="148"/>
      <c r="S415" s="148"/>
      <c r="T415" s="148"/>
      <c r="U415" s="148"/>
      <c r="V415" s="148"/>
      <c r="W415" s="148"/>
      <c r="X415" s="148"/>
      <c r="Y415" s="148"/>
      <c r="Z415" s="148"/>
    </row>
    <row r="416" spans="1:26" x14ac:dyDescent="0.25">
      <c r="A416" s="230"/>
      <c r="B416" s="49"/>
      <c r="C416" s="124" t="s">
        <v>2565</v>
      </c>
      <c r="D416" s="153">
        <f t="shared" si="24"/>
        <v>1</v>
      </c>
      <c r="E416" s="126">
        <v>1</v>
      </c>
      <c r="F416" s="126"/>
      <c r="G416" s="127"/>
      <c r="H416" s="253"/>
      <c r="I416" s="93"/>
      <c r="J416" s="230"/>
      <c r="K416" s="148"/>
      <c r="L416" s="148"/>
      <c r="M416" s="148"/>
      <c r="N416" s="148"/>
      <c r="O416" s="148"/>
      <c r="P416" s="148"/>
      <c r="Q416" s="148"/>
      <c r="R416" s="148"/>
      <c r="S416" s="148"/>
      <c r="T416" s="148"/>
      <c r="U416" s="148"/>
      <c r="V416" s="148"/>
      <c r="W416" s="148"/>
      <c r="X416" s="148"/>
      <c r="Y416" s="148"/>
      <c r="Z416" s="148"/>
    </row>
    <row r="417" spans="1:26" ht="24" x14ac:dyDescent="0.25">
      <c r="A417" s="230"/>
      <c r="B417" s="49"/>
      <c r="C417" s="124" t="s">
        <v>2566</v>
      </c>
      <c r="D417" s="153">
        <f t="shared" si="24"/>
        <v>1</v>
      </c>
      <c r="E417" s="126">
        <v>1</v>
      </c>
      <c r="F417" s="126"/>
      <c r="G417" s="127"/>
      <c r="H417" s="253"/>
      <c r="I417" s="93"/>
      <c r="J417" s="230"/>
      <c r="K417" s="148"/>
      <c r="L417" s="148"/>
      <c r="M417" s="148"/>
      <c r="N417" s="148"/>
      <c r="O417" s="148"/>
      <c r="P417" s="148"/>
      <c r="Q417" s="148"/>
      <c r="R417" s="148"/>
      <c r="S417" s="148"/>
      <c r="T417" s="148"/>
      <c r="U417" s="148"/>
      <c r="V417" s="148"/>
      <c r="W417" s="148"/>
      <c r="X417" s="148"/>
      <c r="Y417" s="148"/>
      <c r="Z417" s="148"/>
    </row>
    <row r="418" spans="1:26" ht="48" x14ac:dyDescent="0.25">
      <c r="A418" s="230"/>
      <c r="B418" s="49"/>
      <c r="C418" s="128" t="s">
        <v>4927</v>
      </c>
      <c r="D418" s="153">
        <f t="shared" si="24"/>
        <v>1</v>
      </c>
      <c r="E418" s="126">
        <v>1</v>
      </c>
      <c r="F418" s="126"/>
      <c r="G418" s="127"/>
      <c r="H418" s="253"/>
      <c r="I418" s="93"/>
      <c r="J418" s="230"/>
      <c r="K418" s="148"/>
      <c r="L418" s="148"/>
      <c r="M418" s="148"/>
      <c r="N418" s="148"/>
      <c r="O418" s="148"/>
      <c r="P418" s="148"/>
      <c r="Q418" s="148"/>
      <c r="R418" s="148"/>
      <c r="S418" s="148"/>
      <c r="T418" s="148"/>
      <c r="U418" s="148"/>
      <c r="V418" s="148"/>
      <c r="W418" s="148"/>
      <c r="X418" s="148"/>
      <c r="Y418" s="148"/>
      <c r="Z418" s="148"/>
    </row>
    <row r="419" spans="1:26" ht="24" x14ac:dyDescent="0.25">
      <c r="A419" s="230"/>
      <c r="B419" s="49"/>
      <c r="C419" s="128" t="s">
        <v>4928</v>
      </c>
      <c r="D419" s="153">
        <f t="shared" si="24"/>
        <v>1</v>
      </c>
      <c r="E419" s="126">
        <v>1</v>
      </c>
      <c r="F419" s="126"/>
      <c r="G419" s="127"/>
      <c r="H419" s="253"/>
      <c r="I419" s="129"/>
      <c r="J419" s="230"/>
      <c r="K419" s="148"/>
      <c r="L419" s="148"/>
      <c r="M419" s="148"/>
      <c r="N419" s="148"/>
      <c r="O419" s="148"/>
      <c r="P419" s="148"/>
      <c r="Q419" s="148"/>
      <c r="R419" s="148"/>
      <c r="S419" s="148"/>
      <c r="T419" s="148"/>
      <c r="U419" s="148"/>
      <c r="V419" s="148"/>
      <c r="W419" s="148"/>
      <c r="X419" s="148"/>
      <c r="Y419" s="148"/>
      <c r="Z419" s="148"/>
    </row>
    <row r="420" spans="1:26" ht="24" x14ac:dyDescent="0.25">
      <c r="A420" s="230"/>
      <c r="B420" s="49"/>
      <c r="C420" s="128" t="s">
        <v>4929</v>
      </c>
      <c r="D420" s="153">
        <f t="shared" si="24"/>
        <v>1</v>
      </c>
      <c r="E420" s="126">
        <v>1</v>
      </c>
      <c r="F420" s="126"/>
      <c r="G420" s="127"/>
      <c r="H420" s="253"/>
      <c r="I420" s="129"/>
      <c r="J420" s="230"/>
      <c r="K420" s="148"/>
      <c r="L420" s="148"/>
      <c r="M420" s="148"/>
      <c r="N420" s="148"/>
      <c r="O420" s="148"/>
      <c r="P420" s="148"/>
      <c r="Q420" s="148"/>
      <c r="R420" s="148"/>
      <c r="S420" s="148"/>
      <c r="T420" s="148"/>
      <c r="U420" s="148"/>
      <c r="V420" s="148"/>
      <c r="W420" s="148"/>
      <c r="X420" s="148"/>
      <c r="Y420" s="148"/>
      <c r="Z420" s="148"/>
    </row>
    <row r="421" spans="1:26" x14ac:dyDescent="0.25">
      <c r="A421" s="230"/>
      <c r="B421" s="49"/>
      <c r="C421" s="128" t="s">
        <v>4930</v>
      </c>
      <c r="D421" s="153">
        <f t="shared" si="24"/>
        <v>1</v>
      </c>
      <c r="E421" s="126">
        <v>1</v>
      </c>
      <c r="F421" s="126"/>
      <c r="G421" s="127"/>
      <c r="H421" s="253"/>
      <c r="I421" s="129"/>
      <c r="J421" s="230"/>
      <c r="K421" s="148"/>
      <c r="L421" s="148"/>
      <c r="M421" s="148"/>
      <c r="N421" s="148"/>
      <c r="O421" s="148"/>
      <c r="P421" s="148"/>
      <c r="Q421" s="148"/>
      <c r="R421" s="148"/>
      <c r="S421" s="148"/>
      <c r="T421" s="148"/>
      <c r="U421" s="148"/>
      <c r="V421" s="148"/>
      <c r="W421" s="148"/>
      <c r="X421" s="148"/>
      <c r="Y421" s="148"/>
      <c r="Z421" s="148"/>
    </row>
    <row r="422" spans="1:26" ht="24" x14ac:dyDescent="0.25">
      <c r="A422" s="230"/>
      <c r="B422" s="49"/>
      <c r="C422" s="128" t="s">
        <v>4931</v>
      </c>
      <c r="D422" s="153">
        <f t="shared" si="24"/>
        <v>1</v>
      </c>
      <c r="E422" s="126">
        <v>1</v>
      </c>
      <c r="F422" s="126"/>
      <c r="G422" s="127"/>
      <c r="H422" s="253"/>
      <c r="I422" s="129"/>
      <c r="J422" s="230"/>
      <c r="K422" s="148"/>
      <c r="L422" s="148"/>
      <c r="M422" s="148"/>
      <c r="N422" s="148"/>
      <c r="O422" s="148"/>
      <c r="P422" s="148"/>
      <c r="Q422" s="148"/>
      <c r="R422" s="148"/>
      <c r="S422" s="148"/>
      <c r="T422" s="148"/>
      <c r="U422" s="148"/>
      <c r="V422" s="148"/>
      <c r="W422" s="148"/>
      <c r="X422" s="148"/>
      <c r="Y422" s="148"/>
      <c r="Z422" s="148"/>
    </row>
    <row r="423" spans="1:26" x14ac:dyDescent="0.25">
      <c r="A423" s="230"/>
      <c r="B423" s="49"/>
      <c r="C423" s="128" t="s">
        <v>4932</v>
      </c>
      <c r="D423" s="153">
        <f t="shared" si="24"/>
        <v>1</v>
      </c>
      <c r="E423" s="126">
        <v>1</v>
      </c>
      <c r="F423" s="126"/>
      <c r="G423" s="127"/>
      <c r="H423" s="253"/>
      <c r="I423" s="129"/>
      <c r="J423" s="230"/>
      <c r="K423" s="148"/>
      <c r="L423" s="148"/>
      <c r="M423" s="148"/>
      <c r="N423" s="148"/>
      <c r="O423" s="148"/>
      <c r="P423" s="148"/>
      <c r="Q423" s="148"/>
      <c r="R423" s="148"/>
      <c r="S423" s="148"/>
      <c r="T423" s="148"/>
      <c r="U423" s="148"/>
      <c r="V423" s="148"/>
      <c r="W423" s="148"/>
      <c r="X423" s="148"/>
      <c r="Y423" s="148"/>
      <c r="Z423" s="148"/>
    </row>
    <row r="424" spans="1:26" x14ac:dyDescent="0.25">
      <c r="A424" s="230"/>
      <c r="B424" s="49"/>
      <c r="C424" s="128" t="s">
        <v>4933</v>
      </c>
      <c r="D424" s="153">
        <f>IF(E424="Justificado",0,1)</f>
        <v>1</v>
      </c>
      <c r="E424" s="126">
        <v>1</v>
      </c>
      <c r="F424" s="126"/>
      <c r="G424" s="127"/>
      <c r="H424" s="253"/>
      <c r="I424" s="129"/>
      <c r="J424" s="230"/>
      <c r="K424" s="148"/>
      <c r="L424" s="148"/>
      <c r="M424" s="148"/>
      <c r="N424" s="148"/>
      <c r="O424" s="148"/>
      <c r="P424" s="148"/>
      <c r="Q424" s="148"/>
      <c r="R424" s="148"/>
      <c r="S424" s="148"/>
      <c r="T424" s="148"/>
      <c r="U424" s="148"/>
      <c r="V424" s="148"/>
      <c r="W424" s="148"/>
      <c r="X424" s="148"/>
      <c r="Y424" s="148"/>
      <c r="Z424" s="148"/>
    </row>
    <row r="425" spans="1:26" x14ac:dyDescent="0.25">
      <c r="A425" s="230"/>
      <c r="B425" s="49"/>
      <c r="C425" s="234"/>
      <c r="D425" s="253"/>
      <c r="E425" s="253"/>
      <c r="F425" s="253"/>
      <c r="G425" s="253"/>
      <c r="H425" s="253"/>
      <c r="I425" s="129"/>
      <c r="J425" s="230"/>
      <c r="K425" s="148"/>
      <c r="L425" s="148"/>
      <c r="M425" s="148"/>
      <c r="N425" s="148"/>
      <c r="O425" s="148"/>
      <c r="P425" s="148"/>
      <c r="Q425" s="148"/>
      <c r="R425" s="148"/>
      <c r="S425" s="148"/>
      <c r="T425" s="148"/>
      <c r="U425" s="148"/>
      <c r="V425" s="148"/>
      <c r="W425" s="148"/>
      <c r="X425" s="148"/>
      <c r="Y425" s="148"/>
      <c r="Z425" s="148"/>
    </row>
    <row r="426" spans="1:26" x14ac:dyDescent="0.25">
      <c r="A426" s="230"/>
      <c r="B426" s="49"/>
      <c r="C426" s="234" t="s">
        <v>1480</v>
      </c>
      <c r="D426" s="253"/>
      <c r="E426" s="253"/>
      <c r="F426" s="253"/>
      <c r="G426" s="253"/>
      <c r="H426" s="253"/>
      <c r="I426" s="129"/>
      <c r="J426" s="230"/>
      <c r="K426" s="148"/>
      <c r="L426" s="148"/>
      <c r="M426" s="148"/>
      <c r="N426" s="148"/>
      <c r="O426" s="148"/>
      <c r="P426" s="148"/>
      <c r="Q426" s="148"/>
      <c r="R426" s="148"/>
      <c r="S426" s="148"/>
      <c r="T426" s="148"/>
      <c r="U426" s="148"/>
      <c r="V426" s="148"/>
      <c r="W426" s="148"/>
      <c r="X426" s="148"/>
      <c r="Y426" s="148"/>
      <c r="Z426" s="148"/>
    </row>
    <row r="427" spans="1:26" x14ac:dyDescent="0.25">
      <c r="A427" s="230"/>
      <c r="B427" s="49"/>
      <c r="C427" s="234"/>
      <c r="D427" s="253"/>
      <c r="E427" s="253"/>
      <c r="F427" s="253"/>
      <c r="G427" s="253"/>
      <c r="H427" s="253"/>
      <c r="I427" s="129"/>
      <c r="J427" s="230"/>
      <c r="K427" s="148"/>
      <c r="L427" s="148"/>
      <c r="M427" s="148"/>
      <c r="N427" s="148"/>
      <c r="O427" s="148"/>
      <c r="P427" s="148"/>
      <c r="Q427" s="148"/>
      <c r="R427" s="148"/>
      <c r="S427" s="148"/>
      <c r="T427" s="148"/>
      <c r="U427" s="148"/>
      <c r="V427" s="148"/>
      <c r="W427" s="148"/>
      <c r="X427" s="148"/>
      <c r="Y427" s="148"/>
      <c r="Z427" s="148"/>
    </row>
    <row r="428" spans="1:26" x14ac:dyDescent="0.25">
      <c r="A428" s="230"/>
      <c r="B428" s="49"/>
      <c r="C428" s="232" t="s">
        <v>726</v>
      </c>
      <c r="D428" s="231"/>
      <c r="E428" s="231" t="s">
        <v>1485</v>
      </c>
      <c r="F428" s="231" t="s">
        <v>712</v>
      </c>
      <c r="G428" s="231" t="s">
        <v>1486</v>
      </c>
      <c r="H428" s="253"/>
      <c r="I428" s="129"/>
      <c r="J428" s="230"/>
      <c r="K428" s="148"/>
      <c r="L428" s="148"/>
      <c r="M428" s="148"/>
      <c r="N428" s="148"/>
      <c r="O428" s="148"/>
      <c r="P428" s="148"/>
      <c r="Q428" s="148"/>
      <c r="R428" s="148"/>
      <c r="S428" s="148"/>
      <c r="T428" s="148"/>
      <c r="U428" s="148"/>
      <c r="V428" s="148"/>
      <c r="W428" s="148"/>
      <c r="X428" s="148"/>
      <c r="Y428" s="148"/>
      <c r="Z428" s="148"/>
    </row>
    <row r="429" spans="1:26" ht="36" x14ac:dyDescent="0.25">
      <c r="A429" s="230"/>
      <c r="B429" s="49"/>
      <c r="C429" s="130" t="s">
        <v>4934</v>
      </c>
      <c r="D429" s="153">
        <f t="shared" ref="D429:D435" si="25">IF(E429="Justificado",0,1)</f>
        <v>1</v>
      </c>
      <c r="E429" s="126">
        <v>1</v>
      </c>
      <c r="F429" s="126"/>
      <c r="G429" s="127"/>
      <c r="H429" s="253"/>
      <c r="I429" s="129"/>
      <c r="J429" s="230"/>
      <c r="K429" s="148"/>
      <c r="L429" s="148"/>
      <c r="M429" s="148"/>
      <c r="N429" s="148"/>
      <c r="O429" s="148"/>
      <c r="P429" s="148"/>
      <c r="Q429" s="148"/>
      <c r="R429" s="148"/>
      <c r="S429" s="148"/>
      <c r="T429" s="148"/>
      <c r="U429" s="148"/>
      <c r="V429" s="148"/>
      <c r="W429" s="148"/>
      <c r="X429" s="148"/>
      <c r="Y429" s="148"/>
      <c r="Z429" s="148"/>
    </row>
    <row r="430" spans="1:26" ht="36" x14ac:dyDescent="0.25">
      <c r="A430" s="230"/>
      <c r="B430" s="49"/>
      <c r="C430" s="124" t="s">
        <v>2642</v>
      </c>
      <c r="D430" s="153">
        <f t="shared" si="25"/>
        <v>1</v>
      </c>
      <c r="E430" s="126">
        <v>1</v>
      </c>
      <c r="F430" s="126"/>
      <c r="G430" s="127"/>
      <c r="H430" s="253"/>
      <c r="I430" s="129"/>
      <c r="J430" s="230"/>
      <c r="K430" s="148"/>
      <c r="L430" s="148"/>
      <c r="M430" s="148"/>
      <c r="N430" s="148"/>
      <c r="O430" s="148"/>
      <c r="P430" s="148"/>
      <c r="Q430" s="148"/>
      <c r="R430" s="148"/>
      <c r="S430" s="148"/>
      <c r="T430" s="148"/>
      <c r="U430" s="148"/>
      <c r="V430" s="148"/>
      <c r="W430" s="148"/>
      <c r="X430" s="148"/>
      <c r="Y430" s="148"/>
      <c r="Z430" s="148"/>
    </row>
    <row r="431" spans="1:26" ht="36" x14ac:dyDescent="0.25">
      <c r="A431" s="230"/>
      <c r="B431" s="49"/>
      <c r="C431" s="124" t="s">
        <v>2643</v>
      </c>
      <c r="D431" s="153">
        <f t="shared" si="25"/>
        <v>1</v>
      </c>
      <c r="E431" s="126">
        <v>1</v>
      </c>
      <c r="F431" s="126"/>
      <c r="G431" s="127"/>
      <c r="H431" s="253"/>
      <c r="I431" s="129"/>
      <c r="J431" s="230"/>
      <c r="K431" s="148"/>
      <c r="L431" s="148"/>
      <c r="M431" s="148"/>
      <c r="N431" s="148"/>
      <c r="O431" s="148"/>
      <c r="P431" s="148"/>
      <c r="Q431" s="148"/>
      <c r="R431" s="148"/>
      <c r="S431" s="148"/>
      <c r="T431" s="148"/>
      <c r="U431" s="148"/>
      <c r="V431" s="148"/>
      <c r="W431" s="148"/>
      <c r="X431" s="148"/>
      <c r="Y431" s="148"/>
      <c r="Z431" s="148"/>
    </row>
    <row r="432" spans="1:26" ht="36" x14ac:dyDescent="0.25">
      <c r="A432" s="230"/>
      <c r="B432" s="49"/>
      <c r="C432" s="124" t="s">
        <v>2644</v>
      </c>
      <c r="D432" s="153">
        <f t="shared" si="25"/>
        <v>1</v>
      </c>
      <c r="E432" s="126">
        <v>1</v>
      </c>
      <c r="F432" s="126"/>
      <c r="G432" s="127"/>
      <c r="H432" s="253"/>
      <c r="I432" s="129"/>
      <c r="J432" s="230"/>
      <c r="K432" s="148"/>
      <c r="L432" s="148"/>
      <c r="M432" s="148"/>
      <c r="N432" s="148"/>
      <c r="O432" s="148"/>
      <c r="P432" s="148"/>
      <c r="Q432" s="148"/>
      <c r="R432" s="148"/>
      <c r="S432" s="148"/>
      <c r="T432" s="148"/>
      <c r="U432" s="148"/>
      <c r="V432" s="148"/>
      <c r="W432" s="148"/>
      <c r="X432" s="148"/>
      <c r="Y432" s="148"/>
      <c r="Z432" s="148"/>
    </row>
    <row r="433" spans="1:26" ht="24" x14ac:dyDescent="0.25">
      <c r="A433" s="230"/>
      <c r="B433" s="49"/>
      <c r="C433" s="124" t="s">
        <v>2645</v>
      </c>
      <c r="D433" s="153">
        <f t="shared" si="25"/>
        <v>1</v>
      </c>
      <c r="E433" s="126">
        <v>1</v>
      </c>
      <c r="F433" s="126"/>
      <c r="G433" s="127"/>
      <c r="H433" s="253"/>
      <c r="I433" s="129"/>
      <c r="J433" s="230"/>
      <c r="K433" s="148"/>
      <c r="L433" s="148"/>
      <c r="M433" s="148"/>
      <c r="N433" s="148"/>
      <c r="O433" s="148"/>
      <c r="P433" s="148"/>
      <c r="Q433" s="148"/>
      <c r="R433" s="148"/>
      <c r="S433" s="148"/>
      <c r="T433" s="148"/>
      <c r="U433" s="148"/>
      <c r="V433" s="148"/>
      <c r="W433" s="148"/>
      <c r="X433" s="148"/>
      <c r="Y433" s="148"/>
      <c r="Z433" s="148"/>
    </row>
    <row r="434" spans="1:26" ht="24" x14ac:dyDescent="0.25">
      <c r="A434" s="230"/>
      <c r="B434" s="49"/>
      <c r="C434" s="124" t="s">
        <v>2646</v>
      </c>
      <c r="D434" s="153">
        <f t="shared" si="25"/>
        <v>1</v>
      </c>
      <c r="E434" s="126">
        <v>1</v>
      </c>
      <c r="F434" s="126"/>
      <c r="G434" s="127"/>
      <c r="H434" s="253"/>
      <c r="I434" s="129"/>
      <c r="J434" s="230"/>
      <c r="K434" s="148"/>
      <c r="L434" s="148"/>
      <c r="M434" s="148"/>
      <c r="N434" s="148"/>
      <c r="O434" s="148"/>
      <c r="P434" s="148"/>
      <c r="Q434" s="148"/>
      <c r="R434" s="148"/>
      <c r="S434" s="148"/>
      <c r="T434" s="148"/>
      <c r="U434" s="148"/>
      <c r="V434" s="148"/>
      <c r="W434" s="148"/>
      <c r="X434" s="148"/>
      <c r="Y434" s="148"/>
      <c r="Z434" s="148"/>
    </row>
    <row r="435" spans="1:26" ht="36" x14ac:dyDescent="0.25">
      <c r="A435" s="230"/>
      <c r="B435" s="49"/>
      <c r="C435" s="124" t="s">
        <v>2647</v>
      </c>
      <c r="D435" s="153">
        <f t="shared" si="25"/>
        <v>1</v>
      </c>
      <c r="E435" s="126">
        <v>1</v>
      </c>
      <c r="F435" s="126"/>
      <c r="G435" s="127"/>
      <c r="H435" s="253"/>
      <c r="I435" s="129"/>
      <c r="J435" s="230"/>
      <c r="K435" s="148"/>
      <c r="L435" s="148"/>
      <c r="M435" s="148"/>
      <c r="N435" s="148"/>
      <c r="O435" s="148"/>
      <c r="P435" s="148"/>
      <c r="Q435" s="148"/>
      <c r="R435" s="148"/>
      <c r="S435" s="148"/>
      <c r="T435" s="148"/>
      <c r="U435" s="148"/>
      <c r="V435" s="148"/>
      <c r="W435" s="148"/>
      <c r="X435" s="148"/>
      <c r="Y435" s="148"/>
      <c r="Z435" s="148"/>
    </row>
    <row r="436" spans="1:26" ht="36" x14ac:dyDescent="0.25">
      <c r="A436" s="230"/>
      <c r="B436" s="49"/>
      <c r="C436" s="130" t="s">
        <v>4935</v>
      </c>
      <c r="D436" s="153">
        <f t="shared" ref="D436:D437" si="26">IF(E436="Justificado",0,1)</f>
        <v>1</v>
      </c>
      <c r="E436" s="126">
        <v>1</v>
      </c>
      <c r="F436" s="126"/>
      <c r="G436" s="127"/>
      <c r="H436" s="253"/>
      <c r="I436" s="129"/>
      <c r="J436" s="230"/>
      <c r="K436" s="148"/>
      <c r="L436" s="148"/>
      <c r="M436" s="148"/>
      <c r="N436" s="148"/>
      <c r="O436" s="148"/>
      <c r="P436" s="148"/>
      <c r="Q436" s="148"/>
      <c r="R436" s="148"/>
      <c r="S436" s="148"/>
      <c r="T436" s="148"/>
      <c r="U436" s="148"/>
      <c r="V436" s="148"/>
      <c r="W436" s="148"/>
      <c r="X436" s="148"/>
      <c r="Y436" s="148"/>
      <c r="Z436" s="148"/>
    </row>
    <row r="437" spans="1:26" x14ac:dyDescent="0.25">
      <c r="A437" s="230"/>
      <c r="B437" s="49"/>
      <c r="C437" s="124" t="s">
        <v>2649</v>
      </c>
      <c r="D437" s="153">
        <f t="shared" si="26"/>
        <v>1</v>
      </c>
      <c r="E437" s="126">
        <v>1</v>
      </c>
      <c r="F437" s="126"/>
      <c r="G437" s="127"/>
      <c r="H437" s="253"/>
      <c r="I437" s="129"/>
      <c r="J437" s="230"/>
      <c r="K437" s="148"/>
      <c r="L437" s="148"/>
      <c r="M437" s="148"/>
      <c r="N437" s="148"/>
      <c r="O437" s="148"/>
      <c r="P437" s="148"/>
      <c r="Q437" s="148"/>
      <c r="R437" s="148"/>
      <c r="S437" s="148"/>
      <c r="T437" s="148"/>
      <c r="U437" s="148"/>
      <c r="V437" s="148"/>
      <c r="W437" s="148"/>
      <c r="X437" s="148"/>
      <c r="Y437" s="148"/>
      <c r="Z437" s="148"/>
    </row>
    <row r="438" spans="1:26" x14ac:dyDescent="0.25">
      <c r="A438" s="230"/>
      <c r="B438" s="97"/>
      <c r="C438" s="254"/>
      <c r="D438" s="255"/>
      <c r="E438" s="255"/>
      <c r="F438" s="255"/>
      <c r="G438" s="255"/>
      <c r="H438" s="255"/>
      <c r="I438" s="98"/>
      <c r="J438" s="230"/>
      <c r="K438" s="148"/>
      <c r="L438" s="148"/>
      <c r="M438" s="148"/>
      <c r="N438" s="148"/>
      <c r="O438" s="148"/>
      <c r="P438" s="148"/>
      <c r="Q438" s="148"/>
      <c r="R438" s="148"/>
      <c r="S438" s="148"/>
      <c r="T438" s="148"/>
      <c r="U438" s="148"/>
      <c r="V438" s="148"/>
      <c r="W438" s="148"/>
      <c r="X438" s="148"/>
      <c r="Y438" s="148"/>
      <c r="Z438" s="148"/>
    </row>
    <row r="439" spans="1:26" x14ac:dyDescent="0.25">
      <c r="A439" s="230"/>
      <c r="B439" s="230"/>
      <c r="C439" s="256"/>
      <c r="D439" s="230"/>
      <c r="E439" s="230"/>
      <c r="F439" s="230"/>
      <c r="G439" s="230"/>
      <c r="H439" s="230"/>
      <c r="I439" s="230"/>
      <c r="J439" s="230"/>
      <c r="K439" s="148"/>
      <c r="L439" s="148"/>
      <c r="M439" s="148"/>
      <c r="N439" s="148"/>
      <c r="O439" s="148"/>
      <c r="P439" s="148"/>
      <c r="Q439" s="148"/>
      <c r="R439" s="148"/>
      <c r="S439" s="148"/>
      <c r="T439" s="148"/>
      <c r="U439" s="148"/>
      <c r="V439" s="148"/>
      <c r="W439" s="148"/>
      <c r="X439" s="148"/>
      <c r="Y439" s="148"/>
      <c r="Z439" s="148"/>
    </row>
    <row r="440" spans="1:26" x14ac:dyDescent="0.25">
      <c r="A440" s="230"/>
      <c r="B440" s="230"/>
      <c r="C440" s="256"/>
      <c r="D440" s="230"/>
      <c r="E440" s="230"/>
      <c r="F440" s="230"/>
      <c r="G440" s="230"/>
      <c r="H440" s="230"/>
      <c r="I440" s="230"/>
      <c r="J440" s="230"/>
      <c r="K440" s="148"/>
      <c r="L440" s="148"/>
      <c r="M440" s="148"/>
      <c r="N440" s="148"/>
      <c r="O440" s="148"/>
      <c r="P440" s="148"/>
      <c r="Q440" s="148"/>
      <c r="R440" s="148"/>
      <c r="S440" s="148"/>
      <c r="T440" s="148"/>
      <c r="U440" s="148"/>
      <c r="V440" s="148"/>
      <c r="W440" s="148"/>
      <c r="X440" s="148"/>
      <c r="Y440" s="148"/>
      <c r="Z440" s="148"/>
    </row>
    <row r="441" spans="1:26" x14ac:dyDescent="0.25">
      <c r="A441" s="230"/>
      <c r="B441" s="230"/>
      <c r="C441" s="256"/>
      <c r="D441" s="230"/>
      <c r="E441" s="230"/>
      <c r="F441" s="230"/>
      <c r="G441" s="230"/>
      <c r="H441" s="230"/>
      <c r="I441" s="230"/>
      <c r="J441" s="230"/>
      <c r="K441" s="148"/>
      <c r="L441" s="148"/>
      <c r="M441" s="148"/>
      <c r="N441" s="148"/>
      <c r="O441" s="148"/>
      <c r="P441" s="148"/>
      <c r="Q441" s="148"/>
      <c r="R441" s="148"/>
      <c r="S441" s="148"/>
      <c r="T441" s="148"/>
      <c r="U441" s="148"/>
      <c r="V441" s="148"/>
      <c r="W441" s="148"/>
      <c r="X441" s="148"/>
      <c r="Y441" s="148"/>
      <c r="Z441" s="148"/>
    </row>
    <row r="442" spans="1:26" x14ac:dyDescent="0.25">
      <c r="A442" s="230"/>
      <c r="B442" s="230"/>
      <c r="C442" s="256"/>
      <c r="D442" s="230"/>
      <c r="E442" s="230"/>
      <c r="F442" s="230"/>
      <c r="G442" s="230"/>
      <c r="H442" s="230"/>
      <c r="I442" s="230"/>
      <c r="J442" s="230"/>
      <c r="K442" s="148"/>
      <c r="L442" s="148"/>
      <c r="M442" s="148"/>
      <c r="N442" s="148"/>
      <c r="O442" s="148"/>
      <c r="P442" s="148"/>
      <c r="Q442" s="148"/>
      <c r="R442" s="148"/>
      <c r="S442" s="148"/>
      <c r="T442" s="148"/>
      <c r="U442" s="148"/>
      <c r="V442" s="148"/>
      <c r="W442" s="148"/>
      <c r="X442" s="148"/>
      <c r="Y442" s="148"/>
      <c r="Z442" s="148"/>
    </row>
    <row r="443" spans="1:26" x14ac:dyDescent="0.25">
      <c r="A443" s="230"/>
      <c r="B443" s="230"/>
      <c r="C443" s="256"/>
      <c r="D443" s="230"/>
      <c r="E443" s="230"/>
      <c r="F443" s="230"/>
      <c r="G443" s="230"/>
      <c r="H443" s="230"/>
      <c r="I443" s="230"/>
      <c r="J443" s="230"/>
      <c r="K443" s="148"/>
      <c r="L443" s="148"/>
      <c r="M443" s="148"/>
      <c r="N443" s="148"/>
      <c r="O443" s="148"/>
      <c r="P443" s="148"/>
      <c r="Q443" s="148"/>
      <c r="R443" s="148"/>
      <c r="S443" s="148"/>
      <c r="T443" s="148"/>
      <c r="U443" s="148"/>
      <c r="V443" s="148"/>
      <c r="W443" s="148"/>
      <c r="X443" s="148"/>
      <c r="Y443" s="148"/>
      <c r="Z443" s="148"/>
    </row>
    <row r="444" spans="1:26" x14ac:dyDescent="0.25">
      <c r="A444" s="230"/>
      <c r="B444" s="230"/>
      <c r="C444" s="256"/>
      <c r="D444" s="230"/>
      <c r="E444" s="230"/>
      <c r="F444" s="230"/>
      <c r="G444" s="230"/>
      <c r="H444" s="230"/>
      <c r="I444" s="230"/>
      <c r="J444" s="230"/>
      <c r="K444" s="148"/>
      <c r="L444" s="148"/>
      <c r="M444" s="148"/>
      <c r="N444" s="148"/>
      <c r="O444" s="148"/>
      <c r="P444" s="148"/>
      <c r="Q444" s="148"/>
      <c r="R444" s="148"/>
      <c r="S444" s="148"/>
      <c r="T444" s="148"/>
      <c r="U444" s="148"/>
      <c r="V444" s="148"/>
      <c r="W444" s="148"/>
      <c r="X444" s="148"/>
      <c r="Y444" s="148"/>
      <c r="Z444" s="148"/>
    </row>
    <row r="445" spans="1:26" ht="18.75" x14ac:dyDescent="0.25">
      <c r="A445" s="234"/>
      <c r="B445" s="407" t="s">
        <v>4936</v>
      </c>
      <c r="C445" s="408"/>
      <c r="D445" s="408"/>
      <c r="E445" s="408"/>
      <c r="F445" s="408"/>
      <c r="G445" s="408"/>
      <c r="H445" s="408"/>
      <c r="I445" s="243"/>
      <c r="J445" s="233"/>
      <c r="K445" s="105"/>
      <c r="L445" s="105"/>
      <c r="M445" s="105"/>
      <c r="N445" s="105"/>
      <c r="O445" s="105"/>
      <c r="P445" s="105"/>
      <c r="Q445" s="105"/>
      <c r="R445" s="105"/>
      <c r="S445" s="105"/>
      <c r="T445" s="105"/>
      <c r="U445" s="105"/>
      <c r="V445" s="105"/>
      <c r="W445" s="105"/>
      <c r="X445" s="105"/>
      <c r="Y445" s="105"/>
      <c r="Z445" s="105"/>
    </row>
    <row r="446" spans="1:26" x14ac:dyDescent="0.25">
      <c r="A446" s="234"/>
      <c r="B446" s="232"/>
      <c r="C446" s="232"/>
      <c r="D446" s="232"/>
      <c r="E446" s="232"/>
      <c r="F446" s="232"/>
      <c r="G446" s="232"/>
      <c r="H446" s="232"/>
      <c r="I446" s="232"/>
      <c r="J446" s="233"/>
      <c r="K446" s="105"/>
      <c r="L446" s="105"/>
      <c r="M446" s="105"/>
      <c r="N446" s="105"/>
      <c r="O446" s="105"/>
      <c r="P446" s="105"/>
      <c r="Q446" s="105"/>
      <c r="R446" s="105"/>
      <c r="S446" s="105"/>
      <c r="T446" s="105"/>
      <c r="U446" s="105"/>
      <c r="V446" s="105"/>
      <c r="W446" s="105"/>
      <c r="X446" s="105"/>
      <c r="Y446" s="105"/>
      <c r="Z446" s="105"/>
    </row>
    <row r="447" spans="1:26" x14ac:dyDescent="0.25">
      <c r="A447" s="234"/>
      <c r="B447" s="232"/>
      <c r="C447" s="244" t="s">
        <v>1478</v>
      </c>
      <c r="D447" s="244"/>
      <c r="E447" s="245">
        <f>IF(SUM(D457:D481)=0,"NA",SUM(E457:E481)/SUM(D457:D481))</f>
        <v>1</v>
      </c>
      <c r="F447" s="246"/>
      <c r="G447" s="248"/>
      <c r="H447" s="234"/>
      <c r="I447" s="232"/>
      <c r="J447" s="233"/>
      <c r="K447" s="105"/>
      <c r="L447" s="105"/>
      <c r="M447" s="105"/>
      <c r="N447" s="105"/>
      <c r="O447" s="105"/>
      <c r="P447" s="105"/>
      <c r="Q447" s="105"/>
      <c r="R447" s="105"/>
      <c r="S447" s="105"/>
      <c r="T447" s="105"/>
      <c r="U447" s="105"/>
      <c r="V447" s="105"/>
      <c r="W447" s="105"/>
      <c r="X447" s="105"/>
      <c r="Y447" s="105"/>
      <c r="Z447" s="105"/>
    </row>
    <row r="448" spans="1:26" x14ac:dyDescent="0.25">
      <c r="A448" s="234"/>
      <c r="B448" s="234"/>
      <c r="C448" s="244" t="s">
        <v>1480</v>
      </c>
      <c r="D448" s="244"/>
      <c r="E448" s="245">
        <f>IF(SUM(D457:D481)=0,"NA",SUM(E486:E494)/SUM(D486:D494))</f>
        <v>1</v>
      </c>
      <c r="F448" s="246"/>
      <c r="G448" s="248"/>
      <c r="H448" s="234"/>
      <c r="I448" s="232"/>
      <c r="J448" s="233"/>
      <c r="K448" s="105"/>
      <c r="L448" s="105"/>
      <c r="M448" s="105"/>
      <c r="N448" s="105"/>
      <c r="O448" s="105"/>
      <c r="P448" s="105"/>
      <c r="Q448" s="105"/>
      <c r="R448" s="105"/>
      <c r="S448" s="105"/>
      <c r="T448" s="105"/>
      <c r="U448" s="105"/>
      <c r="V448" s="105"/>
      <c r="W448" s="105"/>
      <c r="X448" s="105"/>
      <c r="Y448" s="105"/>
      <c r="Z448" s="105"/>
    </row>
    <row r="449" spans="1:26" x14ac:dyDescent="0.25">
      <c r="A449" s="234"/>
      <c r="B449" s="234"/>
      <c r="C449" s="244" t="s">
        <v>1482</v>
      </c>
      <c r="D449" s="244"/>
      <c r="E449" s="177">
        <f>IF(SUM(D457:D481)=0,"NA",E447*0.6+E448*0.4)</f>
        <v>1</v>
      </c>
      <c r="F449" s="249"/>
      <c r="G449" s="235" t="s">
        <v>4937</v>
      </c>
      <c r="H449" s="234"/>
      <c r="I449" s="232"/>
      <c r="J449" s="233"/>
      <c r="K449" s="105"/>
      <c r="L449" s="105"/>
      <c r="M449" s="105"/>
      <c r="N449" s="105"/>
      <c r="O449" s="105"/>
      <c r="P449" s="105"/>
      <c r="Q449" s="105"/>
      <c r="R449" s="105"/>
      <c r="S449" s="105"/>
      <c r="T449" s="105"/>
      <c r="U449" s="105"/>
      <c r="V449" s="105"/>
      <c r="W449" s="105"/>
      <c r="X449" s="105"/>
      <c r="Y449" s="105"/>
      <c r="Z449" s="105"/>
    </row>
    <row r="450" spans="1:26" x14ac:dyDescent="0.25">
      <c r="A450" s="234"/>
      <c r="B450" s="234"/>
      <c r="C450" s="234"/>
      <c r="D450" s="234"/>
      <c r="E450" s="236"/>
      <c r="F450" s="236"/>
      <c r="G450" s="234"/>
      <c r="H450" s="234"/>
      <c r="I450" s="232"/>
      <c r="J450" s="233"/>
      <c r="K450" s="105"/>
      <c r="L450" s="105"/>
      <c r="M450" s="105"/>
      <c r="N450" s="105"/>
      <c r="O450" s="105"/>
      <c r="P450" s="105"/>
      <c r="Q450" s="105"/>
      <c r="R450" s="105"/>
      <c r="S450" s="105"/>
      <c r="T450" s="105"/>
      <c r="U450" s="105"/>
      <c r="V450" s="105"/>
      <c r="W450" s="105"/>
      <c r="X450" s="105"/>
      <c r="Y450" s="105"/>
      <c r="Z450" s="105"/>
    </row>
    <row r="451" spans="1:26" x14ac:dyDescent="0.25">
      <c r="A451" s="230"/>
      <c r="B451" s="231"/>
      <c r="C451" s="232"/>
      <c r="D451" s="231"/>
      <c r="E451" s="231"/>
      <c r="F451" s="231"/>
      <c r="G451" s="231"/>
      <c r="H451" s="232"/>
      <c r="I451" s="232"/>
      <c r="J451" s="233"/>
      <c r="K451" s="148"/>
      <c r="L451" s="148"/>
      <c r="M451" s="148"/>
      <c r="N451" s="148"/>
      <c r="O451" s="148"/>
      <c r="P451" s="148"/>
      <c r="Q451" s="148"/>
      <c r="R451" s="148"/>
      <c r="S451" s="148"/>
      <c r="T451" s="148"/>
      <c r="U451" s="148"/>
      <c r="V451" s="148"/>
      <c r="W451" s="148"/>
      <c r="X451" s="148"/>
      <c r="Y451" s="148"/>
      <c r="Z451" s="148"/>
    </row>
    <row r="452" spans="1:26" x14ac:dyDescent="0.25">
      <c r="A452" s="230"/>
      <c r="B452" s="91"/>
      <c r="C452" s="251"/>
      <c r="D452" s="252"/>
      <c r="E452" s="409"/>
      <c r="F452" s="410"/>
      <c r="G452" s="410"/>
      <c r="H452" s="252"/>
      <c r="I452" s="92"/>
      <c r="J452" s="233"/>
      <c r="K452" s="148"/>
      <c r="L452" s="148"/>
      <c r="M452" s="148"/>
      <c r="N452" s="148"/>
      <c r="O452" s="148"/>
      <c r="P452" s="148"/>
      <c r="Q452" s="148"/>
      <c r="R452" s="148"/>
      <c r="S452" s="148"/>
      <c r="T452" s="148"/>
      <c r="U452" s="148"/>
      <c r="V452" s="148"/>
      <c r="W452" s="148"/>
      <c r="X452" s="148"/>
      <c r="Y452" s="148"/>
      <c r="Z452" s="148"/>
    </row>
    <row r="453" spans="1:26" x14ac:dyDescent="0.25">
      <c r="A453" s="230"/>
      <c r="B453" s="49"/>
      <c r="C453" s="234" t="s">
        <v>1484</v>
      </c>
      <c r="D453" s="253"/>
      <c r="E453" s="253"/>
      <c r="F453" s="253"/>
      <c r="G453" s="253"/>
      <c r="H453" s="253"/>
      <c r="I453" s="93"/>
      <c r="J453" s="233"/>
      <c r="K453" s="148"/>
      <c r="L453" s="148"/>
      <c r="M453" s="148"/>
      <c r="N453" s="148"/>
      <c r="O453" s="148"/>
      <c r="P453" s="148"/>
      <c r="Q453" s="148"/>
      <c r="R453" s="148"/>
      <c r="S453" s="148"/>
      <c r="T453" s="148"/>
      <c r="U453" s="148"/>
      <c r="V453" s="148"/>
      <c r="W453" s="148"/>
      <c r="X453" s="148"/>
      <c r="Y453" s="148"/>
      <c r="Z453" s="148"/>
    </row>
    <row r="454" spans="1:26" x14ac:dyDescent="0.25">
      <c r="A454" s="230"/>
      <c r="B454" s="123"/>
      <c r="C454" s="234"/>
      <c r="D454" s="253"/>
      <c r="E454" s="253"/>
      <c r="F454" s="253"/>
      <c r="G454" s="253"/>
      <c r="H454" s="253"/>
      <c r="I454" s="93"/>
      <c r="J454" s="233"/>
      <c r="K454" s="148"/>
      <c r="L454" s="148"/>
      <c r="M454" s="148"/>
      <c r="N454" s="148"/>
      <c r="O454" s="148"/>
      <c r="P454" s="148"/>
      <c r="Q454" s="148"/>
      <c r="R454" s="148"/>
      <c r="S454" s="148"/>
      <c r="T454" s="148"/>
      <c r="U454" s="148"/>
      <c r="V454" s="148"/>
      <c r="W454" s="148"/>
      <c r="X454" s="148"/>
      <c r="Y454" s="148"/>
      <c r="Z454" s="148"/>
    </row>
    <row r="455" spans="1:26" x14ac:dyDescent="0.25">
      <c r="A455" s="230"/>
      <c r="B455" s="123"/>
      <c r="C455" s="232" t="s">
        <v>726</v>
      </c>
      <c r="D455" s="231"/>
      <c r="E455" s="231" t="s">
        <v>1485</v>
      </c>
      <c r="F455" s="231" t="s">
        <v>712</v>
      </c>
      <c r="G455" s="231" t="s">
        <v>1486</v>
      </c>
      <c r="H455" s="253"/>
      <c r="I455" s="93"/>
      <c r="J455" s="233"/>
      <c r="K455" s="148"/>
      <c r="L455" s="148"/>
      <c r="M455" s="148"/>
      <c r="N455" s="148"/>
      <c r="O455" s="148"/>
      <c r="P455" s="148"/>
      <c r="Q455" s="148"/>
      <c r="R455" s="148"/>
      <c r="S455" s="148"/>
      <c r="T455" s="148"/>
      <c r="U455" s="148"/>
      <c r="V455" s="148"/>
      <c r="W455" s="148"/>
      <c r="X455" s="148"/>
      <c r="Y455" s="148"/>
      <c r="Z455" s="148"/>
    </row>
    <row r="456" spans="1:26" x14ac:dyDescent="0.25">
      <c r="A456" s="230"/>
      <c r="B456" s="123"/>
      <c r="C456" s="232"/>
      <c r="D456" s="231"/>
      <c r="E456" s="231"/>
      <c r="F456" s="231"/>
      <c r="G456" s="231"/>
      <c r="H456" s="253"/>
      <c r="I456" s="93"/>
      <c r="J456" s="233"/>
      <c r="K456" s="148"/>
      <c r="L456" s="148"/>
      <c r="M456" s="148"/>
      <c r="N456" s="148"/>
      <c r="O456" s="148"/>
      <c r="P456" s="148"/>
      <c r="Q456" s="148"/>
      <c r="R456" s="148"/>
      <c r="S456" s="148"/>
      <c r="T456" s="148"/>
      <c r="U456" s="148"/>
      <c r="V456" s="148"/>
      <c r="W456" s="148"/>
      <c r="X456" s="148"/>
      <c r="Y456" s="148"/>
      <c r="Z456" s="148"/>
    </row>
    <row r="457" spans="1:26" x14ac:dyDescent="0.25">
      <c r="A457" s="230"/>
      <c r="B457" s="49"/>
      <c r="C457" s="124" t="s">
        <v>1487</v>
      </c>
      <c r="D457" s="153">
        <f>IF(E457="Justificado",0,1)</f>
        <v>1</v>
      </c>
      <c r="E457" s="126">
        <v>1</v>
      </c>
      <c r="F457" s="126"/>
      <c r="G457" s="127"/>
      <c r="H457" s="253"/>
      <c r="I457" s="93"/>
      <c r="J457" s="230"/>
      <c r="K457" s="148"/>
      <c r="L457" s="148"/>
      <c r="M457" s="148"/>
      <c r="N457" s="148"/>
      <c r="O457" s="148"/>
      <c r="P457" s="148"/>
      <c r="Q457" s="148"/>
      <c r="R457" s="148"/>
      <c r="S457" s="148"/>
      <c r="T457" s="148"/>
      <c r="U457" s="148"/>
      <c r="V457" s="148"/>
      <c r="W457" s="148"/>
      <c r="X457" s="148"/>
      <c r="Y457" s="148"/>
      <c r="Z457" s="148"/>
    </row>
    <row r="458" spans="1:26" ht="24" x14ac:dyDescent="0.25">
      <c r="A458" s="230"/>
      <c r="B458" s="49"/>
      <c r="C458" s="124" t="s">
        <v>1488</v>
      </c>
      <c r="D458" s="153">
        <f t="shared" ref="D458:D459" si="27">IF(E458="Justificado",0,1)</f>
        <v>1</v>
      </c>
      <c r="E458" s="126">
        <v>1</v>
      </c>
      <c r="F458" s="126"/>
      <c r="G458" s="127"/>
      <c r="H458" s="253"/>
      <c r="I458" s="93"/>
      <c r="J458" s="230"/>
      <c r="K458" s="148"/>
      <c r="L458" s="148"/>
      <c r="M458" s="148"/>
      <c r="N458" s="148"/>
      <c r="O458" s="148"/>
      <c r="P458" s="148"/>
      <c r="Q458" s="148"/>
      <c r="R458" s="148"/>
      <c r="S458" s="148"/>
      <c r="T458" s="148"/>
      <c r="U458" s="148"/>
      <c r="V458" s="148"/>
      <c r="W458" s="148"/>
      <c r="X458" s="148"/>
      <c r="Y458" s="148"/>
      <c r="Z458" s="148"/>
    </row>
    <row r="459" spans="1:26" x14ac:dyDescent="0.25">
      <c r="A459" s="230"/>
      <c r="B459" s="49"/>
      <c r="C459" s="128" t="s">
        <v>4772</v>
      </c>
      <c r="D459" s="153">
        <f t="shared" si="27"/>
        <v>1</v>
      </c>
      <c r="E459" s="126">
        <v>1</v>
      </c>
      <c r="F459" s="126"/>
      <c r="G459" s="127"/>
      <c r="H459" s="253"/>
      <c r="I459" s="93"/>
      <c r="J459" s="230"/>
      <c r="K459" s="148"/>
      <c r="L459" s="148"/>
      <c r="M459" s="148"/>
      <c r="N459" s="148"/>
      <c r="O459" s="148"/>
      <c r="P459" s="148"/>
      <c r="Q459" s="148"/>
      <c r="R459" s="148"/>
      <c r="S459" s="148"/>
      <c r="T459" s="148"/>
      <c r="U459" s="148"/>
      <c r="V459" s="148"/>
      <c r="W459" s="148"/>
      <c r="X459" s="148"/>
      <c r="Y459" s="148"/>
      <c r="Z459" s="148"/>
    </row>
    <row r="460" spans="1:26" ht="36" x14ac:dyDescent="0.25">
      <c r="A460" s="230"/>
      <c r="B460" s="49"/>
      <c r="C460" s="128" t="s">
        <v>4938</v>
      </c>
      <c r="D460" s="153">
        <f t="shared" ref="D460:D468" si="28">IF(E460="Justificado",0,1)</f>
        <v>1</v>
      </c>
      <c r="E460" s="126">
        <v>1</v>
      </c>
      <c r="F460" s="126"/>
      <c r="G460" s="127"/>
      <c r="H460" s="253"/>
      <c r="I460" s="93"/>
      <c r="J460" s="230"/>
      <c r="K460" s="148"/>
      <c r="L460" s="148"/>
      <c r="M460" s="148"/>
      <c r="N460" s="148"/>
      <c r="O460" s="148"/>
      <c r="P460" s="148"/>
      <c r="Q460" s="148"/>
      <c r="R460" s="148"/>
      <c r="S460" s="148"/>
      <c r="T460" s="148"/>
      <c r="U460" s="148"/>
      <c r="V460" s="148"/>
      <c r="W460" s="148"/>
      <c r="X460" s="148"/>
      <c r="Y460" s="148"/>
      <c r="Z460" s="148"/>
    </row>
    <row r="461" spans="1:26" ht="36" x14ac:dyDescent="0.25">
      <c r="A461" s="230"/>
      <c r="B461" s="49"/>
      <c r="C461" s="128" t="s">
        <v>4939</v>
      </c>
      <c r="D461" s="153">
        <f t="shared" si="28"/>
        <v>1</v>
      </c>
      <c r="E461" s="126">
        <v>1</v>
      </c>
      <c r="F461" s="126"/>
      <c r="G461" s="127"/>
      <c r="H461" s="253"/>
      <c r="I461" s="93"/>
      <c r="J461" s="230"/>
      <c r="K461" s="148"/>
      <c r="L461" s="148"/>
      <c r="M461" s="148"/>
      <c r="N461" s="148"/>
      <c r="O461" s="148"/>
      <c r="P461" s="148"/>
      <c r="Q461" s="148"/>
      <c r="R461" s="148"/>
      <c r="S461" s="148"/>
      <c r="T461" s="148"/>
      <c r="U461" s="148"/>
      <c r="V461" s="148"/>
      <c r="W461" s="148"/>
      <c r="X461" s="148"/>
      <c r="Y461" s="148"/>
      <c r="Z461" s="148"/>
    </row>
    <row r="462" spans="1:26" ht="36" x14ac:dyDescent="0.25">
      <c r="A462" s="230"/>
      <c r="B462" s="49"/>
      <c r="C462" s="128" t="s">
        <v>4940</v>
      </c>
      <c r="D462" s="153">
        <f t="shared" si="28"/>
        <v>1</v>
      </c>
      <c r="E462" s="126">
        <v>1</v>
      </c>
      <c r="F462" s="126"/>
      <c r="G462" s="127"/>
      <c r="H462" s="253"/>
      <c r="I462" s="93"/>
      <c r="J462" s="230"/>
      <c r="K462" s="148"/>
      <c r="L462" s="148"/>
      <c r="M462" s="148"/>
      <c r="N462" s="148"/>
      <c r="O462" s="148"/>
      <c r="P462" s="148"/>
      <c r="Q462" s="148"/>
      <c r="R462" s="148"/>
      <c r="S462" s="148"/>
      <c r="T462" s="148"/>
      <c r="U462" s="148"/>
      <c r="V462" s="148"/>
      <c r="W462" s="148"/>
      <c r="X462" s="148"/>
      <c r="Y462" s="148"/>
      <c r="Z462" s="148"/>
    </row>
    <row r="463" spans="1:26" ht="24" x14ac:dyDescent="0.25">
      <c r="A463" s="230"/>
      <c r="B463" s="49"/>
      <c r="C463" s="128" t="s">
        <v>4941</v>
      </c>
      <c r="D463" s="153">
        <f t="shared" si="28"/>
        <v>1</v>
      </c>
      <c r="E463" s="126">
        <v>1</v>
      </c>
      <c r="F463" s="126"/>
      <c r="G463" s="127"/>
      <c r="H463" s="253"/>
      <c r="I463" s="93"/>
      <c r="J463" s="230"/>
      <c r="K463" s="148"/>
      <c r="L463" s="148"/>
      <c r="M463" s="148"/>
      <c r="N463" s="148"/>
      <c r="O463" s="148"/>
      <c r="P463" s="148"/>
      <c r="Q463" s="148"/>
      <c r="R463" s="148"/>
      <c r="S463" s="148"/>
      <c r="T463" s="148"/>
      <c r="U463" s="148"/>
      <c r="V463" s="148"/>
      <c r="W463" s="148"/>
      <c r="X463" s="148"/>
      <c r="Y463" s="148"/>
      <c r="Z463" s="148"/>
    </row>
    <row r="464" spans="1:26" ht="24" x14ac:dyDescent="0.25">
      <c r="A464" s="230"/>
      <c r="B464" s="49"/>
      <c r="C464" s="128" t="s">
        <v>4942</v>
      </c>
      <c r="D464" s="153">
        <f t="shared" si="28"/>
        <v>1</v>
      </c>
      <c r="E464" s="126">
        <v>1</v>
      </c>
      <c r="F464" s="126"/>
      <c r="G464" s="127"/>
      <c r="H464" s="253"/>
      <c r="I464" s="93"/>
      <c r="J464" s="230"/>
      <c r="K464" s="148"/>
      <c r="L464" s="148"/>
      <c r="M464" s="148"/>
      <c r="N464" s="148"/>
      <c r="O464" s="148"/>
      <c r="P464" s="148"/>
      <c r="Q464" s="148"/>
      <c r="R464" s="148"/>
      <c r="S464" s="148"/>
      <c r="T464" s="148"/>
      <c r="U464" s="148"/>
      <c r="V464" s="148"/>
      <c r="W464" s="148"/>
      <c r="X464" s="148"/>
      <c r="Y464" s="148"/>
      <c r="Z464" s="148"/>
    </row>
    <row r="465" spans="1:26" x14ac:dyDescent="0.25">
      <c r="A465" s="230"/>
      <c r="B465" s="49"/>
      <c r="C465" s="128" t="s">
        <v>4943</v>
      </c>
      <c r="D465" s="153">
        <f t="shared" si="28"/>
        <v>1</v>
      </c>
      <c r="E465" s="126">
        <v>1</v>
      </c>
      <c r="F465" s="126"/>
      <c r="G465" s="127"/>
      <c r="H465" s="253"/>
      <c r="I465" s="93"/>
      <c r="J465" s="230"/>
      <c r="K465" s="148"/>
      <c r="L465" s="148"/>
      <c r="M465" s="148"/>
      <c r="N465" s="148"/>
      <c r="O465" s="148"/>
      <c r="P465" s="148"/>
      <c r="Q465" s="148"/>
      <c r="R465" s="148"/>
      <c r="S465" s="148"/>
      <c r="T465" s="148"/>
      <c r="U465" s="148"/>
      <c r="V465" s="148"/>
      <c r="W465" s="148"/>
      <c r="X465" s="148"/>
      <c r="Y465" s="148"/>
      <c r="Z465" s="148"/>
    </row>
    <row r="466" spans="1:26" x14ac:dyDescent="0.25">
      <c r="A466" s="230"/>
      <c r="B466" s="49"/>
      <c r="C466" s="128" t="s">
        <v>4944</v>
      </c>
      <c r="D466" s="153">
        <f t="shared" si="28"/>
        <v>1</v>
      </c>
      <c r="E466" s="126">
        <v>1</v>
      </c>
      <c r="F466" s="126"/>
      <c r="G466" s="127"/>
      <c r="H466" s="253"/>
      <c r="I466" s="93"/>
      <c r="J466" s="230"/>
      <c r="K466" s="148"/>
      <c r="L466" s="148"/>
      <c r="M466" s="148"/>
      <c r="N466" s="148"/>
      <c r="O466" s="148"/>
      <c r="P466" s="148"/>
      <c r="Q466" s="148"/>
      <c r="R466" s="148"/>
      <c r="S466" s="148"/>
      <c r="T466" s="148"/>
      <c r="U466" s="148"/>
      <c r="V466" s="148"/>
      <c r="W466" s="148"/>
      <c r="X466" s="148"/>
      <c r="Y466" s="148"/>
      <c r="Z466" s="148"/>
    </row>
    <row r="467" spans="1:26" x14ac:dyDescent="0.25">
      <c r="A467" s="230"/>
      <c r="B467" s="49"/>
      <c r="C467" s="124" t="s">
        <v>2826</v>
      </c>
      <c r="D467" s="153">
        <f t="shared" si="28"/>
        <v>1</v>
      </c>
      <c r="E467" s="126">
        <v>1</v>
      </c>
      <c r="F467" s="126"/>
      <c r="G467" s="127"/>
      <c r="H467" s="253"/>
      <c r="I467" s="93"/>
      <c r="J467" s="230"/>
      <c r="K467" s="148"/>
      <c r="L467" s="148"/>
      <c r="M467" s="148"/>
      <c r="N467" s="148"/>
      <c r="O467" s="148"/>
      <c r="P467" s="148"/>
      <c r="Q467" s="148"/>
      <c r="R467" s="148"/>
      <c r="S467" s="148"/>
      <c r="T467" s="148"/>
      <c r="U467" s="148"/>
      <c r="V467" s="148"/>
      <c r="W467" s="148"/>
      <c r="X467" s="148"/>
      <c r="Y467" s="148"/>
      <c r="Z467" s="148"/>
    </row>
    <row r="468" spans="1:26" ht="24" x14ac:dyDescent="0.25">
      <c r="A468" s="230"/>
      <c r="B468" s="49"/>
      <c r="C468" s="124" t="s">
        <v>2827</v>
      </c>
      <c r="D468" s="153">
        <f t="shared" si="28"/>
        <v>1</v>
      </c>
      <c r="E468" s="126">
        <v>1</v>
      </c>
      <c r="F468" s="126"/>
      <c r="G468" s="127"/>
      <c r="H468" s="253"/>
      <c r="I468" s="93"/>
      <c r="J468" s="230"/>
      <c r="K468" s="148"/>
      <c r="L468" s="148"/>
      <c r="M468" s="148"/>
      <c r="N468" s="148"/>
      <c r="O468" s="148"/>
      <c r="P468" s="148"/>
      <c r="Q468" s="148"/>
      <c r="R468" s="148"/>
      <c r="S468" s="148"/>
      <c r="T468" s="148"/>
      <c r="U468" s="148"/>
      <c r="V468" s="148"/>
      <c r="W468" s="148"/>
      <c r="X468" s="148"/>
      <c r="Y468" s="148"/>
      <c r="Z468" s="148"/>
    </row>
    <row r="469" spans="1:26" x14ac:dyDescent="0.25">
      <c r="A469" s="230"/>
      <c r="B469" s="49"/>
      <c r="C469" s="128" t="s">
        <v>4945</v>
      </c>
      <c r="D469" s="153">
        <f t="shared" ref="D469:D481" si="29">IF(E469="Justificado",0,1)</f>
        <v>1</v>
      </c>
      <c r="E469" s="126">
        <v>1</v>
      </c>
      <c r="F469" s="126"/>
      <c r="G469" s="127"/>
      <c r="H469" s="253"/>
      <c r="I469" s="93"/>
      <c r="J469" s="230"/>
      <c r="K469" s="148"/>
      <c r="L469" s="148"/>
      <c r="M469" s="148"/>
      <c r="N469" s="148"/>
      <c r="O469" s="148"/>
      <c r="P469" s="148"/>
      <c r="Q469" s="148"/>
      <c r="R469" s="148"/>
      <c r="S469" s="148"/>
      <c r="T469" s="148"/>
      <c r="U469" s="148"/>
      <c r="V469" s="148"/>
      <c r="W469" s="148"/>
      <c r="X469" s="148"/>
      <c r="Y469" s="148"/>
      <c r="Z469" s="148"/>
    </row>
    <row r="470" spans="1:26" x14ac:dyDescent="0.25">
      <c r="A470" s="230"/>
      <c r="B470" s="49"/>
      <c r="C470" s="128" t="s">
        <v>4946</v>
      </c>
      <c r="D470" s="153">
        <f t="shared" si="29"/>
        <v>1</v>
      </c>
      <c r="E470" s="126">
        <v>1</v>
      </c>
      <c r="F470" s="126"/>
      <c r="G470" s="127"/>
      <c r="H470" s="253"/>
      <c r="I470" s="93"/>
      <c r="J470" s="230"/>
      <c r="K470" s="148"/>
      <c r="L470" s="148"/>
      <c r="M470" s="148"/>
      <c r="N470" s="148"/>
      <c r="O470" s="148"/>
      <c r="P470" s="148"/>
      <c r="Q470" s="148"/>
      <c r="R470" s="148"/>
      <c r="S470" s="148"/>
      <c r="T470" s="148"/>
      <c r="U470" s="148"/>
      <c r="V470" s="148"/>
      <c r="W470" s="148"/>
      <c r="X470" s="148"/>
      <c r="Y470" s="148"/>
      <c r="Z470" s="148"/>
    </row>
    <row r="471" spans="1:26" x14ac:dyDescent="0.25">
      <c r="A471" s="230"/>
      <c r="B471" s="49"/>
      <c r="C471" s="128" t="s">
        <v>4947</v>
      </c>
      <c r="D471" s="153">
        <f t="shared" si="29"/>
        <v>1</v>
      </c>
      <c r="E471" s="126">
        <v>1</v>
      </c>
      <c r="F471" s="126"/>
      <c r="G471" s="127"/>
      <c r="H471" s="253"/>
      <c r="I471" s="93"/>
      <c r="J471" s="230"/>
      <c r="K471" s="148"/>
      <c r="L471" s="148"/>
      <c r="M471" s="148"/>
      <c r="N471" s="148"/>
      <c r="O471" s="148"/>
      <c r="P471" s="148"/>
      <c r="Q471" s="148"/>
      <c r="R471" s="148"/>
      <c r="S471" s="148"/>
      <c r="T471" s="148"/>
      <c r="U471" s="148"/>
      <c r="V471" s="148"/>
      <c r="W471" s="148"/>
      <c r="X471" s="148"/>
      <c r="Y471" s="148"/>
      <c r="Z471" s="148"/>
    </row>
    <row r="472" spans="1:26" ht="24" x14ac:dyDescent="0.25">
      <c r="A472" s="230"/>
      <c r="B472" s="49"/>
      <c r="C472" s="128" t="s">
        <v>4948</v>
      </c>
      <c r="D472" s="153">
        <f t="shared" si="29"/>
        <v>1</v>
      </c>
      <c r="E472" s="126">
        <v>1</v>
      </c>
      <c r="F472" s="126"/>
      <c r="G472" s="127"/>
      <c r="H472" s="253"/>
      <c r="I472" s="93"/>
      <c r="J472" s="230"/>
      <c r="K472" s="148"/>
      <c r="L472" s="148"/>
      <c r="M472" s="148"/>
      <c r="N472" s="148"/>
      <c r="O472" s="148"/>
      <c r="P472" s="148"/>
      <c r="Q472" s="148"/>
      <c r="R472" s="148"/>
      <c r="S472" s="148"/>
      <c r="T472" s="148"/>
      <c r="U472" s="148"/>
      <c r="V472" s="148"/>
      <c r="W472" s="148"/>
      <c r="X472" s="148"/>
      <c r="Y472" s="148"/>
      <c r="Z472" s="148"/>
    </row>
    <row r="473" spans="1:26" ht="24" x14ac:dyDescent="0.25">
      <c r="A473" s="230"/>
      <c r="B473" s="49"/>
      <c r="C473" s="128" t="s">
        <v>4949</v>
      </c>
      <c r="D473" s="153">
        <f t="shared" si="29"/>
        <v>1</v>
      </c>
      <c r="E473" s="126">
        <v>1</v>
      </c>
      <c r="F473" s="126"/>
      <c r="G473" s="127"/>
      <c r="H473" s="253"/>
      <c r="I473" s="93"/>
      <c r="J473" s="230"/>
      <c r="K473" s="148"/>
      <c r="L473" s="148"/>
      <c r="M473" s="148"/>
      <c r="N473" s="148"/>
      <c r="O473" s="148"/>
      <c r="P473" s="148"/>
      <c r="Q473" s="148"/>
      <c r="R473" s="148"/>
      <c r="S473" s="148"/>
      <c r="T473" s="148"/>
      <c r="U473" s="148"/>
      <c r="V473" s="148"/>
      <c r="W473" s="148"/>
      <c r="X473" s="148"/>
      <c r="Y473" s="148"/>
      <c r="Z473" s="148"/>
    </row>
    <row r="474" spans="1:26" ht="84" x14ac:dyDescent="0.25">
      <c r="A474" s="230"/>
      <c r="B474" s="49"/>
      <c r="C474" s="128" t="s">
        <v>4950</v>
      </c>
      <c r="D474" s="153">
        <f t="shared" si="29"/>
        <v>1</v>
      </c>
      <c r="E474" s="126">
        <v>1</v>
      </c>
      <c r="F474" s="126"/>
      <c r="G474" s="127"/>
      <c r="H474" s="253"/>
      <c r="I474" s="93"/>
      <c r="J474" s="230"/>
      <c r="K474" s="148"/>
      <c r="L474" s="148"/>
      <c r="M474" s="148"/>
      <c r="N474" s="148"/>
      <c r="O474" s="148"/>
      <c r="P474" s="148"/>
      <c r="Q474" s="148"/>
      <c r="R474" s="148"/>
      <c r="S474" s="148"/>
      <c r="T474" s="148"/>
      <c r="U474" s="148"/>
      <c r="V474" s="148"/>
      <c r="W474" s="148"/>
      <c r="X474" s="148"/>
      <c r="Y474" s="148"/>
      <c r="Z474" s="148"/>
    </row>
    <row r="475" spans="1:26" ht="24" x14ac:dyDescent="0.25">
      <c r="A475" s="230"/>
      <c r="B475" s="49"/>
      <c r="C475" s="128" t="s">
        <v>4951</v>
      </c>
      <c r="D475" s="153">
        <f t="shared" si="29"/>
        <v>1</v>
      </c>
      <c r="E475" s="126">
        <v>1</v>
      </c>
      <c r="F475" s="126"/>
      <c r="G475" s="127"/>
      <c r="H475" s="253"/>
      <c r="I475" s="93"/>
      <c r="J475" s="230"/>
      <c r="K475" s="148"/>
      <c r="L475" s="148"/>
      <c r="M475" s="148"/>
      <c r="N475" s="148"/>
      <c r="O475" s="148"/>
      <c r="P475" s="148"/>
      <c r="Q475" s="148"/>
      <c r="R475" s="148"/>
      <c r="S475" s="148"/>
      <c r="T475" s="148"/>
      <c r="U475" s="148"/>
      <c r="V475" s="148"/>
      <c r="W475" s="148"/>
      <c r="X475" s="148"/>
      <c r="Y475" s="148"/>
      <c r="Z475" s="148"/>
    </row>
    <row r="476" spans="1:26" ht="24" x14ac:dyDescent="0.25">
      <c r="A476" s="230"/>
      <c r="B476" s="49"/>
      <c r="C476" s="128" t="s">
        <v>4952</v>
      </c>
      <c r="D476" s="153">
        <f t="shared" si="29"/>
        <v>1</v>
      </c>
      <c r="E476" s="126">
        <v>1</v>
      </c>
      <c r="F476" s="126"/>
      <c r="G476" s="127"/>
      <c r="H476" s="253"/>
      <c r="I476" s="93"/>
      <c r="J476" s="230"/>
      <c r="K476" s="148"/>
      <c r="L476" s="148"/>
      <c r="M476" s="148"/>
      <c r="N476" s="148"/>
      <c r="O476" s="148"/>
      <c r="P476" s="148"/>
      <c r="Q476" s="148"/>
      <c r="R476" s="148"/>
      <c r="S476" s="148"/>
      <c r="T476" s="148"/>
      <c r="U476" s="148"/>
      <c r="V476" s="148"/>
      <c r="W476" s="148"/>
      <c r="X476" s="148"/>
      <c r="Y476" s="148"/>
      <c r="Z476" s="148"/>
    </row>
    <row r="477" spans="1:26" ht="24" x14ac:dyDescent="0.25">
      <c r="A477" s="230"/>
      <c r="B477" s="49"/>
      <c r="C477" s="128" t="s">
        <v>4953</v>
      </c>
      <c r="D477" s="153">
        <f t="shared" si="29"/>
        <v>1</v>
      </c>
      <c r="E477" s="126">
        <v>1</v>
      </c>
      <c r="F477" s="126"/>
      <c r="G477" s="127"/>
      <c r="H477" s="253"/>
      <c r="I477" s="93"/>
      <c r="J477" s="230"/>
      <c r="K477" s="148"/>
      <c r="L477" s="148"/>
      <c r="M477" s="148"/>
      <c r="N477" s="148"/>
      <c r="O477" s="148"/>
      <c r="P477" s="148"/>
      <c r="Q477" s="148"/>
      <c r="R477" s="148"/>
      <c r="S477" s="148"/>
      <c r="T477" s="148"/>
      <c r="U477" s="148"/>
      <c r="V477" s="148"/>
      <c r="W477" s="148"/>
      <c r="X477" s="148"/>
      <c r="Y477" s="148"/>
      <c r="Z477" s="148"/>
    </row>
    <row r="478" spans="1:26" ht="24" x14ac:dyDescent="0.25">
      <c r="A478" s="230"/>
      <c r="B478" s="49"/>
      <c r="C478" s="128" t="s">
        <v>4954</v>
      </c>
      <c r="D478" s="153">
        <f t="shared" si="29"/>
        <v>1</v>
      </c>
      <c r="E478" s="126">
        <v>1</v>
      </c>
      <c r="F478" s="126"/>
      <c r="G478" s="127"/>
      <c r="H478" s="253"/>
      <c r="I478" s="93"/>
      <c r="J478" s="230"/>
      <c r="K478" s="148"/>
      <c r="L478" s="148"/>
      <c r="M478" s="148"/>
      <c r="N478" s="148"/>
      <c r="O478" s="148"/>
      <c r="P478" s="148"/>
      <c r="Q478" s="148"/>
      <c r="R478" s="148"/>
      <c r="S478" s="148"/>
      <c r="T478" s="148"/>
      <c r="U478" s="148"/>
      <c r="V478" s="148"/>
      <c r="W478" s="148"/>
      <c r="X478" s="148"/>
      <c r="Y478" s="148"/>
      <c r="Z478" s="148"/>
    </row>
    <row r="479" spans="1:26" x14ac:dyDescent="0.25">
      <c r="A479" s="230"/>
      <c r="B479" s="49"/>
      <c r="C479" s="128" t="s">
        <v>4955</v>
      </c>
      <c r="D479" s="153">
        <f t="shared" si="29"/>
        <v>1</v>
      </c>
      <c r="E479" s="126">
        <v>1</v>
      </c>
      <c r="F479" s="126"/>
      <c r="G479" s="127"/>
      <c r="H479" s="253"/>
      <c r="I479" s="93"/>
      <c r="J479" s="230"/>
      <c r="K479" s="148"/>
      <c r="L479" s="148"/>
      <c r="M479" s="148"/>
      <c r="N479" s="148"/>
      <c r="O479" s="148"/>
      <c r="P479" s="148"/>
      <c r="Q479" s="148"/>
      <c r="R479" s="148"/>
      <c r="S479" s="148"/>
      <c r="T479" s="148"/>
      <c r="U479" s="148"/>
      <c r="V479" s="148"/>
      <c r="W479" s="148"/>
      <c r="X479" s="148"/>
      <c r="Y479" s="148"/>
      <c r="Z479" s="148"/>
    </row>
    <row r="480" spans="1:26" ht="24" x14ac:dyDescent="0.25">
      <c r="A480" s="230"/>
      <c r="B480" s="49"/>
      <c r="C480" s="128" t="s">
        <v>4956</v>
      </c>
      <c r="D480" s="153">
        <f t="shared" si="29"/>
        <v>1</v>
      </c>
      <c r="E480" s="126">
        <v>1</v>
      </c>
      <c r="F480" s="126"/>
      <c r="G480" s="127"/>
      <c r="H480" s="253"/>
      <c r="I480" s="129"/>
      <c r="J480" s="230"/>
      <c r="K480" s="148"/>
      <c r="L480" s="148"/>
      <c r="M480" s="148"/>
      <c r="N480" s="148"/>
      <c r="O480" s="148"/>
      <c r="P480" s="148"/>
      <c r="Q480" s="148"/>
      <c r="R480" s="148"/>
      <c r="S480" s="148"/>
      <c r="T480" s="148"/>
      <c r="U480" s="148"/>
      <c r="V480" s="148"/>
      <c r="W480" s="148"/>
      <c r="X480" s="148"/>
      <c r="Y480" s="148"/>
      <c r="Z480" s="148"/>
    </row>
    <row r="481" spans="1:26" ht="36" x14ac:dyDescent="0.25">
      <c r="A481" s="230"/>
      <c r="B481" s="49"/>
      <c r="C481" s="128" t="s">
        <v>4957</v>
      </c>
      <c r="D481" s="153">
        <f t="shared" si="29"/>
        <v>1</v>
      </c>
      <c r="E481" s="126">
        <v>1</v>
      </c>
      <c r="F481" s="126"/>
      <c r="G481" s="127"/>
      <c r="H481" s="253"/>
      <c r="I481" s="129"/>
      <c r="J481" s="230"/>
      <c r="K481" s="148"/>
      <c r="L481" s="148"/>
      <c r="M481" s="148"/>
      <c r="N481" s="148"/>
      <c r="O481" s="148"/>
      <c r="P481" s="148"/>
      <c r="Q481" s="148"/>
      <c r="R481" s="148"/>
      <c r="S481" s="148"/>
      <c r="T481" s="148"/>
      <c r="U481" s="148"/>
      <c r="V481" s="148"/>
      <c r="W481" s="148"/>
      <c r="X481" s="148"/>
      <c r="Y481" s="148"/>
      <c r="Z481" s="148"/>
    </row>
    <row r="482" spans="1:26" x14ac:dyDescent="0.25">
      <c r="A482" s="230"/>
      <c r="B482" s="49"/>
      <c r="C482" s="234"/>
      <c r="D482" s="253"/>
      <c r="E482" s="253"/>
      <c r="F482" s="253"/>
      <c r="G482" s="253"/>
      <c r="H482" s="253"/>
      <c r="I482" s="129"/>
      <c r="J482" s="230"/>
      <c r="K482" s="148"/>
      <c r="L482" s="148"/>
      <c r="M482" s="148"/>
      <c r="N482" s="148"/>
      <c r="O482" s="148"/>
      <c r="P482" s="148"/>
      <c r="Q482" s="148"/>
      <c r="R482" s="148"/>
      <c r="S482" s="148"/>
      <c r="T482" s="148"/>
      <c r="U482" s="148"/>
      <c r="V482" s="148"/>
      <c r="W482" s="148"/>
      <c r="X482" s="148"/>
      <c r="Y482" s="148"/>
      <c r="Z482" s="148"/>
    </row>
    <row r="483" spans="1:26" x14ac:dyDescent="0.25">
      <c r="A483" s="230"/>
      <c r="B483" s="49"/>
      <c r="C483" s="234" t="s">
        <v>1480</v>
      </c>
      <c r="D483" s="253"/>
      <c r="E483" s="253"/>
      <c r="F483" s="253"/>
      <c r="G483" s="253"/>
      <c r="H483" s="253"/>
      <c r="I483" s="129"/>
      <c r="J483" s="230"/>
      <c r="K483" s="148"/>
      <c r="L483" s="148"/>
      <c r="M483" s="148"/>
      <c r="N483" s="148"/>
      <c r="O483" s="148"/>
      <c r="P483" s="148"/>
      <c r="Q483" s="148"/>
      <c r="R483" s="148"/>
      <c r="S483" s="148"/>
      <c r="T483" s="148"/>
      <c r="U483" s="148"/>
      <c r="V483" s="148"/>
      <c r="W483" s="148"/>
      <c r="X483" s="148"/>
      <c r="Y483" s="148"/>
      <c r="Z483" s="148"/>
    </row>
    <row r="484" spans="1:26" x14ac:dyDescent="0.25">
      <c r="A484" s="230"/>
      <c r="B484" s="49"/>
      <c r="C484" s="234"/>
      <c r="D484" s="253"/>
      <c r="E484" s="253"/>
      <c r="F484" s="253"/>
      <c r="G484" s="253"/>
      <c r="H484" s="253"/>
      <c r="I484" s="129"/>
      <c r="J484" s="230"/>
      <c r="K484" s="148"/>
      <c r="L484" s="148"/>
      <c r="M484" s="148"/>
      <c r="N484" s="148"/>
      <c r="O484" s="148"/>
      <c r="P484" s="148"/>
      <c r="Q484" s="148"/>
      <c r="R484" s="148"/>
      <c r="S484" s="148"/>
      <c r="T484" s="148"/>
      <c r="U484" s="148"/>
      <c r="V484" s="148"/>
      <c r="W484" s="148"/>
      <c r="X484" s="148"/>
      <c r="Y484" s="148"/>
      <c r="Z484" s="148"/>
    </row>
    <row r="485" spans="1:26" x14ac:dyDescent="0.25">
      <c r="A485" s="230"/>
      <c r="B485" s="49"/>
      <c r="C485" s="232" t="s">
        <v>726</v>
      </c>
      <c r="D485" s="231"/>
      <c r="E485" s="231" t="s">
        <v>1485</v>
      </c>
      <c r="F485" s="231" t="s">
        <v>712</v>
      </c>
      <c r="G485" s="231" t="s">
        <v>1486</v>
      </c>
      <c r="H485" s="253"/>
      <c r="I485" s="129"/>
      <c r="J485" s="230"/>
      <c r="K485" s="148"/>
      <c r="L485" s="148"/>
      <c r="M485" s="148"/>
      <c r="N485" s="148"/>
      <c r="O485" s="148"/>
      <c r="P485" s="148"/>
      <c r="Q485" s="148"/>
      <c r="R485" s="148"/>
      <c r="S485" s="148"/>
      <c r="T485" s="148"/>
      <c r="U485" s="148"/>
      <c r="V485" s="148"/>
      <c r="W485" s="148"/>
      <c r="X485" s="148"/>
      <c r="Y485" s="148"/>
      <c r="Z485" s="148"/>
    </row>
    <row r="486" spans="1:26" ht="24" x14ac:dyDescent="0.25">
      <c r="A486" s="230"/>
      <c r="B486" s="49"/>
      <c r="C486" s="130" t="s">
        <v>4958</v>
      </c>
      <c r="D486" s="153">
        <f t="shared" ref="D486:D492" si="30">IF(E486="Justificado",0,1)</f>
        <v>1</v>
      </c>
      <c r="E486" s="126">
        <v>1</v>
      </c>
      <c r="F486" s="126"/>
      <c r="G486" s="127"/>
      <c r="H486" s="253"/>
      <c r="I486" s="129"/>
      <c r="J486" s="230"/>
      <c r="K486" s="148"/>
      <c r="L486" s="148"/>
      <c r="M486" s="148"/>
      <c r="N486" s="148"/>
      <c r="O486" s="148"/>
      <c r="P486" s="148"/>
      <c r="Q486" s="148"/>
      <c r="R486" s="148"/>
      <c r="S486" s="148"/>
      <c r="T486" s="148"/>
      <c r="U486" s="148"/>
      <c r="V486" s="148"/>
      <c r="W486" s="148"/>
      <c r="X486" s="148"/>
      <c r="Y486" s="148"/>
      <c r="Z486" s="148"/>
    </row>
    <row r="487" spans="1:26" ht="36" x14ac:dyDescent="0.25">
      <c r="A487" s="230"/>
      <c r="B487" s="49"/>
      <c r="C487" s="124" t="s">
        <v>3908</v>
      </c>
      <c r="D487" s="153">
        <f t="shared" si="30"/>
        <v>1</v>
      </c>
      <c r="E487" s="126">
        <v>1</v>
      </c>
      <c r="F487" s="126"/>
      <c r="G487" s="127"/>
      <c r="H487" s="253"/>
      <c r="I487" s="129"/>
      <c r="J487" s="230"/>
      <c r="K487" s="148"/>
      <c r="L487" s="148"/>
      <c r="M487" s="148"/>
      <c r="N487" s="148"/>
      <c r="O487" s="148"/>
      <c r="P487" s="148"/>
      <c r="Q487" s="148"/>
      <c r="R487" s="148"/>
      <c r="S487" s="148"/>
      <c r="T487" s="148"/>
      <c r="U487" s="148"/>
      <c r="V487" s="148"/>
      <c r="W487" s="148"/>
      <c r="X487" s="148"/>
      <c r="Y487" s="148"/>
      <c r="Z487" s="148"/>
    </row>
    <row r="488" spans="1:26" ht="36" x14ac:dyDescent="0.25">
      <c r="A488" s="230"/>
      <c r="B488" s="49"/>
      <c r="C488" s="124" t="s">
        <v>3909</v>
      </c>
      <c r="D488" s="153">
        <f t="shared" si="30"/>
        <v>1</v>
      </c>
      <c r="E488" s="126">
        <v>1</v>
      </c>
      <c r="F488" s="126"/>
      <c r="G488" s="127"/>
      <c r="H488" s="253"/>
      <c r="I488" s="129"/>
      <c r="J488" s="230"/>
      <c r="K488" s="148"/>
      <c r="L488" s="148"/>
      <c r="M488" s="148"/>
      <c r="N488" s="148"/>
      <c r="O488" s="148"/>
      <c r="P488" s="148"/>
      <c r="Q488" s="148"/>
      <c r="R488" s="148"/>
      <c r="S488" s="148"/>
      <c r="T488" s="148"/>
      <c r="U488" s="148"/>
      <c r="V488" s="148"/>
      <c r="W488" s="148"/>
      <c r="X488" s="148"/>
      <c r="Y488" s="148"/>
      <c r="Z488" s="148"/>
    </row>
    <row r="489" spans="1:26" ht="36" x14ac:dyDescent="0.25">
      <c r="A489" s="230"/>
      <c r="B489" s="49"/>
      <c r="C489" s="124" t="s">
        <v>3910</v>
      </c>
      <c r="D489" s="153">
        <f t="shared" si="30"/>
        <v>1</v>
      </c>
      <c r="E489" s="126">
        <v>1</v>
      </c>
      <c r="F489" s="126"/>
      <c r="G489" s="127"/>
      <c r="H489" s="253"/>
      <c r="I489" s="129"/>
      <c r="J489" s="230"/>
      <c r="K489" s="148"/>
      <c r="L489" s="148"/>
      <c r="M489" s="148"/>
      <c r="N489" s="148"/>
      <c r="O489" s="148"/>
      <c r="P489" s="148"/>
      <c r="Q489" s="148"/>
      <c r="R489" s="148"/>
      <c r="S489" s="148"/>
      <c r="T489" s="148"/>
      <c r="U489" s="148"/>
      <c r="V489" s="148"/>
      <c r="W489" s="148"/>
      <c r="X489" s="148"/>
      <c r="Y489" s="148"/>
      <c r="Z489" s="148"/>
    </row>
    <row r="490" spans="1:26" ht="24" x14ac:dyDescent="0.25">
      <c r="A490" s="230"/>
      <c r="B490" s="49"/>
      <c r="C490" s="124" t="s">
        <v>3911</v>
      </c>
      <c r="D490" s="153">
        <f t="shared" si="30"/>
        <v>1</v>
      </c>
      <c r="E490" s="126">
        <v>1</v>
      </c>
      <c r="F490" s="126"/>
      <c r="G490" s="127"/>
      <c r="H490" s="253"/>
      <c r="I490" s="129"/>
      <c r="J490" s="230"/>
      <c r="K490" s="148"/>
      <c r="L490" s="148"/>
      <c r="M490" s="148"/>
      <c r="N490" s="148"/>
      <c r="O490" s="148"/>
      <c r="P490" s="148"/>
      <c r="Q490" s="148"/>
      <c r="R490" s="148"/>
      <c r="S490" s="148"/>
      <c r="T490" s="148"/>
      <c r="U490" s="148"/>
      <c r="V490" s="148"/>
      <c r="W490" s="148"/>
      <c r="X490" s="148"/>
      <c r="Y490" s="148"/>
      <c r="Z490" s="148"/>
    </row>
    <row r="491" spans="1:26" ht="24" x14ac:dyDescent="0.25">
      <c r="A491" s="230"/>
      <c r="B491" s="49"/>
      <c r="C491" s="124" t="s">
        <v>3912</v>
      </c>
      <c r="D491" s="153">
        <f t="shared" si="30"/>
        <v>1</v>
      </c>
      <c r="E491" s="126">
        <v>1</v>
      </c>
      <c r="F491" s="126"/>
      <c r="G491" s="127"/>
      <c r="H491" s="253"/>
      <c r="I491" s="129"/>
      <c r="J491" s="230"/>
      <c r="K491" s="148"/>
      <c r="L491" s="148"/>
      <c r="M491" s="148"/>
      <c r="N491" s="148"/>
      <c r="O491" s="148"/>
      <c r="P491" s="148"/>
      <c r="Q491" s="148"/>
      <c r="R491" s="148"/>
      <c r="S491" s="148"/>
      <c r="T491" s="148"/>
      <c r="U491" s="148"/>
      <c r="V491" s="148"/>
      <c r="W491" s="148"/>
      <c r="X491" s="148"/>
      <c r="Y491" s="148"/>
      <c r="Z491" s="148"/>
    </row>
    <row r="492" spans="1:26" ht="36" x14ac:dyDescent="0.25">
      <c r="A492" s="230"/>
      <c r="B492" s="49"/>
      <c r="C492" s="124" t="s">
        <v>3913</v>
      </c>
      <c r="D492" s="153">
        <f t="shared" si="30"/>
        <v>1</v>
      </c>
      <c r="E492" s="126">
        <v>1</v>
      </c>
      <c r="F492" s="126"/>
      <c r="G492" s="127"/>
      <c r="H492" s="253"/>
      <c r="I492" s="129"/>
      <c r="J492" s="230"/>
      <c r="K492" s="148"/>
      <c r="L492" s="148"/>
      <c r="M492" s="148"/>
      <c r="N492" s="148"/>
      <c r="O492" s="148"/>
      <c r="P492" s="148"/>
      <c r="Q492" s="148"/>
      <c r="R492" s="148"/>
      <c r="S492" s="148"/>
      <c r="T492" s="148"/>
      <c r="U492" s="148"/>
      <c r="V492" s="148"/>
      <c r="W492" s="148"/>
      <c r="X492" s="148"/>
      <c r="Y492" s="148"/>
      <c r="Z492" s="148"/>
    </row>
    <row r="493" spans="1:26" ht="36" x14ac:dyDescent="0.25">
      <c r="A493" s="230"/>
      <c r="B493" s="49"/>
      <c r="C493" s="130" t="s">
        <v>4959</v>
      </c>
      <c r="D493" s="153">
        <f t="shared" ref="D493:D494" si="31">IF(E493="Justificado",0,1)</f>
        <v>1</v>
      </c>
      <c r="E493" s="126">
        <v>1</v>
      </c>
      <c r="F493" s="126"/>
      <c r="G493" s="127"/>
      <c r="H493" s="253"/>
      <c r="I493" s="129"/>
      <c r="J493" s="230"/>
      <c r="K493" s="148"/>
      <c r="L493" s="148"/>
      <c r="M493" s="148"/>
      <c r="N493" s="148"/>
      <c r="O493" s="148"/>
      <c r="P493" s="148"/>
      <c r="Q493" s="148"/>
      <c r="R493" s="148"/>
      <c r="S493" s="148"/>
      <c r="T493" s="148"/>
      <c r="U493" s="148"/>
      <c r="V493" s="148"/>
      <c r="W493" s="148"/>
      <c r="X493" s="148"/>
      <c r="Y493" s="148"/>
      <c r="Z493" s="148"/>
    </row>
    <row r="494" spans="1:26" x14ac:dyDescent="0.25">
      <c r="A494" s="230"/>
      <c r="B494" s="49"/>
      <c r="C494" s="124" t="s">
        <v>3915</v>
      </c>
      <c r="D494" s="153">
        <f t="shared" si="31"/>
        <v>1</v>
      </c>
      <c r="E494" s="126">
        <v>1</v>
      </c>
      <c r="F494" s="126"/>
      <c r="G494" s="127"/>
      <c r="H494" s="253"/>
      <c r="I494" s="129"/>
      <c r="J494" s="230"/>
      <c r="K494" s="148"/>
      <c r="L494" s="148"/>
      <c r="M494" s="148"/>
      <c r="N494" s="148"/>
      <c r="O494" s="148"/>
      <c r="P494" s="148"/>
      <c r="Q494" s="148"/>
      <c r="R494" s="148"/>
      <c r="S494" s="148"/>
      <c r="T494" s="148"/>
      <c r="U494" s="148"/>
      <c r="V494" s="148"/>
      <c r="W494" s="148"/>
      <c r="X494" s="148"/>
      <c r="Y494" s="148"/>
      <c r="Z494" s="148"/>
    </row>
    <row r="495" spans="1:26" x14ac:dyDescent="0.25">
      <c r="A495" s="230"/>
      <c r="B495" s="97"/>
      <c r="C495" s="254"/>
      <c r="D495" s="255"/>
      <c r="E495" s="255"/>
      <c r="F495" s="255"/>
      <c r="G495" s="255"/>
      <c r="H495" s="255"/>
      <c r="I495" s="98"/>
      <c r="J495" s="230"/>
      <c r="K495" s="148"/>
      <c r="L495" s="148"/>
      <c r="M495" s="148"/>
      <c r="N495" s="148"/>
      <c r="O495" s="148"/>
      <c r="P495" s="148"/>
      <c r="Q495" s="148"/>
      <c r="R495" s="148"/>
      <c r="S495" s="148"/>
      <c r="T495" s="148"/>
      <c r="U495" s="148"/>
      <c r="V495" s="148"/>
      <c r="W495" s="148"/>
      <c r="X495" s="148"/>
      <c r="Y495" s="148"/>
      <c r="Z495" s="148"/>
    </row>
    <row r="496" spans="1:26" x14ac:dyDescent="0.25">
      <c r="A496" s="230"/>
      <c r="B496" s="230"/>
      <c r="C496" s="256"/>
      <c r="D496" s="230"/>
      <c r="E496" s="230"/>
      <c r="F496" s="230"/>
      <c r="G496" s="230"/>
      <c r="H496" s="230"/>
      <c r="I496" s="230"/>
      <c r="J496" s="230"/>
      <c r="K496" s="148"/>
      <c r="L496" s="148"/>
      <c r="M496" s="148"/>
      <c r="N496" s="148"/>
      <c r="O496" s="148"/>
      <c r="P496" s="148"/>
      <c r="Q496" s="148"/>
      <c r="R496" s="148"/>
      <c r="S496" s="148"/>
      <c r="T496" s="148"/>
      <c r="U496" s="148"/>
      <c r="V496" s="148"/>
      <c r="W496" s="148"/>
      <c r="X496" s="148"/>
      <c r="Y496" s="148"/>
      <c r="Z496" s="148"/>
    </row>
    <row r="497" spans="1:26" x14ac:dyDescent="0.25">
      <c r="A497" s="230"/>
      <c r="B497" s="230"/>
      <c r="C497" s="256"/>
      <c r="D497" s="230"/>
      <c r="E497" s="230"/>
      <c r="F497" s="230"/>
      <c r="G497" s="230"/>
      <c r="H497" s="230"/>
      <c r="I497" s="230"/>
      <c r="J497" s="230"/>
      <c r="K497" s="148"/>
      <c r="L497" s="148"/>
      <c r="M497" s="148"/>
      <c r="N497" s="148"/>
      <c r="O497" s="148"/>
      <c r="P497" s="148"/>
      <c r="Q497" s="148"/>
      <c r="R497" s="148"/>
      <c r="S497" s="148"/>
      <c r="T497" s="148"/>
      <c r="U497" s="148"/>
      <c r="V497" s="148"/>
      <c r="W497" s="148"/>
      <c r="X497" s="148"/>
      <c r="Y497" s="148"/>
      <c r="Z497" s="148"/>
    </row>
    <row r="498" spans="1:26" x14ac:dyDescent="0.25">
      <c r="A498" s="230"/>
      <c r="B498" s="230"/>
      <c r="C498" s="256"/>
      <c r="D498" s="230"/>
      <c r="E498" s="230"/>
      <c r="F498" s="230"/>
      <c r="G498" s="230"/>
      <c r="H498" s="230"/>
      <c r="I498" s="230"/>
      <c r="J498" s="230"/>
      <c r="K498" s="148"/>
      <c r="L498" s="148"/>
      <c r="M498" s="148"/>
      <c r="N498" s="148"/>
      <c r="O498" s="148"/>
      <c r="P498" s="148"/>
      <c r="Q498" s="148"/>
      <c r="R498" s="148"/>
      <c r="S498" s="148"/>
      <c r="T498" s="148"/>
      <c r="U498" s="148"/>
      <c r="V498" s="148"/>
      <c r="W498" s="148"/>
      <c r="X498" s="148"/>
      <c r="Y498" s="148"/>
      <c r="Z498" s="148"/>
    </row>
    <row r="499" spans="1:26" x14ac:dyDescent="0.25">
      <c r="A499" s="230"/>
      <c r="B499" s="230"/>
      <c r="C499" s="256"/>
      <c r="D499" s="230"/>
      <c r="E499" s="230"/>
      <c r="F499" s="230"/>
      <c r="G499" s="230"/>
      <c r="H499" s="230"/>
      <c r="I499" s="230"/>
      <c r="J499" s="230"/>
      <c r="K499" s="148"/>
      <c r="L499" s="148"/>
      <c r="M499" s="148"/>
      <c r="N499" s="148"/>
      <c r="O499" s="148"/>
      <c r="P499" s="148"/>
      <c r="Q499" s="148"/>
      <c r="R499" s="148"/>
      <c r="S499" s="148"/>
      <c r="T499" s="148"/>
      <c r="U499" s="148"/>
      <c r="V499" s="148"/>
      <c r="W499" s="148"/>
      <c r="X499" s="148"/>
      <c r="Y499" s="148"/>
      <c r="Z499" s="148"/>
    </row>
    <row r="500" spans="1:26" x14ac:dyDescent="0.25">
      <c r="A500" s="230"/>
      <c r="B500" s="230"/>
      <c r="C500" s="256"/>
      <c r="D500" s="230"/>
      <c r="E500" s="230"/>
      <c r="F500" s="230"/>
      <c r="G500" s="230"/>
      <c r="H500" s="230"/>
      <c r="I500" s="230"/>
      <c r="J500" s="230"/>
      <c r="K500" s="148"/>
      <c r="L500" s="148"/>
      <c r="M500" s="148"/>
      <c r="N500" s="148"/>
      <c r="O500" s="148"/>
      <c r="P500" s="148"/>
      <c r="Q500" s="148"/>
      <c r="R500" s="148"/>
      <c r="S500" s="148"/>
      <c r="T500" s="148"/>
      <c r="U500" s="148"/>
      <c r="V500" s="148"/>
      <c r="W500" s="148"/>
      <c r="X500" s="148"/>
      <c r="Y500" s="148"/>
      <c r="Z500" s="148"/>
    </row>
    <row r="501" spans="1:26" x14ac:dyDescent="0.25">
      <c r="A501" s="230"/>
      <c r="B501" s="230"/>
      <c r="C501" s="256"/>
      <c r="D501" s="230"/>
      <c r="E501" s="230"/>
      <c r="F501" s="230"/>
      <c r="G501" s="230"/>
      <c r="H501" s="230"/>
      <c r="I501" s="230"/>
      <c r="J501" s="230"/>
      <c r="K501" s="148"/>
      <c r="L501" s="148"/>
      <c r="M501" s="148"/>
      <c r="N501" s="148"/>
      <c r="O501" s="148"/>
      <c r="P501" s="148"/>
      <c r="Q501" s="148"/>
      <c r="R501" s="148"/>
      <c r="S501" s="148"/>
      <c r="T501" s="148"/>
      <c r="U501" s="148"/>
      <c r="V501" s="148"/>
      <c r="W501" s="148"/>
      <c r="X501" s="148"/>
      <c r="Y501" s="148"/>
      <c r="Z501" s="148"/>
    </row>
    <row r="502" spans="1:26" ht="18.75" x14ac:dyDescent="0.25">
      <c r="A502" s="234"/>
      <c r="B502" s="407" t="s">
        <v>4960</v>
      </c>
      <c r="C502" s="408"/>
      <c r="D502" s="408"/>
      <c r="E502" s="408"/>
      <c r="F502" s="408"/>
      <c r="G502" s="408"/>
      <c r="H502" s="408"/>
      <c r="I502" s="243"/>
      <c r="J502" s="233"/>
      <c r="K502" s="105"/>
      <c r="L502" s="105"/>
      <c r="M502" s="105"/>
      <c r="N502" s="105"/>
      <c r="O502" s="105"/>
      <c r="P502" s="105"/>
      <c r="Q502" s="105"/>
      <c r="R502" s="105"/>
      <c r="S502" s="105"/>
      <c r="T502" s="105"/>
      <c r="U502" s="105"/>
      <c r="V502" s="105"/>
      <c r="W502" s="105"/>
      <c r="X502" s="105"/>
      <c r="Y502" s="105"/>
      <c r="Z502" s="105"/>
    </row>
    <row r="503" spans="1:26" x14ac:dyDescent="0.25">
      <c r="A503" s="234"/>
      <c r="B503" s="232"/>
      <c r="C503" s="232"/>
      <c r="D503" s="232"/>
      <c r="E503" s="232"/>
      <c r="F503" s="232"/>
      <c r="G503" s="232"/>
      <c r="H503" s="232"/>
      <c r="I503" s="232"/>
      <c r="J503" s="233"/>
      <c r="K503" s="105"/>
      <c r="L503" s="105"/>
      <c r="M503" s="105"/>
      <c r="N503" s="105"/>
      <c r="O503" s="105"/>
      <c r="P503" s="105"/>
      <c r="Q503" s="105"/>
      <c r="R503" s="105"/>
      <c r="S503" s="105"/>
      <c r="T503" s="105"/>
      <c r="U503" s="105"/>
      <c r="V503" s="105"/>
      <c r="W503" s="105"/>
      <c r="X503" s="105"/>
      <c r="Y503" s="105"/>
      <c r="Z503" s="105"/>
    </row>
    <row r="504" spans="1:26" x14ac:dyDescent="0.25">
      <c r="A504" s="234"/>
      <c r="B504" s="232"/>
      <c r="C504" s="244" t="s">
        <v>1478</v>
      </c>
      <c r="D504" s="244"/>
      <c r="E504" s="245">
        <f>IF(SUM(D513:D534)=0,"NA",SUM(E513:E534)/SUM(D513:D534))</f>
        <v>1</v>
      </c>
      <c r="F504" s="246"/>
      <c r="G504" s="248"/>
      <c r="H504" s="234"/>
      <c r="I504" s="232"/>
      <c r="J504" s="233"/>
      <c r="K504" s="105"/>
      <c r="L504" s="105"/>
      <c r="M504" s="105"/>
      <c r="N504" s="105"/>
      <c r="O504" s="105"/>
      <c r="P504" s="105"/>
      <c r="Q504" s="105"/>
      <c r="R504" s="105"/>
      <c r="S504" s="105"/>
      <c r="T504" s="105"/>
      <c r="U504" s="105"/>
      <c r="V504" s="105"/>
      <c r="W504" s="105"/>
      <c r="X504" s="105"/>
      <c r="Y504" s="105"/>
      <c r="Z504" s="105"/>
    </row>
    <row r="505" spans="1:26" x14ac:dyDescent="0.25">
      <c r="A505" s="234"/>
      <c r="B505" s="234"/>
      <c r="C505" s="244" t="s">
        <v>1480</v>
      </c>
      <c r="D505" s="244"/>
      <c r="E505" s="245">
        <f>IF(SUM(D513:D534)=0,"NA",SUM(E539:E548)/SUM(D539:D548))</f>
        <v>1</v>
      </c>
      <c r="F505" s="246"/>
      <c r="G505" s="248"/>
      <c r="H505" s="234"/>
      <c r="I505" s="232"/>
      <c r="J505" s="233"/>
      <c r="K505" s="105"/>
      <c r="L505" s="105"/>
      <c r="M505" s="105"/>
      <c r="N505" s="105"/>
      <c r="O505" s="105"/>
      <c r="P505" s="105"/>
      <c r="Q505" s="105"/>
      <c r="R505" s="105"/>
      <c r="S505" s="105"/>
      <c r="T505" s="105"/>
      <c r="U505" s="105"/>
      <c r="V505" s="105"/>
      <c r="W505" s="105"/>
      <c r="X505" s="105"/>
      <c r="Y505" s="105"/>
      <c r="Z505" s="105"/>
    </row>
    <row r="506" spans="1:26" x14ac:dyDescent="0.25">
      <c r="A506" s="234"/>
      <c r="B506" s="234"/>
      <c r="C506" s="244" t="s">
        <v>1482</v>
      </c>
      <c r="D506" s="244"/>
      <c r="E506" s="177">
        <f>IF(SUM(D513:D534)=0,"NA",E504*0.6+E505*0.4)</f>
        <v>1</v>
      </c>
      <c r="F506" s="249"/>
      <c r="G506" s="235" t="s">
        <v>4937</v>
      </c>
      <c r="H506" s="234"/>
      <c r="I506" s="232"/>
      <c r="J506" s="233"/>
      <c r="K506" s="105"/>
      <c r="L506" s="105"/>
      <c r="M506" s="105"/>
      <c r="N506" s="105"/>
      <c r="O506" s="105"/>
      <c r="P506" s="105"/>
      <c r="Q506" s="105"/>
      <c r="R506" s="105"/>
      <c r="S506" s="105"/>
      <c r="T506" s="105"/>
      <c r="U506" s="105"/>
      <c r="V506" s="105"/>
      <c r="W506" s="105"/>
      <c r="X506" s="105"/>
      <c r="Y506" s="105"/>
      <c r="Z506" s="105"/>
    </row>
    <row r="507" spans="1:26" x14ac:dyDescent="0.25">
      <c r="A507" s="234"/>
      <c r="B507" s="234"/>
      <c r="C507" s="234"/>
      <c r="D507" s="234"/>
      <c r="E507" s="236"/>
      <c r="F507" s="236"/>
      <c r="G507" s="234"/>
      <c r="H507" s="234"/>
      <c r="I507" s="232"/>
      <c r="J507" s="233"/>
      <c r="K507" s="105"/>
      <c r="L507" s="105"/>
      <c r="M507" s="105"/>
      <c r="N507" s="105"/>
      <c r="O507" s="105"/>
      <c r="P507" s="105"/>
      <c r="Q507" s="105"/>
      <c r="R507" s="105"/>
      <c r="S507" s="105"/>
      <c r="T507" s="105"/>
      <c r="U507" s="105"/>
      <c r="V507" s="105"/>
      <c r="W507" s="105"/>
      <c r="X507" s="105"/>
      <c r="Y507" s="105"/>
      <c r="Z507" s="105"/>
    </row>
    <row r="508" spans="1:26" x14ac:dyDescent="0.25">
      <c r="A508" s="230"/>
      <c r="B508" s="231"/>
      <c r="C508" s="232"/>
      <c r="D508" s="231"/>
      <c r="E508" s="231"/>
      <c r="F508" s="231"/>
      <c r="G508" s="231"/>
      <c r="H508" s="232"/>
      <c r="I508" s="232"/>
      <c r="J508" s="233"/>
      <c r="K508" s="148"/>
      <c r="L508" s="148"/>
      <c r="M508" s="148"/>
      <c r="N508" s="148"/>
      <c r="O508" s="148"/>
      <c r="P508" s="148"/>
      <c r="Q508" s="148"/>
      <c r="R508" s="148"/>
      <c r="S508" s="148"/>
      <c r="T508" s="148"/>
      <c r="U508" s="148"/>
      <c r="V508" s="148"/>
      <c r="W508" s="148"/>
      <c r="X508" s="148"/>
      <c r="Y508" s="148"/>
      <c r="Z508" s="148"/>
    </row>
    <row r="509" spans="1:26" x14ac:dyDescent="0.25">
      <c r="A509" s="230"/>
      <c r="B509" s="91"/>
      <c r="C509" s="251"/>
      <c r="D509" s="252"/>
      <c r="E509" s="409"/>
      <c r="F509" s="410"/>
      <c r="G509" s="410"/>
      <c r="H509" s="252"/>
      <c r="I509" s="92"/>
      <c r="J509" s="233"/>
      <c r="K509" s="148"/>
      <c r="L509" s="148"/>
      <c r="M509" s="148"/>
      <c r="N509" s="148"/>
      <c r="O509" s="148"/>
      <c r="P509" s="148"/>
      <c r="Q509" s="148"/>
      <c r="R509" s="148"/>
      <c r="S509" s="148"/>
      <c r="T509" s="148"/>
      <c r="U509" s="148"/>
      <c r="V509" s="148"/>
      <c r="W509" s="148"/>
      <c r="X509" s="148"/>
      <c r="Y509" s="148"/>
      <c r="Z509" s="148"/>
    </row>
    <row r="510" spans="1:26" x14ac:dyDescent="0.25">
      <c r="A510" s="230"/>
      <c r="B510" s="49"/>
      <c r="C510" s="234" t="s">
        <v>1484</v>
      </c>
      <c r="D510" s="253"/>
      <c r="E510" s="253"/>
      <c r="F510" s="253"/>
      <c r="G510" s="253"/>
      <c r="H510" s="253"/>
      <c r="I510" s="93"/>
      <c r="J510" s="233"/>
      <c r="K510" s="148"/>
      <c r="L510" s="148"/>
      <c r="M510" s="148"/>
      <c r="N510" s="148"/>
      <c r="O510" s="148"/>
      <c r="P510" s="148"/>
      <c r="Q510" s="148"/>
      <c r="R510" s="148"/>
      <c r="S510" s="148"/>
      <c r="T510" s="148"/>
      <c r="U510" s="148"/>
      <c r="V510" s="148"/>
      <c r="W510" s="148"/>
      <c r="X510" s="148"/>
      <c r="Y510" s="148"/>
      <c r="Z510" s="148"/>
    </row>
    <row r="511" spans="1:26" x14ac:dyDescent="0.25">
      <c r="A511" s="230"/>
      <c r="B511" s="123"/>
      <c r="C511" s="234"/>
      <c r="D511" s="253"/>
      <c r="E511" s="253"/>
      <c r="F511" s="253"/>
      <c r="G511" s="253"/>
      <c r="H511" s="253"/>
      <c r="I511" s="93"/>
      <c r="J511" s="233"/>
      <c r="K511" s="148"/>
      <c r="L511" s="148"/>
      <c r="M511" s="148"/>
      <c r="N511" s="148"/>
      <c r="O511" s="148"/>
      <c r="P511" s="148"/>
      <c r="Q511" s="148"/>
      <c r="R511" s="148"/>
      <c r="S511" s="148"/>
      <c r="T511" s="148"/>
      <c r="U511" s="148"/>
      <c r="V511" s="148"/>
      <c r="W511" s="148"/>
      <c r="X511" s="148"/>
      <c r="Y511" s="148"/>
      <c r="Z511" s="148"/>
    </row>
    <row r="512" spans="1:26" x14ac:dyDescent="0.25">
      <c r="A512" s="230"/>
      <c r="B512" s="123"/>
      <c r="C512" s="232" t="s">
        <v>726</v>
      </c>
      <c r="D512" s="231"/>
      <c r="E512" s="231" t="s">
        <v>1485</v>
      </c>
      <c r="F512" s="231" t="s">
        <v>712</v>
      </c>
      <c r="G512" s="231" t="s">
        <v>1486</v>
      </c>
      <c r="H512" s="253"/>
      <c r="I512" s="93"/>
      <c r="J512" s="233"/>
      <c r="K512" s="148"/>
      <c r="L512" s="148"/>
      <c r="M512" s="148"/>
      <c r="N512" s="148"/>
      <c r="O512" s="148"/>
      <c r="P512" s="148"/>
      <c r="Q512" s="148"/>
      <c r="R512" s="148"/>
      <c r="S512" s="148"/>
      <c r="T512" s="148"/>
      <c r="U512" s="148"/>
      <c r="V512" s="148"/>
      <c r="W512" s="148"/>
      <c r="X512" s="148"/>
      <c r="Y512" s="148"/>
      <c r="Z512" s="148"/>
    </row>
    <row r="513" spans="1:26" x14ac:dyDescent="0.25">
      <c r="A513" s="230"/>
      <c r="B513" s="49"/>
      <c r="C513" s="124" t="s">
        <v>1487</v>
      </c>
      <c r="D513" s="153">
        <f t="shared" ref="D513:D534" si="32">IF(E513="Justificado",0,1)</f>
        <v>1</v>
      </c>
      <c r="E513" s="126">
        <v>1</v>
      </c>
      <c r="F513" s="126"/>
      <c r="G513" s="127"/>
      <c r="H513" s="253"/>
      <c r="I513" s="93"/>
      <c r="J513" s="230"/>
      <c r="K513" s="148"/>
      <c r="L513" s="148"/>
      <c r="M513" s="148"/>
      <c r="N513" s="148"/>
      <c r="O513" s="148"/>
      <c r="P513" s="148"/>
      <c r="Q513" s="148"/>
      <c r="R513" s="148"/>
      <c r="S513" s="148"/>
      <c r="T513" s="148"/>
      <c r="U513" s="148"/>
      <c r="V513" s="148"/>
      <c r="W513" s="148"/>
      <c r="X513" s="148"/>
      <c r="Y513" s="148"/>
      <c r="Z513" s="148"/>
    </row>
    <row r="514" spans="1:26" ht="24" x14ac:dyDescent="0.25">
      <c r="A514" s="230"/>
      <c r="B514" s="49"/>
      <c r="C514" s="124" t="s">
        <v>1488</v>
      </c>
      <c r="D514" s="153">
        <f t="shared" si="32"/>
        <v>1</v>
      </c>
      <c r="E514" s="126">
        <v>1</v>
      </c>
      <c r="F514" s="126"/>
      <c r="G514" s="127"/>
      <c r="H514" s="253"/>
      <c r="I514" s="93"/>
      <c r="J514" s="230"/>
      <c r="K514" s="148"/>
      <c r="L514" s="148"/>
      <c r="M514" s="148"/>
      <c r="N514" s="148"/>
      <c r="O514" s="148"/>
      <c r="P514" s="148"/>
      <c r="Q514" s="148"/>
      <c r="R514" s="148"/>
      <c r="S514" s="148"/>
      <c r="T514" s="148"/>
      <c r="U514" s="148"/>
      <c r="V514" s="148"/>
      <c r="W514" s="148"/>
      <c r="X514" s="148"/>
      <c r="Y514" s="148"/>
      <c r="Z514" s="148"/>
    </row>
    <row r="515" spans="1:26" x14ac:dyDescent="0.25">
      <c r="A515" s="230"/>
      <c r="B515" s="49"/>
      <c r="C515" s="124" t="s">
        <v>4961</v>
      </c>
      <c r="D515" s="153">
        <f t="shared" si="32"/>
        <v>1</v>
      </c>
      <c r="E515" s="126">
        <v>1</v>
      </c>
      <c r="F515" s="126"/>
      <c r="G515" s="127"/>
      <c r="H515" s="253"/>
      <c r="I515" s="93"/>
      <c r="J515" s="230"/>
      <c r="K515" s="148"/>
      <c r="L515" s="148"/>
      <c r="M515" s="148"/>
      <c r="N515" s="148"/>
      <c r="O515" s="148"/>
      <c r="P515" s="148"/>
      <c r="Q515" s="148"/>
      <c r="R515" s="148"/>
      <c r="S515" s="148"/>
      <c r="T515" s="148"/>
      <c r="U515" s="148"/>
      <c r="V515" s="148"/>
      <c r="W515" s="148"/>
      <c r="X515" s="148"/>
      <c r="Y515" s="148"/>
      <c r="Z515" s="148"/>
    </row>
    <row r="516" spans="1:26" x14ac:dyDescent="0.25">
      <c r="A516" s="230"/>
      <c r="B516" s="49"/>
      <c r="C516" s="124" t="s">
        <v>4962</v>
      </c>
      <c r="D516" s="153">
        <f t="shared" si="32"/>
        <v>1</v>
      </c>
      <c r="E516" s="126">
        <v>1</v>
      </c>
      <c r="F516" s="126"/>
      <c r="G516" s="127"/>
      <c r="H516" s="253"/>
      <c r="I516" s="93"/>
      <c r="J516" s="230"/>
      <c r="K516" s="148"/>
      <c r="L516" s="148"/>
      <c r="M516" s="148"/>
      <c r="N516" s="148"/>
      <c r="O516" s="148"/>
      <c r="P516" s="148"/>
      <c r="Q516" s="148"/>
      <c r="R516" s="148"/>
      <c r="S516" s="148"/>
      <c r="T516" s="148"/>
      <c r="U516" s="148"/>
      <c r="V516" s="148"/>
      <c r="W516" s="148"/>
      <c r="X516" s="148"/>
      <c r="Y516" s="148"/>
      <c r="Z516" s="148"/>
    </row>
    <row r="517" spans="1:26" ht="48" x14ac:dyDescent="0.25">
      <c r="A517" s="230"/>
      <c r="B517" s="49"/>
      <c r="C517" s="128" t="s">
        <v>4963</v>
      </c>
      <c r="D517" s="153">
        <f t="shared" si="32"/>
        <v>1</v>
      </c>
      <c r="E517" s="126">
        <v>1</v>
      </c>
      <c r="F517" s="126"/>
      <c r="G517" s="127"/>
      <c r="H517" s="253"/>
      <c r="I517" s="93"/>
      <c r="J517" s="230"/>
      <c r="K517" s="148"/>
      <c r="L517" s="148"/>
      <c r="M517" s="148"/>
      <c r="N517" s="148"/>
      <c r="O517" s="148"/>
      <c r="P517" s="148"/>
      <c r="Q517" s="148"/>
      <c r="R517" s="148"/>
      <c r="S517" s="148"/>
      <c r="T517" s="148"/>
      <c r="U517" s="148"/>
      <c r="V517" s="148"/>
      <c r="W517" s="148"/>
      <c r="X517" s="148"/>
      <c r="Y517" s="148"/>
      <c r="Z517" s="148"/>
    </row>
    <row r="518" spans="1:26" ht="48" x14ac:dyDescent="0.25">
      <c r="A518" s="230"/>
      <c r="B518" s="49"/>
      <c r="C518" s="128" t="s">
        <v>4964</v>
      </c>
      <c r="D518" s="153">
        <f t="shared" si="32"/>
        <v>1</v>
      </c>
      <c r="E518" s="126">
        <v>1</v>
      </c>
      <c r="F518" s="126"/>
      <c r="G518" s="127"/>
      <c r="H518" s="253"/>
      <c r="I518" s="93"/>
      <c r="J518" s="230"/>
      <c r="K518" s="148"/>
      <c r="L518" s="148"/>
      <c r="M518" s="148"/>
      <c r="N518" s="148"/>
      <c r="O518" s="148"/>
      <c r="P518" s="148"/>
      <c r="Q518" s="148"/>
      <c r="R518" s="148"/>
      <c r="S518" s="148"/>
      <c r="T518" s="148"/>
      <c r="U518" s="148"/>
      <c r="V518" s="148"/>
      <c r="W518" s="148"/>
      <c r="X518" s="148"/>
      <c r="Y518" s="148"/>
      <c r="Z518" s="148"/>
    </row>
    <row r="519" spans="1:26" x14ac:dyDescent="0.25">
      <c r="A519" s="230"/>
      <c r="B519" s="49"/>
      <c r="C519" s="128" t="s">
        <v>4965</v>
      </c>
      <c r="D519" s="153">
        <f t="shared" si="32"/>
        <v>1</v>
      </c>
      <c r="E519" s="126">
        <v>1</v>
      </c>
      <c r="F519" s="126"/>
      <c r="G519" s="127"/>
      <c r="H519" s="253"/>
      <c r="I519" s="93"/>
      <c r="J519" s="230"/>
      <c r="K519" s="148"/>
      <c r="L519" s="148"/>
      <c r="M519" s="148"/>
      <c r="N519" s="148"/>
      <c r="O519" s="148"/>
      <c r="P519" s="148"/>
      <c r="Q519" s="148"/>
      <c r="R519" s="148"/>
      <c r="S519" s="148"/>
      <c r="T519" s="148"/>
      <c r="U519" s="148"/>
      <c r="V519" s="148"/>
      <c r="W519" s="148"/>
      <c r="X519" s="148"/>
      <c r="Y519" s="148"/>
      <c r="Z519" s="148"/>
    </row>
    <row r="520" spans="1:26" ht="24" x14ac:dyDescent="0.25">
      <c r="A520" s="230"/>
      <c r="B520" s="49"/>
      <c r="C520" s="128" t="s">
        <v>4966</v>
      </c>
      <c r="D520" s="153">
        <f t="shared" si="32"/>
        <v>1</v>
      </c>
      <c r="E520" s="126">
        <v>1</v>
      </c>
      <c r="F520" s="126"/>
      <c r="G520" s="127"/>
      <c r="H520" s="253"/>
      <c r="I520" s="93"/>
      <c r="J520" s="230"/>
      <c r="K520" s="148"/>
      <c r="L520" s="148"/>
      <c r="M520" s="148"/>
      <c r="N520" s="148"/>
      <c r="O520" s="148"/>
      <c r="P520" s="148"/>
      <c r="Q520" s="148"/>
      <c r="R520" s="148"/>
      <c r="S520" s="148"/>
      <c r="T520" s="148"/>
      <c r="U520" s="148"/>
      <c r="V520" s="148"/>
      <c r="W520" s="148"/>
      <c r="X520" s="148"/>
      <c r="Y520" s="148"/>
      <c r="Z520" s="148"/>
    </row>
    <row r="521" spans="1:26" x14ac:dyDescent="0.25">
      <c r="A521" s="230"/>
      <c r="B521" s="49"/>
      <c r="C521" s="128" t="s">
        <v>4967</v>
      </c>
      <c r="D521" s="153">
        <f t="shared" si="32"/>
        <v>1</v>
      </c>
      <c r="E521" s="126">
        <v>1</v>
      </c>
      <c r="F521" s="126"/>
      <c r="G521" s="127"/>
      <c r="H521" s="253"/>
      <c r="I521" s="93"/>
      <c r="J521" s="230"/>
      <c r="K521" s="148"/>
      <c r="L521" s="148"/>
      <c r="M521" s="148"/>
      <c r="N521" s="148"/>
      <c r="O521" s="148"/>
      <c r="P521" s="148"/>
      <c r="Q521" s="148"/>
      <c r="R521" s="148"/>
      <c r="S521" s="148"/>
      <c r="T521" s="148"/>
      <c r="U521" s="148"/>
      <c r="V521" s="148"/>
      <c r="W521" s="148"/>
      <c r="X521" s="148"/>
      <c r="Y521" s="148"/>
      <c r="Z521" s="148"/>
    </row>
    <row r="522" spans="1:26" ht="24" x14ac:dyDescent="0.25">
      <c r="A522" s="230"/>
      <c r="B522" s="49"/>
      <c r="C522" s="128" t="s">
        <v>4968</v>
      </c>
      <c r="D522" s="153">
        <f t="shared" si="32"/>
        <v>1</v>
      </c>
      <c r="E522" s="126">
        <v>1</v>
      </c>
      <c r="F522" s="126"/>
      <c r="G522" s="127"/>
      <c r="H522" s="253"/>
      <c r="I522" s="93"/>
      <c r="J522" s="230"/>
      <c r="K522" s="148"/>
      <c r="L522" s="148"/>
      <c r="M522" s="148"/>
      <c r="N522" s="148"/>
      <c r="O522" s="148"/>
      <c r="P522" s="148"/>
      <c r="Q522" s="148"/>
      <c r="R522" s="148"/>
      <c r="S522" s="148"/>
      <c r="T522" s="148"/>
      <c r="U522" s="148"/>
      <c r="V522" s="148"/>
      <c r="W522" s="148"/>
      <c r="X522" s="148"/>
      <c r="Y522" s="148"/>
      <c r="Z522" s="148"/>
    </row>
    <row r="523" spans="1:26" ht="36" x14ac:dyDescent="0.25">
      <c r="A523" s="230"/>
      <c r="B523" s="49"/>
      <c r="C523" s="128" t="s">
        <v>4969</v>
      </c>
      <c r="D523" s="153">
        <f t="shared" si="32"/>
        <v>1</v>
      </c>
      <c r="E523" s="126">
        <v>1</v>
      </c>
      <c r="F523" s="126"/>
      <c r="G523" s="127"/>
      <c r="H523" s="253"/>
      <c r="I523" s="93"/>
      <c r="J523" s="230"/>
      <c r="K523" s="148"/>
      <c r="L523" s="148"/>
      <c r="M523" s="148"/>
      <c r="N523" s="148"/>
      <c r="O523" s="148"/>
      <c r="P523" s="148"/>
      <c r="Q523" s="148"/>
      <c r="R523" s="148"/>
      <c r="S523" s="148"/>
      <c r="T523" s="148"/>
      <c r="U523" s="148"/>
      <c r="V523" s="148"/>
      <c r="W523" s="148"/>
      <c r="X523" s="148"/>
      <c r="Y523" s="148"/>
      <c r="Z523" s="148"/>
    </row>
    <row r="524" spans="1:26" ht="24" x14ac:dyDescent="0.25">
      <c r="A524" s="230"/>
      <c r="B524" s="49"/>
      <c r="C524" s="128" t="s">
        <v>4970</v>
      </c>
      <c r="D524" s="153">
        <f t="shared" si="32"/>
        <v>1</v>
      </c>
      <c r="E524" s="126">
        <v>1</v>
      </c>
      <c r="F524" s="126"/>
      <c r="G524" s="127"/>
      <c r="H524" s="253"/>
      <c r="I524" s="93"/>
      <c r="J524" s="230"/>
      <c r="K524" s="148"/>
      <c r="L524" s="148"/>
      <c r="M524" s="148"/>
      <c r="N524" s="148"/>
      <c r="O524" s="148"/>
      <c r="P524" s="148"/>
      <c r="Q524" s="148"/>
      <c r="R524" s="148"/>
      <c r="S524" s="148"/>
      <c r="T524" s="148"/>
      <c r="U524" s="148"/>
      <c r="V524" s="148"/>
      <c r="W524" s="148"/>
      <c r="X524" s="148"/>
      <c r="Y524" s="148"/>
      <c r="Z524" s="148"/>
    </row>
    <row r="525" spans="1:26" ht="36" x14ac:dyDescent="0.25">
      <c r="A525" s="230"/>
      <c r="B525" s="49"/>
      <c r="C525" s="128" t="s">
        <v>4971</v>
      </c>
      <c r="D525" s="153">
        <f t="shared" si="32"/>
        <v>1</v>
      </c>
      <c r="E525" s="126">
        <v>1</v>
      </c>
      <c r="F525" s="126"/>
      <c r="G525" s="127"/>
      <c r="H525" s="253"/>
      <c r="I525" s="93"/>
      <c r="J525" s="230"/>
      <c r="K525" s="148"/>
      <c r="L525" s="148"/>
      <c r="M525" s="148"/>
      <c r="N525" s="148"/>
      <c r="O525" s="148"/>
      <c r="P525" s="148"/>
      <c r="Q525" s="148"/>
      <c r="R525" s="148"/>
      <c r="S525" s="148"/>
      <c r="T525" s="148"/>
      <c r="U525" s="148"/>
      <c r="V525" s="148"/>
      <c r="W525" s="148"/>
      <c r="X525" s="148"/>
      <c r="Y525" s="148"/>
      <c r="Z525" s="148"/>
    </row>
    <row r="526" spans="1:26" ht="24" x14ac:dyDescent="0.25">
      <c r="A526" s="230"/>
      <c r="B526" s="49"/>
      <c r="C526" s="128" t="s">
        <v>4972</v>
      </c>
      <c r="D526" s="153">
        <f t="shared" si="32"/>
        <v>1</v>
      </c>
      <c r="E526" s="126">
        <v>1</v>
      </c>
      <c r="F526" s="126"/>
      <c r="G526" s="127"/>
      <c r="H526" s="253"/>
      <c r="I526" s="93"/>
      <c r="J526" s="230"/>
      <c r="K526" s="148"/>
      <c r="L526" s="148"/>
      <c r="M526" s="148"/>
      <c r="N526" s="148"/>
      <c r="O526" s="148"/>
      <c r="P526" s="148"/>
      <c r="Q526" s="148"/>
      <c r="R526" s="148"/>
      <c r="S526" s="148"/>
      <c r="T526" s="148"/>
      <c r="U526" s="148"/>
      <c r="V526" s="148"/>
      <c r="W526" s="148"/>
      <c r="X526" s="148"/>
      <c r="Y526" s="148"/>
      <c r="Z526" s="148"/>
    </row>
    <row r="527" spans="1:26" x14ac:dyDescent="0.25">
      <c r="A527" s="230"/>
      <c r="B527" s="49"/>
      <c r="C527" s="128" t="s">
        <v>4973</v>
      </c>
      <c r="D527" s="153">
        <f t="shared" si="32"/>
        <v>1</v>
      </c>
      <c r="E527" s="126">
        <v>1</v>
      </c>
      <c r="F527" s="126"/>
      <c r="G527" s="127"/>
      <c r="H527" s="253"/>
      <c r="I527" s="93"/>
      <c r="J527" s="230"/>
      <c r="K527" s="148"/>
      <c r="L527" s="148"/>
      <c r="M527" s="148"/>
      <c r="N527" s="148"/>
      <c r="O527" s="148"/>
      <c r="P527" s="148"/>
      <c r="Q527" s="148"/>
      <c r="R527" s="148"/>
      <c r="S527" s="148"/>
      <c r="T527" s="148"/>
      <c r="U527" s="148"/>
      <c r="V527" s="148"/>
      <c r="W527" s="148"/>
      <c r="X527" s="148"/>
      <c r="Y527" s="148"/>
      <c r="Z527" s="148"/>
    </row>
    <row r="528" spans="1:26" ht="24" x14ac:dyDescent="0.25">
      <c r="A528" s="230"/>
      <c r="B528" s="49"/>
      <c r="C528" s="128" t="s">
        <v>4974</v>
      </c>
      <c r="D528" s="153">
        <f t="shared" si="32"/>
        <v>1</v>
      </c>
      <c r="E528" s="126">
        <v>1</v>
      </c>
      <c r="F528" s="126"/>
      <c r="G528" s="127"/>
      <c r="H528" s="253"/>
      <c r="I528" s="93"/>
      <c r="J528" s="230"/>
      <c r="K528" s="148"/>
      <c r="L528" s="148"/>
      <c r="M528" s="148"/>
      <c r="N528" s="148"/>
      <c r="O528" s="148"/>
      <c r="P528" s="148"/>
      <c r="Q528" s="148"/>
      <c r="R528" s="148"/>
      <c r="S528" s="148"/>
      <c r="T528" s="148"/>
      <c r="U528" s="148"/>
      <c r="V528" s="148"/>
      <c r="W528" s="148"/>
      <c r="X528" s="148"/>
      <c r="Y528" s="148"/>
      <c r="Z528" s="148"/>
    </row>
    <row r="529" spans="1:26" x14ac:dyDescent="0.25">
      <c r="A529" s="230"/>
      <c r="B529" s="49"/>
      <c r="C529" s="128" t="s">
        <v>4975</v>
      </c>
      <c r="D529" s="153">
        <f t="shared" si="32"/>
        <v>1</v>
      </c>
      <c r="E529" s="126">
        <v>1</v>
      </c>
      <c r="F529" s="126"/>
      <c r="G529" s="127"/>
      <c r="H529" s="253"/>
      <c r="I529" s="93"/>
      <c r="J529" s="230"/>
      <c r="K529" s="148"/>
      <c r="L529" s="148"/>
      <c r="M529" s="148"/>
      <c r="N529" s="148"/>
      <c r="O529" s="148"/>
      <c r="P529" s="148"/>
      <c r="Q529" s="148"/>
      <c r="R529" s="148"/>
      <c r="S529" s="148"/>
      <c r="T529" s="148"/>
      <c r="U529" s="148"/>
      <c r="V529" s="148"/>
      <c r="W529" s="148"/>
      <c r="X529" s="148"/>
      <c r="Y529" s="148"/>
      <c r="Z529" s="148"/>
    </row>
    <row r="530" spans="1:26" x14ac:dyDescent="0.25">
      <c r="A530" s="230"/>
      <c r="B530" s="49"/>
      <c r="C530" s="128" t="s">
        <v>4976</v>
      </c>
      <c r="D530" s="153">
        <f t="shared" si="32"/>
        <v>1</v>
      </c>
      <c r="E530" s="126">
        <v>1</v>
      </c>
      <c r="F530" s="126"/>
      <c r="G530" s="127"/>
      <c r="H530" s="253"/>
      <c r="I530" s="93"/>
      <c r="J530" s="230"/>
      <c r="K530" s="148"/>
      <c r="L530" s="148"/>
      <c r="M530" s="148"/>
      <c r="N530" s="148"/>
      <c r="O530" s="148"/>
      <c r="P530" s="148"/>
      <c r="Q530" s="148"/>
      <c r="R530" s="148"/>
      <c r="S530" s="148"/>
      <c r="T530" s="148"/>
      <c r="U530" s="148"/>
      <c r="V530" s="148"/>
      <c r="W530" s="148"/>
      <c r="X530" s="148"/>
      <c r="Y530" s="148"/>
      <c r="Z530" s="148"/>
    </row>
    <row r="531" spans="1:26" x14ac:dyDescent="0.25">
      <c r="A531" s="230"/>
      <c r="B531" s="49"/>
      <c r="C531" s="128" t="s">
        <v>4977</v>
      </c>
      <c r="D531" s="153">
        <f t="shared" si="32"/>
        <v>1</v>
      </c>
      <c r="E531" s="126">
        <v>1</v>
      </c>
      <c r="F531" s="126"/>
      <c r="G531" s="127"/>
      <c r="H531" s="253"/>
      <c r="I531" s="93"/>
      <c r="J531" s="230"/>
      <c r="K531" s="148"/>
      <c r="L531" s="148"/>
      <c r="M531" s="148"/>
      <c r="N531" s="148"/>
      <c r="O531" s="148"/>
      <c r="P531" s="148"/>
      <c r="Q531" s="148"/>
      <c r="R531" s="148"/>
      <c r="S531" s="148"/>
      <c r="T531" s="148"/>
      <c r="U531" s="148"/>
      <c r="V531" s="148"/>
      <c r="W531" s="148"/>
      <c r="X531" s="148"/>
      <c r="Y531" s="148"/>
      <c r="Z531" s="148"/>
    </row>
    <row r="532" spans="1:26" x14ac:dyDescent="0.25">
      <c r="A532" s="230"/>
      <c r="B532" s="49"/>
      <c r="C532" s="128" t="s">
        <v>4978</v>
      </c>
      <c r="D532" s="153">
        <f t="shared" si="32"/>
        <v>1</v>
      </c>
      <c r="E532" s="126">
        <v>1</v>
      </c>
      <c r="F532" s="126"/>
      <c r="G532" s="127"/>
      <c r="H532" s="253"/>
      <c r="I532" s="93"/>
      <c r="J532" s="230"/>
      <c r="K532" s="148"/>
      <c r="L532" s="148"/>
      <c r="M532" s="148"/>
      <c r="N532" s="148"/>
      <c r="O532" s="148"/>
      <c r="P532" s="148"/>
      <c r="Q532" s="148"/>
      <c r="R532" s="148"/>
      <c r="S532" s="148"/>
      <c r="T532" s="148"/>
      <c r="U532" s="148"/>
      <c r="V532" s="148"/>
      <c r="W532" s="148"/>
      <c r="X532" s="148"/>
      <c r="Y532" s="148"/>
      <c r="Z532" s="148"/>
    </row>
    <row r="533" spans="1:26" x14ac:dyDescent="0.25">
      <c r="A533" s="230"/>
      <c r="B533" s="49"/>
      <c r="C533" s="128" t="s">
        <v>4979</v>
      </c>
      <c r="D533" s="153">
        <f t="shared" si="32"/>
        <v>1</v>
      </c>
      <c r="E533" s="126">
        <v>1</v>
      </c>
      <c r="F533" s="126"/>
      <c r="G533" s="127"/>
      <c r="H533" s="253"/>
      <c r="I533" s="93"/>
      <c r="J533" s="230"/>
      <c r="K533" s="148"/>
      <c r="L533" s="148"/>
      <c r="M533" s="148"/>
      <c r="N533" s="148"/>
      <c r="O533" s="148"/>
      <c r="P533" s="148"/>
      <c r="Q533" s="148"/>
      <c r="R533" s="148"/>
      <c r="S533" s="148"/>
      <c r="T533" s="148"/>
      <c r="U533" s="148"/>
      <c r="V533" s="148"/>
      <c r="W533" s="148"/>
      <c r="X533" s="148"/>
      <c r="Y533" s="148"/>
      <c r="Z533" s="148"/>
    </row>
    <row r="534" spans="1:26" ht="24" x14ac:dyDescent="0.25">
      <c r="A534" s="230"/>
      <c r="B534" s="49"/>
      <c r="C534" s="128" t="s">
        <v>4980</v>
      </c>
      <c r="D534" s="153">
        <f t="shared" si="32"/>
        <v>1</v>
      </c>
      <c r="E534" s="126">
        <v>1</v>
      </c>
      <c r="F534" s="126"/>
      <c r="G534" s="127"/>
      <c r="H534" s="253"/>
      <c r="I534" s="93"/>
      <c r="J534" s="230"/>
      <c r="K534" s="148"/>
      <c r="L534" s="148"/>
      <c r="M534" s="148"/>
      <c r="N534" s="148"/>
      <c r="O534" s="148"/>
      <c r="P534" s="148"/>
      <c r="Q534" s="148"/>
      <c r="R534" s="148"/>
      <c r="S534" s="148"/>
      <c r="T534" s="148"/>
      <c r="U534" s="148"/>
      <c r="V534" s="148"/>
      <c r="W534" s="148"/>
      <c r="X534" s="148"/>
      <c r="Y534" s="148"/>
      <c r="Z534" s="148"/>
    </row>
    <row r="535" spans="1:26" x14ac:dyDescent="0.25">
      <c r="A535" s="230"/>
      <c r="B535" s="49"/>
      <c r="C535" s="234"/>
      <c r="D535" s="253"/>
      <c r="E535" s="253"/>
      <c r="F535" s="253"/>
      <c r="G535" s="253"/>
      <c r="H535" s="253"/>
      <c r="I535" s="129"/>
      <c r="J535" s="230"/>
      <c r="K535" s="148"/>
      <c r="L535" s="148"/>
      <c r="M535" s="148"/>
      <c r="N535" s="148"/>
      <c r="O535" s="148"/>
      <c r="P535" s="148"/>
      <c r="Q535" s="148"/>
      <c r="R535" s="148"/>
      <c r="S535" s="148"/>
      <c r="T535" s="148"/>
      <c r="U535" s="148"/>
      <c r="V535" s="148"/>
      <c r="W535" s="148"/>
      <c r="X535" s="148"/>
      <c r="Y535" s="148"/>
      <c r="Z535" s="148"/>
    </row>
    <row r="536" spans="1:26" x14ac:dyDescent="0.25">
      <c r="A536" s="230"/>
      <c r="B536" s="49"/>
      <c r="C536" s="234" t="s">
        <v>1480</v>
      </c>
      <c r="D536" s="253"/>
      <c r="E536" s="253"/>
      <c r="F536" s="253"/>
      <c r="G536" s="253"/>
      <c r="H536" s="253"/>
      <c r="I536" s="129"/>
      <c r="J536" s="230"/>
      <c r="K536" s="148"/>
      <c r="L536" s="148"/>
      <c r="M536" s="148"/>
      <c r="N536" s="148"/>
      <c r="O536" s="148"/>
      <c r="P536" s="148"/>
      <c r="Q536" s="148"/>
      <c r="R536" s="148"/>
      <c r="S536" s="148"/>
      <c r="T536" s="148"/>
      <c r="U536" s="148"/>
      <c r="V536" s="148"/>
      <c r="W536" s="148"/>
      <c r="X536" s="148"/>
      <c r="Y536" s="148"/>
      <c r="Z536" s="148"/>
    </row>
    <row r="537" spans="1:26" x14ac:dyDescent="0.25">
      <c r="A537" s="230"/>
      <c r="B537" s="49"/>
      <c r="C537" s="234"/>
      <c r="D537" s="253"/>
      <c r="E537" s="253"/>
      <c r="F537" s="253"/>
      <c r="G537" s="253"/>
      <c r="H537" s="253"/>
      <c r="I537" s="129"/>
      <c r="J537" s="230"/>
      <c r="K537" s="148"/>
      <c r="L537" s="148"/>
      <c r="M537" s="148"/>
      <c r="N537" s="148"/>
      <c r="O537" s="148"/>
      <c r="P537" s="148"/>
      <c r="Q537" s="148"/>
      <c r="R537" s="148"/>
      <c r="S537" s="148"/>
      <c r="T537" s="148"/>
      <c r="U537" s="148"/>
      <c r="V537" s="148"/>
      <c r="W537" s="148"/>
      <c r="X537" s="148"/>
      <c r="Y537" s="148"/>
      <c r="Z537" s="148"/>
    </row>
    <row r="538" spans="1:26" x14ac:dyDescent="0.25">
      <c r="A538" s="230"/>
      <c r="B538" s="49"/>
      <c r="C538" s="232" t="s">
        <v>726</v>
      </c>
      <c r="D538" s="231"/>
      <c r="E538" s="231" t="s">
        <v>1485</v>
      </c>
      <c r="F538" s="231" t="s">
        <v>712</v>
      </c>
      <c r="G538" s="231" t="s">
        <v>1486</v>
      </c>
      <c r="H538" s="253"/>
      <c r="I538" s="129"/>
      <c r="J538" s="230"/>
      <c r="K538" s="148"/>
      <c r="L538" s="148"/>
      <c r="M538" s="148"/>
      <c r="N538" s="148"/>
      <c r="O538" s="148"/>
      <c r="P538" s="148"/>
      <c r="Q538" s="148"/>
      <c r="R538" s="148"/>
      <c r="S538" s="148"/>
      <c r="T538" s="148"/>
      <c r="U538" s="148"/>
      <c r="V538" s="148"/>
      <c r="W538" s="148"/>
      <c r="X538" s="148"/>
      <c r="Y538" s="148"/>
      <c r="Z538" s="148"/>
    </row>
    <row r="539" spans="1:26" ht="24" x14ac:dyDescent="0.25">
      <c r="A539" s="230"/>
      <c r="B539" s="49"/>
      <c r="C539" s="130" t="s">
        <v>4981</v>
      </c>
      <c r="D539" s="153">
        <f t="shared" ref="D539:D545" si="33">IF(E539="Justificado",0,1)</f>
        <v>1</v>
      </c>
      <c r="E539" s="126">
        <v>1</v>
      </c>
      <c r="F539" s="126"/>
      <c r="G539" s="127"/>
      <c r="H539" s="253"/>
      <c r="I539" s="129"/>
      <c r="J539" s="230"/>
      <c r="K539" s="148"/>
      <c r="L539" s="148"/>
      <c r="M539" s="148"/>
      <c r="N539" s="148"/>
      <c r="O539" s="148"/>
      <c r="P539" s="148"/>
      <c r="Q539" s="148"/>
      <c r="R539" s="148"/>
      <c r="S539" s="148"/>
      <c r="T539" s="148"/>
      <c r="U539" s="148"/>
      <c r="V539" s="148"/>
      <c r="W539" s="148"/>
      <c r="X539" s="148"/>
      <c r="Y539" s="148"/>
      <c r="Z539" s="148"/>
    </row>
    <row r="540" spans="1:26" ht="36" x14ac:dyDescent="0.25">
      <c r="A540" s="230"/>
      <c r="B540" s="49"/>
      <c r="C540" s="124" t="s">
        <v>2070</v>
      </c>
      <c r="D540" s="153">
        <f t="shared" si="33"/>
        <v>1</v>
      </c>
      <c r="E540" s="126">
        <v>1</v>
      </c>
      <c r="F540" s="126"/>
      <c r="G540" s="127"/>
      <c r="H540" s="253"/>
      <c r="I540" s="129"/>
      <c r="J540" s="230"/>
      <c r="K540" s="148"/>
      <c r="L540" s="148"/>
      <c r="M540" s="148"/>
      <c r="N540" s="148"/>
      <c r="O540" s="148"/>
      <c r="P540" s="148"/>
      <c r="Q540" s="148"/>
      <c r="R540" s="148"/>
      <c r="S540" s="148"/>
      <c r="T540" s="148"/>
      <c r="U540" s="148"/>
      <c r="V540" s="148"/>
      <c r="W540" s="148"/>
      <c r="X540" s="148"/>
      <c r="Y540" s="148"/>
      <c r="Z540" s="148"/>
    </row>
    <row r="541" spans="1:26" ht="36" x14ac:dyDescent="0.25">
      <c r="A541" s="230"/>
      <c r="B541" s="49"/>
      <c r="C541" s="124" t="s">
        <v>2071</v>
      </c>
      <c r="D541" s="153">
        <f t="shared" si="33"/>
        <v>1</v>
      </c>
      <c r="E541" s="126">
        <v>1</v>
      </c>
      <c r="F541" s="126"/>
      <c r="G541" s="127"/>
      <c r="H541" s="253"/>
      <c r="I541" s="129"/>
      <c r="J541" s="230"/>
      <c r="K541" s="148"/>
      <c r="L541" s="148"/>
      <c r="M541" s="148"/>
      <c r="N541" s="148"/>
      <c r="O541" s="148"/>
      <c r="P541" s="148"/>
      <c r="Q541" s="148"/>
      <c r="R541" s="148"/>
      <c r="S541" s="148"/>
      <c r="T541" s="148"/>
      <c r="U541" s="148"/>
      <c r="V541" s="148"/>
      <c r="W541" s="148"/>
      <c r="X541" s="148"/>
      <c r="Y541" s="148"/>
      <c r="Z541" s="148"/>
    </row>
    <row r="542" spans="1:26" ht="36" x14ac:dyDescent="0.25">
      <c r="A542" s="230"/>
      <c r="B542" s="49"/>
      <c r="C542" s="124" t="s">
        <v>2072</v>
      </c>
      <c r="D542" s="153">
        <f t="shared" si="33"/>
        <v>1</v>
      </c>
      <c r="E542" s="126">
        <v>1</v>
      </c>
      <c r="F542" s="126"/>
      <c r="G542" s="127"/>
      <c r="H542" s="253"/>
      <c r="I542" s="129"/>
      <c r="J542" s="230"/>
      <c r="K542" s="148"/>
      <c r="L542" s="148"/>
      <c r="M542" s="148"/>
      <c r="N542" s="148"/>
      <c r="O542" s="148"/>
      <c r="P542" s="148"/>
      <c r="Q542" s="148"/>
      <c r="R542" s="148"/>
      <c r="S542" s="148"/>
      <c r="T542" s="148"/>
      <c r="U542" s="148"/>
      <c r="V542" s="148"/>
      <c r="W542" s="148"/>
      <c r="X542" s="148"/>
      <c r="Y542" s="148"/>
      <c r="Z542" s="148"/>
    </row>
    <row r="543" spans="1:26" ht="24" x14ac:dyDescent="0.25">
      <c r="A543" s="230"/>
      <c r="B543" s="49"/>
      <c r="C543" s="124" t="s">
        <v>2073</v>
      </c>
      <c r="D543" s="153">
        <f t="shared" si="33"/>
        <v>1</v>
      </c>
      <c r="E543" s="126">
        <v>1</v>
      </c>
      <c r="F543" s="126"/>
      <c r="G543" s="127"/>
      <c r="H543" s="253"/>
      <c r="I543" s="129"/>
      <c r="J543" s="230"/>
      <c r="K543" s="148"/>
      <c r="L543" s="148"/>
      <c r="M543" s="148"/>
      <c r="N543" s="148"/>
      <c r="O543" s="148"/>
      <c r="P543" s="148"/>
      <c r="Q543" s="148"/>
      <c r="R543" s="148"/>
      <c r="S543" s="148"/>
      <c r="T543" s="148"/>
      <c r="U543" s="148"/>
      <c r="V543" s="148"/>
      <c r="W543" s="148"/>
      <c r="X543" s="148"/>
      <c r="Y543" s="148"/>
      <c r="Z543" s="148"/>
    </row>
    <row r="544" spans="1:26" ht="24" x14ac:dyDescent="0.25">
      <c r="A544" s="230"/>
      <c r="B544" s="49"/>
      <c r="C544" s="124" t="s">
        <v>2074</v>
      </c>
      <c r="D544" s="153">
        <f t="shared" si="33"/>
        <v>1</v>
      </c>
      <c r="E544" s="126">
        <v>1</v>
      </c>
      <c r="F544" s="126"/>
      <c r="G544" s="127"/>
      <c r="H544" s="253"/>
      <c r="I544" s="129"/>
      <c r="J544" s="230"/>
      <c r="K544" s="148"/>
      <c r="L544" s="148"/>
      <c r="M544" s="148"/>
      <c r="N544" s="148"/>
      <c r="O544" s="148"/>
      <c r="P544" s="148"/>
      <c r="Q544" s="148"/>
      <c r="R544" s="148"/>
      <c r="S544" s="148"/>
      <c r="T544" s="148"/>
      <c r="U544" s="148"/>
      <c r="V544" s="148"/>
      <c r="W544" s="148"/>
      <c r="X544" s="148"/>
      <c r="Y544" s="148"/>
      <c r="Z544" s="148"/>
    </row>
    <row r="545" spans="1:26" ht="36" x14ac:dyDescent="0.25">
      <c r="A545" s="230"/>
      <c r="B545" s="49"/>
      <c r="C545" s="124" t="s">
        <v>2075</v>
      </c>
      <c r="D545" s="153">
        <f t="shared" si="33"/>
        <v>1</v>
      </c>
      <c r="E545" s="126">
        <v>1</v>
      </c>
      <c r="F545" s="126"/>
      <c r="G545" s="127"/>
      <c r="H545" s="253"/>
      <c r="I545" s="129"/>
      <c r="J545" s="230"/>
      <c r="K545" s="148"/>
      <c r="L545" s="148"/>
      <c r="M545" s="148"/>
      <c r="N545" s="148"/>
      <c r="O545" s="148"/>
      <c r="P545" s="148"/>
      <c r="Q545" s="148"/>
      <c r="R545" s="148"/>
      <c r="S545" s="148"/>
      <c r="T545" s="148"/>
      <c r="U545" s="148"/>
      <c r="V545" s="148"/>
      <c r="W545" s="148"/>
      <c r="X545" s="148"/>
      <c r="Y545" s="148"/>
      <c r="Z545" s="148"/>
    </row>
    <row r="546" spans="1:26" ht="36" x14ac:dyDescent="0.25">
      <c r="A546" s="230"/>
      <c r="B546" s="49"/>
      <c r="C546" s="130" t="s">
        <v>4982</v>
      </c>
      <c r="D546" s="153">
        <f t="shared" ref="D546:D547" si="34">IF(E546="Justificado",0,1)</f>
        <v>1</v>
      </c>
      <c r="E546" s="126">
        <v>1</v>
      </c>
      <c r="F546" s="126"/>
      <c r="G546" s="127"/>
      <c r="H546" s="253"/>
      <c r="I546" s="129"/>
      <c r="J546" s="230"/>
      <c r="K546" s="148"/>
      <c r="L546" s="148"/>
      <c r="M546" s="148"/>
      <c r="N546" s="148"/>
      <c r="O546" s="148"/>
      <c r="P546" s="148"/>
      <c r="Q546" s="148"/>
      <c r="R546" s="148"/>
      <c r="S546" s="148"/>
      <c r="T546" s="148"/>
      <c r="U546" s="148"/>
      <c r="V546" s="148"/>
      <c r="W546" s="148"/>
      <c r="X546" s="148"/>
      <c r="Y546" s="148"/>
      <c r="Z546" s="148"/>
    </row>
    <row r="547" spans="1:26" x14ac:dyDescent="0.25">
      <c r="A547" s="230"/>
      <c r="B547" s="49"/>
      <c r="C547" s="124" t="s">
        <v>2077</v>
      </c>
      <c r="D547" s="153">
        <f t="shared" si="34"/>
        <v>1</v>
      </c>
      <c r="E547" s="126">
        <v>1</v>
      </c>
      <c r="F547" s="126"/>
      <c r="G547" s="127"/>
      <c r="H547" s="253"/>
      <c r="I547" s="129"/>
      <c r="J547" s="230"/>
      <c r="K547" s="148"/>
      <c r="L547" s="148"/>
      <c r="M547" s="148"/>
      <c r="N547" s="148"/>
      <c r="O547" s="148"/>
      <c r="P547" s="148"/>
      <c r="Q547" s="148"/>
      <c r="R547" s="148"/>
      <c r="S547" s="148"/>
      <c r="T547" s="148"/>
      <c r="U547" s="148"/>
      <c r="V547" s="148"/>
      <c r="W547" s="148"/>
      <c r="X547" s="148"/>
      <c r="Y547" s="148"/>
      <c r="Z547" s="148"/>
    </row>
    <row r="548" spans="1:26" x14ac:dyDescent="0.25">
      <c r="A548" s="230"/>
      <c r="B548" s="97"/>
      <c r="C548" s="254"/>
      <c r="D548" s="255"/>
      <c r="E548" s="255"/>
      <c r="F548" s="255"/>
      <c r="G548" s="255"/>
      <c r="H548" s="255"/>
      <c r="I548" s="98"/>
      <c r="J548" s="230"/>
      <c r="K548" s="148"/>
      <c r="L548" s="148"/>
      <c r="M548" s="148"/>
      <c r="N548" s="148"/>
      <c r="O548" s="148"/>
      <c r="P548" s="148"/>
      <c r="Q548" s="148"/>
      <c r="R548" s="148"/>
      <c r="S548" s="148"/>
      <c r="T548" s="148"/>
      <c r="U548" s="148"/>
      <c r="V548" s="148"/>
      <c r="W548" s="148"/>
      <c r="X548" s="148"/>
      <c r="Y548" s="148"/>
      <c r="Z548" s="148"/>
    </row>
    <row r="549" spans="1:26" x14ac:dyDescent="0.25">
      <c r="A549" s="230"/>
      <c r="B549" s="230"/>
      <c r="C549" s="256"/>
      <c r="D549" s="230"/>
      <c r="E549" s="230"/>
      <c r="F549" s="230"/>
      <c r="G549" s="230"/>
      <c r="H549" s="230"/>
      <c r="I549" s="230"/>
      <c r="J549" s="230"/>
      <c r="K549" s="148"/>
      <c r="L549" s="148"/>
      <c r="M549" s="148"/>
      <c r="N549" s="148"/>
      <c r="O549" s="148"/>
      <c r="P549" s="148"/>
      <c r="Q549" s="148"/>
      <c r="R549" s="148"/>
      <c r="S549" s="148"/>
      <c r="T549" s="148"/>
      <c r="U549" s="148"/>
      <c r="V549" s="148"/>
      <c r="W549" s="148"/>
      <c r="X549" s="148"/>
      <c r="Y549" s="148"/>
      <c r="Z549" s="148"/>
    </row>
    <row r="550" spans="1:26" x14ac:dyDescent="0.25">
      <c r="A550" s="230"/>
      <c r="B550" s="230"/>
      <c r="C550" s="256"/>
      <c r="D550" s="230"/>
      <c r="E550" s="230"/>
      <c r="F550" s="230"/>
      <c r="G550" s="230"/>
      <c r="H550" s="230"/>
      <c r="I550" s="230"/>
      <c r="J550" s="230"/>
      <c r="K550" s="148"/>
      <c r="L550" s="148"/>
      <c r="M550" s="148"/>
      <c r="N550" s="148"/>
      <c r="O550" s="148"/>
      <c r="P550" s="148"/>
      <c r="Q550" s="148"/>
      <c r="R550" s="148"/>
      <c r="S550" s="148"/>
      <c r="T550" s="148"/>
      <c r="U550" s="148"/>
      <c r="V550" s="148"/>
      <c r="W550" s="148"/>
      <c r="X550" s="148"/>
      <c r="Y550" s="148"/>
      <c r="Z550" s="148"/>
    </row>
    <row r="551" spans="1:26" x14ac:dyDescent="0.25">
      <c r="A551" s="230"/>
      <c r="B551" s="230"/>
      <c r="C551" s="256"/>
      <c r="D551" s="230"/>
      <c r="E551" s="230"/>
      <c r="F551" s="230"/>
      <c r="G551" s="230"/>
      <c r="H551" s="230"/>
      <c r="I551" s="230"/>
      <c r="J551" s="230"/>
      <c r="K551" s="148"/>
      <c r="L551" s="148"/>
      <c r="M551" s="148"/>
      <c r="N551" s="148"/>
      <c r="O551" s="148"/>
      <c r="P551" s="148"/>
      <c r="Q551" s="148"/>
      <c r="R551" s="148"/>
      <c r="S551" s="148"/>
      <c r="T551" s="148"/>
      <c r="U551" s="148"/>
      <c r="V551" s="148"/>
      <c r="W551" s="148"/>
      <c r="X551" s="148"/>
      <c r="Y551" s="148"/>
      <c r="Z551" s="148"/>
    </row>
    <row r="552" spans="1:26" x14ac:dyDescent="0.25">
      <c r="A552" s="230"/>
      <c r="B552" s="230"/>
      <c r="C552" s="256"/>
      <c r="D552" s="230"/>
      <c r="E552" s="230"/>
      <c r="F552" s="230"/>
      <c r="G552" s="230"/>
      <c r="H552" s="230"/>
      <c r="I552" s="230"/>
      <c r="J552" s="230"/>
      <c r="K552" s="148"/>
      <c r="L552" s="148"/>
      <c r="M552" s="148"/>
      <c r="N552" s="148"/>
      <c r="O552" s="148"/>
      <c r="P552" s="148"/>
      <c r="Q552" s="148"/>
      <c r="R552" s="148"/>
      <c r="S552" s="148"/>
      <c r="T552" s="148"/>
      <c r="U552" s="148"/>
      <c r="V552" s="148"/>
      <c r="W552" s="148"/>
      <c r="X552" s="148"/>
      <c r="Y552" s="148"/>
      <c r="Z552" s="148"/>
    </row>
    <row r="553" spans="1:26" x14ac:dyDescent="0.25">
      <c r="A553" s="230"/>
      <c r="B553" s="230"/>
      <c r="C553" s="256"/>
      <c r="D553" s="230"/>
      <c r="E553" s="230"/>
      <c r="F553" s="230"/>
      <c r="G553" s="230"/>
      <c r="H553" s="230"/>
      <c r="I553" s="230"/>
      <c r="J553" s="230"/>
      <c r="K553" s="148"/>
      <c r="L553" s="148"/>
      <c r="M553" s="148"/>
      <c r="N553" s="148"/>
      <c r="O553" s="148"/>
      <c r="P553" s="148"/>
      <c r="Q553" s="148"/>
      <c r="R553" s="148"/>
      <c r="S553" s="148"/>
      <c r="T553" s="148"/>
      <c r="U553" s="148"/>
      <c r="V553" s="148"/>
      <c r="W553" s="148"/>
      <c r="X553" s="148"/>
      <c r="Y553" s="148"/>
      <c r="Z553" s="148"/>
    </row>
    <row r="554" spans="1:26" x14ac:dyDescent="0.25">
      <c r="A554" s="230"/>
      <c r="B554" s="230"/>
      <c r="C554" s="256"/>
      <c r="D554" s="230"/>
      <c r="E554" s="230"/>
      <c r="F554" s="230"/>
      <c r="G554" s="230"/>
      <c r="H554" s="230"/>
      <c r="I554" s="230"/>
      <c r="J554" s="230"/>
      <c r="K554" s="148"/>
      <c r="L554" s="148"/>
      <c r="M554" s="148"/>
      <c r="N554" s="148"/>
      <c r="O554" s="148"/>
      <c r="P554" s="148"/>
      <c r="Q554" s="148"/>
      <c r="R554" s="148"/>
      <c r="S554" s="148"/>
      <c r="T554" s="148"/>
      <c r="U554" s="148"/>
      <c r="V554" s="148"/>
      <c r="W554" s="148"/>
      <c r="X554" s="148"/>
      <c r="Y554" s="148"/>
      <c r="Z554" s="148"/>
    </row>
    <row r="555" spans="1:26" ht="18.75" x14ac:dyDescent="0.25">
      <c r="A555" s="234"/>
      <c r="B555" s="407" t="s">
        <v>4983</v>
      </c>
      <c r="C555" s="408"/>
      <c r="D555" s="408"/>
      <c r="E555" s="408"/>
      <c r="F555" s="408"/>
      <c r="G555" s="408"/>
      <c r="H555" s="408"/>
      <c r="I555" s="243"/>
      <c r="J555" s="233"/>
      <c r="K555" s="105"/>
      <c r="L555" s="105"/>
      <c r="M555" s="105"/>
      <c r="N555" s="105"/>
      <c r="O555" s="105"/>
      <c r="P555" s="105"/>
      <c r="Q555" s="105"/>
      <c r="R555" s="105"/>
      <c r="S555" s="105"/>
      <c r="T555" s="105"/>
      <c r="U555" s="105"/>
      <c r="V555" s="105"/>
      <c r="W555" s="105"/>
      <c r="X555" s="105"/>
      <c r="Y555" s="105"/>
      <c r="Z555" s="105"/>
    </row>
    <row r="556" spans="1:26" x14ac:dyDescent="0.25">
      <c r="A556" s="234"/>
      <c r="B556" s="232"/>
      <c r="C556" s="232"/>
      <c r="D556" s="232"/>
      <c r="E556" s="232"/>
      <c r="F556" s="232"/>
      <c r="G556" s="232"/>
      <c r="H556" s="232"/>
      <c r="I556" s="232"/>
      <c r="J556" s="233"/>
      <c r="K556" s="105"/>
      <c r="L556" s="105"/>
      <c r="M556" s="105"/>
      <c r="N556" s="105"/>
      <c r="O556" s="105"/>
      <c r="P556" s="105"/>
      <c r="Q556" s="105"/>
      <c r="R556" s="105"/>
      <c r="S556" s="105"/>
      <c r="T556" s="105"/>
      <c r="U556" s="105"/>
      <c r="V556" s="105"/>
      <c r="W556" s="105"/>
      <c r="X556" s="105"/>
      <c r="Y556" s="105"/>
      <c r="Z556" s="105"/>
    </row>
    <row r="557" spans="1:26" x14ac:dyDescent="0.25">
      <c r="A557" s="234"/>
      <c r="B557" s="232"/>
      <c r="C557" s="244" t="s">
        <v>1478</v>
      </c>
      <c r="D557" s="244"/>
      <c r="E557" s="245">
        <f>IF(SUM(D566:D578)=0,"NA",SUM(E566:E578)/SUM(D566:D578))</f>
        <v>1</v>
      </c>
      <c r="F557" s="246"/>
      <c r="G557" s="248"/>
      <c r="H557" s="234"/>
      <c r="I557" s="232"/>
      <c r="J557" s="233"/>
      <c r="K557" s="105"/>
      <c r="L557" s="105"/>
      <c r="M557" s="105"/>
      <c r="N557" s="105"/>
      <c r="O557" s="105"/>
      <c r="P557" s="105"/>
      <c r="Q557" s="105"/>
      <c r="R557" s="105"/>
      <c r="S557" s="105"/>
      <c r="T557" s="105"/>
      <c r="U557" s="105"/>
      <c r="V557" s="105"/>
      <c r="W557" s="105"/>
      <c r="X557" s="105"/>
      <c r="Y557" s="105"/>
      <c r="Z557" s="105"/>
    </row>
    <row r="558" spans="1:26" x14ac:dyDescent="0.25">
      <c r="A558" s="234"/>
      <c r="B558" s="234"/>
      <c r="C558" s="244" t="s">
        <v>1480</v>
      </c>
      <c r="D558" s="244"/>
      <c r="E558" s="245">
        <f>IF(SUM(D566:D578)=0,"NA",SUM(E583:E591)/SUM(D583:D591))</f>
        <v>1</v>
      </c>
      <c r="F558" s="246"/>
      <c r="G558" s="248"/>
      <c r="H558" s="234"/>
      <c r="I558" s="232"/>
      <c r="J558" s="233"/>
      <c r="K558" s="105"/>
      <c r="L558" s="105"/>
      <c r="M558" s="105"/>
      <c r="N558" s="105"/>
      <c r="O558" s="105"/>
      <c r="P558" s="105"/>
      <c r="Q558" s="105"/>
      <c r="R558" s="105"/>
      <c r="S558" s="105"/>
      <c r="T558" s="105"/>
      <c r="U558" s="105"/>
      <c r="V558" s="105"/>
      <c r="W558" s="105"/>
      <c r="X558" s="105"/>
      <c r="Y558" s="105"/>
      <c r="Z558" s="105"/>
    </row>
    <row r="559" spans="1:26" ht="45" x14ac:dyDescent="0.25">
      <c r="A559" s="234"/>
      <c r="B559" s="234"/>
      <c r="C559" s="244" t="s">
        <v>1482</v>
      </c>
      <c r="D559" s="244"/>
      <c r="E559" s="177">
        <f>IF(SUM(D566:D578)=0,"NA",E557*0.6+E558*0.4)</f>
        <v>1</v>
      </c>
      <c r="F559" s="249"/>
      <c r="G559" s="235" t="s">
        <v>3356</v>
      </c>
      <c r="H559" s="234"/>
      <c r="I559" s="232"/>
      <c r="J559" s="233"/>
      <c r="K559" s="105"/>
      <c r="L559" s="105"/>
      <c r="M559" s="105"/>
      <c r="N559" s="105"/>
      <c r="O559" s="105"/>
      <c r="P559" s="105"/>
      <c r="Q559" s="105"/>
      <c r="R559" s="105"/>
      <c r="S559" s="105"/>
      <c r="T559" s="105"/>
      <c r="U559" s="105"/>
      <c r="V559" s="105"/>
      <c r="W559" s="105"/>
      <c r="X559" s="105"/>
      <c r="Y559" s="105"/>
      <c r="Z559" s="105"/>
    </row>
    <row r="560" spans="1:26" x14ac:dyDescent="0.25">
      <c r="A560" s="234"/>
      <c r="B560" s="234"/>
      <c r="C560" s="234"/>
      <c r="D560" s="234"/>
      <c r="E560" s="236"/>
      <c r="F560" s="236"/>
      <c r="G560" s="234"/>
      <c r="H560" s="234"/>
      <c r="I560" s="232"/>
      <c r="J560" s="233"/>
      <c r="K560" s="105"/>
      <c r="L560" s="105"/>
      <c r="M560" s="105"/>
      <c r="N560" s="105"/>
      <c r="O560" s="105"/>
      <c r="P560" s="105"/>
      <c r="Q560" s="105"/>
      <c r="R560" s="105"/>
      <c r="S560" s="105"/>
      <c r="T560" s="105"/>
      <c r="U560" s="105"/>
      <c r="V560" s="105"/>
      <c r="W560" s="105"/>
      <c r="X560" s="105"/>
      <c r="Y560" s="105"/>
      <c r="Z560" s="105"/>
    </row>
    <row r="561" spans="1:26" x14ac:dyDescent="0.25">
      <c r="A561" s="230"/>
      <c r="B561" s="231"/>
      <c r="C561" s="232"/>
      <c r="D561" s="231"/>
      <c r="E561" s="231"/>
      <c r="F561" s="231"/>
      <c r="G561" s="231"/>
      <c r="H561" s="232"/>
      <c r="I561" s="232"/>
      <c r="J561" s="233"/>
      <c r="K561" s="148"/>
      <c r="L561" s="148"/>
      <c r="M561" s="148"/>
      <c r="N561" s="148"/>
      <c r="O561" s="148"/>
      <c r="P561" s="148"/>
      <c r="Q561" s="148"/>
      <c r="R561" s="148"/>
      <c r="S561" s="148"/>
      <c r="T561" s="148"/>
      <c r="U561" s="148"/>
      <c r="V561" s="148"/>
      <c r="W561" s="148"/>
      <c r="X561" s="148"/>
      <c r="Y561" s="148"/>
      <c r="Z561" s="148"/>
    </row>
    <row r="562" spans="1:26" x14ac:dyDescent="0.25">
      <c r="A562" s="230"/>
      <c r="B562" s="91"/>
      <c r="C562" s="251"/>
      <c r="D562" s="252"/>
      <c r="E562" s="409"/>
      <c r="F562" s="410"/>
      <c r="G562" s="410"/>
      <c r="H562" s="252"/>
      <c r="I562" s="92"/>
      <c r="J562" s="233"/>
      <c r="K562" s="148"/>
      <c r="L562" s="148"/>
      <c r="M562" s="148"/>
      <c r="N562" s="148"/>
      <c r="O562" s="148"/>
      <c r="P562" s="148"/>
      <c r="Q562" s="148"/>
      <c r="R562" s="148"/>
      <c r="S562" s="148"/>
      <c r="T562" s="148"/>
      <c r="U562" s="148"/>
      <c r="V562" s="148"/>
      <c r="W562" s="148"/>
      <c r="X562" s="148"/>
      <c r="Y562" s="148"/>
      <c r="Z562" s="148"/>
    </row>
    <row r="563" spans="1:26" x14ac:dyDescent="0.25">
      <c r="A563" s="230"/>
      <c r="B563" s="49"/>
      <c r="C563" s="234" t="s">
        <v>1484</v>
      </c>
      <c r="D563" s="253"/>
      <c r="E563" s="253"/>
      <c r="F563" s="253"/>
      <c r="G563" s="253"/>
      <c r="H563" s="253"/>
      <c r="I563" s="93"/>
      <c r="J563" s="233"/>
      <c r="K563" s="148"/>
      <c r="L563" s="148"/>
      <c r="M563" s="148"/>
      <c r="N563" s="148"/>
      <c r="O563" s="148"/>
      <c r="P563" s="148"/>
      <c r="Q563" s="148"/>
      <c r="R563" s="148"/>
      <c r="S563" s="148"/>
      <c r="T563" s="148"/>
      <c r="U563" s="148"/>
      <c r="V563" s="148"/>
      <c r="W563" s="148"/>
      <c r="X563" s="148"/>
      <c r="Y563" s="148"/>
      <c r="Z563" s="148"/>
    </row>
    <row r="564" spans="1:26" x14ac:dyDescent="0.25">
      <c r="A564" s="230"/>
      <c r="B564" s="123"/>
      <c r="C564" s="234"/>
      <c r="D564" s="253"/>
      <c r="E564" s="253"/>
      <c r="F564" s="253"/>
      <c r="G564" s="253"/>
      <c r="H564" s="253"/>
      <c r="I564" s="93"/>
      <c r="J564" s="233"/>
      <c r="K564" s="148"/>
      <c r="L564" s="148"/>
      <c r="M564" s="148"/>
      <c r="N564" s="148"/>
      <c r="O564" s="148"/>
      <c r="P564" s="148"/>
      <c r="Q564" s="148"/>
      <c r="R564" s="148"/>
      <c r="S564" s="148"/>
      <c r="T564" s="148"/>
      <c r="U564" s="148"/>
      <c r="V564" s="148"/>
      <c r="W564" s="148"/>
      <c r="X564" s="148"/>
      <c r="Y564" s="148"/>
      <c r="Z564" s="148"/>
    </row>
    <row r="565" spans="1:26" x14ac:dyDescent="0.25">
      <c r="A565" s="230"/>
      <c r="B565" s="123"/>
      <c r="C565" s="232" t="s">
        <v>726</v>
      </c>
      <c r="D565" s="231"/>
      <c r="E565" s="231" t="s">
        <v>1485</v>
      </c>
      <c r="F565" s="231" t="s">
        <v>712</v>
      </c>
      <c r="G565" s="231" t="s">
        <v>1486</v>
      </c>
      <c r="H565" s="253"/>
      <c r="I565" s="93"/>
      <c r="J565" s="233"/>
      <c r="K565" s="148"/>
      <c r="L565" s="148"/>
      <c r="M565" s="148"/>
      <c r="N565" s="148"/>
      <c r="O565" s="148"/>
      <c r="P565" s="148"/>
      <c r="Q565" s="148"/>
      <c r="R565" s="148"/>
      <c r="S565" s="148"/>
      <c r="T565" s="148"/>
      <c r="U565" s="148"/>
      <c r="V565" s="148"/>
      <c r="W565" s="148"/>
      <c r="X565" s="148"/>
      <c r="Y565" s="148"/>
      <c r="Z565" s="148"/>
    </row>
    <row r="566" spans="1:26" x14ac:dyDescent="0.25">
      <c r="A566" s="230"/>
      <c r="B566" s="49"/>
      <c r="C566" s="124" t="s">
        <v>1487</v>
      </c>
      <c r="D566" s="153">
        <f t="shared" ref="D566:D578" si="35">IF(E566="Justificado",0,1)</f>
        <v>1</v>
      </c>
      <c r="E566" s="126">
        <v>1</v>
      </c>
      <c r="F566" s="126"/>
      <c r="G566" s="127"/>
      <c r="H566" s="253"/>
      <c r="I566" s="93"/>
      <c r="J566" s="230"/>
      <c r="K566" s="148"/>
      <c r="L566" s="148"/>
      <c r="M566" s="148"/>
      <c r="N566" s="148"/>
      <c r="O566" s="148"/>
      <c r="P566" s="148"/>
      <c r="Q566" s="148"/>
      <c r="R566" s="148"/>
      <c r="S566" s="148"/>
      <c r="T566" s="148"/>
      <c r="U566" s="148"/>
      <c r="V566" s="148"/>
      <c r="W566" s="148"/>
      <c r="X566" s="148"/>
      <c r="Y566" s="148"/>
      <c r="Z566" s="148"/>
    </row>
    <row r="567" spans="1:26" ht="24" x14ac:dyDescent="0.25">
      <c r="A567" s="230"/>
      <c r="B567" s="49"/>
      <c r="C567" s="124" t="s">
        <v>1488</v>
      </c>
      <c r="D567" s="153">
        <f t="shared" si="35"/>
        <v>1</v>
      </c>
      <c r="E567" s="126">
        <v>1</v>
      </c>
      <c r="F567" s="126"/>
      <c r="G567" s="127"/>
      <c r="H567" s="253"/>
      <c r="I567" s="93"/>
      <c r="J567" s="230"/>
      <c r="K567" s="148"/>
      <c r="L567" s="148"/>
      <c r="M567" s="148"/>
      <c r="N567" s="148"/>
      <c r="O567" s="148"/>
      <c r="P567" s="148"/>
      <c r="Q567" s="148"/>
      <c r="R567" s="148"/>
      <c r="S567" s="148"/>
      <c r="T567" s="148"/>
      <c r="U567" s="148"/>
      <c r="V567" s="148"/>
      <c r="W567" s="148"/>
      <c r="X567" s="148"/>
      <c r="Y567" s="148"/>
      <c r="Z567" s="148"/>
    </row>
    <row r="568" spans="1:26" x14ac:dyDescent="0.25">
      <c r="A568" s="230"/>
      <c r="B568" s="49"/>
      <c r="C568" s="128" t="s">
        <v>4984</v>
      </c>
      <c r="D568" s="153">
        <f t="shared" si="35"/>
        <v>1</v>
      </c>
      <c r="E568" s="126">
        <v>1</v>
      </c>
      <c r="F568" s="126"/>
      <c r="G568" s="127"/>
      <c r="H568" s="253"/>
      <c r="I568" s="93"/>
      <c r="J568" s="230"/>
      <c r="K568" s="148"/>
      <c r="L568" s="148"/>
      <c r="M568" s="148"/>
      <c r="N568" s="148"/>
      <c r="O568" s="148"/>
      <c r="P568" s="148"/>
      <c r="Q568" s="148"/>
      <c r="R568" s="148"/>
      <c r="S568" s="148"/>
      <c r="T568" s="148"/>
      <c r="U568" s="148"/>
      <c r="V568" s="148"/>
      <c r="W568" s="148"/>
      <c r="X568" s="148"/>
      <c r="Y568" s="148"/>
      <c r="Z568" s="148"/>
    </row>
    <row r="569" spans="1:26" x14ac:dyDescent="0.25">
      <c r="A569" s="230"/>
      <c r="B569" s="49"/>
      <c r="C569" s="128" t="s">
        <v>4985</v>
      </c>
      <c r="D569" s="153">
        <f t="shared" si="35"/>
        <v>1</v>
      </c>
      <c r="E569" s="126">
        <v>1</v>
      </c>
      <c r="F569" s="126"/>
      <c r="G569" s="127"/>
      <c r="H569" s="253"/>
      <c r="I569" s="93"/>
      <c r="J569" s="230"/>
      <c r="K569" s="148"/>
      <c r="L569" s="148"/>
      <c r="M569" s="148"/>
      <c r="N569" s="148"/>
      <c r="O569" s="148"/>
      <c r="P569" s="148"/>
      <c r="Q569" s="148"/>
      <c r="R569" s="148"/>
      <c r="S569" s="148"/>
      <c r="T569" s="148"/>
      <c r="U569" s="148"/>
      <c r="V569" s="148"/>
      <c r="W569" s="148"/>
      <c r="X569" s="148"/>
      <c r="Y569" s="148"/>
      <c r="Z569" s="148"/>
    </row>
    <row r="570" spans="1:26" ht="36" x14ac:dyDescent="0.25">
      <c r="A570" s="230"/>
      <c r="B570" s="49"/>
      <c r="C570" s="128" t="s">
        <v>4986</v>
      </c>
      <c r="D570" s="153">
        <f t="shared" si="35"/>
        <v>1</v>
      </c>
      <c r="E570" s="126">
        <v>1</v>
      </c>
      <c r="F570" s="126"/>
      <c r="G570" s="127"/>
      <c r="H570" s="253"/>
      <c r="I570" s="93"/>
      <c r="J570" s="230"/>
      <c r="K570" s="148"/>
      <c r="L570" s="148"/>
      <c r="M570" s="148"/>
      <c r="N570" s="148"/>
      <c r="O570" s="148"/>
      <c r="P570" s="148"/>
      <c r="Q570" s="148"/>
      <c r="R570" s="148"/>
      <c r="S570" s="148"/>
      <c r="T570" s="148"/>
      <c r="U570" s="148"/>
      <c r="V570" s="148"/>
      <c r="W570" s="148"/>
      <c r="X570" s="148"/>
      <c r="Y570" s="148"/>
      <c r="Z570" s="148"/>
    </row>
    <row r="571" spans="1:26" x14ac:dyDescent="0.25">
      <c r="A571" s="230"/>
      <c r="B571" s="49"/>
      <c r="C571" s="128" t="s">
        <v>4987</v>
      </c>
      <c r="D571" s="153">
        <f t="shared" si="35"/>
        <v>1</v>
      </c>
      <c r="E571" s="126">
        <v>1</v>
      </c>
      <c r="F571" s="126"/>
      <c r="G571" s="127"/>
      <c r="H571" s="253"/>
      <c r="I571" s="93"/>
      <c r="J571" s="230"/>
      <c r="K571" s="148"/>
      <c r="L571" s="148"/>
      <c r="M571" s="148"/>
      <c r="N571" s="148"/>
      <c r="O571" s="148"/>
      <c r="P571" s="148"/>
      <c r="Q571" s="148"/>
      <c r="R571" s="148"/>
      <c r="S571" s="148"/>
      <c r="T571" s="148"/>
      <c r="U571" s="148"/>
      <c r="V571" s="148"/>
      <c r="W571" s="148"/>
      <c r="X571" s="148"/>
      <c r="Y571" s="148"/>
      <c r="Z571" s="148"/>
    </row>
    <row r="572" spans="1:26" x14ac:dyDescent="0.25">
      <c r="A572" s="230"/>
      <c r="B572" s="49"/>
      <c r="C572" s="128" t="s">
        <v>4965</v>
      </c>
      <c r="D572" s="153">
        <f t="shared" si="35"/>
        <v>1</v>
      </c>
      <c r="E572" s="126">
        <v>1</v>
      </c>
      <c r="F572" s="126"/>
      <c r="G572" s="127"/>
      <c r="H572" s="253"/>
      <c r="I572" s="93"/>
      <c r="J572" s="230"/>
      <c r="K572" s="148"/>
      <c r="L572" s="148"/>
      <c r="M572" s="148"/>
      <c r="N572" s="148"/>
      <c r="O572" s="148"/>
      <c r="P572" s="148"/>
      <c r="Q572" s="148"/>
      <c r="R572" s="148"/>
      <c r="S572" s="148"/>
      <c r="T572" s="148"/>
      <c r="U572" s="148"/>
      <c r="V572" s="148"/>
      <c r="W572" s="148"/>
      <c r="X572" s="148"/>
      <c r="Y572" s="148"/>
      <c r="Z572" s="148"/>
    </row>
    <row r="573" spans="1:26" x14ac:dyDescent="0.25">
      <c r="A573" s="230"/>
      <c r="B573" s="49"/>
      <c r="C573" s="128" t="s">
        <v>4988</v>
      </c>
      <c r="D573" s="153">
        <f t="shared" si="35"/>
        <v>1</v>
      </c>
      <c r="E573" s="126">
        <v>1</v>
      </c>
      <c r="F573" s="126"/>
      <c r="G573" s="127"/>
      <c r="H573" s="253"/>
      <c r="I573" s="93"/>
      <c r="J573" s="230"/>
      <c r="K573" s="148"/>
      <c r="L573" s="148"/>
      <c r="M573" s="148"/>
      <c r="N573" s="148"/>
      <c r="O573" s="148"/>
      <c r="P573" s="148"/>
      <c r="Q573" s="148"/>
      <c r="R573" s="148"/>
      <c r="S573" s="148"/>
      <c r="T573" s="148"/>
      <c r="U573" s="148"/>
      <c r="V573" s="148"/>
      <c r="W573" s="148"/>
      <c r="X573" s="148"/>
      <c r="Y573" s="148"/>
      <c r="Z573" s="148"/>
    </row>
    <row r="574" spans="1:26" x14ac:dyDescent="0.25">
      <c r="A574" s="230"/>
      <c r="B574" s="49"/>
      <c r="C574" s="128" t="s">
        <v>4989</v>
      </c>
      <c r="D574" s="153">
        <f t="shared" si="35"/>
        <v>1</v>
      </c>
      <c r="E574" s="126">
        <v>1</v>
      </c>
      <c r="F574" s="126"/>
      <c r="G574" s="127"/>
      <c r="H574" s="253"/>
      <c r="I574" s="93"/>
      <c r="J574" s="230"/>
      <c r="K574" s="148"/>
      <c r="L574" s="148"/>
      <c r="M574" s="148"/>
      <c r="N574" s="148"/>
      <c r="O574" s="148"/>
      <c r="P574" s="148"/>
      <c r="Q574" s="148"/>
      <c r="R574" s="148"/>
      <c r="S574" s="148"/>
      <c r="T574" s="148"/>
      <c r="U574" s="148"/>
      <c r="V574" s="148"/>
      <c r="W574" s="148"/>
      <c r="X574" s="148"/>
      <c r="Y574" s="148"/>
      <c r="Z574" s="148"/>
    </row>
    <row r="575" spans="1:26" x14ac:dyDescent="0.25">
      <c r="A575" s="230"/>
      <c r="B575" s="49"/>
      <c r="C575" s="128" t="s">
        <v>4990</v>
      </c>
      <c r="D575" s="153">
        <f t="shared" si="35"/>
        <v>1</v>
      </c>
      <c r="E575" s="126">
        <v>1</v>
      </c>
      <c r="F575" s="126"/>
      <c r="G575" s="127"/>
      <c r="H575" s="253"/>
      <c r="I575" s="93"/>
      <c r="J575" s="230"/>
      <c r="K575" s="148"/>
      <c r="L575" s="148"/>
      <c r="M575" s="148"/>
      <c r="N575" s="148"/>
      <c r="O575" s="148"/>
      <c r="P575" s="148"/>
      <c r="Q575" s="148"/>
      <c r="R575" s="148"/>
      <c r="S575" s="148"/>
      <c r="T575" s="148"/>
      <c r="U575" s="148"/>
      <c r="V575" s="148"/>
      <c r="W575" s="148"/>
      <c r="X575" s="148"/>
      <c r="Y575" s="148"/>
      <c r="Z575" s="148"/>
    </row>
    <row r="576" spans="1:26" ht="36" x14ac:dyDescent="0.25">
      <c r="A576" s="230"/>
      <c r="B576" s="49"/>
      <c r="C576" s="128" t="s">
        <v>4991</v>
      </c>
      <c r="D576" s="153">
        <f t="shared" si="35"/>
        <v>1</v>
      </c>
      <c r="E576" s="126">
        <v>1</v>
      </c>
      <c r="F576" s="126"/>
      <c r="G576" s="127"/>
      <c r="H576" s="253"/>
      <c r="I576" s="93"/>
      <c r="J576" s="230"/>
      <c r="K576" s="148"/>
      <c r="L576" s="148"/>
      <c r="M576" s="148"/>
      <c r="N576" s="148"/>
      <c r="O576" s="148"/>
      <c r="P576" s="148"/>
      <c r="Q576" s="148"/>
      <c r="R576" s="148"/>
      <c r="S576" s="148"/>
      <c r="T576" s="148"/>
      <c r="U576" s="148"/>
      <c r="V576" s="148"/>
      <c r="W576" s="148"/>
      <c r="X576" s="148"/>
      <c r="Y576" s="148"/>
      <c r="Z576" s="148"/>
    </row>
    <row r="577" spans="1:26" ht="24" x14ac:dyDescent="0.25">
      <c r="A577" s="230"/>
      <c r="B577" s="49"/>
      <c r="C577" s="128" t="s">
        <v>4992</v>
      </c>
      <c r="D577" s="153">
        <f t="shared" si="35"/>
        <v>1</v>
      </c>
      <c r="E577" s="126">
        <v>1</v>
      </c>
      <c r="F577" s="126"/>
      <c r="G577" s="127"/>
      <c r="H577" s="253"/>
      <c r="I577" s="93"/>
      <c r="J577" s="230"/>
      <c r="K577" s="148"/>
      <c r="L577" s="148"/>
      <c r="M577" s="148"/>
      <c r="N577" s="148"/>
      <c r="O577" s="148"/>
      <c r="P577" s="148"/>
      <c r="Q577" s="148"/>
      <c r="R577" s="148"/>
      <c r="S577" s="148"/>
      <c r="T577" s="148"/>
      <c r="U577" s="148"/>
      <c r="V577" s="148"/>
      <c r="W577" s="148"/>
      <c r="X577" s="148"/>
      <c r="Y577" s="148"/>
      <c r="Z577" s="148"/>
    </row>
    <row r="578" spans="1:26" ht="96" x14ac:dyDescent="0.25">
      <c r="A578" s="230"/>
      <c r="B578" s="49"/>
      <c r="C578" s="128" t="s">
        <v>4993</v>
      </c>
      <c r="D578" s="153">
        <f t="shared" si="35"/>
        <v>1</v>
      </c>
      <c r="E578" s="126">
        <v>1</v>
      </c>
      <c r="F578" s="126"/>
      <c r="G578" s="127"/>
      <c r="H578" s="253"/>
      <c r="I578" s="129"/>
      <c r="J578" s="230"/>
      <c r="K578" s="148"/>
      <c r="L578" s="148"/>
      <c r="M578" s="148"/>
      <c r="N578" s="148"/>
      <c r="O578" s="148"/>
      <c r="P578" s="148"/>
      <c r="Q578" s="148"/>
      <c r="R578" s="148"/>
      <c r="S578" s="148"/>
      <c r="T578" s="148"/>
      <c r="U578" s="148"/>
      <c r="V578" s="148"/>
      <c r="W578" s="148"/>
      <c r="X578" s="148"/>
      <c r="Y578" s="148"/>
      <c r="Z578" s="148"/>
    </row>
    <row r="579" spans="1:26" x14ac:dyDescent="0.25">
      <c r="A579" s="230"/>
      <c r="B579" s="49"/>
      <c r="C579" s="234"/>
      <c r="D579" s="253"/>
      <c r="E579" s="253"/>
      <c r="F579" s="253"/>
      <c r="G579" s="253"/>
      <c r="H579" s="253"/>
      <c r="I579" s="129"/>
      <c r="J579" s="230"/>
      <c r="K579" s="148"/>
      <c r="L579" s="148"/>
      <c r="M579" s="148"/>
      <c r="N579" s="148"/>
      <c r="O579" s="148"/>
      <c r="P579" s="148"/>
      <c r="Q579" s="148"/>
      <c r="R579" s="148"/>
      <c r="S579" s="148"/>
      <c r="T579" s="148"/>
      <c r="U579" s="148"/>
      <c r="V579" s="148"/>
      <c r="W579" s="148"/>
      <c r="X579" s="148"/>
      <c r="Y579" s="148"/>
      <c r="Z579" s="148"/>
    </row>
    <row r="580" spans="1:26" x14ac:dyDescent="0.25">
      <c r="A580" s="230"/>
      <c r="B580" s="49"/>
      <c r="C580" s="234" t="s">
        <v>1480</v>
      </c>
      <c r="D580" s="253"/>
      <c r="E580" s="253"/>
      <c r="F580" s="253"/>
      <c r="G580" s="253"/>
      <c r="H580" s="253"/>
      <c r="I580" s="129"/>
      <c r="J580" s="230"/>
      <c r="K580" s="148"/>
      <c r="L580" s="148"/>
      <c r="M580" s="148"/>
      <c r="N580" s="148"/>
      <c r="O580" s="148"/>
      <c r="P580" s="148"/>
      <c r="Q580" s="148"/>
      <c r="R580" s="148"/>
      <c r="S580" s="148"/>
      <c r="T580" s="148"/>
      <c r="U580" s="148"/>
      <c r="V580" s="148"/>
      <c r="W580" s="148"/>
      <c r="X580" s="148"/>
      <c r="Y580" s="148"/>
      <c r="Z580" s="148"/>
    </row>
    <row r="581" spans="1:26" x14ac:dyDescent="0.25">
      <c r="A581" s="230"/>
      <c r="B581" s="49"/>
      <c r="C581" s="234"/>
      <c r="D581" s="253"/>
      <c r="E581" s="253"/>
      <c r="F581" s="253"/>
      <c r="G581" s="253"/>
      <c r="H581" s="253"/>
      <c r="I581" s="129"/>
      <c r="J581" s="230"/>
      <c r="K581" s="148"/>
      <c r="L581" s="148"/>
      <c r="M581" s="148"/>
      <c r="N581" s="148"/>
      <c r="O581" s="148"/>
      <c r="P581" s="148"/>
      <c r="Q581" s="148"/>
      <c r="R581" s="148"/>
      <c r="S581" s="148"/>
      <c r="T581" s="148"/>
      <c r="U581" s="148"/>
      <c r="V581" s="148"/>
      <c r="W581" s="148"/>
      <c r="X581" s="148"/>
      <c r="Y581" s="148"/>
      <c r="Z581" s="148"/>
    </row>
    <row r="582" spans="1:26" x14ac:dyDescent="0.25">
      <c r="A582" s="230"/>
      <c r="B582" s="49"/>
      <c r="C582" s="232" t="s">
        <v>726</v>
      </c>
      <c r="D582" s="231"/>
      <c r="E582" s="231" t="s">
        <v>1485</v>
      </c>
      <c r="F582" s="231" t="s">
        <v>712</v>
      </c>
      <c r="G582" s="231" t="s">
        <v>1486</v>
      </c>
      <c r="H582" s="253"/>
      <c r="I582" s="129"/>
      <c r="J582" s="230"/>
      <c r="K582" s="148"/>
      <c r="L582" s="148"/>
      <c r="M582" s="148"/>
      <c r="N582" s="148"/>
      <c r="O582" s="148"/>
      <c r="P582" s="148"/>
      <c r="Q582" s="148"/>
      <c r="R582" s="148"/>
      <c r="S582" s="148"/>
      <c r="T582" s="148"/>
      <c r="U582" s="148"/>
      <c r="V582" s="148"/>
      <c r="W582" s="148"/>
      <c r="X582" s="148"/>
      <c r="Y582" s="148"/>
      <c r="Z582" s="148"/>
    </row>
    <row r="583" spans="1:26" ht="120" x14ac:dyDescent="0.25">
      <c r="A583" s="230"/>
      <c r="B583" s="49"/>
      <c r="C583" s="130" t="s">
        <v>4994</v>
      </c>
      <c r="D583" s="153">
        <f t="shared" ref="D583:D589" si="36">IF(E583="Justificado",0,1)</f>
        <v>1</v>
      </c>
      <c r="E583" s="126">
        <v>1</v>
      </c>
      <c r="F583" s="126"/>
      <c r="G583" s="127"/>
      <c r="H583" s="253"/>
      <c r="I583" s="129"/>
      <c r="J583" s="230"/>
      <c r="K583" s="148"/>
      <c r="L583" s="148"/>
      <c r="M583" s="148"/>
      <c r="N583" s="148"/>
      <c r="O583" s="148"/>
      <c r="P583" s="148"/>
      <c r="Q583" s="148"/>
      <c r="R583" s="148"/>
      <c r="S583" s="148"/>
      <c r="T583" s="148"/>
      <c r="U583" s="148"/>
      <c r="V583" s="148"/>
      <c r="W583" s="148"/>
      <c r="X583" s="148"/>
      <c r="Y583" s="148"/>
      <c r="Z583" s="148"/>
    </row>
    <row r="584" spans="1:26" ht="36" x14ac:dyDescent="0.25">
      <c r="A584" s="230"/>
      <c r="B584" s="49"/>
      <c r="C584" s="124" t="s">
        <v>2516</v>
      </c>
      <c r="D584" s="153">
        <f t="shared" si="36"/>
        <v>1</v>
      </c>
      <c r="E584" s="126">
        <v>1</v>
      </c>
      <c r="F584" s="126"/>
      <c r="G584" s="127"/>
      <c r="H584" s="253"/>
      <c r="I584" s="129"/>
      <c r="J584" s="230"/>
      <c r="K584" s="148"/>
      <c r="L584" s="148"/>
      <c r="M584" s="148"/>
      <c r="N584" s="148"/>
      <c r="O584" s="148"/>
      <c r="P584" s="148"/>
      <c r="Q584" s="148"/>
      <c r="R584" s="148"/>
      <c r="S584" s="148"/>
      <c r="T584" s="148"/>
      <c r="U584" s="148"/>
      <c r="V584" s="148"/>
      <c r="W584" s="148"/>
      <c r="X584" s="148"/>
      <c r="Y584" s="148"/>
      <c r="Z584" s="148"/>
    </row>
    <row r="585" spans="1:26" ht="36" x14ac:dyDescent="0.25">
      <c r="A585" s="230"/>
      <c r="B585" s="49"/>
      <c r="C585" s="124" t="s">
        <v>2517</v>
      </c>
      <c r="D585" s="153">
        <f t="shared" si="36"/>
        <v>1</v>
      </c>
      <c r="E585" s="126">
        <v>1</v>
      </c>
      <c r="F585" s="126"/>
      <c r="G585" s="127"/>
      <c r="H585" s="253"/>
      <c r="I585" s="129"/>
      <c r="J585" s="230"/>
      <c r="K585" s="148"/>
      <c r="L585" s="148"/>
      <c r="M585" s="148"/>
      <c r="N585" s="148"/>
      <c r="O585" s="148"/>
      <c r="P585" s="148"/>
      <c r="Q585" s="148"/>
      <c r="R585" s="148"/>
      <c r="S585" s="148"/>
      <c r="T585" s="148"/>
      <c r="U585" s="148"/>
      <c r="V585" s="148"/>
      <c r="W585" s="148"/>
      <c r="X585" s="148"/>
      <c r="Y585" s="148"/>
      <c r="Z585" s="148"/>
    </row>
    <row r="586" spans="1:26" ht="36" x14ac:dyDescent="0.25">
      <c r="A586" s="230"/>
      <c r="B586" s="49"/>
      <c r="C586" s="124" t="s">
        <v>2518</v>
      </c>
      <c r="D586" s="153">
        <f t="shared" si="36"/>
        <v>1</v>
      </c>
      <c r="E586" s="126">
        <v>1</v>
      </c>
      <c r="F586" s="126"/>
      <c r="G586" s="127"/>
      <c r="H586" s="253"/>
      <c r="I586" s="129"/>
      <c r="J586" s="230"/>
      <c r="K586" s="148"/>
      <c r="L586" s="148"/>
      <c r="M586" s="148"/>
      <c r="N586" s="148"/>
      <c r="O586" s="148"/>
      <c r="P586" s="148"/>
      <c r="Q586" s="148"/>
      <c r="R586" s="148"/>
      <c r="S586" s="148"/>
      <c r="T586" s="148"/>
      <c r="U586" s="148"/>
      <c r="V586" s="148"/>
      <c r="W586" s="148"/>
      <c r="X586" s="148"/>
      <c r="Y586" s="148"/>
      <c r="Z586" s="148"/>
    </row>
    <row r="587" spans="1:26" ht="24" x14ac:dyDescent="0.25">
      <c r="A587" s="230"/>
      <c r="B587" s="49"/>
      <c r="C587" s="124" t="s">
        <v>2519</v>
      </c>
      <c r="D587" s="153">
        <f t="shared" si="36"/>
        <v>1</v>
      </c>
      <c r="E587" s="126">
        <v>1</v>
      </c>
      <c r="F587" s="126"/>
      <c r="G587" s="127"/>
      <c r="H587" s="253"/>
      <c r="I587" s="129"/>
      <c r="J587" s="230"/>
      <c r="K587" s="148"/>
      <c r="L587" s="148"/>
      <c r="M587" s="148"/>
      <c r="N587" s="148"/>
      <c r="O587" s="148"/>
      <c r="P587" s="148"/>
      <c r="Q587" s="148"/>
      <c r="R587" s="148"/>
      <c r="S587" s="148"/>
      <c r="T587" s="148"/>
      <c r="U587" s="148"/>
      <c r="V587" s="148"/>
      <c r="W587" s="148"/>
      <c r="X587" s="148"/>
      <c r="Y587" s="148"/>
      <c r="Z587" s="148"/>
    </row>
    <row r="588" spans="1:26" ht="24" x14ac:dyDescent="0.25">
      <c r="A588" s="230"/>
      <c r="B588" s="49"/>
      <c r="C588" s="124" t="s">
        <v>2520</v>
      </c>
      <c r="D588" s="153">
        <f t="shared" si="36"/>
        <v>1</v>
      </c>
      <c r="E588" s="126">
        <v>1</v>
      </c>
      <c r="F588" s="126"/>
      <c r="G588" s="127"/>
      <c r="H588" s="253"/>
      <c r="I588" s="129"/>
      <c r="J588" s="230"/>
      <c r="K588" s="148"/>
      <c r="L588" s="148"/>
      <c r="M588" s="148"/>
      <c r="N588" s="148"/>
      <c r="O588" s="148"/>
      <c r="P588" s="148"/>
      <c r="Q588" s="148"/>
      <c r="R588" s="148"/>
      <c r="S588" s="148"/>
      <c r="T588" s="148"/>
      <c r="U588" s="148"/>
      <c r="V588" s="148"/>
      <c r="W588" s="148"/>
      <c r="X588" s="148"/>
      <c r="Y588" s="148"/>
      <c r="Z588" s="148"/>
    </row>
    <row r="589" spans="1:26" ht="36" x14ac:dyDescent="0.25">
      <c r="A589" s="230"/>
      <c r="B589" s="49"/>
      <c r="C589" s="124" t="s">
        <v>2521</v>
      </c>
      <c r="D589" s="153">
        <f t="shared" si="36"/>
        <v>1</v>
      </c>
      <c r="E589" s="126">
        <v>1</v>
      </c>
      <c r="F589" s="126"/>
      <c r="G589" s="127"/>
      <c r="H589" s="253"/>
      <c r="I589" s="129"/>
      <c r="J589" s="230"/>
      <c r="K589" s="148"/>
      <c r="L589" s="148"/>
      <c r="M589" s="148"/>
      <c r="N589" s="148"/>
      <c r="O589" s="148"/>
      <c r="P589" s="148"/>
      <c r="Q589" s="148"/>
      <c r="R589" s="148"/>
      <c r="S589" s="148"/>
      <c r="T589" s="148"/>
      <c r="U589" s="148"/>
      <c r="V589" s="148"/>
      <c r="W589" s="148"/>
      <c r="X589" s="148"/>
      <c r="Y589" s="148"/>
      <c r="Z589" s="148"/>
    </row>
    <row r="590" spans="1:26" ht="36" x14ac:dyDescent="0.25">
      <c r="A590" s="230"/>
      <c r="B590" s="49"/>
      <c r="C590" s="130" t="s">
        <v>4995</v>
      </c>
      <c r="D590" s="153">
        <f t="shared" ref="D590:D591" si="37">IF(E590="Justificado",0,1)</f>
        <v>1</v>
      </c>
      <c r="E590" s="126">
        <v>1</v>
      </c>
      <c r="F590" s="126"/>
      <c r="G590" s="127"/>
      <c r="H590" s="253"/>
      <c r="I590" s="129"/>
      <c r="J590" s="230"/>
      <c r="K590" s="148"/>
      <c r="L590" s="148"/>
      <c r="M590" s="148"/>
      <c r="N590" s="148"/>
      <c r="O590" s="148"/>
      <c r="P590" s="148"/>
      <c r="Q590" s="148"/>
      <c r="R590" s="148"/>
      <c r="S590" s="148"/>
      <c r="T590" s="148"/>
      <c r="U590" s="148"/>
      <c r="V590" s="148"/>
      <c r="W590" s="148"/>
      <c r="X590" s="148"/>
      <c r="Y590" s="148"/>
      <c r="Z590" s="148"/>
    </row>
    <row r="591" spans="1:26" x14ac:dyDescent="0.25">
      <c r="A591" s="230"/>
      <c r="B591" s="49"/>
      <c r="C591" s="124" t="s">
        <v>2523</v>
      </c>
      <c r="D591" s="153">
        <f t="shared" si="37"/>
        <v>1</v>
      </c>
      <c r="E591" s="126">
        <v>1</v>
      </c>
      <c r="F591" s="126"/>
      <c r="G591" s="127"/>
      <c r="H591" s="253"/>
      <c r="I591" s="129"/>
      <c r="J591" s="230"/>
      <c r="K591" s="148"/>
      <c r="L591" s="148"/>
      <c r="M591" s="148"/>
      <c r="N591" s="148"/>
      <c r="O591" s="148"/>
      <c r="P591" s="148"/>
      <c r="Q591" s="148"/>
      <c r="R591" s="148"/>
      <c r="S591" s="148"/>
      <c r="T591" s="148"/>
      <c r="U591" s="148"/>
      <c r="V591" s="148"/>
      <c r="W591" s="148"/>
      <c r="X591" s="148"/>
      <c r="Y591" s="148"/>
      <c r="Z591" s="148"/>
    </row>
    <row r="592" spans="1:26" x14ac:dyDescent="0.25">
      <c r="A592" s="230"/>
      <c r="B592" s="97"/>
      <c r="C592" s="254"/>
      <c r="D592" s="255"/>
      <c r="E592" s="255"/>
      <c r="F592" s="255"/>
      <c r="G592" s="255"/>
      <c r="H592" s="255"/>
      <c r="I592" s="98"/>
      <c r="J592" s="230"/>
      <c r="K592" s="148"/>
      <c r="L592" s="148"/>
      <c r="M592" s="148"/>
      <c r="N592" s="148"/>
      <c r="O592" s="148"/>
      <c r="P592" s="148"/>
      <c r="Q592" s="148"/>
      <c r="R592" s="148"/>
      <c r="S592" s="148"/>
      <c r="T592" s="148"/>
      <c r="U592" s="148"/>
      <c r="V592" s="148"/>
      <c r="W592" s="148"/>
      <c r="X592" s="148"/>
      <c r="Y592" s="148"/>
      <c r="Z592" s="148"/>
    </row>
    <row r="593" spans="1:26" x14ac:dyDescent="0.25">
      <c r="A593" s="230"/>
      <c r="B593" s="230"/>
      <c r="C593" s="256"/>
      <c r="D593" s="230"/>
      <c r="E593" s="230"/>
      <c r="F593" s="230"/>
      <c r="G593" s="230"/>
      <c r="H593" s="230"/>
      <c r="I593" s="230"/>
      <c r="J593" s="230"/>
      <c r="K593" s="148"/>
      <c r="L593" s="148"/>
      <c r="M593" s="148"/>
      <c r="N593" s="148"/>
      <c r="O593" s="148"/>
      <c r="P593" s="148"/>
      <c r="Q593" s="148"/>
      <c r="R593" s="148"/>
      <c r="S593" s="148"/>
      <c r="T593" s="148"/>
      <c r="U593" s="148"/>
      <c r="V593" s="148"/>
      <c r="W593" s="148"/>
      <c r="X593" s="148"/>
      <c r="Y593" s="148"/>
      <c r="Z593" s="148"/>
    </row>
    <row r="594" spans="1:26" x14ac:dyDescent="0.25">
      <c r="A594" s="230"/>
      <c r="B594" s="230"/>
      <c r="C594" s="256"/>
      <c r="D594" s="230"/>
      <c r="E594" s="230"/>
      <c r="F594" s="230"/>
      <c r="G594" s="230"/>
      <c r="H594" s="230"/>
      <c r="I594" s="230"/>
      <c r="J594" s="230"/>
      <c r="K594" s="148"/>
      <c r="L594" s="148"/>
      <c r="M594" s="148"/>
      <c r="N594" s="148"/>
      <c r="O594" s="148"/>
      <c r="P594" s="148"/>
      <c r="Q594" s="148"/>
      <c r="R594" s="148"/>
      <c r="S594" s="148"/>
      <c r="T594" s="148"/>
      <c r="U594" s="148"/>
      <c r="V594" s="148"/>
      <c r="W594" s="148"/>
      <c r="X594" s="148"/>
      <c r="Y594" s="148"/>
      <c r="Z594" s="148"/>
    </row>
    <row r="595" spans="1:26" x14ac:dyDescent="0.25">
      <c r="A595" s="230"/>
      <c r="B595" s="230"/>
      <c r="C595" s="256"/>
      <c r="D595" s="230"/>
      <c r="E595" s="230"/>
      <c r="F595" s="230"/>
      <c r="G595" s="230"/>
      <c r="H595" s="230"/>
      <c r="I595" s="230"/>
      <c r="J595" s="230"/>
      <c r="K595" s="148"/>
      <c r="L595" s="148"/>
      <c r="M595" s="148"/>
      <c r="N595" s="148"/>
      <c r="O595" s="148"/>
      <c r="P595" s="148"/>
      <c r="Q595" s="148"/>
      <c r="R595" s="148"/>
      <c r="S595" s="148"/>
      <c r="T595" s="148"/>
      <c r="U595" s="148"/>
      <c r="V595" s="148"/>
      <c r="W595" s="148"/>
      <c r="X595" s="148"/>
      <c r="Y595" s="148"/>
      <c r="Z595" s="148"/>
    </row>
    <row r="596" spans="1:26" x14ac:dyDescent="0.25">
      <c r="A596" s="230"/>
      <c r="B596" s="230"/>
      <c r="C596" s="256"/>
      <c r="D596" s="230"/>
      <c r="E596" s="230"/>
      <c r="F596" s="230"/>
      <c r="G596" s="230"/>
      <c r="H596" s="230"/>
      <c r="I596" s="230"/>
      <c r="J596" s="230"/>
      <c r="K596" s="148"/>
      <c r="L596" s="148"/>
      <c r="M596" s="148"/>
      <c r="N596" s="148"/>
      <c r="O596" s="148"/>
      <c r="P596" s="148"/>
      <c r="Q596" s="148"/>
      <c r="R596" s="148"/>
      <c r="S596" s="148"/>
      <c r="T596" s="148"/>
      <c r="U596" s="148"/>
      <c r="V596" s="148"/>
      <c r="W596" s="148"/>
      <c r="X596" s="148"/>
      <c r="Y596" s="148"/>
      <c r="Z596" s="148"/>
    </row>
    <row r="597" spans="1:26" x14ac:dyDescent="0.25">
      <c r="A597" s="230"/>
      <c r="B597" s="230"/>
      <c r="C597" s="256"/>
      <c r="D597" s="230"/>
      <c r="E597" s="230"/>
      <c r="F597" s="230"/>
      <c r="G597" s="230"/>
      <c r="H597" s="230"/>
      <c r="I597" s="230"/>
      <c r="J597" s="230"/>
      <c r="K597" s="148"/>
      <c r="L597" s="148"/>
      <c r="M597" s="148"/>
      <c r="N597" s="148"/>
      <c r="O597" s="148"/>
      <c r="P597" s="148"/>
      <c r="Q597" s="148"/>
      <c r="R597" s="148"/>
      <c r="S597" s="148"/>
      <c r="T597" s="148"/>
      <c r="U597" s="148"/>
      <c r="V597" s="148"/>
      <c r="W597" s="148"/>
      <c r="X597" s="148"/>
      <c r="Y597" s="148"/>
      <c r="Z597" s="148"/>
    </row>
    <row r="598" spans="1:26" x14ac:dyDescent="0.25">
      <c r="A598" s="230"/>
      <c r="B598" s="230"/>
      <c r="C598" s="256"/>
      <c r="D598" s="230"/>
      <c r="E598" s="230"/>
      <c r="F598" s="230"/>
      <c r="G598" s="230"/>
      <c r="H598" s="230"/>
      <c r="I598" s="230"/>
      <c r="J598" s="230"/>
      <c r="K598" s="148"/>
      <c r="L598" s="148"/>
      <c r="M598" s="148"/>
      <c r="N598" s="148"/>
      <c r="O598" s="148"/>
      <c r="P598" s="148"/>
      <c r="Q598" s="148"/>
      <c r="R598" s="148"/>
      <c r="S598" s="148"/>
      <c r="T598" s="148"/>
      <c r="U598" s="148"/>
      <c r="V598" s="148"/>
      <c r="W598" s="148"/>
      <c r="X598" s="148"/>
      <c r="Y598" s="148"/>
      <c r="Z598" s="148"/>
    </row>
    <row r="599" spans="1:26" ht="18.75" x14ac:dyDescent="0.25">
      <c r="A599" s="234"/>
      <c r="B599" s="407" t="s">
        <v>4996</v>
      </c>
      <c r="C599" s="408"/>
      <c r="D599" s="408"/>
      <c r="E599" s="408"/>
      <c r="F599" s="408"/>
      <c r="G599" s="408"/>
      <c r="H599" s="408"/>
      <c r="I599" s="243"/>
      <c r="J599" s="233"/>
      <c r="K599" s="105"/>
      <c r="L599" s="105"/>
      <c r="M599" s="105"/>
      <c r="N599" s="105"/>
      <c r="O599" s="105"/>
      <c r="P599" s="105"/>
      <c r="Q599" s="105"/>
      <c r="R599" s="105"/>
      <c r="S599" s="105"/>
      <c r="T599" s="105"/>
      <c r="U599" s="105"/>
      <c r="V599" s="105"/>
      <c r="W599" s="105"/>
      <c r="X599" s="105"/>
      <c r="Y599" s="105"/>
      <c r="Z599" s="105"/>
    </row>
    <row r="600" spans="1:26" x14ac:dyDescent="0.25">
      <c r="A600" s="234"/>
      <c r="B600" s="232"/>
      <c r="C600" s="232"/>
      <c r="D600" s="232"/>
      <c r="E600" s="232"/>
      <c r="F600" s="232"/>
      <c r="G600" s="232"/>
      <c r="H600" s="232"/>
      <c r="I600" s="232"/>
      <c r="J600" s="233"/>
      <c r="K600" s="105"/>
      <c r="L600" s="105"/>
      <c r="M600" s="105"/>
      <c r="N600" s="105"/>
      <c r="O600" s="105"/>
      <c r="P600" s="105"/>
      <c r="Q600" s="105"/>
      <c r="R600" s="105"/>
      <c r="S600" s="105"/>
      <c r="T600" s="105"/>
      <c r="U600" s="105"/>
      <c r="V600" s="105"/>
      <c r="W600" s="105"/>
      <c r="X600" s="105"/>
      <c r="Y600" s="105"/>
      <c r="Z600" s="105"/>
    </row>
    <row r="601" spans="1:26" x14ac:dyDescent="0.25">
      <c r="A601" s="234"/>
      <c r="B601" s="232"/>
      <c r="C601" s="244" t="s">
        <v>1478</v>
      </c>
      <c r="D601" s="244"/>
      <c r="E601" s="245">
        <f>IF(SUM(D610:D621)=0,"NA",SUM(E610:E621)/SUM(D610:D621))</f>
        <v>1</v>
      </c>
      <c r="F601" s="246"/>
      <c r="G601" s="248"/>
      <c r="H601" s="234"/>
      <c r="I601" s="232"/>
      <c r="J601" s="233"/>
      <c r="K601" s="105"/>
      <c r="L601" s="105"/>
      <c r="M601" s="105"/>
      <c r="N601" s="105"/>
      <c r="O601" s="105"/>
      <c r="P601" s="105"/>
      <c r="Q601" s="105"/>
      <c r="R601" s="105"/>
      <c r="S601" s="105"/>
      <c r="T601" s="105"/>
      <c r="U601" s="105"/>
      <c r="V601" s="105"/>
      <c r="W601" s="105"/>
      <c r="X601" s="105"/>
      <c r="Y601" s="105"/>
      <c r="Z601" s="105"/>
    </row>
    <row r="602" spans="1:26" x14ac:dyDescent="0.25">
      <c r="A602" s="234"/>
      <c r="B602" s="234"/>
      <c r="C602" s="244" t="s">
        <v>1480</v>
      </c>
      <c r="D602" s="244"/>
      <c r="E602" s="245">
        <f>IF(SUM(D610:D621)=0,"NA",SUM(E626:E634)/SUM(D626:D634))</f>
        <v>1</v>
      </c>
      <c r="F602" s="246"/>
      <c r="G602" s="248"/>
      <c r="H602" s="234"/>
      <c r="I602" s="232"/>
      <c r="J602" s="233"/>
      <c r="K602" s="105"/>
      <c r="L602" s="105"/>
      <c r="M602" s="105"/>
      <c r="N602" s="105"/>
      <c r="O602" s="105"/>
      <c r="P602" s="105"/>
      <c r="Q602" s="105"/>
      <c r="R602" s="105"/>
      <c r="S602" s="105"/>
      <c r="T602" s="105"/>
      <c r="U602" s="105"/>
      <c r="V602" s="105"/>
      <c r="W602" s="105"/>
      <c r="X602" s="105"/>
      <c r="Y602" s="105"/>
      <c r="Z602" s="105"/>
    </row>
    <row r="603" spans="1:26" x14ac:dyDescent="0.25">
      <c r="A603" s="234"/>
      <c r="B603" s="234"/>
      <c r="C603" s="244" t="s">
        <v>1482</v>
      </c>
      <c r="D603" s="244"/>
      <c r="E603" s="177">
        <f>IF(SUM(D610:D621)=0,"NA",E601*0.6+E602*0.4)</f>
        <v>1</v>
      </c>
      <c r="F603" s="249"/>
      <c r="G603" s="235" t="s">
        <v>3917</v>
      </c>
      <c r="H603" s="234"/>
      <c r="I603" s="232"/>
      <c r="J603" s="233"/>
      <c r="K603" s="105"/>
      <c r="L603" s="105"/>
      <c r="M603" s="105"/>
      <c r="N603" s="105"/>
      <c r="O603" s="105"/>
      <c r="P603" s="105"/>
      <c r="Q603" s="105"/>
      <c r="R603" s="105"/>
      <c r="S603" s="105"/>
      <c r="T603" s="105"/>
      <c r="U603" s="105"/>
      <c r="V603" s="105"/>
      <c r="W603" s="105"/>
      <c r="X603" s="105"/>
      <c r="Y603" s="105"/>
      <c r="Z603" s="105"/>
    </row>
    <row r="604" spans="1:26" x14ac:dyDescent="0.25">
      <c r="A604" s="234"/>
      <c r="B604" s="234"/>
      <c r="C604" s="234"/>
      <c r="D604" s="234"/>
      <c r="E604" s="236"/>
      <c r="F604" s="236"/>
      <c r="G604" s="234"/>
      <c r="H604" s="234"/>
      <c r="I604" s="232"/>
      <c r="J604" s="233"/>
      <c r="K604" s="105"/>
      <c r="L604" s="105"/>
      <c r="M604" s="105"/>
      <c r="N604" s="105"/>
      <c r="O604" s="105"/>
      <c r="P604" s="105"/>
      <c r="Q604" s="105"/>
      <c r="R604" s="105"/>
      <c r="S604" s="105"/>
      <c r="T604" s="105"/>
      <c r="U604" s="105"/>
      <c r="V604" s="105"/>
      <c r="W604" s="105"/>
      <c r="X604" s="105"/>
      <c r="Y604" s="105"/>
      <c r="Z604" s="105"/>
    </row>
    <row r="605" spans="1:26" x14ac:dyDescent="0.25">
      <c r="A605" s="230"/>
      <c r="B605" s="231"/>
      <c r="C605" s="232"/>
      <c r="D605" s="231"/>
      <c r="E605" s="231"/>
      <c r="F605" s="231"/>
      <c r="G605" s="231"/>
      <c r="H605" s="232"/>
      <c r="I605" s="232"/>
      <c r="J605" s="233"/>
      <c r="K605" s="148"/>
      <c r="L605" s="148"/>
      <c r="M605" s="148"/>
      <c r="N605" s="148"/>
      <c r="O605" s="148"/>
      <c r="P605" s="148"/>
      <c r="Q605" s="148"/>
      <c r="R605" s="148"/>
      <c r="S605" s="148"/>
      <c r="T605" s="148"/>
      <c r="U605" s="148"/>
      <c r="V605" s="148"/>
      <c r="W605" s="148"/>
      <c r="X605" s="148"/>
      <c r="Y605" s="148"/>
      <c r="Z605" s="148"/>
    </row>
    <row r="606" spans="1:26" x14ac:dyDescent="0.25">
      <c r="A606" s="230"/>
      <c r="B606" s="91"/>
      <c r="C606" s="251"/>
      <c r="D606" s="252"/>
      <c r="E606" s="409"/>
      <c r="F606" s="410"/>
      <c r="G606" s="410"/>
      <c r="H606" s="252"/>
      <c r="I606" s="92"/>
      <c r="J606" s="233"/>
      <c r="K606" s="148"/>
      <c r="L606" s="148"/>
      <c r="M606" s="148"/>
      <c r="N606" s="148"/>
      <c r="O606" s="148"/>
      <c r="P606" s="148"/>
      <c r="Q606" s="148"/>
      <c r="R606" s="148"/>
      <c r="S606" s="148"/>
      <c r="T606" s="148"/>
      <c r="U606" s="148"/>
      <c r="V606" s="148"/>
      <c r="W606" s="148"/>
      <c r="X606" s="148"/>
      <c r="Y606" s="148"/>
      <c r="Z606" s="148"/>
    </row>
    <row r="607" spans="1:26" x14ac:dyDescent="0.25">
      <c r="A607" s="230"/>
      <c r="B607" s="49"/>
      <c r="C607" s="234" t="s">
        <v>1484</v>
      </c>
      <c r="D607" s="253"/>
      <c r="E607" s="253"/>
      <c r="F607" s="253"/>
      <c r="G607" s="253"/>
      <c r="H607" s="253"/>
      <c r="I607" s="93"/>
      <c r="J607" s="233"/>
      <c r="K607" s="148"/>
      <c r="L607" s="148"/>
      <c r="M607" s="148"/>
      <c r="N607" s="148"/>
      <c r="O607" s="148"/>
      <c r="P607" s="148"/>
      <c r="Q607" s="148"/>
      <c r="R607" s="148"/>
      <c r="S607" s="148"/>
      <c r="T607" s="148"/>
      <c r="U607" s="148"/>
      <c r="V607" s="148"/>
      <c r="W607" s="148"/>
      <c r="X607" s="148"/>
      <c r="Y607" s="148"/>
      <c r="Z607" s="148"/>
    </row>
    <row r="608" spans="1:26" x14ac:dyDescent="0.25">
      <c r="A608" s="230"/>
      <c r="B608" s="123"/>
      <c r="C608" s="234"/>
      <c r="D608" s="253"/>
      <c r="E608" s="253"/>
      <c r="F608" s="253"/>
      <c r="G608" s="253"/>
      <c r="H608" s="253"/>
      <c r="I608" s="93"/>
      <c r="J608" s="233"/>
      <c r="K608" s="148"/>
      <c r="L608" s="148"/>
      <c r="M608" s="148"/>
      <c r="N608" s="148"/>
      <c r="O608" s="148"/>
      <c r="P608" s="148"/>
      <c r="Q608" s="148"/>
      <c r="R608" s="148"/>
      <c r="S608" s="148"/>
      <c r="T608" s="148"/>
      <c r="U608" s="148"/>
      <c r="V608" s="148"/>
      <c r="W608" s="148"/>
      <c r="X608" s="148"/>
      <c r="Y608" s="148"/>
      <c r="Z608" s="148"/>
    </row>
    <row r="609" spans="1:26" x14ac:dyDescent="0.25">
      <c r="A609" s="230"/>
      <c r="B609" s="123"/>
      <c r="C609" s="232" t="s">
        <v>726</v>
      </c>
      <c r="D609" s="231"/>
      <c r="E609" s="231" t="s">
        <v>1485</v>
      </c>
      <c r="F609" s="231" t="s">
        <v>712</v>
      </c>
      <c r="G609" s="231" t="s">
        <v>1486</v>
      </c>
      <c r="H609" s="253"/>
      <c r="I609" s="93"/>
      <c r="J609" s="233"/>
      <c r="K609" s="148"/>
      <c r="L609" s="148"/>
      <c r="M609" s="148"/>
      <c r="N609" s="148"/>
      <c r="O609" s="148"/>
      <c r="P609" s="148"/>
      <c r="Q609" s="148"/>
      <c r="R609" s="148"/>
      <c r="S609" s="148"/>
      <c r="T609" s="148"/>
      <c r="U609" s="148"/>
      <c r="V609" s="148"/>
      <c r="W609" s="148"/>
      <c r="X609" s="148"/>
      <c r="Y609" s="148"/>
      <c r="Z609" s="148"/>
    </row>
    <row r="610" spans="1:26" x14ac:dyDescent="0.25">
      <c r="A610" s="230"/>
      <c r="B610" s="49"/>
      <c r="C610" s="124" t="s">
        <v>1487</v>
      </c>
      <c r="D610" s="153">
        <f>IF(E610="Justificado",0,1)</f>
        <v>1</v>
      </c>
      <c r="E610" s="126">
        <v>1</v>
      </c>
      <c r="F610" s="126"/>
      <c r="G610" s="127"/>
      <c r="H610" s="253"/>
      <c r="I610" s="93"/>
      <c r="J610" s="230"/>
      <c r="K610" s="148"/>
      <c r="L610" s="148"/>
      <c r="M610" s="148"/>
      <c r="N610" s="148"/>
      <c r="O610" s="148"/>
      <c r="P610" s="148"/>
      <c r="Q610" s="148"/>
      <c r="R610" s="148"/>
      <c r="S610" s="148"/>
      <c r="T610" s="148"/>
      <c r="U610" s="148"/>
      <c r="V610" s="148"/>
      <c r="W610" s="148"/>
      <c r="X610" s="148"/>
      <c r="Y610" s="148"/>
      <c r="Z610" s="148"/>
    </row>
    <row r="611" spans="1:26" ht="24" x14ac:dyDescent="0.25">
      <c r="A611" s="230"/>
      <c r="B611" s="49"/>
      <c r="C611" s="124" t="s">
        <v>1488</v>
      </c>
      <c r="D611" s="153">
        <f>IF(E611="Justificado",0,1)</f>
        <v>1</v>
      </c>
      <c r="E611" s="126">
        <v>1</v>
      </c>
      <c r="F611" s="126"/>
      <c r="G611" s="127"/>
      <c r="H611" s="253"/>
      <c r="I611" s="93"/>
      <c r="J611" s="230"/>
      <c r="K611" s="148"/>
      <c r="L611" s="148"/>
      <c r="M611" s="148"/>
      <c r="N611" s="148"/>
      <c r="O611" s="148"/>
      <c r="P611" s="148"/>
      <c r="Q611" s="148"/>
      <c r="R611" s="148"/>
      <c r="S611" s="148"/>
      <c r="T611" s="148"/>
      <c r="U611" s="148"/>
      <c r="V611" s="148"/>
      <c r="W611" s="148"/>
      <c r="X611" s="148"/>
      <c r="Y611" s="148"/>
      <c r="Z611" s="148"/>
    </row>
    <row r="612" spans="1:26" x14ac:dyDescent="0.25">
      <c r="A612" s="230"/>
      <c r="B612" s="49"/>
      <c r="C612" s="128" t="s">
        <v>4997</v>
      </c>
      <c r="D612" s="153">
        <f t="shared" ref="D612:D621" si="38">IF(E612="Justificado",0,1)</f>
        <v>1</v>
      </c>
      <c r="E612" s="126">
        <v>1</v>
      </c>
      <c r="F612" s="126"/>
      <c r="G612" s="127"/>
      <c r="H612" s="253"/>
      <c r="I612" s="93"/>
      <c r="J612" s="230"/>
      <c r="K612" s="148"/>
      <c r="L612" s="148"/>
      <c r="M612" s="148"/>
      <c r="N612" s="148"/>
      <c r="O612" s="148"/>
      <c r="P612" s="148"/>
      <c r="Q612" s="148"/>
      <c r="R612" s="148"/>
      <c r="S612" s="148"/>
      <c r="T612" s="148"/>
      <c r="U612" s="148"/>
      <c r="V612" s="148"/>
      <c r="W612" s="148"/>
      <c r="X612" s="148"/>
      <c r="Y612" s="148"/>
      <c r="Z612" s="148"/>
    </row>
    <row r="613" spans="1:26" ht="24" x14ac:dyDescent="0.25">
      <c r="A613" s="230"/>
      <c r="B613" s="49"/>
      <c r="C613" s="128" t="s">
        <v>4998</v>
      </c>
      <c r="D613" s="153">
        <f t="shared" si="38"/>
        <v>1</v>
      </c>
      <c r="E613" s="126">
        <v>1</v>
      </c>
      <c r="F613" s="126"/>
      <c r="G613" s="127"/>
      <c r="H613" s="253"/>
      <c r="I613" s="93"/>
      <c r="J613" s="230"/>
      <c r="K613" s="148"/>
      <c r="L613" s="148"/>
      <c r="M613" s="148"/>
      <c r="N613" s="148"/>
      <c r="O613" s="148"/>
      <c r="P613" s="148"/>
      <c r="Q613" s="148"/>
      <c r="R613" s="148"/>
      <c r="S613" s="148"/>
      <c r="T613" s="148"/>
      <c r="U613" s="148"/>
      <c r="V613" s="148"/>
      <c r="W613" s="148"/>
      <c r="X613" s="148"/>
      <c r="Y613" s="148"/>
      <c r="Z613" s="148"/>
    </row>
    <row r="614" spans="1:26" ht="36" x14ac:dyDescent="0.25">
      <c r="A614" s="230"/>
      <c r="B614" s="49"/>
      <c r="C614" s="128" t="s">
        <v>4999</v>
      </c>
      <c r="D614" s="153">
        <f t="shared" si="38"/>
        <v>1</v>
      </c>
      <c r="E614" s="126">
        <v>1</v>
      </c>
      <c r="F614" s="126"/>
      <c r="G614" s="127"/>
      <c r="H614" s="253"/>
      <c r="I614" s="93"/>
      <c r="J614" s="230"/>
      <c r="K614" s="148"/>
      <c r="L614" s="148"/>
      <c r="M614" s="148"/>
      <c r="N614" s="148"/>
      <c r="O614" s="148"/>
      <c r="P614" s="148"/>
      <c r="Q614" s="148"/>
      <c r="R614" s="148"/>
      <c r="S614" s="148"/>
      <c r="T614" s="148"/>
      <c r="U614" s="148"/>
      <c r="V614" s="148"/>
      <c r="W614" s="148"/>
      <c r="X614" s="148"/>
      <c r="Y614" s="148"/>
      <c r="Z614" s="148"/>
    </row>
    <row r="615" spans="1:26" ht="24" x14ac:dyDescent="0.25">
      <c r="A615" s="230"/>
      <c r="B615" s="49"/>
      <c r="C615" s="128" t="s">
        <v>5000</v>
      </c>
      <c r="D615" s="153">
        <f t="shared" si="38"/>
        <v>1</v>
      </c>
      <c r="E615" s="126">
        <v>1</v>
      </c>
      <c r="F615" s="126"/>
      <c r="G615" s="127"/>
      <c r="H615" s="253"/>
      <c r="I615" s="93"/>
      <c r="J615" s="230"/>
      <c r="K615" s="148"/>
      <c r="L615" s="148"/>
      <c r="M615" s="148"/>
      <c r="N615" s="148"/>
      <c r="O615" s="148"/>
      <c r="P615" s="148"/>
      <c r="Q615" s="148"/>
      <c r="R615" s="148"/>
      <c r="S615" s="148"/>
      <c r="T615" s="148"/>
      <c r="U615" s="148"/>
      <c r="V615" s="148"/>
      <c r="W615" s="148"/>
      <c r="X615" s="148"/>
      <c r="Y615" s="148"/>
      <c r="Z615" s="148"/>
    </row>
    <row r="616" spans="1:26" ht="36" x14ac:dyDescent="0.25">
      <c r="A616" s="230"/>
      <c r="B616" s="49"/>
      <c r="C616" s="128" t="s">
        <v>5001</v>
      </c>
      <c r="D616" s="153">
        <f t="shared" si="38"/>
        <v>1</v>
      </c>
      <c r="E616" s="126">
        <v>1</v>
      </c>
      <c r="F616" s="126"/>
      <c r="G616" s="127"/>
      <c r="H616" s="253"/>
      <c r="I616" s="93"/>
      <c r="J616" s="230"/>
      <c r="K616" s="148"/>
      <c r="L616" s="148"/>
      <c r="M616" s="148"/>
      <c r="N616" s="148"/>
      <c r="O616" s="148"/>
      <c r="P616" s="148"/>
      <c r="Q616" s="148"/>
      <c r="R616" s="148"/>
      <c r="S616" s="148"/>
      <c r="T616" s="148"/>
      <c r="U616" s="148"/>
      <c r="V616" s="148"/>
      <c r="W616" s="148"/>
      <c r="X616" s="148"/>
      <c r="Y616" s="148"/>
      <c r="Z616" s="148"/>
    </row>
    <row r="617" spans="1:26" ht="24" x14ac:dyDescent="0.25">
      <c r="A617" s="230"/>
      <c r="B617" s="49"/>
      <c r="C617" s="128" t="s">
        <v>5002</v>
      </c>
      <c r="D617" s="153">
        <f t="shared" si="38"/>
        <v>1</v>
      </c>
      <c r="E617" s="126">
        <v>1</v>
      </c>
      <c r="F617" s="126"/>
      <c r="G617" s="127"/>
      <c r="H617" s="253"/>
      <c r="I617" s="93"/>
      <c r="J617" s="230"/>
      <c r="K617" s="148"/>
      <c r="L617" s="148"/>
      <c r="M617" s="148"/>
      <c r="N617" s="148"/>
      <c r="O617" s="148"/>
      <c r="P617" s="148"/>
      <c r="Q617" s="148"/>
      <c r="R617" s="148"/>
      <c r="S617" s="148"/>
      <c r="T617" s="148"/>
      <c r="U617" s="148"/>
      <c r="V617" s="148"/>
      <c r="W617" s="148"/>
      <c r="X617" s="148"/>
      <c r="Y617" s="148"/>
      <c r="Z617" s="148"/>
    </row>
    <row r="618" spans="1:26" ht="24" x14ac:dyDescent="0.25">
      <c r="A618" s="230"/>
      <c r="B618" s="49"/>
      <c r="C618" s="128" t="s">
        <v>5003</v>
      </c>
      <c r="D618" s="153">
        <f t="shared" si="38"/>
        <v>1</v>
      </c>
      <c r="E618" s="126">
        <v>1</v>
      </c>
      <c r="F618" s="126"/>
      <c r="G618" s="127"/>
      <c r="H618" s="253"/>
      <c r="I618" s="93"/>
      <c r="J618" s="230"/>
      <c r="K618" s="148"/>
      <c r="L618" s="148"/>
      <c r="M618" s="148"/>
      <c r="N618" s="148"/>
      <c r="O618" s="148"/>
      <c r="P618" s="148"/>
      <c r="Q618" s="148"/>
      <c r="R618" s="148"/>
      <c r="S618" s="148"/>
      <c r="T618" s="148"/>
      <c r="U618" s="148"/>
      <c r="V618" s="148"/>
      <c r="W618" s="148"/>
      <c r="X618" s="148"/>
      <c r="Y618" s="148"/>
      <c r="Z618" s="148"/>
    </row>
    <row r="619" spans="1:26" ht="36" x14ac:dyDescent="0.25">
      <c r="A619" s="230"/>
      <c r="B619" s="49"/>
      <c r="C619" s="128" t="s">
        <v>5004</v>
      </c>
      <c r="D619" s="153">
        <f t="shared" si="38"/>
        <v>1</v>
      </c>
      <c r="E619" s="126">
        <v>1</v>
      </c>
      <c r="F619" s="126"/>
      <c r="G619" s="127"/>
      <c r="H619" s="253"/>
      <c r="I619" s="93"/>
      <c r="J619" s="230"/>
      <c r="K619" s="148"/>
      <c r="L619" s="148"/>
      <c r="M619" s="148"/>
      <c r="N619" s="148"/>
      <c r="O619" s="148"/>
      <c r="P619" s="148"/>
      <c r="Q619" s="148"/>
      <c r="R619" s="148"/>
      <c r="S619" s="148"/>
      <c r="T619" s="148"/>
      <c r="U619" s="148"/>
      <c r="V619" s="148"/>
      <c r="W619" s="148"/>
      <c r="X619" s="148"/>
      <c r="Y619" s="148"/>
      <c r="Z619" s="148"/>
    </row>
    <row r="620" spans="1:26" ht="24" x14ac:dyDescent="0.25">
      <c r="A620" s="230"/>
      <c r="B620" s="49"/>
      <c r="C620" s="128" t="s">
        <v>5005</v>
      </c>
      <c r="D620" s="153">
        <f t="shared" si="38"/>
        <v>1</v>
      </c>
      <c r="E620" s="126">
        <v>1</v>
      </c>
      <c r="F620" s="126"/>
      <c r="G620" s="127"/>
      <c r="H620" s="253"/>
      <c r="I620" s="129"/>
      <c r="J620" s="230"/>
      <c r="K620" s="148"/>
      <c r="L620" s="148"/>
      <c r="M620" s="148"/>
      <c r="N620" s="148"/>
      <c r="O620" s="148"/>
      <c r="P620" s="148"/>
      <c r="Q620" s="148"/>
      <c r="R620" s="148"/>
      <c r="S620" s="148"/>
      <c r="T620" s="148"/>
      <c r="U620" s="148"/>
      <c r="V620" s="148"/>
      <c r="W620" s="148"/>
      <c r="X620" s="148"/>
      <c r="Y620" s="148"/>
      <c r="Z620" s="148"/>
    </row>
    <row r="621" spans="1:26" ht="24" x14ac:dyDescent="0.25">
      <c r="A621" s="230"/>
      <c r="B621" s="49"/>
      <c r="C621" s="128" t="s">
        <v>5006</v>
      </c>
      <c r="D621" s="153">
        <f t="shared" si="38"/>
        <v>1</v>
      </c>
      <c r="E621" s="126">
        <v>1</v>
      </c>
      <c r="F621" s="126"/>
      <c r="G621" s="127"/>
      <c r="H621" s="253"/>
      <c r="I621" s="129"/>
      <c r="J621" s="230"/>
      <c r="K621" s="148"/>
      <c r="L621" s="148"/>
      <c r="M621" s="148"/>
      <c r="N621" s="148"/>
      <c r="O621" s="148"/>
      <c r="P621" s="148"/>
      <c r="Q621" s="148"/>
      <c r="R621" s="148"/>
      <c r="S621" s="148"/>
      <c r="T621" s="148"/>
      <c r="U621" s="148"/>
      <c r="V621" s="148"/>
      <c r="W621" s="148"/>
      <c r="X621" s="148"/>
      <c r="Y621" s="148"/>
      <c r="Z621" s="148"/>
    </row>
    <row r="622" spans="1:26" x14ac:dyDescent="0.25">
      <c r="A622" s="230"/>
      <c r="B622" s="49"/>
      <c r="C622" s="234"/>
      <c r="D622" s="253"/>
      <c r="E622" s="253"/>
      <c r="F622" s="253"/>
      <c r="G622" s="253"/>
      <c r="H622" s="253"/>
      <c r="I622" s="129"/>
      <c r="J622" s="230"/>
      <c r="K622" s="148"/>
      <c r="L622" s="148"/>
      <c r="M622" s="148"/>
      <c r="N622" s="148"/>
      <c r="O622" s="148"/>
      <c r="P622" s="148"/>
      <c r="Q622" s="148"/>
      <c r="R622" s="148"/>
      <c r="S622" s="148"/>
      <c r="T622" s="148"/>
      <c r="U622" s="148"/>
      <c r="V622" s="148"/>
      <c r="W622" s="148"/>
      <c r="X622" s="148"/>
      <c r="Y622" s="148"/>
      <c r="Z622" s="148"/>
    </row>
    <row r="623" spans="1:26" x14ac:dyDescent="0.25">
      <c r="A623" s="230"/>
      <c r="B623" s="49"/>
      <c r="C623" s="234" t="s">
        <v>1480</v>
      </c>
      <c r="D623" s="253"/>
      <c r="E623" s="253"/>
      <c r="F623" s="253"/>
      <c r="G623" s="253"/>
      <c r="H623" s="253"/>
      <c r="I623" s="129"/>
      <c r="J623" s="230"/>
      <c r="K623" s="148"/>
      <c r="L623" s="148"/>
      <c r="M623" s="148"/>
      <c r="N623" s="148"/>
      <c r="O623" s="148"/>
      <c r="P623" s="148"/>
      <c r="Q623" s="148"/>
      <c r="R623" s="148"/>
      <c r="S623" s="148"/>
      <c r="T623" s="148"/>
      <c r="U623" s="148"/>
      <c r="V623" s="148"/>
      <c r="W623" s="148"/>
      <c r="X623" s="148"/>
      <c r="Y623" s="148"/>
      <c r="Z623" s="148"/>
    </row>
    <row r="624" spans="1:26" x14ac:dyDescent="0.25">
      <c r="A624" s="230"/>
      <c r="B624" s="49"/>
      <c r="C624" s="234"/>
      <c r="D624" s="253"/>
      <c r="E624" s="253"/>
      <c r="F624" s="253"/>
      <c r="G624" s="253"/>
      <c r="H624" s="253"/>
      <c r="I624" s="129"/>
      <c r="J624" s="230"/>
      <c r="K624" s="148"/>
      <c r="L624" s="148"/>
      <c r="M624" s="148"/>
      <c r="N624" s="148"/>
      <c r="O624" s="148"/>
      <c r="P624" s="148"/>
      <c r="Q624" s="148"/>
      <c r="R624" s="148"/>
      <c r="S624" s="148"/>
      <c r="T624" s="148"/>
      <c r="U624" s="148"/>
      <c r="V624" s="148"/>
      <c r="W624" s="148"/>
      <c r="X624" s="148"/>
      <c r="Y624" s="148"/>
      <c r="Z624" s="148"/>
    </row>
    <row r="625" spans="1:26" x14ac:dyDescent="0.25">
      <c r="A625" s="230"/>
      <c r="B625" s="49"/>
      <c r="C625" s="232" t="s">
        <v>726</v>
      </c>
      <c r="D625" s="231"/>
      <c r="E625" s="231" t="s">
        <v>1485</v>
      </c>
      <c r="F625" s="231" t="s">
        <v>712</v>
      </c>
      <c r="G625" s="231" t="s">
        <v>1486</v>
      </c>
      <c r="H625" s="253"/>
      <c r="I625" s="129"/>
      <c r="J625" s="230"/>
      <c r="K625" s="148"/>
      <c r="L625" s="148"/>
      <c r="M625" s="148"/>
      <c r="N625" s="148"/>
      <c r="O625" s="148"/>
      <c r="P625" s="148"/>
      <c r="Q625" s="148"/>
      <c r="R625" s="148"/>
      <c r="S625" s="148"/>
      <c r="T625" s="148"/>
      <c r="U625" s="148"/>
      <c r="V625" s="148"/>
      <c r="W625" s="148"/>
      <c r="X625" s="148"/>
      <c r="Y625" s="148"/>
      <c r="Z625" s="148"/>
    </row>
    <row r="626" spans="1:26" x14ac:dyDescent="0.25">
      <c r="A626" s="230"/>
      <c r="B626" s="49"/>
      <c r="C626" s="130" t="s">
        <v>5007</v>
      </c>
      <c r="D626" s="153">
        <f t="shared" ref="D626:D632" si="39">IF(E626="Justificado",0,1)</f>
        <v>1</v>
      </c>
      <c r="E626" s="126">
        <v>1</v>
      </c>
      <c r="F626" s="126"/>
      <c r="G626" s="127"/>
      <c r="H626" s="253"/>
      <c r="I626" s="129"/>
      <c r="J626" s="230"/>
      <c r="K626" s="148"/>
      <c r="L626" s="148"/>
      <c r="M626" s="148"/>
      <c r="N626" s="148"/>
      <c r="O626" s="148"/>
      <c r="P626" s="148"/>
      <c r="Q626" s="148"/>
      <c r="R626" s="148"/>
      <c r="S626" s="148"/>
      <c r="T626" s="148"/>
      <c r="U626" s="148"/>
      <c r="V626" s="148"/>
      <c r="W626" s="148"/>
      <c r="X626" s="148"/>
      <c r="Y626" s="148"/>
      <c r="Z626" s="148"/>
    </row>
    <row r="627" spans="1:26" ht="36" x14ac:dyDescent="0.25">
      <c r="A627" s="230"/>
      <c r="B627" s="49"/>
      <c r="C627" s="124" t="s">
        <v>5008</v>
      </c>
      <c r="D627" s="153">
        <f t="shared" si="39"/>
        <v>1</v>
      </c>
      <c r="E627" s="126">
        <v>1</v>
      </c>
      <c r="F627" s="126"/>
      <c r="G627" s="127"/>
      <c r="H627" s="253"/>
      <c r="I627" s="129"/>
      <c r="J627" s="230"/>
      <c r="K627" s="148"/>
      <c r="L627" s="148"/>
      <c r="M627" s="148"/>
      <c r="N627" s="148"/>
      <c r="O627" s="148"/>
      <c r="P627" s="148"/>
      <c r="Q627" s="148"/>
      <c r="R627" s="148"/>
      <c r="S627" s="148"/>
      <c r="T627" s="148"/>
      <c r="U627" s="148"/>
      <c r="V627" s="148"/>
      <c r="W627" s="148"/>
      <c r="X627" s="148"/>
      <c r="Y627" s="148"/>
      <c r="Z627" s="148"/>
    </row>
    <row r="628" spans="1:26" ht="36" x14ac:dyDescent="0.25">
      <c r="A628" s="230"/>
      <c r="B628" s="49"/>
      <c r="C628" s="124" t="s">
        <v>5009</v>
      </c>
      <c r="D628" s="153">
        <f t="shared" si="39"/>
        <v>1</v>
      </c>
      <c r="E628" s="126">
        <v>1</v>
      </c>
      <c r="F628" s="126"/>
      <c r="G628" s="127"/>
      <c r="H628" s="253"/>
      <c r="I628" s="129"/>
      <c r="J628" s="230"/>
      <c r="K628" s="148"/>
      <c r="L628" s="148"/>
      <c r="M628" s="148"/>
      <c r="N628" s="148"/>
      <c r="O628" s="148"/>
      <c r="P628" s="148"/>
      <c r="Q628" s="148"/>
      <c r="R628" s="148"/>
      <c r="S628" s="148"/>
      <c r="T628" s="148"/>
      <c r="U628" s="148"/>
      <c r="V628" s="148"/>
      <c r="W628" s="148"/>
      <c r="X628" s="148"/>
      <c r="Y628" s="148"/>
      <c r="Z628" s="148"/>
    </row>
    <row r="629" spans="1:26" ht="36" x14ac:dyDescent="0.25">
      <c r="A629" s="230"/>
      <c r="B629" s="49"/>
      <c r="C629" s="124" t="s">
        <v>5010</v>
      </c>
      <c r="D629" s="153">
        <f t="shared" si="39"/>
        <v>1</v>
      </c>
      <c r="E629" s="126">
        <v>1</v>
      </c>
      <c r="F629" s="126"/>
      <c r="G629" s="127"/>
      <c r="H629" s="253"/>
      <c r="I629" s="129"/>
      <c r="J629" s="230"/>
      <c r="K629" s="148"/>
      <c r="L629" s="148"/>
      <c r="M629" s="148"/>
      <c r="N629" s="148"/>
      <c r="O629" s="148"/>
      <c r="P629" s="148"/>
      <c r="Q629" s="148"/>
      <c r="R629" s="148"/>
      <c r="S629" s="148"/>
      <c r="T629" s="148"/>
      <c r="U629" s="148"/>
      <c r="V629" s="148"/>
      <c r="W629" s="148"/>
      <c r="X629" s="148"/>
      <c r="Y629" s="148"/>
      <c r="Z629" s="148"/>
    </row>
    <row r="630" spans="1:26" ht="24" x14ac:dyDescent="0.25">
      <c r="A630" s="230"/>
      <c r="B630" s="49"/>
      <c r="C630" s="124" t="s">
        <v>5011</v>
      </c>
      <c r="D630" s="153">
        <f t="shared" si="39"/>
        <v>1</v>
      </c>
      <c r="E630" s="126">
        <v>1</v>
      </c>
      <c r="F630" s="126"/>
      <c r="G630" s="127"/>
      <c r="H630" s="253"/>
      <c r="I630" s="129"/>
      <c r="J630" s="230"/>
      <c r="K630" s="148"/>
      <c r="L630" s="148"/>
      <c r="M630" s="148"/>
      <c r="N630" s="148"/>
      <c r="O630" s="148"/>
      <c r="P630" s="148"/>
      <c r="Q630" s="148"/>
      <c r="R630" s="148"/>
      <c r="S630" s="148"/>
      <c r="T630" s="148"/>
      <c r="U630" s="148"/>
      <c r="V630" s="148"/>
      <c r="W630" s="148"/>
      <c r="X630" s="148"/>
      <c r="Y630" s="148"/>
      <c r="Z630" s="148"/>
    </row>
    <row r="631" spans="1:26" ht="24" x14ac:dyDescent="0.25">
      <c r="A631" s="230"/>
      <c r="B631" s="49"/>
      <c r="C631" s="124" t="s">
        <v>5012</v>
      </c>
      <c r="D631" s="153">
        <f t="shared" si="39"/>
        <v>1</v>
      </c>
      <c r="E631" s="126">
        <v>1</v>
      </c>
      <c r="F631" s="126"/>
      <c r="G631" s="127"/>
      <c r="H631" s="253"/>
      <c r="I631" s="129"/>
      <c r="J631" s="230"/>
      <c r="K631" s="148"/>
      <c r="L631" s="148"/>
      <c r="M631" s="148"/>
      <c r="N631" s="148"/>
      <c r="O631" s="148"/>
      <c r="P631" s="148"/>
      <c r="Q631" s="148"/>
      <c r="R631" s="148"/>
      <c r="S631" s="148"/>
      <c r="T631" s="148"/>
      <c r="U631" s="148"/>
      <c r="V631" s="148"/>
      <c r="W631" s="148"/>
      <c r="X631" s="148"/>
      <c r="Y631" s="148"/>
      <c r="Z631" s="148"/>
    </row>
    <row r="632" spans="1:26" ht="36" x14ac:dyDescent="0.25">
      <c r="A632" s="230"/>
      <c r="B632" s="49"/>
      <c r="C632" s="124" t="s">
        <v>5013</v>
      </c>
      <c r="D632" s="153">
        <f t="shared" si="39"/>
        <v>1</v>
      </c>
      <c r="E632" s="126">
        <v>1</v>
      </c>
      <c r="F632" s="126"/>
      <c r="G632" s="127"/>
      <c r="H632" s="253"/>
      <c r="I632" s="129"/>
      <c r="J632" s="230"/>
      <c r="K632" s="148"/>
      <c r="L632" s="148"/>
      <c r="M632" s="148"/>
      <c r="N632" s="148"/>
      <c r="O632" s="148"/>
      <c r="P632" s="148"/>
      <c r="Q632" s="148"/>
      <c r="R632" s="148"/>
      <c r="S632" s="148"/>
      <c r="T632" s="148"/>
      <c r="U632" s="148"/>
      <c r="V632" s="148"/>
      <c r="W632" s="148"/>
      <c r="X632" s="148"/>
      <c r="Y632" s="148"/>
      <c r="Z632" s="148"/>
    </row>
    <row r="633" spans="1:26" ht="36" x14ac:dyDescent="0.25">
      <c r="A633" s="230"/>
      <c r="B633" s="49"/>
      <c r="C633" s="130" t="s">
        <v>5014</v>
      </c>
      <c r="D633" s="153">
        <f t="shared" ref="D633:D634" si="40">IF(E633="Justificado",0,1)</f>
        <v>1</v>
      </c>
      <c r="E633" s="126">
        <v>1</v>
      </c>
      <c r="F633" s="126"/>
      <c r="G633" s="127"/>
      <c r="H633" s="253"/>
      <c r="I633" s="129"/>
      <c r="J633" s="230"/>
      <c r="K633" s="148"/>
      <c r="L633" s="148"/>
      <c r="M633" s="148"/>
      <c r="N633" s="148"/>
      <c r="O633" s="148"/>
      <c r="P633" s="148"/>
      <c r="Q633" s="148"/>
      <c r="R633" s="148"/>
      <c r="S633" s="148"/>
      <c r="T633" s="148"/>
      <c r="U633" s="148"/>
      <c r="V633" s="148"/>
      <c r="W633" s="148"/>
      <c r="X633" s="148"/>
      <c r="Y633" s="148"/>
      <c r="Z633" s="148"/>
    </row>
    <row r="634" spans="1:26" x14ac:dyDescent="0.25">
      <c r="A634" s="230"/>
      <c r="B634" s="49"/>
      <c r="C634" s="124" t="s">
        <v>5015</v>
      </c>
      <c r="D634" s="153">
        <f t="shared" si="40"/>
        <v>1</v>
      </c>
      <c r="E634" s="126">
        <v>1</v>
      </c>
      <c r="F634" s="126"/>
      <c r="G634" s="127"/>
      <c r="H634" s="253"/>
      <c r="I634" s="129"/>
      <c r="J634" s="230"/>
      <c r="K634" s="148"/>
      <c r="L634" s="148"/>
      <c r="M634" s="148"/>
      <c r="N634" s="148"/>
      <c r="O634" s="148"/>
      <c r="P634" s="148"/>
      <c r="Q634" s="148"/>
      <c r="R634" s="148"/>
      <c r="S634" s="148"/>
      <c r="T634" s="148"/>
      <c r="U634" s="148"/>
      <c r="V634" s="148"/>
      <c r="W634" s="148"/>
      <c r="X634" s="148"/>
      <c r="Y634" s="148"/>
      <c r="Z634" s="148"/>
    </row>
    <row r="635" spans="1:26" x14ac:dyDescent="0.25">
      <c r="A635" s="230"/>
      <c r="B635" s="97"/>
      <c r="C635" s="254"/>
      <c r="D635" s="255"/>
      <c r="E635" s="255"/>
      <c r="F635" s="255"/>
      <c r="G635" s="255"/>
      <c r="H635" s="255"/>
      <c r="I635" s="98"/>
      <c r="J635" s="230"/>
      <c r="K635" s="148"/>
      <c r="L635" s="148"/>
      <c r="M635" s="148"/>
      <c r="N635" s="148"/>
      <c r="O635" s="148"/>
      <c r="P635" s="148"/>
      <c r="Q635" s="148"/>
      <c r="R635" s="148"/>
      <c r="S635" s="148"/>
      <c r="T635" s="148"/>
      <c r="U635" s="148"/>
      <c r="V635" s="148"/>
      <c r="W635" s="148"/>
      <c r="X635" s="148"/>
      <c r="Y635" s="148"/>
      <c r="Z635" s="148"/>
    </row>
    <row r="636" spans="1:26" x14ac:dyDescent="0.25">
      <c r="A636" s="230"/>
      <c r="B636" s="230"/>
      <c r="C636" s="256"/>
      <c r="D636" s="230"/>
      <c r="E636" s="230"/>
      <c r="F636" s="230"/>
      <c r="G636" s="230"/>
      <c r="H636" s="230"/>
      <c r="I636" s="230"/>
      <c r="J636" s="230"/>
      <c r="K636" s="148"/>
      <c r="L636" s="148"/>
      <c r="M636" s="148"/>
      <c r="N636" s="148"/>
      <c r="O636" s="148"/>
      <c r="P636" s="148"/>
      <c r="Q636" s="148"/>
      <c r="R636" s="148"/>
      <c r="S636" s="148"/>
      <c r="T636" s="148"/>
      <c r="U636" s="148"/>
      <c r="V636" s="148"/>
      <c r="W636" s="148"/>
      <c r="X636" s="148"/>
      <c r="Y636" s="148"/>
      <c r="Z636" s="148"/>
    </row>
    <row r="637" spans="1:26" x14ac:dyDescent="0.25">
      <c r="A637" s="230"/>
      <c r="B637" s="230"/>
      <c r="C637" s="256"/>
      <c r="D637" s="230"/>
      <c r="E637" s="230"/>
      <c r="F637" s="230"/>
      <c r="G637" s="230"/>
      <c r="H637" s="230"/>
      <c r="I637" s="230"/>
      <c r="J637" s="230"/>
      <c r="K637" s="148"/>
      <c r="L637" s="148"/>
      <c r="M637" s="148"/>
      <c r="N637" s="148"/>
      <c r="O637" s="148"/>
      <c r="P637" s="148"/>
      <c r="Q637" s="148"/>
      <c r="R637" s="148"/>
      <c r="S637" s="148"/>
      <c r="T637" s="148"/>
      <c r="U637" s="148"/>
      <c r="V637" s="148"/>
      <c r="W637" s="148"/>
      <c r="X637" s="148"/>
      <c r="Y637" s="148"/>
      <c r="Z637" s="148"/>
    </row>
    <row r="638" spans="1:26" x14ac:dyDescent="0.25">
      <c r="A638" s="230"/>
      <c r="B638" s="230"/>
      <c r="C638" s="256"/>
      <c r="D638" s="230"/>
      <c r="E638" s="230"/>
      <c r="F638" s="230"/>
      <c r="G638" s="230"/>
      <c r="H638" s="230"/>
      <c r="I638" s="230"/>
      <c r="J638" s="230"/>
      <c r="K638" s="148"/>
      <c r="L638" s="148"/>
      <c r="M638" s="148"/>
      <c r="N638" s="148"/>
      <c r="O638" s="148"/>
      <c r="P638" s="148"/>
      <c r="Q638" s="148"/>
      <c r="R638" s="148"/>
      <c r="S638" s="148"/>
      <c r="T638" s="148"/>
      <c r="U638" s="148"/>
      <c r="V638" s="148"/>
      <c r="W638" s="148"/>
      <c r="X638" s="148"/>
      <c r="Y638" s="148"/>
      <c r="Z638" s="148"/>
    </row>
    <row r="639" spans="1:26" x14ac:dyDescent="0.25">
      <c r="A639" s="230"/>
      <c r="B639" s="230"/>
      <c r="C639" s="256"/>
      <c r="D639" s="230"/>
      <c r="E639" s="230"/>
      <c r="F639" s="230"/>
      <c r="G639" s="230"/>
      <c r="H639" s="230"/>
      <c r="I639" s="230"/>
      <c r="J639" s="230"/>
      <c r="K639" s="148"/>
      <c r="L639" s="148"/>
      <c r="M639" s="148"/>
      <c r="N639" s="148"/>
      <c r="O639" s="148"/>
      <c r="P639" s="148"/>
      <c r="Q639" s="148"/>
      <c r="R639" s="148"/>
      <c r="S639" s="148"/>
      <c r="T639" s="148"/>
      <c r="U639" s="148"/>
      <c r="V639" s="148"/>
      <c r="W639" s="148"/>
      <c r="X639" s="148"/>
      <c r="Y639" s="148"/>
      <c r="Z639" s="148"/>
    </row>
    <row r="640" spans="1:26" x14ac:dyDescent="0.25">
      <c r="A640" s="230"/>
      <c r="B640" s="230"/>
      <c r="C640" s="256"/>
      <c r="D640" s="230"/>
      <c r="E640" s="230"/>
      <c r="F640" s="230"/>
      <c r="G640" s="230"/>
      <c r="H640" s="230"/>
      <c r="I640" s="230"/>
      <c r="J640" s="230"/>
      <c r="K640" s="148"/>
      <c r="L640" s="148"/>
      <c r="M640" s="148"/>
      <c r="N640" s="148"/>
      <c r="O640" s="148"/>
      <c r="P640" s="148"/>
      <c r="Q640" s="148"/>
      <c r="R640" s="148"/>
      <c r="S640" s="148"/>
      <c r="T640" s="148"/>
      <c r="U640" s="148"/>
      <c r="V640" s="148"/>
      <c r="W640" s="148"/>
      <c r="X640" s="148"/>
      <c r="Y640" s="148"/>
      <c r="Z640" s="148"/>
    </row>
    <row r="641" spans="1:26" x14ac:dyDescent="0.25">
      <c r="A641" s="230"/>
      <c r="B641" s="230"/>
      <c r="C641" s="256"/>
      <c r="D641" s="230"/>
      <c r="E641" s="230"/>
      <c r="F641" s="230"/>
      <c r="G641" s="230"/>
      <c r="H641" s="230"/>
      <c r="I641" s="230"/>
      <c r="J641" s="230"/>
      <c r="K641" s="148"/>
      <c r="L641" s="148"/>
      <c r="M641" s="148"/>
      <c r="N641" s="148"/>
      <c r="O641" s="148"/>
      <c r="P641" s="148"/>
      <c r="Q641" s="148"/>
      <c r="R641" s="148"/>
      <c r="S641" s="148"/>
      <c r="T641" s="148"/>
      <c r="U641" s="148"/>
      <c r="V641" s="148"/>
      <c r="W641" s="148"/>
      <c r="X641" s="148"/>
      <c r="Y641" s="148"/>
      <c r="Z641" s="148"/>
    </row>
    <row r="642" spans="1:26" ht="18.75" x14ac:dyDescent="0.25">
      <c r="A642" s="234"/>
      <c r="B642" s="407" t="s">
        <v>5016</v>
      </c>
      <c r="C642" s="408"/>
      <c r="D642" s="408"/>
      <c r="E642" s="408"/>
      <c r="F642" s="408"/>
      <c r="G642" s="408"/>
      <c r="H642" s="408"/>
      <c r="I642" s="243"/>
      <c r="J642" s="233"/>
      <c r="K642" s="105"/>
      <c r="L642" s="105"/>
      <c r="M642" s="105"/>
      <c r="N642" s="105"/>
      <c r="O642" s="105"/>
      <c r="P642" s="105"/>
      <c r="Q642" s="105"/>
      <c r="R642" s="105"/>
      <c r="S642" s="105"/>
      <c r="T642" s="105"/>
      <c r="U642" s="105"/>
      <c r="V642" s="105"/>
      <c r="W642" s="105"/>
      <c r="X642" s="105"/>
      <c r="Y642" s="105"/>
      <c r="Z642" s="105"/>
    </row>
    <row r="643" spans="1:26" x14ac:dyDescent="0.25">
      <c r="A643" s="234"/>
      <c r="B643" s="232"/>
      <c r="C643" s="232"/>
      <c r="D643" s="232"/>
      <c r="E643" s="232"/>
      <c r="F643" s="232"/>
      <c r="G643" s="232"/>
      <c r="H643" s="232"/>
      <c r="I643" s="232"/>
      <c r="J643" s="233"/>
      <c r="K643" s="105"/>
      <c r="L643" s="105"/>
      <c r="M643" s="105"/>
      <c r="N643" s="105"/>
      <c r="O643" s="105"/>
      <c r="P643" s="105"/>
      <c r="Q643" s="105"/>
      <c r="R643" s="105"/>
      <c r="S643" s="105"/>
      <c r="T643" s="105"/>
      <c r="U643" s="105"/>
      <c r="V643" s="105"/>
      <c r="W643" s="105"/>
      <c r="X643" s="105"/>
      <c r="Y643" s="105"/>
      <c r="Z643" s="105"/>
    </row>
    <row r="644" spans="1:26" x14ac:dyDescent="0.25">
      <c r="A644" s="234"/>
      <c r="B644" s="232"/>
      <c r="C644" s="244" t="s">
        <v>1478</v>
      </c>
      <c r="D644" s="244"/>
      <c r="E644" s="245">
        <f>IF(SUM(D653:D697)=0,"NA",SUM(E653:E697)/SUM(D653:D697))</f>
        <v>1</v>
      </c>
      <c r="F644" s="246"/>
      <c r="G644" s="248"/>
      <c r="H644" s="234"/>
      <c r="I644" s="232"/>
      <c r="J644" s="233"/>
      <c r="K644" s="105"/>
      <c r="L644" s="105"/>
      <c r="M644" s="105"/>
      <c r="N644" s="105"/>
      <c r="O644" s="105"/>
      <c r="P644" s="105"/>
      <c r="Q644" s="105"/>
      <c r="R644" s="105"/>
      <c r="S644" s="105"/>
      <c r="T644" s="105"/>
      <c r="U644" s="105"/>
      <c r="V644" s="105"/>
      <c r="W644" s="105"/>
      <c r="X644" s="105"/>
      <c r="Y644" s="105"/>
      <c r="Z644" s="105"/>
    </row>
    <row r="645" spans="1:26" x14ac:dyDescent="0.25">
      <c r="A645" s="234"/>
      <c r="B645" s="234"/>
      <c r="C645" s="244" t="s">
        <v>1480</v>
      </c>
      <c r="D645" s="244"/>
      <c r="E645" s="245">
        <f>IF(SUM(D653:D697)=0,"NA",SUM(E702:E710)/SUM(D702:D710))</f>
        <v>1</v>
      </c>
      <c r="F645" s="246"/>
      <c r="G645" s="248"/>
      <c r="H645" s="234"/>
      <c r="I645" s="232"/>
      <c r="J645" s="233"/>
      <c r="K645" s="105"/>
      <c r="L645" s="105"/>
      <c r="M645" s="105"/>
      <c r="N645" s="105"/>
      <c r="O645" s="105"/>
      <c r="P645" s="105"/>
      <c r="Q645" s="105"/>
      <c r="R645" s="105"/>
      <c r="S645" s="105"/>
      <c r="T645" s="105"/>
      <c r="U645" s="105"/>
      <c r="V645" s="105"/>
      <c r="W645" s="105"/>
      <c r="X645" s="105"/>
      <c r="Y645" s="105"/>
      <c r="Z645" s="105"/>
    </row>
    <row r="646" spans="1:26" x14ac:dyDescent="0.25">
      <c r="A646" s="234"/>
      <c r="B646" s="234"/>
      <c r="C646" s="244" t="s">
        <v>1482</v>
      </c>
      <c r="D646" s="244"/>
      <c r="E646" s="177">
        <f>IF(SUM(D655:D697)=0,"NA",E644*0.6+E645*0.4)</f>
        <v>1</v>
      </c>
      <c r="F646" s="249"/>
      <c r="G646" s="235" t="s">
        <v>4937</v>
      </c>
      <c r="H646" s="234"/>
      <c r="I646" s="232"/>
      <c r="J646" s="233"/>
      <c r="K646" s="105"/>
      <c r="L646" s="105"/>
      <c r="M646" s="105"/>
      <c r="N646" s="105"/>
      <c r="O646" s="105"/>
      <c r="P646" s="105"/>
      <c r="Q646" s="105"/>
      <c r="R646" s="105"/>
      <c r="S646" s="105"/>
      <c r="T646" s="105"/>
      <c r="U646" s="105"/>
      <c r="V646" s="105"/>
      <c r="W646" s="105"/>
      <c r="X646" s="105"/>
      <c r="Y646" s="105"/>
      <c r="Z646" s="105"/>
    </row>
    <row r="647" spans="1:26" x14ac:dyDescent="0.25">
      <c r="A647" s="234"/>
      <c r="B647" s="234"/>
      <c r="C647" s="234"/>
      <c r="D647" s="234"/>
      <c r="E647" s="236"/>
      <c r="F647" s="236"/>
      <c r="G647" s="234"/>
      <c r="H647" s="234"/>
      <c r="I647" s="232"/>
      <c r="J647" s="233"/>
      <c r="K647" s="105"/>
      <c r="L647" s="105"/>
      <c r="M647" s="105"/>
      <c r="N647" s="105"/>
      <c r="O647" s="105"/>
      <c r="P647" s="105"/>
      <c r="Q647" s="105"/>
      <c r="R647" s="105"/>
      <c r="S647" s="105"/>
      <c r="T647" s="105"/>
      <c r="U647" s="105"/>
      <c r="V647" s="105"/>
      <c r="W647" s="105"/>
      <c r="X647" s="105"/>
      <c r="Y647" s="105"/>
      <c r="Z647" s="105"/>
    </row>
    <row r="648" spans="1:26" x14ac:dyDescent="0.25">
      <c r="A648" s="230"/>
      <c r="B648" s="231"/>
      <c r="C648" s="232"/>
      <c r="D648" s="231"/>
      <c r="E648" s="231"/>
      <c r="F648" s="231"/>
      <c r="G648" s="231"/>
      <c r="H648" s="232"/>
      <c r="I648" s="232"/>
      <c r="J648" s="233"/>
      <c r="K648" s="148"/>
      <c r="L648" s="148"/>
      <c r="M648" s="148"/>
      <c r="N648" s="148"/>
      <c r="O648" s="148"/>
      <c r="P648" s="148"/>
      <c r="Q648" s="148"/>
      <c r="R648" s="148"/>
      <c r="S648" s="148"/>
      <c r="T648" s="148"/>
      <c r="U648" s="148"/>
      <c r="V648" s="148"/>
      <c r="W648" s="148"/>
      <c r="X648" s="148"/>
      <c r="Y648" s="148"/>
      <c r="Z648" s="148"/>
    </row>
    <row r="649" spans="1:26" x14ac:dyDescent="0.25">
      <c r="A649" s="230"/>
      <c r="B649" s="91"/>
      <c r="C649" s="251"/>
      <c r="D649" s="252"/>
      <c r="E649" s="409"/>
      <c r="F649" s="410"/>
      <c r="G649" s="410"/>
      <c r="H649" s="252"/>
      <c r="I649" s="92"/>
      <c r="J649" s="233"/>
      <c r="K649" s="148"/>
      <c r="L649" s="148"/>
      <c r="M649" s="148"/>
      <c r="N649" s="148"/>
      <c r="O649" s="148"/>
      <c r="P649" s="148"/>
      <c r="Q649" s="148"/>
      <c r="R649" s="148"/>
      <c r="S649" s="148"/>
      <c r="T649" s="148"/>
      <c r="U649" s="148"/>
      <c r="V649" s="148"/>
      <c r="W649" s="148"/>
      <c r="X649" s="148"/>
      <c r="Y649" s="148"/>
      <c r="Z649" s="148"/>
    </row>
    <row r="650" spans="1:26" x14ac:dyDescent="0.25">
      <c r="A650" s="230"/>
      <c r="B650" s="49"/>
      <c r="C650" s="234" t="s">
        <v>1484</v>
      </c>
      <c r="D650" s="253"/>
      <c r="E650" s="253"/>
      <c r="F650" s="253"/>
      <c r="G650" s="253"/>
      <c r="H650" s="253"/>
      <c r="I650" s="93"/>
      <c r="J650" s="233"/>
      <c r="K650" s="148"/>
      <c r="L650" s="148"/>
      <c r="M650" s="148"/>
      <c r="N650" s="148"/>
      <c r="O650" s="148"/>
      <c r="P650" s="148"/>
      <c r="Q650" s="148"/>
      <c r="R650" s="148"/>
      <c r="S650" s="148"/>
      <c r="T650" s="148"/>
      <c r="U650" s="148"/>
      <c r="V650" s="148"/>
      <c r="W650" s="148"/>
      <c r="X650" s="148"/>
      <c r="Y650" s="148"/>
      <c r="Z650" s="148"/>
    </row>
    <row r="651" spans="1:26" x14ac:dyDescent="0.25">
      <c r="A651" s="230"/>
      <c r="B651" s="123"/>
      <c r="C651" s="234"/>
      <c r="D651" s="253"/>
      <c r="E651" s="253"/>
      <c r="F651" s="253"/>
      <c r="G651" s="253"/>
      <c r="H651" s="253"/>
      <c r="I651" s="93"/>
      <c r="J651" s="233"/>
      <c r="K651" s="148"/>
      <c r="L651" s="148"/>
      <c r="M651" s="148"/>
      <c r="N651" s="148"/>
      <c r="O651" s="148"/>
      <c r="P651" s="148"/>
      <c r="Q651" s="148"/>
      <c r="R651" s="148"/>
      <c r="S651" s="148"/>
      <c r="T651" s="148"/>
      <c r="U651" s="148"/>
      <c r="V651" s="148"/>
      <c r="W651" s="148"/>
      <c r="X651" s="148"/>
      <c r="Y651" s="148"/>
      <c r="Z651" s="148"/>
    </row>
    <row r="652" spans="1:26" x14ac:dyDescent="0.25">
      <c r="A652" s="230"/>
      <c r="B652" s="123"/>
      <c r="C652" s="232" t="s">
        <v>726</v>
      </c>
      <c r="D652" s="231"/>
      <c r="E652" s="231" t="s">
        <v>1485</v>
      </c>
      <c r="F652" s="231" t="s">
        <v>712</v>
      </c>
      <c r="G652" s="231" t="s">
        <v>1486</v>
      </c>
      <c r="H652" s="253"/>
      <c r="I652" s="93"/>
      <c r="J652" s="233"/>
      <c r="K652" s="148"/>
      <c r="L652" s="148"/>
      <c r="M652" s="148"/>
      <c r="N652" s="148"/>
      <c r="O652" s="148"/>
      <c r="P652" s="148"/>
      <c r="Q652" s="148"/>
      <c r="R652" s="148"/>
      <c r="S652" s="148"/>
      <c r="T652" s="148"/>
      <c r="U652" s="148"/>
      <c r="V652" s="148"/>
      <c r="W652" s="148"/>
      <c r="X652" s="148"/>
      <c r="Y652" s="148"/>
      <c r="Z652" s="148"/>
    </row>
    <row r="653" spans="1:26" x14ac:dyDescent="0.25">
      <c r="A653" s="230"/>
      <c r="B653" s="123"/>
      <c r="C653" s="124" t="s">
        <v>1487</v>
      </c>
      <c r="D653" s="153">
        <f t="shared" ref="D653:D661" si="41">IF(E653="Justificado",0,1)</f>
        <v>1</v>
      </c>
      <c r="E653" s="126">
        <v>1</v>
      </c>
      <c r="F653" s="126"/>
      <c r="G653" s="127"/>
      <c r="H653" s="253"/>
      <c r="I653" s="93"/>
      <c r="J653" s="233"/>
      <c r="K653" s="148"/>
      <c r="L653" s="148"/>
      <c r="M653" s="148"/>
      <c r="N653" s="148"/>
      <c r="O653" s="148"/>
      <c r="P653" s="148"/>
      <c r="Q653" s="148"/>
      <c r="R653" s="148"/>
      <c r="S653" s="148"/>
      <c r="T653" s="148"/>
      <c r="U653" s="148"/>
      <c r="V653" s="148"/>
      <c r="W653" s="148"/>
      <c r="X653" s="148"/>
      <c r="Y653" s="148"/>
      <c r="Z653" s="148"/>
    </row>
    <row r="654" spans="1:26" ht="24" x14ac:dyDescent="0.25">
      <c r="A654" s="230"/>
      <c r="B654" s="123"/>
      <c r="C654" s="124" t="s">
        <v>1488</v>
      </c>
      <c r="D654" s="153">
        <f t="shared" si="41"/>
        <v>1</v>
      </c>
      <c r="E654" s="126">
        <v>1</v>
      </c>
      <c r="F654" s="126"/>
      <c r="G654" s="127"/>
      <c r="H654" s="253"/>
      <c r="I654" s="93"/>
      <c r="J654" s="233"/>
      <c r="K654" s="148"/>
      <c r="L654" s="148"/>
      <c r="M654" s="148"/>
      <c r="N654" s="148"/>
      <c r="O654" s="148"/>
      <c r="P654" s="148"/>
      <c r="Q654" s="148"/>
      <c r="R654" s="148"/>
      <c r="S654" s="148"/>
      <c r="T654" s="148"/>
      <c r="U654" s="148"/>
      <c r="V654" s="148"/>
      <c r="W654" s="148"/>
      <c r="X654" s="148"/>
      <c r="Y654" s="148"/>
      <c r="Z654" s="148"/>
    </row>
    <row r="655" spans="1:26" ht="24" x14ac:dyDescent="0.25">
      <c r="A655" s="230"/>
      <c r="B655" s="49"/>
      <c r="C655" s="128" t="s">
        <v>5017</v>
      </c>
      <c r="D655" s="153">
        <f t="shared" si="41"/>
        <v>1</v>
      </c>
      <c r="E655" s="126">
        <v>1</v>
      </c>
      <c r="F655" s="126"/>
      <c r="G655" s="127"/>
      <c r="H655" s="253"/>
      <c r="I655" s="93"/>
      <c r="J655" s="230"/>
      <c r="K655" s="148"/>
      <c r="L655" s="148"/>
      <c r="M655" s="148"/>
      <c r="N655" s="148"/>
      <c r="O655" s="148"/>
      <c r="P655" s="148"/>
      <c r="Q655" s="148"/>
      <c r="R655" s="148"/>
      <c r="S655" s="148"/>
      <c r="T655" s="148"/>
      <c r="U655" s="148"/>
      <c r="V655" s="148"/>
      <c r="W655" s="148"/>
      <c r="X655" s="148"/>
      <c r="Y655" s="148"/>
      <c r="Z655" s="148"/>
    </row>
    <row r="656" spans="1:26" ht="24" x14ac:dyDescent="0.25">
      <c r="A656" s="230"/>
      <c r="B656" s="49"/>
      <c r="C656" s="128" t="s">
        <v>5018</v>
      </c>
      <c r="D656" s="153">
        <f t="shared" si="41"/>
        <v>1</v>
      </c>
      <c r="E656" s="126">
        <v>1</v>
      </c>
      <c r="F656" s="126"/>
      <c r="G656" s="127"/>
      <c r="H656" s="253"/>
      <c r="I656" s="93"/>
      <c r="J656" s="230"/>
      <c r="K656" s="148"/>
      <c r="L656" s="148"/>
      <c r="M656" s="148"/>
      <c r="N656" s="148"/>
      <c r="O656" s="148"/>
      <c r="P656" s="148"/>
      <c r="Q656" s="148"/>
      <c r="R656" s="148"/>
      <c r="S656" s="148"/>
      <c r="T656" s="148"/>
      <c r="U656" s="148"/>
      <c r="V656" s="148"/>
      <c r="W656" s="148"/>
      <c r="X656" s="148"/>
      <c r="Y656" s="148"/>
      <c r="Z656" s="148"/>
    </row>
    <row r="657" spans="1:26" ht="36" x14ac:dyDescent="0.25">
      <c r="A657" s="230"/>
      <c r="B657" s="49"/>
      <c r="C657" s="128" t="s">
        <v>5019</v>
      </c>
      <c r="D657" s="153">
        <f t="shared" si="41"/>
        <v>1</v>
      </c>
      <c r="E657" s="126">
        <v>1</v>
      </c>
      <c r="F657" s="126"/>
      <c r="G657" s="127"/>
      <c r="H657" s="253"/>
      <c r="I657" s="93"/>
      <c r="J657" s="230"/>
      <c r="K657" s="148"/>
      <c r="L657" s="148"/>
      <c r="M657" s="148"/>
      <c r="N657" s="148"/>
      <c r="O657" s="148"/>
      <c r="P657" s="148"/>
      <c r="Q657" s="148"/>
      <c r="R657" s="148"/>
      <c r="S657" s="148"/>
      <c r="T657" s="148"/>
      <c r="U657" s="148"/>
      <c r="V657" s="148"/>
      <c r="W657" s="148"/>
      <c r="X657" s="148"/>
      <c r="Y657" s="148"/>
      <c r="Z657" s="148"/>
    </row>
    <row r="658" spans="1:26" ht="48" x14ac:dyDescent="0.25">
      <c r="A658" s="230"/>
      <c r="B658" s="49"/>
      <c r="C658" s="128" t="s">
        <v>5020</v>
      </c>
      <c r="D658" s="153">
        <f t="shared" si="41"/>
        <v>1</v>
      </c>
      <c r="E658" s="126">
        <v>1</v>
      </c>
      <c r="F658" s="126"/>
      <c r="G658" s="127"/>
      <c r="H658" s="253"/>
      <c r="I658" s="93"/>
      <c r="J658" s="230"/>
      <c r="K658" s="148"/>
      <c r="L658" s="148"/>
      <c r="M658" s="148"/>
      <c r="N658" s="148"/>
      <c r="O658" s="148"/>
      <c r="P658" s="148"/>
      <c r="Q658" s="148"/>
      <c r="R658" s="148"/>
      <c r="S658" s="148"/>
      <c r="T658" s="148"/>
      <c r="U658" s="148"/>
      <c r="V658" s="148"/>
      <c r="W658" s="148"/>
      <c r="X658" s="148"/>
      <c r="Y658" s="148"/>
      <c r="Z658" s="148"/>
    </row>
    <row r="659" spans="1:26" ht="36" x14ac:dyDescent="0.25">
      <c r="A659" s="230"/>
      <c r="B659" s="49"/>
      <c r="C659" s="128" t="s">
        <v>5021</v>
      </c>
      <c r="D659" s="153">
        <f t="shared" si="41"/>
        <v>1</v>
      </c>
      <c r="E659" s="126">
        <v>1</v>
      </c>
      <c r="F659" s="126"/>
      <c r="G659" s="127"/>
      <c r="H659" s="253"/>
      <c r="I659" s="93"/>
      <c r="J659" s="230"/>
      <c r="K659" s="148"/>
      <c r="L659" s="148"/>
      <c r="M659" s="148"/>
      <c r="N659" s="148"/>
      <c r="O659" s="148"/>
      <c r="P659" s="148"/>
      <c r="Q659" s="148"/>
      <c r="R659" s="148"/>
      <c r="S659" s="148"/>
      <c r="T659" s="148"/>
      <c r="U659" s="148"/>
      <c r="V659" s="148"/>
      <c r="W659" s="148"/>
      <c r="X659" s="148"/>
      <c r="Y659" s="148"/>
      <c r="Z659" s="148"/>
    </row>
    <row r="660" spans="1:26" x14ac:dyDescent="0.25">
      <c r="A660" s="230"/>
      <c r="B660" s="49"/>
      <c r="C660" s="124" t="s">
        <v>2530</v>
      </c>
      <c r="D660" s="153">
        <f t="shared" si="41"/>
        <v>1</v>
      </c>
      <c r="E660" s="126">
        <v>1</v>
      </c>
      <c r="F660" s="126"/>
      <c r="G660" s="127"/>
      <c r="H660" s="253"/>
      <c r="I660" s="93"/>
      <c r="J660" s="230"/>
      <c r="K660" s="148"/>
      <c r="L660" s="148"/>
      <c r="M660" s="148"/>
      <c r="N660" s="148"/>
      <c r="O660" s="148"/>
      <c r="P660" s="148"/>
      <c r="Q660" s="148"/>
      <c r="R660" s="148"/>
      <c r="S660" s="148"/>
      <c r="T660" s="148"/>
      <c r="U660" s="148"/>
      <c r="V660" s="148"/>
      <c r="W660" s="148"/>
      <c r="X660" s="148"/>
      <c r="Y660" s="148"/>
      <c r="Z660" s="148"/>
    </row>
    <row r="661" spans="1:26" ht="24" x14ac:dyDescent="0.25">
      <c r="A661" s="230"/>
      <c r="B661" s="49"/>
      <c r="C661" s="124" t="s">
        <v>2531</v>
      </c>
      <c r="D661" s="153">
        <f t="shared" si="41"/>
        <v>1</v>
      </c>
      <c r="E661" s="126">
        <v>1</v>
      </c>
      <c r="F661" s="126"/>
      <c r="G661" s="127"/>
      <c r="H661" s="253"/>
      <c r="I661" s="93"/>
      <c r="J661" s="230"/>
      <c r="K661" s="148"/>
      <c r="L661" s="148"/>
      <c r="M661" s="148"/>
      <c r="N661" s="148"/>
      <c r="O661" s="148"/>
      <c r="P661" s="148"/>
      <c r="Q661" s="148"/>
      <c r="R661" s="148"/>
      <c r="S661" s="148"/>
      <c r="T661" s="148"/>
      <c r="U661" s="148"/>
      <c r="V661" s="148"/>
      <c r="W661" s="148"/>
      <c r="X661" s="148"/>
      <c r="Y661" s="148"/>
      <c r="Z661" s="148"/>
    </row>
    <row r="662" spans="1:26" ht="24" x14ac:dyDescent="0.25">
      <c r="A662" s="230"/>
      <c r="B662" s="49"/>
      <c r="C662" s="128" t="s">
        <v>5022</v>
      </c>
      <c r="D662" s="153">
        <f t="shared" ref="D662:D697" si="42">IF(E662="Justificado",0,1)</f>
        <v>1</v>
      </c>
      <c r="E662" s="126">
        <v>1</v>
      </c>
      <c r="F662" s="126"/>
      <c r="G662" s="127"/>
      <c r="H662" s="253"/>
      <c r="I662" s="93"/>
      <c r="J662" s="230"/>
      <c r="K662" s="148"/>
      <c r="L662" s="148"/>
      <c r="M662" s="148"/>
      <c r="N662" s="148"/>
      <c r="O662" s="148"/>
      <c r="P662" s="148"/>
      <c r="Q662" s="148"/>
      <c r="R662" s="148"/>
      <c r="S662" s="148"/>
      <c r="T662" s="148"/>
      <c r="U662" s="148"/>
      <c r="V662" s="148"/>
      <c r="W662" s="148"/>
      <c r="X662" s="148"/>
      <c r="Y662" s="148"/>
      <c r="Z662" s="148"/>
    </row>
    <row r="663" spans="1:26" ht="24" x14ac:dyDescent="0.25">
      <c r="A663" s="230"/>
      <c r="B663" s="49"/>
      <c r="C663" s="128" t="s">
        <v>5023</v>
      </c>
      <c r="D663" s="153">
        <f t="shared" si="42"/>
        <v>1</v>
      </c>
      <c r="E663" s="126">
        <v>1</v>
      </c>
      <c r="F663" s="126"/>
      <c r="G663" s="127"/>
      <c r="H663" s="253"/>
      <c r="I663" s="93"/>
      <c r="J663" s="230"/>
      <c r="K663" s="148"/>
      <c r="L663" s="148"/>
      <c r="M663" s="148"/>
      <c r="N663" s="148"/>
      <c r="O663" s="148"/>
      <c r="P663" s="148"/>
      <c r="Q663" s="148"/>
      <c r="R663" s="148"/>
      <c r="S663" s="148"/>
      <c r="T663" s="148"/>
      <c r="U663" s="148"/>
      <c r="V663" s="148"/>
      <c r="W663" s="148"/>
      <c r="X663" s="148"/>
      <c r="Y663" s="148"/>
      <c r="Z663" s="148"/>
    </row>
    <row r="664" spans="1:26" ht="36" x14ac:dyDescent="0.25">
      <c r="A664" s="230"/>
      <c r="B664" s="49"/>
      <c r="C664" s="128" t="s">
        <v>5024</v>
      </c>
      <c r="D664" s="153">
        <f t="shared" si="42"/>
        <v>1</v>
      </c>
      <c r="E664" s="126">
        <v>1</v>
      </c>
      <c r="F664" s="126"/>
      <c r="G664" s="127"/>
      <c r="H664" s="253"/>
      <c r="I664" s="93"/>
      <c r="J664" s="230"/>
      <c r="K664" s="148"/>
      <c r="L664" s="148"/>
      <c r="M664" s="148"/>
      <c r="N664" s="148"/>
      <c r="O664" s="148"/>
      <c r="P664" s="148"/>
      <c r="Q664" s="148"/>
      <c r="R664" s="148"/>
      <c r="S664" s="148"/>
      <c r="T664" s="148"/>
      <c r="U664" s="148"/>
      <c r="V664" s="148"/>
      <c r="W664" s="148"/>
      <c r="X664" s="148"/>
      <c r="Y664" s="148"/>
      <c r="Z664" s="148"/>
    </row>
    <row r="665" spans="1:26" ht="24" x14ac:dyDescent="0.25">
      <c r="A665" s="230"/>
      <c r="B665" s="49"/>
      <c r="C665" s="128" t="s">
        <v>5025</v>
      </c>
      <c r="D665" s="153">
        <f t="shared" si="42"/>
        <v>1</v>
      </c>
      <c r="E665" s="126">
        <v>1</v>
      </c>
      <c r="F665" s="126"/>
      <c r="G665" s="127"/>
      <c r="H665" s="253"/>
      <c r="I665" s="93"/>
      <c r="J665" s="230"/>
      <c r="K665" s="148"/>
      <c r="L665" s="148"/>
      <c r="M665" s="148"/>
      <c r="N665" s="148"/>
      <c r="O665" s="148"/>
      <c r="P665" s="148"/>
      <c r="Q665" s="148"/>
      <c r="R665" s="148"/>
      <c r="S665" s="148"/>
      <c r="T665" s="148"/>
      <c r="U665" s="148"/>
      <c r="V665" s="148"/>
      <c r="W665" s="148"/>
      <c r="X665" s="148"/>
      <c r="Y665" s="148"/>
      <c r="Z665" s="148"/>
    </row>
    <row r="666" spans="1:26" ht="24" x14ac:dyDescent="0.25">
      <c r="A666" s="230"/>
      <c r="B666" s="49"/>
      <c r="C666" s="128" t="s">
        <v>5026</v>
      </c>
      <c r="D666" s="153">
        <f t="shared" si="42"/>
        <v>1</v>
      </c>
      <c r="E666" s="126">
        <v>1</v>
      </c>
      <c r="F666" s="126"/>
      <c r="G666" s="127"/>
      <c r="H666" s="253"/>
      <c r="I666" s="93"/>
      <c r="J666" s="230"/>
      <c r="K666" s="148"/>
      <c r="L666" s="148"/>
      <c r="M666" s="148"/>
      <c r="N666" s="148"/>
      <c r="O666" s="148"/>
      <c r="P666" s="148"/>
      <c r="Q666" s="148"/>
      <c r="R666" s="148"/>
      <c r="S666" s="148"/>
      <c r="T666" s="148"/>
      <c r="U666" s="148"/>
      <c r="V666" s="148"/>
      <c r="W666" s="148"/>
      <c r="X666" s="148"/>
      <c r="Y666" s="148"/>
      <c r="Z666" s="148"/>
    </row>
    <row r="667" spans="1:26" ht="36" x14ac:dyDescent="0.25">
      <c r="A667" s="230"/>
      <c r="B667" s="49"/>
      <c r="C667" s="128" t="s">
        <v>5027</v>
      </c>
      <c r="D667" s="153">
        <f t="shared" si="42"/>
        <v>1</v>
      </c>
      <c r="E667" s="126">
        <v>1</v>
      </c>
      <c r="F667" s="126"/>
      <c r="G667" s="127"/>
      <c r="H667" s="253"/>
      <c r="I667" s="93"/>
      <c r="J667" s="230"/>
      <c r="K667" s="148"/>
      <c r="L667" s="148"/>
      <c r="M667" s="148"/>
      <c r="N667" s="148"/>
      <c r="O667" s="148"/>
      <c r="P667" s="148"/>
      <c r="Q667" s="148"/>
      <c r="R667" s="148"/>
      <c r="S667" s="148"/>
      <c r="T667" s="148"/>
      <c r="U667" s="148"/>
      <c r="V667" s="148"/>
      <c r="W667" s="148"/>
      <c r="X667" s="148"/>
      <c r="Y667" s="148"/>
      <c r="Z667" s="148"/>
    </row>
    <row r="668" spans="1:26" ht="24" x14ac:dyDescent="0.25">
      <c r="A668" s="230"/>
      <c r="B668" s="49"/>
      <c r="C668" s="128" t="s">
        <v>5028</v>
      </c>
      <c r="D668" s="153">
        <f t="shared" si="42"/>
        <v>1</v>
      </c>
      <c r="E668" s="126">
        <v>1</v>
      </c>
      <c r="F668" s="126"/>
      <c r="G668" s="127"/>
      <c r="H668" s="253"/>
      <c r="I668" s="93"/>
      <c r="J668" s="230"/>
      <c r="K668" s="148"/>
      <c r="L668" s="148"/>
      <c r="M668" s="148"/>
      <c r="N668" s="148"/>
      <c r="O668" s="148"/>
      <c r="P668" s="148"/>
      <c r="Q668" s="148"/>
      <c r="R668" s="148"/>
      <c r="S668" s="148"/>
      <c r="T668" s="148"/>
      <c r="U668" s="148"/>
      <c r="V668" s="148"/>
      <c r="W668" s="148"/>
      <c r="X668" s="148"/>
      <c r="Y668" s="148"/>
      <c r="Z668" s="148"/>
    </row>
    <row r="669" spans="1:26" x14ac:dyDescent="0.25">
      <c r="A669" s="230"/>
      <c r="B669" s="49"/>
      <c r="C669" s="128" t="s">
        <v>5029</v>
      </c>
      <c r="D669" s="153">
        <f t="shared" si="42"/>
        <v>1</v>
      </c>
      <c r="E669" s="126">
        <v>1</v>
      </c>
      <c r="F669" s="126"/>
      <c r="G669" s="127"/>
      <c r="H669" s="253"/>
      <c r="I669" s="93"/>
      <c r="J669" s="230"/>
      <c r="K669" s="148"/>
      <c r="L669" s="148"/>
      <c r="M669" s="148"/>
      <c r="N669" s="148"/>
      <c r="O669" s="148"/>
      <c r="P669" s="148"/>
      <c r="Q669" s="148"/>
      <c r="R669" s="148"/>
      <c r="S669" s="148"/>
      <c r="T669" s="148"/>
      <c r="U669" s="148"/>
      <c r="V669" s="148"/>
      <c r="W669" s="148"/>
      <c r="X669" s="148"/>
      <c r="Y669" s="148"/>
      <c r="Z669" s="148"/>
    </row>
    <row r="670" spans="1:26" x14ac:dyDescent="0.25">
      <c r="A670" s="230"/>
      <c r="B670" s="49"/>
      <c r="C670" s="128" t="s">
        <v>5030</v>
      </c>
      <c r="D670" s="153">
        <f t="shared" si="42"/>
        <v>1</v>
      </c>
      <c r="E670" s="126">
        <v>1</v>
      </c>
      <c r="F670" s="126"/>
      <c r="G670" s="127"/>
      <c r="H670" s="253"/>
      <c r="I670" s="93"/>
      <c r="J670" s="230"/>
      <c r="K670" s="148"/>
      <c r="L670" s="148"/>
      <c r="M670" s="148"/>
      <c r="N670" s="148"/>
      <c r="O670" s="148"/>
      <c r="P670" s="148"/>
      <c r="Q670" s="148"/>
      <c r="R670" s="148"/>
      <c r="S670" s="148"/>
      <c r="T670" s="148"/>
      <c r="U670" s="148"/>
      <c r="V670" s="148"/>
      <c r="W670" s="148"/>
      <c r="X670" s="148"/>
      <c r="Y670" s="148"/>
      <c r="Z670" s="148"/>
    </row>
    <row r="671" spans="1:26" x14ac:dyDescent="0.25">
      <c r="A671" s="230"/>
      <c r="B671" s="49"/>
      <c r="C671" s="124" t="s">
        <v>5031</v>
      </c>
      <c r="D671" s="153">
        <f t="shared" si="42"/>
        <v>1</v>
      </c>
      <c r="E671" s="126">
        <v>1</v>
      </c>
      <c r="F671" s="126"/>
      <c r="G671" s="127"/>
      <c r="H671" s="253"/>
      <c r="I671" s="93"/>
      <c r="J671" s="230"/>
      <c r="K671" s="148"/>
      <c r="L671" s="148"/>
      <c r="M671" s="148"/>
      <c r="N671" s="148"/>
      <c r="O671" s="148"/>
      <c r="P671" s="148"/>
      <c r="Q671" s="148"/>
      <c r="R671" s="148"/>
      <c r="S671" s="148"/>
      <c r="T671" s="148"/>
      <c r="U671" s="148"/>
      <c r="V671" s="148"/>
      <c r="W671" s="148"/>
      <c r="X671" s="148"/>
      <c r="Y671" s="148"/>
      <c r="Z671" s="148"/>
    </row>
    <row r="672" spans="1:26" ht="24" x14ac:dyDescent="0.25">
      <c r="A672" s="230"/>
      <c r="B672" s="49"/>
      <c r="C672" s="124" t="s">
        <v>5032</v>
      </c>
      <c r="D672" s="153">
        <f t="shared" si="42"/>
        <v>1</v>
      </c>
      <c r="E672" s="126">
        <v>1</v>
      </c>
      <c r="F672" s="126"/>
      <c r="G672" s="127"/>
      <c r="H672" s="253"/>
      <c r="I672" s="93"/>
      <c r="J672" s="230"/>
      <c r="K672" s="148"/>
      <c r="L672" s="148"/>
      <c r="M672" s="148"/>
      <c r="N672" s="148"/>
      <c r="O672" s="148"/>
      <c r="P672" s="148"/>
      <c r="Q672" s="148"/>
      <c r="R672" s="148"/>
      <c r="S672" s="148"/>
      <c r="T672" s="148"/>
      <c r="U672" s="148"/>
      <c r="V672" s="148"/>
      <c r="W672" s="148"/>
      <c r="X672" s="148"/>
      <c r="Y672" s="148"/>
      <c r="Z672" s="148"/>
    </row>
    <row r="673" spans="1:26" x14ac:dyDescent="0.25">
      <c r="A673" s="230"/>
      <c r="B673" s="49"/>
      <c r="C673" s="128" t="s">
        <v>5033</v>
      </c>
      <c r="D673" s="153">
        <f t="shared" si="42"/>
        <v>1</v>
      </c>
      <c r="E673" s="126">
        <v>1</v>
      </c>
      <c r="F673" s="126"/>
      <c r="G673" s="127"/>
      <c r="H673" s="253"/>
      <c r="I673" s="93"/>
      <c r="J673" s="230"/>
      <c r="K673" s="148"/>
      <c r="L673" s="148"/>
      <c r="M673" s="148"/>
      <c r="N673" s="148"/>
      <c r="O673" s="148"/>
      <c r="P673" s="148"/>
      <c r="Q673" s="148"/>
      <c r="R673" s="148"/>
      <c r="S673" s="148"/>
      <c r="T673" s="148"/>
      <c r="U673" s="148"/>
      <c r="V673" s="148"/>
      <c r="W673" s="148"/>
      <c r="X673" s="148"/>
      <c r="Y673" s="148"/>
      <c r="Z673" s="148"/>
    </row>
    <row r="674" spans="1:26" ht="24" x14ac:dyDescent="0.25">
      <c r="A674" s="230"/>
      <c r="B674" s="49"/>
      <c r="C674" s="128" t="s">
        <v>5034</v>
      </c>
      <c r="D674" s="153">
        <f t="shared" si="42"/>
        <v>1</v>
      </c>
      <c r="E674" s="126">
        <v>1</v>
      </c>
      <c r="F674" s="126"/>
      <c r="G674" s="127"/>
      <c r="H674" s="253"/>
      <c r="I674" s="93"/>
      <c r="J674" s="230"/>
      <c r="K674" s="148"/>
      <c r="L674" s="148"/>
      <c r="M674" s="148"/>
      <c r="N674" s="148"/>
      <c r="O674" s="148"/>
      <c r="P674" s="148"/>
      <c r="Q674" s="148"/>
      <c r="R674" s="148"/>
      <c r="S674" s="148"/>
      <c r="T674" s="148"/>
      <c r="U674" s="148"/>
      <c r="V674" s="148"/>
      <c r="W674" s="148"/>
      <c r="X674" s="148"/>
      <c r="Y674" s="148"/>
      <c r="Z674" s="148"/>
    </row>
    <row r="675" spans="1:26" x14ac:dyDescent="0.25">
      <c r="A675" s="230"/>
      <c r="B675" s="49"/>
      <c r="C675" s="128" t="s">
        <v>5035</v>
      </c>
      <c r="D675" s="153">
        <f t="shared" si="42"/>
        <v>1</v>
      </c>
      <c r="E675" s="126">
        <v>1</v>
      </c>
      <c r="F675" s="126"/>
      <c r="G675" s="127"/>
      <c r="H675" s="253"/>
      <c r="I675" s="93"/>
      <c r="J675" s="230"/>
      <c r="K675" s="148"/>
      <c r="L675" s="148"/>
      <c r="M675" s="148"/>
      <c r="N675" s="148"/>
      <c r="O675" s="148"/>
      <c r="P675" s="148"/>
      <c r="Q675" s="148"/>
      <c r="R675" s="148"/>
      <c r="S675" s="148"/>
      <c r="T675" s="148"/>
      <c r="U675" s="148"/>
      <c r="V675" s="148"/>
      <c r="W675" s="148"/>
      <c r="X675" s="148"/>
      <c r="Y675" s="148"/>
      <c r="Z675" s="148"/>
    </row>
    <row r="676" spans="1:26" x14ac:dyDescent="0.25">
      <c r="A676" s="230"/>
      <c r="B676" s="49"/>
      <c r="C676" s="128" t="s">
        <v>5036</v>
      </c>
      <c r="D676" s="153">
        <f t="shared" si="42"/>
        <v>1</v>
      </c>
      <c r="E676" s="126">
        <v>1</v>
      </c>
      <c r="F676" s="126"/>
      <c r="G676" s="127"/>
      <c r="H676" s="253"/>
      <c r="I676" s="93"/>
      <c r="J676" s="230"/>
      <c r="K676" s="148"/>
      <c r="L676" s="148"/>
      <c r="M676" s="148"/>
      <c r="N676" s="148"/>
      <c r="O676" s="148"/>
      <c r="P676" s="148"/>
      <c r="Q676" s="148"/>
      <c r="R676" s="148"/>
      <c r="S676" s="148"/>
      <c r="T676" s="148"/>
      <c r="U676" s="148"/>
      <c r="V676" s="148"/>
      <c r="W676" s="148"/>
      <c r="X676" s="148"/>
      <c r="Y676" s="148"/>
      <c r="Z676" s="148"/>
    </row>
    <row r="677" spans="1:26" x14ac:dyDescent="0.25">
      <c r="A677" s="230"/>
      <c r="B677" s="49"/>
      <c r="C677" s="128" t="s">
        <v>5037</v>
      </c>
      <c r="D677" s="153">
        <f t="shared" si="42"/>
        <v>1</v>
      </c>
      <c r="E677" s="126">
        <v>1</v>
      </c>
      <c r="F677" s="126"/>
      <c r="G677" s="127"/>
      <c r="H677" s="253"/>
      <c r="I677" s="93"/>
      <c r="J677" s="230"/>
      <c r="K677" s="148"/>
      <c r="L677" s="148"/>
      <c r="M677" s="148"/>
      <c r="N677" s="148"/>
      <c r="O677" s="148"/>
      <c r="P677" s="148"/>
      <c r="Q677" s="148"/>
      <c r="R677" s="148"/>
      <c r="S677" s="148"/>
      <c r="T677" s="148"/>
      <c r="U677" s="148"/>
      <c r="V677" s="148"/>
      <c r="W677" s="148"/>
      <c r="X677" s="148"/>
      <c r="Y677" s="148"/>
      <c r="Z677" s="148"/>
    </row>
    <row r="678" spans="1:26" ht="24" x14ac:dyDescent="0.25">
      <c r="A678" s="230"/>
      <c r="B678" s="49"/>
      <c r="C678" s="128" t="s">
        <v>5038</v>
      </c>
      <c r="D678" s="153">
        <f t="shared" si="42"/>
        <v>1</v>
      </c>
      <c r="E678" s="126">
        <v>1</v>
      </c>
      <c r="F678" s="126"/>
      <c r="G678" s="127"/>
      <c r="H678" s="253"/>
      <c r="I678" s="93"/>
      <c r="J678" s="230"/>
      <c r="K678" s="148"/>
      <c r="L678" s="148"/>
      <c r="M678" s="148"/>
      <c r="N678" s="148"/>
      <c r="O678" s="148"/>
      <c r="P678" s="148"/>
      <c r="Q678" s="148"/>
      <c r="R678" s="148"/>
      <c r="S678" s="148"/>
      <c r="T678" s="148"/>
      <c r="U678" s="148"/>
      <c r="V678" s="148"/>
      <c r="W678" s="148"/>
      <c r="X678" s="148"/>
      <c r="Y678" s="148"/>
      <c r="Z678" s="148"/>
    </row>
    <row r="679" spans="1:26" ht="24" x14ac:dyDescent="0.25">
      <c r="A679" s="230"/>
      <c r="B679" s="49"/>
      <c r="C679" s="128" t="s">
        <v>5039</v>
      </c>
      <c r="D679" s="153">
        <f t="shared" si="42"/>
        <v>1</v>
      </c>
      <c r="E679" s="126">
        <v>1</v>
      </c>
      <c r="F679" s="126"/>
      <c r="G679" s="127"/>
      <c r="H679" s="253"/>
      <c r="I679" s="93"/>
      <c r="J679" s="230"/>
      <c r="K679" s="148"/>
      <c r="L679" s="148"/>
      <c r="M679" s="148"/>
      <c r="N679" s="148"/>
      <c r="O679" s="148"/>
      <c r="P679" s="148"/>
      <c r="Q679" s="148"/>
      <c r="R679" s="148"/>
      <c r="S679" s="148"/>
      <c r="T679" s="148"/>
      <c r="U679" s="148"/>
      <c r="V679" s="148"/>
      <c r="W679" s="148"/>
      <c r="X679" s="148"/>
      <c r="Y679" s="148"/>
      <c r="Z679" s="148"/>
    </row>
    <row r="680" spans="1:26" ht="24" x14ac:dyDescent="0.25">
      <c r="A680" s="230"/>
      <c r="B680" s="49"/>
      <c r="C680" s="128" t="s">
        <v>5040</v>
      </c>
      <c r="D680" s="153">
        <f t="shared" si="42"/>
        <v>1</v>
      </c>
      <c r="E680" s="126">
        <v>1</v>
      </c>
      <c r="F680" s="126"/>
      <c r="G680" s="127"/>
      <c r="H680" s="253"/>
      <c r="I680" s="93"/>
      <c r="J680" s="230"/>
      <c r="K680" s="148"/>
      <c r="L680" s="148"/>
      <c r="M680" s="148"/>
      <c r="N680" s="148"/>
      <c r="O680" s="148"/>
      <c r="P680" s="148"/>
      <c r="Q680" s="148"/>
      <c r="R680" s="148"/>
      <c r="S680" s="148"/>
      <c r="T680" s="148"/>
      <c r="U680" s="148"/>
      <c r="V680" s="148"/>
      <c r="W680" s="148"/>
      <c r="X680" s="148"/>
      <c r="Y680" s="148"/>
      <c r="Z680" s="148"/>
    </row>
    <row r="681" spans="1:26" x14ac:dyDescent="0.25">
      <c r="A681" s="230"/>
      <c r="B681" s="49"/>
      <c r="C681" s="128" t="s">
        <v>5041</v>
      </c>
      <c r="D681" s="153">
        <f t="shared" si="42"/>
        <v>1</v>
      </c>
      <c r="E681" s="126">
        <v>1</v>
      </c>
      <c r="F681" s="126"/>
      <c r="G681" s="127"/>
      <c r="H681" s="253"/>
      <c r="I681" s="93"/>
      <c r="J681" s="230"/>
      <c r="K681" s="148"/>
      <c r="L681" s="148"/>
      <c r="M681" s="148"/>
      <c r="N681" s="148"/>
      <c r="O681" s="148"/>
      <c r="P681" s="148"/>
      <c r="Q681" s="148"/>
      <c r="R681" s="148"/>
      <c r="S681" s="148"/>
      <c r="T681" s="148"/>
      <c r="U681" s="148"/>
      <c r="V681" s="148"/>
      <c r="W681" s="148"/>
      <c r="X681" s="148"/>
      <c r="Y681" s="148"/>
      <c r="Z681" s="148"/>
    </row>
    <row r="682" spans="1:26" x14ac:dyDescent="0.25">
      <c r="A682" s="230"/>
      <c r="B682" s="49"/>
      <c r="C682" s="128" t="s">
        <v>5042</v>
      </c>
      <c r="D682" s="153">
        <f t="shared" si="42"/>
        <v>1</v>
      </c>
      <c r="E682" s="126">
        <v>1</v>
      </c>
      <c r="F682" s="126"/>
      <c r="G682" s="127"/>
      <c r="H682" s="253"/>
      <c r="I682" s="93"/>
      <c r="J682" s="230"/>
      <c r="K682" s="148"/>
      <c r="L682" s="148"/>
      <c r="M682" s="148"/>
      <c r="N682" s="148"/>
      <c r="O682" s="148"/>
      <c r="P682" s="148"/>
      <c r="Q682" s="148"/>
      <c r="R682" s="148"/>
      <c r="S682" s="148"/>
      <c r="T682" s="148"/>
      <c r="U682" s="148"/>
      <c r="V682" s="148"/>
      <c r="W682" s="148"/>
      <c r="X682" s="148"/>
      <c r="Y682" s="148"/>
      <c r="Z682" s="148"/>
    </row>
    <row r="683" spans="1:26" ht="24" x14ac:dyDescent="0.25">
      <c r="A683" s="230"/>
      <c r="B683" s="49"/>
      <c r="C683" s="128" t="s">
        <v>5043</v>
      </c>
      <c r="D683" s="153">
        <f t="shared" si="42"/>
        <v>1</v>
      </c>
      <c r="E683" s="126">
        <v>1</v>
      </c>
      <c r="F683" s="126"/>
      <c r="G683" s="127"/>
      <c r="H683" s="253"/>
      <c r="I683" s="93"/>
      <c r="J683" s="230"/>
      <c r="K683" s="148"/>
      <c r="L683" s="148"/>
      <c r="M683" s="148"/>
      <c r="N683" s="148"/>
      <c r="O683" s="148"/>
      <c r="P683" s="148"/>
      <c r="Q683" s="148"/>
      <c r="R683" s="148"/>
      <c r="S683" s="148"/>
      <c r="T683" s="148"/>
      <c r="U683" s="148"/>
      <c r="V683" s="148"/>
      <c r="W683" s="148"/>
      <c r="X683" s="148"/>
      <c r="Y683" s="148"/>
      <c r="Z683" s="148"/>
    </row>
    <row r="684" spans="1:26" ht="24" x14ac:dyDescent="0.25">
      <c r="A684" s="230"/>
      <c r="B684" s="49"/>
      <c r="C684" s="128" t="s">
        <v>5044</v>
      </c>
      <c r="D684" s="153">
        <f t="shared" si="42"/>
        <v>1</v>
      </c>
      <c r="E684" s="126">
        <v>1</v>
      </c>
      <c r="F684" s="126"/>
      <c r="G684" s="127"/>
      <c r="H684" s="253"/>
      <c r="I684" s="93"/>
      <c r="J684" s="230"/>
      <c r="K684" s="148"/>
      <c r="L684" s="148"/>
      <c r="M684" s="148"/>
      <c r="N684" s="148"/>
      <c r="O684" s="148"/>
      <c r="P684" s="148"/>
      <c r="Q684" s="148"/>
      <c r="R684" s="148"/>
      <c r="S684" s="148"/>
      <c r="T684" s="148"/>
      <c r="U684" s="148"/>
      <c r="V684" s="148"/>
      <c r="W684" s="148"/>
      <c r="X684" s="148"/>
      <c r="Y684" s="148"/>
      <c r="Z684" s="148"/>
    </row>
    <row r="685" spans="1:26" x14ac:dyDescent="0.25">
      <c r="A685" s="230"/>
      <c r="B685" s="49"/>
      <c r="C685" s="128" t="s">
        <v>5045</v>
      </c>
      <c r="D685" s="153">
        <f t="shared" si="42"/>
        <v>1</v>
      </c>
      <c r="E685" s="126">
        <v>1</v>
      </c>
      <c r="F685" s="126"/>
      <c r="G685" s="127"/>
      <c r="H685" s="253"/>
      <c r="I685" s="93"/>
      <c r="J685" s="230"/>
      <c r="K685" s="148"/>
      <c r="L685" s="148"/>
      <c r="M685" s="148"/>
      <c r="N685" s="148"/>
      <c r="O685" s="148"/>
      <c r="P685" s="148"/>
      <c r="Q685" s="148"/>
      <c r="R685" s="148"/>
      <c r="S685" s="148"/>
      <c r="T685" s="148"/>
      <c r="U685" s="148"/>
      <c r="V685" s="148"/>
      <c r="W685" s="148"/>
      <c r="X685" s="148"/>
      <c r="Y685" s="148"/>
      <c r="Z685" s="148"/>
    </row>
    <row r="686" spans="1:26" x14ac:dyDescent="0.25">
      <c r="A686" s="230"/>
      <c r="B686" s="49"/>
      <c r="C686" s="128" t="s">
        <v>5046</v>
      </c>
      <c r="D686" s="153">
        <f t="shared" si="42"/>
        <v>1</v>
      </c>
      <c r="E686" s="126">
        <v>1</v>
      </c>
      <c r="F686" s="126"/>
      <c r="G686" s="127"/>
      <c r="H686" s="253"/>
      <c r="I686" s="93"/>
      <c r="J686" s="230"/>
      <c r="K686" s="148"/>
      <c r="L686" s="148"/>
      <c r="M686" s="148"/>
      <c r="N686" s="148"/>
      <c r="O686" s="148"/>
      <c r="P686" s="148"/>
      <c r="Q686" s="148"/>
      <c r="R686" s="148"/>
      <c r="S686" s="148"/>
      <c r="T686" s="148"/>
      <c r="U686" s="148"/>
      <c r="V686" s="148"/>
      <c r="W686" s="148"/>
      <c r="X686" s="148"/>
      <c r="Y686" s="148"/>
      <c r="Z686" s="148"/>
    </row>
    <row r="687" spans="1:26" ht="24" x14ac:dyDescent="0.25">
      <c r="A687" s="230"/>
      <c r="B687" s="49"/>
      <c r="C687" s="128" t="s">
        <v>5047</v>
      </c>
      <c r="D687" s="153">
        <f t="shared" si="42"/>
        <v>1</v>
      </c>
      <c r="E687" s="126">
        <v>1</v>
      </c>
      <c r="F687" s="126"/>
      <c r="G687" s="127"/>
      <c r="H687" s="253"/>
      <c r="I687" s="93"/>
      <c r="J687" s="230"/>
      <c r="K687" s="148"/>
      <c r="L687" s="148"/>
      <c r="M687" s="148"/>
      <c r="N687" s="148"/>
      <c r="O687" s="148"/>
      <c r="P687" s="148"/>
      <c r="Q687" s="148"/>
      <c r="R687" s="148"/>
      <c r="S687" s="148"/>
      <c r="T687" s="148"/>
      <c r="U687" s="148"/>
      <c r="V687" s="148"/>
      <c r="W687" s="148"/>
      <c r="X687" s="148"/>
      <c r="Y687" s="148"/>
      <c r="Z687" s="148"/>
    </row>
    <row r="688" spans="1:26" ht="24" x14ac:dyDescent="0.25">
      <c r="A688" s="230"/>
      <c r="B688" s="49"/>
      <c r="C688" s="128" t="s">
        <v>5048</v>
      </c>
      <c r="D688" s="153">
        <f t="shared" si="42"/>
        <v>1</v>
      </c>
      <c r="E688" s="126">
        <v>1</v>
      </c>
      <c r="F688" s="126"/>
      <c r="G688" s="127"/>
      <c r="H688" s="253"/>
      <c r="I688" s="93"/>
      <c r="J688" s="230"/>
      <c r="K688" s="148"/>
      <c r="L688" s="148"/>
      <c r="M688" s="148"/>
      <c r="N688" s="148"/>
      <c r="O688" s="148"/>
      <c r="P688" s="148"/>
      <c r="Q688" s="148"/>
      <c r="R688" s="148"/>
      <c r="S688" s="148"/>
      <c r="T688" s="148"/>
      <c r="U688" s="148"/>
      <c r="V688" s="148"/>
      <c r="W688" s="148"/>
      <c r="X688" s="148"/>
      <c r="Y688" s="148"/>
      <c r="Z688" s="148"/>
    </row>
    <row r="689" spans="1:26" x14ac:dyDescent="0.25">
      <c r="A689" s="230"/>
      <c r="B689" s="49"/>
      <c r="C689" s="124" t="s">
        <v>2559</v>
      </c>
      <c r="D689" s="153">
        <f t="shared" si="42"/>
        <v>1</v>
      </c>
      <c r="E689" s="126">
        <v>1</v>
      </c>
      <c r="F689" s="126"/>
      <c r="G689" s="127"/>
      <c r="H689" s="253"/>
      <c r="I689" s="93"/>
      <c r="J689" s="230"/>
      <c r="K689" s="148"/>
      <c r="L689" s="148"/>
      <c r="M689" s="148"/>
      <c r="N689" s="148"/>
      <c r="O689" s="148"/>
      <c r="P689" s="148"/>
      <c r="Q689" s="148"/>
      <c r="R689" s="148"/>
      <c r="S689" s="148"/>
      <c r="T689" s="148"/>
      <c r="U689" s="148"/>
      <c r="V689" s="148"/>
      <c r="W689" s="148"/>
      <c r="X689" s="148"/>
      <c r="Y689" s="148"/>
      <c r="Z689" s="148"/>
    </row>
    <row r="690" spans="1:26" ht="24" x14ac:dyDescent="0.25">
      <c r="A690" s="230"/>
      <c r="B690" s="49"/>
      <c r="C690" s="124" t="s">
        <v>2560</v>
      </c>
      <c r="D690" s="153">
        <f t="shared" si="42"/>
        <v>1</v>
      </c>
      <c r="E690" s="126">
        <v>1</v>
      </c>
      <c r="F690" s="126"/>
      <c r="G690" s="127"/>
      <c r="H690" s="253"/>
      <c r="I690" s="93"/>
      <c r="J690" s="230"/>
      <c r="K690" s="148"/>
      <c r="L690" s="148"/>
      <c r="M690" s="148"/>
      <c r="N690" s="148"/>
      <c r="O690" s="148"/>
      <c r="P690" s="148"/>
      <c r="Q690" s="148"/>
      <c r="R690" s="148"/>
      <c r="S690" s="148"/>
      <c r="T690" s="148"/>
      <c r="U690" s="148"/>
      <c r="V690" s="148"/>
      <c r="W690" s="148"/>
      <c r="X690" s="148"/>
      <c r="Y690" s="148"/>
      <c r="Z690" s="148"/>
    </row>
    <row r="691" spans="1:26" x14ac:dyDescent="0.25">
      <c r="A691" s="230"/>
      <c r="B691" s="49"/>
      <c r="C691" s="128" t="s">
        <v>5049</v>
      </c>
      <c r="D691" s="153">
        <f t="shared" si="42"/>
        <v>1</v>
      </c>
      <c r="E691" s="126">
        <v>1</v>
      </c>
      <c r="F691" s="126"/>
      <c r="G691" s="127"/>
      <c r="H691" s="253"/>
      <c r="I691" s="93"/>
      <c r="J691" s="230"/>
      <c r="K691" s="148"/>
      <c r="L691" s="148"/>
      <c r="M691" s="148"/>
      <c r="N691" s="148"/>
      <c r="O691" s="148"/>
      <c r="P691" s="148"/>
      <c r="Q691" s="148"/>
      <c r="R691" s="148"/>
      <c r="S691" s="148"/>
      <c r="T691" s="148"/>
      <c r="U691" s="148"/>
      <c r="V691" s="148"/>
      <c r="W691" s="148"/>
      <c r="X691" s="148"/>
      <c r="Y691" s="148"/>
      <c r="Z691" s="148"/>
    </row>
    <row r="692" spans="1:26" x14ac:dyDescent="0.25">
      <c r="A692" s="230"/>
      <c r="B692" s="49"/>
      <c r="C692" s="128" t="s">
        <v>5050</v>
      </c>
      <c r="D692" s="153">
        <f t="shared" si="42"/>
        <v>1</v>
      </c>
      <c r="E692" s="126">
        <v>1</v>
      </c>
      <c r="F692" s="126"/>
      <c r="G692" s="127"/>
      <c r="H692" s="253"/>
      <c r="I692" s="93"/>
      <c r="J692" s="230"/>
      <c r="K692" s="148"/>
      <c r="L692" s="148"/>
      <c r="M692" s="148"/>
      <c r="N692" s="148"/>
      <c r="O692" s="148"/>
      <c r="P692" s="148"/>
      <c r="Q692" s="148"/>
      <c r="R692" s="148"/>
      <c r="S692" s="148"/>
      <c r="T692" s="148"/>
      <c r="U692" s="148"/>
      <c r="V692" s="148"/>
      <c r="W692" s="148"/>
      <c r="X692" s="148"/>
      <c r="Y692" s="148"/>
      <c r="Z692" s="148"/>
    </row>
    <row r="693" spans="1:26" x14ac:dyDescent="0.25">
      <c r="A693" s="230"/>
      <c r="B693" s="49"/>
      <c r="C693" s="128" t="s">
        <v>5051</v>
      </c>
      <c r="D693" s="153">
        <f t="shared" si="42"/>
        <v>1</v>
      </c>
      <c r="E693" s="126">
        <v>1</v>
      </c>
      <c r="F693" s="126"/>
      <c r="G693" s="127"/>
      <c r="H693" s="253"/>
      <c r="I693" s="93"/>
      <c r="J693" s="230"/>
      <c r="K693" s="148"/>
      <c r="L693" s="148"/>
      <c r="M693" s="148"/>
      <c r="N693" s="148"/>
      <c r="O693" s="148"/>
      <c r="P693" s="148"/>
      <c r="Q693" s="148"/>
      <c r="R693" s="148"/>
      <c r="S693" s="148"/>
      <c r="T693" s="148"/>
      <c r="U693" s="148"/>
      <c r="V693" s="148"/>
      <c r="W693" s="148"/>
      <c r="X693" s="148"/>
      <c r="Y693" s="148"/>
      <c r="Z693" s="148"/>
    </row>
    <row r="694" spans="1:26" x14ac:dyDescent="0.25">
      <c r="A694" s="230"/>
      <c r="B694" s="49"/>
      <c r="C694" s="128" t="s">
        <v>5052</v>
      </c>
      <c r="D694" s="153">
        <f t="shared" si="42"/>
        <v>1</v>
      </c>
      <c r="E694" s="126">
        <v>1</v>
      </c>
      <c r="F694" s="126"/>
      <c r="G694" s="127"/>
      <c r="H694" s="253"/>
      <c r="I694" s="93"/>
      <c r="J694" s="230"/>
      <c r="K694" s="148"/>
      <c r="L694" s="148"/>
      <c r="M694" s="148"/>
      <c r="N694" s="148"/>
      <c r="O694" s="148"/>
      <c r="P694" s="148"/>
      <c r="Q694" s="148"/>
      <c r="R694" s="148"/>
      <c r="S694" s="148"/>
      <c r="T694" s="148"/>
      <c r="U694" s="148"/>
      <c r="V694" s="148"/>
      <c r="W694" s="148"/>
      <c r="X694" s="148"/>
      <c r="Y694" s="148"/>
      <c r="Z694" s="148"/>
    </row>
    <row r="695" spans="1:26" ht="24" x14ac:dyDescent="0.25">
      <c r="A695" s="230"/>
      <c r="B695" s="49"/>
      <c r="C695" s="128" t="s">
        <v>5053</v>
      </c>
      <c r="D695" s="153">
        <f t="shared" si="42"/>
        <v>1</v>
      </c>
      <c r="E695" s="126">
        <v>1</v>
      </c>
      <c r="F695" s="126"/>
      <c r="G695" s="127"/>
      <c r="H695" s="253"/>
      <c r="I695" s="93"/>
      <c r="J695" s="230"/>
      <c r="K695" s="148"/>
      <c r="L695" s="148"/>
      <c r="M695" s="148"/>
      <c r="N695" s="148"/>
      <c r="O695" s="148"/>
      <c r="P695" s="148"/>
      <c r="Q695" s="148"/>
      <c r="R695" s="148"/>
      <c r="S695" s="148"/>
      <c r="T695" s="148"/>
      <c r="U695" s="148"/>
      <c r="V695" s="148"/>
      <c r="W695" s="148"/>
      <c r="X695" s="148"/>
      <c r="Y695" s="148"/>
      <c r="Z695" s="148"/>
    </row>
    <row r="696" spans="1:26" ht="24" x14ac:dyDescent="0.25">
      <c r="A696" s="230"/>
      <c r="B696" s="49"/>
      <c r="C696" s="128" t="s">
        <v>5054</v>
      </c>
      <c r="D696" s="153">
        <f t="shared" si="42"/>
        <v>1</v>
      </c>
      <c r="E696" s="126">
        <v>1</v>
      </c>
      <c r="F696" s="126"/>
      <c r="G696" s="127"/>
      <c r="H696" s="253"/>
      <c r="I696" s="129"/>
      <c r="J696" s="230"/>
      <c r="K696" s="148"/>
      <c r="L696" s="148"/>
      <c r="M696" s="148"/>
      <c r="N696" s="148"/>
      <c r="O696" s="148"/>
      <c r="P696" s="148"/>
      <c r="Q696" s="148"/>
      <c r="R696" s="148"/>
      <c r="S696" s="148"/>
      <c r="T696" s="148"/>
      <c r="U696" s="148"/>
      <c r="V696" s="148"/>
      <c r="W696" s="148"/>
      <c r="X696" s="148"/>
      <c r="Y696" s="148"/>
      <c r="Z696" s="148"/>
    </row>
    <row r="697" spans="1:26" x14ac:dyDescent="0.25">
      <c r="A697" s="230"/>
      <c r="B697" s="49"/>
      <c r="C697" s="128" t="s">
        <v>5055</v>
      </c>
      <c r="D697" s="153">
        <f t="shared" si="42"/>
        <v>1</v>
      </c>
      <c r="E697" s="126">
        <v>1</v>
      </c>
      <c r="F697" s="126"/>
      <c r="G697" s="127"/>
      <c r="H697" s="253"/>
      <c r="I697" s="129"/>
      <c r="J697" s="230"/>
      <c r="K697" s="148"/>
      <c r="L697" s="148"/>
      <c r="M697" s="148"/>
      <c r="N697" s="148"/>
      <c r="O697" s="148"/>
      <c r="P697" s="148"/>
      <c r="Q697" s="148"/>
      <c r="R697" s="148"/>
      <c r="S697" s="148"/>
      <c r="T697" s="148"/>
      <c r="U697" s="148"/>
      <c r="V697" s="148"/>
      <c r="W697" s="148"/>
      <c r="X697" s="148"/>
      <c r="Y697" s="148"/>
      <c r="Z697" s="148"/>
    </row>
    <row r="698" spans="1:26" x14ac:dyDescent="0.25">
      <c r="A698" s="230"/>
      <c r="B698" s="49"/>
      <c r="C698" s="234"/>
      <c r="D698" s="253"/>
      <c r="E698" s="253"/>
      <c r="F698" s="253"/>
      <c r="G698" s="253"/>
      <c r="H698" s="253"/>
      <c r="I698" s="129"/>
      <c r="J698" s="230"/>
      <c r="K698" s="148"/>
      <c r="L698" s="148"/>
      <c r="M698" s="148"/>
      <c r="N698" s="148"/>
      <c r="O698" s="148"/>
      <c r="P698" s="148"/>
      <c r="Q698" s="148"/>
      <c r="R698" s="148"/>
      <c r="S698" s="148"/>
      <c r="T698" s="148"/>
      <c r="U698" s="148"/>
      <c r="V698" s="148"/>
      <c r="W698" s="148"/>
      <c r="X698" s="148"/>
      <c r="Y698" s="148"/>
      <c r="Z698" s="148"/>
    </row>
    <row r="699" spans="1:26" x14ac:dyDescent="0.25">
      <c r="A699" s="230"/>
      <c r="B699" s="49"/>
      <c r="C699" s="234" t="s">
        <v>1480</v>
      </c>
      <c r="D699" s="253"/>
      <c r="E699" s="253"/>
      <c r="F699" s="253"/>
      <c r="G699" s="253"/>
      <c r="H699" s="253"/>
      <c r="I699" s="129"/>
      <c r="J699" s="230"/>
      <c r="K699" s="148"/>
      <c r="L699" s="148"/>
      <c r="M699" s="148"/>
      <c r="N699" s="148"/>
      <c r="O699" s="148"/>
      <c r="P699" s="148"/>
      <c r="Q699" s="148"/>
      <c r="R699" s="148"/>
      <c r="S699" s="148"/>
      <c r="T699" s="148"/>
      <c r="U699" s="148"/>
      <c r="V699" s="148"/>
      <c r="W699" s="148"/>
      <c r="X699" s="148"/>
      <c r="Y699" s="148"/>
      <c r="Z699" s="148"/>
    </row>
    <row r="700" spans="1:26" x14ac:dyDescent="0.25">
      <c r="A700" s="230"/>
      <c r="B700" s="49"/>
      <c r="C700" s="234"/>
      <c r="D700" s="253"/>
      <c r="E700" s="253"/>
      <c r="F700" s="253"/>
      <c r="G700" s="253"/>
      <c r="H700" s="253"/>
      <c r="I700" s="129"/>
      <c r="J700" s="230"/>
      <c r="K700" s="148"/>
      <c r="L700" s="148"/>
      <c r="M700" s="148"/>
      <c r="N700" s="148"/>
      <c r="O700" s="148"/>
      <c r="P700" s="148"/>
      <c r="Q700" s="148"/>
      <c r="R700" s="148"/>
      <c r="S700" s="148"/>
      <c r="T700" s="148"/>
      <c r="U700" s="148"/>
      <c r="V700" s="148"/>
      <c r="W700" s="148"/>
      <c r="X700" s="148"/>
      <c r="Y700" s="148"/>
      <c r="Z700" s="148"/>
    </row>
    <row r="701" spans="1:26" x14ac:dyDescent="0.25">
      <c r="A701" s="230"/>
      <c r="B701" s="49"/>
      <c r="C701" s="232" t="s">
        <v>726</v>
      </c>
      <c r="D701" s="231"/>
      <c r="E701" s="231" t="s">
        <v>1485</v>
      </c>
      <c r="F701" s="231" t="s">
        <v>712</v>
      </c>
      <c r="G701" s="231" t="s">
        <v>1486</v>
      </c>
      <c r="H701" s="253"/>
      <c r="I701" s="129"/>
      <c r="J701" s="230"/>
      <c r="K701" s="148"/>
      <c r="L701" s="148"/>
      <c r="M701" s="148"/>
      <c r="N701" s="148"/>
      <c r="O701" s="148"/>
      <c r="P701" s="148"/>
      <c r="Q701" s="148"/>
      <c r="R701" s="148"/>
      <c r="S701" s="148"/>
      <c r="T701" s="148"/>
      <c r="U701" s="148"/>
      <c r="V701" s="148"/>
      <c r="W701" s="148"/>
      <c r="X701" s="148"/>
      <c r="Y701" s="148"/>
      <c r="Z701" s="148"/>
    </row>
    <row r="702" spans="1:26" ht="24" x14ac:dyDescent="0.25">
      <c r="A702" s="230"/>
      <c r="B702" s="49"/>
      <c r="C702" s="130" t="s">
        <v>5056</v>
      </c>
      <c r="D702" s="153">
        <f t="shared" ref="D702:D708" si="43">IF(E702="Justificado",0,1)</f>
        <v>1</v>
      </c>
      <c r="E702" s="126">
        <v>1</v>
      </c>
      <c r="F702" s="126"/>
      <c r="G702" s="127"/>
      <c r="H702" s="253"/>
      <c r="I702" s="129"/>
      <c r="J702" s="230"/>
      <c r="K702" s="148"/>
      <c r="L702" s="148"/>
      <c r="M702" s="148"/>
      <c r="N702" s="148"/>
      <c r="O702" s="148"/>
      <c r="P702" s="148"/>
      <c r="Q702" s="148"/>
      <c r="R702" s="148"/>
      <c r="S702" s="148"/>
      <c r="T702" s="148"/>
      <c r="U702" s="148"/>
      <c r="V702" s="148"/>
      <c r="W702" s="148"/>
      <c r="X702" s="148"/>
      <c r="Y702" s="148"/>
      <c r="Z702" s="148"/>
    </row>
    <row r="703" spans="1:26" ht="36" x14ac:dyDescent="0.25">
      <c r="A703" s="230"/>
      <c r="B703" s="49"/>
      <c r="C703" s="124" t="s">
        <v>5057</v>
      </c>
      <c r="D703" s="153">
        <f t="shared" si="43"/>
        <v>1</v>
      </c>
      <c r="E703" s="126">
        <v>1</v>
      </c>
      <c r="F703" s="126"/>
      <c r="G703" s="127"/>
      <c r="H703" s="253"/>
      <c r="I703" s="129"/>
      <c r="J703" s="230"/>
      <c r="K703" s="148"/>
      <c r="L703" s="148"/>
      <c r="M703" s="148"/>
      <c r="N703" s="148"/>
      <c r="O703" s="148"/>
      <c r="P703" s="148"/>
      <c r="Q703" s="148"/>
      <c r="R703" s="148"/>
      <c r="S703" s="148"/>
      <c r="T703" s="148"/>
      <c r="U703" s="148"/>
      <c r="V703" s="148"/>
      <c r="W703" s="148"/>
      <c r="X703" s="148"/>
      <c r="Y703" s="148"/>
      <c r="Z703" s="148"/>
    </row>
    <row r="704" spans="1:26" ht="36" x14ac:dyDescent="0.25">
      <c r="A704" s="230"/>
      <c r="B704" s="49"/>
      <c r="C704" s="124" t="s">
        <v>5058</v>
      </c>
      <c r="D704" s="153">
        <f t="shared" si="43"/>
        <v>1</v>
      </c>
      <c r="E704" s="126">
        <v>1</v>
      </c>
      <c r="F704" s="126"/>
      <c r="G704" s="127"/>
      <c r="H704" s="253"/>
      <c r="I704" s="129"/>
      <c r="J704" s="230"/>
      <c r="K704" s="148"/>
      <c r="L704" s="148"/>
      <c r="M704" s="148"/>
      <c r="N704" s="148"/>
      <c r="O704" s="148"/>
      <c r="P704" s="148"/>
      <c r="Q704" s="148"/>
      <c r="R704" s="148"/>
      <c r="S704" s="148"/>
      <c r="T704" s="148"/>
      <c r="U704" s="148"/>
      <c r="V704" s="148"/>
      <c r="W704" s="148"/>
      <c r="X704" s="148"/>
      <c r="Y704" s="148"/>
      <c r="Z704" s="148"/>
    </row>
    <row r="705" spans="1:26" ht="36" x14ac:dyDescent="0.25">
      <c r="A705" s="230"/>
      <c r="B705" s="49"/>
      <c r="C705" s="124" t="s">
        <v>5059</v>
      </c>
      <c r="D705" s="153">
        <f t="shared" si="43"/>
        <v>1</v>
      </c>
      <c r="E705" s="126">
        <v>1</v>
      </c>
      <c r="F705" s="126"/>
      <c r="G705" s="127"/>
      <c r="H705" s="253"/>
      <c r="I705" s="129"/>
      <c r="J705" s="230"/>
      <c r="K705" s="148"/>
      <c r="L705" s="148"/>
      <c r="M705" s="148"/>
      <c r="N705" s="148"/>
      <c r="O705" s="148"/>
      <c r="P705" s="148"/>
      <c r="Q705" s="148"/>
      <c r="R705" s="148"/>
      <c r="S705" s="148"/>
      <c r="T705" s="148"/>
      <c r="U705" s="148"/>
      <c r="V705" s="148"/>
      <c r="W705" s="148"/>
      <c r="X705" s="148"/>
      <c r="Y705" s="148"/>
      <c r="Z705" s="148"/>
    </row>
    <row r="706" spans="1:26" ht="24" x14ac:dyDescent="0.25">
      <c r="A706" s="230"/>
      <c r="B706" s="49"/>
      <c r="C706" s="124" t="s">
        <v>5060</v>
      </c>
      <c r="D706" s="153">
        <f t="shared" si="43"/>
        <v>1</v>
      </c>
      <c r="E706" s="126">
        <v>1</v>
      </c>
      <c r="F706" s="126"/>
      <c r="G706" s="127"/>
      <c r="H706" s="253"/>
      <c r="I706" s="129"/>
      <c r="J706" s="230"/>
      <c r="K706" s="148"/>
      <c r="L706" s="148"/>
      <c r="M706" s="148"/>
      <c r="N706" s="148"/>
      <c r="O706" s="148"/>
      <c r="P706" s="148"/>
      <c r="Q706" s="148"/>
      <c r="R706" s="148"/>
      <c r="S706" s="148"/>
      <c r="T706" s="148"/>
      <c r="U706" s="148"/>
      <c r="V706" s="148"/>
      <c r="W706" s="148"/>
      <c r="X706" s="148"/>
      <c r="Y706" s="148"/>
      <c r="Z706" s="148"/>
    </row>
    <row r="707" spans="1:26" ht="24" x14ac:dyDescent="0.25">
      <c r="A707" s="230"/>
      <c r="B707" s="49"/>
      <c r="C707" s="124" t="s">
        <v>5061</v>
      </c>
      <c r="D707" s="153">
        <f t="shared" si="43"/>
        <v>1</v>
      </c>
      <c r="E707" s="126">
        <v>1</v>
      </c>
      <c r="F707" s="126"/>
      <c r="G707" s="127"/>
      <c r="H707" s="253"/>
      <c r="I707" s="129"/>
      <c r="J707" s="230"/>
      <c r="K707" s="148"/>
      <c r="L707" s="148"/>
      <c r="M707" s="148"/>
      <c r="N707" s="148"/>
      <c r="O707" s="148"/>
      <c r="P707" s="148"/>
      <c r="Q707" s="148"/>
      <c r="R707" s="148"/>
      <c r="S707" s="148"/>
      <c r="T707" s="148"/>
      <c r="U707" s="148"/>
      <c r="V707" s="148"/>
      <c r="W707" s="148"/>
      <c r="X707" s="148"/>
      <c r="Y707" s="148"/>
      <c r="Z707" s="148"/>
    </row>
    <row r="708" spans="1:26" ht="36" x14ac:dyDescent="0.25">
      <c r="A708" s="230"/>
      <c r="B708" s="49"/>
      <c r="C708" s="124" t="s">
        <v>5062</v>
      </c>
      <c r="D708" s="153">
        <f t="shared" si="43"/>
        <v>1</v>
      </c>
      <c r="E708" s="126">
        <v>1</v>
      </c>
      <c r="F708" s="126"/>
      <c r="G708" s="127"/>
      <c r="H708" s="253"/>
      <c r="I708" s="129"/>
      <c r="J708" s="230"/>
      <c r="K708" s="148"/>
      <c r="L708" s="148"/>
      <c r="M708" s="148"/>
      <c r="N708" s="148"/>
      <c r="O708" s="148"/>
      <c r="P708" s="148"/>
      <c r="Q708" s="148"/>
      <c r="R708" s="148"/>
      <c r="S708" s="148"/>
      <c r="T708" s="148"/>
      <c r="U708" s="148"/>
      <c r="V708" s="148"/>
      <c r="W708" s="148"/>
      <c r="X708" s="148"/>
      <c r="Y708" s="148"/>
      <c r="Z708" s="148"/>
    </row>
    <row r="709" spans="1:26" ht="36" x14ac:dyDescent="0.25">
      <c r="A709" s="230"/>
      <c r="B709" s="49"/>
      <c r="C709" s="130" t="s">
        <v>5063</v>
      </c>
      <c r="D709" s="153">
        <f t="shared" ref="D709:D710" si="44">IF(E709="Justificado",0,1)</f>
        <v>1</v>
      </c>
      <c r="E709" s="126">
        <v>1</v>
      </c>
      <c r="F709" s="126"/>
      <c r="G709" s="127"/>
      <c r="H709" s="253"/>
      <c r="I709" s="129"/>
      <c r="J709" s="230"/>
      <c r="K709" s="148"/>
      <c r="L709" s="148"/>
      <c r="M709" s="148"/>
      <c r="N709" s="148"/>
      <c r="O709" s="148"/>
      <c r="P709" s="148"/>
      <c r="Q709" s="148"/>
      <c r="R709" s="148"/>
      <c r="S709" s="148"/>
      <c r="T709" s="148"/>
      <c r="U709" s="148"/>
      <c r="V709" s="148"/>
      <c r="W709" s="148"/>
      <c r="X709" s="148"/>
      <c r="Y709" s="148"/>
      <c r="Z709" s="148"/>
    </row>
    <row r="710" spans="1:26" x14ac:dyDescent="0.25">
      <c r="A710" s="230"/>
      <c r="B710" s="49"/>
      <c r="C710" s="124" t="s">
        <v>5064</v>
      </c>
      <c r="D710" s="153">
        <f t="shared" si="44"/>
        <v>1</v>
      </c>
      <c r="E710" s="126">
        <v>1</v>
      </c>
      <c r="F710" s="126"/>
      <c r="G710" s="127"/>
      <c r="H710" s="253"/>
      <c r="I710" s="129"/>
      <c r="J710" s="230"/>
      <c r="K710" s="148"/>
      <c r="L710" s="148"/>
      <c r="M710" s="148"/>
      <c r="N710" s="148"/>
      <c r="O710" s="148"/>
      <c r="P710" s="148"/>
      <c r="Q710" s="148"/>
      <c r="R710" s="148"/>
      <c r="S710" s="148"/>
      <c r="T710" s="148"/>
      <c r="U710" s="148"/>
      <c r="V710" s="148"/>
      <c r="W710" s="148"/>
      <c r="X710" s="148"/>
      <c r="Y710" s="148"/>
      <c r="Z710" s="148"/>
    </row>
    <row r="711" spans="1:26" x14ac:dyDescent="0.25">
      <c r="A711" s="230"/>
      <c r="B711" s="97"/>
      <c r="C711" s="254"/>
      <c r="D711" s="255"/>
      <c r="E711" s="255"/>
      <c r="F711" s="255"/>
      <c r="G711" s="255"/>
      <c r="H711" s="255"/>
      <c r="I711" s="98"/>
      <c r="J711" s="230"/>
      <c r="K711" s="148"/>
      <c r="L711" s="148"/>
      <c r="M711" s="148"/>
      <c r="N711" s="148"/>
      <c r="O711" s="148"/>
      <c r="P711" s="148"/>
      <c r="Q711" s="148"/>
      <c r="R711" s="148"/>
      <c r="S711" s="148"/>
      <c r="T711" s="148"/>
      <c r="U711" s="148"/>
      <c r="V711" s="148"/>
      <c r="W711" s="148"/>
      <c r="X711" s="148"/>
      <c r="Y711" s="148"/>
      <c r="Z711" s="148"/>
    </row>
    <row r="712" spans="1:26" x14ac:dyDescent="0.25">
      <c r="A712" s="230"/>
      <c r="B712" s="230"/>
      <c r="C712" s="256"/>
      <c r="D712" s="230"/>
      <c r="E712" s="230"/>
      <c r="F712" s="230"/>
      <c r="G712" s="230"/>
      <c r="H712" s="230"/>
      <c r="I712" s="230"/>
      <c r="J712" s="230"/>
      <c r="K712" s="148"/>
      <c r="L712" s="148"/>
      <c r="M712" s="148"/>
      <c r="N712" s="148"/>
      <c r="O712" s="148"/>
      <c r="P712" s="148"/>
      <c r="Q712" s="148"/>
      <c r="R712" s="148"/>
      <c r="S712" s="148"/>
      <c r="T712" s="148"/>
      <c r="U712" s="148"/>
      <c r="V712" s="148"/>
      <c r="W712" s="148"/>
      <c r="X712" s="148"/>
      <c r="Y712" s="148"/>
      <c r="Z712" s="148"/>
    </row>
    <row r="713" spans="1:26" x14ac:dyDescent="0.25">
      <c r="A713" s="230"/>
      <c r="B713" s="230"/>
      <c r="C713" s="256"/>
      <c r="D713" s="230"/>
      <c r="E713" s="230"/>
      <c r="F713" s="230"/>
      <c r="G713" s="230"/>
      <c r="H713" s="230"/>
      <c r="I713" s="230"/>
      <c r="J713" s="230"/>
      <c r="K713" s="148"/>
      <c r="L713" s="148"/>
      <c r="M713" s="148"/>
      <c r="N713" s="148"/>
      <c r="O713" s="148"/>
      <c r="P713" s="148"/>
      <c r="Q713" s="148"/>
      <c r="R713" s="148"/>
      <c r="S713" s="148"/>
      <c r="T713" s="148"/>
      <c r="U713" s="148"/>
      <c r="V713" s="148"/>
      <c r="W713" s="148"/>
      <c r="X713" s="148"/>
      <c r="Y713" s="148"/>
      <c r="Z713" s="148"/>
    </row>
    <row r="714" spans="1:26" x14ac:dyDescent="0.25">
      <c r="A714" s="230"/>
      <c r="B714" s="230"/>
      <c r="C714" s="256"/>
      <c r="D714" s="230"/>
      <c r="E714" s="230"/>
      <c r="F714" s="230"/>
      <c r="G714" s="230"/>
      <c r="H714" s="230"/>
      <c r="I714" s="230"/>
      <c r="J714" s="230"/>
      <c r="K714" s="148"/>
      <c r="L714" s="148"/>
      <c r="M714" s="148"/>
      <c r="N714" s="148"/>
      <c r="O714" s="148"/>
      <c r="P714" s="148"/>
      <c r="Q714" s="148"/>
      <c r="R714" s="148"/>
      <c r="S714" s="148"/>
      <c r="T714" s="148"/>
      <c r="U714" s="148"/>
      <c r="V714" s="148"/>
      <c r="W714" s="148"/>
      <c r="X714" s="148"/>
      <c r="Y714" s="148"/>
      <c r="Z714" s="148"/>
    </row>
    <row r="715" spans="1:26" x14ac:dyDescent="0.25">
      <c r="A715" s="230"/>
      <c r="B715" s="230"/>
      <c r="C715" s="256"/>
      <c r="D715" s="230"/>
      <c r="E715" s="230"/>
      <c r="F715" s="230"/>
      <c r="G715" s="230"/>
      <c r="H715" s="230"/>
      <c r="I715" s="230"/>
      <c r="J715" s="230"/>
      <c r="K715" s="148"/>
      <c r="L715" s="148"/>
      <c r="M715" s="148"/>
      <c r="N715" s="148"/>
      <c r="O715" s="148"/>
      <c r="P715" s="148"/>
      <c r="Q715" s="148"/>
      <c r="R715" s="148"/>
      <c r="S715" s="148"/>
      <c r="T715" s="148"/>
      <c r="U715" s="148"/>
      <c r="V715" s="148"/>
      <c r="W715" s="148"/>
      <c r="X715" s="148"/>
      <c r="Y715" s="148"/>
      <c r="Z715" s="148"/>
    </row>
    <row r="716" spans="1:26" x14ac:dyDescent="0.25">
      <c r="A716" s="230"/>
      <c r="B716" s="230"/>
      <c r="C716" s="256"/>
      <c r="D716" s="230"/>
      <c r="E716" s="230"/>
      <c r="F716" s="230"/>
      <c r="G716" s="230"/>
      <c r="H716" s="230"/>
      <c r="I716" s="230"/>
      <c r="J716" s="230"/>
      <c r="K716" s="148"/>
      <c r="L716" s="148"/>
      <c r="M716" s="148"/>
      <c r="N716" s="148"/>
      <c r="O716" s="148"/>
      <c r="P716" s="148"/>
      <c r="Q716" s="148"/>
      <c r="R716" s="148"/>
      <c r="S716" s="148"/>
      <c r="T716" s="148"/>
      <c r="U716" s="148"/>
      <c r="V716" s="148"/>
      <c r="W716" s="148"/>
      <c r="X716" s="148"/>
      <c r="Y716" s="148"/>
      <c r="Z716" s="148"/>
    </row>
    <row r="717" spans="1:26" x14ac:dyDescent="0.25">
      <c r="A717" s="230"/>
      <c r="B717" s="230"/>
      <c r="C717" s="256"/>
      <c r="D717" s="230"/>
      <c r="E717" s="230"/>
      <c r="F717" s="230"/>
      <c r="G717" s="230"/>
      <c r="H717" s="230"/>
      <c r="I717" s="230"/>
      <c r="J717" s="230"/>
      <c r="K717" s="148"/>
      <c r="L717" s="148"/>
      <c r="M717" s="148"/>
      <c r="N717" s="148"/>
      <c r="O717" s="148"/>
      <c r="P717" s="148"/>
      <c r="Q717" s="148"/>
      <c r="R717" s="148"/>
      <c r="S717" s="148"/>
      <c r="T717" s="148"/>
      <c r="U717" s="148"/>
      <c r="V717" s="148"/>
      <c r="W717" s="148"/>
      <c r="X717" s="148"/>
      <c r="Y717" s="148"/>
      <c r="Z717" s="148"/>
    </row>
    <row r="718" spans="1:26" ht="18.75" x14ac:dyDescent="0.25">
      <c r="A718" s="234"/>
      <c r="B718" s="407" t="s">
        <v>5065</v>
      </c>
      <c r="C718" s="408"/>
      <c r="D718" s="408"/>
      <c r="E718" s="408"/>
      <c r="F718" s="408"/>
      <c r="G718" s="408"/>
      <c r="H718" s="408"/>
      <c r="I718" s="243"/>
      <c r="J718" s="233"/>
      <c r="K718" s="105"/>
      <c r="L718" s="105"/>
      <c r="M718" s="105"/>
      <c r="N718" s="105"/>
      <c r="O718" s="105"/>
      <c r="P718" s="105"/>
      <c r="Q718" s="105"/>
      <c r="R718" s="105"/>
      <c r="S718" s="105"/>
      <c r="T718" s="105"/>
      <c r="U718" s="105"/>
      <c r="V718" s="105"/>
      <c r="W718" s="105"/>
      <c r="X718" s="105"/>
      <c r="Y718" s="105"/>
      <c r="Z718" s="105"/>
    </row>
    <row r="719" spans="1:26" x14ac:dyDescent="0.25">
      <c r="A719" s="234"/>
      <c r="B719" s="232"/>
      <c r="C719" s="232"/>
      <c r="D719" s="232"/>
      <c r="E719" s="232"/>
      <c r="F719" s="232"/>
      <c r="G719" s="232"/>
      <c r="H719" s="232"/>
      <c r="I719" s="232"/>
      <c r="J719" s="233"/>
      <c r="K719" s="105"/>
      <c r="L719" s="105"/>
      <c r="M719" s="105"/>
      <c r="N719" s="105"/>
      <c r="O719" s="105"/>
      <c r="P719" s="105"/>
      <c r="Q719" s="105"/>
      <c r="R719" s="105"/>
      <c r="S719" s="105"/>
      <c r="T719" s="105"/>
      <c r="U719" s="105"/>
      <c r="V719" s="105"/>
      <c r="W719" s="105"/>
      <c r="X719" s="105"/>
      <c r="Y719" s="105"/>
      <c r="Z719" s="105"/>
    </row>
    <row r="720" spans="1:26" x14ac:dyDescent="0.25">
      <c r="A720" s="234"/>
      <c r="B720" s="232"/>
      <c r="C720" s="244" t="s">
        <v>1478</v>
      </c>
      <c r="D720" s="244"/>
      <c r="E720" s="245">
        <f>IF(SUM(D729:D737)=0,"NA",SUM(E729:E737)/SUM(D729:D737))</f>
        <v>1</v>
      </c>
      <c r="F720" s="246"/>
      <c r="G720" s="248"/>
      <c r="H720" s="234"/>
      <c r="I720" s="232"/>
      <c r="J720" s="233"/>
      <c r="K720" s="105"/>
      <c r="L720" s="105"/>
      <c r="M720" s="105"/>
      <c r="N720" s="105"/>
      <c r="O720" s="105"/>
      <c r="P720" s="105"/>
      <c r="Q720" s="105"/>
      <c r="R720" s="105"/>
      <c r="S720" s="105"/>
      <c r="T720" s="105"/>
      <c r="U720" s="105"/>
      <c r="V720" s="105"/>
      <c r="W720" s="105"/>
      <c r="X720" s="105"/>
      <c r="Y720" s="105"/>
      <c r="Z720" s="105"/>
    </row>
    <row r="721" spans="1:26" x14ac:dyDescent="0.25">
      <c r="A721" s="234"/>
      <c r="B721" s="234"/>
      <c r="C721" s="244" t="s">
        <v>1480</v>
      </c>
      <c r="D721" s="244"/>
      <c r="E721" s="245">
        <f>IF(SUM(D729:D737)=0,"NA",SUM(E742:E750)/SUM(D742:D750))</f>
        <v>1</v>
      </c>
      <c r="F721" s="246"/>
      <c r="G721" s="248"/>
      <c r="H721" s="234"/>
      <c r="I721" s="232"/>
      <c r="J721" s="233"/>
      <c r="K721" s="105"/>
      <c r="L721" s="105"/>
      <c r="M721" s="105"/>
      <c r="N721" s="105"/>
      <c r="O721" s="105"/>
      <c r="P721" s="105"/>
      <c r="Q721" s="105"/>
      <c r="R721" s="105"/>
      <c r="S721" s="105"/>
      <c r="T721" s="105"/>
      <c r="U721" s="105"/>
      <c r="V721" s="105"/>
      <c r="W721" s="105"/>
      <c r="X721" s="105"/>
      <c r="Y721" s="105"/>
      <c r="Z721" s="105"/>
    </row>
    <row r="722" spans="1:26" x14ac:dyDescent="0.25">
      <c r="A722" s="234"/>
      <c r="B722" s="234"/>
      <c r="C722" s="244" t="s">
        <v>1482</v>
      </c>
      <c r="D722" s="244"/>
      <c r="E722" s="177">
        <f>IF(SUM(D729:D737)=0,"NA",E720*0.6+E721*0.4)</f>
        <v>1</v>
      </c>
      <c r="F722" s="249"/>
      <c r="G722" s="235" t="s">
        <v>3917</v>
      </c>
      <c r="H722" s="234"/>
      <c r="I722" s="232"/>
      <c r="J722" s="233"/>
      <c r="K722" s="105"/>
      <c r="L722" s="105"/>
      <c r="M722" s="105"/>
      <c r="N722" s="105"/>
      <c r="O722" s="105"/>
      <c r="P722" s="105"/>
      <c r="Q722" s="105"/>
      <c r="R722" s="105"/>
      <c r="S722" s="105"/>
      <c r="T722" s="105"/>
      <c r="U722" s="105"/>
      <c r="V722" s="105"/>
      <c r="W722" s="105"/>
      <c r="X722" s="105"/>
      <c r="Y722" s="105"/>
      <c r="Z722" s="105"/>
    </row>
    <row r="723" spans="1:26" x14ac:dyDescent="0.25">
      <c r="A723" s="234"/>
      <c r="B723" s="234"/>
      <c r="C723" s="234"/>
      <c r="D723" s="234"/>
      <c r="E723" s="236"/>
      <c r="F723" s="236"/>
      <c r="G723" s="234"/>
      <c r="H723" s="234"/>
      <c r="I723" s="232"/>
      <c r="J723" s="233"/>
      <c r="K723" s="105"/>
      <c r="L723" s="105"/>
      <c r="M723" s="105"/>
      <c r="N723" s="105"/>
      <c r="O723" s="105"/>
      <c r="P723" s="105"/>
      <c r="Q723" s="105"/>
      <c r="R723" s="105"/>
      <c r="S723" s="105"/>
      <c r="T723" s="105"/>
      <c r="U723" s="105"/>
      <c r="V723" s="105"/>
      <c r="W723" s="105"/>
      <c r="X723" s="105"/>
      <c r="Y723" s="105"/>
      <c r="Z723" s="105"/>
    </row>
    <row r="724" spans="1:26" x14ac:dyDescent="0.25">
      <c r="A724" s="230"/>
      <c r="B724" s="231"/>
      <c r="C724" s="232"/>
      <c r="D724" s="231"/>
      <c r="E724" s="231"/>
      <c r="F724" s="231"/>
      <c r="G724" s="231"/>
      <c r="H724" s="232"/>
      <c r="I724" s="232"/>
      <c r="J724" s="233"/>
      <c r="K724" s="148"/>
      <c r="L724" s="148"/>
      <c r="M724" s="148"/>
      <c r="N724" s="148"/>
      <c r="O724" s="148"/>
      <c r="P724" s="148"/>
      <c r="Q724" s="148"/>
      <c r="R724" s="148"/>
      <c r="S724" s="148"/>
      <c r="T724" s="148"/>
      <c r="U724" s="148"/>
      <c r="V724" s="148"/>
      <c r="W724" s="148"/>
      <c r="X724" s="148"/>
      <c r="Y724" s="148"/>
      <c r="Z724" s="148"/>
    </row>
    <row r="725" spans="1:26" x14ac:dyDescent="0.25">
      <c r="A725" s="230"/>
      <c r="B725" s="91"/>
      <c r="C725" s="251"/>
      <c r="D725" s="252"/>
      <c r="E725" s="409"/>
      <c r="F725" s="410"/>
      <c r="G725" s="410"/>
      <c r="H725" s="252"/>
      <c r="I725" s="92"/>
      <c r="J725" s="233"/>
      <c r="K725" s="148"/>
      <c r="L725" s="148"/>
      <c r="M725" s="148"/>
      <c r="N725" s="148"/>
      <c r="O725" s="148"/>
      <c r="P725" s="148"/>
      <c r="Q725" s="148"/>
      <c r="R725" s="148"/>
      <c r="S725" s="148"/>
      <c r="T725" s="148"/>
      <c r="U725" s="148"/>
      <c r="V725" s="148"/>
      <c r="W725" s="148"/>
      <c r="X725" s="148"/>
      <c r="Y725" s="148"/>
      <c r="Z725" s="148"/>
    </row>
    <row r="726" spans="1:26" x14ac:dyDescent="0.25">
      <c r="A726" s="230"/>
      <c r="B726" s="49"/>
      <c r="C726" s="234" t="s">
        <v>1484</v>
      </c>
      <c r="D726" s="253"/>
      <c r="E726" s="253"/>
      <c r="F726" s="253"/>
      <c r="G726" s="253"/>
      <c r="H726" s="253"/>
      <c r="I726" s="93"/>
      <c r="J726" s="233"/>
      <c r="K726" s="148"/>
      <c r="L726" s="148"/>
      <c r="M726" s="148"/>
      <c r="N726" s="148"/>
      <c r="O726" s="148"/>
      <c r="P726" s="148"/>
      <c r="Q726" s="148"/>
      <c r="R726" s="148"/>
      <c r="S726" s="148"/>
      <c r="T726" s="148"/>
      <c r="U726" s="148"/>
      <c r="V726" s="148"/>
      <c r="W726" s="148"/>
      <c r="X726" s="148"/>
      <c r="Y726" s="148"/>
      <c r="Z726" s="148"/>
    </row>
    <row r="727" spans="1:26" x14ac:dyDescent="0.25">
      <c r="A727" s="230"/>
      <c r="B727" s="123"/>
      <c r="C727" s="234"/>
      <c r="D727" s="253"/>
      <c r="E727" s="253"/>
      <c r="F727" s="253"/>
      <c r="G727" s="253"/>
      <c r="H727" s="253"/>
      <c r="I727" s="93"/>
      <c r="J727" s="233"/>
      <c r="K727" s="148"/>
      <c r="L727" s="148"/>
      <c r="M727" s="148"/>
      <c r="N727" s="148"/>
      <c r="O727" s="148"/>
      <c r="P727" s="148"/>
      <c r="Q727" s="148"/>
      <c r="R727" s="148"/>
      <c r="S727" s="148"/>
      <c r="T727" s="148"/>
      <c r="U727" s="148"/>
      <c r="V727" s="148"/>
      <c r="W727" s="148"/>
      <c r="X727" s="148"/>
      <c r="Y727" s="148"/>
      <c r="Z727" s="148"/>
    </row>
    <row r="728" spans="1:26" x14ac:dyDescent="0.25">
      <c r="A728" s="230"/>
      <c r="B728" s="123"/>
      <c r="C728" s="232" t="s">
        <v>726</v>
      </c>
      <c r="D728" s="231"/>
      <c r="E728" s="231" t="s">
        <v>1485</v>
      </c>
      <c r="F728" s="231" t="s">
        <v>712</v>
      </c>
      <c r="G728" s="231" t="s">
        <v>1486</v>
      </c>
      <c r="H728" s="253"/>
      <c r="I728" s="93"/>
      <c r="J728" s="233"/>
      <c r="K728" s="148"/>
      <c r="L728" s="148"/>
      <c r="M728" s="148"/>
      <c r="N728" s="148"/>
      <c r="O728" s="148"/>
      <c r="P728" s="148"/>
      <c r="Q728" s="148"/>
      <c r="R728" s="148"/>
      <c r="S728" s="148"/>
      <c r="T728" s="148"/>
      <c r="U728" s="148"/>
      <c r="V728" s="148"/>
      <c r="W728" s="148"/>
      <c r="X728" s="148"/>
      <c r="Y728" s="148"/>
      <c r="Z728" s="148"/>
    </row>
    <row r="729" spans="1:26" x14ac:dyDescent="0.25">
      <c r="A729" s="230"/>
      <c r="B729" s="49"/>
      <c r="C729" s="124" t="s">
        <v>1487</v>
      </c>
      <c r="D729" s="153">
        <f t="shared" ref="D729:D737" si="45">IF(E729="Justificado",0,1)</f>
        <v>1</v>
      </c>
      <c r="E729" s="126">
        <v>1</v>
      </c>
      <c r="F729" s="126"/>
      <c r="G729" s="127"/>
      <c r="H729" s="253"/>
      <c r="I729" s="93"/>
      <c r="J729" s="230"/>
      <c r="K729" s="148"/>
      <c r="L729" s="148"/>
      <c r="M729" s="148"/>
      <c r="N729" s="148"/>
      <c r="O729" s="148"/>
      <c r="P729" s="148"/>
      <c r="Q729" s="148"/>
      <c r="R729" s="148"/>
      <c r="S729" s="148"/>
      <c r="T729" s="148"/>
      <c r="U729" s="148"/>
      <c r="V729" s="148"/>
      <c r="W729" s="148"/>
      <c r="X729" s="148"/>
      <c r="Y729" s="148"/>
      <c r="Z729" s="148"/>
    </row>
    <row r="730" spans="1:26" ht="24" x14ac:dyDescent="0.25">
      <c r="A730" s="230"/>
      <c r="B730" s="49"/>
      <c r="C730" s="124" t="s">
        <v>1488</v>
      </c>
      <c r="D730" s="153">
        <f t="shared" si="45"/>
        <v>1</v>
      </c>
      <c r="E730" s="126">
        <v>1</v>
      </c>
      <c r="F730" s="126"/>
      <c r="G730" s="127"/>
      <c r="H730" s="253"/>
      <c r="I730" s="93"/>
      <c r="J730" s="230"/>
      <c r="K730" s="148"/>
      <c r="L730" s="148"/>
      <c r="M730" s="148"/>
      <c r="N730" s="148"/>
      <c r="O730" s="148"/>
      <c r="P730" s="148"/>
      <c r="Q730" s="148"/>
      <c r="R730" s="148"/>
      <c r="S730" s="148"/>
      <c r="T730" s="148"/>
      <c r="U730" s="148"/>
      <c r="V730" s="148"/>
      <c r="W730" s="148"/>
      <c r="X730" s="148"/>
      <c r="Y730" s="148"/>
      <c r="Z730" s="148"/>
    </row>
    <row r="731" spans="1:26" ht="144" x14ac:dyDescent="0.25">
      <c r="A731" s="230"/>
      <c r="B731" s="49"/>
      <c r="C731" s="128" t="s">
        <v>5066</v>
      </c>
      <c r="D731" s="153">
        <f t="shared" si="45"/>
        <v>1</v>
      </c>
      <c r="E731" s="126">
        <v>1</v>
      </c>
      <c r="F731" s="126"/>
      <c r="G731" s="127"/>
      <c r="H731" s="253"/>
      <c r="I731" s="93"/>
      <c r="J731" s="230"/>
      <c r="K731" s="148"/>
      <c r="L731" s="148"/>
      <c r="M731" s="148"/>
      <c r="N731" s="148"/>
      <c r="O731" s="148"/>
      <c r="P731" s="148"/>
      <c r="Q731" s="148"/>
      <c r="R731" s="148"/>
      <c r="S731" s="148"/>
      <c r="T731" s="148"/>
      <c r="U731" s="148"/>
      <c r="V731" s="148"/>
      <c r="W731" s="148"/>
      <c r="X731" s="148"/>
      <c r="Y731" s="148"/>
      <c r="Z731" s="148"/>
    </row>
    <row r="732" spans="1:26" x14ac:dyDescent="0.25">
      <c r="A732" s="230"/>
      <c r="B732" s="49"/>
      <c r="C732" s="128" t="s">
        <v>5067</v>
      </c>
      <c r="D732" s="153">
        <f t="shared" si="45"/>
        <v>1</v>
      </c>
      <c r="E732" s="126">
        <v>1</v>
      </c>
      <c r="F732" s="126"/>
      <c r="G732" s="127"/>
      <c r="H732" s="253"/>
      <c r="I732" s="93"/>
      <c r="J732" s="230"/>
      <c r="K732" s="148"/>
      <c r="L732" s="148"/>
      <c r="M732" s="148"/>
      <c r="N732" s="148"/>
      <c r="O732" s="148"/>
      <c r="P732" s="148"/>
      <c r="Q732" s="148"/>
      <c r="R732" s="148"/>
      <c r="S732" s="148"/>
      <c r="T732" s="148"/>
      <c r="U732" s="148"/>
      <c r="V732" s="148"/>
      <c r="W732" s="148"/>
      <c r="X732" s="148"/>
      <c r="Y732" s="148"/>
      <c r="Z732" s="148"/>
    </row>
    <row r="733" spans="1:26" x14ac:dyDescent="0.25">
      <c r="A733" s="230"/>
      <c r="B733" s="49"/>
      <c r="C733" s="128" t="s">
        <v>5068</v>
      </c>
      <c r="D733" s="153">
        <f t="shared" si="45"/>
        <v>1</v>
      </c>
      <c r="E733" s="126">
        <v>1</v>
      </c>
      <c r="F733" s="126"/>
      <c r="G733" s="127"/>
      <c r="H733" s="253"/>
      <c r="I733" s="93"/>
      <c r="J733" s="230"/>
      <c r="K733" s="148"/>
      <c r="L733" s="148"/>
      <c r="M733" s="148"/>
      <c r="N733" s="148"/>
      <c r="O733" s="148"/>
      <c r="P733" s="148"/>
      <c r="Q733" s="148"/>
      <c r="R733" s="148"/>
      <c r="S733" s="148"/>
      <c r="T733" s="148"/>
      <c r="U733" s="148"/>
      <c r="V733" s="148"/>
      <c r="W733" s="148"/>
      <c r="X733" s="148"/>
      <c r="Y733" s="148"/>
      <c r="Z733" s="148"/>
    </row>
    <row r="734" spans="1:26" x14ac:dyDescent="0.25">
      <c r="A734" s="230"/>
      <c r="B734" s="49"/>
      <c r="C734" s="128" t="s">
        <v>5069</v>
      </c>
      <c r="D734" s="153">
        <f t="shared" si="45"/>
        <v>1</v>
      </c>
      <c r="E734" s="126">
        <v>1</v>
      </c>
      <c r="F734" s="126"/>
      <c r="G734" s="127"/>
      <c r="H734" s="253"/>
      <c r="I734" s="93"/>
      <c r="J734" s="230"/>
      <c r="K734" s="148"/>
      <c r="L734" s="148"/>
      <c r="M734" s="148"/>
      <c r="N734" s="148"/>
      <c r="O734" s="148"/>
      <c r="P734" s="148"/>
      <c r="Q734" s="148"/>
      <c r="R734" s="148"/>
      <c r="S734" s="148"/>
      <c r="T734" s="148"/>
      <c r="U734" s="148"/>
      <c r="V734" s="148"/>
      <c r="W734" s="148"/>
      <c r="X734" s="148"/>
      <c r="Y734" s="148"/>
      <c r="Z734" s="148"/>
    </row>
    <row r="735" spans="1:26" x14ac:dyDescent="0.25">
      <c r="A735" s="230"/>
      <c r="B735" s="49"/>
      <c r="C735" s="128" t="s">
        <v>5070</v>
      </c>
      <c r="D735" s="153">
        <f t="shared" si="45"/>
        <v>1</v>
      </c>
      <c r="E735" s="126">
        <v>1</v>
      </c>
      <c r="F735" s="126"/>
      <c r="G735" s="127"/>
      <c r="H735" s="253"/>
      <c r="I735" s="93"/>
      <c r="J735" s="230"/>
      <c r="K735" s="148"/>
      <c r="L735" s="148"/>
      <c r="M735" s="148"/>
      <c r="N735" s="148"/>
      <c r="O735" s="148"/>
      <c r="P735" s="148"/>
      <c r="Q735" s="148"/>
      <c r="R735" s="148"/>
      <c r="S735" s="148"/>
      <c r="T735" s="148"/>
      <c r="U735" s="148"/>
      <c r="V735" s="148"/>
      <c r="W735" s="148"/>
      <c r="X735" s="148"/>
      <c r="Y735" s="148"/>
      <c r="Z735" s="148"/>
    </row>
    <row r="736" spans="1:26" x14ac:dyDescent="0.25">
      <c r="A736" s="230"/>
      <c r="B736" s="49"/>
      <c r="C736" s="128" t="s">
        <v>5071</v>
      </c>
      <c r="D736" s="153">
        <f t="shared" si="45"/>
        <v>1</v>
      </c>
      <c r="E736" s="126">
        <v>1</v>
      </c>
      <c r="F736" s="126"/>
      <c r="G736" s="127"/>
      <c r="H736" s="253"/>
      <c r="I736" s="129"/>
      <c r="J736" s="230"/>
      <c r="K736" s="148"/>
      <c r="L736" s="148"/>
      <c r="M736" s="148"/>
      <c r="N736" s="148"/>
      <c r="O736" s="148"/>
      <c r="P736" s="148"/>
      <c r="Q736" s="148"/>
      <c r="R736" s="148"/>
      <c r="S736" s="148"/>
      <c r="T736" s="148"/>
      <c r="U736" s="148"/>
      <c r="V736" s="148"/>
      <c r="W736" s="148"/>
      <c r="X736" s="148"/>
      <c r="Y736" s="148"/>
      <c r="Z736" s="148"/>
    </row>
    <row r="737" spans="1:26" x14ac:dyDescent="0.25">
      <c r="A737" s="230"/>
      <c r="B737" s="49"/>
      <c r="C737" s="128" t="s">
        <v>1928</v>
      </c>
      <c r="D737" s="153">
        <f t="shared" si="45"/>
        <v>1</v>
      </c>
      <c r="E737" s="126">
        <v>1</v>
      </c>
      <c r="F737" s="126"/>
      <c r="G737" s="127"/>
      <c r="H737" s="253"/>
      <c r="I737" s="129"/>
      <c r="J737" s="230"/>
      <c r="K737" s="148"/>
      <c r="L737" s="148"/>
      <c r="M737" s="148"/>
      <c r="N737" s="148"/>
      <c r="O737" s="148"/>
      <c r="P737" s="148"/>
      <c r="Q737" s="148"/>
      <c r="R737" s="148"/>
      <c r="S737" s="148"/>
      <c r="T737" s="148"/>
      <c r="U737" s="148"/>
      <c r="V737" s="148"/>
      <c r="W737" s="148"/>
      <c r="X737" s="148"/>
      <c r="Y737" s="148"/>
      <c r="Z737" s="148"/>
    </row>
    <row r="738" spans="1:26" x14ac:dyDescent="0.25">
      <c r="A738" s="230"/>
      <c r="B738" s="49"/>
      <c r="C738" s="234"/>
      <c r="D738" s="253"/>
      <c r="E738" s="253"/>
      <c r="F738" s="253"/>
      <c r="G738" s="253"/>
      <c r="H738" s="253"/>
      <c r="I738" s="129"/>
      <c r="J738" s="230"/>
      <c r="K738" s="148"/>
      <c r="L738" s="148"/>
      <c r="M738" s="148"/>
      <c r="N738" s="148"/>
      <c r="O738" s="148"/>
      <c r="P738" s="148"/>
      <c r="Q738" s="148"/>
      <c r="R738" s="148"/>
      <c r="S738" s="148"/>
      <c r="T738" s="148"/>
      <c r="U738" s="148"/>
      <c r="V738" s="148"/>
      <c r="W738" s="148"/>
      <c r="X738" s="148"/>
      <c r="Y738" s="148"/>
      <c r="Z738" s="148"/>
    </row>
    <row r="739" spans="1:26" x14ac:dyDescent="0.25">
      <c r="A739" s="230"/>
      <c r="B739" s="49"/>
      <c r="C739" s="234" t="s">
        <v>1480</v>
      </c>
      <c r="D739" s="253"/>
      <c r="E739" s="253"/>
      <c r="F739" s="253"/>
      <c r="G739" s="253"/>
      <c r="H739" s="253"/>
      <c r="I739" s="129"/>
      <c r="J739" s="230"/>
      <c r="K739" s="148"/>
      <c r="L739" s="148"/>
      <c r="M739" s="148"/>
      <c r="N739" s="148"/>
      <c r="O739" s="148"/>
      <c r="P739" s="148"/>
      <c r="Q739" s="148"/>
      <c r="R739" s="148"/>
      <c r="S739" s="148"/>
      <c r="T739" s="148"/>
      <c r="U739" s="148"/>
      <c r="V739" s="148"/>
      <c r="W739" s="148"/>
      <c r="X739" s="148"/>
      <c r="Y739" s="148"/>
      <c r="Z739" s="148"/>
    </row>
    <row r="740" spans="1:26" x14ac:dyDescent="0.25">
      <c r="A740" s="230"/>
      <c r="B740" s="49"/>
      <c r="C740" s="234"/>
      <c r="D740" s="253"/>
      <c r="E740" s="253"/>
      <c r="F740" s="253"/>
      <c r="G740" s="253"/>
      <c r="H740" s="253"/>
      <c r="I740" s="129"/>
      <c r="J740" s="230"/>
      <c r="K740" s="148"/>
      <c r="L740" s="148"/>
      <c r="M740" s="148"/>
      <c r="N740" s="148"/>
      <c r="O740" s="148"/>
      <c r="P740" s="148"/>
      <c r="Q740" s="148"/>
      <c r="R740" s="148"/>
      <c r="S740" s="148"/>
      <c r="T740" s="148"/>
      <c r="U740" s="148"/>
      <c r="V740" s="148"/>
      <c r="W740" s="148"/>
      <c r="X740" s="148"/>
      <c r="Y740" s="148"/>
      <c r="Z740" s="148"/>
    </row>
    <row r="741" spans="1:26" x14ac:dyDescent="0.25">
      <c r="A741" s="230"/>
      <c r="B741" s="49"/>
      <c r="C741" s="232" t="s">
        <v>726</v>
      </c>
      <c r="D741" s="231"/>
      <c r="E741" s="231" t="s">
        <v>1485</v>
      </c>
      <c r="F741" s="231" t="s">
        <v>712</v>
      </c>
      <c r="G741" s="231" t="s">
        <v>1486</v>
      </c>
      <c r="H741" s="253"/>
      <c r="I741" s="129"/>
      <c r="J741" s="230"/>
      <c r="K741" s="148"/>
      <c r="L741" s="148"/>
      <c r="M741" s="148"/>
      <c r="N741" s="148"/>
      <c r="O741" s="148"/>
      <c r="P741" s="148"/>
      <c r="Q741" s="148"/>
      <c r="R741" s="148"/>
      <c r="S741" s="148"/>
      <c r="T741" s="148"/>
      <c r="U741" s="148"/>
      <c r="V741" s="148"/>
      <c r="W741" s="148"/>
      <c r="X741" s="148"/>
      <c r="Y741" s="148"/>
      <c r="Z741" s="148"/>
    </row>
    <row r="742" spans="1:26" x14ac:dyDescent="0.25">
      <c r="A742" s="230"/>
      <c r="B742" s="49"/>
      <c r="C742" s="130" t="s">
        <v>5072</v>
      </c>
      <c r="D742" s="153">
        <f t="shared" ref="D742:D748" si="46">IF(E742="Justificado",0,1)</f>
        <v>1</v>
      </c>
      <c r="E742" s="126">
        <v>1</v>
      </c>
      <c r="F742" s="126"/>
      <c r="G742" s="127"/>
      <c r="H742" s="253"/>
      <c r="I742" s="129"/>
      <c r="J742" s="230"/>
      <c r="K742" s="148"/>
      <c r="L742" s="148"/>
      <c r="M742" s="148"/>
      <c r="N742" s="148"/>
      <c r="O742" s="148"/>
      <c r="P742" s="148"/>
      <c r="Q742" s="148"/>
      <c r="R742" s="148"/>
      <c r="S742" s="148"/>
      <c r="T742" s="148"/>
      <c r="U742" s="148"/>
      <c r="V742" s="148"/>
      <c r="W742" s="148"/>
      <c r="X742" s="148"/>
      <c r="Y742" s="148"/>
      <c r="Z742" s="148"/>
    </row>
    <row r="743" spans="1:26" ht="36" x14ac:dyDescent="0.25">
      <c r="A743" s="230"/>
      <c r="B743" s="49"/>
      <c r="C743" s="124" t="s">
        <v>2444</v>
      </c>
      <c r="D743" s="153">
        <f t="shared" si="46"/>
        <v>1</v>
      </c>
      <c r="E743" s="126">
        <v>1</v>
      </c>
      <c r="F743" s="126"/>
      <c r="G743" s="127"/>
      <c r="H743" s="253"/>
      <c r="I743" s="129"/>
      <c r="J743" s="230"/>
      <c r="K743" s="148"/>
      <c r="L743" s="148"/>
      <c r="M743" s="148"/>
      <c r="N743" s="148"/>
      <c r="O743" s="148"/>
      <c r="P743" s="148"/>
      <c r="Q743" s="148"/>
      <c r="R743" s="148"/>
      <c r="S743" s="148"/>
      <c r="T743" s="148"/>
      <c r="U743" s="148"/>
      <c r="V743" s="148"/>
      <c r="W743" s="148"/>
      <c r="X743" s="148"/>
      <c r="Y743" s="148"/>
      <c r="Z743" s="148"/>
    </row>
    <row r="744" spans="1:26" ht="36" x14ac:dyDescent="0.25">
      <c r="A744" s="230"/>
      <c r="B744" s="49"/>
      <c r="C744" s="124" t="s">
        <v>2445</v>
      </c>
      <c r="D744" s="153">
        <f t="shared" si="46"/>
        <v>1</v>
      </c>
      <c r="E744" s="126">
        <v>1</v>
      </c>
      <c r="F744" s="126"/>
      <c r="G744" s="127"/>
      <c r="H744" s="253"/>
      <c r="I744" s="129"/>
      <c r="J744" s="230"/>
      <c r="K744" s="148"/>
      <c r="L744" s="148"/>
      <c r="M744" s="148"/>
      <c r="N744" s="148"/>
      <c r="O744" s="148"/>
      <c r="P744" s="148"/>
      <c r="Q744" s="148"/>
      <c r="R744" s="148"/>
      <c r="S744" s="148"/>
      <c r="T744" s="148"/>
      <c r="U744" s="148"/>
      <c r="V744" s="148"/>
      <c r="W744" s="148"/>
      <c r="X744" s="148"/>
      <c r="Y744" s="148"/>
      <c r="Z744" s="148"/>
    </row>
    <row r="745" spans="1:26" ht="36" x14ac:dyDescent="0.25">
      <c r="A745" s="230"/>
      <c r="B745" s="49"/>
      <c r="C745" s="124" t="s">
        <v>2446</v>
      </c>
      <c r="D745" s="153">
        <f t="shared" si="46"/>
        <v>1</v>
      </c>
      <c r="E745" s="126">
        <v>1</v>
      </c>
      <c r="F745" s="126"/>
      <c r="G745" s="127"/>
      <c r="H745" s="253"/>
      <c r="I745" s="129"/>
      <c r="J745" s="230"/>
      <c r="K745" s="148"/>
      <c r="L745" s="148"/>
      <c r="M745" s="148"/>
      <c r="N745" s="148"/>
      <c r="O745" s="148"/>
      <c r="P745" s="148"/>
      <c r="Q745" s="148"/>
      <c r="R745" s="148"/>
      <c r="S745" s="148"/>
      <c r="T745" s="148"/>
      <c r="U745" s="148"/>
      <c r="V745" s="148"/>
      <c r="W745" s="148"/>
      <c r="X745" s="148"/>
      <c r="Y745" s="148"/>
      <c r="Z745" s="148"/>
    </row>
    <row r="746" spans="1:26" ht="24" x14ac:dyDescent="0.25">
      <c r="A746" s="230"/>
      <c r="B746" s="49"/>
      <c r="C746" s="124" t="s">
        <v>2447</v>
      </c>
      <c r="D746" s="153">
        <f t="shared" si="46"/>
        <v>1</v>
      </c>
      <c r="E746" s="126">
        <v>1</v>
      </c>
      <c r="F746" s="126"/>
      <c r="G746" s="127"/>
      <c r="H746" s="253"/>
      <c r="I746" s="129"/>
      <c r="J746" s="230"/>
      <c r="K746" s="148"/>
      <c r="L746" s="148"/>
      <c r="M746" s="148"/>
      <c r="N746" s="148"/>
      <c r="O746" s="148"/>
      <c r="P746" s="148"/>
      <c r="Q746" s="148"/>
      <c r="R746" s="148"/>
      <c r="S746" s="148"/>
      <c r="T746" s="148"/>
      <c r="U746" s="148"/>
      <c r="V746" s="148"/>
      <c r="W746" s="148"/>
      <c r="X746" s="148"/>
      <c r="Y746" s="148"/>
      <c r="Z746" s="148"/>
    </row>
    <row r="747" spans="1:26" ht="24" x14ac:dyDescent="0.25">
      <c r="A747" s="230"/>
      <c r="B747" s="49"/>
      <c r="C747" s="124" t="s">
        <v>2448</v>
      </c>
      <c r="D747" s="153">
        <f t="shared" si="46"/>
        <v>1</v>
      </c>
      <c r="E747" s="126">
        <v>1</v>
      </c>
      <c r="F747" s="126"/>
      <c r="G747" s="127"/>
      <c r="H747" s="253"/>
      <c r="I747" s="129"/>
      <c r="J747" s="230"/>
      <c r="K747" s="148"/>
      <c r="L747" s="148"/>
      <c r="M747" s="148"/>
      <c r="N747" s="148"/>
      <c r="O747" s="148"/>
      <c r="P747" s="148"/>
      <c r="Q747" s="148"/>
      <c r="R747" s="148"/>
      <c r="S747" s="148"/>
      <c r="T747" s="148"/>
      <c r="U747" s="148"/>
      <c r="V747" s="148"/>
      <c r="W747" s="148"/>
      <c r="X747" s="148"/>
      <c r="Y747" s="148"/>
      <c r="Z747" s="148"/>
    </row>
    <row r="748" spans="1:26" ht="36" x14ac:dyDescent="0.25">
      <c r="A748" s="230"/>
      <c r="B748" s="49"/>
      <c r="C748" s="124" t="s">
        <v>2449</v>
      </c>
      <c r="D748" s="153">
        <f t="shared" si="46"/>
        <v>1</v>
      </c>
      <c r="E748" s="126">
        <v>1</v>
      </c>
      <c r="F748" s="126"/>
      <c r="G748" s="127"/>
      <c r="H748" s="253"/>
      <c r="I748" s="129"/>
      <c r="J748" s="230"/>
      <c r="K748" s="148"/>
      <c r="L748" s="148"/>
      <c r="M748" s="148"/>
      <c r="N748" s="148"/>
      <c r="O748" s="148"/>
      <c r="P748" s="148"/>
      <c r="Q748" s="148"/>
      <c r="R748" s="148"/>
      <c r="S748" s="148"/>
      <c r="T748" s="148"/>
      <c r="U748" s="148"/>
      <c r="V748" s="148"/>
      <c r="W748" s="148"/>
      <c r="X748" s="148"/>
      <c r="Y748" s="148"/>
      <c r="Z748" s="148"/>
    </row>
    <row r="749" spans="1:26" ht="36" x14ac:dyDescent="0.25">
      <c r="A749" s="230"/>
      <c r="B749" s="49"/>
      <c r="C749" s="130" t="s">
        <v>1613</v>
      </c>
      <c r="D749" s="153">
        <f t="shared" ref="D749:D750" si="47">IF(E749="Justificado",0,1)</f>
        <v>1</v>
      </c>
      <c r="E749" s="126">
        <v>1</v>
      </c>
      <c r="F749" s="126"/>
      <c r="G749" s="127"/>
      <c r="H749" s="253"/>
      <c r="I749" s="129"/>
      <c r="J749" s="230"/>
      <c r="K749" s="148"/>
      <c r="L749" s="148"/>
      <c r="M749" s="148"/>
      <c r="N749" s="148"/>
      <c r="O749" s="148"/>
      <c r="P749" s="148"/>
      <c r="Q749" s="148"/>
      <c r="R749" s="148"/>
      <c r="S749" s="148"/>
      <c r="T749" s="148"/>
      <c r="U749" s="148"/>
      <c r="V749" s="148"/>
      <c r="W749" s="148"/>
      <c r="X749" s="148"/>
      <c r="Y749" s="148"/>
      <c r="Z749" s="148"/>
    </row>
    <row r="750" spans="1:26" x14ac:dyDescent="0.25">
      <c r="A750" s="230"/>
      <c r="B750" s="49"/>
      <c r="C750" s="124" t="s">
        <v>2784</v>
      </c>
      <c r="D750" s="153">
        <f t="shared" si="47"/>
        <v>1</v>
      </c>
      <c r="E750" s="126">
        <v>1</v>
      </c>
      <c r="F750" s="126"/>
      <c r="G750" s="127"/>
      <c r="H750" s="253"/>
      <c r="I750" s="129"/>
      <c r="J750" s="230"/>
      <c r="K750" s="148"/>
      <c r="L750" s="148"/>
      <c r="M750" s="148"/>
      <c r="N750" s="148"/>
      <c r="O750" s="148"/>
      <c r="P750" s="148"/>
      <c r="Q750" s="148"/>
      <c r="R750" s="148"/>
      <c r="S750" s="148"/>
      <c r="T750" s="148"/>
      <c r="U750" s="148"/>
      <c r="V750" s="148"/>
      <c r="W750" s="148"/>
      <c r="X750" s="148"/>
      <c r="Y750" s="148"/>
      <c r="Z750" s="148"/>
    </row>
    <row r="751" spans="1:26" x14ac:dyDescent="0.25">
      <c r="A751" s="230"/>
      <c r="B751" s="97"/>
      <c r="C751" s="254"/>
      <c r="D751" s="255"/>
      <c r="E751" s="255"/>
      <c r="F751" s="255"/>
      <c r="G751" s="255"/>
      <c r="H751" s="255"/>
      <c r="I751" s="98"/>
      <c r="J751" s="230"/>
      <c r="K751" s="148"/>
      <c r="L751" s="148"/>
      <c r="M751" s="148"/>
      <c r="N751" s="148"/>
      <c r="O751" s="148"/>
      <c r="P751" s="148"/>
      <c r="Q751" s="148"/>
      <c r="R751" s="148"/>
      <c r="S751" s="148"/>
      <c r="T751" s="148"/>
      <c r="U751" s="148"/>
      <c r="V751" s="148"/>
      <c r="W751" s="148"/>
      <c r="X751" s="148"/>
      <c r="Y751" s="148"/>
      <c r="Z751" s="148"/>
    </row>
    <row r="752" spans="1:26" x14ac:dyDescent="0.25">
      <c r="A752" s="230"/>
      <c r="B752" s="230"/>
      <c r="C752" s="256"/>
      <c r="D752" s="230"/>
      <c r="E752" s="230"/>
      <c r="F752" s="230"/>
      <c r="G752" s="230"/>
      <c r="H752" s="230"/>
      <c r="I752" s="230"/>
      <c r="J752" s="230"/>
      <c r="K752" s="148"/>
      <c r="L752" s="148"/>
      <c r="M752" s="148"/>
      <c r="N752" s="148"/>
      <c r="O752" s="148"/>
      <c r="P752" s="148"/>
      <c r="Q752" s="148"/>
      <c r="R752" s="148"/>
      <c r="S752" s="148"/>
      <c r="T752" s="148"/>
      <c r="U752" s="148"/>
      <c r="V752" s="148"/>
      <c r="W752" s="148"/>
      <c r="X752" s="148"/>
      <c r="Y752" s="148"/>
      <c r="Z752" s="148"/>
    </row>
    <row r="753" spans="1:26" x14ac:dyDescent="0.25">
      <c r="A753" s="230"/>
      <c r="B753" s="230"/>
      <c r="C753" s="256"/>
      <c r="D753" s="230"/>
      <c r="E753" s="230"/>
      <c r="F753" s="230"/>
      <c r="G753" s="230"/>
      <c r="H753" s="230"/>
      <c r="I753" s="230"/>
      <c r="J753" s="230"/>
      <c r="K753" s="148"/>
      <c r="L753" s="148"/>
      <c r="M753" s="148"/>
      <c r="N753" s="148"/>
      <c r="O753" s="148"/>
      <c r="P753" s="148"/>
      <c r="Q753" s="148"/>
      <c r="R753" s="148"/>
      <c r="S753" s="148"/>
      <c r="T753" s="148"/>
      <c r="U753" s="148"/>
      <c r="V753" s="148"/>
      <c r="W753" s="148"/>
      <c r="X753" s="148"/>
      <c r="Y753" s="148"/>
      <c r="Z753" s="148"/>
    </row>
    <row r="754" spans="1:26" x14ac:dyDescent="0.25">
      <c r="A754" s="230"/>
      <c r="B754" s="230"/>
      <c r="C754" s="256"/>
      <c r="D754" s="230"/>
      <c r="E754" s="230"/>
      <c r="F754" s="230"/>
      <c r="G754" s="230"/>
      <c r="H754" s="230"/>
      <c r="I754" s="230"/>
      <c r="J754" s="230"/>
      <c r="K754" s="148"/>
      <c r="L754" s="148"/>
      <c r="M754" s="148"/>
      <c r="N754" s="148"/>
      <c r="O754" s="148"/>
      <c r="P754" s="148"/>
      <c r="Q754" s="148"/>
      <c r="R754" s="148"/>
      <c r="S754" s="148"/>
      <c r="T754" s="148"/>
      <c r="U754" s="148"/>
      <c r="V754" s="148"/>
      <c r="W754" s="148"/>
      <c r="X754" s="148"/>
      <c r="Y754" s="148"/>
      <c r="Z754" s="148"/>
    </row>
    <row r="755" spans="1:26" x14ac:dyDescent="0.25">
      <c r="A755" s="230"/>
      <c r="B755" s="230"/>
      <c r="C755" s="256"/>
      <c r="D755" s="230"/>
      <c r="E755" s="230"/>
      <c r="F755" s="230"/>
      <c r="G755" s="230"/>
      <c r="H755" s="230"/>
      <c r="I755" s="230"/>
      <c r="J755" s="230"/>
      <c r="K755" s="148"/>
      <c r="L755" s="148"/>
      <c r="M755" s="148"/>
      <c r="N755" s="148"/>
      <c r="O755" s="148"/>
      <c r="P755" s="148"/>
      <c r="Q755" s="148"/>
      <c r="R755" s="148"/>
      <c r="S755" s="148"/>
      <c r="T755" s="148"/>
      <c r="U755" s="148"/>
      <c r="V755" s="148"/>
      <c r="W755" s="148"/>
      <c r="X755" s="148"/>
      <c r="Y755" s="148"/>
      <c r="Z755" s="148"/>
    </row>
    <row r="756" spans="1:26" x14ac:dyDescent="0.25">
      <c r="A756" s="230"/>
      <c r="B756" s="230"/>
      <c r="C756" s="256"/>
      <c r="D756" s="230"/>
      <c r="E756" s="230"/>
      <c r="F756" s="230"/>
      <c r="G756" s="230"/>
      <c r="H756" s="230"/>
      <c r="I756" s="230"/>
      <c r="J756" s="230"/>
      <c r="K756" s="148"/>
      <c r="L756" s="148"/>
      <c r="M756" s="148"/>
      <c r="N756" s="148"/>
      <c r="O756" s="148"/>
      <c r="P756" s="148"/>
      <c r="Q756" s="148"/>
      <c r="R756" s="148"/>
      <c r="S756" s="148"/>
      <c r="T756" s="148"/>
      <c r="U756" s="148"/>
      <c r="V756" s="148"/>
      <c r="W756" s="148"/>
      <c r="X756" s="148"/>
      <c r="Y756" s="148"/>
      <c r="Z756" s="148"/>
    </row>
    <row r="757" spans="1:26" x14ac:dyDescent="0.25">
      <c r="A757" s="230"/>
      <c r="B757" s="230"/>
      <c r="C757" s="256"/>
      <c r="D757" s="230"/>
      <c r="E757" s="230"/>
      <c r="F757" s="230"/>
      <c r="G757" s="230"/>
      <c r="H757" s="230"/>
      <c r="I757" s="230"/>
      <c r="J757" s="230"/>
      <c r="K757" s="148"/>
      <c r="L757" s="148"/>
      <c r="M757" s="148"/>
      <c r="N757" s="148"/>
      <c r="O757" s="148"/>
      <c r="P757" s="148"/>
      <c r="Q757" s="148"/>
      <c r="R757" s="148"/>
      <c r="S757" s="148"/>
      <c r="T757" s="148"/>
      <c r="U757" s="148"/>
      <c r="V757" s="148"/>
      <c r="W757" s="148"/>
      <c r="X757" s="148"/>
      <c r="Y757" s="148"/>
      <c r="Z757" s="148"/>
    </row>
    <row r="758" spans="1:26" ht="18.75" x14ac:dyDescent="0.25">
      <c r="A758" s="234"/>
      <c r="B758" s="407" t="s">
        <v>5073</v>
      </c>
      <c r="C758" s="408"/>
      <c r="D758" s="408"/>
      <c r="E758" s="408"/>
      <c r="F758" s="408"/>
      <c r="G758" s="408"/>
      <c r="H758" s="408"/>
      <c r="I758" s="243"/>
      <c r="J758" s="233"/>
      <c r="K758" s="105"/>
      <c r="L758" s="105"/>
      <c r="M758" s="105"/>
      <c r="N758" s="105"/>
      <c r="O758" s="105"/>
      <c r="P758" s="105"/>
      <c r="Q758" s="105"/>
      <c r="R758" s="105"/>
      <c r="S758" s="105"/>
      <c r="T758" s="105"/>
      <c r="U758" s="105"/>
      <c r="V758" s="105"/>
      <c r="W758" s="105"/>
      <c r="X758" s="105"/>
      <c r="Y758" s="105"/>
      <c r="Z758" s="105"/>
    </row>
    <row r="759" spans="1:26" x14ac:dyDescent="0.25">
      <c r="A759" s="234"/>
      <c r="B759" s="232"/>
      <c r="C759" s="232"/>
      <c r="D759" s="232"/>
      <c r="E759" s="232"/>
      <c r="F759" s="232"/>
      <c r="G759" s="232"/>
      <c r="H759" s="232"/>
      <c r="I759" s="232"/>
      <c r="J759" s="233"/>
      <c r="K759" s="105"/>
      <c r="L759" s="105"/>
      <c r="M759" s="105"/>
      <c r="N759" s="105"/>
      <c r="O759" s="105"/>
      <c r="P759" s="105"/>
      <c r="Q759" s="105"/>
      <c r="R759" s="105"/>
      <c r="S759" s="105"/>
      <c r="T759" s="105"/>
      <c r="U759" s="105"/>
      <c r="V759" s="105"/>
      <c r="W759" s="105"/>
      <c r="X759" s="105"/>
      <c r="Y759" s="105"/>
      <c r="Z759" s="105"/>
    </row>
    <row r="760" spans="1:26" x14ac:dyDescent="0.25">
      <c r="A760" s="234"/>
      <c r="B760" s="232"/>
      <c r="C760" s="244" t="s">
        <v>1478</v>
      </c>
      <c r="D760" s="244"/>
      <c r="E760" s="245">
        <f>IF(SUM(D769:D810)=0,"NA",SUM(E769:E810)/SUM(D769:D810))</f>
        <v>1</v>
      </c>
      <c r="F760" s="246"/>
      <c r="G760" s="248"/>
      <c r="H760" s="234"/>
      <c r="I760" s="232"/>
      <c r="J760" s="233"/>
      <c r="K760" s="105"/>
      <c r="L760" s="105"/>
      <c r="M760" s="105"/>
      <c r="N760" s="105"/>
      <c r="O760" s="105"/>
      <c r="P760" s="105"/>
      <c r="Q760" s="105"/>
      <c r="R760" s="105"/>
      <c r="S760" s="105"/>
      <c r="T760" s="105"/>
      <c r="U760" s="105"/>
      <c r="V760" s="105"/>
      <c r="W760" s="105"/>
      <c r="X760" s="105"/>
      <c r="Y760" s="105"/>
      <c r="Z760" s="105"/>
    </row>
    <row r="761" spans="1:26" x14ac:dyDescent="0.25">
      <c r="A761" s="234"/>
      <c r="B761" s="234"/>
      <c r="C761" s="244" t="s">
        <v>1480</v>
      </c>
      <c r="D761" s="244"/>
      <c r="E761" s="245">
        <f>IF(SUM(D769:D810)=0,"NA",SUM(E815:E823)/SUM(D815:D823))</f>
        <v>1</v>
      </c>
      <c r="F761" s="246"/>
      <c r="G761" s="248"/>
      <c r="H761" s="234"/>
      <c r="I761" s="232"/>
      <c r="J761" s="233"/>
      <c r="K761" s="105"/>
      <c r="L761" s="105"/>
      <c r="M761" s="105"/>
      <c r="N761" s="105"/>
      <c r="O761" s="105"/>
      <c r="P761" s="105"/>
      <c r="Q761" s="105"/>
      <c r="R761" s="105"/>
      <c r="S761" s="105"/>
      <c r="T761" s="105"/>
      <c r="U761" s="105"/>
      <c r="V761" s="105"/>
      <c r="W761" s="105"/>
      <c r="X761" s="105"/>
      <c r="Y761" s="105"/>
      <c r="Z761" s="105"/>
    </row>
    <row r="762" spans="1:26" x14ac:dyDescent="0.25">
      <c r="A762" s="234"/>
      <c r="B762" s="234"/>
      <c r="C762" s="244" t="s">
        <v>1482</v>
      </c>
      <c r="D762" s="244"/>
      <c r="E762" s="177">
        <f>IF(SUM(D769:D810)=0,"NA",E760*0.6+E761*0.4)</f>
        <v>1</v>
      </c>
      <c r="F762" s="249"/>
      <c r="G762" s="235" t="s">
        <v>4937</v>
      </c>
      <c r="H762" s="234"/>
      <c r="I762" s="232"/>
      <c r="J762" s="233"/>
      <c r="K762" s="105"/>
      <c r="L762" s="105"/>
      <c r="M762" s="105"/>
      <c r="N762" s="105"/>
      <c r="O762" s="105"/>
      <c r="P762" s="105"/>
      <c r="Q762" s="105"/>
      <c r="R762" s="105"/>
      <c r="S762" s="105"/>
      <c r="T762" s="105"/>
      <c r="U762" s="105"/>
      <c r="V762" s="105"/>
      <c r="W762" s="105"/>
      <c r="X762" s="105"/>
      <c r="Y762" s="105"/>
      <c r="Z762" s="105"/>
    </row>
    <row r="763" spans="1:26" x14ac:dyDescent="0.25">
      <c r="A763" s="234"/>
      <c r="B763" s="234"/>
      <c r="C763" s="234"/>
      <c r="D763" s="234"/>
      <c r="E763" s="236"/>
      <c r="F763" s="236"/>
      <c r="G763" s="234"/>
      <c r="H763" s="234"/>
      <c r="I763" s="232"/>
      <c r="J763" s="233"/>
      <c r="K763" s="105"/>
      <c r="L763" s="105"/>
      <c r="M763" s="105"/>
      <c r="N763" s="105"/>
      <c r="O763" s="105"/>
      <c r="P763" s="105"/>
      <c r="Q763" s="105"/>
      <c r="R763" s="105"/>
      <c r="S763" s="105"/>
      <c r="T763" s="105"/>
      <c r="U763" s="105"/>
      <c r="V763" s="105"/>
      <c r="W763" s="105"/>
      <c r="X763" s="105"/>
      <c r="Y763" s="105"/>
      <c r="Z763" s="105"/>
    </row>
    <row r="764" spans="1:26" x14ac:dyDescent="0.25">
      <c r="A764" s="230"/>
      <c r="B764" s="231"/>
      <c r="C764" s="232"/>
      <c r="D764" s="231"/>
      <c r="E764" s="231"/>
      <c r="F764" s="231"/>
      <c r="G764" s="231"/>
      <c r="H764" s="232"/>
      <c r="I764" s="232"/>
      <c r="J764" s="233"/>
      <c r="K764" s="148"/>
      <c r="L764" s="148"/>
      <c r="M764" s="148"/>
      <c r="N764" s="148"/>
      <c r="O764" s="148"/>
      <c r="P764" s="148"/>
      <c r="Q764" s="148"/>
      <c r="R764" s="148"/>
      <c r="S764" s="148"/>
      <c r="T764" s="148"/>
      <c r="U764" s="148"/>
      <c r="V764" s="148"/>
      <c r="W764" s="148"/>
      <c r="X764" s="148"/>
      <c r="Y764" s="148"/>
      <c r="Z764" s="148"/>
    </row>
    <row r="765" spans="1:26" x14ac:dyDescent="0.25">
      <c r="A765" s="230"/>
      <c r="B765" s="91"/>
      <c r="C765" s="251"/>
      <c r="D765" s="252"/>
      <c r="E765" s="409"/>
      <c r="F765" s="410"/>
      <c r="G765" s="410"/>
      <c r="H765" s="252"/>
      <c r="I765" s="92"/>
      <c r="J765" s="233"/>
      <c r="K765" s="148"/>
      <c r="L765" s="148"/>
      <c r="M765" s="148"/>
      <c r="N765" s="148"/>
      <c r="O765" s="148"/>
      <c r="P765" s="148"/>
      <c r="Q765" s="148"/>
      <c r="R765" s="148"/>
      <c r="S765" s="148"/>
      <c r="T765" s="148"/>
      <c r="U765" s="148"/>
      <c r="V765" s="148"/>
      <c r="W765" s="148"/>
      <c r="X765" s="148"/>
      <c r="Y765" s="148"/>
      <c r="Z765" s="148"/>
    </row>
    <row r="766" spans="1:26" x14ac:dyDescent="0.25">
      <c r="A766" s="230"/>
      <c r="B766" s="49"/>
      <c r="C766" s="234" t="s">
        <v>1484</v>
      </c>
      <c r="D766" s="253"/>
      <c r="E766" s="253"/>
      <c r="F766" s="253"/>
      <c r="G766" s="253"/>
      <c r="H766" s="253"/>
      <c r="I766" s="93"/>
      <c r="J766" s="233"/>
      <c r="K766" s="148"/>
      <c r="L766" s="148"/>
      <c r="M766" s="148"/>
      <c r="N766" s="148"/>
      <c r="O766" s="148"/>
      <c r="P766" s="148"/>
      <c r="Q766" s="148"/>
      <c r="R766" s="148"/>
      <c r="S766" s="148"/>
      <c r="T766" s="148"/>
      <c r="U766" s="148"/>
      <c r="V766" s="148"/>
      <c r="W766" s="148"/>
      <c r="X766" s="148"/>
      <c r="Y766" s="148"/>
      <c r="Z766" s="148"/>
    </row>
    <row r="767" spans="1:26" x14ac:dyDescent="0.25">
      <c r="A767" s="230"/>
      <c r="B767" s="123"/>
      <c r="C767" s="234"/>
      <c r="D767" s="253"/>
      <c r="E767" s="253"/>
      <c r="F767" s="253"/>
      <c r="G767" s="253"/>
      <c r="H767" s="253"/>
      <c r="I767" s="93"/>
      <c r="J767" s="233"/>
      <c r="K767" s="148"/>
      <c r="L767" s="148"/>
      <c r="M767" s="148"/>
      <c r="N767" s="148"/>
      <c r="O767" s="148"/>
      <c r="P767" s="148"/>
      <c r="Q767" s="148"/>
      <c r="R767" s="148"/>
      <c r="S767" s="148"/>
      <c r="T767" s="148"/>
      <c r="U767" s="148"/>
      <c r="V767" s="148"/>
      <c r="W767" s="148"/>
      <c r="X767" s="148"/>
      <c r="Y767" s="148"/>
      <c r="Z767" s="148"/>
    </row>
    <row r="768" spans="1:26" x14ac:dyDescent="0.25">
      <c r="A768" s="230"/>
      <c r="B768" s="123"/>
      <c r="C768" s="232" t="s">
        <v>726</v>
      </c>
      <c r="D768" s="231"/>
      <c r="E768" s="231" t="s">
        <v>1485</v>
      </c>
      <c r="F768" s="231" t="s">
        <v>712</v>
      </c>
      <c r="G768" s="231" t="s">
        <v>1486</v>
      </c>
      <c r="H768" s="253"/>
      <c r="I768" s="93"/>
      <c r="J768" s="233"/>
      <c r="K768" s="148"/>
      <c r="L768" s="148"/>
      <c r="M768" s="148"/>
      <c r="N768" s="148"/>
      <c r="O768" s="148"/>
      <c r="P768" s="148"/>
      <c r="Q768" s="148"/>
      <c r="R768" s="148"/>
      <c r="S768" s="148"/>
      <c r="T768" s="148"/>
      <c r="U768" s="148"/>
      <c r="V768" s="148"/>
      <c r="W768" s="148"/>
      <c r="X768" s="148"/>
      <c r="Y768" s="148"/>
      <c r="Z768" s="148"/>
    </row>
    <row r="769" spans="1:26" x14ac:dyDescent="0.25">
      <c r="A769" s="230"/>
      <c r="B769" s="49"/>
      <c r="C769" s="124" t="s">
        <v>1487</v>
      </c>
      <c r="D769" s="153">
        <f>IF(E769="Justificado",0,1)</f>
        <v>1</v>
      </c>
      <c r="E769" s="126">
        <v>1</v>
      </c>
      <c r="F769" s="126"/>
      <c r="G769" s="127"/>
      <c r="H769" s="253"/>
      <c r="I769" s="93"/>
      <c r="J769" s="230"/>
      <c r="K769" s="148"/>
      <c r="L769" s="148"/>
      <c r="M769" s="148"/>
      <c r="N769" s="148"/>
      <c r="O769" s="148"/>
      <c r="P769" s="148"/>
      <c r="Q769" s="148"/>
      <c r="R769" s="148"/>
      <c r="S769" s="148"/>
      <c r="T769" s="148"/>
      <c r="U769" s="148"/>
      <c r="V769" s="148"/>
      <c r="W769" s="148"/>
      <c r="X769" s="148"/>
      <c r="Y769" s="148"/>
      <c r="Z769" s="148"/>
    </row>
    <row r="770" spans="1:26" ht="24" x14ac:dyDescent="0.25">
      <c r="A770" s="230"/>
      <c r="B770" s="49"/>
      <c r="C770" s="124" t="s">
        <v>1488</v>
      </c>
      <c r="D770" s="153">
        <f>IF(E770="Justificado",0,1)</f>
        <v>1</v>
      </c>
      <c r="E770" s="126">
        <v>1</v>
      </c>
      <c r="F770" s="126"/>
      <c r="G770" s="127"/>
      <c r="H770" s="253"/>
      <c r="I770" s="93"/>
      <c r="J770" s="230"/>
      <c r="K770" s="148"/>
      <c r="L770" s="148"/>
      <c r="M770" s="148"/>
      <c r="N770" s="148"/>
      <c r="O770" s="148"/>
      <c r="P770" s="148"/>
      <c r="Q770" s="148"/>
      <c r="R770" s="148"/>
      <c r="S770" s="148"/>
      <c r="T770" s="148"/>
      <c r="U770" s="148"/>
      <c r="V770" s="148"/>
      <c r="W770" s="148"/>
      <c r="X770" s="148"/>
      <c r="Y770" s="148"/>
      <c r="Z770" s="148"/>
    </row>
    <row r="771" spans="1:26" x14ac:dyDescent="0.25">
      <c r="A771" s="230"/>
      <c r="B771" s="49"/>
      <c r="C771" s="128" t="s">
        <v>5074</v>
      </c>
      <c r="D771" s="153">
        <f t="shared" ref="D771:D781" si="48">IF(E771="Justificado",0,1)</f>
        <v>1</v>
      </c>
      <c r="E771" s="126">
        <v>1</v>
      </c>
      <c r="F771" s="126"/>
      <c r="G771" s="127"/>
      <c r="H771" s="253"/>
      <c r="I771" s="93"/>
      <c r="J771" s="230"/>
      <c r="K771" s="148"/>
      <c r="L771" s="148"/>
      <c r="M771" s="148"/>
      <c r="N771" s="148"/>
      <c r="O771" s="148"/>
      <c r="P771" s="148"/>
      <c r="Q771" s="148"/>
      <c r="R771" s="148"/>
      <c r="S771" s="148"/>
      <c r="T771" s="148"/>
      <c r="U771" s="148"/>
      <c r="V771" s="148"/>
      <c r="W771" s="148"/>
      <c r="X771" s="148"/>
      <c r="Y771" s="148"/>
      <c r="Z771" s="148"/>
    </row>
    <row r="772" spans="1:26" x14ac:dyDescent="0.25">
      <c r="A772" s="230"/>
      <c r="B772" s="49"/>
      <c r="C772" s="128" t="s">
        <v>5075</v>
      </c>
      <c r="D772" s="153">
        <f t="shared" si="48"/>
        <v>1</v>
      </c>
      <c r="E772" s="126">
        <v>1</v>
      </c>
      <c r="F772" s="126"/>
      <c r="G772" s="127"/>
      <c r="H772" s="253"/>
      <c r="I772" s="93"/>
      <c r="J772" s="230"/>
      <c r="K772" s="148"/>
      <c r="L772" s="148"/>
      <c r="M772" s="148"/>
      <c r="N772" s="148"/>
      <c r="O772" s="148"/>
      <c r="P772" s="148"/>
      <c r="Q772" s="148"/>
      <c r="R772" s="148"/>
      <c r="S772" s="148"/>
      <c r="T772" s="148"/>
      <c r="U772" s="148"/>
      <c r="V772" s="148"/>
      <c r="W772" s="148"/>
      <c r="X772" s="148"/>
      <c r="Y772" s="148"/>
      <c r="Z772" s="148"/>
    </row>
    <row r="773" spans="1:26" x14ac:dyDescent="0.25">
      <c r="A773" s="230"/>
      <c r="B773" s="49"/>
      <c r="C773" s="128" t="s">
        <v>5076</v>
      </c>
      <c r="D773" s="153">
        <f t="shared" si="48"/>
        <v>1</v>
      </c>
      <c r="E773" s="126">
        <v>1</v>
      </c>
      <c r="F773" s="126"/>
      <c r="G773" s="127"/>
      <c r="H773" s="253"/>
      <c r="I773" s="93"/>
      <c r="J773" s="230"/>
      <c r="K773" s="148"/>
      <c r="L773" s="148"/>
      <c r="M773" s="148"/>
      <c r="N773" s="148"/>
      <c r="O773" s="148"/>
      <c r="P773" s="148"/>
      <c r="Q773" s="148"/>
      <c r="R773" s="148"/>
      <c r="S773" s="148"/>
      <c r="T773" s="148"/>
      <c r="U773" s="148"/>
      <c r="V773" s="148"/>
      <c r="W773" s="148"/>
      <c r="X773" s="148"/>
      <c r="Y773" s="148"/>
      <c r="Z773" s="148"/>
    </row>
    <row r="774" spans="1:26" x14ac:dyDescent="0.25">
      <c r="A774" s="230"/>
      <c r="B774" s="49"/>
      <c r="C774" s="128" t="s">
        <v>5077</v>
      </c>
      <c r="D774" s="153">
        <f t="shared" si="48"/>
        <v>1</v>
      </c>
      <c r="E774" s="126">
        <v>1</v>
      </c>
      <c r="F774" s="126"/>
      <c r="G774" s="127"/>
      <c r="H774" s="253"/>
      <c r="I774" s="93"/>
      <c r="J774" s="230"/>
      <c r="K774" s="148"/>
      <c r="L774" s="148"/>
      <c r="M774" s="148"/>
      <c r="N774" s="148"/>
      <c r="O774" s="148"/>
      <c r="P774" s="148"/>
      <c r="Q774" s="148"/>
      <c r="R774" s="148"/>
      <c r="S774" s="148"/>
      <c r="T774" s="148"/>
      <c r="U774" s="148"/>
      <c r="V774" s="148"/>
      <c r="W774" s="148"/>
      <c r="X774" s="148"/>
      <c r="Y774" s="148"/>
      <c r="Z774" s="148"/>
    </row>
    <row r="775" spans="1:26" ht="24" x14ac:dyDescent="0.25">
      <c r="A775" s="230"/>
      <c r="B775" s="49"/>
      <c r="C775" s="128" t="s">
        <v>5078</v>
      </c>
      <c r="D775" s="153">
        <f t="shared" si="48"/>
        <v>1</v>
      </c>
      <c r="E775" s="126">
        <v>1</v>
      </c>
      <c r="F775" s="126"/>
      <c r="G775" s="127"/>
      <c r="H775" s="253"/>
      <c r="I775" s="93"/>
      <c r="J775" s="230"/>
      <c r="K775" s="148"/>
      <c r="L775" s="148"/>
      <c r="M775" s="148"/>
      <c r="N775" s="148"/>
      <c r="O775" s="148"/>
      <c r="P775" s="148"/>
      <c r="Q775" s="148"/>
      <c r="R775" s="148"/>
      <c r="S775" s="148"/>
      <c r="T775" s="148"/>
      <c r="U775" s="148"/>
      <c r="V775" s="148"/>
      <c r="W775" s="148"/>
      <c r="X775" s="148"/>
      <c r="Y775" s="148"/>
      <c r="Z775" s="148"/>
    </row>
    <row r="776" spans="1:26" x14ac:dyDescent="0.25">
      <c r="A776" s="230"/>
      <c r="B776" s="49"/>
      <c r="C776" s="128" t="s">
        <v>5079</v>
      </c>
      <c r="D776" s="153">
        <f t="shared" si="48"/>
        <v>1</v>
      </c>
      <c r="E776" s="126">
        <v>1</v>
      </c>
      <c r="F776" s="126"/>
      <c r="G776" s="127"/>
      <c r="H776" s="253"/>
      <c r="I776" s="93"/>
      <c r="J776" s="230"/>
      <c r="K776" s="148"/>
      <c r="L776" s="148"/>
      <c r="M776" s="148"/>
      <c r="N776" s="148"/>
      <c r="O776" s="148"/>
      <c r="P776" s="148"/>
      <c r="Q776" s="148"/>
      <c r="R776" s="148"/>
      <c r="S776" s="148"/>
      <c r="T776" s="148"/>
      <c r="U776" s="148"/>
      <c r="V776" s="148"/>
      <c r="W776" s="148"/>
      <c r="X776" s="148"/>
      <c r="Y776" s="148"/>
      <c r="Z776" s="148"/>
    </row>
    <row r="777" spans="1:26" x14ac:dyDescent="0.25">
      <c r="A777" s="230"/>
      <c r="B777" s="49"/>
      <c r="C777" s="128" t="s">
        <v>5080</v>
      </c>
      <c r="D777" s="153">
        <f t="shared" si="48"/>
        <v>1</v>
      </c>
      <c r="E777" s="126">
        <v>1</v>
      </c>
      <c r="F777" s="126"/>
      <c r="G777" s="127"/>
      <c r="H777" s="253"/>
      <c r="I777" s="93"/>
      <c r="J777" s="230"/>
      <c r="K777" s="148"/>
      <c r="L777" s="148"/>
      <c r="M777" s="148"/>
      <c r="N777" s="148"/>
      <c r="O777" s="148"/>
      <c r="P777" s="148"/>
      <c r="Q777" s="148"/>
      <c r="R777" s="148"/>
      <c r="S777" s="148"/>
      <c r="T777" s="148"/>
      <c r="U777" s="148"/>
      <c r="V777" s="148"/>
      <c r="W777" s="148"/>
      <c r="X777" s="148"/>
      <c r="Y777" s="148"/>
      <c r="Z777" s="148"/>
    </row>
    <row r="778" spans="1:26" x14ac:dyDescent="0.25">
      <c r="A778" s="230"/>
      <c r="B778" s="49"/>
      <c r="C778" s="128" t="s">
        <v>5081</v>
      </c>
      <c r="D778" s="153">
        <f t="shared" si="48"/>
        <v>1</v>
      </c>
      <c r="E778" s="126">
        <v>1</v>
      </c>
      <c r="F778" s="126"/>
      <c r="G778" s="127"/>
      <c r="H778" s="253"/>
      <c r="I778" s="93"/>
      <c r="J778" s="230"/>
      <c r="K778" s="148"/>
      <c r="L778" s="148"/>
      <c r="M778" s="148"/>
      <c r="N778" s="148"/>
      <c r="O778" s="148"/>
      <c r="P778" s="148"/>
      <c r="Q778" s="148"/>
      <c r="R778" s="148"/>
      <c r="S778" s="148"/>
      <c r="T778" s="148"/>
      <c r="U778" s="148"/>
      <c r="V778" s="148"/>
      <c r="W778" s="148"/>
      <c r="X778" s="148"/>
      <c r="Y778" s="148"/>
      <c r="Z778" s="148"/>
    </row>
    <row r="779" spans="1:26" x14ac:dyDescent="0.25">
      <c r="A779" s="230"/>
      <c r="B779" s="49"/>
      <c r="C779" s="128" t="s">
        <v>5082</v>
      </c>
      <c r="D779" s="153">
        <f t="shared" si="48"/>
        <v>1</v>
      </c>
      <c r="E779" s="126">
        <v>1</v>
      </c>
      <c r="F779" s="126"/>
      <c r="G779" s="127"/>
      <c r="H779" s="253"/>
      <c r="I779" s="93"/>
      <c r="J779" s="230"/>
      <c r="K779" s="148"/>
      <c r="L779" s="148"/>
      <c r="M779" s="148"/>
      <c r="N779" s="148"/>
      <c r="O779" s="148"/>
      <c r="P779" s="148"/>
      <c r="Q779" s="148"/>
      <c r="R779" s="148"/>
      <c r="S779" s="148"/>
      <c r="T779" s="148"/>
      <c r="U779" s="148"/>
      <c r="V779" s="148"/>
      <c r="W779" s="148"/>
      <c r="X779" s="148"/>
      <c r="Y779" s="148"/>
      <c r="Z779" s="148"/>
    </row>
    <row r="780" spans="1:26" x14ac:dyDescent="0.25">
      <c r="A780" s="230"/>
      <c r="B780" s="49"/>
      <c r="C780" s="128" t="s">
        <v>5083</v>
      </c>
      <c r="D780" s="153">
        <f t="shared" si="48"/>
        <v>1</v>
      </c>
      <c r="E780" s="126">
        <v>1</v>
      </c>
      <c r="F780" s="126"/>
      <c r="G780" s="127"/>
      <c r="H780" s="253"/>
      <c r="I780" s="93"/>
      <c r="J780" s="230"/>
      <c r="K780" s="148"/>
      <c r="L780" s="148"/>
      <c r="M780" s="148"/>
      <c r="N780" s="148"/>
      <c r="O780" s="148"/>
      <c r="P780" s="148"/>
      <c r="Q780" s="148"/>
      <c r="R780" s="148"/>
      <c r="S780" s="148"/>
      <c r="T780" s="148"/>
      <c r="U780" s="148"/>
      <c r="V780" s="148"/>
      <c r="W780" s="148"/>
      <c r="X780" s="148"/>
      <c r="Y780" s="148"/>
      <c r="Z780" s="148"/>
    </row>
    <row r="781" spans="1:26" x14ac:dyDescent="0.25">
      <c r="A781" s="230"/>
      <c r="B781" s="49"/>
      <c r="C781" s="124" t="s">
        <v>1514</v>
      </c>
      <c r="D781" s="153">
        <f t="shared" si="48"/>
        <v>1</v>
      </c>
      <c r="E781" s="126">
        <v>1</v>
      </c>
      <c r="F781" s="126"/>
      <c r="G781" s="127"/>
      <c r="H781" s="253"/>
      <c r="I781" s="93"/>
      <c r="J781" s="230"/>
      <c r="K781" s="148"/>
      <c r="L781" s="148"/>
      <c r="M781" s="148"/>
      <c r="N781" s="148"/>
      <c r="O781" s="148"/>
      <c r="P781" s="148"/>
      <c r="Q781" s="148"/>
      <c r="R781" s="148"/>
      <c r="S781" s="148"/>
      <c r="T781" s="148"/>
      <c r="U781" s="148"/>
      <c r="V781" s="148"/>
      <c r="W781" s="148"/>
      <c r="X781" s="148"/>
      <c r="Y781" s="148"/>
      <c r="Z781" s="148"/>
    </row>
    <row r="782" spans="1:26" ht="24" x14ac:dyDescent="0.25">
      <c r="A782" s="230"/>
      <c r="B782" s="49"/>
      <c r="C782" s="124" t="s">
        <v>1515</v>
      </c>
      <c r="D782" s="153">
        <f>IF(E782="Justificado",0,1)</f>
        <v>1</v>
      </c>
      <c r="E782" s="126">
        <v>1</v>
      </c>
      <c r="F782" s="126"/>
      <c r="G782" s="127"/>
      <c r="H782" s="253"/>
      <c r="I782" s="93"/>
      <c r="J782" s="230"/>
      <c r="K782" s="148"/>
      <c r="L782" s="148"/>
      <c r="M782" s="148"/>
      <c r="N782" s="148"/>
      <c r="O782" s="148"/>
      <c r="P782" s="148"/>
      <c r="Q782" s="148"/>
      <c r="R782" s="148"/>
      <c r="S782" s="148"/>
      <c r="T782" s="148"/>
      <c r="U782" s="148"/>
      <c r="V782" s="148"/>
      <c r="W782" s="148"/>
      <c r="X782" s="148"/>
      <c r="Y782" s="148"/>
      <c r="Z782" s="148"/>
    </row>
    <row r="783" spans="1:26" x14ac:dyDescent="0.25">
      <c r="A783" s="230"/>
      <c r="B783" s="49"/>
      <c r="C783" s="128" t="s">
        <v>5084</v>
      </c>
      <c r="D783" s="153">
        <f>IF(E783="Justificado",0,1)</f>
        <v>1</v>
      </c>
      <c r="E783" s="126">
        <v>1</v>
      </c>
      <c r="F783" s="126"/>
      <c r="G783" s="127"/>
      <c r="H783" s="253"/>
      <c r="I783" s="93"/>
      <c r="J783" s="230"/>
      <c r="K783" s="148"/>
      <c r="L783" s="148"/>
      <c r="M783" s="148"/>
      <c r="N783" s="148"/>
      <c r="O783" s="148"/>
      <c r="P783" s="148"/>
      <c r="Q783" s="148"/>
      <c r="R783" s="148"/>
      <c r="S783" s="148"/>
      <c r="T783" s="148"/>
      <c r="U783" s="148"/>
      <c r="V783" s="148"/>
      <c r="W783" s="148"/>
      <c r="X783" s="148"/>
      <c r="Y783" s="148"/>
      <c r="Z783" s="148"/>
    </row>
    <row r="784" spans="1:26" ht="24" x14ac:dyDescent="0.25">
      <c r="A784" s="230"/>
      <c r="B784" s="49"/>
      <c r="C784" s="128" t="s">
        <v>5085</v>
      </c>
      <c r="D784" s="153">
        <f>IF(E784="Justificado",0,1)</f>
        <v>1</v>
      </c>
      <c r="E784" s="126">
        <v>1</v>
      </c>
      <c r="F784" s="126"/>
      <c r="G784" s="127"/>
      <c r="H784" s="253"/>
      <c r="I784" s="93"/>
      <c r="J784" s="230"/>
      <c r="K784" s="148"/>
      <c r="L784" s="148"/>
      <c r="M784" s="148"/>
      <c r="N784" s="148"/>
      <c r="O784" s="148"/>
      <c r="P784" s="148"/>
      <c r="Q784" s="148"/>
      <c r="R784" s="148"/>
      <c r="S784" s="148"/>
      <c r="T784" s="148"/>
      <c r="U784" s="148"/>
      <c r="V784" s="148"/>
      <c r="W784" s="148"/>
      <c r="X784" s="148"/>
      <c r="Y784" s="148"/>
      <c r="Z784" s="148"/>
    </row>
    <row r="785" spans="1:26" ht="24" x14ac:dyDescent="0.25">
      <c r="A785" s="230"/>
      <c r="B785" s="49"/>
      <c r="C785" s="128" t="s">
        <v>5086</v>
      </c>
      <c r="D785" s="153">
        <f t="shared" ref="D785:D792" si="49">IF(E785="Justificado",0,1)</f>
        <v>1</v>
      </c>
      <c r="E785" s="126">
        <v>1</v>
      </c>
      <c r="F785" s="126"/>
      <c r="G785" s="127"/>
      <c r="H785" s="253"/>
      <c r="I785" s="93"/>
      <c r="J785" s="230"/>
      <c r="K785" s="148"/>
      <c r="L785" s="148"/>
      <c r="M785" s="148"/>
      <c r="N785" s="148"/>
      <c r="O785" s="148"/>
      <c r="P785" s="148"/>
      <c r="Q785" s="148"/>
      <c r="R785" s="148"/>
      <c r="S785" s="148"/>
      <c r="T785" s="148"/>
      <c r="U785" s="148"/>
      <c r="V785" s="148"/>
      <c r="W785" s="148"/>
      <c r="X785" s="148"/>
      <c r="Y785" s="148"/>
      <c r="Z785" s="148"/>
    </row>
    <row r="786" spans="1:26" x14ac:dyDescent="0.25">
      <c r="A786" s="230"/>
      <c r="B786" s="49"/>
      <c r="C786" s="128" t="s">
        <v>5087</v>
      </c>
      <c r="D786" s="153">
        <f t="shared" si="49"/>
        <v>1</v>
      </c>
      <c r="E786" s="126">
        <v>1</v>
      </c>
      <c r="F786" s="126"/>
      <c r="G786" s="127"/>
      <c r="H786" s="253"/>
      <c r="I786" s="93"/>
      <c r="J786" s="230"/>
      <c r="K786" s="148"/>
      <c r="L786" s="148"/>
      <c r="M786" s="148"/>
      <c r="N786" s="148"/>
      <c r="O786" s="148"/>
      <c r="P786" s="148"/>
      <c r="Q786" s="148"/>
      <c r="R786" s="148"/>
      <c r="S786" s="148"/>
      <c r="T786" s="148"/>
      <c r="U786" s="148"/>
      <c r="V786" s="148"/>
      <c r="W786" s="148"/>
      <c r="X786" s="148"/>
      <c r="Y786" s="148"/>
      <c r="Z786" s="148"/>
    </row>
    <row r="787" spans="1:26" x14ac:dyDescent="0.25">
      <c r="A787" s="230"/>
      <c r="B787" s="49"/>
      <c r="C787" s="128" t="s">
        <v>5088</v>
      </c>
      <c r="D787" s="153">
        <f t="shared" si="49"/>
        <v>1</v>
      </c>
      <c r="E787" s="126">
        <v>1</v>
      </c>
      <c r="F787" s="126"/>
      <c r="G787" s="127"/>
      <c r="H787" s="253"/>
      <c r="I787" s="93"/>
      <c r="J787" s="230"/>
      <c r="K787" s="148"/>
      <c r="L787" s="148"/>
      <c r="M787" s="148"/>
      <c r="N787" s="148"/>
      <c r="O787" s="148"/>
      <c r="P787" s="148"/>
      <c r="Q787" s="148"/>
      <c r="R787" s="148"/>
      <c r="S787" s="148"/>
      <c r="T787" s="148"/>
      <c r="U787" s="148"/>
      <c r="V787" s="148"/>
      <c r="W787" s="148"/>
      <c r="X787" s="148"/>
      <c r="Y787" s="148"/>
      <c r="Z787" s="148"/>
    </row>
    <row r="788" spans="1:26" ht="24" x14ac:dyDescent="0.25">
      <c r="A788" s="230"/>
      <c r="B788" s="49"/>
      <c r="C788" s="128" t="s">
        <v>5089</v>
      </c>
      <c r="D788" s="153">
        <f t="shared" si="49"/>
        <v>1</v>
      </c>
      <c r="E788" s="126">
        <v>1</v>
      </c>
      <c r="F788" s="126"/>
      <c r="G788" s="127"/>
      <c r="H788" s="253"/>
      <c r="I788" s="93"/>
      <c r="J788" s="230"/>
      <c r="K788" s="148"/>
      <c r="L788" s="148"/>
      <c r="M788" s="148"/>
      <c r="N788" s="148"/>
      <c r="O788" s="148"/>
      <c r="P788" s="148"/>
      <c r="Q788" s="148"/>
      <c r="R788" s="148"/>
      <c r="S788" s="148"/>
      <c r="T788" s="148"/>
      <c r="U788" s="148"/>
      <c r="V788" s="148"/>
      <c r="W788" s="148"/>
      <c r="X788" s="148"/>
      <c r="Y788" s="148"/>
      <c r="Z788" s="148"/>
    </row>
    <row r="789" spans="1:26" x14ac:dyDescent="0.25">
      <c r="A789" s="230"/>
      <c r="B789" s="49"/>
      <c r="C789" s="128" t="s">
        <v>5090</v>
      </c>
      <c r="D789" s="153">
        <f t="shared" si="49"/>
        <v>1</v>
      </c>
      <c r="E789" s="126">
        <v>1</v>
      </c>
      <c r="F789" s="126"/>
      <c r="G789" s="127"/>
      <c r="H789" s="253"/>
      <c r="I789" s="93"/>
      <c r="J789" s="230"/>
      <c r="K789" s="148"/>
      <c r="L789" s="148"/>
      <c r="M789" s="148"/>
      <c r="N789" s="148"/>
      <c r="O789" s="148"/>
      <c r="P789" s="148"/>
      <c r="Q789" s="148"/>
      <c r="R789" s="148"/>
      <c r="S789" s="148"/>
      <c r="T789" s="148"/>
      <c r="U789" s="148"/>
      <c r="V789" s="148"/>
      <c r="W789" s="148"/>
      <c r="X789" s="148"/>
      <c r="Y789" s="148"/>
      <c r="Z789" s="148"/>
    </row>
    <row r="790" spans="1:26" x14ac:dyDescent="0.25">
      <c r="A790" s="230"/>
      <c r="B790" s="49"/>
      <c r="C790" s="128" t="s">
        <v>5091</v>
      </c>
      <c r="D790" s="153">
        <f t="shared" si="49"/>
        <v>1</v>
      </c>
      <c r="E790" s="126">
        <v>1</v>
      </c>
      <c r="F790" s="126"/>
      <c r="G790" s="127"/>
      <c r="H790" s="253"/>
      <c r="I790" s="93"/>
      <c r="J790" s="230"/>
      <c r="K790" s="148"/>
      <c r="L790" s="148"/>
      <c r="M790" s="148"/>
      <c r="N790" s="148"/>
      <c r="O790" s="148"/>
      <c r="P790" s="148"/>
      <c r="Q790" s="148"/>
      <c r="R790" s="148"/>
      <c r="S790" s="148"/>
      <c r="T790" s="148"/>
      <c r="U790" s="148"/>
      <c r="V790" s="148"/>
      <c r="W790" s="148"/>
      <c r="X790" s="148"/>
      <c r="Y790" s="148"/>
      <c r="Z790" s="148"/>
    </row>
    <row r="791" spans="1:26" ht="24" x14ac:dyDescent="0.25">
      <c r="A791" s="230"/>
      <c r="B791" s="49"/>
      <c r="C791" s="128" t="s">
        <v>5092</v>
      </c>
      <c r="D791" s="153">
        <f t="shared" si="49"/>
        <v>1</v>
      </c>
      <c r="E791" s="126">
        <v>1</v>
      </c>
      <c r="F791" s="126"/>
      <c r="G791" s="127"/>
      <c r="H791" s="253"/>
      <c r="I791" s="93"/>
      <c r="J791" s="230"/>
      <c r="K791" s="148"/>
      <c r="L791" s="148"/>
      <c r="M791" s="148"/>
      <c r="N791" s="148"/>
      <c r="O791" s="148"/>
      <c r="P791" s="148"/>
      <c r="Q791" s="148"/>
      <c r="R791" s="148"/>
      <c r="S791" s="148"/>
      <c r="T791" s="148"/>
      <c r="U791" s="148"/>
      <c r="V791" s="148"/>
      <c r="W791" s="148"/>
      <c r="X791" s="148"/>
      <c r="Y791" s="148"/>
      <c r="Z791" s="148"/>
    </row>
    <row r="792" spans="1:26" x14ac:dyDescent="0.25">
      <c r="A792" s="230"/>
      <c r="B792" s="49"/>
      <c r="C792" s="124" t="s">
        <v>5093</v>
      </c>
      <c r="D792" s="153">
        <f t="shared" si="49"/>
        <v>1</v>
      </c>
      <c r="E792" s="126">
        <v>1</v>
      </c>
      <c r="F792" s="126"/>
      <c r="G792" s="127"/>
      <c r="H792" s="253"/>
      <c r="I792" s="93"/>
      <c r="J792" s="230"/>
      <c r="K792" s="148"/>
      <c r="L792" s="148"/>
      <c r="M792" s="148"/>
      <c r="N792" s="148"/>
      <c r="O792" s="148"/>
      <c r="P792" s="148"/>
      <c r="Q792" s="148"/>
      <c r="R792" s="148"/>
      <c r="S792" s="148"/>
      <c r="T792" s="148"/>
      <c r="U792" s="148"/>
      <c r="V792" s="148"/>
      <c r="W792" s="148"/>
      <c r="X792" s="148"/>
      <c r="Y792" s="148"/>
      <c r="Z792" s="148"/>
    </row>
    <row r="793" spans="1:26" ht="24" x14ac:dyDescent="0.25">
      <c r="A793" s="230"/>
      <c r="B793" s="49"/>
      <c r="C793" s="124" t="s">
        <v>5094</v>
      </c>
      <c r="D793" s="153">
        <f>IF(E793="Justificado",0,1)</f>
        <v>1</v>
      </c>
      <c r="E793" s="126">
        <v>1</v>
      </c>
      <c r="F793" s="126"/>
      <c r="G793" s="127"/>
      <c r="H793" s="253"/>
      <c r="I793" s="93"/>
      <c r="J793" s="230"/>
      <c r="K793" s="148"/>
      <c r="L793" s="148"/>
      <c r="M793" s="148"/>
      <c r="N793" s="148"/>
      <c r="O793" s="148"/>
      <c r="P793" s="148"/>
      <c r="Q793" s="148"/>
      <c r="R793" s="148"/>
      <c r="S793" s="148"/>
      <c r="T793" s="148"/>
      <c r="U793" s="148"/>
      <c r="V793" s="148"/>
      <c r="W793" s="148"/>
      <c r="X793" s="148"/>
      <c r="Y793" s="148"/>
      <c r="Z793" s="148"/>
    </row>
    <row r="794" spans="1:26" x14ac:dyDescent="0.25">
      <c r="A794" s="230"/>
      <c r="B794" s="49"/>
      <c r="C794" s="128" t="s">
        <v>5095</v>
      </c>
      <c r="D794" s="153">
        <f>IF(E794="Justificado",0,1)</f>
        <v>1</v>
      </c>
      <c r="E794" s="126">
        <v>1</v>
      </c>
      <c r="F794" s="126"/>
      <c r="G794" s="127"/>
      <c r="H794" s="253"/>
      <c r="I794" s="93"/>
      <c r="J794" s="230"/>
      <c r="K794" s="148"/>
      <c r="L794" s="148"/>
      <c r="M794" s="148"/>
      <c r="N794" s="148"/>
      <c r="O794" s="148"/>
      <c r="P794" s="148"/>
      <c r="Q794" s="148"/>
      <c r="R794" s="148"/>
      <c r="S794" s="148"/>
      <c r="T794" s="148"/>
      <c r="U794" s="148"/>
      <c r="V794" s="148"/>
      <c r="W794" s="148"/>
      <c r="X794" s="148"/>
      <c r="Y794" s="148"/>
      <c r="Z794" s="148"/>
    </row>
    <row r="795" spans="1:26" x14ac:dyDescent="0.25">
      <c r="A795" s="230"/>
      <c r="B795" s="49"/>
      <c r="C795" s="128" t="s">
        <v>5096</v>
      </c>
      <c r="D795" s="153">
        <f>IF(E795="Justificado",0,1)</f>
        <v>1</v>
      </c>
      <c r="E795" s="126">
        <v>1</v>
      </c>
      <c r="F795" s="126"/>
      <c r="G795" s="127"/>
      <c r="H795" s="253"/>
      <c r="I795" s="93"/>
      <c r="J795" s="230"/>
      <c r="K795" s="148"/>
      <c r="L795" s="148"/>
      <c r="M795" s="148"/>
      <c r="N795" s="148"/>
      <c r="O795" s="148"/>
      <c r="P795" s="148"/>
      <c r="Q795" s="148"/>
      <c r="R795" s="148"/>
      <c r="S795" s="148"/>
      <c r="T795" s="148"/>
      <c r="U795" s="148"/>
      <c r="V795" s="148"/>
      <c r="W795" s="148"/>
      <c r="X795" s="148"/>
      <c r="Y795" s="148"/>
      <c r="Z795" s="148"/>
    </row>
    <row r="796" spans="1:26" ht="24" x14ac:dyDescent="0.25">
      <c r="A796" s="230"/>
      <c r="B796" s="49"/>
      <c r="C796" s="128" t="s">
        <v>5097</v>
      </c>
      <c r="D796" s="153">
        <f t="shared" ref="D796:D803" si="50">IF(E796="Justificado",0,1)</f>
        <v>1</v>
      </c>
      <c r="E796" s="126">
        <v>1</v>
      </c>
      <c r="F796" s="126"/>
      <c r="G796" s="127"/>
      <c r="H796" s="253"/>
      <c r="I796" s="93"/>
      <c r="J796" s="230"/>
      <c r="K796" s="148"/>
      <c r="L796" s="148"/>
      <c r="M796" s="148"/>
      <c r="N796" s="148"/>
      <c r="O796" s="148"/>
      <c r="P796" s="148"/>
      <c r="Q796" s="148"/>
      <c r="R796" s="148"/>
      <c r="S796" s="148"/>
      <c r="T796" s="148"/>
      <c r="U796" s="148"/>
      <c r="V796" s="148"/>
      <c r="W796" s="148"/>
      <c r="X796" s="148"/>
      <c r="Y796" s="148"/>
      <c r="Z796" s="148"/>
    </row>
    <row r="797" spans="1:26" ht="24" x14ac:dyDescent="0.25">
      <c r="A797" s="230"/>
      <c r="B797" s="49"/>
      <c r="C797" s="128" t="s">
        <v>5098</v>
      </c>
      <c r="D797" s="153">
        <f t="shared" si="50"/>
        <v>1</v>
      </c>
      <c r="E797" s="126">
        <v>1</v>
      </c>
      <c r="F797" s="126"/>
      <c r="G797" s="127"/>
      <c r="H797" s="253"/>
      <c r="I797" s="93"/>
      <c r="J797" s="230"/>
      <c r="K797" s="148"/>
      <c r="L797" s="148"/>
      <c r="M797" s="148"/>
      <c r="N797" s="148"/>
      <c r="O797" s="148"/>
      <c r="P797" s="148"/>
      <c r="Q797" s="148"/>
      <c r="R797" s="148"/>
      <c r="S797" s="148"/>
      <c r="T797" s="148"/>
      <c r="U797" s="148"/>
      <c r="V797" s="148"/>
      <c r="W797" s="148"/>
      <c r="X797" s="148"/>
      <c r="Y797" s="148"/>
      <c r="Z797" s="148"/>
    </row>
    <row r="798" spans="1:26" ht="24" x14ac:dyDescent="0.25">
      <c r="A798" s="230"/>
      <c r="B798" s="49"/>
      <c r="C798" s="128" t="s">
        <v>5099</v>
      </c>
      <c r="D798" s="153">
        <f t="shared" si="50"/>
        <v>1</v>
      </c>
      <c r="E798" s="126">
        <v>1</v>
      </c>
      <c r="F798" s="126"/>
      <c r="G798" s="127"/>
      <c r="H798" s="253"/>
      <c r="I798" s="93"/>
      <c r="J798" s="230"/>
      <c r="K798" s="148"/>
      <c r="L798" s="148"/>
      <c r="M798" s="148"/>
      <c r="N798" s="148"/>
      <c r="O798" s="148"/>
      <c r="P798" s="148"/>
      <c r="Q798" s="148"/>
      <c r="R798" s="148"/>
      <c r="S798" s="148"/>
      <c r="T798" s="148"/>
      <c r="U798" s="148"/>
      <c r="V798" s="148"/>
      <c r="W798" s="148"/>
      <c r="X798" s="148"/>
      <c r="Y798" s="148"/>
      <c r="Z798" s="148"/>
    </row>
    <row r="799" spans="1:26" ht="24" x14ac:dyDescent="0.25">
      <c r="A799" s="230"/>
      <c r="B799" s="49"/>
      <c r="C799" s="128" t="s">
        <v>5100</v>
      </c>
      <c r="D799" s="153">
        <f t="shared" si="50"/>
        <v>1</v>
      </c>
      <c r="E799" s="126">
        <v>1</v>
      </c>
      <c r="F799" s="126"/>
      <c r="G799" s="127"/>
      <c r="H799" s="253"/>
      <c r="I799" s="93"/>
      <c r="J799" s="230"/>
      <c r="K799" s="148"/>
      <c r="L799" s="148"/>
      <c r="M799" s="148"/>
      <c r="N799" s="148"/>
      <c r="O799" s="148"/>
      <c r="P799" s="148"/>
      <c r="Q799" s="148"/>
      <c r="R799" s="148"/>
      <c r="S799" s="148"/>
      <c r="T799" s="148"/>
      <c r="U799" s="148"/>
      <c r="V799" s="148"/>
      <c r="W799" s="148"/>
      <c r="X799" s="148"/>
      <c r="Y799" s="148"/>
      <c r="Z799" s="148"/>
    </row>
    <row r="800" spans="1:26" ht="24" x14ac:dyDescent="0.25">
      <c r="A800" s="230"/>
      <c r="B800" s="49"/>
      <c r="C800" s="128" t="s">
        <v>5101</v>
      </c>
      <c r="D800" s="153">
        <f t="shared" si="50"/>
        <v>1</v>
      </c>
      <c r="E800" s="126">
        <v>1</v>
      </c>
      <c r="F800" s="126"/>
      <c r="G800" s="127"/>
      <c r="H800" s="253"/>
      <c r="I800" s="93"/>
      <c r="J800" s="230"/>
      <c r="K800" s="148"/>
      <c r="L800" s="148"/>
      <c r="M800" s="148"/>
      <c r="N800" s="148"/>
      <c r="O800" s="148"/>
      <c r="P800" s="148"/>
      <c r="Q800" s="148"/>
      <c r="R800" s="148"/>
      <c r="S800" s="148"/>
      <c r="T800" s="148"/>
      <c r="U800" s="148"/>
      <c r="V800" s="148"/>
      <c r="W800" s="148"/>
      <c r="X800" s="148"/>
      <c r="Y800" s="148"/>
      <c r="Z800" s="148"/>
    </row>
    <row r="801" spans="1:26" ht="24" x14ac:dyDescent="0.25">
      <c r="A801" s="230"/>
      <c r="B801" s="49"/>
      <c r="C801" s="128" t="s">
        <v>5102</v>
      </c>
      <c r="D801" s="153">
        <f t="shared" si="50"/>
        <v>1</v>
      </c>
      <c r="E801" s="126">
        <v>1</v>
      </c>
      <c r="F801" s="126"/>
      <c r="G801" s="127"/>
      <c r="H801" s="253"/>
      <c r="I801" s="93"/>
      <c r="J801" s="230"/>
      <c r="K801" s="148"/>
      <c r="L801" s="148"/>
      <c r="M801" s="148"/>
      <c r="N801" s="148"/>
      <c r="O801" s="148"/>
      <c r="P801" s="148"/>
      <c r="Q801" s="148"/>
      <c r="R801" s="148"/>
      <c r="S801" s="148"/>
      <c r="T801" s="148"/>
      <c r="U801" s="148"/>
      <c r="V801" s="148"/>
      <c r="W801" s="148"/>
      <c r="X801" s="148"/>
      <c r="Y801" s="148"/>
      <c r="Z801" s="148"/>
    </row>
    <row r="802" spans="1:26" x14ac:dyDescent="0.25">
      <c r="A802" s="230"/>
      <c r="B802" s="49"/>
      <c r="C802" s="128" t="s">
        <v>5103</v>
      </c>
      <c r="D802" s="153">
        <f t="shared" si="50"/>
        <v>1</v>
      </c>
      <c r="E802" s="126">
        <v>1</v>
      </c>
      <c r="F802" s="126"/>
      <c r="G802" s="127"/>
      <c r="H802" s="253"/>
      <c r="I802" s="93"/>
      <c r="J802" s="230"/>
      <c r="K802" s="148"/>
      <c r="L802" s="148"/>
      <c r="M802" s="148"/>
      <c r="N802" s="148"/>
      <c r="O802" s="148"/>
      <c r="P802" s="148"/>
      <c r="Q802" s="148"/>
      <c r="R802" s="148"/>
      <c r="S802" s="148"/>
      <c r="T802" s="148"/>
      <c r="U802" s="148"/>
      <c r="V802" s="148"/>
      <c r="W802" s="148"/>
      <c r="X802" s="148"/>
      <c r="Y802" s="148"/>
      <c r="Z802" s="148"/>
    </row>
    <row r="803" spans="1:26" x14ac:dyDescent="0.25">
      <c r="A803" s="230"/>
      <c r="B803" s="49"/>
      <c r="C803" s="124" t="s">
        <v>5104</v>
      </c>
      <c r="D803" s="153">
        <f t="shared" si="50"/>
        <v>1</v>
      </c>
      <c r="E803" s="126">
        <v>1</v>
      </c>
      <c r="F803" s="126"/>
      <c r="G803" s="127"/>
      <c r="H803" s="253"/>
      <c r="I803" s="93"/>
      <c r="J803" s="230"/>
      <c r="K803" s="148"/>
      <c r="L803" s="148"/>
      <c r="M803" s="148"/>
      <c r="N803" s="148"/>
      <c r="O803" s="148"/>
      <c r="P803" s="148"/>
      <c r="Q803" s="148"/>
      <c r="R803" s="148"/>
      <c r="S803" s="148"/>
      <c r="T803" s="148"/>
      <c r="U803" s="148"/>
      <c r="V803" s="148"/>
      <c r="W803" s="148"/>
      <c r="X803" s="148"/>
      <c r="Y803" s="148"/>
      <c r="Z803" s="148"/>
    </row>
    <row r="804" spans="1:26" ht="24" x14ac:dyDescent="0.25">
      <c r="A804" s="230"/>
      <c r="B804" s="49"/>
      <c r="C804" s="124" t="s">
        <v>5105</v>
      </c>
      <c r="D804" s="153">
        <f>IF(E804="Justificado",0,1)</f>
        <v>1</v>
      </c>
      <c r="E804" s="126">
        <v>1</v>
      </c>
      <c r="F804" s="126"/>
      <c r="G804" s="127"/>
      <c r="H804" s="253"/>
      <c r="I804" s="93"/>
      <c r="J804" s="230"/>
      <c r="K804" s="148"/>
      <c r="L804" s="148"/>
      <c r="M804" s="148"/>
      <c r="N804" s="148"/>
      <c r="O804" s="148"/>
      <c r="P804" s="148"/>
      <c r="Q804" s="148"/>
      <c r="R804" s="148"/>
      <c r="S804" s="148"/>
      <c r="T804" s="148"/>
      <c r="U804" s="148"/>
      <c r="V804" s="148"/>
      <c r="W804" s="148"/>
      <c r="X804" s="148"/>
      <c r="Y804" s="148"/>
      <c r="Z804" s="148"/>
    </row>
    <row r="805" spans="1:26" x14ac:dyDescent="0.25">
      <c r="A805" s="230"/>
      <c r="B805" s="49"/>
      <c r="C805" s="128" t="s">
        <v>5106</v>
      </c>
      <c r="D805" s="153">
        <f t="shared" ref="D805:D810" si="51">IF(E805="Justificado",0,1)</f>
        <v>1</v>
      </c>
      <c r="E805" s="126">
        <v>1</v>
      </c>
      <c r="F805" s="126"/>
      <c r="G805" s="127"/>
      <c r="H805" s="253"/>
      <c r="I805" s="93"/>
      <c r="J805" s="230"/>
      <c r="K805" s="148"/>
      <c r="L805" s="148"/>
      <c r="M805" s="148"/>
      <c r="N805" s="148"/>
      <c r="O805" s="148"/>
      <c r="P805" s="148"/>
      <c r="Q805" s="148"/>
      <c r="R805" s="148"/>
      <c r="S805" s="148"/>
      <c r="T805" s="148"/>
      <c r="U805" s="148"/>
      <c r="V805" s="148"/>
      <c r="W805" s="148"/>
      <c r="X805" s="148"/>
      <c r="Y805" s="148"/>
      <c r="Z805" s="148"/>
    </row>
    <row r="806" spans="1:26" x14ac:dyDescent="0.25">
      <c r="A806" s="230"/>
      <c r="B806" s="49"/>
      <c r="C806" s="128" t="s">
        <v>5107</v>
      </c>
      <c r="D806" s="153">
        <f t="shared" si="51"/>
        <v>1</v>
      </c>
      <c r="E806" s="126">
        <v>1</v>
      </c>
      <c r="F806" s="126"/>
      <c r="G806" s="127"/>
      <c r="H806" s="253"/>
      <c r="I806" s="93"/>
      <c r="J806" s="230"/>
      <c r="K806" s="148"/>
      <c r="L806" s="148"/>
      <c r="M806" s="148"/>
      <c r="N806" s="148"/>
      <c r="O806" s="148"/>
      <c r="P806" s="148"/>
      <c r="Q806" s="148"/>
      <c r="R806" s="148"/>
      <c r="S806" s="148"/>
      <c r="T806" s="148"/>
      <c r="U806" s="148"/>
      <c r="V806" s="148"/>
      <c r="W806" s="148"/>
      <c r="X806" s="148"/>
      <c r="Y806" s="148"/>
      <c r="Z806" s="148"/>
    </row>
    <row r="807" spans="1:26" x14ac:dyDescent="0.25">
      <c r="A807" s="230"/>
      <c r="B807" s="49"/>
      <c r="C807" s="128" t="s">
        <v>5108</v>
      </c>
      <c r="D807" s="153">
        <f t="shared" si="51"/>
        <v>1</v>
      </c>
      <c r="E807" s="126">
        <v>1</v>
      </c>
      <c r="F807" s="126"/>
      <c r="G807" s="127"/>
      <c r="H807" s="253"/>
      <c r="I807" s="93"/>
      <c r="J807" s="230"/>
      <c r="K807" s="148"/>
      <c r="L807" s="148"/>
      <c r="M807" s="148"/>
      <c r="N807" s="148"/>
      <c r="O807" s="148"/>
      <c r="P807" s="148"/>
      <c r="Q807" s="148"/>
      <c r="R807" s="148"/>
      <c r="S807" s="148"/>
      <c r="T807" s="148"/>
      <c r="U807" s="148"/>
      <c r="V807" s="148"/>
      <c r="W807" s="148"/>
      <c r="X807" s="148"/>
      <c r="Y807" s="148"/>
      <c r="Z807" s="148"/>
    </row>
    <row r="808" spans="1:26" x14ac:dyDescent="0.25">
      <c r="A808" s="230"/>
      <c r="B808" s="49"/>
      <c r="C808" s="128" t="s">
        <v>5109</v>
      </c>
      <c r="D808" s="153">
        <f t="shared" si="51"/>
        <v>1</v>
      </c>
      <c r="E808" s="126">
        <v>1</v>
      </c>
      <c r="F808" s="126"/>
      <c r="G808" s="127"/>
      <c r="H808" s="253"/>
      <c r="I808" s="93"/>
      <c r="J808" s="230"/>
      <c r="K808" s="148"/>
      <c r="L808" s="148"/>
      <c r="M808" s="148"/>
      <c r="N808" s="148"/>
      <c r="O808" s="148"/>
      <c r="P808" s="148"/>
      <c r="Q808" s="148"/>
      <c r="R808" s="148"/>
      <c r="S808" s="148"/>
      <c r="T808" s="148"/>
      <c r="U808" s="148"/>
      <c r="V808" s="148"/>
      <c r="W808" s="148"/>
      <c r="X808" s="148"/>
      <c r="Y808" s="148"/>
      <c r="Z808" s="148"/>
    </row>
    <row r="809" spans="1:26" x14ac:dyDescent="0.25">
      <c r="A809" s="230"/>
      <c r="B809" s="49"/>
      <c r="C809" s="128" t="s">
        <v>5110</v>
      </c>
      <c r="D809" s="153">
        <f t="shared" si="51"/>
        <v>1</v>
      </c>
      <c r="E809" s="126">
        <v>1</v>
      </c>
      <c r="F809" s="126"/>
      <c r="G809" s="127"/>
      <c r="H809" s="253"/>
      <c r="I809" s="129"/>
      <c r="J809" s="230"/>
      <c r="K809" s="148"/>
      <c r="L809" s="148"/>
      <c r="M809" s="148"/>
      <c r="N809" s="148"/>
      <c r="O809" s="148"/>
      <c r="P809" s="148"/>
      <c r="Q809" s="148"/>
      <c r="R809" s="148"/>
      <c r="S809" s="148"/>
      <c r="T809" s="148"/>
      <c r="U809" s="148"/>
      <c r="V809" s="148"/>
      <c r="W809" s="148"/>
      <c r="X809" s="148"/>
      <c r="Y809" s="148"/>
      <c r="Z809" s="148"/>
    </row>
    <row r="810" spans="1:26" x14ac:dyDescent="0.25">
      <c r="A810" s="230"/>
      <c r="B810" s="49"/>
      <c r="C810" s="128" t="s">
        <v>5111</v>
      </c>
      <c r="D810" s="153">
        <f t="shared" si="51"/>
        <v>1</v>
      </c>
      <c r="E810" s="126">
        <v>1</v>
      </c>
      <c r="F810" s="126"/>
      <c r="G810" s="127"/>
      <c r="H810" s="253"/>
      <c r="I810" s="129"/>
      <c r="J810" s="230"/>
      <c r="K810" s="148"/>
      <c r="L810" s="148"/>
      <c r="M810" s="148"/>
      <c r="N810" s="148"/>
      <c r="O810" s="148"/>
      <c r="P810" s="148"/>
      <c r="Q810" s="148"/>
      <c r="R810" s="148"/>
      <c r="S810" s="148"/>
      <c r="T810" s="148"/>
      <c r="U810" s="148"/>
      <c r="V810" s="148"/>
      <c r="W810" s="148"/>
      <c r="X810" s="148"/>
      <c r="Y810" s="148"/>
      <c r="Z810" s="148"/>
    </row>
    <row r="811" spans="1:26" x14ac:dyDescent="0.25">
      <c r="A811" s="230"/>
      <c r="B811" s="49"/>
      <c r="C811" s="234"/>
      <c r="D811" s="253"/>
      <c r="E811" s="253"/>
      <c r="F811" s="253"/>
      <c r="G811" s="253"/>
      <c r="H811" s="253"/>
      <c r="I811" s="129"/>
      <c r="J811" s="230"/>
      <c r="K811" s="148"/>
      <c r="L811" s="148"/>
      <c r="M811" s="148"/>
      <c r="N811" s="148"/>
      <c r="O811" s="148"/>
      <c r="P811" s="148"/>
      <c r="Q811" s="148"/>
      <c r="R811" s="148"/>
      <c r="S811" s="148"/>
      <c r="T811" s="148"/>
      <c r="U811" s="148"/>
      <c r="V811" s="148"/>
      <c r="W811" s="148"/>
      <c r="X811" s="148"/>
      <c r="Y811" s="148"/>
      <c r="Z811" s="148"/>
    </row>
    <row r="812" spans="1:26" x14ac:dyDescent="0.25">
      <c r="A812" s="230"/>
      <c r="B812" s="49"/>
      <c r="C812" s="234" t="s">
        <v>1480</v>
      </c>
      <c r="D812" s="253"/>
      <c r="E812" s="253"/>
      <c r="F812" s="253"/>
      <c r="G812" s="253"/>
      <c r="H812" s="253"/>
      <c r="I812" s="129"/>
      <c r="J812" s="230"/>
      <c r="K812" s="148"/>
      <c r="L812" s="148"/>
      <c r="M812" s="148"/>
      <c r="N812" s="148"/>
      <c r="O812" s="148"/>
      <c r="P812" s="148"/>
      <c r="Q812" s="148"/>
      <c r="R812" s="148"/>
      <c r="S812" s="148"/>
      <c r="T812" s="148"/>
      <c r="U812" s="148"/>
      <c r="V812" s="148"/>
      <c r="W812" s="148"/>
      <c r="X812" s="148"/>
      <c r="Y812" s="148"/>
      <c r="Z812" s="148"/>
    </row>
    <row r="813" spans="1:26" x14ac:dyDescent="0.25">
      <c r="A813" s="230"/>
      <c r="B813" s="49"/>
      <c r="C813" s="234"/>
      <c r="D813" s="253"/>
      <c r="E813" s="253"/>
      <c r="F813" s="253"/>
      <c r="G813" s="253"/>
      <c r="H813" s="253"/>
      <c r="I813" s="129"/>
      <c r="J813" s="230"/>
      <c r="K813" s="148"/>
      <c r="L813" s="148"/>
      <c r="M813" s="148"/>
      <c r="N813" s="148"/>
      <c r="O813" s="148"/>
      <c r="P813" s="148"/>
      <c r="Q813" s="148"/>
      <c r="R813" s="148"/>
      <c r="S813" s="148"/>
      <c r="T813" s="148"/>
      <c r="U813" s="148"/>
      <c r="V813" s="148"/>
      <c r="W813" s="148"/>
      <c r="X813" s="148"/>
      <c r="Y813" s="148"/>
      <c r="Z813" s="148"/>
    </row>
    <row r="814" spans="1:26" x14ac:dyDescent="0.25">
      <c r="A814" s="230"/>
      <c r="B814" s="49"/>
      <c r="C814" s="232" t="s">
        <v>726</v>
      </c>
      <c r="D814" s="231"/>
      <c r="E814" s="231" t="s">
        <v>1485</v>
      </c>
      <c r="F814" s="231" t="s">
        <v>712</v>
      </c>
      <c r="G814" s="231" t="s">
        <v>1486</v>
      </c>
      <c r="H814" s="253"/>
      <c r="I814" s="129"/>
      <c r="J814" s="230"/>
      <c r="K814" s="148"/>
      <c r="L814" s="148"/>
      <c r="M814" s="148"/>
      <c r="N814" s="148"/>
      <c r="O814" s="148"/>
      <c r="P814" s="148"/>
      <c r="Q814" s="148"/>
      <c r="R814" s="148"/>
      <c r="S814" s="148"/>
      <c r="T814" s="148"/>
      <c r="U814" s="148"/>
      <c r="V814" s="148"/>
      <c r="W814" s="148"/>
      <c r="X814" s="148"/>
      <c r="Y814" s="148"/>
      <c r="Z814" s="148"/>
    </row>
    <row r="815" spans="1:26" ht="48" x14ac:dyDescent="0.25">
      <c r="A815" s="230"/>
      <c r="B815" s="49"/>
      <c r="C815" s="130" t="s">
        <v>5112</v>
      </c>
      <c r="D815" s="153">
        <f t="shared" ref="D815:D821" si="52">IF(E815="Justificado",0,1)</f>
        <v>1</v>
      </c>
      <c r="E815" s="126">
        <v>1</v>
      </c>
      <c r="F815" s="126"/>
      <c r="G815" s="127"/>
      <c r="H815" s="253"/>
      <c r="I815" s="129"/>
      <c r="J815" s="230"/>
      <c r="K815" s="148"/>
      <c r="L815" s="148"/>
      <c r="M815" s="148"/>
      <c r="N815" s="148"/>
      <c r="O815" s="148"/>
      <c r="P815" s="148"/>
      <c r="Q815" s="148"/>
      <c r="R815" s="148"/>
      <c r="S815" s="148"/>
      <c r="T815" s="148"/>
      <c r="U815" s="148"/>
      <c r="V815" s="148"/>
      <c r="W815" s="148"/>
      <c r="X815" s="148"/>
      <c r="Y815" s="148"/>
      <c r="Z815" s="148"/>
    </row>
    <row r="816" spans="1:26" ht="36" x14ac:dyDescent="0.25">
      <c r="A816" s="230"/>
      <c r="B816" s="49"/>
      <c r="C816" s="124" t="s">
        <v>5113</v>
      </c>
      <c r="D816" s="153">
        <f t="shared" si="52"/>
        <v>1</v>
      </c>
      <c r="E816" s="126">
        <v>1</v>
      </c>
      <c r="F816" s="126"/>
      <c r="G816" s="127"/>
      <c r="H816" s="253"/>
      <c r="I816" s="129"/>
      <c r="J816" s="230"/>
      <c r="K816" s="148"/>
      <c r="L816" s="148"/>
      <c r="M816" s="148"/>
      <c r="N816" s="148"/>
      <c r="O816" s="148"/>
      <c r="P816" s="148"/>
      <c r="Q816" s="148"/>
      <c r="R816" s="148"/>
      <c r="S816" s="148"/>
      <c r="T816" s="148"/>
      <c r="U816" s="148"/>
      <c r="V816" s="148"/>
      <c r="W816" s="148"/>
      <c r="X816" s="148"/>
      <c r="Y816" s="148"/>
      <c r="Z816" s="148"/>
    </row>
    <row r="817" spans="1:26" ht="36" x14ac:dyDescent="0.25">
      <c r="A817" s="230"/>
      <c r="B817" s="49"/>
      <c r="C817" s="124" t="s">
        <v>5114</v>
      </c>
      <c r="D817" s="153">
        <f t="shared" si="52"/>
        <v>1</v>
      </c>
      <c r="E817" s="126">
        <v>1</v>
      </c>
      <c r="F817" s="126"/>
      <c r="G817" s="127"/>
      <c r="H817" s="253"/>
      <c r="I817" s="129"/>
      <c r="J817" s="230"/>
      <c r="K817" s="148"/>
      <c r="L817" s="148"/>
      <c r="M817" s="148"/>
      <c r="N817" s="148"/>
      <c r="O817" s="148"/>
      <c r="P817" s="148"/>
      <c r="Q817" s="148"/>
      <c r="R817" s="148"/>
      <c r="S817" s="148"/>
      <c r="T817" s="148"/>
      <c r="U817" s="148"/>
      <c r="V817" s="148"/>
      <c r="W817" s="148"/>
      <c r="X817" s="148"/>
      <c r="Y817" s="148"/>
      <c r="Z817" s="148"/>
    </row>
    <row r="818" spans="1:26" ht="36" x14ac:dyDescent="0.25">
      <c r="A818" s="230"/>
      <c r="B818" s="49"/>
      <c r="C818" s="124" t="s">
        <v>5115</v>
      </c>
      <c r="D818" s="153">
        <f t="shared" si="52"/>
        <v>1</v>
      </c>
      <c r="E818" s="126">
        <v>1</v>
      </c>
      <c r="F818" s="126"/>
      <c r="G818" s="127"/>
      <c r="H818" s="253"/>
      <c r="I818" s="129"/>
      <c r="J818" s="230"/>
      <c r="K818" s="148"/>
      <c r="L818" s="148"/>
      <c r="M818" s="148"/>
      <c r="N818" s="148"/>
      <c r="O818" s="148"/>
      <c r="P818" s="148"/>
      <c r="Q818" s="148"/>
      <c r="R818" s="148"/>
      <c r="S818" s="148"/>
      <c r="T818" s="148"/>
      <c r="U818" s="148"/>
      <c r="V818" s="148"/>
      <c r="W818" s="148"/>
      <c r="X818" s="148"/>
      <c r="Y818" s="148"/>
      <c r="Z818" s="148"/>
    </row>
    <row r="819" spans="1:26" ht="24" x14ac:dyDescent="0.25">
      <c r="A819" s="230"/>
      <c r="B819" s="49"/>
      <c r="C819" s="124" t="s">
        <v>5116</v>
      </c>
      <c r="D819" s="153">
        <f t="shared" si="52"/>
        <v>1</v>
      </c>
      <c r="E819" s="126">
        <v>1</v>
      </c>
      <c r="F819" s="126"/>
      <c r="G819" s="127"/>
      <c r="H819" s="253"/>
      <c r="I819" s="129"/>
      <c r="J819" s="230"/>
      <c r="K819" s="148"/>
      <c r="L819" s="148"/>
      <c r="M819" s="148"/>
      <c r="N819" s="148"/>
      <c r="O819" s="148"/>
      <c r="P819" s="148"/>
      <c r="Q819" s="148"/>
      <c r="R819" s="148"/>
      <c r="S819" s="148"/>
      <c r="T819" s="148"/>
      <c r="U819" s="148"/>
      <c r="V819" s="148"/>
      <c r="W819" s="148"/>
      <c r="X819" s="148"/>
      <c r="Y819" s="148"/>
      <c r="Z819" s="148"/>
    </row>
    <row r="820" spans="1:26" ht="24" x14ac:dyDescent="0.25">
      <c r="A820" s="230"/>
      <c r="B820" s="49"/>
      <c r="C820" s="124" t="s">
        <v>5117</v>
      </c>
      <c r="D820" s="153">
        <f t="shared" si="52"/>
        <v>1</v>
      </c>
      <c r="E820" s="126">
        <v>1</v>
      </c>
      <c r="F820" s="126"/>
      <c r="G820" s="127"/>
      <c r="H820" s="253"/>
      <c r="I820" s="129"/>
      <c r="J820" s="230"/>
      <c r="K820" s="148"/>
      <c r="L820" s="148"/>
      <c r="M820" s="148"/>
      <c r="N820" s="148"/>
      <c r="O820" s="148"/>
      <c r="P820" s="148"/>
      <c r="Q820" s="148"/>
      <c r="R820" s="148"/>
      <c r="S820" s="148"/>
      <c r="T820" s="148"/>
      <c r="U820" s="148"/>
      <c r="V820" s="148"/>
      <c r="W820" s="148"/>
      <c r="X820" s="148"/>
      <c r="Y820" s="148"/>
      <c r="Z820" s="148"/>
    </row>
    <row r="821" spans="1:26" ht="36" x14ac:dyDescent="0.25">
      <c r="A821" s="230"/>
      <c r="B821" s="49"/>
      <c r="C821" s="124" t="s">
        <v>5118</v>
      </c>
      <c r="D821" s="153">
        <f t="shared" si="52"/>
        <v>1</v>
      </c>
      <c r="E821" s="126">
        <v>1</v>
      </c>
      <c r="F821" s="126"/>
      <c r="G821" s="127"/>
      <c r="H821" s="253"/>
      <c r="I821" s="129"/>
      <c r="J821" s="230"/>
      <c r="K821" s="148"/>
      <c r="L821" s="148"/>
      <c r="M821" s="148"/>
      <c r="N821" s="148"/>
      <c r="O821" s="148"/>
      <c r="P821" s="148"/>
      <c r="Q821" s="148"/>
      <c r="R821" s="148"/>
      <c r="S821" s="148"/>
      <c r="T821" s="148"/>
      <c r="U821" s="148"/>
      <c r="V821" s="148"/>
      <c r="W821" s="148"/>
      <c r="X821" s="148"/>
      <c r="Y821" s="148"/>
      <c r="Z821" s="148"/>
    </row>
    <row r="822" spans="1:26" ht="36" x14ac:dyDescent="0.25">
      <c r="A822" s="230"/>
      <c r="B822" s="49"/>
      <c r="C822" s="130" t="s">
        <v>5119</v>
      </c>
      <c r="D822" s="153">
        <f t="shared" ref="D822:D823" si="53">IF(E822="Justificado",0,1)</f>
        <v>1</v>
      </c>
      <c r="E822" s="126">
        <v>1</v>
      </c>
      <c r="F822" s="126"/>
      <c r="G822" s="127"/>
      <c r="H822" s="253"/>
      <c r="I822" s="129"/>
      <c r="J822" s="230"/>
      <c r="K822" s="148"/>
      <c r="L822" s="148"/>
      <c r="M822" s="148"/>
      <c r="N822" s="148"/>
      <c r="O822" s="148"/>
      <c r="P822" s="148"/>
      <c r="Q822" s="148"/>
      <c r="R822" s="148"/>
      <c r="S822" s="148"/>
      <c r="T822" s="148"/>
      <c r="U822" s="148"/>
      <c r="V822" s="148"/>
      <c r="W822" s="148"/>
      <c r="X822" s="148"/>
      <c r="Y822" s="148"/>
      <c r="Z822" s="148"/>
    </row>
    <row r="823" spans="1:26" x14ac:dyDescent="0.25">
      <c r="A823" s="230"/>
      <c r="B823" s="49"/>
      <c r="C823" s="124" t="s">
        <v>5120</v>
      </c>
      <c r="D823" s="153">
        <f t="shared" si="53"/>
        <v>1</v>
      </c>
      <c r="E823" s="126">
        <v>1</v>
      </c>
      <c r="F823" s="126"/>
      <c r="G823" s="127"/>
      <c r="H823" s="253"/>
      <c r="I823" s="129"/>
      <c r="J823" s="230"/>
      <c r="K823" s="148"/>
      <c r="L823" s="148"/>
      <c r="M823" s="148"/>
      <c r="N823" s="148"/>
      <c r="O823" s="148"/>
      <c r="P823" s="148"/>
      <c r="Q823" s="148"/>
      <c r="R823" s="148"/>
      <c r="S823" s="148"/>
      <c r="T823" s="148"/>
      <c r="U823" s="148"/>
      <c r="V823" s="148"/>
      <c r="W823" s="148"/>
      <c r="X823" s="148"/>
      <c r="Y823" s="148"/>
      <c r="Z823" s="148"/>
    </row>
    <row r="824" spans="1:26" x14ac:dyDescent="0.25">
      <c r="A824" s="230"/>
      <c r="B824" s="97"/>
      <c r="C824" s="254"/>
      <c r="D824" s="255"/>
      <c r="E824" s="255"/>
      <c r="F824" s="255"/>
      <c r="G824" s="255"/>
      <c r="H824" s="255"/>
      <c r="I824" s="98"/>
      <c r="J824" s="230"/>
      <c r="K824" s="148"/>
      <c r="L824" s="148"/>
      <c r="M824" s="148"/>
      <c r="N824" s="148"/>
      <c r="O824" s="148"/>
      <c r="P824" s="148"/>
      <c r="Q824" s="148"/>
      <c r="R824" s="148"/>
      <c r="S824" s="148"/>
      <c r="T824" s="148"/>
      <c r="U824" s="148"/>
      <c r="V824" s="148"/>
      <c r="W824" s="148"/>
      <c r="X824" s="148"/>
      <c r="Y824" s="148"/>
      <c r="Z824" s="148"/>
    </row>
    <row r="825" spans="1:26" x14ac:dyDescent="0.25">
      <c r="A825" s="230"/>
      <c r="B825" s="230"/>
      <c r="C825" s="256"/>
      <c r="D825" s="230"/>
      <c r="E825" s="230"/>
      <c r="F825" s="230"/>
      <c r="G825" s="230"/>
      <c r="H825" s="230"/>
      <c r="I825" s="230"/>
      <c r="J825" s="230"/>
      <c r="K825" s="148"/>
      <c r="L825" s="148"/>
      <c r="M825" s="148"/>
      <c r="N825" s="148"/>
      <c r="O825" s="148"/>
      <c r="P825" s="148"/>
      <c r="Q825" s="148"/>
      <c r="R825" s="148"/>
      <c r="S825" s="148"/>
      <c r="T825" s="148"/>
      <c r="U825" s="148"/>
      <c r="V825" s="148"/>
      <c r="W825" s="148"/>
      <c r="X825" s="148"/>
      <c r="Y825" s="148"/>
      <c r="Z825" s="148"/>
    </row>
    <row r="826" spans="1:26" x14ac:dyDescent="0.25">
      <c r="A826" s="230"/>
      <c r="B826" s="230"/>
      <c r="C826" s="256"/>
      <c r="D826" s="230"/>
      <c r="E826" s="230"/>
      <c r="F826" s="230"/>
      <c r="G826" s="230"/>
      <c r="H826" s="230"/>
      <c r="I826" s="230"/>
      <c r="J826" s="230"/>
      <c r="K826" s="148"/>
      <c r="L826" s="148"/>
      <c r="M826" s="148"/>
      <c r="N826" s="148"/>
      <c r="O826" s="148"/>
      <c r="P826" s="148"/>
      <c r="Q826" s="148"/>
      <c r="R826" s="148"/>
      <c r="S826" s="148"/>
      <c r="T826" s="148"/>
      <c r="U826" s="148"/>
      <c r="V826" s="148"/>
      <c r="W826" s="148"/>
      <c r="X826" s="148"/>
      <c r="Y826" s="148"/>
      <c r="Z826" s="148"/>
    </row>
    <row r="827" spans="1:26" x14ac:dyDescent="0.25">
      <c r="A827" s="230"/>
      <c r="B827" s="230"/>
      <c r="C827" s="256"/>
      <c r="D827" s="230"/>
      <c r="E827" s="230"/>
      <c r="F827" s="230"/>
      <c r="G827" s="230"/>
      <c r="H827" s="230"/>
      <c r="I827" s="230"/>
      <c r="J827" s="230"/>
      <c r="K827" s="148"/>
      <c r="L827" s="148"/>
      <c r="M827" s="148"/>
      <c r="N827" s="148"/>
      <c r="O827" s="148"/>
      <c r="P827" s="148"/>
      <c r="Q827" s="148"/>
      <c r="R827" s="148"/>
      <c r="S827" s="148"/>
      <c r="T827" s="148"/>
      <c r="U827" s="148"/>
      <c r="V827" s="148"/>
      <c r="W827" s="148"/>
      <c r="X827" s="148"/>
      <c r="Y827" s="148"/>
      <c r="Z827" s="148"/>
    </row>
    <row r="828" spans="1:26" x14ac:dyDescent="0.25">
      <c r="A828" s="230"/>
      <c r="B828" s="230"/>
      <c r="C828" s="256"/>
      <c r="D828" s="230"/>
      <c r="E828" s="230"/>
      <c r="F828" s="230"/>
      <c r="G828" s="230"/>
      <c r="H828" s="230"/>
      <c r="I828" s="230"/>
      <c r="J828" s="230"/>
      <c r="K828" s="148"/>
      <c r="L828" s="148"/>
      <c r="M828" s="148"/>
      <c r="N828" s="148"/>
      <c r="O828" s="148"/>
      <c r="P828" s="148"/>
      <c r="Q828" s="148"/>
      <c r="R828" s="148"/>
      <c r="S828" s="148"/>
      <c r="T828" s="148"/>
      <c r="U828" s="148"/>
      <c r="V828" s="148"/>
      <c r="W828" s="148"/>
      <c r="X828" s="148"/>
      <c r="Y828" s="148"/>
      <c r="Z828" s="148"/>
    </row>
    <row r="829" spans="1:26" x14ac:dyDescent="0.25">
      <c r="A829" s="230"/>
      <c r="B829" s="230"/>
      <c r="C829" s="256"/>
      <c r="D829" s="230"/>
      <c r="E829" s="230"/>
      <c r="F829" s="230"/>
      <c r="G829" s="230"/>
      <c r="H829" s="230"/>
      <c r="I829" s="230"/>
      <c r="J829" s="230"/>
      <c r="K829" s="148"/>
      <c r="L829" s="148"/>
      <c r="M829" s="148"/>
      <c r="N829" s="148"/>
      <c r="O829" s="148"/>
      <c r="P829" s="148"/>
      <c r="Q829" s="148"/>
      <c r="R829" s="148"/>
      <c r="S829" s="148"/>
      <c r="T829" s="148"/>
      <c r="U829" s="148"/>
      <c r="V829" s="148"/>
      <c r="W829" s="148"/>
      <c r="X829" s="148"/>
      <c r="Y829" s="148"/>
      <c r="Z829" s="148"/>
    </row>
    <row r="830" spans="1:26" x14ac:dyDescent="0.25">
      <c r="A830" s="230"/>
      <c r="B830" s="230"/>
      <c r="C830" s="256"/>
      <c r="D830" s="230"/>
      <c r="E830" s="230"/>
      <c r="F830" s="230"/>
      <c r="G830" s="230"/>
      <c r="H830" s="230"/>
      <c r="I830" s="230"/>
      <c r="J830" s="230"/>
      <c r="K830" s="148"/>
      <c r="L830" s="148"/>
      <c r="M830" s="148"/>
      <c r="N830" s="148"/>
      <c r="O830" s="148"/>
      <c r="P830" s="148"/>
      <c r="Q830" s="148"/>
      <c r="R830" s="148"/>
      <c r="S830" s="148"/>
      <c r="T830" s="148"/>
      <c r="U830" s="148"/>
      <c r="V830" s="148"/>
      <c r="W830" s="148"/>
      <c r="X830" s="148"/>
      <c r="Y830" s="148"/>
      <c r="Z830" s="148"/>
    </row>
  </sheetData>
  <sheetProtection sheet="1" objects="1" scenarios="1"/>
  <mergeCells count="30">
    <mergeCell ref="B642:H642"/>
    <mergeCell ref="E649:G649"/>
    <mergeCell ref="E765:G765"/>
    <mergeCell ref="B718:H718"/>
    <mergeCell ref="E725:G725"/>
    <mergeCell ref="B758:H758"/>
    <mergeCell ref="E606:G606"/>
    <mergeCell ref="E452:G452"/>
    <mergeCell ref="B502:H502"/>
    <mergeCell ref="E509:G509"/>
    <mergeCell ref="B555:H555"/>
    <mergeCell ref="E562:G562"/>
    <mergeCell ref="B599:H599"/>
    <mergeCell ref="B445:H445"/>
    <mergeCell ref="E320:G320"/>
    <mergeCell ref="B364:H364"/>
    <mergeCell ref="E371:G371"/>
    <mergeCell ref="E73:G73"/>
    <mergeCell ref="B116:H116"/>
    <mergeCell ref="E123:G123"/>
    <mergeCell ref="B167:H167"/>
    <mergeCell ref="E174:G174"/>
    <mergeCell ref="B246:H246"/>
    <mergeCell ref="E253:G253"/>
    <mergeCell ref="B313:H313"/>
    <mergeCell ref="C1:G1"/>
    <mergeCell ref="C3:G3"/>
    <mergeCell ref="B17:H17"/>
    <mergeCell ref="E24:G24"/>
    <mergeCell ref="B66:H66"/>
  </mergeCells>
  <hyperlinks>
    <hyperlink ref="A1" location="Google_Sheet_Link_1934350784" display="Volver al índice"/>
  </hyperlink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6"/>
  <sheetViews>
    <sheetView workbookViewId="0">
      <pane ySplit="1" topLeftCell="A488" activePane="bottomLeft" state="frozen"/>
      <selection pane="bottomLeft" activeCell="D505" sqref="D505:D516 D521:E529"/>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3.710937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5121</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Específicos'!K8="NO","NA",AVERAGE(E19,E63,E109,E148,E185,E225,E270,E309,E347,E383,E419,E456,E496))</f>
        <v>NA</v>
      </c>
      <c r="F9" s="239"/>
      <c r="G9" s="234"/>
      <c r="H9" s="234"/>
      <c r="I9" s="232"/>
      <c r="J9" s="233"/>
    </row>
    <row r="10" spans="1:26" ht="18.75" x14ac:dyDescent="0.25">
      <c r="A10" s="230"/>
      <c r="B10" s="240"/>
      <c r="C10" s="237" t="s">
        <v>1474</v>
      </c>
      <c r="D10" s="231"/>
      <c r="E10" s="238" t="str">
        <f>IF('Aplicabilidad Específicos'!K8="NO","NA",AVERAGE(E20,E64,E110,E149,E186,E226,E271,E310,E348,E384,E420,E457,E497))</f>
        <v>NA</v>
      </c>
      <c r="F10" s="239"/>
      <c r="G10" s="231"/>
      <c r="H10" s="232"/>
      <c r="I10" s="232"/>
      <c r="J10" s="233"/>
    </row>
    <row r="11" spans="1:26" ht="18.75" x14ac:dyDescent="0.25">
      <c r="A11" s="234"/>
      <c r="B11" s="234"/>
      <c r="C11" s="237" t="s">
        <v>1475</v>
      </c>
      <c r="D11" s="234"/>
      <c r="E11" s="241" t="str">
        <f>IF('Aplicabilidad Específicos'!K8="NO","NA",AVERAGE(E21,E65,E111,E150,E187,E227,E272,E311,E349,E385,E421,E458,E498))</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5122</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IF(SUM(D28:D40)=0,"NA",SUM(E28:E40)/SUM(D28:D40))</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IF(SUM(D28:D40)=0,"NA",SUM(E45:E53)/SUM(D45:D53))</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IF(SUM(D28:D40)=0,"NA",E19*0.6+E20*0.4)</f>
        <v>1</v>
      </c>
      <c r="F21" s="249"/>
      <c r="G21" s="235" t="s">
        <v>3917</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 t="shared" ref="D28:D40"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x14ac:dyDescent="0.25">
      <c r="A30" s="230"/>
      <c r="B30" s="49"/>
      <c r="C30" s="128" t="s">
        <v>5123</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5124</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5125</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x14ac:dyDescent="0.25">
      <c r="A33" s="230"/>
      <c r="B33" s="49"/>
      <c r="C33" s="128" t="s">
        <v>5126</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x14ac:dyDescent="0.25">
      <c r="A34" s="230"/>
      <c r="B34" s="49"/>
      <c r="C34" s="128" t="s">
        <v>5127</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x14ac:dyDescent="0.25">
      <c r="A35" s="230"/>
      <c r="B35" s="49"/>
      <c r="C35" s="128" t="s">
        <v>5128</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24" x14ac:dyDescent="0.25">
      <c r="A36" s="230"/>
      <c r="B36" s="49"/>
      <c r="C36" s="128" t="s">
        <v>5129</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48" x14ac:dyDescent="0.25">
      <c r="A37" s="230"/>
      <c r="B37" s="49"/>
      <c r="C37" s="128" t="s">
        <v>5130</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36" x14ac:dyDescent="0.25">
      <c r="A38" s="230"/>
      <c r="B38" s="49"/>
      <c r="C38" s="128" t="s">
        <v>5131</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36" x14ac:dyDescent="0.25">
      <c r="A39" s="230"/>
      <c r="B39" s="49"/>
      <c r="C39" s="128" t="s">
        <v>5132</v>
      </c>
      <c r="D39" s="153">
        <f t="shared" si="0"/>
        <v>1</v>
      </c>
      <c r="E39" s="126">
        <v>1</v>
      </c>
      <c r="F39" s="126"/>
      <c r="G39" s="127"/>
      <c r="H39" s="253"/>
      <c r="I39" s="129"/>
      <c r="J39" s="230"/>
      <c r="K39" s="148"/>
      <c r="L39" s="148"/>
      <c r="M39" s="148"/>
      <c r="N39" s="148"/>
      <c r="O39" s="148"/>
      <c r="P39" s="148"/>
      <c r="Q39" s="148"/>
      <c r="R39" s="148"/>
      <c r="S39" s="148"/>
      <c r="T39" s="148"/>
      <c r="U39" s="148"/>
      <c r="V39" s="148"/>
      <c r="W39" s="148"/>
      <c r="X39" s="148"/>
      <c r="Y39" s="148"/>
      <c r="Z39" s="148"/>
    </row>
    <row r="40" spans="1:26" ht="36" x14ac:dyDescent="0.25">
      <c r="A40" s="230"/>
      <c r="B40" s="49"/>
      <c r="C40" s="128" t="s">
        <v>5133</v>
      </c>
      <c r="D40" s="153">
        <f t="shared" si="0"/>
        <v>1</v>
      </c>
      <c r="E40" s="126">
        <v>1</v>
      </c>
      <c r="F40" s="126"/>
      <c r="G40" s="127"/>
      <c r="H40" s="253"/>
      <c r="I40" s="129"/>
      <c r="J40" s="230"/>
      <c r="K40" s="148"/>
      <c r="L40" s="148"/>
      <c r="M40" s="148"/>
      <c r="N40" s="148"/>
      <c r="O40" s="148"/>
      <c r="P40" s="148"/>
      <c r="Q40" s="148"/>
      <c r="R40" s="148"/>
      <c r="S40" s="148"/>
      <c r="T40" s="148"/>
      <c r="U40" s="148"/>
      <c r="V40" s="148"/>
      <c r="W40" s="148"/>
      <c r="X40" s="148"/>
      <c r="Y40" s="148"/>
      <c r="Z40" s="148"/>
    </row>
    <row r="41" spans="1:26" x14ac:dyDescent="0.25">
      <c r="A41" s="230"/>
      <c r="B41" s="49"/>
      <c r="C41" s="234"/>
      <c r="D41" s="253"/>
      <c r="E41" s="253"/>
      <c r="F41" s="253"/>
      <c r="G41" s="253"/>
      <c r="H41" s="253"/>
      <c r="I41" s="129"/>
      <c r="J41" s="230"/>
      <c r="K41" s="148"/>
      <c r="L41" s="148"/>
      <c r="M41" s="148"/>
      <c r="N41" s="148"/>
      <c r="O41" s="148"/>
      <c r="P41" s="148"/>
      <c r="Q41" s="148"/>
      <c r="R41" s="148"/>
      <c r="S41" s="148"/>
      <c r="T41" s="148"/>
      <c r="U41" s="148"/>
      <c r="V41" s="148"/>
      <c r="W41" s="148"/>
      <c r="X41" s="148"/>
      <c r="Y41" s="148"/>
      <c r="Z41" s="148"/>
    </row>
    <row r="42" spans="1:26" x14ac:dyDescent="0.25">
      <c r="A42" s="230"/>
      <c r="B42" s="49"/>
      <c r="C42" s="234" t="s">
        <v>1480</v>
      </c>
      <c r="D42" s="253"/>
      <c r="E42" s="253"/>
      <c r="F42" s="253"/>
      <c r="G42" s="253"/>
      <c r="H42" s="253"/>
      <c r="I42" s="129"/>
      <c r="J42" s="230"/>
      <c r="K42" s="148"/>
      <c r="L42" s="148"/>
      <c r="M42" s="148"/>
      <c r="N42" s="148"/>
      <c r="O42" s="148"/>
      <c r="P42" s="148"/>
      <c r="Q42" s="148"/>
      <c r="R42" s="148"/>
      <c r="S42" s="148"/>
      <c r="T42" s="148"/>
      <c r="U42" s="148"/>
      <c r="V42" s="148"/>
      <c r="W42" s="148"/>
      <c r="X42" s="148"/>
      <c r="Y42" s="148"/>
      <c r="Z42" s="148"/>
    </row>
    <row r="43" spans="1:26" x14ac:dyDescent="0.25">
      <c r="A43" s="230"/>
      <c r="B43" s="49"/>
      <c r="C43" s="234"/>
      <c r="D43" s="253"/>
      <c r="E43" s="253"/>
      <c r="F43" s="253"/>
      <c r="G43" s="253"/>
      <c r="H43" s="253"/>
      <c r="I43" s="129"/>
      <c r="J43" s="230"/>
      <c r="K43" s="148"/>
      <c r="L43" s="148"/>
      <c r="M43" s="148"/>
      <c r="N43" s="148"/>
      <c r="O43" s="148"/>
      <c r="P43" s="148"/>
      <c r="Q43" s="148"/>
      <c r="R43" s="148"/>
      <c r="S43" s="148"/>
      <c r="T43" s="148"/>
      <c r="U43" s="148"/>
      <c r="V43" s="148"/>
      <c r="W43" s="148"/>
      <c r="X43" s="148"/>
      <c r="Y43" s="148"/>
      <c r="Z43" s="148"/>
    </row>
    <row r="44" spans="1:26" x14ac:dyDescent="0.25">
      <c r="A44" s="230"/>
      <c r="B44" s="49"/>
      <c r="C44" s="232" t="s">
        <v>726</v>
      </c>
      <c r="D44" s="231"/>
      <c r="E44" s="231" t="s">
        <v>1485</v>
      </c>
      <c r="F44" s="231" t="s">
        <v>712</v>
      </c>
      <c r="G44" s="231" t="s">
        <v>1486</v>
      </c>
      <c r="H44" s="253"/>
      <c r="I44" s="129"/>
      <c r="J44" s="230"/>
      <c r="K44" s="148"/>
      <c r="L44" s="148"/>
      <c r="M44" s="148"/>
      <c r="N44" s="148"/>
      <c r="O44" s="148"/>
      <c r="P44" s="148"/>
      <c r="Q44" s="148"/>
      <c r="R44" s="148"/>
      <c r="S44" s="148"/>
      <c r="T44" s="148"/>
      <c r="U44" s="148"/>
      <c r="V44" s="148"/>
      <c r="W44" s="148"/>
      <c r="X44" s="148"/>
      <c r="Y44" s="148"/>
      <c r="Z44" s="148"/>
    </row>
    <row r="45" spans="1:26" x14ac:dyDescent="0.25">
      <c r="A45" s="230"/>
      <c r="B45" s="49"/>
      <c r="C45" s="130" t="s">
        <v>2834</v>
      </c>
      <c r="D45" s="153">
        <f t="shared" ref="D45:D51" si="1">IF(E45="Justificado",0,1)</f>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ht="36" x14ac:dyDescent="0.25">
      <c r="A46" s="230"/>
      <c r="B46" s="49"/>
      <c r="C46" s="124" t="s">
        <v>5134</v>
      </c>
      <c r="D46" s="153">
        <f t="shared" si="1"/>
        <v>1</v>
      </c>
      <c r="E46" s="126">
        <v>1</v>
      </c>
      <c r="F46" s="126"/>
      <c r="G46" s="127"/>
      <c r="H46" s="253"/>
      <c r="I46" s="129"/>
      <c r="J46" s="230"/>
      <c r="K46" s="148"/>
      <c r="L46" s="148"/>
      <c r="M46" s="148"/>
      <c r="N46" s="148"/>
      <c r="O46" s="148"/>
      <c r="P46" s="148"/>
      <c r="Q46" s="148"/>
      <c r="R46" s="148"/>
      <c r="S46" s="148"/>
      <c r="T46" s="148"/>
      <c r="U46" s="148"/>
      <c r="V46" s="148"/>
      <c r="W46" s="148"/>
      <c r="X46" s="148"/>
      <c r="Y46" s="148"/>
      <c r="Z46" s="148"/>
    </row>
    <row r="47" spans="1:26" ht="36" x14ac:dyDescent="0.25">
      <c r="A47" s="230"/>
      <c r="B47" s="49"/>
      <c r="C47" s="124" t="s">
        <v>5135</v>
      </c>
      <c r="D47" s="153">
        <f t="shared" si="1"/>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24" x14ac:dyDescent="0.25">
      <c r="A48" s="230"/>
      <c r="B48" s="49"/>
      <c r="C48" s="124" t="s">
        <v>5136</v>
      </c>
      <c r="D48" s="153">
        <f t="shared" si="1"/>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ht="24" x14ac:dyDescent="0.25">
      <c r="A49" s="230"/>
      <c r="B49" s="49"/>
      <c r="C49" s="124" t="s">
        <v>4238</v>
      </c>
      <c r="D49" s="153">
        <f t="shared" si="1"/>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ht="24" x14ac:dyDescent="0.25">
      <c r="A50" s="230"/>
      <c r="B50" s="49"/>
      <c r="C50" s="124" t="s">
        <v>5137</v>
      </c>
      <c r="D50" s="153">
        <f t="shared" si="1"/>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36" x14ac:dyDescent="0.25">
      <c r="A51" s="230"/>
      <c r="B51" s="49"/>
      <c r="C51" s="124" t="s">
        <v>5138</v>
      </c>
      <c r="D51" s="153">
        <f t="shared" si="1"/>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36" x14ac:dyDescent="0.25">
      <c r="A52" s="230"/>
      <c r="B52" s="49"/>
      <c r="C52" s="130" t="s">
        <v>5139</v>
      </c>
      <c r="D52" s="153">
        <f t="shared" ref="D52:D53" si="2">IF(E52="Justificado",0,1)</f>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x14ac:dyDescent="0.25">
      <c r="A53" s="230"/>
      <c r="B53" s="49"/>
      <c r="C53" s="124" t="s">
        <v>4716</v>
      </c>
      <c r="D53" s="153">
        <f t="shared" si="2"/>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x14ac:dyDescent="0.25">
      <c r="A54" s="230"/>
      <c r="B54" s="97"/>
      <c r="C54" s="254"/>
      <c r="D54" s="255"/>
      <c r="E54" s="255"/>
      <c r="F54" s="255"/>
      <c r="G54" s="255"/>
      <c r="H54" s="255"/>
      <c r="I54" s="98"/>
      <c r="J54" s="230"/>
      <c r="K54" s="148"/>
      <c r="L54" s="148"/>
      <c r="M54" s="148"/>
      <c r="N54" s="148"/>
      <c r="O54" s="148"/>
      <c r="P54" s="148"/>
      <c r="Q54" s="148"/>
      <c r="R54" s="148"/>
      <c r="S54" s="148"/>
      <c r="T54" s="148"/>
      <c r="U54" s="148"/>
      <c r="V54" s="148"/>
      <c r="W54" s="148"/>
      <c r="X54" s="148"/>
      <c r="Y54" s="148"/>
      <c r="Z54" s="148"/>
    </row>
    <row r="55" spans="1:26" x14ac:dyDescent="0.25">
      <c r="A55" s="230"/>
      <c r="B55" s="230"/>
      <c r="C55" s="256"/>
      <c r="D55" s="230"/>
      <c r="E55" s="230"/>
      <c r="F55" s="230"/>
      <c r="G55" s="230"/>
      <c r="H55" s="230"/>
      <c r="I55" s="230"/>
      <c r="J55" s="230"/>
      <c r="K55" s="148"/>
      <c r="L55" s="148"/>
      <c r="M55" s="148"/>
      <c r="N55" s="148"/>
      <c r="O55" s="148"/>
      <c r="P55" s="148"/>
      <c r="Q55" s="148"/>
      <c r="R55" s="148"/>
      <c r="S55" s="148"/>
      <c r="T55" s="148"/>
      <c r="U55" s="148"/>
      <c r="V55" s="148"/>
      <c r="W55" s="148"/>
      <c r="X55" s="148"/>
      <c r="Y55" s="148"/>
      <c r="Z55" s="148"/>
    </row>
    <row r="56" spans="1:26" x14ac:dyDescent="0.25">
      <c r="A56" s="230"/>
      <c r="B56" s="230"/>
      <c r="C56" s="256"/>
      <c r="D56" s="230"/>
      <c r="E56" s="230"/>
      <c r="F56" s="230"/>
      <c r="G56" s="230"/>
      <c r="H56" s="230"/>
      <c r="I56" s="230"/>
      <c r="J56" s="230"/>
      <c r="K56" s="148"/>
      <c r="L56" s="148"/>
      <c r="M56" s="148"/>
      <c r="N56" s="148"/>
      <c r="O56" s="148"/>
      <c r="P56" s="148"/>
      <c r="Q56" s="148"/>
      <c r="R56" s="148"/>
      <c r="S56" s="148"/>
      <c r="T56" s="148"/>
      <c r="U56" s="148"/>
      <c r="V56" s="148"/>
      <c r="W56" s="148"/>
      <c r="X56" s="148"/>
      <c r="Y56" s="148"/>
      <c r="Z56" s="148"/>
    </row>
    <row r="57" spans="1:26" x14ac:dyDescent="0.25">
      <c r="A57" s="230"/>
      <c r="B57" s="230"/>
      <c r="C57" s="256"/>
      <c r="D57" s="230"/>
      <c r="E57" s="230"/>
      <c r="F57" s="230"/>
      <c r="G57" s="230"/>
      <c r="H57" s="230"/>
      <c r="I57" s="230"/>
      <c r="J57" s="230"/>
      <c r="K57" s="148"/>
      <c r="L57" s="148"/>
      <c r="M57" s="148"/>
      <c r="N57" s="148"/>
      <c r="O57" s="148"/>
      <c r="P57" s="148"/>
      <c r="Q57" s="148"/>
      <c r="R57" s="148"/>
      <c r="S57" s="148"/>
      <c r="T57" s="148"/>
      <c r="U57" s="148"/>
      <c r="V57" s="148"/>
      <c r="W57" s="148"/>
      <c r="X57" s="148"/>
      <c r="Y57" s="148"/>
      <c r="Z57" s="148"/>
    </row>
    <row r="58" spans="1:26" x14ac:dyDescent="0.25">
      <c r="A58" s="230"/>
      <c r="B58" s="230"/>
      <c r="C58" s="256"/>
      <c r="D58" s="230"/>
      <c r="E58" s="230"/>
      <c r="F58" s="230"/>
      <c r="G58" s="230"/>
      <c r="H58" s="230"/>
      <c r="I58" s="230"/>
      <c r="J58" s="230"/>
      <c r="K58" s="148"/>
      <c r="L58" s="148"/>
      <c r="M58" s="148"/>
      <c r="N58" s="148"/>
      <c r="O58" s="148"/>
      <c r="P58" s="148"/>
      <c r="Q58" s="148"/>
      <c r="R58" s="148"/>
      <c r="S58" s="148"/>
      <c r="T58" s="148"/>
      <c r="U58" s="148"/>
      <c r="V58" s="148"/>
      <c r="W58" s="148"/>
      <c r="X58" s="148"/>
      <c r="Y58" s="148"/>
      <c r="Z58" s="148"/>
    </row>
    <row r="59" spans="1:26" x14ac:dyDescent="0.25">
      <c r="A59" s="230"/>
      <c r="B59" s="230"/>
      <c r="C59" s="256"/>
      <c r="D59" s="230"/>
      <c r="E59" s="230"/>
      <c r="F59" s="230"/>
      <c r="G59" s="230"/>
      <c r="H59" s="230"/>
      <c r="I59" s="230"/>
      <c r="J59" s="230"/>
      <c r="K59" s="148"/>
      <c r="L59" s="148"/>
      <c r="M59" s="148"/>
      <c r="N59" s="148"/>
      <c r="O59" s="148"/>
      <c r="P59" s="148"/>
      <c r="Q59" s="148"/>
      <c r="R59" s="148"/>
      <c r="S59" s="148"/>
      <c r="T59" s="148"/>
      <c r="U59" s="148"/>
      <c r="V59" s="148"/>
      <c r="W59" s="148"/>
      <c r="X59" s="148"/>
      <c r="Y59" s="148"/>
      <c r="Z59" s="148"/>
    </row>
    <row r="60" spans="1:26" x14ac:dyDescent="0.25">
      <c r="A60" s="230"/>
      <c r="B60" s="230"/>
      <c r="C60" s="256"/>
      <c r="D60" s="230"/>
      <c r="E60" s="230"/>
      <c r="F60" s="230"/>
      <c r="G60" s="230"/>
      <c r="H60" s="230"/>
      <c r="I60" s="230"/>
      <c r="J60" s="230"/>
      <c r="K60" s="148"/>
      <c r="L60" s="148"/>
      <c r="M60" s="148"/>
      <c r="N60" s="148"/>
      <c r="O60" s="148"/>
      <c r="P60" s="148"/>
      <c r="Q60" s="148"/>
      <c r="R60" s="148"/>
      <c r="S60" s="148"/>
      <c r="T60" s="148"/>
      <c r="U60" s="148"/>
      <c r="V60" s="148"/>
      <c r="W60" s="148"/>
      <c r="X60" s="148"/>
      <c r="Y60" s="148"/>
      <c r="Z60" s="148"/>
    </row>
    <row r="61" spans="1:26" ht="18.75" x14ac:dyDescent="0.25">
      <c r="A61" s="234"/>
      <c r="B61" s="407" t="s">
        <v>5140</v>
      </c>
      <c r="C61" s="408"/>
      <c r="D61" s="408"/>
      <c r="E61" s="408"/>
      <c r="F61" s="408"/>
      <c r="G61" s="408"/>
      <c r="H61" s="408"/>
      <c r="I61" s="243"/>
      <c r="J61" s="233"/>
      <c r="K61" s="105"/>
      <c r="L61" s="105"/>
      <c r="M61" s="105"/>
      <c r="N61" s="105"/>
      <c r="O61" s="105"/>
      <c r="P61" s="105"/>
      <c r="Q61" s="105"/>
      <c r="R61" s="105"/>
      <c r="S61" s="105"/>
      <c r="T61" s="105"/>
      <c r="U61" s="105"/>
      <c r="V61" s="105"/>
      <c r="W61" s="105"/>
      <c r="X61" s="105"/>
      <c r="Y61" s="105"/>
      <c r="Z61" s="105"/>
    </row>
    <row r="62" spans="1:26" x14ac:dyDescent="0.25">
      <c r="A62" s="234"/>
      <c r="B62" s="232"/>
      <c r="C62" s="232"/>
      <c r="D62" s="232"/>
      <c r="E62" s="232"/>
      <c r="F62" s="232"/>
      <c r="G62" s="232"/>
      <c r="H62" s="232"/>
      <c r="I62" s="232"/>
      <c r="J62" s="233"/>
      <c r="K62" s="105"/>
      <c r="L62" s="105"/>
      <c r="M62" s="105"/>
      <c r="N62" s="105"/>
      <c r="O62" s="105"/>
      <c r="P62" s="105"/>
      <c r="Q62" s="105"/>
      <c r="R62" s="105"/>
      <c r="S62" s="105"/>
      <c r="T62" s="105"/>
      <c r="U62" s="105"/>
      <c r="V62" s="105"/>
      <c r="W62" s="105"/>
      <c r="X62" s="105"/>
      <c r="Y62" s="105"/>
      <c r="Z62" s="105"/>
    </row>
    <row r="63" spans="1:26" x14ac:dyDescent="0.25">
      <c r="A63" s="234"/>
      <c r="B63" s="232"/>
      <c r="C63" s="244" t="s">
        <v>1478</v>
      </c>
      <c r="D63" s="244"/>
      <c r="E63" s="245">
        <f>IF(SUM(D72:D86)=0,"NA",SUM(E72:E86)/SUM(D72:D86))</f>
        <v>1</v>
      </c>
      <c r="F63" s="246"/>
      <c r="G63" s="248"/>
      <c r="H63" s="234"/>
      <c r="I63" s="232"/>
      <c r="J63" s="233"/>
      <c r="K63" s="105"/>
      <c r="L63" s="105"/>
      <c r="M63" s="105"/>
      <c r="N63" s="105"/>
      <c r="O63" s="105"/>
      <c r="P63" s="105"/>
      <c r="Q63" s="105"/>
      <c r="R63" s="105"/>
      <c r="S63" s="105"/>
      <c r="T63" s="105"/>
      <c r="U63" s="105"/>
      <c r="V63" s="105"/>
      <c r="W63" s="105"/>
      <c r="X63" s="105"/>
      <c r="Y63" s="105"/>
      <c r="Z63" s="105"/>
    </row>
    <row r="64" spans="1:26" x14ac:dyDescent="0.25">
      <c r="A64" s="234"/>
      <c r="B64" s="234"/>
      <c r="C64" s="244" t="s">
        <v>1480</v>
      </c>
      <c r="D64" s="244"/>
      <c r="E64" s="245">
        <f>IF(SUM(D72:D86)=0,"NA",SUM(E91:E99)/SUM(D91:D99))</f>
        <v>1</v>
      </c>
      <c r="F64" s="246"/>
      <c r="G64" s="248"/>
      <c r="H64" s="234"/>
      <c r="I64" s="232"/>
      <c r="J64" s="233"/>
      <c r="K64" s="105"/>
      <c r="L64" s="105"/>
      <c r="M64" s="105"/>
      <c r="N64" s="105"/>
      <c r="O64" s="105"/>
      <c r="P64" s="105"/>
      <c r="Q64" s="105"/>
      <c r="R64" s="105"/>
      <c r="S64" s="105"/>
      <c r="T64" s="105"/>
      <c r="U64" s="105"/>
      <c r="V64" s="105"/>
      <c r="W64" s="105"/>
      <c r="X64" s="105"/>
      <c r="Y64" s="105"/>
      <c r="Z64" s="105"/>
    </row>
    <row r="65" spans="1:26" x14ac:dyDescent="0.25">
      <c r="A65" s="234"/>
      <c r="B65" s="234"/>
      <c r="C65" s="244" t="s">
        <v>1482</v>
      </c>
      <c r="D65" s="244"/>
      <c r="E65" s="177">
        <f>IF(SUM(D72:D86)=0,"NA",E63*0.6+E64*0.4)</f>
        <v>1</v>
      </c>
      <c r="F65" s="249"/>
      <c r="G65" s="235" t="s">
        <v>3917</v>
      </c>
      <c r="H65" s="234"/>
      <c r="I65" s="232"/>
      <c r="J65" s="233"/>
      <c r="K65" s="105"/>
      <c r="L65" s="105"/>
      <c r="M65" s="105"/>
      <c r="N65" s="105"/>
      <c r="O65" s="105"/>
      <c r="P65" s="105"/>
      <c r="Q65" s="105"/>
      <c r="R65" s="105"/>
      <c r="S65" s="105"/>
      <c r="T65" s="105"/>
      <c r="U65" s="105"/>
      <c r="V65" s="105"/>
      <c r="W65" s="105"/>
      <c r="X65" s="105"/>
      <c r="Y65" s="105"/>
      <c r="Z65" s="105"/>
    </row>
    <row r="66" spans="1:26" x14ac:dyDescent="0.25">
      <c r="A66" s="234"/>
      <c r="B66" s="234"/>
      <c r="C66" s="234"/>
      <c r="D66" s="234"/>
      <c r="E66" s="236"/>
      <c r="F66" s="236"/>
      <c r="G66" s="234"/>
      <c r="H66" s="234"/>
      <c r="I66" s="232"/>
      <c r="J66" s="233"/>
      <c r="K66" s="105"/>
      <c r="L66" s="105"/>
      <c r="M66" s="105"/>
      <c r="N66" s="105"/>
      <c r="O66" s="105"/>
      <c r="P66" s="105"/>
      <c r="Q66" s="105"/>
      <c r="R66" s="105"/>
      <c r="S66" s="105"/>
      <c r="T66" s="105"/>
      <c r="U66" s="105"/>
      <c r="V66" s="105"/>
      <c r="W66" s="105"/>
      <c r="X66" s="105"/>
      <c r="Y66" s="105"/>
      <c r="Z66" s="105"/>
    </row>
    <row r="67" spans="1:26" x14ac:dyDescent="0.25">
      <c r="A67" s="230"/>
      <c r="B67" s="231"/>
      <c r="C67" s="232"/>
      <c r="D67" s="231"/>
      <c r="E67" s="231"/>
      <c r="F67" s="231"/>
      <c r="G67" s="231"/>
      <c r="H67" s="232"/>
      <c r="I67" s="232"/>
      <c r="J67" s="233"/>
      <c r="K67" s="148"/>
      <c r="L67" s="148"/>
      <c r="M67" s="148"/>
      <c r="N67" s="148"/>
      <c r="O67" s="148"/>
      <c r="P67" s="148"/>
      <c r="Q67" s="148"/>
      <c r="R67" s="148"/>
      <c r="S67" s="148"/>
      <c r="T67" s="148"/>
      <c r="U67" s="148"/>
      <c r="V67" s="148"/>
      <c r="W67" s="148"/>
      <c r="X67" s="148"/>
      <c r="Y67" s="148"/>
      <c r="Z67" s="148"/>
    </row>
    <row r="68" spans="1:26" x14ac:dyDescent="0.25">
      <c r="A68" s="230"/>
      <c r="B68" s="91"/>
      <c r="C68" s="251"/>
      <c r="D68" s="252"/>
      <c r="E68" s="409"/>
      <c r="F68" s="410"/>
      <c r="G68" s="410"/>
      <c r="H68" s="252"/>
      <c r="I68" s="92"/>
      <c r="J68" s="233"/>
      <c r="K68" s="148"/>
      <c r="L68" s="148"/>
      <c r="M68" s="148"/>
      <c r="N68" s="148"/>
      <c r="O68" s="148"/>
      <c r="P68" s="148"/>
      <c r="Q68" s="148"/>
      <c r="R68" s="148"/>
      <c r="S68" s="148"/>
      <c r="T68" s="148"/>
      <c r="U68" s="148"/>
      <c r="V68" s="148"/>
      <c r="W68" s="148"/>
      <c r="X68" s="148"/>
      <c r="Y68" s="148"/>
      <c r="Z68" s="148"/>
    </row>
    <row r="69" spans="1:26" x14ac:dyDescent="0.25">
      <c r="A69" s="230"/>
      <c r="B69" s="49"/>
      <c r="C69" s="234" t="s">
        <v>1484</v>
      </c>
      <c r="D69" s="253"/>
      <c r="E69" s="253"/>
      <c r="F69" s="253"/>
      <c r="G69" s="253"/>
      <c r="H69" s="253"/>
      <c r="I69" s="93"/>
      <c r="J69" s="233"/>
      <c r="K69" s="148"/>
      <c r="L69" s="148"/>
      <c r="M69" s="148"/>
      <c r="N69" s="148"/>
      <c r="O69" s="148"/>
      <c r="P69" s="148"/>
      <c r="Q69" s="148"/>
      <c r="R69" s="148"/>
      <c r="S69" s="148"/>
      <c r="T69" s="148"/>
      <c r="U69" s="148"/>
      <c r="V69" s="148"/>
      <c r="W69" s="148"/>
      <c r="X69" s="148"/>
      <c r="Y69" s="148"/>
      <c r="Z69" s="148"/>
    </row>
    <row r="70" spans="1:26" x14ac:dyDescent="0.25">
      <c r="A70" s="230"/>
      <c r="B70" s="123"/>
      <c r="C70" s="234"/>
      <c r="D70" s="253"/>
      <c r="E70" s="253"/>
      <c r="F70" s="253"/>
      <c r="G70" s="253"/>
      <c r="H70" s="253"/>
      <c r="I70" s="93"/>
      <c r="J70" s="233"/>
      <c r="K70" s="148"/>
      <c r="L70" s="148"/>
      <c r="M70" s="148"/>
      <c r="N70" s="148"/>
      <c r="O70" s="148"/>
      <c r="P70" s="148"/>
      <c r="Q70" s="148"/>
      <c r="R70" s="148"/>
      <c r="S70" s="148"/>
      <c r="T70" s="148"/>
      <c r="U70" s="148"/>
      <c r="V70" s="148"/>
      <c r="W70" s="148"/>
      <c r="X70" s="148"/>
      <c r="Y70" s="148"/>
      <c r="Z70" s="148"/>
    </row>
    <row r="71" spans="1:26" x14ac:dyDescent="0.25">
      <c r="A71" s="230"/>
      <c r="B71" s="123"/>
      <c r="C71" s="232" t="s">
        <v>726</v>
      </c>
      <c r="D71" s="231"/>
      <c r="E71" s="231" t="s">
        <v>1485</v>
      </c>
      <c r="F71" s="231" t="s">
        <v>712</v>
      </c>
      <c r="G71" s="231" t="s">
        <v>1486</v>
      </c>
      <c r="H71" s="253"/>
      <c r="I71" s="93"/>
      <c r="J71" s="233"/>
      <c r="K71" s="148"/>
      <c r="L71" s="148"/>
      <c r="M71" s="148"/>
      <c r="N71" s="148"/>
      <c r="O71" s="148"/>
      <c r="P71" s="148"/>
      <c r="Q71" s="148"/>
      <c r="R71" s="148"/>
      <c r="S71" s="148"/>
      <c r="T71" s="148"/>
      <c r="U71" s="148"/>
      <c r="V71" s="148"/>
      <c r="W71" s="148"/>
      <c r="X71" s="148"/>
      <c r="Y71" s="148"/>
      <c r="Z71" s="148"/>
    </row>
    <row r="72" spans="1:26" x14ac:dyDescent="0.25">
      <c r="A72" s="230"/>
      <c r="B72" s="49"/>
      <c r="C72" s="124" t="s">
        <v>1487</v>
      </c>
      <c r="D72" s="153">
        <f t="shared" ref="D72:D86" si="3">IF(E72="Justificado",0,1)</f>
        <v>1</v>
      </c>
      <c r="E72" s="126">
        <v>1</v>
      </c>
      <c r="F72" s="126"/>
      <c r="G72" s="127"/>
      <c r="H72" s="253"/>
      <c r="I72" s="93"/>
      <c r="J72" s="230"/>
      <c r="K72" s="148"/>
      <c r="L72" s="148"/>
      <c r="M72" s="148"/>
      <c r="N72" s="148"/>
      <c r="O72" s="148"/>
      <c r="P72" s="148"/>
      <c r="Q72" s="148"/>
      <c r="R72" s="148"/>
      <c r="S72" s="148"/>
      <c r="T72" s="148"/>
      <c r="U72" s="148"/>
      <c r="V72" s="148"/>
      <c r="W72" s="148"/>
      <c r="X72" s="148"/>
      <c r="Y72" s="148"/>
      <c r="Z72" s="148"/>
    </row>
    <row r="73" spans="1:26" ht="24" x14ac:dyDescent="0.25">
      <c r="A73" s="230"/>
      <c r="B73" s="49"/>
      <c r="C73" s="124" t="s">
        <v>1488</v>
      </c>
      <c r="D73" s="153">
        <f t="shared" si="3"/>
        <v>1</v>
      </c>
      <c r="E73" s="126">
        <v>1</v>
      </c>
      <c r="F73" s="126"/>
      <c r="G73" s="127"/>
      <c r="H73" s="253"/>
      <c r="I73" s="93"/>
      <c r="J73" s="230"/>
      <c r="K73" s="148"/>
      <c r="L73" s="148"/>
      <c r="M73" s="148"/>
      <c r="N73" s="148"/>
      <c r="O73" s="148"/>
      <c r="P73" s="148"/>
      <c r="Q73" s="148"/>
      <c r="R73" s="148"/>
      <c r="S73" s="148"/>
      <c r="T73" s="148"/>
      <c r="U73" s="148"/>
      <c r="V73" s="148"/>
      <c r="W73" s="148"/>
      <c r="X73" s="148"/>
      <c r="Y73" s="148"/>
      <c r="Z73" s="148"/>
    </row>
    <row r="74" spans="1:26" x14ac:dyDescent="0.25">
      <c r="A74" s="230"/>
      <c r="B74" s="49"/>
      <c r="C74" s="128" t="s">
        <v>5141</v>
      </c>
      <c r="D74" s="153">
        <f t="shared" si="3"/>
        <v>1</v>
      </c>
      <c r="E74" s="126">
        <v>1</v>
      </c>
      <c r="F74" s="126"/>
      <c r="G74" s="127"/>
      <c r="H74" s="253"/>
      <c r="I74" s="93"/>
      <c r="J74" s="230"/>
      <c r="K74" s="148"/>
      <c r="L74" s="148"/>
      <c r="M74" s="148"/>
      <c r="N74" s="148"/>
      <c r="O74" s="148"/>
      <c r="P74" s="148"/>
      <c r="Q74" s="148"/>
      <c r="R74" s="148"/>
      <c r="S74" s="148"/>
      <c r="T74" s="148"/>
      <c r="U74" s="148"/>
      <c r="V74" s="148"/>
      <c r="W74" s="148"/>
      <c r="X74" s="148"/>
      <c r="Y74" s="148"/>
      <c r="Z74" s="148"/>
    </row>
    <row r="75" spans="1:26" ht="24" x14ac:dyDescent="0.25">
      <c r="A75" s="230"/>
      <c r="B75" s="49"/>
      <c r="C75" s="128" t="s">
        <v>5142</v>
      </c>
      <c r="D75" s="153">
        <f t="shared" si="3"/>
        <v>1</v>
      </c>
      <c r="E75" s="126">
        <v>1</v>
      </c>
      <c r="F75" s="126"/>
      <c r="G75" s="127"/>
      <c r="H75" s="253"/>
      <c r="I75" s="93"/>
      <c r="J75" s="230"/>
      <c r="K75" s="148"/>
      <c r="L75" s="148"/>
      <c r="M75" s="148"/>
      <c r="N75" s="148"/>
      <c r="O75" s="148"/>
      <c r="P75" s="148"/>
      <c r="Q75" s="148"/>
      <c r="R75" s="148"/>
      <c r="S75" s="148"/>
      <c r="T75" s="148"/>
      <c r="U75" s="148"/>
      <c r="V75" s="148"/>
      <c r="W75" s="148"/>
      <c r="X75" s="148"/>
      <c r="Y75" s="148"/>
      <c r="Z75" s="148"/>
    </row>
    <row r="76" spans="1:26" x14ac:dyDescent="0.25">
      <c r="A76" s="230"/>
      <c r="B76" s="49"/>
      <c r="C76" s="128" t="s">
        <v>5143</v>
      </c>
      <c r="D76" s="153">
        <f t="shared" si="3"/>
        <v>1</v>
      </c>
      <c r="E76" s="126">
        <v>1</v>
      </c>
      <c r="F76" s="126"/>
      <c r="G76" s="127"/>
      <c r="H76" s="253"/>
      <c r="I76" s="93"/>
      <c r="J76" s="230"/>
      <c r="K76" s="148"/>
      <c r="L76" s="148"/>
      <c r="M76" s="148"/>
      <c r="N76" s="148"/>
      <c r="O76" s="148"/>
      <c r="P76" s="148"/>
      <c r="Q76" s="148"/>
      <c r="R76" s="148"/>
      <c r="S76" s="148"/>
      <c r="T76" s="148"/>
      <c r="U76" s="148"/>
      <c r="V76" s="148"/>
      <c r="W76" s="148"/>
      <c r="X76" s="148"/>
      <c r="Y76" s="148"/>
      <c r="Z76" s="148"/>
    </row>
    <row r="77" spans="1:26" ht="36" x14ac:dyDescent="0.25">
      <c r="A77" s="230"/>
      <c r="B77" s="49"/>
      <c r="C77" s="128" t="s">
        <v>5144</v>
      </c>
      <c r="D77" s="153">
        <f t="shared" si="3"/>
        <v>1</v>
      </c>
      <c r="E77" s="126">
        <v>1</v>
      </c>
      <c r="F77" s="126"/>
      <c r="G77" s="127"/>
      <c r="H77" s="253"/>
      <c r="I77" s="93"/>
      <c r="J77" s="230"/>
      <c r="K77" s="148"/>
      <c r="L77" s="148"/>
      <c r="M77" s="148"/>
      <c r="N77" s="148"/>
      <c r="O77" s="148"/>
      <c r="P77" s="148"/>
      <c r="Q77" s="148"/>
      <c r="R77" s="148"/>
      <c r="S77" s="148"/>
      <c r="T77" s="148"/>
      <c r="U77" s="148"/>
      <c r="V77" s="148"/>
      <c r="W77" s="148"/>
      <c r="X77" s="148"/>
      <c r="Y77" s="148"/>
      <c r="Z77" s="148"/>
    </row>
    <row r="78" spans="1:26" x14ac:dyDescent="0.25">
      <c r="A78" s="230"/>
      <c r="B78" s="49"/>
      <c r="C78" s="128" t="s">
        <v>5145</v>
      </c>
      <c r="D78" s="153">
        <f t="shared" si="3"/>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x14ac:dyDescent="0.25">
      <c r="A79" s="230"/>
      <c r="B79" s="49"/>
      <c r="C79" s="128" t="s">
        <v>5146</v>
      </c>
      <c r="D79" s="153">
        <f t="shared" si="3"/>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x14ac:dyDescent="0.25">
      <c r="A80" s="230"/>
      <c r="B80" s="49"/>
      <c r="C80" s="128" t="s">
        <v>5147</v>
      </c>
      <c r="D80" s="153">
        <f t="shared" si="3"/>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ht="24" x14ac:dyDescent="0.25">
      <c r="A81" s="230"/>
      <c r="B81" s="49"/>
      <c r="C81" s="128" t="s">
        <v>5148</v>
      </c>
      <c r="D81" s="153">
        <f t="shared" si="3"/>
        <v>1</v>
      </c>
      <c r="E81" s="126">
        <v>1</v>
      </c>
      <c r="F81" s="126"/>
      <c r="G81" s="127"/>
      <c r="H81" s="253"/>
      <c r="I81" s="93"/>
      <c r="J81" s="230"/>
      <c r="K81" s="148"/>
      <c r="L81" s="148"/>
      <c r="M81" s="148"/>
      <c r="N81" s="148"/>
      <c r="O81" s="148"/>
      <c r="P81" s="148"/>
      <c r="Q81" s="148"/>
      <c r="R81" s="148"/>
      <c r="S81" s="148"/>
      <c r="T81" s="148"/>
      <c r="U81" s="148"/>
      <c r="V81" s="148"/>
      <c r="W81" s="148"/>
      <c r="X81" s="148"/>
      <c r="Y81" s="148"/>
      <c r="Z81" s="148"/>
    </row>
    <row r="82" spans="1:26" ht="24" x14ac:dyDescent="0.25">
      <c r="A82" s="230"/>
      <c r="B82" s="49"/>
      <c r="C82" s="128" t="s">
        <v>5149</v>
      </c>
      <c r="D82" s="153">
        <f t="shared" si="3"/>
        <v>1</v>
      </c>
      <c r="E82" s="126">
        <v>1</v>
      </c>
      <c r="F82" s="126"/>
      <c r="G82" s="127"/>
      <c r="H82" s="253"/>
      <c r="I82" s="93"/>
      <c r="J82" s="230"/>
      <c r="K82" s="148"/>
      <c r="L82" s="148"/>
      <c r="M82" s="148"/>
      <c r="N82" s="148"/>
      <c r="O82" s="148"/>
      <c r="P82" s="148"/>
      <c r="Q82" s="148"/>
      <c r="R82" s="148"/>
      <c r="S82" s="148"/>
      <c r="T82" s="148"/>
      <c r="U82" s="148"/>
      <c r="V82" s="148"/>
      <c r="W82" s="148"/>
      <c r="X82" s="148"/>
      <c r="Y82" s="148"/>
      <c r="Z82" s="148"/>
    </row>
    <row r="83" spans="1:26" x14ac:dyDescent="0.25">
      <c r="A83" s="230"/>
      <c r="B83" s="49"/>
      <c r="C83" s="128" t="s">
        <v>5150</v>
      </c>
      <c r="D83" s="153">
        <f t="shared" si="3"/>
        <v>1</v>
      </c>
      <c r="E83" s="126">
        <v>1</v>
      </c>
      <c r="F83" s="126"/>
      <c r="G83" s="127"/>
      <c r="H83" s="253"/>
      <c r="I83" s="93"/>
      <c r="J83" s="230"/>
      <c r="K83" s="148"/>
      <c r="L83" s="148"/>
      <c r="M83" s="148"/>
      <c r="N83" s="148"/>
      <c r="O83" s="148"/>
      <c r="P83" s="148"/>
      <c r="Q83" s="148"/>
      <c r="R83" s="148"/>
      <c r="S83" s="148"/>
      <c r="T83" s="148"/>
      <c r="U83" s="148"/>
      <c r="V83" s="148"/>
      <c r="W83" s="148"/>
      <c r="X83" s="148"/>
      <c r="Y83" s="148"/>
      <c r="Z83" s="148"/>
    </row>
    <row r="84" spans="1:26" x14ac:dyDescent="0.25">
      <c r="A84" s="230"/>
      <c r="B84" s="49"/>
      <c r="C84" s="128" t="s">
        <v>5151</v>
      </c>
      <c r="D84" s="153">
        <f t="shared" si="3"/>
        <v>1</v>
      </c>
      <c r="E84" s="126">
        <v>1</v>
      </c>
      <c r="F84" s="126"/>
      <c r="G84" s="127"/>
      <c r="H84" s="253"/>
      <c r="I84" s="93"/>
      <c r="J84" s="230"/>
      <c r="K84" s="148"/>
      <c r="L84" s="148"/>
      <c r="M84" s="148"/>
      <c r="N84" s="148"/>
      <c r="O84" s="148"/>
      <c r="P84" s="148"/>
      <c r="Q84" s="148"/>
      <c r="R84" s="148"/>
      <c r="S84" s="148"/>
      <c r="T84" s="148"/>
      <c r="U84" s="148"/>
      <c r="V84" s="148"/>
      <c r="W84" s="148"/>
      <c r="X84" s="148"/>
      <c r="Y84" s="148"/>
      <c r="Z84" s="148"/>
    </row>
    <row r="85" spans="1:26" ht="36" x14ac:dyDescent="0.25">
      <c r="A85" s="230"/>
      <c r="B85" s="49"/>
      <c r="C85" s="128" t="s">
        <v>5152</v>
      </c>
      <c r="D85" s="153">
        <f t="shared" si="3"/>
        <v>1</v>
      </c>
      <c r="E85" s="126">
        <v>1</v>
      </c>
      <c r="F85" s="126"/>
      <c r="G85" s="127"/>
      <c r="H85" s="253"/>
      <c r="I85" s="129"/>
      <c r="J85" s="230"/>
      <c r="K85" s="148"/>
      <c r="L85" s="148"/>
      <c r="M85" s="148"/>
      <c r="N85" s="148"/>
      <c r="O85" s="148"/>
      <c r="P85" s="148"/>
      <c r="Q85" s="148"/>
      <c r="R85" s="148"/>
      <c r="S85" s="148"/>
      <c r="T85" s="148"/>
      <c r="U85" s="148"/>
      <c r="V85" s="148"/>
      <c r="W85" s="148"/>
      <c r="X85" s="148"/>
      <c r="Y85" s="148"/>
      <c r="Z85" s="148"/>
    </row>
    <row r="86" spans="1:26" x14ac:dyDescent="0.25">
      <c r="A86" s="230"/>
      <c r="B86" s="49"/>
      <c r="C86" s="128" t="s">
        <v>5153</v>
      </c>
      <c r="D86" s="153">
        <f t="shared" si="3"/>
        <v>1</v>
      </c>
      <c r="E86" s="126">
        <v>1</v>
      </c>
      <c r="F86" s="126"/>
      <c r="G86" s="127"/>
      <c r="H86" s="253"/>
      <c r="I86" s="129"/>
      <c r="J86" s="230"/>
      <c r="K86" s="148"/>
      <c r="L86" s="148"/>
      <c r="M86" s="148"/>
      <c r="N86" s="148"/>
      <c r="O86" s="148"/>
      <c r="P86" s="148"/>
      <c r="Q86" s="148"/>
      <c r="R86" s="148"/>
      <c r="S86" s="148"/>
      <c r="T86" s="148"/>
      <c r="U86" s="148"/>
      <c r="V86" s="148"/>
      <c r="W86" s="148"/>
      <c r="X86" s="148"/>
      <c r="Y86" s="148"/>
      <c r="Z86" s="148"/>
    </row>
    <row r="87" spans="1:26" x14ac:dyDescent="0.25">
      <c r="A87" s="230"/>
      <c r="B87" s="49"/>
      <c r="C87" s="234"/>
      <c r="D87" s="253"/>
      <c r="E87" s="253"/>
      <c r="F87" s="253"/>
      <c r="G87" s="253"/>
      <c r="H87" s="253"/>
      <c r="I87" s="129"/>
      <c r="J87" s="230"/>
      <c r="K87" s="148"/>
      <c r="L87" s="148"/>
      <c r="M87" s="148"/>
      <c r="N87" s="148"/>
      <c r="O87" s="148"/>
      <c r="P87" s="148"/>
      <c r="Q87" s="148"/>
      <c r="R87" s="148"/>
      <c r="S87" s="148"/>
      <c r="T87" s="148"/>
      <c r="U87" s="148"/>
      <c r="V87" s="148"/>
      <c r="W87" s="148"/>
      <c r="X87" s="148"/>
      <c r="Y87" s="148"/>
      <c r="Z87" s="148"/>
    </row>
    <row r="88" spans="1:26" x14ac:dyDescent="0.25">
      <c r="A88" s="230"/>
      <c r="B88" s="49"/>
      <c r="C88" s="234" t="s">
        <v>1480</v>
      </c>
      <c r="D88" s="253"/>
      <c r="E88" s="253"/>
      <c r="F88" s="253"/>
      <c r="G88" s="253"/>
      <c r="H88" s="253"/>
      <c r="I88" s="129"/>
      <c r="J88" s="230"/>
      <c r="K88" s="148"/>
      <c r="L88" s="148"/>
      <c r="M88" s="148"/>
      <c r="N88" s="148"/>
      <c r="O88" s="148"/>
      <c r="P88" s="148"/>
      <c r="Q88" s="148"/>
      <c r="R88" s="148"/>
      <c r="S88" s="148"/>
      <c r="T88" s="148"/>
      <c r="U88" s="148"/>
      <c r="V88" s="148"/>
      <c r="W88" s="148"/>
      <c r="X88" s="148"/>
      <c r="Y88" s="148"/>
      <c r="Z88" s="148"/>
    </row>
    <row r="89" spans="1:26" x14ac:dyDescent="0.25">
      <c r="A89" s="230"/>
      <c r="B89" s="49"/>
      <c r="C89" s="234"/>
      <c r="D89" s="253"/>
      <c r="E89" s="253"/>
      <c r="F89" s="253"/>
      <c r="G89" s="253"/>
      <c r="H89" s="253"/>
      <c r="I89" s="129"/>
      <c r="J89" s="230"/>
      <c r="K89" s="148"/>
      <c r="L89" s="148"/>
      <c r="M89" s="148"/>
      <c r="N89" s="148"/>
      <c r="O89" s="148"/>
      <c r="P89" s="148"/>
      <c r="Q89" s="148"/>
      <c r="R89" s="148"/>
      <c r="S89" s="148"/>
      <c r="T89" s="148"/>
      <c r="U89" s="148"/>
      <c r="V89" s="148"/>
      <c r="W89" s="148"/>
      <c r="X89" s="148"/>
      <c r="Y89" s="148"/>
      <c r="Z89" s="148"/>
    </row>
    <row r="90" spans="1:26" x14ac:dyDescent="0.25">
      <c r="A90" s="230"/>
      <c r="B90" s="49"/>
      <c r="C90" s="232" t="s">
        <v>726</v>
      </c>
      <c r="D90" s="231"/>
      <c r="E90" s="231" t="s">
        <v>1485</v>
      </c>
      <c r="F90" s="231" t="s">
        <v>712</v>
      </c>
      <c r="G90" s="231" t="s">
        <v>1486</v>
      </c>
      <c r="H90" s="253"/>
      <c r="I90" s="129"/>
      <c r="J90" s="230"/>
      <c r="K90" s="148"/>
      <c r="L90" s="148"/>
      <c r="M90" s="148"/>
      <c r="N90" s="148"/>
      <c r="O90" s="148"/>
      <c r="P90" s="148"/>
      <c r="Q90" s="148"/>
      <c r="R90" s="148"/>
      <c r="S90" s="148"/>
      <c r="T90" s="148"/>
      <c r="U90" s="148"/>
      <c r="V90" s="148"/>
      <c r="W90" s="148"/>
      <c r="X90" s="148"/>
      <c r="Y90" s="148"/>
      <c r="Z90" s="148"/>
    </row>
    <row r="91" spans="1:26" x14ac:dyDescent="0.25">
      <c r="A91" s="230"/>
      <c r="B91" s="49"/>
      <c r="C91" s="130" t="s">
        <v>2834</v>
      </c>
      <c r="D91" s="153">
        <f t="shared" ref="D91:D97" si="4">IF(E91="Justificado",0,1)</f>
        <v>1</v>
      </c>
      <c r="E91" s="126">
        <v>1</v>
      </c>
      <c r="F91" s="126"/>
      <c r="G91" s="127"/>
      <c r="H91" s="253"/>
      <c r="I91" s="129"/>
      <c r="J91" s="230"/>
      <c r="K91" s="148"/>
      <c r="L91" s="148"/>
      <c r="M91" s="148"/>
      <c r="N91" s="148"/>
      <c r="O91" s="148"/>
      <c r="P91" s="148"/>
      <c r="Q91" s="148"/>
      <c r="R91" s="148"/>
      <c r="S91" s="148"/>
      <c r="T91" s="148"/>
      <c r="U91" s="148"/>
      <c r="V91" s="148"/>
      <c r="W91" s="148"/>
      <c r="X91" s="148"/>
      <c r="Y91" s="148"/>
      <c r="Z91" s="148"/>
    </row>
    <row r="92" spans="1:26" ht="36" x14ac:dyDescent="0.25">
      <c r="A92" s="230"/>
      <c r="B92" s="49"/>
      <c r="C92" s="124" t="s">
        <v>5134</v>
      </c>
      <c r="D92" s="153">
        <f t="shared" si="4"/>
        <v>1</v>
      </c>
      <c r="E92" s="126">
        <v>1</v>
      </c>
      <c r="F92" s="126"/>
      <c r="G92" s="127"/>
      <c r="H92" s="253"/>
      <c r="I92" s="129"/>
      <c r="J92" s="230"/>
      <c r="K92" s="148"/>
      <c r="L92" s="148"/>
      <c r="M92" s="148"/>
      <c r="N92" s="148"/>
      <c r="O92" s="148"/>
      <c r="P92" s="148"/>
      <c r="Q92" s="148"/>
      <c r="R92" s="148"/>
      <c r="S92" s="148"/>
      <c r="T92" s="148"/>
      <c r="U92" s="148"/>
      <c r="V92" s="148"/>
      <c r="W92" s="148"/>
      <c r="X92" s="148"/>
      <c r="Y92" s="148"/>
      <c r="Z92" s="148"/>
    </row>
    <row r="93" spans="1:26" ht="36" x14ac:dyDescent="0.25">
      <c r="A93" s="230"/>
      <c r="B93" s="49"/>
      <c r="C93" s="124" t="s">
        <v>5135</v>
      </c>
      <c r="D93" s="153">
        <f t="shared" si="4"/>
        <v>1</v>
      </c>
      <c r="E93" s="126">
        <v>1</v>
      </c>
      <c r="F93" s="126"/>
      <c r="G93" s="127"/>
      <c r="H93" s="253"/>
      <c r="I93" s="129"/>
      <c r="J93" s="230"/>
      <c r="K93" s="148"/>
      <c r="L93" s="148"/>
      <c r="M93" s="148"/>
      <c r="N93" s="148"/>
      <c r="O93" s="148"/>
      <c r="P93" s="148"/>
      <c r="Q93" s="148"/>
      <c r="R93" s="148"/>
      <c r="S93" s="148"/>
      <c r="T93" s="148"/>
      <c r="U93" s="148"/>
      <c r="V93" s="148"/>
      <c r="W93" s="148"/>
      <c r="X93" s="148"/>
      <c r="Y93" s="148"/>
      <c r="Z93" s="148"/>
    </row>
    <row r="94" spans="1:26" ht="24" x14ac:dyDescent="0.25">
      <c r="A94" s="230"/>
      <c r="B94" s="49"/>
      <c r="C94" s="124" t="s">
        <v>5136</v>
      </c>
      <c r="D94" s="153">
        <f t="shared" si="4"/>
        <v>1</v>
      </c>
      <c r="E94" s="126">
        <v>1</v>
      </c>
      <c r="F94" s="126"/>
      <c r="G94" s="127"/>
      <c r="H94" s="253"/>
      <c r="I94" s="129"/>
      <c r="J94" s="230"/>
      <c r="K94" s="148"/>
      <c r="L94" s="148"/>
      <c r="M94" s="148"/>
      <c r="N94" s="148"/>
      <c r="O94" s="148"/>
      <c r="P94" s="148"/>
      <c r="Q94" s="148"/>
      <c r="R94" s="148"/>
      <c r="S94" s="148"/>
      <c r="T94" s="148"/>
      <c r="U94" s="148"/>
      <c r="V94" s="148"/>
      <c r="W94" s="148"/>
      <c r="X94" s="148"/>
      <c r="Y94" s="148"/>
      <c r="Z94" s="148"/>
    </row>
    <row r="95" spans="1:26" ht="24" x14ac:dyDescent="0.25">
      <c r="A95" s="230"/>
      <c r="B95" s="49"/>
      <c r="C95" s="124" t="s">
        <v>4238</v>
      </c>
      <c r="D95" s="153">
        <f t="shared" si="4"/>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ht="24" x14ac:dyDescent="0.25">
      <c r="A96" s="230"/>
      <c r="B96" s="49"/>
      <c r="C96" s="124" t="s">
        <v>5137</v>
      </c>
      <c r="D96" s="153">
        <f t="shared" si="4"/>
        <v>1</v>
      </c>
      <c r="E96" s="126">
        <v>1</v>
      </c>
      <c r="F96" s="126"/>
      <c r="G96" s="127"/>
      <c r="H96" s="253"/>
      <c r="I96" s="129"/>
      <c r="J96" s="230"/>
      <c r="K96" s="148"/>
      <c r="L96" s="148"/>
      <c r="M96" s="148"/>
      <c r="N96" s="148"/>
      <c r="O96" s="148"/>
      <c r="P96" s="148"/>
      <c r="Q96" s="148"/>
      <c r="R96" s="148"/>
      <c r="S96" s="148"/>
      <c r="T96" s="148"/>
      <c r="U96" s="148"/>
      <c r="V96" s="148"/>
      <c r="W96" s="148"/>
      <c r="X96" s="148"/>
      <c r="Y96" s="148"/>
      <c r="Z96" s="148"/>
    </row>
    <row r="97" spans="1:26" ht="36" x14ac:dyDescent="0.25">
      <c r="A97" s="230"/>
      <c r="B97" s="49"/>
      <c r="C97" s="124" t="s">
        <v>5138</v>
      </c>
      <c r="D97" s="153">
        <f t="shared" si="4"/>
        <v>1</v>
      </c>
      <c r="E97" s="126">
        <v>1</v>
      </c>
      <c r="F97" s="126"/>
      <c r="G97" s="127"/>
      <c r="H97" s="253"/>
      <c r="I97" s="129"/>
      <c r="J97" s="230"/>
      <c r="K97" s="148"/>
      <c r="L97" s="148"/>
      <c r="M97" s="148"/>
      <c r="N97" s="148"/>
      <c r="O97" s="148"/>
      <c r="P97" s="148"/>
      <c r="Q97" s="148"/>
      <c r="R97" s="148"/>
      <c r="S97" s="148"/>
      <c r="T97" s="148"/>
      <c r="U97" s="148"/>
      <c r="V97" s="148"/>
      <c r="W97" s="148"/>
      <c r="X97" s="148"/>
      <c r="Y97" s="148"/>
      <c r="Z97" s="148"/>
    </row>
    <row r="98" spans="1:26" ht="36" x14ac:dyDescent="0.25">
      <c r="A98" s="230"/>
      <c r="B98" s="49"/>
      <c r="C98" s="130" t="s">
        <v>5154</v>
      </c>
      <c r="D98" s="153">
        <f t="shared" ref="D98:D99" si="5">IF(E98="Justificado",0,1)</f>
        <v>1</v>
      </c>
      <c r="E98" s="126">
        <v>1</v>
      </c>
      <c r="F98" s="126"/>
      <c r="G98" s="127"/>
      <c r="H98" s="253"/>
      <c r="I98" s="129"/>
      <c r="J98" s="230"/>
      <c r="K98" s="148"/>
      <c r="L98" s="148"/>
      <c r="M98" s="148"/>
      <c r="N98" s="148"/>
      <c r="O98" s="148"/>
      <c r="P98" s="148"/>
      <c r="Q98" s="148"/>
      <c r="R98" s="148"/>
      <c r="S98" s="148"/>
      <c r="T98" s="148"/>
      <c r="U98" s="148"/>
      <c r="V98" s="148"/>
      <c r="W98" s="148"/>
      <c r="X98" s="148"/>
      <c r="Y98" s="148"/>
      <c r="Z98" s="148"/>
    </row>
    <row r="99" spans="1:26" x14ac:dyDescent="0.25">
      <c r="A99" s="230"/>
      <c r="B99" s="49"/>
      <c r="C99" s="124" t="s">
        <v>4716</v>
      </c>
      <c r="D99" s="153">
        <f t="shared" si="5"/>
        <v>1</v>
      </c>
      <c r="E99" s="126">
        <v>1</v>
      </c>
      <c r="F99" s="126"/>
      <c r="G99" s="127"/>
      <c r="H99" s="253"/>
      <c r="I99" s="129"/>
      <c r="J99" s="230"/>
      <c r="K99" s="148"/>
      <c r="L99" s="148"/>
      <c r="M99" s="148"/>
      <c r="N99" s="148"/>
      <c r="O99" s="148"/>
      <c r="P99" s="148"/>
      <c r="Q99" s="148"/>
      <c r="R99" s="148"/>
      <c r="S99" s="148"/>
      <c r="T99" s="148"/>
      <c r="U99" s="148"/>
      <c r="V99" s="148"/>
      <c r="W99" s="148"/>
      <c r="X99" s="148"/>
      <c r="Y99" s="148"/>
      <c r="Z99" s="148"/>
    </row>
    <row r="100" spans="1:26" x14ac:dyDescent="0.25">
      <c r="A100" s="230"/>
      <c r="B100" s="97"/>
      <c r="C100" s="254"/>
      <c r="D100" s="255"/>
      <c r="E100" s="255"/>
      <c r="F100" s="255"/>
      <c r="G100" s="255"/>
      <c r="H100" s="255"/>
      <c r="I100" s="98"/>
      <c r="J100" s="230"/>
      <c r="K100" s="148"/>
      <c r="L100" s="148"/>
      <c r="M100" s="148"/>
      <c r="N100" s="148"/>
      <c r="O100" s="148"/>
      <c r="P100" s="148"/>
      <c r="Q100" s="148"/>
      <c r="R100" s="148"/>
      <c r="S100" s="148"/>
      <c r="T100" s="148"/>
      <c r="U100" s="148"/>
      <c r="V100" s="148"/>
      <c r="W100" s="148"/>
      <c r="X100" s="148"/>
      <c r="Y100" s="148"/>
      <c r="Z100" s="148"/>
    </row>
    <row r="101" spans="1:26" x14ac:dyDescent="0.25">
      <c r="A101" s="230"/>
      <c r="B101" s="230"/>
      <c r="C101" s="256"/>
      <c r="D101" s="230"/>
      <c r="E101" s="230"/>
      <c r="F101" s="230"/>
      <c r="G101" s="230"/>
      <c r="H101" s="230"/>
      <c r="I101" s="230"/>
      <c r="J101" s="230"/>
      <c r="K101" s="148"/>
      <c r="L101" s="148"/>
      <c r="M101" s="148"/>
      <c r="N101" s="148"/>
      <c r="O101" s="148"/>
      <c r="P101" s="148"/>
      <c r="Q101" s="148"/>
      <c r="R101" s="148"/>
      <c r="S101" s="148"/>
      <c r="T101" s="148"/>
      <c r="U101" s="148"/>
      <c r="V101" s="148"/>
      <c r="W101" s="148"/>
      <c r="X101" s="148"/>
      <c r="Y101" s="148"/>
      <c r="Z101" s="148"/>
    </row>
    <row r="102" spans="1:26" x14ac:dyDescent="0.25">
      <c r="A102" s="230"/>
      <c r="B102" s="230"/>
      <c r="C102" s="256"/>
      <c r="D102" s="230"/>
      <c r="E102" s="230"/>
      <c r="F102" s="230"/>
      <c r="G102" s="230"/>
      <c r="H102" s="230"/>
      <c r="I102" s="230"/>
      <c r="J102" s="230"/>
      <c r="K102" s="148"/>
      <c r="L102" s="148"/>
      <c r="M102" s="148"/>
      <c r="N102" s="148"/>
      <c r="O102" s="148"/>
      <c r="P102" s="148"/>
      <c r="Q102" s="148"/>
      <c r="R102" s="148"/>
      <c r="S102" s="148"/>
      <c r="T102" s="148"/>
      <c r="U102" s="148"/>
      <c r="V102" s="148"/>
      <c r="W102" s="148"/>
      <c r="X102" s="148"/>
      <c r="Y102" s="148"/>
      <c r="Z102" s="148"/>
    </row>
    <row r="103" spans="1:26" x14ac:dyDescent="0.25">
      <c r="A103" s="230"/>
      <c r="B103" s="230"/>
      <c r="C103" s="256"/>
      <c r="D103" s="230"/>
      <c r="E103" s="230"/>
      <c r="F103" s="230"/>
      <c r="G103" s="230"/>
      <c r="H103" s="230"/>
      <c r="I103" s="230"/>
      <c r="J103" s="230"/>
      <c r="K103" s="148"/>
      <c r="L103" s="148"/>
      <c r="M103" s="148"/>
      <c r="N103" s="148"/>
      <c r="O103" s="148"/>
      <c r="P103" s="148"/>
      <c r="Q103" s="148"/>
      <c r="R103" s="148"/>
      <c r="S103" s="148"/>
      <c r="T103" s="148"/>
      <c r="U103" s="148"/>
      <c r="V103" s="148"/>
      <c r="W103" s="148"/>
      <c r="X103" s="148"/>
      <c r="Y103" s="148"/>
      <c r="Z103" s="148"/>
    </row>
    <row r="104" spans="1:26" x14ac:dyDescent="0.25">
      <c r="A104" s="230"/>
      <c r="B104" s="230"/>
      <c r="C104" s="256"/>
      <c r="D104" s="230"/>
      <c r="E104" s="230"/>
      <c r="F104" s="230"/>
      <c r="G104" s="230"/>
      <c r="H104" s="230"/>
      <c r="I104" s="230"/>
      <c r="J104" s="230"/>
      <c r="K104" s="148"/>
      <c r="L104" s="148"/>
      <c r="M104" s="148"/>
      <c r="N104" s="148"/>
      <c r="O104" s="148"/>
      <c r="P104" s="148"/>
      <c r="Q104" s="148"/>
      <c r="R104" s="148"/>
      <c r="S104" s="148"/>
      <c r="T104" s="148"/>
      <c r="U104" s="148"/>
      <c r="V104" s="148"/>
      <c r="W104" s="148"/>
      <c r="X104" s="148"/>
      <c r="Y104" s="148"/>
      <c r="Z104" s="148"/>
    </row>
    <row r="105" spans="1:26" x14ac:dyDescent="0.25">
      <c r="A105" s="230"/>
      <c r="B105" s="230"/>
      <c r="C105" s="256"/>
      <c r="D105" s="230"/>
      <c r="E105" s="230"/>
      <c r="F105" s="230"/>
      <c r="G105" s="230"/>
      <c r="H105" s="230"/>
      <c r="I105" s="230"/>
      <c r="J105" s="230"/>
      <c r="K105" s="148"/>
      <c r="L105" s="148"/>
      <c r="M105" s="148"/>
      <c r="N105" s="148"/>
      <c r="O105" s="148"/>
      <c r="P105" s="148"/>
      <c r="Q105" s="148"/>
      <c r="R105" s="148"/>
      <c r="S105" s="148"/>
      <c r="T105" s="148"/>
      <c r="U105" s="148"/>
      <c r="V105" s="148"/>
      <c r="W105" s="148"/>
      <c r="X105" s="148"/>
      <c r="Y105" s="148"/>
      <c r="Z105" s="148"/>
    </row>
    <row r="106" spans="1:26" x14ac:dyDescent="0.25">
      <c r="A106" s="230"/>
      <c r="B106" s="230"/>
      <c r="C106" s="256"/>
      <c r="D106" s="230"/>
      <c r="E106" s="230"/>
      <c r="F106" s="230"/>
      <c r="G106" s="230"/>
      <c r="H106" s="230"/>
      <c r="I106" s="230"/>
      <c r="J106" s="230"/>
      <c r="K106" s="148"/>
      <c r="L106" s="148"/>
      <c r="M106" s="148"/>
      <c r="N106" s="148"/>
      <c r="O106" s="148"/>
      <c r="P106" s="148"/>
      <c r="Q106" s="148"/>
      <c r="R106" s="148"/>
      <c r="S106" s="148"/>
      <c r="T106" s="148"/>
      <c r="U106" s="148"/>
      <c r="V106" s="148"/>
      <c r="W106" s="148"/>
      <c r="X106" s="148"/>
      <c r="Y106" s="148"/>
      <c r="Z106" s="148"/>
    </row>
    <row r="107" spans="1:26" ht="18.75" x14ac:dyDescent="0.25">
      <c r="A107" s="234"/>
      <c r="B107" s="407" t="s">
        <v>5155</v>
      </c>
      <c r="C107" s="408"/>
      <c r="D107" s="408"/>
      <c r="E107" s="408"/>
      <c r="F107" s="408"/>
      <c r="G107" s="408"/>
      <c r="H107" s="408"/>
      <c r="I107" s="243"/>
      <c r="J107" s="233"/>
      <c r="K107" s="105"/>
      <c r="L107" s="105"/>
      <c r="M107" s="105"/>
      <c r="N107" s="105"/>
      <c r="O107" s="105"/>
      <c r="P107" s="105"/>
      <c r="Q107" s="105"/>
      <c r="R107" s="105"/>
      <c r="S107" s="105"/>
      <c r="T107" s="105"/>
      <c r="U107" s="105"/>
      <c r="V107" s="105"/>
      <c r="W107" s="105"/>
      <c r="X107" s="105"/>
      <c r="Y107" s="105"/>
      <c r="Z107" s="105"/>
    </row>
    <row r="108" spans="1:26" x14ac:dyDescent="0.25">
      <c r="A108" s="234"/>
      <c r="B108" s="232"/>
      <c r="C108" s="232"/>
      <c r="D108" s="232"/>
      <c r="E108" s="232"/>
      <c r="F108" s="232"/>
      <c r="G108" s="232"/>
      <c r="H108" s="232"/>
      <c r="I108" s="232"/>
      <c r="J108" s="233"/>
      <c r="K108" s="105"/>
      <c r="L108" s="105"/>
      <c r="M108" s="105"/>
      <c r="N108" s="105"/>
      <c r="O108" s="105"/>
      <c r="P108" s="105"/>
      <c r="Q108" s="105"/>
      <c r="R108" s="105"/>
      <c r="S108" s="105"/>
      <c r="T108" s="105"/>
      <c r="U108" s="105"/>
      <c r="V108" s="105"/>
      <c r="W108" s="105"/>
      <c r="X108" s="105"/>
      <c r="Y108" s="105"/>
      <c r="Z108" s="105"/>
    </row>
    <row r="109" spans="1:26" x14ac:dyDescent="0.25">
      <c r="A109" s="234"/>
      <c r="B109" s="232"/>
      <c r="C109" s="244" t="s">
        <v>1478</v>
      </c>
      <c r="D109" s="244"/>
      <c r="E109" s="245">
        <f>IF(SUM(D118:D125)=0,"NA",SUM(E118:E125)/SUM(D118:D125))</f>
        <v>1</v>
      </c>
      <c r="F109" s="246"/>
      <c r="G109" s="248"/>
      <c r="H109" s="234"/>
      <c r="I109" s="232"/>
      <c r="J109" s="233"/>
      <c r="K109" s="105"/>
      <c r="L109" s="105"/>
      <c r="M109" s="105"/>
      <c r="N109" s="105"/>
      <c r="O109" s="105"/>
      <c r="P109" s="105"/>
      <c r="Q109" s="105"/>
      <c r="R109" s="105"/>
      <c r="S109" s="105"/>
      <c r="T109" s="105"/>
      <c r="U109" s="105"/>
      <c r="V109" s="105"/>
      <c r="W109" s="105"/>
      <c r="X109" s="105"/>
      <c r="Y109" s="105"/>
      <c r="Z109" s="105"/>
    </row>
    <row r="110" spans="1:26" x14ac:dyDescent="0.25">
      <c r="A110" s="234"/>
      <c r="B110" s="234"/>
      <c r="C110" s="244" t="s">
        <v>1480</v>
      </c>
      <c r="D110" s="244"/>
      <c r="E110" s="245">
        <f>IF(SUM(D118:D125)=0,"NA",SUM(E130:E138)/SUM(D130:D138))</f>
        <v>1</v>
      </c>
      <c r="F110" s="246"/>
      <c r="G110" s="248"/>
      <c r="H110" s="234"/>
      <c r="I110" s="232"/>
      <c r="J110" s="233"/>
      <c r="K110" s="105"/>
      <c r="L110" s="105"/>
      <c r="M110" s="105"/>
      <c r="N110" s="105"/>
      <c r="O110" s="105"/>
      <c r="P110" s="105"/>
      <c r="Q110" s="105"/>
      <c r="R110" s="105"/>
      <c r="S110" s="105"/>
      <c r="T110" s="105"/>
      <c r="U110" s="105"/>
      <c r="V110" s="105"/>
      <c r="W110" s="105"/>
      <c r="X110" s="105"/>
      <c r="Y110" s="105"/>
      <c r="Z110" s="105"/>
    </row>
    <row r="111" spans="1:26" x14ac:dyDescent="0.25">
      <c r="A111" s="234"/>
      <c r="B111" s="234"/>
      <c r="C111" s="244" t="s">
        <v>1482</v>
      </c>
      <c r="D111" s="244"/>
      <c r="E111" s="177">
        <f>IF(SUM(D118:D125)=0,"NA",E109*0.6+E110*0.4)</f>
        <v>1</v>
      </c>
      <c r="F111" s="249"/>
      <c r="G111" s="235" t="s">
        <v>3917</v>
      </c>
      <c r="H111" s="234"/>
      <c r="I111" s="232"/>
      <c r="J111" s="233"/>
      <c r="K111" s="105"/>
      <c r="L111" s="105"/>
      <c r="M111" s="105"/>
      <c r="N111" s="105"/>
      <c r="O111" s="105"/>
      <c r="P111" s="105"/>
      <c r="Q111" s="105"/>
      <c r="R111" s="105"/>
      <c r="S111" s="105"/>
      <c r="T111" s="105"/>
      <c r="U111" s="105"/>
      <c r="V111" s="105"/>
      <c r="W111" s="105"/>
      <c r="X111" s="105"/>
      <c r="Y111" s="105"/>
      <c r="Z111" s="105"/>
    </row>
    <row r="112" spans="1:26" x14ac:dyDescent="0.25">
      <c r="A112" s="234"/>
      <c r="B112" s="234"/>
      <c r="C112" s="234"/>
      <c r="D112" s="234"/>
      <c r="E112" s="236"/>
      <c r="F112" s="236"/>
      <c r="G112" s="234"/>
      <c r="H112" s="234"/>
      <c r="I112" s="232"/>
      <c r="J112" s="233"/>
      <c r="K112" s="105"/>
      <c r="L112" s="105"/>
      <c r="M112" s="105"/>
      <c r="N112" s="105"/>
      <c r="O112" s="105"/>
      <c r="P112" s="105"/>
      <c r="Q112" s="105"/>
      <c r="R112" s="105"/>
      <c r="S112" s="105"/>
      <c r="T112" s="105"/>
      <c r="U112" s="105"/>
      <c r="V112" s="105"/>
      <c r="W112" s="105"/>
      <c r="X112" s="105"/>
      <c r="Y112" s="105"/>
      <c r="Z112" s="105"/>
    </row>
    <row r="113" spans="1:26" x14ac:dyDescent="0.25">
      <c r="A113" s="230"/>
      <c r="B113" s="231"/>
      <c r="C113" s="232"/>
      <c r="D113" s="231"/>
      <c r="E113" s="231"/>
      <c r="F113" s="231"/>
      <c r="G113" s="231"/>
      <c r="H113" s="232"/>
      <c r="I113" s="232"/>
      <c r="J113" s="233"/>
      <c r="K113" s="148"/>
      <c r="L113" s="148"/>
      <c r="M113" s="148"/>
      <c r="N113" s="148"/>
      <c r="O113" s="148"/>
      <c r="P113" s="148"/>
      <c r="Q113" s="148"/>
      <c r="R113" s="148"/>
      <c r="S113" s="148"/>
      <c r="T113" s="148"/>
      <c r="U113" s="148"/>
      <c r="V113" s="148"/>
      <c r="W113" s="148"/>
      <c r="X113" s="148"/>
      <c r="Y113" s="148"/>
      <c r="Z113" s="148"/>
    </row>
    <row r="114" spans="1:26" x14ac:dyDescent="0.25">
      <c r="A114" s="230"/>
      <c r="B114" s="91"/>
      <c r="C114" s="251"/>
      <c r="D114" s="252"/>
      <c r="E114" s="409"/>
      <c r="F114" s="410"/>
      <c r="G114" s="410"/>
      <c r="H114" s="252"/>
      <c r="I114" s="92"/>
      <c r="J114" s="233"/>
      <c r="K114" s="148"/>
      <c r="L114" s="148"/>
      <c r="M114" s="148"/>
      <c r="N114" s="148"/>
      <c r="O114" s="148"/>
      <c r="P114" s="148"/>
      <c r="Q114" s="148"/>
      <c r="R114" s="148"/>
      <c r="S114" s="148"/>
      <c r="T114" s="148"/>
      <c r="U114" s="148"/>
      <c r="V114" s="148"/>
      <c r="W114" s="148"/>
      <c r="X114" s="148"/>
      <c r="Y114" s="148"/>
      <c r="Z114" s="148"/>
    </row>
    <row r="115" spans="1:26" x14ac:dyDescent="0.25">
      <c r="A115" s="230"/>
      <c r="B115" s="49"/>
      <c r="C115" s="234" t="s">
        <v>1484</v>
      </c>
      <c r="D115" s="253"/>
      <c r="E115" s="253"/>
      <c r="F115" s="253"/>
      <c r="G115" s="253"/>
      <c r="H115" s="253"/>
      <c r="I115" s="93"/>
      <c r="J115" s="233"/>
      <c r="K115" s="148"/>
      <c r="L115" s="148"/>
      <c r="M115" s="148"/>
      <c r="N115" s="148"/>
      <c r="O115" s="148"/>
      <c r="P115" s="148"/>
      <c r="Q115" s="148"/>
      <c r="R115" s="148"/>
      <c r="S115" s="148"/>
      <c r="T115" s="148"/>
      <c r="U115" s="148"/>
      <c r="V115" s="148"/>
      <c r="W115" s="148"/>
      <c r="X115" s="148"/>
      <c r="Y115" s="148"/>
      <c r="Z115" s="148"/>
    </row>
    <row r="116" spans="1:26" x14ac:dyDescent="0.25">
      <c r="A116" s="230"/>
      <c r="B116" s="123"/>
      <c r="C116" s="234"/>
      <c r="D116" s="253"/>
      <c r="E116" s="253"/>
      <c r="F116" s="253"/>
      <c r="G116" s="253"/>
      <c r="H116" s="253"/>
      <c r="I116" s="93"/>
      <c r="J116" s="233"/>
      <c r="K116" s="148"/>
      <c r="L116" s="148"/>
      <c r="M116" s="148"/>
      <c r="N116" s="148"/>
      <c r="O116" s="148"/>
      <c r="P116" s="148"/>
      <c r="Q116" s="148"/>
      <c r="R116" s="148"/>
      <c r="S116" s="148"/>
      <c r="T116" s="148"/>
      <c r="U116" s="148"/>
      <c r="V116" s="148"/>
      <c r="W116" s="148"/>
      <c r="X116" s="148"/>
      <c r="Y116" s="148"/>
      <c r="Z116" s="148"/>
    </row>
    <row r="117" spans="1:26" x14ac:dyDescent="0.25">
      <c r="A117" s="230"/>
      <c r="B117" s="123"/>
      <c r="C117" s="232" t="s">
        <v>726</v>
      </c>
      <c r="D117" s="231"/>
      <c r="E117" s="231" t="s">
        <v>1485</v>
      </c>
      <c r="F117" s="231" t="s">
        <v>712</v>
      </c>
      <c r="G117" s="231" t="s">
        <v>1486</v>
      </c>
      <c r="H117" s="253"/>
      <c r="I117" s="93"/>
      <c r="J117" s="233"/>
      <c r="K117" s="148"/>
      <c r="L117" s="148"/>
      <c r="M117" s="148"/>
      <c r="N117" s="148"/>
      <c r="O117" s="148"/>
      <c r="P117" s="148"/>
      <c r="Q117" s="148"/>
      <c r="R117" s="148"/>
      <c r="S117" s="148"/>
      <c r="T117" s="148"/>
      <c r="U117" s="148"/>
      <c r="V117" s="148"/>
      <c r="W117" s="148"/>
      <c r="X117" s="148"/>
      <c r="Y117" s="148"/>
      <c r="Z117" s="148"/>
    </row>
    <row r="118" spans="1:26" x14ac:dyDescent="0.25">
      <c r="A118" s="230"/>
      <c r="B118" s="49"/>
      <c r="C118" s="124" t="s">
        <v>1487</v>
      </c>
      <c r="D118" s="153">
        <f t="shared" ref="D118:D125" si="6">IF(E118="Justificado",0,1)</f>
        <v>1</v>
      </c>
      <c r="E118" s="126">
        <v>1</v>
      </c>
      <c r="F118" s="126"/>
      <c r="G118" s="127"/>
      <c r="H118" s="253"/>
      <c r="I118" s="93"/>
      <c r="J118" s="230"/>
      <c r="K118" s="148"/>
      <c r="L118" s="148"/>
      <c r="M118" s="148"/>
      <c r="N118" s="148"/>
      <c r="O118" s="148"/>
      <c r="P118" s="148"/>
      <c r="Q118" s="148"/>
      <c r="R118" s="148"/>
      <c r="S118" s="148"/>
      <c r="T118" s="148"/>
      <c r="U118" s="148"/>
      <c r="V118" s="148"/>
      <c r="W118" s="148"/>
      <c r="X118" s="148"/>
      <c r="Y118" s="148"/>
      <c r="Z118" s="148"/>
    </row>
    <row r="119" spans="1:26" ht="24" x14ac:dyDescent="0.25">
      <c r="A119" s="230"/>
      <c r="B119" s="49"/>
      <c r="C119" s="124" t="s">
        <v>1488</v>
      </c>
      <c r="D119" s="153">
        <f t="shared" si="6"/>
        <v>1</v>
      </c>
      <c r="E119" s="126">
        <v>1</v>
      </c>
      <c r="F119" s="126"/>
      <c r="G119" s="127"/>
      <c r="H119" s="253"/>
      <c r="I119" s="93"/>
      <c r="J119" s="230"/>
      <c r="K119" s="148"/>
      <c r="L119" s="148"/>
      <c r="M119" s="148"/>
      <c r="N119" s="148"/>
      <c r="O119" s="148"/>
      <c r="P119" s="148"/>
      <c r="Q119" s="148"/>
      <c r="R119" s="148"/>
      <c r="S119" s="148"/>
      <c r="T119" s="148"/>
      <c r="U119" s="148"/>
      <c r="V119" s="148"/>
      <c r="W119" s="148"/>
      <c r="X119" s="148"/>
      <c r="Y119" s="148"/>
      <c r="Z119" s="148"/>
    </row>
    <row r="120" spans="1:26" x14ac:dyDescent="0.25">
      <c r="A120" s="230"/>
      <c r="B120" s="49"/>
      <c r="C120" s="128" t="s">
        <v>5156</v>
      </c>
      <c r="D120" s="153">
        <f t="shared" si="6"/>
        <v>1</v>
      </c>
      <c r="E120" s="126">
        <v>1</v>
      </c>
      <c r="F120" s="126"/>
      <c r="G120" s="127"/>
      <c r="H120" s="253"/>
      <c r="I120" s="93"/>
      <c r="J120" s="230"/>
      <c r="K120" s="148"/>
      <c r="L120" s="148"/>
      <c r="M120" s="148"/>
      <c r="N120" s="148"/>
      <c r="O120" s="148"/>
      <c r="P120" s="148"/>
      <c r="Q120" s="148"/>
      <c r="R120" s="148"/>
      <c r="S120" s="148"/>
      <c r="T120" s="148"/>
      <c r="U120" s="148"/>
      <c r="V120" s="148"/>
      <c r="W120" s="148"/>
      <c r="X120" s="148"/>
      <c r="Y120" s="148"/>
      <c r="Z120" s="148"/>
    </row>
    <row r="121" spans="1:26" x14ac:dyDescent="0.25">
      <c r="A121" s="230"/>
      <c r="B121" s="49"/>
      <c r="C121" s="128" t="s">
        <v>5157</v>
      </c>
      <c r="D121" s="153">
        <f t="shared" si="6"/>
        <v>1</v>
      </c>
      <c r="E121" s="126">
        <v>1</v>
      </c>
      <c r="F121" s="126"/>
      <c r="G121" s="127"/>
      <c r="H121" s="253"/>
      <c r="I121" s="93"/>
      <c r="J121" s="230"/>
      <c r="K121" s="148"/>
      <c r="L121" s="148"/>
      <c r="M121" s="148"/>
      <c r="N121" s="148"/>
      <c r="O121" s="148"/>
      <c r="P121" s="148"/>
      <c r="Q121" s="148"/>
      <c r="R121" s="148"/>
      <c r="S121" s="148"/>
      <c r="T121" s="148"/>
      <c r="U121" s="148"/>
      <c r="V121" s="148"/>
      <c r="W121" s="148"/>
      <c r="X121" s="148"/>
      <c r="Y121" s="148"/>
      <c r="Z121" s="148"/>
    </row>
    <row r="122" spans="1:26" x14ac:dyDescent="0.25">
      <c r="A122" s="230"/>
      <c r="B122" s="49"/>
      <c r="C122" s="128" t="s">
        <v>5158</v>
      </c>
      <c r="D122" s="153">
        <f t="shared" si="6"/>
        <v>1</v>
      </c>
      <c r="E122" s="126">
        <v>1</v>
      </c>
      <c r="F122" s="126"/>
      <c r="G122" s="127"/>
      <c r="H122" s="253"/>
      <c r="I122" s="93"/>
      <c r="J122" s="230"/>
      <c r="K122" s="148"/>
      <c r="L122" s="148"/>
      <c r="M122" s="148"/>
      <c r="N122" s="148"/>
      <c r="O122" s="148"/>
      <c r="P122" s="148"/>
      <c r="Q122" s="148"/>
      <c r="R122" s="148"/>
      <c r="S122" s="148"/>
      <c r="T122" s="148"/>
      <c r="U122" s="148"/>
      <c r="V122" s="148"/>
      <c r="W122" s="148"/>
      <c r="X122" s="148"/>
      <c r="Y122" s="148"/>
      <c r="Z122" s="148"/>
    </row>
    <row r="123" spans="1:26" ht="36" x14ac:dyDescent="0.25">
      <c r="A123" s="230"/>
      <c r="B123" s="49"/>
      <c r="C123" s="128" t="s">
        <v>5159</v>
      </c>
      <c r="D123" s="153">
        <f t="shared" si="6"/>
        <v>1</v>
      </c>
      <c r="E123" s="126">
        <v>1</v>
      </c>
      <c r="F123" s="126"/>
      <c r="G123" s="127"/>
      <c r="H123" s="253"/>
      <c r="I123" s="93"/>
      <c r="J123" s="230"/>
      <c r="K123" s="148"/>
      <c r="L123" s="148"/>
      <c r="M123" s="148"/>
      <c r="N123" s="148"/>
      <c r="O123" s="148"/>
      <c r="P123" s="148"/>
      <c r="Q123" s="148"/>
      <c r="R123" s="148"/>
      <c r="S123" s="148"/>
      <c r="T123" s="148"/>
      <c r="U123" s="148"/>
      <c r="V123" s="148"/>
      <c r="W123" s="148"/>
      <c r="X123" s="148"/>
      <c r="Y123" s="148"/>
      <c r="Z123" s="148"/>
    </row>
    <row r="124" spans="1:26" ht="24" x14ac:dyDescent="0.25">
      <c r="A124" s="230"/>
      <c r="B124" s="49"/>
      <c r="C124" s="128" t="s">
        <v>5160</v>
      </c>
      <c r="D124" s="153">
        <f t="shared" si="6"/>
        <v>1</v>
      </c>
      <c r="E124" s="126">
        <v>1</v>
      </c>
      <c r="F124" s="126"/>
      <c r="G124" s="127"/>
      <c r="H124" s="253"/>
      <c r="I124" s="129"/>
      <c r="J124" s="230"/>
      <c r="K124" s="148"/>
      <c r="L124" s="148"/>
      <c r="M124" s="148"/>
      <c r="N124" s="148"/>
      <c r="O124" s="148"/>
      <c r="P124" s="148"/>
      <c r="Q124" s="148"/>
      <c r="R124" s="148"/>
      <c r="S124" s="148"/>
      <c r="T124" s="148"/>
      <c r="U124" s="148"/>
      <c r="V124" s="148"/>
      <c r="W124" s="148"/>
      <c r="X124" s="148"/>
      <c r="Y124" s="148"/>
      <c r="Z124" s="148"/>
    </row>
    <row r="125" spans="1:26" ht="48" x14ac:dyDescent="0.25">
      <c r="A125" s="230"/>
      <c r="B125" s="49"/>
      <c r="C125" s="128" t="s">
        <v>5161</v>
      </c>
      <c r="D125" s="153">
        <f t="shared" si="6"/>
        <v>1</v>
      </c>
      <c r="E125" s="126">
        <v>1</v>
      </c>
      <c r="F125" s="126"/>
      <c r="G125" s="127"/>
      <c r="H125" s="253"/>
      <c r="I125" s="129"/>
      <c r="J125" s="230"/>
      <c r="K125" s="148"/>
      <c r="L125" s="148"/>
      <c r="M125" s="148"/>
      <c r="N125" s="148"/>
      <c r="O125" s="148"/>
      <c r="P125" s="148"/>
      <c r="Q125" s="148"/>
      <c r="R125" s="148"/>
      <c r="S125" s="148"/>
      <c r="T125" s="148"/>
      <c r="U125" s="148"/>
      <c r="V125" s="148"/>
      <c r="W125" s="148"/>
      <c r="X125" s="148"/>
      <c r="Y125" s="148"/>
      <c r="Z125" s="148"/>
    </row>
    <row r="126" spans="1:26" x14ac:dyDescent="0.25">
      <c r="A126" s="230"/>
      <c r="B126" s="49"/>
      <c r="C126" s="234"/>
      <c r="D126" s="253"/>
      <c r="E126" s="253"/>
      <c r="F126" s="253"/>
      <c r="G126" s="253"/>
      <c r="H126" s="253"/>
      <c r="I126" s="129"/>
      <c r="J126" s="230"/>
      <c r="K126" s="148"/>
      <c r="L126" s="148"/>
      <c r="M126" s="148"/>
      <c r="N126" s="148"/>
      <c r="O126" s="148"/>
      <c r="P126" s="148"/>
      <c r="Q126" s="148"/>
      <c r="R126" s="148"/>
      <c r="S126" s="148"/>
      <c r="T126" s="148"/>
      <c r="U126" s="148"/>
      <c r="V126" s="148"/>
      <c r="W126" s="148"/>
      <c r="X126" s="148"/>
      <c r="Y126" s="148"/>
      <c r="Z126" s="148"/>
    </row>
    <row r="127" spans="1:26" x14ac:dyDescent="0.25">
      <c r="A127" s="230"/>
      <c r="B127" s="49"/>
      <c r="C127" s="234" t="s">
        <v>1480</v>
      </c>
      <c r="D127" s="253"/>
      <c r="E127" s="253"/>
      <c r="F127" s="253"/>
      <c r="G127" s="253"/>
      <c r="H127" s="253"/>
      <c r="I127" s="129"/>
      <c r="J127" s="230"/>
      <c r="K127" s="148"/>
      <c r="L127" s="148"/>
      <c r="M127" s="148"/>
      <c r="N127" s="148"/>
      <c r="O127" s="148"/>
      <c r="P127" s="148"/>
      <c r="Q127" s="148"/>
      <c r="R127" s="148"/>
      <c r="S127" s="148"/>
      <c r="T127" s="148"/>
      <c r="U127" s="148"/>
      <c r="V127" s="148"/>
      <c r="W127" s="148"/>
      <c r="X127" s="148"/>
      <c r="Y127" s="148"/>
      <c r="Z127" s="148"/>
    </row>
    <row r="128" spans="1:26" x14ac:dyDescent="0.25">
      <c r="A128" s="230"/>
      <c r="B128" s="49"/>
      <c r="C128" s="234"/>
      <c r="D128" s="253"/>
      <c r="E128" s="253"/>
      <c r="F128" s="253"/>
      <c r="G128" s="253"/>
      <c r="H128" s="253"/>
      <c r="I128" s="129"/>
      <c r="J128" s="230"/>
      <c r="K128" s="148"/>
      <c r="L128" s="148"/>
      <c r="M128" s="148"/>
      <c r="N128" s="148"/>
      <c r="O128" s="148"/>
      <c r="P128" s="148"/>
      <c r="Q128" s="148"/>
      <c r="R128" s="148"/>
      <c r="S128" s="148"/>
      <c r="T128" s="148"/>
      <c r="U128" s="148"/>
      <c r="V128" s="148"/>
      <c r="W128" s="148"/>
      <c r="X128" s="148"/>
      <c r="Y128" s="148"/>
      <c r="Z128" s="148"/>
    </row>
    <row r="129" spans="1:26" x14ac:dyDescent="0.25">
      <c r="A129" s="230"/>
      <c r="B129" s="49"/>
      <c r="C129" s="232" t="s">
        <v>726</v>
      </c>
      <c r="D129" s="231"/>
      <c r="E129" s="231" t="s">
        <v>1485</v>
      </c>
      <c r="F129" s="231" t="s">
        <v>712</v>
      </c>
      <c r="G129" s="231" t="s">
        <v>1486</v>
      </c>
      <c r="H129" s="253"/>
      <c r="I129" s="129"/>
      <c r="J129" s="230"/>
      <c r="K129" s="148"/>
      <c r="L129" s="148"/>
      <c r="M129" s="148"/>
      <c r="N129" s="148"/>
      <c r="O129" s="148"/>
      <c r="P129" s="148"/>
      <c r="Q129" s="148"/>
      <c r="R129" s="148"/>
      <c r="S129" s="148"/>
      <c r="T129" s="148"/>
      <c r="U129" s="148"/>
      <c r="V129" s="148"/>
      <c r="W129" s="148"/>
      <c r="X129" s="148"/>
      <c r="Y129" s="148"/>
      <c r="Z129" s="148"/>
    </row>
    <row r="130" spans="1:26" x14ac:dyDescent="0.25">
      <c r="A130" s="230"/>
      <c r="B130" s="49"/>
      <c r="C130" s="130" t="s">
        <v>2834</v>
      </c>
      <c r="D130" s="153">
        <f t="shared" ref="D130:D136" si="7">IF(E130="Justificado",0,1)</f>
        <v>1</v>
      </c>
      <c r="E130" s="126">
        <v>1</v>
      </c>
      <c r="F130" s="126"/>
      <c r="G130" s="127"/>
      <c r="H130" s="253"/>
      <c r="I130" s="129"/>
      <c r="J130" s="230"/>
      <c r="K130" s="148"/>
      <c r="L130" s="148"/>
      <c r="M130" s="148"/>
      <c r="N130" s="148"/>
      <c r="O130" s="148"/>
      <c r="P130" s="148"/>
      <c r="Q130" s="148"/>
      <c r="R130" s="148"/>
      <c r="S130" s="148"/>
      <c r="T130" s="148"/>
      <c r="U130" s="148"/>
      <c r="V130" s="148"/>
      <c r="W130" s="148"/>
      <c r="X130" s="148"/>
      <c r="Y130" s="148"/>
      <c r="Z130" s="148"/>
    </row>
    <row r="131" spans="1:26" ht="36" x14ac:dyDescent="0.25">
      <c r="A131" s="230"/>
      <c r="B131" s="49"/>
      <c r="C131" s="124" t="s">
        <v>5134</v>
      </c>
      <c r="D131" s="153">
        <f t="shared" si="7"/>
        <v>1</v>
      </c>
      <c r="E131" s="126">
        <v>1</v>
      </c>
      <c r="F131" s="126"/>
      <c r="G131" s="127"/>
      <c r="H131" s="253"/>
      <c r="I131" s="129"/>
      <c r="J131" s="230"/>
      <c r="K131" s="148"/>
      <c r="L131" s="148"/>
      <c r="M131" s="148"/>
      <c r="N131" s="148"/>
      <c r="O131" s="148"/>
      <c r="P131" s="148"/>
      <c r="Q131" s="148"/>
      <c r="R131" s="148"/>
      <c r="S131" s="148"/>
      <c r="T131" s="148"/>
      <c r="U131" s="148"/>
      <c r="V131" s="148"/>
      <c r="W131" s="148"/>
      <c r="X131" s="148"/>
      <c r="Y131" s="148"/>
      <c r="Z131" s="148"/>
    </row>
    <row r="132" spans="1:26" ht="36" x14ac:dyDescent="0.25">
      <c r="A132" s="230"/>
      <c r="B132" s="49"/>
      <c r="C132" s="124" t="s">
        <v>5135</v>
      </c>
      <c r="D132" s="153">
        <f t="shared" si="7"/>
        <v>1</v>
      </c>
      <c r="E132" s="126">
        <v>1</v>
      </c>
      <c r="F132" s="126"/>
      <c r="G132" s="127"/>
      <c r="H132" s="253"/>
      <c r="I132" s="129"/>
      <c r="J132" s="230"/>
      <c r="K132" s="148"/>
      <c r="L132" s="148"/>
      <c r="M132" s="148"/>
      <c r="N132" s="148"/>
      <c r="O132" s="148"/>
      <c r="P132" s="148"/>
      <c r="Q132" s="148"/>
      <c r="R132" s="148"/>
      <c r="S132" s="148"/>
      <c r="T132" s="148"/>
      <c r="U132" s="148"/>
      <c r="V132" s="148"/>
      <c r="W132" s="148"/>
      <c r="X132" s="148"/>
      <c r="Y132" s="148"/>
      <c r="Z132" s="148"/>
    </row>
    <row r="133" spans="1:26" ht="24" x14ac:dyDescent="0.25">
      <c r="A133" s="230"/>
      <c r="B133" s="49"/>
      <c r="C133" s="124" t="s">
        <v>5136</v>
      </c>
      <c r="D133" s="153">
        <f t="shared" si="7"/>
        <v>1</v>
      </c>
      <c r="E133" s="126">
        <v>1</v>
      </c>
      <c r="F133" s="126"/>
      <c r="G133" s="127"/>
      <c r="H133" s="253"/>
      <c r="I133" s="129"/>
      <c r="J133" s="230"/>
      <c r="K133" s="148"/>
      <c r="L133" s="148"/>
      <c r="M133" s="148"/>
      <c r="N133" s="148"/>
      <c r="O133" s="148"/>
      <c r="P133" s="148"/>
      <c r="Q133" s="148"/>
      <c r="R133" s="148"/>
      <c r="S133" s="148"/>
      <c r="T133" s="148"/>
      <c r="U133" s="148"/>
      <c r="V133" s="148"/>
      <c r="W133" s="148"/>
      <c r="X133" s="148"/>
      <c r="Y133" s="148"/>
      <c r="Z133" s="148"/>
    </row>
    <row r="134" spans="1:26" ht="24" x14ac:dyDescent="0.25">
      <c r="A134" s="230"/>
      <c r="B134" s="49"/>
      <c r="C134" s="124" t="s">
        <v>4238</v>
      </c>
      <c r="D134" s="153">
        <f t="shared" si="7"/>
        <v>1</v>
      </c>
      <c r="E134" s="126">
        <v>1</v>
      </c>
      <c r="F134" s="126"/>
      <c r="G134" s="127"/>
      <c r="H134" s="253"/>
      <c r="I134" s="129"/>
      <c r="J134" s="230"/>
      <c r="K134" s="148"/>
      <c r="L134" s="148"/>
      <c r="M134" s="148"/>
      <c r="N134" s="148"/>
      <c r="O134" s="148"/>
      <c r="P134" s="148"/>
      <c r="Q134" s="148"/>
      <c r="R134" s="148"/>
      <c r="S134" s="148"/>
      <c r="T134" s="148"/>
      <c r="U134" s="148"/>
      <c r="V134" s="148"/>
      <c r="W134" s="148"/>
      <c r="X134" s="148"/>
      <c r="Y134" s="148"/>
      <c r="Z134" s="148"/>
    </row>
    <row r="135" spans="1:26" ht="24" x14ac:dyDescent="0.25">
      <c r="A135" s="230"/>
      <c r="B135" s="49"/>
      <c r="C135" s="124" t="s">
        <v>5137</v>
      </c>
      <c r="D135" s="153">
        <f t="shared" si="7"/>
        <v>1</v>
      </c>
      <c r="E135" s="126">
        <v>1</v>
      </c>
      <c r="F135" s="126"/>
      <c r="G135" s="127"/>
      <c r="H135" s="253"/>
      <c r="I135" s="129"/>
      <c r="J135" s="230"/>
      <c r="K135" s="148"/>
      <c r="L135" s="148"/>
      <c r="M135" s="148"/>
      <c r="N135" s="148"/>
      <c r="O135" s="148"/>
      <c r="P135" s="148"/>
      <c r="Q135" s="148"/>
      <c r="R135" s="148"/>
      <c r="S135" s="148"/>
      <c r="T135" s="148"/>
      <c r="U135" s="148"/>
      <c r="V135" s="148"/>
      <c r="W135" s="148"/>
      <c r="X135" s="148"/>
      <c r="Y135" s="148"/>
      <c r="Z135" s="148"/>
    </row>
    <row r="136" spans="1:26" ht="36" x14ac:dyDescent="0.25">
      <c r="A136" s="230"/>
      <c r="B136" s="49"/>
      <c r="C136" s="124" t="s">
        <v>5138</v>
      </c>
      <c r="D136" s="153">
        <f t="shared" si="7"/>
        <v>1</v>
      </c>
      <c r="E136" s="126">
        <v>1</v>
      </c>
      <c r="F136" s="126"/>
      <c r="G136" s="127"/>
      <c r="H136" s="253"/>
      <c r="I136" s="129"/>
      <c r="J136" s="230"/>
      <c r="K136" s="148"/>
      <c r="L136" s="148"/>
      <c r="M136" s="148"/>
      <c r="N136" s="148"/>
      <c r="O136" s="148"/>
      <c r="P136" s="148"/>
      <c r="Q136" s="148"/>
      <c r="R136" s="148"/>
      <c r="S136" s="148"/>
      <c r="T136" s="148"/>
      <c r="U136" s="148"/>
      <c r="V136" s="148"/>
      <c r="W136" s="148"/>
      <c r="X136" s="148"/>
      <c r="Y136" s="148"/>
      <c r="Z136" s="148"/>
    </row>
    <row r="137" spans="1:26" ht="36" x14ac:dyDescent="0.25">
      <c r="A137" s="230"/>
      <c r="B137" s="49"/>
      <c r="C137" s="130" t="s">
        <v>5162</v>
      </c>
      <c r="D137" s="153">
        <f t="shared" ref="D137:D138" si="8">IF(E137="Justificado",0,1)</f>
        <v>1</v>
      </c>
      <c r="E137" s="126">
        <v>1</v>
      </c>
      <c r="F137" s="126"/>
      <c r="G137" s="127"/>
      <c r="H137" s="253"/>
      <c r="I137" s="129"/>
      <c r="J137" s="230"/>
      <c r="K137" s="148"/>
      <c r="L137" s="148"/>
      <c r="M137" s="148"/>
      <c r="N137" s="148"/>
      <c r="O137" s="148"/>
      <c r="P137" s="148"/>
      <c r="Q137" s="148"/>
      <c r="R137" s="148"/>
      <c r="S137" s="148"/>
      <c r="T137" s="148"/>
      <c r="U137" s="148"/>
      <c r="V137" s="148"/>
      <c r="W137" s="148"/>
      <c r="X137" s="148"/>
      <c r="Y137" s="148"/>
      <c r="Z137" s="148"/>
    </row>
    <row r="138" spans="1:26" x14ac:dyDescent="0.25">
      <c r="A138" s="230"/>
      <c r="B138" s="49"/>
      <c r="C138" s="124" t="s">
        <v>4716</v>
      </c>
      <c r="D138" s="153">
        <f t="shared" si="8"/>
        <v>1</v>
      </c>
      <c r="E138" s="126">
        <v>1</v>
      </c>
      <c r="F138" s="126"/>
      <c r="G138" s="127"/>
      <c r="H138" s="253"/>
      <c r="I138" s="129"/>
      <c r="J138" s="230"/>
      <c r="K138" s="148"/>
      <c r="L138" s="148"/>
      <c r="M138" s="148"/>
      <c r="N138" s="148"/>
      <c r="O138" s="148"/>
      <c r="P138" s="148"/>
      <c r="Q138" s="148"/>
      <c r="R138" s="148"/>
      <c r="S138" s="148"/>
      <c r="T138" s="148"/>
      <c r="U138" s="148"/>
      <c r="V138" s="148"/>
      <c r="W138" s="148"/>
      <c r="X138" s="148"/>
      <c r="Y138" s="148"/>
      <c r="Z138" s="148"/>
    </row>
    <row r="139" spans="1:26" x14ac:dyDescent="0.25">
      <c r="A139" s="230"/>
      <c r="B139" s="97"/>
      <c r="C139" s="254"/>
      <c r="D139" s="255"/>
      <c r="E139" s="255"/>
      <c r="F139" s="255"/>
      <c r="G139" s="255"/>
      <c r="H139" s="255"/>
      <c r="I139" s="98"/>
      <c r="J139" s="230"/>
      <c r="K139" s="148"/>
      <c r="L139" s="148"/>
      <c r="M139" s="148"/>
      <c r="N139" s="148"/>
      <c r="O139" s="148"/>
      <c r="P139" s="148"/>
      <c r="Q139" s="148"/>
      <c r="R139" s="148"/>
      <c r="S139" s="148"/>
      <c r="T139" s="148"/>
      <c r="U139" s="148"/>
      <c r="V139" s="148"/>
      <c r="W139" s="148"/>
      <c r="X139" s="148"/>
      <c r="Y139" s="148"/>
      <c r="Z139" s="148"/>
    </row>
    <row r="140" spans="1:26" x14ac:dyDescent="0.25">
      <c r="A140" s="230"/>
      <c r="B140" s="230"/>
      <c r="C140" s="256"/>
      <c r="D140" s="230"/>
      <c r="E140" s="230"/>
      <c r="F140" s="230"/>
      <c r="G140" s="230"/>
      <c r="H140" s="230"/>
      <c r="I140" s="230"/>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230"/>
      <c r="C141" s="256"/>
      <c r="D141" s="230"/>
      <c r="E141" s="230"/>
      <c r="F141" s="230"/>
      <c r="G141" s="230"/>
      <c r="H141" s="230"/>
      <c r="I141" s="230"/>
      <c r="J141" s="230"/>
      <c r="K141" s="148"/>
      <c r="L141" s="148"/>
      <c r="M141" s="148"/>
      <c r="N141" s="148"/>
      <c r="O141" s="148"/>
      <c r="P141" s="148"/>
      <c r="Q141" s="148"/>
      <c r="R141" s="148"/>
      <c r="S141" s="148"/>
      <c r="T141" s="148"/>
      <c r="U141" s="148"/>
      <c r="V141" s="148"/>
      <c r="W141" s="148"/>
      <c r="X141" s="148"/>
      <c r="Y141" s="148"/>
      <c r="Z141" s="148"/>
    </row>
    <row r="142" spans="1:26" x14ac:dyDescent="0.25">
      <c r="A142" s="230"/>
      <c r="B142" s="230"/>
      <c r="C142" s="256"/>
      <c r="D142" s="230"/>
      <c r="E142" s="230"/>
      <c r="F142" s="230"/>
      <c r="G142" s="230"/>
      <c r="H142" s="230"/>
      <c r="I142" s="230"/>
      <c r="J142" s="230"/>
      <c r="K142" s="148"/>
      <c r="L142" s="148"/>
      <c r="M142" s="148"/>
      <c r="N142" s="148"/>
      <c r="O142" s="148"/>
      <c r="P142" s="148"/>
      <c r="Q142" s="148"/>
      <c r="R142" s="148"/>
      <c r="S142" s="148"/>
      <c r="T142" s="148"/>
      <c r="U142" s="148"/>
      <c r="V142" s="148"/>
      <c r="W142" s="148"/>
      <c r="X142" s="148"/>
      <c r="Y142" s="148"/>
      <c r="Z142" s="148"/>
    </row>
    <row r="143" spans="1:26" x14ac:dyDescent="0.25">
      <c r="A143" s="230"/>
      <c r="B143" s="230"/>
      <c r="C143" s="256"/>
      <c r="D143" s="230"/>
      <c r="E143" s="230"/>
      <c r="F143" s="230"/>
      <c r="G143" s="230"/>
      <c r="H143" s="230"/>
      <c r="I143" s="230"/>
      <c r="J143" s="230"/>
      <c r="K143" s="148"/>
      <c r="L143" s="148"/>
      <c r="M143" s="148"/>
      <c r="N143" s="148"/>
      <c r="O143" s="148"/>
      <c r="P143" s="148"/>
      <c r="Q143" s="148"/>
      <c r="R143" s="148"/>
      <c r="S143" s="148"/>
      <c r="T143" s="148"/>
      <c r="U143" s="148"/>
      <c r="V143" s="148"/>
      <c r="W143" s="148"/>
      <c r="X143" s="148"/>
      <c r="Y143" s="148"/>
      <c r="Z143" s="148"/>
    </row>
    <row r="144" spans="1:26" x14ac:dyDescent="0.25">
      <c r="A144" s="230"/>
      <c r="B144" s="230"/>
      <c r="C144" s="256"/>
      <c r="D144" s="230"/>
      <c r="E144" s="230"/>
      <c r="F144" s="230"/>
      <c r="G144" s="230"/>
      <c r="H144" s="230"/>
      <c r="I144" s="230"/>
      <c r="J144" s="230"/>
      <c r="K144" s="148"/>
      <c r="L144" s="148"/>
      <c r="M144" s="148"/>
      <c r="N144" s="148"/>
      <c r="O144" s="148"/>
      <c r="P144" s="148"/>
      <c r="Q144" s="148"/>
      <c r="R144" s="148"/>
      <c r="S144" s="148"/>
      <c r="T144" s="148"/>
      <c r="U144" s="148"/>
      <c r="V144" s="148"/>
      <c r="W144" s="148"/>
      <c r="X144" s="148"/>
      <c r="Y144" s="148"/>
      <c r="Z144" s="148"/>
    </row>
    <row r="145" spans="1:26" x14ac:dyDescent="0.25">
      <c r="A145" s="230"/>
      <c r="B145" s="230"/>
      <c r="C145" s="256"/>
      <c r="D145" s="230"/>
      <c r="E145" s="230"/>
      <c r="F145" s="230"/>
      <c r="G145" s="230"/>
      <c r="H145" s="230"/>
      <c r="I145" s="230"/>
      <c r="J145" s="230"/>
      <c r="K145" s="148"/>
      <c r="L145" s="148"/>
      <c r="M145" s="148"/>
      <c r="N145" s="148"/>
      <c r="O145" s="148"/>
      <c r="P145" s="148"/>
      <c r="Q145" s="148"/>
      <c r="R145" s="148"/>
      <c r="S145" s="148"/>
      <c r="T145" s="148"/>
      <c r="U145" s="148"/>
      <c r="V145" s="148"/>
      <c r="W145" s="148"/>
      <c r="X145" s="148"/>
      <c r="Y145" s="148"/>
      <c r="Z145" s="148"/>
    </row>
    <row r="146" spans="1:26" ht="18.75" x14ac:dyDescent="0.25">
      <c r="A146" s="234"/>
      <c r="B146" s="407" t="s">
        <v>5163</v>
      </c>
      <c r="C146" s="408"/>
      <c r="D146" s="408"/>
      <c r="E146" s="408"/>
      <c r="F146" s="408"/>
      <c r="G146" s="408"/>
      <c r="H146" s="408"/>
      <c r="I146" s="243"/>
      <c r="J146" s="233"/>
      <c r="K146" s="105"/>
      <c r="L146" s="105"/>
      <c r="M146" s="105"/>
      <c r="N146" s="105"/>
      <c r="O146" s="105"/>
      <c r="P146" s="105"/>
      <c r="Q146" s="105"/>
      <c r="R146" s="105"/>
      <c r="S146" s="105"/>
      <c r="T146" s="105"/>
      <c r="U146" s="105"/>
      <c r="V146" s="105"/>
      <c r="W146" s="105"/>
      <c r="X146" s="105"/>
      <c r="Y146" s="105"/>
      <c r="Z146" s="105"/>
    </row>
    <row r="147" spans="1:26" x14ac:dyDescent="0.25">
      <c r="A147" s="234"/>
      <c r="B147" s="232"/>
      <c r="C147" s="232"/>
      <c r="D147" s="232"/>
      <c r="E147" s="232"/>
      <c r="F147" s="232"/>
      <c r="G147" s="232"/>
      <c r="H147" s="232"/>
      <c r="I147" s="232"/>
      <c r="J147" s="233"/>
      <c r="K147" s="105"/>
      <c r="L147" s="105"/>
      <c r="M147" s="105"/>
      <c r="N147" s="105"/>
      <c r="O147" s="105"/>
      <c r="P147" s="105"/>
      <c r="Q147" s="105"/>
      <c r="R147" s="105"/>
      <c r="S147" s="105"/>
      <c r="T147" s="105"/>
      <c r="U147" s="105"/>
      <c r="V147" s="105"/>
      <c r="W147" s="105"/>
      <c r="X147" s="105"/>
      <c r="Y147" s="105"/>
      <c r="Z147" s="105"/>
    </row>
    <row r="148" spans="1:26" x14ac:dyDescent="0.25">
      <c r="A148" s="234"/>
      <c r="B148" s="232"/>
      <c r="C148" s="244" t="s">
        <v>1478</v>
      </c>
      <c r="D148" s="244"/>
      <c r="E148" s="245">
        <f>IF(SUM(D157:D162)=0,"NA",SUM(E157:E162)/SUM(D157:D162))</f>
        <v>1</v>
      </c>
      <c r="F148" s="246"/>
      <c r="G148" s="248"/>
      <c r="H148" s="234"/>
      <c r="I148" s="232"/>
      <c r="J148" s="233"/>
      <c r="K148" s="105"/>
      <c r="L148" s="105"/>
      <c r="M148" s="105"/>
      <c r="N148" s="105"/>
      <c r="O148" s="105"/>
      <c r="P148" s="105"/>
      <c r="Q148" s="105"/>
      <c r="R148" s="105"/>
      <c r="S148" s="105"/>
      <c r="T148" s="105"/>
      <c r="U148" s="105"/>
      <c r="V148" s="105"/>
      <c r="W148" s="105"/>
      <c r="X148" s="105"/>
      <c r="Y148" s="105"/>
      <c r="Z148" s="105"/>
    </row>
    <row r="149" spans="1:26" x14ac:dyDescent="0.25">
      <c r="A149" s="234"/>
      <c r="B149" s="234"/>
      <c r="C149" s="244" t="s">
        <v>1480</v>
      </c>
      <c r="D149" s="244"/>
      <c r="E149" s="245">
        <f>IF(SUM(D157:D162)=0,"NA",SUM(E167:E175)/SUM(D167:D175))</f>
        <v>1</v>
      </c>
      <c r="F149" s="246"/>
      <c r="G149" s="248"/>
      <c r="H149" s="234"/>
      <c r="I149" s="232"/>
      <c r="J149" s="233"/>
      <c r="K149" s="105"/>
      <c r="L149" s="105"/>
      <c r="M149" s="105"/>
      <c r="N149" s="105"/>
      <c r="O149" s="105"/>
      <c r="P149" s="105"/>
      <c r="Q149" s="105"/>
      <c r="R149" s="105"/>
      <c r="S149" s="105"/>
      <c r="T149" s="105"/>
      <c r="U149" s="105"/>
      <c r="V149" s="105"/>
      <c r="W149" s="105"/>
      <c r="X149" s="105"/>
      <c r="Y149" s="105"/>
      <c r="Z149" s="105"/>
    </row>
    <row r="150" spans="1:26" x14ac:dyDescent="0.25">
      <c r="A150" s="234"/>
      <c r="B150" s="234"/>
      <c r="C150" s="244" t="s">
        <v>1482</v>
      </c>
      <c r="D150" s="244"/>
      <c r="E150" s="177">
        <f>IF(SUM(D157:D162)=0,"NA",E148*0.6+E149*0.4)</f>
        <v>1</v>
      </c>
      <c r="F150" s="249"/>
      <c r="G150" s="235" t="s">
        <v>3917</v>
      </c>
      <c r="H150" s="234"/>
      <c r="I150" s="232"/>
      <c r="J150" s="233"/>
      <c r="K150" s="105"/>
      <c r="L150" s="105"/>
      <c r="M150" s="105"/>
      <c r="N150" s="105"/>
      <c r="O150" s="105"/>
      <c r="P150" s="105"/>
      <c r="Q150" s="105"/>
      <c r="R150" s="105"/>
      <c r="S150" s="105"/>
      <c r="T150" s="105"/>
      <c r="U150" s="105"/>
      <c r="V150" s="105"/>
      <c r="W150" s="105"/>
      <c r="X150" s="105"/>
      <c r="Y150" s="105"/>
      <c r="Z150" s="105"/>
    </row>
    <row r="151" spans="1:26" x14ac:dyDescent="0.25">
      <c r="A151" s="234"/>
      <c r="B151" s="234"/>
      <c r="C151" s="234"/>
      <c r="D151" s="234"/>
      <c r="E151" s="236"/>
      <c r="F151" s="236"/>
      <c r="G151" s="234"/>
      <c r="H151" s="234"/>
      <c r="I151" s="232"/>
      <c r="J151" s="233"/>
      <c r="K151" s="105"/>
      <c r="L151" s="105"/>
      <c r="M151" s="105"/>
      <c r="N151" s="105"/>
      <c r="O151" s="105"/>
      <c r="P151" s="105"/>
      <c r="Q151" s="105"/>
      <c r="R151" s="105"/>
      <c r="S151" s="105"/>
      <c r="T151" s="105"/>
      <c r="U151" s="105"/>
      <c r="V151" s="105"/>
      <c r="W151" s="105"/>
      <c r="X151" s="105"/>
      <c r="Y151" s="105"/>
      <c r="Z151" s="105"/>
    </row>
    <row r="152" spans="1:26" x14ac:dyDescent="0.25">
      <c r="A152" s="230"/>
      <c r="B152" s="231"/>
      <c r="C152" s="232"/>
      <c r="D152" s="231"/>
      <c r="E152" s="231"/>
      <c r="F152" s="231"/>
      <c r="G152" s="231"/>
      <c r="H152" s="232"/>
      <c r="I152" s="232"/>
      <c r="J152" s="233"/>
      <c r="K152" s="148"/>
      <c r="L152" s="148"/>
      <c r="M152" s="148"/>
      <c r="N152" s="148"/>
      <c r="O152" s="148"/>
      <c r="P152" s="148"/>
      <c r="Q152" s="148"/>
      <c r="R152" s="148"/>
      <c r="S152" s="148"/>
      <c r="T152" s="148"/>
      <c r="U152" s="148"/>
      <c r="V152" s="148"/>
      <c r="W152" s="148"/>
      <c r="X152" s="148"/>
      <c r="Y152" s="148"/>
      <c r="Z152" s="148"/>
    </row>
    <row r="153" spans="1:26" x14ac:dyDescent="0.25">
      <c r="A153" s="230"/>
      <c r="B153" s="91"/>
      <c r="C153" s="251"/>
      <c r="D153" s="252"/>
      <c r="E153" s="409"/>
      <c r="F153" s="410"/>
      <c r="G153" s="410"/>
      <c r="H153" s="252"/>
      <c r="I153" s="92"/>
      <c r="J153" s="233"/>
      <c r="K153" s="148"/>
      <c r="L153" s="148"/>
      <c r="M153" s="148"/>
      <c r="N153" s="148"/>
      <c r="O153" s="148"/>
      <c r="P153" s="148"/>
      <c r="Q153" s="148"/>
      <c r="R153" s="148"/>
      <c r="S153" s="148"/>
      <c r="T153" s="148"/>
      <c r="U153" s="148"/>
      <c r="V153" s="148"/>
      <c r="W153" s="148"/>
      <c r="X153" s="148"/>
      <c r="Y153" s="148"/>
      <c r="Z153" s="148"/>
    </row>
    <row r="154" spans="1:26" x14ac:dyDescent="0.25">
      <c r="A154" s="230"/>
      <c r="B154" s="49"/>
      <c r="C154" s="234" t="s">
        <v>1484</v>
      </c>
      <c r="D154" s="253"/>
      <c r="E154" s="253"/>
      <c r="F154" s="253"/>
      <c r="G154" s="253"/>
      <c r="H154" s="253"/>
      <c r="I154" s="93"/>
      <c r="J154" s="233"/>
      <c r="K154" s="148"/>
      <c r="L154" s="148"/>
      <c r="M154" s="148"/>
      <c r="N154" s="148"/>
      <c r="O154" s="148"/>
      <c r="P154" s="148"/>
      <c r="Q154" s="148"/>
      <c r="R154" s="148"/>
      <c r="S154" s="148"/>
      <c r="T154" s="148"/>
      <c r="U154" s="148"/>
      <c r="V154" s="148"/>
      <c r="W154" s="148"/>
      <c r="X154" s="148"/>
      <c r="Y154" s="148"/>
      <c r="Z154" s="148"/>
    </row>
    <row r="155" spans="1:26" x14ac:dyDescent="0.25">
      <c r="A155" s="230"/>
      <c r="B155" s="123"/>
      <c r="C155" s="234"/>
      <c r="D155" s="253"/>
      <c r="E155" s="253"/>
      <c r="F155" s="253"/>
      <c r="G155" s="253"/>
      <c r="H155" s="253"/>
      <c r="I155" s="93"/>
      <c r="J155" s="233"/>
      <c r="K155" s="148"/>
      <c r="L155" s="148"/>
      <c r="M155" s="148"/>
      <c r="N155" s="148"/>
      <c r="O155" s="148"/>
      <c r="P155" s="148"/>
      <c r="Q155" s="148"/>
      <c r="R155" s="148"/>
      <c r="S155" s="148"/>
      <c r="T155" s="148"/>
      <c r="U155" s="148"/>
      <c r="V155" s="148"/>
      <c r="W155" s="148"/>
      <c r="X155" s="148"/>
      <c r="Y155" s="148"/>
      <c r="Z155" s="148"/>
    </row>
    <row r="156" spans="1:26" x14ac:dyDescent="0.25">
      <c r="A156" s="230"/>
      <c r="B156" s="123"/>
      <c r="C156" s="232" t="s">
        <v>726</v>
      </c>
      <c r="D156" s="231"/>
      <c r="E156" s="231" t="s">
        <v>1485</v>
      </c>
      <c r="F156" s="231" t="s">
        <v>712</v>
      </c>
      <c r="G156" s="231" t="s">
        <v>1486</v>
      </c>
      <c r="H156" s="253"/>
      <c r="I156" s="93"/>
      <c r="J156" s="233"/>
      <c r="K156" s="148"/>
      <c r="L156" s="148"/>
      <c r="M156" s="148"/>
      <c r="N156" s="148"/>
      <c r="O156" s="148"/>
      <c r="P156" s="148"/>
      <c r="Q156" s="148"/>
      <c r="R156" s="148"/>
      <c r="S156" s="148"/>
      <c r="T156" s="148"/>
      <c r="U156" s="148"/>
      <c r="V156" s="148"/>
      <c r="W156" s="148"/>
      <c r="X156" s="148"/>
      <c r="Y156" s="148"/>
      <c r="Z156" s="148"/>
    </row>
    <row r="157" spans="1:26" x14ac:dyDescent="0.25">
      <c r="A157" s="230"/>
      <c r="B157" s="49"/>
      <c r="C157" s="124" t="s">
        <v>1487</v>
      </c>
      <c r="D157" s="153">
        <f t="shared" ref="D157:D162" si="9">IF(E157="Justificado",0,1)</f>
        <v>1</v>
      </c>
      <c r="E157" s="126">
        <v>1</v>
      </c>
      <c r="F157" s="126"/>
      <c r="G157" s="127"/>
      <c r="H157" s="253"/>
      <c r="I157" s="93"/>
      <c r="J157" s="230"/>
      <c r="K157" s="148"/>
      <c r="L157" s="148"/>
      <c r="M157" s="148"/>
      <c r="N157" s="148"/>
      <c r="O157" s="148"/>
      <c r="P157" s="148"/>
      <c r="Q157" s="148"/>
      <c r="R157" s="148"/>
      <c r="S157" s="148"/>
      <c r="T157" s="148"/>
      <c r="U157" s="148"/>
      <c r="V157" s="148"/>
      <c r="W157" s="148"/>
      <c r="X157" s="148"/>
      <c r="Y157" s="148"/>
      <c r="Z157" s="148"/>
    </row>
    <row r="158" spans="1:26" ht="24" x14ac:dyDescent="0.25">
      <c r="A158" s="230"/>
      <c r="B158" s="49"/>
      <c r="C158" s="124" t="s">
        <v>1488</v>
      </c>
      <c r="D158" s="153">
        <f t="shared" si="9"/>
        <v>1</v>
      </c>
      <c r="E158" s="126">
        <v>1</v>
      </c>
      <c r="F158" s="126"/>
      <c r="G158" s="127"/>
      <c r="H158" s="253"/>
      <c r="I158" s="93"/>
      <c r="J158" s="230"/>
      <c r="K158" s="148"/>
      <c r="L158" s="148"/>
      <c r="M158" s="148"/>
      <c r="N158" s="148"/>
      <c r="O158" s="148"/>
      <c r="P158" s="148"/>
      <c r="Q158" s="148"/>
      <c r="R158" s="148"/>
      <c r="S158" s="148"/>
      <c r="T158" s="148"/>
      <c r="U158" s="148"/>
      <c r="V158" s="148"/>
      <c r="W158" s="148"/>
      <c r="X158" s="148"/>
      <c r="Y158" s="148"/>
      <c r="Z158" s="148"/>
    </row>
    <row r="159" spans="1:26" x14ac:dyDescent="0.25">
      <c r="A159" s="230"/>
      <c r="B159" s="49"/>
      <c r="C159" s="128" t="s">
        <v>5164</v>
      </c>
      <c r="D159" s="153">
        <f t="shared" si="9"/>
        <v>1</v>
      </c>
      <c r="E159" s="126">
        <v>1</v>
      </c>
      <c r="F159" s="126"/>
      <c r="G159" s="127"/>
      <c r="H159" s="253"/>
      <c r="I159" s="93"/>
      <c r="J159" s="230"/>
      <c r="K159" s="148"/>
      <c r="L159" s="148"/>
      <c r="M159" s="148"/>
      <c r="N159" s="148"/>
      <c r="O159" s="148"/>
      <c r="P159" s="148"/>
      <c r="Q159" s="148"/>
      <c r="R159" s="148"/>
      <c r="S159" s="148"/>
      <c r="T159" s="148"/>
      <c r="U159" s="148"/>
      <c r="V159" s="148"/>
      <c r="W159" s="148"/>
      <c r="X159" s="148"/>
      <c r="Y159" s="148"/>
      <c r="Z159" s="148"/>
    </row>
    <row r="160" spans="1:26" x14ac:dyDescent="0.25">
      <c r="A160" s="230"/>
      <c r="B160" s="49"/>
      <c r="C160" s="128" t="s">
        <v>5165</v>
      </c>
      <c r="D160" s="153">
        <f t="shared" si="9"/>
        <v>1</v>
      </c>
      <c r="E160" s="126">
        <v>1</v>
      </c>
      <c r="F160" s="126"/>
      <c r="G160" s="127"/>
      <c r="H160" s="253"/>
      <c r="I160" s="93"/>
      <c r="J160" s="230"/>
      <c r="K160" s="148"/>
      <c r="L160" s="148"/>
      <c r="M160" s="148"/>
      <c r="N160" s="148"/>
      <c r="O160" s="148"/>
      <c r="P160" s="148"/>
      <c r="Q160" s="148"/>
      <c r="R160" s="148"/>
      <c r="S160" s="148"/>
      <c r="T160" s="148"/>
      <c r="U160" s="148"/>
      <c r="V160" s="148"/>
      <c r="W160" s="148"/>
      <c r="X160" s="148"/>
      <c r="Y160" s="148"/>
      <c r="Z160" s="148"/>
    </row>
    <row r="161" spans="1:26" ht="24" x14ac:dyDescent="0.25">
      <c r="A161" s="230"/>
      <c r="B161" s="49"/>
      <c r="C161" s="128" t="s">
        <v>5166</v>
      </c>
      <c r="D161" s="153">
        <f t="shared" si="9"/>
        <v>1</v>
      </c>
      <c r="E161" s="126">
        <v>1</v>
      </c>
      <c r="F161" s="126"/>
      <c r="G161" s="127"/>
      <c r="H161" s="253"/>
      <c r="I161" s="129"/>
      <c r="J161" s="230"/>
      <c r="K161" s="148"/>
      <c r="L161" s="148"/>
      <c r="M161" s="148"/>
      <c r="N161" s="148"/>
      <c r="O161" s="148"/>
      <c r="P161" s="148"/>
      <c r="Q161" s="148"/>
      <c r="R161" s="148"/>
      <c r="S161" s="148"/>
      <c r="T161" s="148"/>
      <c r="U161" s="148"/>
      <c r="V161" s="148"/>
      <c r="W161" s="148"/>
      <c r="X161" s="148"/>
      <c r="Y161" s="148"/>
      <c r="Z161" s="148"/>
    </row>
    <row r="162" spans="1:26" ht="24" x14ac:dyDescent="0.25">
      <c r="A162" s="230"/>
      <c r="B162" s="49"/>
      <c r="C162" s="128" t="s">
        <v>5167</v>
      </c>
      <c r="D162" s="153">
        <f t="shared" si="9"/>
        <v>1</v>
      </c>
      <c r="E162" s="126">
        <v>1</v>
      </c>
      <c r="F162" s="126"/>
      <c r="G162" s="127"/>
      <c r="H162" s="253"/>
      <c r="I162" s="129"/>
      <c r="J162" s="230"/>
      <c r="K162" s="148"/>
      <c r="L162" s="148"/>
      <c r="M162" s="148"/>
      <c r="N162" s="148"/>
      <c r="O162" s="148"/>
      <c r="P162" s="148"/>
      <c r="Q162" s="148"/>
      <c r="R162" s="148"/>
      <c r="S162" s="148"/>
      <c r="T162" s="148"/>
      <c r="U162" s="148"/>
      <c r="V162" s="148"/>
      <c r="W162" s="148"/>
      <c r="X162" s="148"/>
      <c r="Y162" s="148"/>
      <c r="Z162" s="148"/>
    </row>
    <row r="163" spans="1:26" x14ac:dyDescent="0.25">
      <c r="A163" s="230"/>
      <c r="B163" s="49"/>
      <c r="C163" s="234"/>
      <c r="D163" s="253"/>
      <c r="E163" s="253"/>
      <c r="F163" s="253"/>
      <c r="G163" s="253"/>
      <c r="H163" s="253"/>
      <c r="I163" s="129"/>
      <c r="J163" s="230"/>
      <c r="K163" s="148"/>
      <c r="L163" s="148"/>
      <c r="M163" s="148"/>
      <c r="N163" s="148"/>
      <c r="O163" s="148"/>
      <c r="P163" s="148"/>
      <c r="Q163" s="148"/>
      <c r="R163" s="148"/>
      <c r="S163" s="148"/>
      <c r="T163" s="148"/>
      <c r="U163" s="148"/>
      <c r="V163" s="148"/>
      <c r="W163" s="148"/>
      <c r="X163" s="148"/>
      <c r="Y163" s="148"/>
      <c r="Z163" s="148"/>
    </row>
    <row r="164" spans="1:26" x14ac:dyDescent="0.25">
      <c r="A164" s="230"/>
      <c r="B164" s="49"/>
      <c r="C164" s="234" t="s">
        <v>1480</v>
      </c>
      <c r="D164" s="253"/>
      <c r="E164" s="253"/>
      <c r="F164" s="253"/>
      <c r="G164" s="253"/>
      <c r="H164" s="253"/>
      <c r="I164" s="129"/>
      <c r="J164" s="230"/>
      <c r="K164" s="148"/>
      <c r="L164" s="148"/>
      <c r="M164" s="148"/>
      <c r="N164" s="148"/>
      <c r="O164" s="148"/>
      <c r="P164" s="148"/>
      <c r="Q164" s="148"/>
      <c r="R164" s="148"/>
      <c r="S164" s="148"/>
      <c r="T164" s="148"/>
      <c r="U164" s="148"/>
      <c r="V164" s="148"/>
      <c r="W164" s="148"/>
      <c r="X164" s="148"/>
      <c r="Y164" s="148"/>
      <c r="Z164" s="148"/>
    </row>
    <row r="165" spans="1:26" x14ac:dyDescent="0.25">
      <c r="A165" s="230"/>
      <c r="B165" s="49"/>
      <c r="C165" s="234"/>
      <c r="D165" s="253"/>
      <c r="E165" s="253"/>
      <c r="F165" s="253"/>
      <c r="G165" s="253"/>
      <c r="H165" s="253"/>
      <c r="I165" s="129"/>
      <c r="J165" s="230"/>
      <c r="K165" s="148"/>
      <c r="L165" s="148"/>
      <c r="M165" s="148"/>
      <c r="N165" s="148"/>
      <c r="O165" s="148"/>
      <c r="P165" s="148"/>
      <c r="Q165" s="148"/>
      <c r="R165" s="148"/>
      <c r="S165" s="148"/>
      <c r="T165" s="148"/>
      <c r="U165" s="148"/>
      <c r="V165" s="148"/>
      <c r="W165" s="148"/>
      <c r="X165" s="148"/>
      <c r="Y165" s="148"/>
      <c r="Z165" s="148"/>
    </row>
    <row r="166" spans="1:26" x14ac:dyDescent="0.25">
      <c r="A166" s="230"/>
      <c r="B166" s="49"/>
      <c r="C166" s="232" t="s">
        <v>726</v>
      </c>
      <c r="D166" s="231"/>
      <c r="E166" s="231" t="s">
        <v>1485</v>
      </c>
      <c r="F166" s="231" t="s">
        <v>712</v>
      </c>
      <c r="G166" s="231" t="s">
        <v>1486</v>
      </c>
      <c r="H166" s="253"/>
      <c r="I166" s="129"/>
      <c r="J166" s="230"/>
      <c r="K166" s="148"/>
      <c r="L166" s="148"/>
      <c r="M166" s="148"/>
      <c r="N166" s="148"/>
      <c r="O166" s="148"/>
      <c r="P166" s="148"/>
      <c r="Q166" s="148"/>
      <c r="R166" s="148"/>
      <c r="S166" s="148"/>
      <c r="T166" s="148"/>
      <c r="U166" s="148"/>
      <c r="V166" s="148"/>
      <c r="W166" s="148"/>
      <c r="X166" s="148"/>
      <c r="Y166" s="148"/>
      <c r="Z166" s="148"/>
    </row>
    <row r="167" spans="1:26" x14ac:dyDescent="0.25">
      <c r="A167" s="230"/>
      <c r="B167" s="49"/>
      <c r="C167" s="130" t="s">
        <v>2834</v>
      </c>
      <c r="D167" s="153">
        <f t="shared" ref="D167:D173" si="10">IF(E167="Justificado",0,1)</f>
        <v>1</v>
      </c>
      <c r="E167" s="126">
        <v>1</v>
      </c>
      <c r="F167" s="126"/>
      <c r="G167" s="127"/>
      <c r="H167" s="253"/>
      <c r="I167" s="129"/>
      <c r="J167" s="230"/>
      <c r="K167" s="148"/>
      <c r="L167" s="148"/>
      <c r="M167" s="148"/>
      <c r="N167" s="148"/>
      <c r="O167" s="148"/>
      <c r="P167" s="148"/>
      <c r="Q167" s="148"/>
      <c r="R167" s="148"/>
      <c r="S167" s="148"/>
      <c r="T167" s="148"/>
      <c r="U167" s="148"/>
      <c r="V167" s="148"/>
      <c r="W167" s="148"/>
      <c r="X167" s="148"/>
      <c r="Y167" s="148"/>
      <c r="Z167" s="148"/>
    </row>
    <row r="168" spans="1:26" ht="36" x14ac:dyDescent="0.25">
      <c r="A168" s="230"/>
      <c r="B168" s="49"/>
      <c r="C168" s="124" t="s">
        <v>5134</v>
      </c>
      <c r="D168" s="153">
        <f t="shared" si="10"/>
        <v>1</v>
      </c>
      <c r="E168" s="126">
        <v>1</v>
      </c>
      <c r="F168" s="126"/>
      <c r="G168" s="127"/>
      <c r="H168" s="253"/>
      <c r="I168" s="129"/>
      <c r="J168" s="230"/>
      <c r="K168" s="148"/>
      <c r="L168" s="148"/>
      <c r="M168" s="148"/>
      <c r="N168" s="148"/>
      <c r="O168" s="148"/>
      <c r="P168" s="148"/>
      <c r="Q168" s="148"/>
      <c r="R168" s="148"/>
      <c r="S168" s="148"/>
      <c r="T168" s="148"/>
      <c r="U168" s="148"/>
      <c r="V168" s="148"/>
      <c r="W168" s="148"/>
      <c r="X168" s="148"/>
      <c r="Y168" s="148"/>
      <c r="Z168" s="148"/>
    </row>
    <row r="169" spans="1:26" ht="36" x14ac:dyDescent="0.25">
      <c r="A169" s="230"/>
      <c r="B169" s="49"/>
      <c r="C169" s="124" t="s">
        <v>5135</v>
      </c>
      <c r="D169" s="153">
        <f t="shared" si="10"/>
        <v>1</v>
      </c>
      <c r="E169" s="126">
        <v>1</v>
      </c>
      <c r="F169" s="126"/>
      <c r="G169" s="127"/>
      <c r="H169" s="253"/>
      <c r="I169" s="129"/>
      <c r="J169" s="230"/>
      <c r="K169" s="148"/>
      <c r="L169" s="148"/>
      <c r="M169" s="148"/>
      <c r="N169" s="148"/>
      <c r="O169" s="148"/>
      <c r="P169" s="148"/>
      <c r="Q169" s="148"/>
      <c r="R169" s="148"/>
      <c r="S169" s="148"/>
      <c r="T169" s="148"/>
      <c r="U169" s="148"/>
      <c r="V169" s="148"/>
      <c r="W169" s="148"/>
      <c r="X169" s="148"/>
      <c r="Y169" s="148"/>
      <c r="Z169" s="148"/>
    </row>
    <row r="170" spans="1:26" ht="24" x14ac:dyDescent="0.25">
      <c r="A170" s="230"/>
      <c r="B170" s="49"/>
      <c r="C170" s="124" t="s">
        <v>5136</v>
      </c>
      <c r="D170" s="153">
        <f t="shared" si="10"/>
        <v>1</v>
      </c>
      <c r="E170" s="126">
        <v>1</v>
      </c>
      <c r="F170" s="126"/>
      <c r="G170" s="127"/>
      <c r="H170" s="253"/>
      <c r="I170" s="129"/>
      <c r="J170" s="230"/>
      <c r="K170" s="148"/>
      <c r="L170" s="148"/>
      <c r="M170" s="148"/>
      <c r="N170" s="148"/>
      <c r="O170" s="148"/>
      <c r="P170" s="148"/>
      <c r="Q170" s="148"/>
      <c r="R170" s="148"/>
      <c r="S170" s="148"/>
      <c r="T170" s="148"/>
      <c r="U170" s="148"/>
      <c r="V170" s="148"/>
      <c r="W170" s="148"/>
      <c r="X170" s="148"/>
      <c r="Y170" s="148"/>
      <c r="Z170" s="148"/>
    </row>
    <row r="171" spans="1:26" ht="24" x14ac:dyDescent="0.25">
      <c r="A171" s="230"/>
      <c r="B171" s="49"/>
      <c r="C171" s="124" t="s">
        <v>4238</v>
      </c>
      <c r="D171" s="153">
        <f t="shared" si="10"/>
        <v>1</v>
      </c>
      <c r="E171" s="126">
        <v>1</v>
      </c>
      <c r="F171" s="126"/>
      <c r="G171" s="127"/>
      <c r="H171" s="253"/>
      <c r="I171" s="129"/>
      <c r="J171" s="230"/>
      <c r="K171" s="148"/>
      <c r="L171" s="148"/>
      <c r="M171" s="148"/>
      <c r="N171" s="148"/>
      <c r="O171" s="148"/>
      <c r="P171" s="148"/>
      <c r="Q171" s="148"/>
      <c r="R171" s="148"/>
      <c r="S171" s="148"/>
      <c r="T171" s="148"/>
      <c r="U171" s="148"/>
      <c r="V171" s="148"/>
      <c r="W171" s="148"/>
      <c r="X171" s="148"/>
      <c r="Y171" s="148"/>
      <c r="Z171" s="148"/>
    </row>
    <row r="172" spans="1:26" ht="24" x14ac:dyDescent="0.25">
      <c r="A172" s="230"/>
      <c r="B172" s="49"/>
      <c r="C172" s="124" t="s">
        <v>5137</v>
      </c>
      <c r="D172" s="153">
        <f t="shared" si="10"/>
        <v>1</v>
      </c>
      <c r="E172" s="126">
        <v>1</v>
      </c>
      <c r="F172" s="126"/>
      <c r="G172" s="127"/>
      <c r="H172" s="253"/>
      <c r="I172" s="129"/>
      <c r="J172" s="230"/>
      <c r="K172" s="148"/>
      <c r="L172" s="148"/>
      <c r="M172" s="148"/>
      <c r="N172" s="148"/>
      <c r="O172" s="148"/>
      <c r="P172" s="148"/>
      <c r="Q172" s="148"/>
      <c r="R172" s="148"/>
      <c r="S172" s="148"/>
      <c r="T172" s="148"/>
      <c r="U172" s="148"/>
      <c r="V172" s="148"/>
      <c r="W172" s="148"/>
      <c r="X172" s="148"/>
      <c r="Y172" s="148"/>
      <c r="Z172" s="148"/>
    </row>
    <row r="173" spans="1:26" ht="36" x14ac:dyDescent="0.25">
      <c r="A173" s="230"/>
      <c r="B173" s="49"/>
      <c r="C173" s="124" t="s">
        <v>5138</v>
      </c>
      <c r="D173" s="153">
        <f t="shared" si="10"/>
        <v>1</v>
      </c>
      <c r="E173" s="126">
        <v>1</v>
      </c>
      <c r="F173" s="126"/>
      <c r="G173" s="127"/>
      <c r="H173" s="253"/>
      <c r="I173" s="129"/>
      <c r="J173" s="230"/>
      <c r="K173" s="148"/>
      <c r="L173" s="148"/>
      <c r="M173" s="148"/>
      <c r="N173" s="148"/>
      <c r="O173" s="148"/>
      <c r="P173" s="148"/>
      <c r="Q173" s="148"/>
      <c r="R173" s="148"/>
      <c r="S173" s="148"/>
      <c r="T173" s="148"/>
      <c r="U173" s="148"/>
      <c r="V173" s="148"/>
      <c r="W173" s="148"/>
      <c r="X173" s="148"/>
      <c r="Y173" s="148"/>
      <c r="Z173" s="148"/>
    </row>
    <row r="174" spans="1:26" ht="36" x14ac:dyDescent="0.25">
      <c r="A174" s="230"/>
      <c r="B174" s="49"/>
      <c r="C174" s="130" t="s">
        <v>5168</v>
      </c>
      <c r="D174" s="153">
        <f t="shared" ref="D174:D175" si="11">IF(E174="Justificado",0,1)</f>
        <v>1</v>
      </c>
      <c r="E174" s="126">
        <v>1</v>
      </c>
      <c r="F174" s="126"/>
      <c r="G174" s="127"/>
      <c r="H174" s="253"/>
      <c r="I174" s="129"/>
      <c r="J174" s="230"/>
      <c r="K174" s="148"/>
      <c r="L174" s="148"/>
      <c r="M174" s="148"/>
      <c r="N174" s="148"/>
      <c r="O174" s="148"/>
      <c r="P174" s="148"/>
      <c r="Q174" s="148"/>
      <c r="R174" s="148"/>
      <c r="S174" s="148"/>
      <c r="T174" s="148"/>
      <c r="U174" s="148"/>
      <c r="V174" s="148"/>
      <c r="W174" s="148"/>
      <c r="X174" s="148"/>
      <c r="Y174" s="148"/>
      <c r="Z174" s="148"/>
    </row>
    <row r="175" spans="1:26" x14ac:dyDescent="0.25">
      <c r="A175" s="230"/>
      <c r="B175" s="49"/>
      <c r="C175" s="124" t="s">
        <v>4716</v>
      </c>
      <c r="D175" s="153">
        <f t="shared" si="11"/>
        <v>1</v>
      </c>
      <c r="E175" s="126">
        <v>1</v>
      </c>
      <c r="F175" s="126"/>
      <c r="G175" s="127"/>
      <c r="H175" s="253"/>
      <c r="I175" s="129"/>
      <c r="J175" s="230"/>
      <c r="K175" s="148"/>
      <c r="L175" s="148"/>
      <c r="M175" s="148"/>
      <c r="N175" s="148"/>
      <c r="O175" s="148"/>
      <c r="P175" s="148"/>
      <c r="Q175" s="148"/>
      <c r="R175" s="148"/>
      <c r="S175" s="148"/>
      <c r="T175" s="148"/>
      <c r="U175" s="148"/>
      <c r="V175" s="148"/>
      <c r="W175" s="148"/>
      <c r="X175" s="148"/>
      <c r="Y175" s="148"/>
      <c r="Z175" s="148"/>
    </row>
    <row r="176" spans="1:26" x14ac:dyDescent="0.25">
      <c r="A176" s="230"/>
      <c r="B176" s="97"/>
      <c r="C176" s="254"/>
      <c r="D176" s="255"/>
      <c r="E176" s="255"/>
      <c r="F176" s="255"/>
      <c r="G176" s="255"/>
      <c r="H176" s="255"/>
      <c r="I176" s="98"/>
      <c r="J176" s="230"/>
      <c r="K176" s="148"/>
      <c r="L176" s="148"/>
      <c r="M176" s="148"/>
      <c r="N176" s="148"/>
      <c r="O176" s="148"/>
      <c r="P176" s="148"/>
      <c r="Q176" s="148"/>
      <c r="R176" s="148"/>
      <c r="S176" s="148"/>
      <c r="T176" s="148"/>
      <c r="U176" s="148"/>
      <c r="V176" s="148"/>
      <c r="W176" s="148"/>
      <c r="X176" s="148"/>
      <c r="Y176" s="148"/>
      <c r="Z176" s="148"/>
    </row>
    <row r="177" spans="1:26" x14ac:dyDescent="0.25">
      <c r="A177" s="230"/>
      <c r="B177" s="230"/>
      <c r="C177" s="256"/>
      <c r="D177" s="230"/>
      <c r="E177" s="230"/>
      <c r="F177" s="230"/>
      <c r="G177" s="230"/>
      <c r="H177" s="230"/>
      <c r="I177" s="230"/>
      <c r="J177" s="230"/>
      <c r="K177" s="148"/>
      <c r="L177" s="148"/>
      <c r="M177" s="148"/>
      <c r="N177" s="148"/>
      <c r="O177" s="148"/>
      <c r="P177" s="148"/>
      <c r="Q177" s="148"/>
      <c r="R177" s="148"/>
      <c r="S177" s="148"/>
      <c r="T177" s="148"/>
      <c r="U177" s="148"/>
      <c r="V177" s="148"/>
      <c r="W177" s="148"/>
      <c r="X177" s="148"/>
      <c r="Y177" s="148"/>
      <c r="Z177" s="148"/>
    </row>
    <row r="178" spans="1:26" x14ac:dyDescent="0.25">
      <c r="A178" s="230"/>
      <c r="B178" s="230"/>
      <c r="C178" s="256"/>
      <c r="D178" s="230"/>
      <c r="E178" s="230"/>
      <c r="F178" s="230"/>
      <c r="G178" s="230"/>
      <c r="H178" s="230"/>
      <c r="I178" s="230"/>
      <c r="J178" s="230"/>
      <c r="K178" s="148"/>
      <c r="L178" s="148"/>
      <c r="M178" s="148"/>
      <c r="N178" s="148"/>
      <c r="O178" s="148"/>
      <c r="P178" s="148"/>
      <c r="Q178" s="148"/>
      <c r="R178" s="148"/>
      <c r="S178" s="148"/>
      <c r="T178" s="148"/>
      <c r="U178" s="148"/>
      <c r="V178" s="148"/>
      <c r="W178" s="148"/>
      <c r="X178" s="148"/>
      <c r="Y178" s="148"/>
      <c r="Z178" s="148"/>
    </row>
    <row r="179" spans="1:26" x14ac:dyDescent="0.25">
      <c r="A179" s="230"/>
      <c r="B179" s="230"/>
      <c r="C179" s="256"/>
      <c r="D179" s="230"/>
      <c r="E179" s="230"/>
      <c r="F179" s="230"/>
      <c r="G179" s="230"/>
      <c r="H179" s="230"/>
      <c r="I179" s="230"/>
      <c r="J179" s="230"/>
      <c r="K179" s="148"/>
      <c r="L179" s="148"/>
      <c r="M179" s="148"/>
      <c r="N179" s="148"/>
      <c r="O179" s="148"/>
      <c r="P179" s="148"/>
      <c r="Q179" s="148"/>
      <c r="R179" s="148"/>
      <c r="S179" s="148"/>
      <c r="T179" s="148"/>
      <c r="U179" s="148"/>
      <c r="V179" s="148"/>
      <c r="W179" s="148"/>
      <c r="X179" s="148"/>
      <c r="Y179" s="148"/>
      <c r="Z179" s="148"/>
    </row>
    <row r="180" spans="1:26" x14ac:dyDescent="0.25">
      <c r="A180" s="230"/>
      <c r="B180" s="230"/>
      <c r="C180" s="256"/>
      <c r="D180" s="230"/>
      <c r="E180" s="230"/>
      <c r="F180" s="230"/>
      <c r="G180" s="230"/>
      <c r="H180" s="230"/>
      <c r="I180" s="230"/>
      <c r="J180" s="230"/>
      <c r="K180" s="148"/>
      <c r="L180" s="148"/>
      <c r="M180" s="148"/>
      <c r="N180" s="148"/>
      <c r="O180" s="148"/>
      <c r="P180" s="148"/>
      <c r="Q180" s="148"/>
      <c r="R180" s="148"/>
      <c r="S180" s="148"/>
      <c r="T180" s="148"/>
      <c r="U180" s="148"/>
      <c r="V180" s="148"/>
      <c r="W180" s="148"/>
      <c r="X180" s="148"/>
      <c r="Y180" s="148"/>
      <c r="Z180" s="148"/>
    </row>
    <row r="181" spans="1:26" x14ac:dyDescent="0.25">
      <c r="A181" s="230"/>
      <c r="B181" s="230"/>
      <c r="C181" s="256"/>
      <c r="D181" s="230"/>
      <c r="E181" s="230"/>
      <c r="F181" s="230"/>
      <c r="G181" s="230"/>
      <c r="H181" s="230"/>
      <c r="I181" s="230"/>
      <c r="J181" s="230"/>
      <c r="K181" s="148"/>
      <c r="L181" s="148"/>
      <c r="M181" s="148"/>
      <c r="N181" s="148"/>
      <c r="O181" s="148"/>
      <c r="P181" s="148"/>
      <c r="Q181" s="148"/>
      <c r="R181" s="148"/>
      <c r="S181" s="148"/>
      <c r="T181" s="148"/>
      <c r="U181" s="148"/>
      <c r="V181" s="148"/>
      <c r="W181" s="148"/>
      <c r="X181" s="148"/>
      <c r="Y181" s="148"/>
      <c r="Z181" s="148"/>
    </row>
    <row r="182" spans="1:26" x14ac:dyDescent="0.25">
      <c r="A182" s="230"/>
      <c r="B182" s="230"/>
      <c r="C182" s="256"/>
      <c r="D182" s="230"/>
      <c r="E182" s="230"/>
      <c r="F182" s="230"/>
      <c r="G182" s="230"/>
      <c r="H182" s="230"/>
      <c r="I182" s="230"/>
      <c r="J182" s="230"/>
      <c r="K182" s="148"/>
      <c r="L182" s="148"/>
      <c r="M182" s="148"/>
      <c r="N182" s="148"/>
      <c r="O182" s="148"/>
      <c r="P182" s="148"/>
      <c r="Q182" s="148"/>
      <c r="R182" s="148"/>
      <c r="S182" s="148"/>
      <c r="T182" s="148"/>
      <c r="U182" s="148"/>
      <c r="V182" s="148"/>
      <c r="W182" s="148"/>
      <c r="X182" s="148"/>
      <c r="Y182" s="148"/>
      <c r="Z182" s="148"/>
    </row>
    <row r="183" spans="1:26" ht="18.75" x14ac:dyDescent="0.25">
      <c r="A183" s="234"/>
      <c r="B183" s="407" t="s">
        <v>5169</v>
      </c>
      <c r="C183" s="408"/>
      <c r="D183" s="408"/>
      <c r="E183" s="408"/>
      <c r="F183" s="408"/>
      <c r="G183" s="408"/>
      <c r="H183" s="408"/>
      <c r="I183" s="243"/>
      <c r="J183" s="233"/>
      <c r="K183" s="105"/>
      <c r="L183" s="105"/>
      <c r="M183" s="105"/>
      <c r="N183" s="105"/>
      <c r="O183" s="105"/>
      <c r="P183" s="105"/>
      <c r="Q183" s="105"/>
      <c r="R183" s="105"/>
      <c r="S183" s="105"/>
      <c r="T183" s="105"/>
      <c r="U183" s="105"/>
      <c r="V183" s="105"/>
      <c r="W183" s="105"/>
      <c r="X183" s="105"/>
      <c r="Y183" s="105"/>
      <c r="Z183" s="105"/>
    </row>
    <row r="184" spans="1:26" x14ac:dyDescent="0.25">
      <c r="A184" s="234"/>
      <c r="B184" s="232"/>
      <c r="C184" s="232"/>
      <c r="D184" s="232"/>
      <c r="E184" s="232"/>
      <c r="F184" s="232"/>
      <c r="G184" s="232"/>
      <c r="H184" s="232"/>
      <c r="I184" s="232"/>
      <c r="J184" s="233"/>
      <c r="K184" s="105"/>
      <c r="L184" s="105"/>
      <c r="M184" s="105"/>
      <c r="N184" s="105"/>
      <c r="O184" s="105"/>
      <c r="P184" s="105"/>
      <c r="Q184" s="105"/>
      <c r="R184" s="105"/>
      <c r="S184" s="105"/>
      <c r="T184" s="105"/>
      <c r="U184" s="105"/>
      <c r="V184" s="105"/>
      <c r="W184" s="105"/>
      <c r="X184" s="105"/>
      <c r="Y184" s="105"/>
      <c r="Z184" s="105"/>
    </row>
    <row r="185" spans="1:26" x14ac:dyDescent="0.25">
      <c r="A185" s="234"/>
      <c r="B185" s="232"/>
      <c r="C185" s="244" t="s">
        <v>1478</v>
      </c>
      <c r="D185" s="244"/>
      <c r="E185" s="245">
        <f>IF(SUM(D194:D202)=0,"NA",SUM(E194:E202)/SUM(D194:D202))</f>
        <v>1</v>
      </c>
      <c r="F185" s="246"/>
      <c r="G185" s="248"/>
      <c r="H185" s="234"/>
      <c r="I185" s="232"/>
      <c r="J185" s="233"/>
      <c r="K185" s="105"/>
      <c r="L185" s="105"/>
      <c r="M185" s="105"/>
      <c r="N185" s="105"/>
      <c r="O185" s="105"/>
      <c r="P185" s="105"/>
      <c r="Q185" s="105"/>
      <c r="R185" s="105"/>
      <c r="S185" s="105"/>
      <c r="T185" s="105"/>
      <c r="U185" s="105"/>
      <c r="V185" s="105"/>
      <c r="W185" s="105"/>
      <c r="X185" s="105"/>
      <c r="Y185" s="105"/>
      <c r="Z185" s="105"/>
    </row>
    <row r="186" spans="1:26" x14ac:dyDescent="0.25">
      <c r="A186" s="234"/>
      <c r="B186" s="234"/>
      <c r="C186" s="244" t="s">
        <v>1480</v>
      </c>
      <c r="D186" s="244"/>
      <c r="E186" s="245">
        <f>IF(SUM(D194:D202)=0,"NA",SUM(E207:E215)/SUM(D207:D215))</f>
        <v>1</v>
      </c>
      <c r="F186" s="246"/>
      <c r="G186" s="248"/>
      <c r="H186" s="234"/>
      <c r="I186" s="232"/>
      <c r="J186" s="233"/>
      <c r="K186" s="105"/>
      <c r="L186" s="105"/>
      <c r="M186" s="105"/>
      <c r="N186" s="105"/>
      <c r="O186" s="105"/>
      <c r="P186" s="105"/>
      <c r="Q186" s="105"/>
      <c r="R186" s="105"/>
      <c r="S186" s="105"/>
      <c r="T186" s="105"/>
      <c r="U186" s="105"/>
      <c r="V186" s="105"/>
      <c r="W186" s="105"/>
      <c r="X186" s="105"/>
      <c r="Y186" s="105"/>
      <c r="Z186" s="105"/>
    </row>
    <row r="187" spans="1:26" x14ac:dyDescent="0.25">
      <c r="A187" s="234"/>
      <c r="B187" s="234"/>
      <c r="C187" s="244" t="s">
        <v>1482</v>
      </c>
      <c r="D187" s="244"/>
      <c r="E187" s="177">
        <f>IF(SUM(D194:D202)=0,"NA",E185*0.6+E186*0.4)</f>
        <v>1</v>
      </c>
      <c r="F187" s="249"/>
      <c r="G187" s="235" t="s">
        <v>3917</v>
      </c>
      <c r="H187" s="234"/>
      <c r="I187" s="232"/>
      <c r="J187" s="233"/>
      <c r="K187" s="105"/>
      <c r="L187" s="105"/>
      <c r="M187" s="105"/>
      <c r="N187" s="105"/>
      <c r="O187" s="105"/>
      <c r="P187" s="105"/>
      <c r="Q187" s="105"/>
      <c r="R187" s="105"/>
      <c r="S187" s="105"/>
      <c r="T187" s="105"/>
      <c r="U187" s="105"/>
      <c r="V187" s="105"/>
      <c r="W187" s="105"/>
      <c r="X187" s="105"/>
      <c r="Y187" s="105"/>
      <c r="Z187" s="105"/>
    </row>
    <row r="188" spans="1:26" x14ac:dyDescent="0.25">
      <c r="A188" s="234"/>
      <c r="B188" s="234"/>
      <c r="C188" s="234"/>
      <c r="D188" s="234"/>
      <c r="E188" s="236"/>
      <c r="F188" s="236"/>
      <c r="G188" s="234"/>
      <c r="H188" s="234"/>
      <c r="I188" s="232"/>
      <c r="J188" s="233"/>
      <c r="K188" s="105"/>
      <c r="L188" s="105"/>
      <c r="M188" s="105"/>
      <c r="N188" s="105"/>
      <c r="O188" s="105"/>
      <c r="P188" s="105"/>
      <c r="Q188" s="105"/>
      <c r="R188" s="105"/>
      <c r="S188" s="105"/>
      <c r="T188" s="105"/>
      <c r="U188" s="105"/>
      <c r="V188" s="105"/>
      <c r="W188" s="105"/>
      <c r="X188" s="105"/>
      <c r="Y188" s="105"/>
      <c r="Z188" s="105"/>
    </row>
    <row r="189" spans="1:26" x14ac:dyDescent="0.25">
      <c r="A189" s="230"/>
      <c r="B189" s="231"/>
      <c r="C189" s="232"/>
      <c r="D189" s="231"/>
      <c r="E189" s="231"/>
      <c r="F189" s="231"/>
      <c r="G189" s="231"/>
      <c r="H189" s="232"/>
      <c r="I189" s="232"/>
      <c r="J189" s="233"/>
      <c r="K189" s="148"/>
      <c r="L189" s="148"/>
      <c r="M189" s="148"/>
      <c r="N189" s="148"/>
      <c r="O189" s="148"/>
      <c r="P189" s="148"/>
      <c r="Q189" s="148"/>
      <c r="R189" s="148"/>
      <c r="S189" s="148"/>
      <c r="T189" s="148"/>
      <c r="U189" s="148"/>
      <c r="V189" s="148"/>
      <c r="W189" s="148"/>
      <c r="X189" s="148"/>
      <c r="Y189" s="148"/>
      <c r="Z189" s="148"/>
    </row>
    <row r="190" spans="1:26" x14ac:dyDescent="0.25">
      <c r="A190" s="230"/>
      <c r="B190" s="91"/>
      <c r="C190" s="251"/>
      <c r="D190" s="252"/>
      <c r="E190" s="409"/>
      <c r="F190" s="410"/>
      <c r="G190" s="410"/>
      <c r="H190" s="252"/>
      <c r="I190" s="92"/>
      <c r="J190" s="233"/>
      <c r="K190" s="148"/>
      <c r="L190" s="148"/>
      <c r="M190" s="148"/>
      <c r="N190" s="148"/>
      <c r="O190" s="148"/>
      <c r="P190" s="148"/>
      <c r="Q190" s="148"/>
      <c r="R190" s="148"/>
      <c r="S190" s="148"/>
      <c r="T190" s="148"/>
      <c r="U190" s="148"/>
      <c r="V190" s="148"/>
      <c r="W190" s="148"/>
      <c r="X190" s="148"/>
      <c r="Y190" s="148"/>
      <c r="Z190" s="148"/>
    </row>
    <row r="191" spans="1:26" x14ac:dyDescent="0.25">
      <c r="A191" s="230"/>
      <c r="B191" s="49"/>
      <c r="C191" s="234" t="s">
        <v>1484</v>
      </c>
      <c r="D191" s="253"/>
      <c r="E191" s="253"/>
      <c r="F191" s="253"/>
      <c r="G191" s="253"/>
      <c r="H191" s="253"/>
      <c r="I191" s="93"/>
      <c r="J191" s="233"/>
      <c r="K191" s="148"/>
      <c r="L191" s="148"/>
      <c r="M191" s="148"/>
      <c r="N191" s="148"/>
      <c r="O191" s="148"/>
      <c r="P191" s="148"/>
      <c r="Q191" s="148"/>
      <c r="R191" s="148"/>
      <c r="S191" s="148"/>
      <c r="T191" s="148"/>
      <c r="U191" s="148"/>
      <c r="V191" s="148"/>
      <c r="W191" s="148"/>
      <c r="X191" s="148"/>
      <c r="Y191" s="148"/>
      <c r="Z191" s="148"/>
    </row>
    <row r="192" spans="1:26" x14ac:dyDescent="0.25">
      <c r="A192" s="230"/>
      <c r="B192" s="123"/>
      <c r="C192" s="234"/>
      <c r="D192" s="253"/>
      <c r="E192" s="253"/>
      <c r="F192" s="253"/>
      <c r="G192" s="253"/>
      <c r="H192" s="253"/>
      <c r="I192" s="93"/>
      <c r="J192" s="233"/>
      <c r="K192" s="148"/>
      <c r="L192" s="148"/>
      <c r="M192" s="148"/>
      <c r="N192" s="148"/>
      <c r="O192" s="148"/>
      <c r="P192" s="148"/>
      <c r="Q192" s="148"/>
      <c r="R192" s="148"/>
      <c r="S192" s="148"/>
      <c r="T192" s="148"/>
      <c r="U192" s="148"/>
      <c r="V192" s="148"/>
      <c r="W192" s="148"/>
      <c r="X192" s="148"/>
      <c r="Y192" s="148"/>
      <c r="Z192" s="148"/>
    </row>
    <row r="193" spans="1:26" x14ac:dyDescent="0.25">
      <c r="A193" s="230"/>
      <c r="B193" s="123"/>
      <c r="C193" s="232" t="s">
        <v>726</v>
      </c>
      <c r="D193" s="231"/>
      <c r="E193" s="231" t="s">
        <v>1485</v>
      </c>
      <c r="F193" s="231" t="s">
        <v>712</v>
      </c>
      <c r="G193" s="231" t="s">
        <v>1486</v>
      </c>
      <c r="H193" s="253"/>
      <c r="I193" s="93"/>
      <c r="J193" s="233"/>
      <c r="K193" s="148"/>
      <c r="L193" s="148"/>
      <c r="M193" s="148"/>
      <c r="N193" s="148"/>
      <c r="O193" s="148"/>
      <c r="P193" s="148"/>
      <c r="Q193" s="148"/>
      <c r="R193" s="148"/>
      <c r="S193" s="148"/>
      <c r="T193" s="148"/>
      <c r="U193" s="148"/>
      <c r="V193" s="148"/>
      <c r="W193" s="148"/>
      <c r="X193" s="148"/>
      <c r="Y193" s="148"/>
      <c r="Z193" s="148"/>
    </row>
    <row r="194" spans="1:26" x14ac:dyDescent="0.25">
      <c r="A194" s="230"/>
      <c r="B194" s="49"/>
      <c r="C194" s="124" t="s">
        <v>1487</v>
      </c>
      <c r="D194" s="153">
        <f t="shared" ref="D194:D202" si="12">IF(E194="Justificado",0,1)</f>
        <v>1</v>
      </c>
      <c r="E194" s="126">
        <v>1</v>
      </c>
      <c r="F194" s="126"/>
      <c r="G194" s="127"/>
      <c r="H194" s="253"/>
      <c r="I194" s="93"/>
      <c r="J194" s="230"/>
      <c r="K194" s="148"/>
      <c r="L194" s="148"/>
      <c r="M194" s="148"/>
      <c r="N194" s="148"/>
      <c r="O194" s="148"/>
      <c r="P194" s="148"/>
      <c r="Q194" s="148"/>
      <c r="R194" s="148"/>
      <c r="S194" s="148"/>
      <c r="T194" s="148"/>
      <c r="U194" s="148"/>
      <c r="V194" s="148"/>
      <c r="W194" s="148"/>
      <c r="X194" s="148"/>
      <c r="Y194" s="148"/>
      <c r="Z194" s="148"/>
    </row>
    <row r="195" spans="1:26" ht="24" x14ac:dyDescent="0.25">
      <c r="A195" s="230"/>
      <c r="B195" s="49"/>
      <c r="C195" s="124" t="s">
        <v>1488</v>
      </c>
      <c r="D195" s="153">
        <f t="shared" si="12"/>
        <v>1</v>
      </c>
      <c r="E195" s="126">
        <v>1</v>
      </c>
      <c r="F195" s="126"/>
      <c r="G195" s="127"/>
      <c r="H195" s="253"/>
      <c r="I195" s="93"/>
      <c r="J195" s="230"/>
      <c r="K195" s="148"/>
      <c r="L195" s="148"/>
      <c r="M195" s="148"/>
      <c r="N195" s="148"/>
      <c r="O195" s="148"/>
      <c r="P195" s="148"/>
      <c r="Q195" s="148"/>
      <c r="R195" s="148"/>
      <c r="S195" s="148"/>
      <c r="T195" s="148"/>
      <c r="U195" s="148"/>
      <c r="V195" s="148"/>
      <c r="W195" s="148"/>
      <c r="X195" s="148"/>
      <c r="Y195" s="148"/>
      <c r="Z195" s="148"/>
    </row>
    <row r="196" spans="1:26" x14ac:dyDescent="0.25">
      <c r="A196" s="230"/>
      <c r="B196" s="49"/>
      <c r="C196" s="128" t="s">
        <v>5170</v>
      </c>
      <c r="D196" s="153">
        <f t="shared" si="12"/>
        <v>1</v>
      </c>
      <c r="E196" s="126">
        <v>1</v>
      </c>
      <c r="F196" s="126"/>
      <c r="G196" s="127"/>
      <c r="H196" s="253"/>
      <c r="I196" s="93"/>
      <c r="J196" s="230"/>
      <c r="K196" s="148"/>
      <c r="L196" s="148"/>
      <c r="M196" s="148"/>
      <c r="N196" s="148"/>
      <c r="O196" s="148"/>
      <c r="P196" s="148"/>
      <c r="Q196" s="148"/>
      <c r="R196" s="148"/>
      <c r="S196" s="148"/>
      <c r="T196" s="148"/>
      <c r="U196" s="148"/>
      <c r="V196" s="148"/>
      <c r="W196" s="148"/>
      <c r="X196" s="148"/>
      <c r="Y196" s="148"/>
      <c r="Z196" s="148"/>
    </row>
    <row r="197" spans="1:26" ht="24" x14ac:dyDescent="0.25">
      <c r="A197" s="230"/>
      <c r="B197" s="49"/>
      <c r="C197" s="128" t="s">
        <v>5171</v>
      </c>
      <c r="D197" s="153">
        <f t="shared" si="12"/>
        <v>1</v>
      </c>
      <c r="E197" s="126">
        <v>1</v>
      </c>
      <c r="F197" s="126"/>
      <c r="G197" s="127"/>
      <c r="H197" s="253"/>
      <c r="I197" s="93"/>
      <c r="J197" s="230"/>
      <c r="K197" s="148"/>
      <c r="L197" s="148"/>
      <c r="M197" s="148"/>
      <c r="N197" s="148"/>
      <c r="O197" s="148"/>
      <c r="P197" s="148"/>
      <c r="Q197" s="148"/>
      <c r="R197" s="148"/>
      <c r="S197" s="148"/>
      <c r="T197" s="148"/>
      <c r="U197" s="148"/>
      <c r="V197" s="148"/>
      <c r="W197" s="148"/>
      <c r="X197" s="148"/>
      <c r="Y197" s="148"/>
      <c r="Z197" s="148"/>
    </row>
    <row r="198" spans="1:26" x14ac:dyDescent="0.25">
      <c r="A198" s="230"/>
      <c r="B198" s="49"/>
      <c r="C198" s="128" t="s">
        <v>5172</v>
      </c>
      <c r="D198" s="153">
        <f t="shared" si="12"/>
        <v>1</v>
      </c>
      <c r="E198" s="126">
        <v>1</v>
      </c>
      <c r="F198" s="126"/>
      <c r="G198" s="127"/>
      <c r="H198" s="253"/>
      <c r="I198" s="93"/>
      <c r="J198" s="230"/>
      <c r="K198" s="148"/>
      <c r="L198" s="148"/>
      <c r="M198" s="148"/>
      <c r="N198" s="148"/>
      <c r="O198" s="148"/>
      <c r="P198" s="148"/>
      <c r="Q198" s="148"/>
      <c r="R198" s="148"/>
      <c r="S198" s="148"/>
      <c r="T198" s="148"/>
      <c r="U198" s="148"/>
      <c r="V198" s="148"/>
      <c r="W198" s="148"/>
      <c r="X198" s="148"/>
      <c r="Y198" s="148"/>
      <c r="Z198" s="148"/>
    </row>
    <row r="199" spans="1:26" x14ac:dyDescent="0.25">
      <c r="A199" s="230"/>
      <c r="B199" s="49"/>
      <c r="C199" s="128" t="s">
        <v>5173</v>
      </c>
      <c r="D199" s="153">
        <f t="shared" si="12"/>
        <v>1</v>
      </c>
      <c r="E199" s="126">
        <v>1</v>
      </c>
      <c r="F199" s="126"/>
      <c r="G199" s="127"/>
      <c r="H199" s="253"/>
      <c r="I199" s="93"/>
      <c r="J199" s="230"/>
      <c r="K199" s="148"/>
      <c r="L199" s="148"/>
      <c r="M199" s="148"/>
      <c r="N199" s="148"/>
      <c r="O199" s="148"/>
      <c r="P199" s="148"/>
      <c r="Q199" s="148"/>
      <c r="R199" s="148"/>
      <c r="S199" s="148"/>
      <c r="T199" s="148"/>
      <c r="U199" s="148"/>
      <c r="V199" s="148"/>
      <c r="W199" s="148"/>
      <c r="X199" s="148"/>
      <c r="Y199" s="148"/>
      <c r="Z199" s="148"/>
    </row>
    <row r="200" spans="1:26" x14ac:dyDescent="0.25">
      <c r="A200" s="230"/>
      <c r="B200" s="49"/>
      <c r="C200" s="128" t="s">
        <v>5174</v>
      </c>
      <c r="D200" s="153">
        <f t="shared" si="12"/>
        <v>1</v>
      </c>
      <c r="E200" s="126">
        <v>1</v>
      </c>
      <c r="F200" s="126"/>
      <c r="G200" s="127"/>
      <c r="H200" s="253"/>
      <c r="I200" s="93"/>
      <c r="J200" s="230"/>
      <c r="K200" s="148"/>
      <c r="L200" s="148"/>
      <c r="M200" s="148"/>
      <c r="N200" s="148"/>
      <c r="O200" s="148"/>
      <c r="P200" s="148"/>
      <c r="Q200" s="148"/>
      <c r="R200" s="148"/>
      <c r="S200" s="148"/>
      <c r="T200" s="148"/>
      <c r="U200" s="148"/>
      <c r="V200" s="148"/>
      <c r="W200" s="148"/>
      <c r="X200" s="148"/>
      <c r="Y200" s="148"/>
      <c r="Z200" s="148"/>
    </row>
    <row r="201" spans="1:26" ht="60" x14ac:dyDescent="0.25">
      <c r="A201" s="230"/>
      <c r="B201" s="49"/>
      <c r="C201" s="128" t="s">
        <v>5175</v>
      </c>
      <c r="D201" s="153">
        <f t="shared" si="12"/>
        <v>1</v>
      </c>
      <c r="E201" s="126">
        <v>1</v>
      </c>
      <c r="F201" s="126"/>
      <c r="G201" s="127"/>
      <c r="H201" s="253"/>
      <c r="I201" s="129"/>
      <c r="J201" s="230"/>
      <c r="K201" s="148"/>
      <c r="L201" s="148"/>
      <c r="M201" s="148"/>
      <c r="N201" s="148"/>
      <c r="O201" s="148"/>
      <c r="P201" s="148"/>
      <c r="Q201" s="148"/>
      <c r="R201" s="148"/>
      <c r="S201" s="148"/>
      <c r="T201" s="148"/>
      <c r="U201" s="148"/>
      <c r="V201" s="148"/>
      <c r="W201" s="148"/>
      <c r="X201" s="148"/>
      <c r="Y201" s="148"/>
      <c r="Z201" s="148"/>
    </row>
    <row r="202" spans="1:26" ht="24" x14ac:dyDescent="0.25">
      <c r="A202" s="230"/>
      <c r="B202" s="49"/>
      <c r="C202" s="128" t="s">
        <v>5176</v>
      </c>
      <c r="D202" s="153">
        <f t="shared" si="12"/>
        <v>1</v>
      </c>
      <c r="E202" s="126">
        <v>1</v>
      </c>
      <c r="F202" s="126"/>
      <c r="G202" s="127"/>
      <c r="H202" s="253"/>
      <c r="I202" s="129"/>
      <c r="J202" s="230"/>
      <c r="K202" s="148"/>
      <c r="L202" s="148"/>
      <c r="M202" s="148"/>
      <c r="N202" s="148"/>
      <c r="O202" s="148"/>
      <c r="P202" s="148"/>
      <c r="Q202" s="148"/>
      <c r="R202" s="148"/>
      <c r="S202" s="148"/>
      <c r="T202" s="148"/>
      <c r="U202" s="148"/>
      <c r="V202" s="148"/>
      <c r="W202" s="148"/>
      <c r="X202" s="148"/>
      <c r="Y202" s="148"/>
      <c r="Z202" s="148"/>
    </row>
    <row r="203" spans="1:26" x14ac:dyDescent="0.25">
      <c r="A203" s="230"/>
      <c r="B203" s="49"/>
      <c r="C203" s="234"/>
      <c r="D203" s="253"/>
      <c r="E203" s="253"/>
      <c r="F203" s="253"/>
      <c r="G203" s="253"/>
      <c r="H203" s="253"/>
      <c r="I203" s="129"/>
      <c r="J203" s="230"/>
      <c r="K203" s="148"/>
      <c r="L203" s="148"/>
      <c r="M203" s="148"/>
      <c r="N203" s="148"/>
      <c r="O203" s="148"/>
      <c r="P203" s="148"/>
      <c r="Q203" s="148"/>
      <c r="R203" s="148"/>
      <c r="S203" s="148"/>
      <c r="T203" s="148"/>
      <c r="U203" s="148"/>
      <c r="V203" s="148"/>
      <c r="W203" s="148"/>
      <c r="X203" s="148"/>
      <c r="Y203" s="148"/>
      <c r="Z203" s="148"/>
    </row>
    <row r="204" spans="1:26" x14ac:dyDescent="0.25">
      <c r="A204" s="230"/>
      <c r="B204" s="49"/>
      <c r="C204" s="234" t="s">
        <v>1480</v>
      </c>
      <c r="D204" s="253"/>
      <c r="E204" s="253"/>
      <c r="F204" s="253"/>
      <c r="G204" s="253"/>
      <c r="H204" s="253"/>
      <c r="I204" s="129"/>
      <c r="J204" s="230"/>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234"/>
      <c r="D205" s="253"/>
      <c r="E205" s="253"/>
      <c r="F205" s="253"/>
      <c r="G205" s="253"/>
      <c r="H205" s="253"/>
      <c r="I205" s="129"/>
      <c r="J205" s="230"/>
      <c r="K205" s="148"/>
      <c r="L205" s="148"/>
      <c r="M205" s="148"/>
      <c r="N205" s="148"/>
      <c r="O205" s="148"/>
      <c r="P205" s="148"/>
      <c r="Q205" s="148"/>
      <c r="R205" s="148"/>
      <c r="S205" s="148"/>
      <c r="T205" s="148"/>
      <c r="U205" s="148"/>
      <c r="V205" s="148"/>
      <c r="W205" s="148"/>
      <c r="X205" s="148"/>
      <c r="Y205" s="148"/>
      <c r="Z205" s="148"/>
    </row>
    <row r="206" spans="1:26" x14ac:dyDescent="0.25">
      <c r="A206" s="230"/>
      <c r="B206" s="49"/>
      <c r="C206" s="232" t="s">
        <v>726</v>
      </c>
      <c r="D206" s="231"/>
      <c r="E206" s="231" t="s">
        <v>1485</v>
      </c>
      <c r="F206" s="231" t="s">
        <v>712</v>
      </c>
      <c r="G206" s="231" t="s">
        <v>1486</v>
      </c>
      <c r="H206" s="253"/>
      <c r="I206" s="129"/>
      <c r="J206" s="230"/>
      <c r="K206" s="148"/>
      <c r="L206" s="148"/>
      <c r="M206" s="148"/>
      <c r="N206" s="148"/>
      <c r="O206" s="148"/>
      <c r="P206" s="148"/>
      <c r="Q206" s="148"/>
      <c r="R206" s="148"/>
      <c r="S206" s="148"/>
      <c r="T206" s="148"/>
      <c r="U206" s="148"/>
      <c r="V206" s="148"/>
      <c r="W206" s="148"/>
      <c r="X206" s="148"/>
      <c r="Y206" s="148"/>
      <c r="Z206" s="148"/>
    </row>
    <row r="207" spans="1:26" x14ac:dyDescent="0.25">
      <c r="A207" s="230"/>
      <c r="B207" s="49"/>
      <c r="C207" s="130" t="s">
        <v>2834</v>
      </c>
      <c r="D207" s="153">
        <f t="shared" ref="D207:D213" si="13">IF(E207="Justificado",0,1)</f>
        <v>1</v>
      </c>
      <c r="E207" s="126">
        <v>1</v>
      </c>
      <c r="F207" s="126"/>
      <c r="G207" s="127"/>
      <c r="H207" s="253"/>
      <c r="I207" s="129"/>
      <c r="J207" s="230"/>
      <c r="K207" s="148"/>
      <c r="L207" s="148"/>
      <c r="M207" s="148"/>
      <c r="N207" s="148"/>
      <c r="O207" s="148"/>
      <c r="P207" s="148"/>
      <c r="Q207" s="148"/>
      <c r="R207" s="148"/>
      <c r="S207" s="148"/>
      <c r="T207" s="148"/>
      <c r="U207" s="148"/>
      <c r="V207" s="148"/>
      <c r="W207" s="148"/>
      <c r="X207" s="148"/>
      <c r="Y207" s="148"/>
      <c r="Z207" s="148"/>
    </row>
    <row r="208" spans="1:26" ht="36" x14ac:dyDescent="0.25">
      <c r="A208" s="230"/>
      <c r="B208" s="49"/>
      <c r="C208" s="124" t="s">
        <v>5134</v>
      </c>
      <c r="D208" s="153">
        <f t="shared" si="13"/>
        <v>1</v>
      </c>
      <c r="E208" s="126">
        <v>1</v>
      </c>
      <c r="F208" s="126"/>
      <c r="G208" s="127"/>
      <c r="H208" s="253"/>
      <c r="I208" s="129"/>
      <c r="J208" s="230"/>
      <c r="K208" s="148"/>
      <c r="L208" s="148"/>
      <c r="M208" s="148"/>
      <c r="N208" s="148"/>
      <c r="O208" s="148"/>
      <c r="P208" s="148"/>
      <c r="Q208" s="148"/>
      <c r="R208" s="148"/>
      <c r="S208" s="148"/>
      <c r="T208" s="148"/>
      <c r="U208" s="148"/>
      <c r="V208" s="148"/>
      <c r="W208" s="148"/>
      <c r="X208" s="148"/>
      <c r="Y208" s="148"/>
      <c r="Z208" s="148"/>
    </row>
    <row r="209" spans="1:26" ht="36" x14ac:dyDescent="0.25">
      <c r="A209" s="230"/>
      <c r="B209" s="49"/>
      <c r="C209" s="124" t="s">
        <v>5135</v>
      </c>
      <c r="D209" s="153">
        <f t="shared" si="13"/>
        <v>1</v>
      </c>
      <c r="E209" s="126">
        <v>1</v>
      </c>
      <c r="F209" s="126"/>
      <c r="G209" s="127"/>
      <c r="H209" s="253"/>
      <c r="I209" s="129"/>
      <c r="J209" s="230"/>
      <c r="K209" s="148"/>
      <c r="L209" s="148"/>
      <c r="M209" s="148"/>
      <c r="N209" s="148"/>
      <c r="O209" s="148"/>
      <c r="P209" s="148"/>
      <c r="Q209" s="148"/>
      <c r="R209" s="148"/>
      <c r="S209" s="148"/>
      <c r="T209" s="148"/>
      <c r="U209" s="148"/>
      <c r="V209" s="148"/>
      <c r="W209" s="148"/>
      <c r="X209" s="148"/>
      <c r="Y209" s="148"/>
      <c r="Z209" s="148"/>
    </row>
    <row r="210" spans="1:26" ht="24" x14ac:dyDescent="0.25">
      <c r="A210" s="230"/>
      <c r="B210" s="49"/>
      <c r="C210" s="124" t="s">
        <v>5136</v>
      </c>
      <c r="D210" s="153">
        <f t="shared" si="13"/>
        <v>1</v>
      </c>
      <c r="E210" s="126">
        <v>1</v>
      </c>
      <c r="F210" s="126"/>
      <c r="G210" s="127"/>
      <c r="H210" s="253"/>
      <c r="I210" s="129"/>
      <c r="J210" s="230"/>
      <c r="K210" s="148"/>
      <c r="L210" s="148"/>
      <c r="M210" s="148"/>
      <c r="N210" s="148"/>
      <c r="O210" s="148"/>
      <c r="P210" s="148"/>
      <c r="Q210" s="148"/>
      <c r="R210" s="148"/>
      <c r="S210" s="148"/>
      <c r="T210" s="148"/>
      <c r="U210" s="148"/>
      <c r="V210" s="148"/>
      <c r="W210" s="148"/>
      <c r="X210" s="148"/>
      <c r="Y210" s="148"/>
      <c r="Z210" s="148"/>
    </row>
    <row r="211" spans="1:26" ht="24" x14ac:dyDescent="0.25">
      <c r="A211" s="230"/>
      <c r="B211" s="49"/>
      <c r="C211" s="124" t="s">
        <v>4238</v>
      </c>
      <c r="D211" s="153">
        <f t="shared" si="13"/>
        <v>1</v>
      </c>
      <c r="E211" s="126">
        <v>1</v>
      </c>
      <c r="F211" s="126"/>
      <c r="G211" s="127"/>
      <c r="H211" s="253"/>
      <c r="I211" s="129"/>
      <c r="J211" s="230"/>
      <c r="K211" s="148"/>
      <c r="L211" s="148"/>
      <c r="M211" s="148"/>
      <c r="N211" s="148"/>
      <c r="O211" s="148"/>
      <c r="P211" s="148"/>
      <c r="Q211" s="148"/>
      <c r="R211" s="148"/>
      <c r="S211" s="148"/>
      <c r="T211" s="148"/>
      <c r="U211" s="148"/>
      <c r="V211" s="148"/>
      <c r="W211" s="148"/>
      <c r="X211" s="148"/>
      <c r="Y211" s="148"/>
      <c r="Z211" s="148"/>
    </row>
    <row r="212" spans="1:26" ht="24" x14ac:dyDescent="0.25">
      <c r="A212" s="230"/>
      <c r="B212" s="49"/>
      <c r="C212" s="124" t="s">
        <v>5137</v>
      </c>
      <c r="D212" s="153">
        <f t="shared" si="13"/>
        <v>1</v>
      </c>
      <c r="E212" s="126">
        <v>1</v>
      </c>
      <c r="F212" s="126"/>
      <c r="G212" s="127"/>
      <c r="H212" s="253"/>
      <c r="I212" s="129"/>
      <c r="J212" s="230"/>
      <c r="K212" s="148"/>
      <c r="L212" s="148"/>
      <c r="M212" s="148"/>
      <c r="N212" s="148"/>
      <c r="O212" s="148"/>
      <c r="P212" s="148"/>
      <c r="Q212" s="148"/>
      <c r="R212" s="148"/>
      <c r="S212" s="148"/>
      <c r="T212" s="148"/>
      <c r="U212" s="148"/>
      <c r="V212" s="148"/>
      <c r="W212" s="148"/>
      <c r="X212" s="148"/>
      <c r="Y212" s="148"/>
      <c r="Z212" s="148"/>
    </row>
    <row r="213" spans="1:26" ht="36" x14ac:dyDescent="0.25">
      <c r="A213" s="230"/>
      <c r="B213" s="49"/>
      <c r="C213" s="124" t="s">
        <v>5138</v>
      </c>
      <c r="D213" s="153">
        <f t="shared" si="13"/>
        <v>1</v>
      </c>
      <c r="E213" s="126">
        <v>1</v>
      </c>
      <c r="F213" s="126"/>
      <c r="G213" s="127"/>
      <c r="H213" s="253"/>
      <c r="I213" s="129"/>
      <c r="J213" s="230"/>
      <c r="K213" s="148"/>
      <c r="L213" s="148"/>
      <c r="M213" s="148"/>
      <c r="N213" s="148"/>
      <c r="O213" s="148"/>
      <c r="P213" s="148"/>
      <c r="Q213" s="148"/>
      <c r="R213" s="148"/>
      <c r="S213" s="148"/>
      <c r="T213" s="148"/>
      <c r="U213" s="148"/>
      <c r="V213" s="148"/>
      <c r="W213" s="148"/>
      <c r="X213" s="148"/>
      <c r="Y213" s="148"/>
      <c r="Z213" s="148"/>
    </row>
    <row r="214" spans="1:26" ht="36" x14ac:dyDescent="0.25">
      <c r="A214" s="230"/>
      <c r="B214" s="49"/>
      <c r="C214" s="130" t="s">
        <v>5177</v>
      </c>
      <c r="D214" s="153">
        <f t="shared" ref="D214:D215" si="14">IF(E214="Justificado",0,1)</f>
        <v>1</v>
      </c>
      <c r="E214" s="126">
        <v>1</v>
      </c>
      <c r="F214" s="126"/>
      <c r="G214" s="127"/>
      <c r="H214" s="253"/>
      <c r="I214" s="129"/>
      <c r="J214" s="230"/>
      <c r="K214" s="148"/>
      <c r="L214" s="148"/>
      <c r="M214" s="148"/>
      <c r="N214" s="148"/>
      <c r="O214" s="148"/>
      <c r="P214" s="148"/>
      <c r="Q214" s="148"/>
      <c r="R214" s="148"/>
      <c r="S214" s="148"/>
      <c r="T214" s="148"/>
      <c r="U214" s="148"/>
      <c r="V214" s="148"/>
      <c r="W214" s="148"/>
      <c r="X214" s="148"/>
      <c r="Y214" s="148"/>
      <c r="Z214" s="148"/>
    </row>
    <row r="215" spans="1:26" x14ac:dyDescent="0.25">
      <c r="A215" s="230"/>
      <c r="B215" s="49"/>
      <c r="C215" s="124" t="s">
        <v>4716</v>
      </c>
      <c r="D215" s="153">
        <f t="shared" si="14"/>
        <v>1</v>
      </c>
      <c r="E215" s="126">
        <v>1</v>
      </c>
      <c r="F215" s="126"/>
      <c r="G215" s="127"/>
      <c r="H215" s="253"/>
      <c r="I215" s="129"/>
      <c r="J215" s="230"/>
      <c r="K215" s="148"/>
      <c r="L215" s="148"/>
      <c r="M215" s="148"/>
      <c r="N215" s="148"/>
      <c r="O215" s="148"/>
      <c r="P215" s="148"/>
      <c r="Q215" s="148"/>
      <c r="R215" s="148"/>
      <c r="S215" s="148"/>
      <c r="T215" s="148"/>
      <c r="U215" s="148"/>
      <c r="V215" s="148"/>
      <c r="W215" s="148"/>
      <c r="X215" s="148"/>
      <c r="Y215" s="148"/>
      <c r="Z215" s="148"/>
    </row>
    <row r="216" spans="1:26" x14ac:dyDescent="0.25">
      <c r="A216" s="230"/>
      <c r="B216" s="97"/>
      <c r="C216" s="254"/>
      <c r="D216" s="255"/>
      <c r="E216" s="255"/>
      <c r="F216" s="255"/>
      <c r="G216" s="255"/>
      <c r="H216" s="255"/>
      <c r="I216" s="98"/>
      <c r="J216" s="230"/>
      <c r="K216" s="148"/>
      <c r="L216" s="148"/>
      <c r="M216" s="148"/>
      <c r="N216" s="148"/>
      <c r="O216" s="148"/>
      <c r="P216" s="148"/>
      <c r="Q216" s="148"/>
      <c r="R216" s="148"/>
      <c r="S216" s="148"/>
      <c r="T216" s="148"/>
      <c r="U216" s="148"/>
      <c r="V216" s="148"/>
      <c r="W216" s="148"/>
      <c r="X216" s="148"/>
      <c r="Y216" s="148"/>
      <c r="Z216" s="148"/>
    </row>
    <row r="217" spans="1:26" x14ac:dyDescent="0.25">
      <c r="A217" s="230"/>
      <c r="B217" s="230"/>
      <c r="C217" s="256"/>
      <c r="D217" s="230"/>
      <c r="E217" s="230"/>
      <c r="F217" s="230"/>
      <c r="G217" s="230"/>
      <c r="H217" s="230"/>
      <c r="I217" s="230"/>
      <c r="J217" s="230"/>
      <c r="K217" s="148"/>
      <c r="L217" s="148"/>
      <c r="M217" s="148"/>
      <c r="N217" s="148"/>
      <c r="O217" s="148"/>
      <c r="P217" s="148"/>
      <c r="Q217" s="148"/>
      <c r="R217" s="148"/>
      <c r="S217" s="148"/>
      <c r="T217" s="148"/>
      <c r="U217" s="148"/>
      <c r="V217" s="148"/>
      <c r="W217" s="148"/>
      <c r="X217" s="148"/>
      <c r="Y217" s="148"/>
      <c r="Z217" s="148"/>
    </row>
    <row r="218" spans="1:26" x14ac:dyDescent="0.25">
      <c r="A218" s="230"/>
      <c r="B218" s="230"/>
      <c r="C218" s="256"/>
      <c r="D218" s="230"/>
      <c r="E218" s="230"/>
      <c r="F218" s="230"/>
      <c r="G218" s="230"/>
      <c r="H218" s="230"/>
      <c r="I218" s="230"/>
      <c r="J218" s="230"/>
      <c r="K218" s="148"/>
      <c r="L218" s="148"/>
      <c r="M218" s="148"/>
      <c r="N218" s="148"/>
      <c r="O218" s="148"/>
      <c r="P218" s="148"/>
      <c r="Q218" s="148"/>
      <c r="R218" s="148"/>
      <c r="S218" s="148"/>
      <c r="T218" s="148"/>
      <c r="U218" s="148"/>
      <c r="V218" s="148"/>
      <c r="W218" s="148"/>
      <c r="X218" s="148"/>
      <c r="Y218" s="148"/>
      <c r="Z218" s="148"/>
    </row>
    <row r="219" spans="1:26" x14ac:dyDescent="0.25">
      <c r="A219" s="230"/>
      <c r="B219" s="230"/>
      <c r="C219" s="256"/>
      <c r="D219" s="230"/>
      <c r="E219" s="230"/>
      <c r="F219" s="230"/>
      <c r="G219" s="230"/>
      <c r="H219" s="230"/>
      <c r="I219" s="230"/>
      <c r="J219" s="230"/>
      <c r="K219" s="148"/>
      <c r="L219" s="148"/>
      <c r="M219" s="148"/>
      <c r="N219" s="148"/>
      <c r="O219" s="148"/>
      <c r="P219" s="148"/>
      <c r="Q219" s="148"/>
      <c r="R219" s="148"/>
      <c r="S219" s="148"/>
      <c r="T219" s="148"/>
      <c r="U219" s="148"/>
      <c r="V219" s="148"/>
      <c r="W219" s="148"/>
      <c r="X219" s="148"/>
      <c r="Y219" s="148"/>
      <c r="Z219" s="148"/>
    </row>
    <row r="220" spans="1:26" x14ac:dyDescent="0.25">
      <c r="A220" s="230"/>
      <c r="B220" s="230"/>
      <c r="C220" s="256"/>
      <c r="D220" s="230"/>
      <c r="E220" s="230"/>
      <c r="F220" s="230"/>
      <c r="G220" s="230"/>
      <c r="H220" s="230"/>
      <c r="I220" s="230"/>
      <c r="J220" s="230"/>
      <c r="K220" s="148"/>
      <c r="L220" s="148"/>
      <c r="M220" s="148"/>
      <c r="N220" s="148"/>
      <c r="O220" s="148"/>
      <c r="P220" s="148"/>
      <c r="Q220" s="148"/>
      <c r="R220" s="148"/>
      <c r="S220" s="148"/>
      <c r="T220" s="148"/>
      <c r="U220" s="148"/>
      <c r="V220" s="148"/>
      <c r="W220" s="148"/>
      <c r="X220" s="148"/>
      <c r="Y220" s="148"/>
      <c r="Z220" s="148"/>
    </row>
    <row r="221" spans="1:26" x14ac:dyDescent="0.25">
      <c r="A221" s="230"/>
      <c r="B221" s="230"/>
      <c r="C221" s="256"/>
      <c r="D221" s="230"/>
      <c r="E221" s="230"/>
      <c r="F221" s="230"/>
      <c r="G221" s="230"/>
      <c r="H221" s="230"/>
      <c r="I221" s="230"/>
      <c r="J221" s="230"/>
      <c r="K221" s="148"/>
      <c r="L221" s="148"/>
      <c r="M221" s="148"/>
      <c r="N221" s="148"/>
      <c r="O221" s="148"/>
      <c r="P221" s="148"/>
      <c r="Q221" s="148"/>
      <c r="R221" s="148"/>
      <c r="S221" s="148"/>
      <c r="T221" s="148"/>
      <c r="U221" s="148"/>
      <c r="V221" s="148"/>
      <c r="W221" s="148"/>
      <c r="X221" s="148"/>
      <c r="Y221" s="148"/>
      <c r="Z221" s="148"/>
    </row>
    <row r="222" spans="1:26" x14ac:dyDescent="0.25">
      <c r="A222" s="230"/>
      <c r="B222" s="230"/>
      <c r="C222" s="256"/>
      <c r="D222" s="230"/>
      <c r="E222" s="230"/>
      <c r="F222" s="230"/>
      <c r="G222" s="230"/>
      <c r="H222" s="230"/>
      <c r="I222" s="230"/>
      <c r="J222" s="230"/>
      <c r="K222" s="148"/>
      <c r="L222" s="148"/>
      <c r="M222" s="148"/>
      <c r="N222" s="148"/>
      <c r="O222" s="148"/>
      <c r="P222" s="148"/>
      <c r="Q222" s="148"/>
      <c r="R222" s="148"/>
      <c r="S222" s="148"/>
      <c r="T222" s="148"/>
      <c r="U222" s="148"/>
      <c r="V222" s="148"/>
      <c r="W222" s="148"/>
      <c r="X222" s="148"/>
      <c r="Y222" s="148"/>
      <c r="Z222" s="148"/>
    </row>
    <row r="223" spans="1:26" ht="18.75" x14ac:dyDescent="0.25">
      <c r="A223" s="234"/>
      <c r="B223" s="407" t="s">
        <v>5178</v>
      </c>
      <c r="C223" s="408"/>
      <c r="D223" s="408"/>
      <c r="E223" s="408"/>
      <c r="F223" s="408"/>
      <c r="G223" s="408"/>
      <c r="H223" s="408"/>
      <c r="I223" s="243"/>
      <c r="J223" s="233"/>
      <c r="K223" s="105"/>
      <c r="L223" s="105"/>
      <c r="M223" s="105"/>
      <c r="N223" s="105"/>
      <c r="O223" s="105"/>
      <c r="P223" s="105"/>
      <c r="Q223" s="105"/>
      <c r="R223" s="105"/>
      <c r="S223" s="105"/>
      <c r="T223" s="105"/>
      <c r="U223" s="105"/>
      <c r="V223" s="105"/>
      <c r="W223" s="105"/>
      <c r="X223" s="105"/>
      <c r="Y223" s="105"/>
      <c r="Z223" s="105"/>
    </row>
    <row r="224" spans="1:26" x14ac:dyDescent="0.25">
      <c r="A224" s="234"/>
      <c r="B224" s="232"/>
      <c r="C224" s="232"/>
      <c r="D224" s="232"/>
      <c r="E224" s="232"/>
      <c r="F224" s="232"/>
      <c r="G224" s="232"/>
      <c r="H224" s="232"/>
      <c r="I224" s="232"/>
      <c r="J224" s="233"/>
      <c r="K224" s="105"/>
      <c r="L224" s="105"/>
      <c r="M224" s="105"/>
      <c r="N224" s="105"/>
      <c r="O224" s="105"/>
      <c r="P224" s="105"/>
      <c r="Q224" s="105"/>
      <c r="R224" s="105"/>
      <c r="S224" s="105"/>
      <c r="T224" s="105"/>
      <c r="U224" s="105"/>
      <c r="V224" s="105"/>
      <c r="W224" s="105"/>
      <c r="X224" s="105"/>
      <c r="Y224" s="105"/>
      <c r="Z224" s="105"/>
    </row>
    <row r="225" spans="1:26" x14ac:dyDescent="0.25">
      <c r="A225" s="234"/>
      <c r="B225" s="232"/>
      <c r="C225" s="244" t="s">
        <v>1478</v>
      </c>
      <c r="D225" s="244"/>
      <c r="E225" s="245">
        <f>IF(SUM(D234:D247)=0,"NA",SUM(E234:E247)/SUM(D234:D247))</f>
        <v>1</v>
      </c>
      <c r="F225" s="246"/>
      <c r="G225" s="248"/>
      <c r="H225" s="234"/>
      <c r="I225" s="232"/>
      <c r="J225" s="233"/>
      <c r="K225" s="105"/>
      <c r="L225" s="105"/>
      <c r="M225" s="105"/>
      <c r="N225" s="105"/>
      <c r="O225" s="105"/>
      <c r="P225" s="105"/>
      <c r="Q225" s="105"/>
      <c r="R225" s="105"/>
      <c r="S225" s="105"/>
      <c r="T225" s="105"/>
      <c r="U225" s="105"/>
      <c r="V225" s="105"/>
      <c r="W225" s="105"/>
      <c r="X225" s="105"/>
      <c r="Y225" s="105"/>
      <c r="Z225" s="105"/>
    </row>
    <row r="226" spans="1:26" x14ac:dyDescent="0.25">
      <c r="A226" s="234"/>
      <c r="B226" s="234"/>
      <c r="C226" s="244" t="s">
        <v>1480</v>
      </c>
      <c r="D226" s="244"/>
      <c r="E226" s="245">
        <f>IF(SUM(D234:D247)=0,"NA",SUM(E252:E260)/SUM(D252:D260))</f>
        <v>1</v>
      </c>
      <c r="F226" s="246"/>
      <c r="G226" s="248"/>
      <c r="H226" s="234"/>
      <c r="I226" s="232"/>
      <c r="J226" s="233"/>
      <c r="K226" s="105"/>
      <c r="L226" s="105"/>
      <c r="M226" s="105"/>
      <c r="N226" s="105"/>
      <c r="O226" s="105"/>
      <c r="P226" s="105"/>
      <c r="Q226" s="105"/>
      <c r="R226" s="105"/>
      <c r="S226" s="105"/>
      <c r="T226" s="105"/>
      <c r="U226" s="105"/>
      <c r="V226" s="105"/>
      <c r="W226" s="105"/>
      <c r="X226" s="105"/>
      <c r="Y226" s="105"/>
      <c r="Z226" s="105"/>
    </row>
    <row r="227" spans="1:26" x14ac:dyDescent="0.25">
      <c r="A227" s="234"/>
      <c r="B227" s="234"/>
      <c r="C227" s="244" t="s">
        <v>1482</v>
      </c>
      <c r="D227" s="244"/>
      <c r="E227" s="177">
        <f>IF(SUM(D234:D247)=0,"NA",E225*0.6+E226*0.4)</f>
        <v>1</v>
      </c>
      <c r="F227" s="249"/>
      <c r="G227" s="235" t="s">
        <v>3917</v>
      </c>
      <c r="H227" s="234"/>
      <c r="I227" s="232"/>
      <c r="J227" s="233"/>
      <c r="K227" s="105"/>
      <c r="L227" s="105"/>
      <c r="M227" s="105"/>
      <c r="N227" s="105"/>
      <c r="O227" s="105"/>
      <c r="P227" s="105"/>
      <c r="Q227" s="105"/>
      <c r="R227" s="105"/>
      <c r="S227" s="105"/>
      <c r="T227" s="105"/>
      <c r="U227" s="105"/>
      <c r="V227" s="105"/>
      <c r="W227" s="105"/>
      <c r="X227" s="105"/>
      <c r="Y227" s="105"/>
      <c r="Z227" s="105"/>
    </row>
    <row r="228" spans="1:26" x14ac:dyDescent="0.25">
      <c r="A228" s="234"/>
      <c r="B228" s="234"/>
      <c r="C228" s="234"/>
      <c r="D228" s="234"/>
      <c r="E228" s="236"/>
      <c r="F228" s="236"/>
      <c r="G228" s="234"/>
      <c r="H228" s="234"/>
      <c r="I228" s="232"/>
      <c r="J228" s="233"/>
      <c r="K228" s="105"/>
      <c r="L228" s="105"/>
      <c r="M228" s="105"/>
      <c r="N228" s="105"/>
      <c r="O228" s="105"/>
      <c r="P228" s="105"/>
      <c r="Q228" s="105"/>
      <c r="R228" s="105"/>
      <c r="S228" s="105"/>
      <c r="T228" s="105"/>
      <c r="U228" s="105"/>
      <c r="V228" s="105"/>
      <c r="W228" s="105"/>
      <c r="X228" s="105"/>
      <c r="Y228" s="105"/>
      <c r="Z228" s="105"/>
    </row>
    <row r="229" spans="1:26" x14ac:dyDescent="0.25">
      <c r="A229" s="230"/>
      <c r="B229" s="231"/>
      <c r="C229" s="232"/>
      <c r="D229" s="231"/>
      <c r="E229" s="231"/>
      <c r="F229" s="231"/>
      <c r="G229" s="231"/>
      <c r="H229" s="232"/>
      <c r="I229" s="232"/>
      <c r="J229" s="233"/>
      <c r="K229" s="148"/>
      <c r="L229" s="148"/>
      <c r="M229" s="148"/>
      <c r="N229" s="148"/>
      <c r="O229" s="148"/>
      <c r="P229" s="148"/>
      <c r="Q229" s="148"/>
      <c r="R229" s="148"/>
      <c r="S229" s="148"/>
      <c r="T229" s="148"/>
      <c r="U229" s="148"/>
      <c r="V229" s="148"/>
      <c r="W229" s="148"/>
      <c r="X229" s="148"/>
      <c r="Y229" s="148"/>
      <c r="Z229" s="148"/>
    </row>
    <row r="230" spans="1:26" x14ac:dyDescent="0.25">
      <c r="A230" s="230"/>
      <c r="B230" s="91"/>
      <c r="C230" s="251"/>
      <c r="D230" s="252"/>
      <c r="E230" s="409"/>
      <c r="F230" s="410"/>
      <c r="G230" s="410"/>
      <c r="H230" s="252"/>
      <c r="I230" s="92"/>
      <c r="J230" s="233"/>
      <c r="K230" s="148"/>
      <c r="L230" s="148"/>
      <c r="M230" s="148"/>
      <c r="N230" s="148"/>
      <c r="O230" s="148"/>
      <c r="P230" s="148"/>
      <c r="Q230" s="148"/>
      <c r="R230" s="148"/>
      <c r="S230" s="148"/>
      <c r="T230" s="148"/>
      <c r="U230" s="148"/>
      <c r="V230" s="148"/>
      <c r="W230" s="148"/>
      <c r="X230" s="148"/>
      <c r="Y230" s="148"/>
      <c r="Z230" s="148"/>
    </row>
    <row r="231" spans="1:26" x14ac:dyDescent="0.25">
      <c r="A231" s="230"/>
      <c r="B231" s="49"/>
      <c r="C231" s="234" t="s">
        <v>1484</v>
      </c>
      <c r="D231" s="253"/>
      <c r="E231" s="253"/>
      <c r="F231" s="253"/>
      <c r="G231" s="253"/>
      <c r="H231" s="253"/>
      <c r="I231" s="93"/>
      <c r="J231" s="233"/>
      <c r="K231" s="148"/>
      <c r="L231" s="148"/>
      <c r="M231" s="148"/>
      <c r="N231" s="148"/>
      <c r="O231" s="148"/>
      <c r="P231" s="148"/>
      <c r="Q231" s="148"/>
      <c r="R231" s="148"/>
      <c r="S231" s="148"/>
      <c r="T231" s="148"/>
      <c r="U231" s="148"/>
      <c r="V231" s="148"/>
      <c r="W231" s="148"/>
      <c r="X231" s="148"/>
      <c r="Y231" s="148"/>
      <c r="Z231" s="148"/>
    </row>
    <row r="232" spans="1:26" x14ac:dyDescent="0.25">
      <c r="A232" s="230"/>
      <c r="B232" s="123"/>
      <c r="C232" s="234"/>
      <c r="D232" s="253"/>
      <c r="E232" s="253"/>
      <c r="F232" s="253"/>
      <c r="G232" s="253"/>
      <c r="H232" s="253"/>
      <c r="I232" s="93"/>
      <c r="J232" s="233"/>
      <c r="K232" s="148"/>
      <c r="L232" s="148"/>
      <c r="M232" s="148"/>
      <c r="N232" s="148"/>
      <c r="O232" s="148"/>
      <c r="P232" s="148"/>
      <c r="Q232" s="148"/>
      <c r="R232" s="148"/>
      <c r="S232" s="148"/>
      <c r="T232" s="148"/>
      <c r="U232" s="148"/>
      <c r="V232" s="148"/>
      <c r="W232" s="148"/>
      <c r="X232" s="148"/>
      <c r="Y232" s="148"/>
      <c r="Z232" s="148"/>
    </row>
    <row r="233" spans="1:26" x14ac:dyDescent="0.25">
      <c r="A233" s="230"/>
      <c r="B233" s="123"/>
      <c r="C233" s="232" t="s">
        <v>726</v>
      </c>
      <c r="D233" s="231"/>
      <c r="E233" s="231" t="s">
        <v>1485</v>
      </c>
      <c r="F233" s="231" t="s">
        <v>712</v>
      </c>
      <c r="G233" s="231" t="s">
        <v>1486</v>
      </c>
      <c r="H233" s="253"/>
      <c r="I233" s="93"/>
      <c r="J233" s="233"/>
      <c r="K233" s="148"/>
      <c r="L233" s="148"/>
      <c r="M233" s="148"/>
      <c r="N233" s="148"/>
      <c r="O233" s="148"/>
      <c r="P233" s="148"/>
      <c r="Q233" s="148"/>
      <c r="R233" s="148"/>
      <c r="S233" s="148"/>
      <c r="T233" s="148"/>
      <c r="U233" s="148"/>
      <c r="V233" s="148"/>
      <c r="W233" s="148"/>
      <c r="X233" s="148"/>
      <c r="Y233" s="148"/>
      <c r="Z233" s="148"/>
    </row>
    <row r="234" spans="1:26" x14ac:dyDescent="0.25">
      <c r="A234" s="230"/>
      <c r="B234" s="49"/>
      <c r="C234" s="124" t="s">
        <v>1487</v>
      </c>
      <c r="D234" s="153">
        <f t="shared" ref="D234:D247" si="15">IF(E234="Justificado",0,1)</f>
        <v>1</v>
      </c>
      <c r="E234" s="126">
        <v>1</v>
      </c>
      <c r="F234" s="126"/>
      <c r="G234" s="127"/>
      <c r="H234" s="253"/>
      <c r="I234" s="93"/>
      <c r="J234" s="230"/>
      <c r="K234" s="148"/>
      <c r="L234" s="148"/>
      <c r="M234" s="148"/>
      <c r="N234" s="148"/>
      <c r="O234" s="148"/>
      <c r="P234" s="148"/>
      <c r="Q234" s="148"/>
      <c r="R234" s="148"/>
      <c r="S234" s="148"/>
      <c r="T234" s="148"/>
      <c r="U234" s="148"/>
      <c r="V234" s="148"/>
      <c r="W234" s="148"/>
      <c r="X234" s="148"/>
      <c r="Y234" s="148"/>
      <c r="Z234" s="148"/>
    </row>
    <row r="235" spans="1:26" ht="24" x14ac:dyDescent="0.25">
      <c r="A235" s="230"/>
      <c r="B235" s="49"/>
      <c r="C235" s="124" t="s">
        <v>1488</v>
      </c>
      <c r="D235" s="153">
        <f t="shared" si="15"/>
        <v>1</v>
      </c>
      <c r="E235" s="126">
        <v>1</v>
      </c>
      <c r="F235" s="126"/>
      <c r="G235" s="127"/>
      <c r="H235" s="253"/>
      <c r="I235" s="93"/>
      <c r="J235" s="230"/>
      <c r="K235" s="148"/>
      <c r="L235" s="148"/>
      <c r="M235" s="148"/>
      <c r="N235" s="148"/>
      <c r="O235" s="148"/>
      <c r="P235" s="148"/>
      <c r="Q235" s="148"/>
      <c r="R235" s="148"/>
      <c r="S235" s="148"/>
      <c r="T235" s="148"/>
      <c r="U235" s="148"/>
      <c r="V235" s="148"/>
      <c r="W235" s="148"/>
      <c r="X235" s="148"/>
      <c r="Y235" s="148"/>
      <c r="Z235" s="148"/>
    </row>
    <row r="236" spans="1:26" x14ac:dyDescent="0.25">
      <c r="A236" s="230"/>
      <c r="B236" s="49"/>
      <c r="C236" s="128" t="s">
        <v>5179</v>
      </c>
      <c r="D236" s="153">
        <f t="shared" si="15"/>
        <v>1</v>
      </c>
      <c r="E236" s="126">
        <v>1</v>
      </c>
      <c r="F236" s="126"/>
      <c r="G236" s="127"/>
      <c r="H236" s="253"/>
      <c r="I236" s="93"/>
      <c r="J236" s="230"/>
      <c r="K236" s="148"/>
      <c r="L236" s="148"/>
      <c r="M236" s="148"/>
      <c r="N236" s="148"/>
      <c r="O236" s="148"/>
      <c r="P236" s="148"/>
      <c r="Q236" s="148"/>
      <c r="R236" s="148"/>
      <c r="S236" s="148"/>
      <c r="T236" s="148"/>
      <c r="U236" s="148"/>
      <c r="V236" s="148"/>
      <c r="W236" s="148"/>
      <c r="X236" s="148"/>
      <c r="Y236" s="148"/>
      <c r="Z236" s="148"/>
    </row>
    <row r="237" spans="1:26" x14ac:dyDescent="0.25">
      <c r="A237" s="230"/>
      <c r="B237" s="49"/>
      <c r="C237" s="128" t="s">
        <v>5180</v>
      </c>
      <c r="D237" s="153">
        <f t="shared" si="15"/>
        <v>1</v>
      </c>
      <c r="E237" s="126">
        <v>1</v>
      </c>
      <c r="F237" s="126"/>
      <c r="G237" s="127"/>
      <c r="H237" s="253"/>
      <c r="I237" s="93"/>
      <c r="J237" s="230"/>
      <c r="K237" s="148"/>
      <c r="L237" s="148"/>
      <c r="M237" s="148"/>
      <c r="N237" s="148"/>
      <c r="O237" s="148"/>
      <c r="P237" s="148"/>
      <c r="Q237" s="148"/>
      <c r="R237" s="148"/>
      <c r="S237" s="148"/>
      <c r="T237" s="148"/>
      <c r="U237" s="148"/>
      <c r="V237" s="148"/>
      <c r="W237" s="148"/>
      <c r="X237" s="148"/>
      <c r="Y237" s="148"/>
      <c r="Z237" s="148"/>
    </row>
    <row r="238" spans="1:26" x14ac:dyDescent="0.25">
      <c r="A238" s="230"/>
      <c r="B238" s="49"/>
      <c r="C238" s="128" t="s">
        <v>5181</v>
      </c>
      <c r="D238" s="153">
        <f t="shared" si="15"/>
        <v>1</v>
      </c>
      <c r="E238" s="126">
        <v>1</v>
      </c>
      <c r="F238" s="126"/>
      <c r="G238" s="127"/>
      <c r="H238" s="253"/>
      <c r="I238" s="93"/>
      <c r="J238" s="230"/>
      <c r="K238" s="148"/>
      <c r="L238" s="148"/>
      <c r="M238" s="148"/>
      <c r="N238" s="148"/>
      <c r="O238" s="148"/>
      <c r="P238" s="148"/>
      <c r="Q238" s="148"/>
      <c r="R238" s="148"/>
      <c r="S238" s="148"/>
      <c r="T238" s="148"/>
      <c r="U238" s="148"/>
      <c r="V238" s="148"/>
      <c r="W238" s="148"/>
      <c r="X238" s="148"/>
      <c r="Y238" s="148"/>
      <c r="Z238" s="148"/>
    </row>
    <row r="239" spans="1:26" x14ac:dyDescent="0.25">
      <c r="A239" s="230"/>
      <c r="B239" s="49"/>
      <c r="C239" s="128" t="s">
        <v>5182</v>
      </c>
      <c r="D239" s="153">
        <f t="shared" si="15"/>
        <v>1</v>
      </c>
      <c r="E239" s="126">
        <v>1</v>
      </c>
      <c r="F239" s="126"/>
      <c r="G239" s="127"/>
      <c r="H239" s="253"/>
      <c r="I239" s="93"/>
      <c r="J239" s="230"/>
      <c r="K239" s="148"/>
      <c r="L239" s="148"/>
      <c r="M239" s="148"/>
      <c r="N239" s="148"/>
      <c r="O239" s="148"/>
      <c r="P239" s="148"/>
      <c r="Q239" s="148"/>
      <c r="R239" s="148"/>
      <c r="S239" s="148"/>
      <c r="T239" s="148"/>
      <c r="U239" s="148"/>
      <c r="V239" s="148"/>
      <c r="W239" s="148"/>
      <c r="X239" s="148"/>
      <c r="Y239" s="148"/>
      <c r="Z239" s="148"/>
    </row>
    <row r="240" spans="1:26" ht="24" x14ac:dyDescent="0.25">
      <c r="A240" s="230"/>
      <c r="B240" s="49"/>
      <c r="C240" s="128" t="s">
        <v>5183</v>
      </c>
      <c r="D240" s="153">
        <f t="shared" si="15"/>
        <v>1</v>
      </c>
      <c r="E240" s="126">
        <v>1</v>
      </c>
      <c r="F240" s="126"/>
      <c r="G240" s="127"/>
      <c r="H240" s="253"/>
      <c r="I240" s="93"/>
      <c r="J240" s="230"/>
      <c r="K240" s="148"/>
      <c r="L240" s="148"/>
      <c r="M240" s="148"/>
      <c r="N240" s="148"/>
      <c r="O240" s="148"/>
      <c r="P240" s="148"/>
      <c r="Q240" s="148"/>
      <c r="R240" s="148"/>
      <c r="S240" s="148"/>
      <c r="T240" s="148"/>
      <c r="U240" s="148"/>
      <c r="V240" s="148"/>
      <c r="W240" s="148"/>
      <c r="X240" s="148"/>
      <c r="Y240" s="148"/>
      <c r="Z240" s="148"/>
    </row>
    <row r="241" spans="1:26" ht="24" x14ac:dyDescent="0.25">
      <c r="A241" s="230"/>
      <c r="B241" s="49"/>
      <c r="C241" s="128" t="s">
        <v>5184</v>
      </c>
      <c r="D241" s="153">
        <f t="shared" si="15"/>
        <v>1</v>
      </c>
      <c r="E241" s="126">
        <v>1</v>
      </c>
      <c r="F241" s="126"/>
      <c r="G241" s="127"/>
      <c r="H241" s="253"/>
      <c r="I241" s="93"/>
      <c r="J241" s="230"/>
      <c r="K241" s="148"/>
      <c r="L241" s="148"/>
      <c r="M241" s="148"/>
      <c r="N241" s="148"/>
      <c r="O241" s="148"/>
      <c r="P241" s="148"/>
      <c r="Q241" s="148"/>
      <c r="R241" s="148"/>
      <c r="S241" s="148"/>
      <c r="T241" s="148"/>
      <c r="U241" s="148"/>
      <c r="V241" s="148"/>
      <c r="W241" s="148"/>
      <c r="X241" s="148"/>
      <c r="Y241" s="148"/>
      <c r="Z241" s="148"/>
    </row>
    <row r="242" spans="1:26" x14ac:dyDescent="0.25">
      <c r="A242" s="230"/>
      <c r="B242" s="49"/>
      <c r="C242" s="128" t="s">
        <v>5185</v>
      </c>
      <c r="D242" s="153">
        <f t="shared" si="15"/>
        <v>1</v>
      </c>
      <c r="E242" s="126">
        <v>1</v>
      </c>
      <c r="F242" s="126"/>
      <c r="G242" s="127"/>
      <c r="H242" s="253"/>
      <c r="I242" s="93"/>
      <c r="J242" s="230"/>
      <c r="K242" s="148"/>
      <c r="L242" s="148"/>
      <c r="M242" s="148"/>
      <c r="N242" s="148"/>
      <c r="O242" s="148"/>
      <c r="P242" s="148"/>
      <c r="Q242" s="148"/>
      <c r="R242" s="148"/>
      <c r="S242" s="148"/>
      <c r="T242" s="148"/>
      <c r="U242" s="148"/>
      <c r="V242" s="148"/>
      <c r="W242" s="148"/>
      <c r="X242" s="148"/>
      <c r="Y242" s="148"/>
      <c r="Z242" s="148"/>
    </row>
    <row r="243" spans="1:26" x14ac:dyDescent="0.25">
      <c r="A243" s="230"/>
      <c r="B243" s="49"/>
      <c r="C243" s="128" t="s">
        <v>5186</v>
      </c>
      <c r="D243" s="153">
        <f t="shared" si="15"/>
        <v>1</v>
      </c>
      <c r="E243" s="126">
        <v>1</v>
      </c>
      <c r="F243" s="126"/>
      <c r="G243" s="127"/>
      <c r="H243" s="253"/>
      <c r="I243" s="93"/>
      <c r="J243" s="230"/>
      <c r="K243" s="148"/>
      <c r="L243" s="148"/>
      <c r="M243" s="148"/>
      <c r="N243" s="148"/>
      <c r="O243" s="148"/>
      <c r="P243" s="148"/>
      <c r="Q243" s="148"/>
      <c r="R243" s="148"/>
      <c r="S243" s="148"/>
      <c r="T243" s="148"/>
      <c r="U243" s="148"/>
      <c r="V243" s="148"/>
      <c r="W243" s="148"/>
      <c r="X243" s="148"/>
      <c r="Y243" s="148"/>
      <c r="Z243" s="148"/>
    </row>
    <row r="244" spans="1:26" x14ac:dyDescent="0.25">
      <c r="A244" s="230"/>
      <c r="B244" s="49"/>
      <c r="C244" s="128" t="s">
        <v>5187</v>
      </c>
      <c r="D244" s="153">
        <f t="shared" si="15"/>
        <v>1</v>
      </c>
      <c r="E244" s="126">
        <v>1</v>
      </c>
      <c r="F244" s="126"/>
      <c r="G244" s="127"/>
      <c r="H244" s="253"/>
      <c r="I244" s="93"/>
      <c r="J244" s="230"/>
      <c r="K244" s="148"/>
      <c r="L244" s="148"/>
      <c r="M244" s="148"/>
      <c r="N244" s="148"/>
      <c r="O244" s="148"/>
      <c r="P244" s="148"/>
      <c r="Q244" s="148"/>
      <c r="R244" s="148"/>
      <c r="S244" s="148"/>
      <c r="T244" s="148"/>
      <c r="U244" s="148"/>
      <c r="V244" s="148"/>
      <c r="W244" s="148"/>
      <c r="X244" s="148"/>
      <c r="Y244" s="148"/>
      <c r="Z244" s="148"/>
    </row>
    <row r="245" spans="1:26" x14ac:dyDescent="0.25">
      <c r="A245" s="230"/>
      <c r="B245" s="49"/>
      <c r="C245" s="128" t="s">
        <v>5188</v>
      </c>
      <c r="D245" s="153">
        <f t="shared" si="15"/>
        <v>1</v>
      </c>
      <c r="E245" s="126">
        <v>1</v>
      </c>
      <c r="F245" s="126"/>
      <c r="G245" s="127"/>
      <c r="H245" s="253"/>
      <c r="I245" s="93"/>
      <c r="J245" s="230"/>
      <c r="K245" s="148"/>
      <c r="L245" s="148"/>
      <c r="M245" s="148"/>
      <c r="N245" s="148"/>
      <c r="O245" s="148"/>
      <c r="P245" s="148"/>
      <c r="Q245" s="148"/>
      <c r="R245" s="148"/>
      <c r="S245" s="148"/>
      <c r="T245" s="148"/>
      <c r="U245" s="148"/>
      <c r="V245" s="148"/>
      <c r="W245" s="148"/>
      <c r="X245" s="148"/>
      <c r="Y245" s="148"/>
      <c r="Z245" s="148"/>
    </row>
    <row r="246" spans="1:26" x14ac:dyDescent="0.25">
      <c r="A246" s="230"/>
      <c r="B246" s="49"/>
      <c r="C246" s="128" t="s">
        <v>5189</v>
      </c>
      <c r="D246" s="153">
        <f t="shared" si="15"/>
        <v>1</v>
      </c>
      <c r="E246" s="126">
        <v>1</v>
      </c>
      <c r="F246" s="126"/>
      <c r="G246" s="127"/>
      <c r="H246" s="253"/>
      <c r="I246" s="129"/>
      <c r="J246" s="230"/>
      <c r="K246" s="148"/>
      <c r="L246" s="148"/>
      <c r="M246" s="148"/>
      <c r="N246" s="148"/>
      <c r="O246" s="148"/>
      <c r="P246" s="148"/>
      <c r="Q246" s="148"/>
      <c r="R246" s="148"/>
      <c r="S246" s="148"/>
      <c r="T246" s="148"/>
      <c r="U246" s="148"/>
      <c r="V246" s="148"/>
      <c r="W246" s="148"/>
      <c r="X246" s="148"/>
      <c r="Y246" s="148"/>
      <c r="Z246" s="148"/>
    </row>
    <row r="247" spans="1:26" ht="24" x14ac:dyDescent="0.25">
      <c r="A247" s="230"/>
      <c r="B247" s="49"/>
      <c r="C247" s="128" t="s">
        <v>5190</v>
      </c>
      <c r="D247" s="153">
        <f t="shared" si="15"/>
        <v>1</v>
      </c>
      <c r="E247" s="126">
        <v>1</v>
      </c>
      <c r="F247" s="126"/>
      <c r="G247" s="127"/>
      <c r="H247" s="253"/>
      <c r="I247" s="129"/>
      <c r="J247" s="230"/>
      <c r="K247" s="148"/>
      <c r="L247" s="148"/>
      <c r="M247" s="148"/>
      <c r="N247" s="148"/>
      <c r="O247" s="148"/>
      <c r="P247" s="148"/>
      <c r="Q247" s="148"/>
      <c r="R247" s="148"/>
      <c r="S247" s="148"/>
      <c r="T247" s="148"/>
      <c r="U247" s="148"/>
      <c r="V247" s="148"/>
      <c r="W247" s="148"/>
      <c r="X247" s="148"/>
      <c r="Y247" s="148"/>
      <c r="Z247" s="148"/>
    </row>
    <row r="248" spans="1:26" x14ac:dyDescent="0.25">
      <c r="A248" s="230"/>
      <c r="B248" s="49"/>
      <c r="C248" s="234"/>
      <c r="D248" s="253"/>
      <c r="E248" s="253"/>
      <c r="F248" s="253"/>
      <c r="G248" s="253"/>
      <c r="H248" s="253"/>
      <c r="I248" s="129"/>
      <c r="J248" s="230"/>
      <c r="K248" s="148"/>
      <c r="L248" s="148"/>
      <c r="M248" s="148"/>
      <c r="N248" s="148"/>
      <c r="O248" s="148"/>
      <c r="P248" s="148"/>
      <c r="Q248" s="148"/>
      <c r="R248" s="148"/>
      <c r="S248" s="148"/>
      <c r="T248" s="148"/>
      <c r="U248" s="148"/>
      <c r="V248" s="148"/>
      <c r="W248" s="148"/>
      <c r="X248" s="148"/>
      <c r="Y248" s="148"/>
      <c r="Z248" s="148"/>
    </row>
    <row r="249" spans="1:26" x14ac:dyDescent="0.25">
      <c r="A249" s="230"/>
      <c r="B249" s="49"/>
      <c r="C249" s="234" t="s">
        <v>1480</v>
      </c>
      <c r="D249" s="253"/>
      <c r="E249" s="253"/>
      <c r="F249" s="253"/>
      <c r="G249" s="253"/>
      <c r="H249" s="253"/>
      <c r="I249" s="129"/>
      <c r="J249" s="230"/>
      <c r="K249" s="148"/>
      <c r="L249" s="148"/>
      <c r="M249" s="148"/>
      <c r="N249" s="148"/>
      <c r="O249" s="148"/>
      <c r="P249" s="148"/>
      <c r="Q249" s="148"/>
      <c r="R249" s="148"/>
      <c r="S249" s="148"/>
      <c r="T249" s="148"/>
      <c r="U249" s="148"/>
      <c r="V249" s="148"/>
      <c r="W249" s="148"/>
      <c r="X249" s="148"/>
      <c r="Y249" s="148"/>
      <c r="Z249" s="148"/>
    </row>
    <row r="250" spans="1:26" x14ac:dyDescent="0.25">
      <c r="A250" s="230"/>
      <c r="B250" s="49"/>
      <c r="C250" s="234"/>
      <c r="D250" s="253"/>
      <c r="E250" s="253"/>
      <c r="F250" s="253"/>
      <c r="G250" s="253"/>
      <c r="H250" s="253"/>
      <c r="I250" s="129"/>
      <c r="J250" s="230"/>
      <c r="K250" s="148"/>
      <c r="L250" s="148"/>
      <c r="M250" s="148"/>
      <c r="N250" s="148"/>
      <c r="O250" s="148"/>
      <c r="P250" s="148"/>
      <c r="Q250" s="148"/>
      <c r="R250" s="148"/>
      <c r="S250" s="148"/>
      <c r="T250" s="148"/>
      <c r="U250" s="148"/>
      <c r="V250" s="148"/>
      <c r="W250" s="148"/>
      <c r="X250" s="148"/>
      <c r="Y250" s="148"/>
      <c r="Z250" s="148"/>
    </row>
    <row r="251" spans="1:26" x14ac:dyDescent="0.25">
      <c r="A251" s="230"/>
      <c r="B251" s="49"/>
      <c r="C251" s="232" t="s">
        <v>726</v>
      </c>
      <c r="D251" s="231"/>
      <c r="E251" s="231" t="s">
        <v>1485</v>
      </c>
      <c r="F251" s="231" t="s">
        <v>712</v>
      </c>
      <c r="G251" s="231" t="s">
        <v>1486</v>
      </c>
      <c r="H251" s="253"/>
      <c r="I251" s="129"/>
      <c r="J251" s="230"/>
      <c r="K251" s="148"/>
      <c r="L251" s="148"/>
      <c r="M251" s="148"/>
      <c r="N251" s="148"/>
      <c r="O251" s="148"/>
      <c r="P251" s="148"/>
      <c r="Q251" s="148"/>
      <c r="R251" s="148"/>
      <c r="S251" s="148"/>
      <c r="T251" s="148"/>
      <c r="U251" s="148"/>
      <c r="V251" s="148"/>
      <c r="W251" s="148"/>
      <c r="X251" s="148"/>
      <c r="Y251" s="148"/>
      <c r="Z251" s="148"/>
    </row>
    <row r="252" spans="1:26" x14ac:dyDescent="0.25">
      <c r="A252" s="230"/>
      <c r="B252" s="49"/>
      <c r="C252" s="130" t="s">
        <v>2834</v>
      </c>
      <c r="D252" s="153">
        <f t="shared" ref="D252:D258" si="16">IF(E252="Justificado",0,1)</f>
        <v>1</v>
      </c>
      <c r="E252" s="126">
        <v>1</v>
      </c>
      <c r="F252" s="126"/>
      <c r="G252" s="127"/>
      <c r="H252" s="253"/>
      <c r="I252" s="129"/>
      <c r="J252" s="230"/>
      <c r="K252" s="148"/>
      <c r="L252" s="148"/>
      <c r="M252" s="148"/>
      <c r="N252" s="148"/>
      <c r="O252" s="148"/>
      <c r="P252" s="148"/>
      <c r="Q252" s="148"/>
      <c r="R252" s="148"/>
      <c r="S252" s="148"/>
      <c r="T252" s="148"/>
      <c r="U252" s="148"/>
      <c r="V252" s="148"/>
      <c r="W252" s="148"/>
      <c r="X252" s="148"/>
      <c r="Y252" s="148"/>
      <c r="Z252" s="148"/>
    </row>
    <row r="253" spans="1:26" ht="36" x14ac:dyDescent="0.25">
      <c r="A253" s="230"/>
      <c r="B253" s="49"/>
      <c r="C253" s="124" t="s">
        <v>5134</v>
      </c>
      <c r="D253" s="153">
        <f t="shared" si="16"/>
        <v>1</v>
      </c>
      <c r="E253" s="126">
        <v>1</v>
      </c>
      <c r="F253" s="126"/>
      <c r="G253" s="127"/>
      <c r="H253" s="253"/>
      <c r="I253" s="129"/>
      <c r="J253" s="230"/>
      <c r="K253" s="148"/>
      <c r="L253" s="148"/>
      <c r="M253" s="148"/>
      <c r="N253" s="148"/>
      <c r="O253" s="148"/>
      <c r="P253" s="148"/>
      <c r="Q253" s="148"/>
      <c r="R253" s="148"/>
      <c r="S253" s="148"/>
      <c r="T253" s="148"/>
      <c r="U253" s="148"/>
      <c r="V253" s="148"/>
      <c r="W253" s="148"/>
      <c r="X253" s="148"/>
      <c r="Y253" s="148"/>
      <c r="Z253" s="148"/>
    </row>
    <row r="254" spans="1:26" ht="36" x14ac:dyDescent="0.25">
      <c r="A254" s="230"/>
      <c r="B254" s="49"/>
      <c r="C254" s="124" t="s">
        <v>5135</v>
      </c>
      <c r="D254" s="153">
        <f t="shared" si="16"/>
        <v>1</v>
      </c>
      <c r="E254" s="126">
        <v>1</v>
      </c>
      <c r="F254" s="126"/>
      <c r="G254" s="127"/>
      <c r="H254" s="253"/>
      <c r="I254" s="129"/>
      <c r="J254" s="230"/>
      <c r="K254" s="148"/>
      <c r="L254" s="148"/>
      <c r="M254" s="148"/>
      <c r="N254" s="148"/>
      <c r="O254" s="148"/>
      <c r="P254" s="148"/>
      <c r="Q254" s="148"/>
      <c r="R254" s="148"/>
      <c r="S254" s="148"/>
      <c r="T254" s="148"/>
      <c r="U254" s="148"/>
      <c r="V254" s="148"/>
      <c r="W254" s="148"/>
      <c r="X254" s="148"/>
      <c r="Y254" s="148"/>
      <c r="Z254" s="148"/>
    </row>
    <row r="255" spans="1:26" ht="24" x14ac:dyDescent="0.25">
      <c r="A255" s="230"/>
      <c r="B255" s="49"/>
      <c r="C255" s="124" t="s">
        <v>5136</v>
      </c>
      <c r="D255" s="153">
        <f t="shared" si="16"/>
        <v>1</v>
      </c>
      <c r="E255" s="126">
        <v>1</v>
      </c>
      <c r="F255" s="126"/>
      <c r="G255" s="127"/>
      <c r="H255" s="253"/>
      <c r="I255" s="129"/>
      <c r="J255" s="230"/>
      <c r="K255" s="148"/>
      <c r="L255" s="148"/>
      <c r="M255" s="148"/>
      <c r="N255" s="148"/>
      <c r="O255" s="148"/>
      <c r="P255" s="148"/>
      <c r="Q255" s="148"/>
      <c r="R255" s="148"/>
      <c r="S255" s="148"/>
      <c r="T255" s="148"/>
      <c r="U255" s="148"/>
      <c r="V255" s="148"/>
      <c r="W255" s="148"/>
      <c r="X255" s="148"/>
      <c r="Y255" s="148"/>
      <c r="Z255" s="148"/>
    </row>
    <row r="256" spans="1:26" ht="24" x14ac:dyDescent="0.25">
      <c r="A256" s="230"/>
      <c r="B256" s="49"/>
      <c r="C256" s="124" t="s">
        <v>4238</v>
      </c>
      <c r="D256" s="153">
        <f t="shared" si="16"/>
        <v>1</v>
      </c>
      <c r="E256" s="126">
        <v>1</v>
      </c>
      <c r="F256" s="126"/>
      <c r="G256" s="127"/>
      <c r="H256" s="253"/>
      <c r="I256" s="129"/>
      <c r="J256" s="230"/>
      <c r="K256" s="148"/>
      <c r="L256" s="148"/>
      <c r="M256" s="148"/>
      <c r="N256" s="148"/>
      <c r="O256" s="148"/>
      <c r="P256" s="148"/>
      <c r="Q256" s="148"/>
      <c r="R256" s="148"/>
      <c r="S256" s="148"/>
      <c r="T256" s="148"/>
      <c r="U256" s="148"/>
      <c r="V256" s="148"/>
      <c r="W256" s="148"/>
      <c r="X256" s="148"/>
      <c r="Y256" s="148"/>
      <c r="Z256" s="148"/>
    </row>
    <row r="257" spans="1:26" ht="24" x14ac:dyDescent="0.25">
      <c r="A257" s="230"/>
      <c r="B257" s="49"/>
      <c r="C257" s="124" t="s">
        <v>5137</v>
      </c>
      <c r="D257" s="153">
        <f t="shared" si="16"/>
        <v>1</v>
      </c>
      <c r="E257" s="126">
        <v>1</v>
      </c>
      <c r="F257" s="126"/>
      <c r="G257" s="127"/>
      <c r="H257" s="253"/>
      <c r="I257" s="129"/>
      <c r="J257" s="230"/>
      <c r="K257" s="148"/>
      <c r="L257" s="148"/>
      <c r="M257" s="148"/>
      <c r="N257" s="148"/>
      <c r="O257" s="148"/>
      <c r="P257" s="148"/>
      <c r="Q257" s="148"/>
      <c r="R257" s="148"/>
      <c r="S257" s="148"/>
      <c r="T257" s="148"/>
      <c r="U257" s="148"/>
      <c r="V257" s="148"/>
      <c r="W257" s="148"/>
      <c r="X257" s="148"/>
      <c r="Y257" s="148"/>
      <c r="Z257" s="148"/>
    </row>
    <row r="258" spans="1:26" ht="36" x14ac:dyDescent="0.25">
      <c r="A258" s="230"/>
      <c r="B258" s="49"/>
      <c r="C258" s="124" t="s">
        <v>5138</v>
      </c>
      <c r="D258" s="153">
        <f t="shared" si="16"/>
        <v>1</v>
      </c>
      <c r="E258" s="126">
        <v>1</v>
      </c>
      <c r="F258" s="126"/>
      <c r="G258" s="127"/>
      <c r="H258" s="253"/>
      <c r="I258" s="129"/>
      <c r="J258" s="230"/>
      <c r="K258" s="148"/>
      <c r="L258" s="148"/>
      <c r="M258" s="148"/>
      <c r="N258" s="148"/>
      <c r="O258" s="148"/>
      <c r="P258" s="148"/>
      <c r="Q258" s="148"/>
      <c r="R258" s="148"/>
      <c r="S258" s="148"/>
      <c r="T258" s="148"/>
      <c r="U258" s="148"/>
      <c r="V258" s="148"/>
      <c r="W258" s="148"/>
      <c r="X258" s="148"/>
      <c r="Y258" s="148"/>
      <c r="Z258" s="148"/>
    </row>
    <row r="259" spans="1:26" ht="36" x14ac:dyDescent="0.25">
      <c r="A259" s="230"/>
      <c r="B259" s="49"/>
      <c r="C259" s="130" t="s">
        <v>5191</v>
      </c>
      <c r="D259" s="153">
        <f t="shared" ref="D259:D260" si="17">IF(E259="Justificado",0,1)</f>
        <v>1</v>
      </c>
      <c r="E259" s="126">
        <v>1</v>
      </c>
      <c r="F259" s="126"/>
      <c r="G259" s="127"/>
      <c r="H259" s="253"/>
      <c r="I259" s="129"/>
      <c r="J259" s="230"/>
      <c r="K259" s="148"/>
      <c r="L259" s="148"/>
      <c r="M259" s="148"/>
      <c r="N259" s="148"/>
      <c r="O259" s="148"/>
      <c r="P259" s="148"/>
      <c r="Q259" s="148"/>
      <c r="R259" s="148"/>
      <c r="S259" s="148"/>
      <c r="T259" s="148"/>
      <c r="U259" s="148"/>
      <c r="V259" s="148"/>
      <c r="W259" s="148"/>
      <c r="X259" s="148"/>
      <c r="Y259" s="148"/>
      <c r="Z259" s="148"/>
    </row>
    <row r="260" spans="1:26" x14ac:dyDescent="0.25">
      <c r="A260" s="230"/>
      <c r="B260" s="49"/>
      <c r="C260" s="124" t="s">
        <v>4716</v>
      </c>
      <c r="D260" s="153">
        <f t="shared" si="17"/>
        <v>1</v>
      </c>
      <c r="E260" s="126">
        <v>1</v>
      </c>
      <c r="F260" s="126"/>
      <c r="G260" s="127"/>
      <c r="H260" s="253"/>
      <c r="I260" s="129"/>
      <c r="J260" s="230"/>
      <c r="K260" s="148"/>
      <c r="L260" s="148"/>
      <c r="M260" s="148"/>
      <c r="N260" s="148"/>
      <c r="O260" s="148"/>
      <c r="P260" s="148"/>
      <c r="Q260" s="148"/>
      <c r="R260" s="148"/>
      <c r="S260" s="148"/>
      <c r="T260" s="148"/>
      <c r="U260" s="148"/>
      <c r="V260" s="148"/>
      <c r="W260" s="148"/>
      <c r="X260" s="148"/>
      <c r="Y260" s="148"/>
      <c r="Z260" s="148"/>
    </row>
    <row r="261" spans="1:26" x14ac:dyDescent="0.25">
      <c r="A261" s="230"/>
      <c r="B261" s="97"/>
      <c r="C261" s="254"/>
      <c r="D261" s="255"/>
      <c r="E261" s="255"/>
      <c r="F261" s="255"/>
      <c r="G261" s="255"/>
      <c r="H261" s="255"/>
      <c r="I261" s="98"/>
      <c r="J261" s="230"/>
      <c r="K261" s="148"/>
      <c r="L261" s="148"/>
      <c r="M261" s="148"/>
      <c r="N261" s="148"/>
      <c r="O261" s="148"/>
      <c r="P261" s="148"/>
      <c r="Q261" s="148"/>
      <c r="R261" s="148"/>
      <c r="S261" s="148"/>
      <c r="T261" s="148"/>
      <c r="U261" s="148"/>
      <c r="V261" s="148"/>
      <c r="W261" s="148"/>
      <c r="X261" s="148"/>
      <c r="Y261" s="148"/>
      <c r="Z261" s="148"/>
    </row>
    <row r="262" spans="1:26" x14ac:dyDescent="0.25">
      <c r="A262" s="230"/>
      <c r="B262" s="230"/>
      <c r="C262" s="256"/>
      <c r="D262" s="230"/>
      <c r="E262" s="230"/>
      <c r="F262" s="230"/>
      <c r="G262" s="230"/>
      <c r="H262" s="230"/>
      <c r="I262" s="230"/>
      <c r="J262" s="230"/>
      <c r="K262" s="148"/>
      <c r="L262" s="148"/>
      <c r="M262" s="148"/>
      <c r="N262" s="148"/>
      <c r="O262" s="148"/>
      <c r="P262" s="148"/>
      <c r="Q262" s="148"/>
      <c r="R262" s="148"/>
      <c r="S262" s="148"/>
      <c r="T262" s="148"/>
      <c r="U262" s="148"/>
      <c r="V262" s="148"/>
      <c r="W262" s="148"/>
      <c r="X262" s="148"/>
      <c r="Y262" s="148"/>
      <c r="Z262" s="148"/>
    </row>
    <row r="263" spans="1:26" x14ac:dyDescent="0.25">
      <c r="A263" s="230"/>
      <c r="B263" s="230"/>
      <c r="C263" s="256"/>
      <c r="D263" s="230"/>
      <c r="E263" s="230"/>
      <c r="F263" s="230"/>
      <c r="G263" s="230"/>
      <c r="H263" s="230"/>
      <c r="I263" s="230"/>
      <c r="J263" s="230"/>
      <c r="K263" s="148"/>
      <c r="L263" s="148"/>
      <c r="M263" s="148"/>
      <c r="N263" s="148"/>
      <c r="O263" s="148"/>
      <c r="P263" s="148"/>
      <c r="Q263" s="148"/>
      <c r="R263" s="148"/>
      <c r="S263" s="148"/>
      <c r="T263" s="148"/>
      <c r="U263" s="148"/>
      <c r="V263" s="148"/>
      <c r="W263" s="148"/>
      <c r="X263" s="148"/>
      <c r="Y263" s="148"/>
      <c r="Z263" s="148"/>
    </row>
    <row r="264" spans="1:26" x14ac:dyDescent="0.25">
      <c r="A264" s="230"/>
      <c r="B264" s="230"/>
      <c r="C264" s="256"/>
      <c r="D264" s="230"/>
      <c r="E264" s="230"/>
      <c r="F264" s="230"/>
      <c r="G264" s="230"/>
      <c r="H264" s="230"/>
      <c r="I264" s="230"/>
      <c r="J264" s="230"/>
      <c r="K264" s="148"/>
      <c r="L264" s="148"/>
      <c r="M264" s="148"/>
      <c r="N264" s="148"/>
      <c r="O264" s="148"/>
      <c r="P264" s="148"/>
      <c r="Q264" s="148"/>
      <c r="R264" s="148"/>
      <c r="S264" s="148"/>
      <c r="T264" s="148"/>
      <c r="U264" s="148"/>
      <c r="V264" s="148"/>
      <c r="W264" s="148"/>
      <c r="X264" s="148"/>
      <c r="Y264" s="148"/>
      <c r="Z264" s="148"/>
    </row>
    <row r="265" spans="1:26" x14ac:dyDescent="0.25">
      <c r="A265" s="230"/>
      <c r="B265" s="230"/>
      <c r="C265" s="256"/>
      <c r="D265" s="230"/>
      <c r="E265" s="230"/>
      <c r="F265" s="230"/>
      <c r="G265" s="230"/>
      <c r="H265" s="230"/>
      <c r="I265" s="230"/>
      <c r="J265" s="230"/>
      <c r="K265" s="148"/>
      <c r="L265" s="148"/>
      <c r="M265" s="148"/>
      <c r="N265" s="148"/>
      <c r="O265" s="148"/>
      <c r="P265" s="148"/>
      <c r="Q265" s="148"/>
      <c r="R265" s="148"/>
      <c r="S265" s="148"/>
      <c r="T265" s="148"/>
      <c r="U265" s="148"/>
      <c r="V265" s="148"/>
      <c r="W265" s="148"/>
      <c r="X265" s="148"/>
      <c r="Y265" s="148"/>
      <c r="Z265" s="148"/>
    </row>
    <row r="266" spans="1:26" x14ac:dyDescent="0.25">
      <c r="A266" s="230"/>
      <c r="B266" s="230"/>
      <c r="C266" s="256"/>
      <c r="D266" s="230"/>
      <c r="E266" s="230"/>
      <c r="F266" s="230"/>
      <c r="G266" s="230"/>
      <c r="H266" s="230"/>
      <c r="I266" s="230"/>
      <c r="J266" s="230"/>
      <c r="K266" s="148"/>
      <c r="L266" s="148"/>
      <c r="M266" s="148"/>
      <c r="N266" s="148"/>
      <c r="O266" s="148"/>
      <c r="P266" s="148"/>
      <c r="Q266" s="148"/>
      <c r="R266" s="148"/>
      <c r="S266" s="148"/>
      <c r="T266" s="148"/>
      <c r="U266" s="148"/>
      <c r="V266" s="148"/>
      <c r="W266" s="148"/>
      <c r="X266" s="148"/>
      <c r="Y266" s="148"/>
      <c r="Z266" s="148"/>
    </row>
    <row r="267" spans="1:26" x14ac:dyDescent="0.25">
      <c r="A267" s="230"/>
      <c r="B267" s="230"/>
      <c r="C267" s="256"/>
      <c r="D267" s="230"/>
      <c r="E267" s="230"/>
      <c r="F267" s="230"/>
      <c r="G267" s="230"/>
      <c r="H267" s="230"/>
      <c r="I267" s="230"/>
      <c r="J267" s="230"/>
      <c r="K267" s="148"/>
      <c r="L267" s="148"/>
      <c r="M267" s="148"/>
      <c r="N267" s="148"/>
      <c r="O267" s="148"/>
      <c r="P267" s="148"/>
      <c r="Q267" s="148"/>
      <c r="R267" s="148"/>
      <c r="S267" s="148"/>
      <c r="T267" s="148"/>
      <c r="U267" s="148"/>
      <c r="V267" s="148"/>
      <c r="W267" s="148"/>
      <c r="X267" s="148"/>
      <c r="Y267" s="148"/>
      <c r="Z267" s="148"/>
    </row>
    <row r="268" spans="1:26" ht="18.75" x14ac:dyDescent="0.25">
      <c r="A268" s="234"/>
      <c r="B268" s="407" t="s">
        <v>5192</v>
      </c>
      <c r="C268" s="408"/>
      <c r="D268" s="408"/>
      <c r="E268" s="408"/>
      <c r="F268" s="408"/>
      <c r="G268" s="408"/>
      <c r="H268" s="408"/>
      <c r="I268" s="243"/>
      <c r="J268" s="233"/>
      <c r="K268" s="105"/>
      <c r="L268" s="105"/>
      <c r="M268" s="105"/>
      <c r="N268" s="105"/>
      <c r="O268" s="105"/>
      <c r="P268" s="105"/>
      <c r="Q268" s="105"/>
      <c r="R268" s="105"/>
      <c r="S268" s="105"/>
      <c r="T268" s="105"/>
      <c r="U268" s="105"/>
      <c r="V268" s="105"/>
      <c r="W268" s="105"/>
      <c r="X268" s="105"/>
      <c r="Y268" s="105"/>
      <c r="Z268" s="105"/>
    </row>
    <row r="269" spans="1:26" x14ac:dyDescent="0.25">
      <c r="A269" s="234"/>
      <c r="B269" s="232"/>
      <c r="C269" s="232"/>
      <c r="D269" s="232"/>
      <c r="E269" s="232"/>
      <c r="F269" s="232"/>
      <c r="G269" s="232"/>
      <c r="H269" s="232"/>
      <c r="I269" s="232"/>
      <c r="J269" s="233"/>
      <c r="K269" s="105"/>
      <c r="L269" s="105"/>
      <c r="M269" s="105"/>
      <c r="N269" s="105"/>
      <c r="O269" s="105"/>
      <c r="P269" s="105"/>
      <c r="Q269" s="105"/>
      <c r="R269" s="105"/>
      <c r="S269" s="105"/>
      <c r="T269" s="105"/>
      <c r="U269" s="105"/>
      <c r="V269" s="105"/>
      <c r="W269" s="105"/>
      <c r="X269" s="105"/>
      <c r="Y269" s="105"/>
      <c r="Z269" s="105"/>
    </row>
    <row r="270" spans="1:26" x14ac:dyDescent="0.25">
      <c r="A270" s="234"/>
      <c r="B270" s="232"/>
      <c r="C270" s="244" t="s">
        <v>1478</v>
      </c>
      <c r="D270" s="244"/>
      <c r="E270" s="245">
        <f>IF(SUM(D279:D286)=0,"NA",SUM(E279:E286)/SUM(D279:D286))</f>
        <v>1</v>
      </c>
      <c r="F270" s="246"/>
      <c r="G270" s="248"/>
      <c r="H270" s="234"/>
      <c r="I270" s="232"/>
      <c r="J270" s="233"/>
      <c r="K270" s="105"/>
      <c r="L270" s="105"/>
      <c r="M270" s="105"/>
      <c r="N270" s="105"/>
      <c r="O270" s="105"/>
      <c r="P270" s="105"/>
      <c r="Q270" s="105"/>
      <c r="R270" s="105"/>
      <c r="S270" s="105"/>
      <c r="T270" s="105"/>
      <c r="U270" s="105"/>
      <c r="V270" s="105"/>
      <c r="W270" s="105"/>
      <c r="X270" s="105"/>
      <c r="Y270" s="105"/>
      <c r="Z270" s="105"/>
    </row>
    <row r="271" spans="1:26" x14ac:dyDescent="0.25">
      <c r="A271" s="234"/>
      <c r="B271" s="234"/>
      <c r="C271" s="244" t="s">
        <v>1480</v>
      </c>
      <c r="D271" s="244"/>
      <c r="E271" s="245">
        <f>IF(SUM(D279:D286)=0,"NA",SUM(E291:E299)/SUM(D291:D299))</f>
        <v>1</v>
      </c>
      <c r="F271" s="246"/>
      <c r="G271" s="248"/>
      <c r="H271" s="234"/>
      <c r="I271" s="232"/>
      <c r="J271" s="233"/>
      <c r="K271" s="105"/>
      <c r="L271" s="105"/>
      <c r="M271" s="105"/>
      <c r="N271" s="105"/>
      <c r="O271" s="105"/>
      <c r="P271" s="105"/>
      <c r="Q271" s="105"/>
      <c r="R271" s="105"/>
      <c r="S271" s="105"/>
      <c r="T271" s="105"/>
      <c r="U271" s="105"/>
      <c r="V271" s="105"/>
      <c r="W271" s="105"/>
      <c r="X271" s="105"/>
      <c r="Y271" s="105"/>
      <c r="Z271" s="105"/>
    </row>
    <row r="272" spans="1:26" x14ac:dyDescent="0.25">
      <c r="A272" s="234"/>
      <c r="B272" s="234"/>
      <c r="C272" s="244" t="s">
        <v>1482</v>
      </c>
      <c r="D272" s="244"/>
      <c r="E272" s="177">
        <f>IF(SUM(D279:D286)=0,"NA",E270*0.6+E271*0.4)</f>
        <v>1</v>
      </c>
      <c r="F272" s="249"/>
      <c r="G272" s="235" t="s">
        <v>3917</v>
      </c>
      <c r="H272" s="234"/>
      <c r="I272" s="232"/>
      <c r="J272" s="233"/>
      <c r="K272" s="105"/>
      <c r="L272" s="105"/>
      <c r="M272" s="105"/>
      <c r="N272" s="105"/>
      <c r="O272" s="105"/>
      <c r="P272" s="105"/>
      <c r="Q272" s="105"/>
      <c r="R272" s="105"/>
      <c r="S272" s="105"/>
      <c r="T272" s="105"/>
      <c r="U272" s="105"/>
      <c r="V272" s="105"/>
      <c r="W272" s="105"/>
      <c r="X272" s="105"/>
      <c r="Y272" s="105"/>
      <c r="Z272" s="105"/>
    </row>
    <row r="273" spans="1:26" x14ac:dyDescent="0.25">
      <c r="A273" s="234"/>
      <c r="B273" s="234"/>
      <c r="C273" s="234"/>
      <c r="D273" s="234"/>
      <c r="E273" s="236"/>
      <c r="F273" s="236"/>
      <c r="G273" s="234"/>
      <c r="H273" s="234"/>
      <c r="I273" s="232"/>
      <c r="J273" s="233"/>
      <c r="K273" s="105"/>
      <c r="L273" s="105"/>
      <c r="M273" s="105"/>
      <c r="N273" s="105"/>
      <c r="O273" s="105"/>
      <c r="P273" s="105"/>
      <c r="Q273" s="105"/>
      <c r="R273" s="105"/>
      <c r="S273" s="105"/>
      <c r="T273" s="105"/>
      <c r="U273" s="105"/>
      <c r="V273" s="105"/>
      <c r="W273" s="105"/>
      <c r="X273" s="105"/>
      <c r="Y273" s="105"/>
      <c r="Z273" s="105"/>
    </row>
    <row r="274" spans="1:26" x14ac:dyDescent="0.25">
      <c r="A274" s="230"/>
      <c r="B274" s="231"/>
      <c r="C274" s="232"/>
      <c r="D274" s="231"/>
      <c r="E274" s="231"/>
      <c r="F274" s="231"/>
      <c r="G274" s="231"/>
      <c r="H274" s="232"/>
      <c r="I274" s="232"/>
      <c r="J274" s="233"/>
      <c r="K274" s="148"/>
      <c r="L274" s="148"/>
      <c r="M274" s="148"/>
      <c r="N274" s="148"/>
      <c r="O274" s="148"/>
      <c r="P274" s="148"/>
      <c r="Q274" s="148"/>
      <c r="R274" s="148"/>
      <c r="S274" s="148"/>
      <c r="T274" s="148"/>
      <c r="U274" s="148"/>
      <c r="V274" s="148"/>
      <c r="W274" s="148"/>
      <c r="X274" s="148"/>
      <c r="Y274" s="148"/>
      <c r="Z274" s="148"/>
    </row>
    <row r="275" spans="1:26" x14ac:dyDescent="0.25">
      <c r="A275" s="230"/>
      <c r="B275" s="91"/>
      <c r="C275" s="251"/>
      <c r="D275" s="252"/>
      <c r="E275" s="409"/>
      <c r="F275" s="410"/>
      <c r="G275" s="410"/>
      <c r="H275" s="252"/>
      <c r="I275" s="92"/>
      <c r="J275" s="233"/>
      <c r="K275" s="148"/>
      <c r="L275" s="148"/>
      <c r="M275" s="148"/>
      <c r="N275" s="148"/>
      <c r="O275" s="148"/>
      <c r="P275" s="148"/>
      <c r="Q275" s="148"/>
      <c r="R275" s="148"/>
      <c r="S275" s="148"/>
      <c r="T275" s="148"/>
      <c r="U275" s="148"/>
      <c r="V275" s="148"/>
      <c r="W275" s="148"/>
      <c r="X275" s="148"/>
      <c r="Y275" s="148"/>
      <c r="Z275" s="148"/>
    </row>
    <row r="276" spans="1:26" x14ac:dyDescent="0.25">
      <c r="A276" s="230"/>
      <c r="B276" s="49"/>
      <c r="C276" s="234" t="s">
        <v>1484</v>
      </c>
      <c r="D276" s="253"/>
      <c r="E276" s="253"/>
      <c r="F276" s="253"/>
      <c r="G276" s="253"/>
      <c r="H276" s="253"/>
      <c r="I276" s="93"/>
      <c r="J276" s="233"/>
      <c r="K276" s="148"/>
      <c r="L276" s="148"/>
      <c r="M276" s="148"/>
      <c r="N276" s="148"/>
      <c r="O276" s="148"/>
      <c r="P276" s="148"/>
      <c r="Q276" s="148"/>
      <c r="R276" s="148"/>
      <c r="S276" s="148"/>
      <c r="T276" s="148"/>
      <c r="U276" s="148"/>
      <c r="V276" s="148"/>
      <c r="W276" s="148"/>
      <c r="X276" s="148"/>
      <c r="Y276" s="148"/>
      <c r="Z276" s="148"/>
    </row>
    <row r="277" spans="1:26" x14ac:dyDescent="0.25">
      <c r="A277" s="230"/>
      <c r="B277" s="123"/>
      <c r="C277" s="234"/>
      <c r="D277" s="253"/>
      <c r="E277" s="253"/>
      <c r="F277" s="253"/>
      <c r="G277" s="253"/>
      <c r="H277" s="253"/>
      <c r="I277" s="93"/>
      <c r="J277" s="233"/>
      <c r="K277" s="148"/>
      <c r="L277" s="148"/>
      <c r="M277" s="148"/>
      <c r="N277" s="148"/>
      <c r="O277" s="148"/>
      <c r="P277" s="148"/>
      <c r="Q277" s="148"/>
      <c r="R277" s="148"/>
      <c r="S277" s="148"/>
      <c r="T277" s="148"/>
      <c r="U277" s="148"/>
      <c r="V277" s="148"/>
      <c r="W277" s="148"/>
      <c r="X277" s="148"/>
      <c r="Y277" s="148"/>
      <c r="Z277" s="148"/>
    </row>
    <row r="278" spans="1:26" x14ac:dyDescent="0.25">
      <c r="A278" s="230"/>
      <c r="B278" s="123"/>
      <c r="C278" s="232" t="s">
        <v>726</v>
      </c>
      <c r="D278" s="231"/>
      <c r="E278" s="231" t="s">
        <v>1485</v>
      </c>
      <c r="F278" s="231" t="s">
        <v>712</v>
      </c>
      <c r="G278" s="231" t="s">
        <v>1486</v>
      </c>
      <c r="H278" s="253"/>
      <c r="I278" s="93"/>
      <c r="J278" s="233"/>
      <c r="K278" s="148"/>
      <c r="L278" s="148"/>
      <c r="M278" s="148"/>
      <c r="N278" s="148"/>
      <c r="O278" s="148"/>
      <c r="P278" s="148"/>
      <c r="Q278" s="148"/>
      <c r="R278" s="148"/>
      <c r="S278" s="148"/>
      <c r="T278" s="148"/>
      <c r="U278" s="148"/>
      <c r="V278" s="148"/>
      <c r="W278" s="148"/>
      <c r="X278" s="148"/>
      <c r="Y278" s="148"/>
      <c r="Z278" s="148"/>
    </row>
    <row r="279" spans="1:26" x14ac:dyDescent="0.25">
      <c r="A279" s="230"/>
      <c r="B279" s="49"/>
      <c r="C279" s="124" t="s">
        <v>1487</v>
      </c>
      <c r="D279" s="153">
        <f t="shared" ref="D279:D286" si="18">IF(E279="Justificado",0,1)</f>
        <v>1</v>
      </c>
      <c r="E279" s="126">
        <v>1</v>
      </c>
      <c r="F279" s="126"/>
      <c r="G279" s="127"/>
      <c r="H279" s="253"/>
      <c r="I279" s="93"/>
      <c r="J279" s="230"/>
      <c r="K279" s="148"/>
      <c r="L279" s="148"/>
      <c r="M279" s="148"/>
      <c r="N279" s="148"/>
      <c r="O279" s="148"/>
      <c r="P279" s="148"/>
      <c r="Q279" s="148"/>
      <c r="R279" s="148"/>
      <c r="S279" s="148"/>
      <c r="T279" s="148"/>
      <c r="U279" s="148"/>
      <c r="V279" s="148"/>
      <c r="W279" s="148"/>
      <c r="X279" s="148"/>
      <c r="Y279" s="148"/>
      <c r="Z279" s="148"/>
    </row>
    <row r="280" spans="1:26" ht="24" x14ac:dyDescent="0.25">
      <c r="A280" s="230"/>
      <c r="B280" s="49"/>
      <c r="C280" s="124" t="s">
        <v>1488</v>
      </c>
      <c r="D280" s="153">
        <f t="shared" si="18"/>
        <v>1</v>
      </c>
      <c r="E280" s="126">
        <v>1</v>
      </c>
      <c r="F280" s="126"/>
      <c r="G280" s="127"/>
      <c r="H280" s="253"/>
      <c r="I280" s="93"/>
      <c r="J280" s="230"/>
      <c r="K280" s="148"/>
      <c r="L280" s="148"/>
      <c r="M280" s="148"/>
      <c r="N280" s="148"/>
      <c r="O280" s="148"/>
      <c r="P280" s="148"/>
      <c r="Q280" s="148"/>
      <c r="R280" s="148"/>
      <c r="S280" s="148"/>
      <c r="T280" s="148"/>
      <c r="U280" s="148"/>
      <c r="V280" s="148"/>
      <c r="W280" s="148"/>
      <c r="X280" s="148"/>
      <c r="Y280" s="148"/>
      <c r="Z280" s="148"/>
    </row>
    <row r="281" spans="1:26" x14ac:dyDescent="0.25">
      <c r="A281" s="230"/>
      <c r="B281" s="49"/>
      <c r="C281" s="128" t="s">
        <v>5193</v>
      </c>
      <c r="D281" s="153">
        <f t="shared" si="18"/>
        <v>1</v>
      </c>
      <c r="E281" s="126">
        <v>1</v>
      </c>
      <c r="F281" s="126"/>
      <c r="G281" s="127"/>
      <c r="H281" s="253"/>
      <c r="I281" s="93"/>
      <c r="J281" s="230"/>
      <c r="K281" s="148"/>
      <c r="L281" s="148"/>
      <c r="M281" s="148"/>
      <c r="N281" s="148"/>
      <c r="O281" s="148"/>
      <c r="P281" s="148"/>
      <c r="Q281" s="148"/>
      <c r="R281" s="148"/>
      <c r="S281" s="148"/>
      <c r="T281" s="148"/>
      <c r="U281" s="148"/>
      <c r="V281" s="148"/>
      <c r="W281" s="148"/>
      <c r="X281" s="148"/>
      <c r="Y281" s="148"/>
      <c r="Z281" s="148"/>
    </row>
    <row r="282" spans="1:26" x14ac:dyDescent="0.25">
      <c r="A282" s="230"/>
      <c r="B282" s="49"/>
      <c r="C282" s="128" t="s">
        <v>5194</v>
      </c>
      <c r="D282" s="153">
        <f t="shared" si="18"/>
        <v>1</v>
      </c>
      <c r="E282" s="126">
        <v>1</v>
      </c>
      <c r="F282" s="126"/>
      <c r="G282" s="127"/>
      <c r="H282" s="253"/>
      <c r="I282" s="93"/>
      <c r="J282" s="230"/>
      <c r="K282" s="148"/>
      <c r="L282" s="148"/>
      <c r="M282" s="148"/>
      <c r="N282" s="148"/>
      <c r="O282" s="148"/>
      <c r="P282" s="148"/>
      <c r="Q282" s="148"/>
      <c r="R282" s="148"/>
      <c r="S282" s="148"/>
      <c r="T282" s="148"/>
      <c r="U282" s="148"/>
      <c r="V282" s="148"/>
      <c r="W282" s="148"/>
      <c r="X282" s="148"/>
      <c r="Y282" s="148"/>
      <c r="Z282" s="148"/>
    </row>
    <row r="283" spans="1:26" ht="24" x14ac:dyDescent="0.25">
      <c r="A283" s="230"/>
      <c r="B283" s="49"/>
      <c r="C283" s="128" t="s">
        <v>5195</v>
      </c>
      <c r="D283" s="153">
        <f t="shared" si="18"/>
        <v>1</v>
      </c>
      <c r="E283" s="126">
        <v>1</v>
      </c>
      <c r="F283" s="126"/>
      <c r="G283" s="127"/>
      <c r="H283" s="253"/>
      <c r="I283" s="93"/>
      <c r="J283" s="230"/>
      <c r="K283" s="148"/>
      <c r="L283" s="148"/>
      <c r="M283" s="148"/>
      <c r="N283" s="148"/>
      <c r="O283" s="148"/>
      <c r="P283" s="148"/>
      <c r="Q283" s="148"/>
      <c r="R283" s="148"/>
      <c r="S283" s="148"/>
      <c r="T283" s="148"/>
      <c r="U283" s="148"/>
      <c r="V283" s="148"/>
      <c r="W283" s="148"/>
      <c r="X283" s="148"/>
      <c r="Y283" s="148"/>
      <c r="Z283" s="148"/>
    </row>
    <row r="284" spans="1:26" x14ac:dyDescent="0.25">
      <c r="A284" s="230"/>
      <c r="B284" s="49"/>
      <c r="C284" s="128" t="s">
        <v>5196</v>
      </c>
      <c r="D284" s="153">
        <f t="shared" si="18"/>
        <v>1</v>
      </c>
      <c r="E284" s="126">
        <v>1</v>
      </c>
      <c r="F284" s="126"/>
      <c r="G284" s="127"/>
      <c r="H284" s="253"/>
      <c r="I284" s="93"/>
      <c r="J284" s="230"/>
      <c r="K284" s="148"/>
      <c r="L284" s="148"/>
      <c r="M284" s="148"/>
      <c r="N284" s="148"/>
      <c r="O284" s="148"/>
      <c r="P284" s="148"/>
      <c r="Q284" s="148"/>
      <c r="R284" s="148"/>
      <c r="S284" s="148"/>
      <c r="T284" s="148"/>
      <c r="U284" s="148"/>
      <c r="V284" s="148"/>
      <c r="W284" s="148"/>
      <c r="X284" s="148"/>
      <c r="Y284" s="148"/>
      <c r="Z284" s="148"/>
    </row>
    <row r="285" spans="1:26" x14ac:dyDescent="0.25">
      <c r="A285" s="230"/>
      <c r="B285" s="49"/>
      <c r="C285" s="128" t="s">
        <v>5197</v>
      </c>
      <c r="D285" s="153">
        <f t="shared" si="18"/>
        <v>1</v>
      </c>
      <c r="E285" s="126">
        <v>1</v>
      </c>
      <c r="F285" s="126"/>
      <c r="G285" s="127"/>
      <c r="H285" s="253"/>
      <c r="I285" s="129"/>
      <c r="J285" s="230"/>
      <c r="K285" s="148"/>
      <c r="L285" s="148"/>
      <c r="M285" s="148"/>
      <c r="N285" s="148"/>
      <c r="O285" s="148"/>
      <c r="P285" s="148"/>
      <c r="Q285" s="148"/>
      <c r="R285" s="148"/>
      <c r="S285" s="148"/>
      <c r="T285" s="148"/>
      <c r="U285" s="148"/>
      <c r="V285" s="148"/>
      <c r="W285" s="148"/>
      <c r="X285" s="148"/>
      <c r="Y285" s="148"/>
      <c r="Z285" s="148"/>
    </row>
    <row r="286" spans="1:26" x14ac:dyDescent="0.25">
      <c r="A286" s="230"/>
      <c r="B286" s="49"/>
      <c r="C286" s="128" t="s">
        <v>5198</v>
      </c>
      <c r="D286" s="153">
        <f t="shared" si="18"/>
        <v>1</v>
      </c>
      <c r="E286" s="126">
        <v>1</v>
      </c>
      <c r="F286" s="126"/>
      <c r="G286" s="127"/>
      <c r="H286" s="253"/>
      <c r="I286" s="129"/>
      <c r="J286" s="230"/>
      <c r="K286" s="148"/>
      <c r="L286" s="148"/>
      <c r="M286" s="148"/>
      <c r="N286" s="148"/>
      <c r="O286" s="148"/>
      <c r="P286" s="148"/>
      <c r="Q286" s="148"/>
      <c r="R286" s="148"/>
      <c r="S286" s="148"/>
      <c r="T286" s="148"/>
      <c r="U286" s="148"/>
      <c r="V286" s="148"/>
      <c r="W286" s="148"/>
      <c r="X286" s="148"/>
      <c r="Y286" s="148"/>
      <c r="Z286" s="148"/>
    </row>
    <row r="287" spans="1:26" x14ac:dyDescent="0.25">
      <c r="A287" s="230"/>
      <c r="B287" s="49"/>
      <c r="C287" s="234"/>
      <c r="D287" s="253"/>
      <c r="E287" s="253"/>
      <c r="F287" s="253"/>
      <c r="G287" s="253"/>
      <c r="H287" s="253"/>
      <c r="I287" s="129"/>
      <c r="J287" s="230"/>
      <c r="K287" s="148"/>
      <c r="L287" s="148"/>
      <c r="M287" s="148"/>
      <c r="N287" s="148"/>
      <c r="O287" s="148"/>
      <c r="P287" s="148"/>
      <c r="Q287" s="148"/>
      <c r="R287" s="148"/>
      <c r="S287" s="148"/>
      <c r="T287" s="148"/>
      <c r="U287" s="148"/>
      <c r="V287" s="148"/>
      <c r="W287" s="148"/>
      <c r="X287" s="148"/>
      <c r="Y287" s="148"/>
      <c r="Z287" s="148"/>
    </row>
    <row r="288" spans="1:26" x14ac:dyDescent="0.25">
      <c r="A288" s="230"/>
      <c r="B288" s="49"/>
      <c r="C288" s="234" t="s">
        <v>1480</v>
      </c>
      <c r="D288" s="253"/>
      <c r="E288" s="253"/>
      <c r="F288" s="253"/>
      <c r="G288" s="253"/>
      <c r="H288" s="253"/>
      <c r="I288" s="129"/>
      <c r="J288" s="230"/>
      <c r="K288" s="148"/>
      <c r="L288" s="148"/>
      <c r="M288" s="148"/>
      <c r="N288" s="148"/>
      <c r="O288" s="148"/>
      <c r="P288" s="148"/>
      <c r="Q288" s="148"/>
      <c r="R288" s="148"/>
      <c r="S288" s="148"/>
      <c r="T288" s="148"/>
      <c r="U288" s="148"/>
      <c r="V288" s="148"/>
      <c r="W288" s="148"/>
      <c r="X288" s="148"/>
      <c r="Y288" s="148"/>
      <c r="Z288" s="148"/>
    </row>
    <row r="289" spans="1:26" x14ac:dyDescent="0.25">
      <c r="A289" s="230"/>
      <c r="B289" s="49"/>
      <c r="C289" s="234"/>
      <c r="D289" s="253"/>
      <c r="E289" s="253"/>
      <c r="F289" s="253"/>
      <c r="G289" s="253"/>
      <c r="H289" s="253"/>
      <c r="I289" s="129"/>
      <c r="J289" s="230"/>
      <c r="K289" s="148"/>
      <c r="L289" s="148"/>
      <c r="M289" s="148"/>
      <c r="N289" s="148"/>
      <c r="O289" s="148"/>
      <c r="P289" s="148"/>
      <c r="Q289" s="148"/>
      <c r="R289" s="148"/>
      <c r="S289" s="148"/>
      <c r="T289" s="148"/>
      <c r="U289" s="148"/>
      <c r="V289" s="148"/>
      <c r="W289" s="148"/>
      <c r="X289" s="148"/>
      <c r="Y289" s="148"/>
      <c r="Z289" s="148"/>
    </row>
    <row r="290" spans="1:26" x14ac:dyDescent="0.25">
      <c r="A290" s="230"/>
      <c r="B290" s="49"/>
      <c r="C290" s="232" t="s">
        <v>726</v>
      </c>
      <c r="D290" s="231"/>
      <c r="E290" s="231" t="s">
        <v>1485</v>
      </c>
      <c r="F290" s="231" t="s">
        <v>712</v>
      </c>
      <c r="G290" s="231" t="s">
        <v>1486</v>
      </c>
      <c r="H290" s="253"/>
      <c r="I290" s="129"/>
      <c r="J290" s="230"/>
      <c r="K290" s="148"/>
      <c r="L290" s="148"/>
      <c r="M290" s="148"/>
      <c r="N290" s="148"/>
      <c r="O290" s="148"/>
      <c r="P290" s="148"/>
      <c r="Q290" s="148"/>
      <c r="R290" s="148"/>
      <c r="S290" s="148"/>
      <c r="T290" s="148"/>
      <c r="U290" s="148"/>
      <c r="V290" s="148"/>
      <c r="W290" s="148"/>
      <c r="X290" s="148"/>
      <c r="Y290" s="148"/>
      <c r="Z290" s="148"/>
    </row>
    <row r="291" spans="1:26" ht="60" x14ac:dyDescent="0.25">
      <c r="A291" s="230"/>
      <c r="B291" s="49"/>
      <c r="C291" s="130" t="s">
        <v>5199</v>
      </c>
      <c r="D291" s="153">
        <f t="shared" ref="D291:D297" si="19">IF(E291="Justificado",0,1)</f>
        <v>1</v>
      </c>
      <c r="E291" s="126">
        <v>1</v>
      </c>
      <c r="F291" s="126"/>
      <c r="G291" s="127"/>
      <c r="H291" s="253"/>
      <c r="I291" s="129"/>
      <c r="J291" s="230"/>
      <c r="K291" s="148"/>
      <c r="L291" s="148"/>
      <c r="M291" s="148"/>
      <c r="N291" s="148"/>
      <c r="O291" s="148"/>
      <c r="P291" s="148"/>
      <c r="Q291" s="148"/>
      <c r="R291" s="148"/>
      <c r="S291" s="148"/>
      <c r="T291" s="148"/>
      <c r="U291" s="148"/>
      <c r="V291" s="148"/>
      <c r="W291" s="148"/>
      <c r="X291" s="148"/>
      <c r="Y291" s="148"/>
      <c r="Z291" s="148"/>
    </row>
    <row r="292" spans="1:26" ht="36" x14ac:dyDescent="0.25">
      <c r="A292" s="230"/>
      <c r="B292" s="49"/>
      <c r="C292" s="124" t="s">
        <v>5134</v>
      </c>
      <c r="D292" s="153">
        <f t="shared" si="19"/>
        <v>1</v>
      </c>
      <c r="E292" s="126">
        <v>1</v>
      </c>
      <c r="F292" s="126"/>
      <c r="G292" s="127"/>
      <c r="H292" s="253"/>
      <c r="I292" s="129"/>
      <c r="J292" s="230"/>
      <c r="K292" s="148"/>
      <c r="L292" s="148"/>
      <c r="M292" s="148"/>
      <c r="N292" s="148"/>
      <c r="O292" s="148"/>
      <c r="P292" s="148"/>
      <c r="Q292" s="148"/>
      <c r="R292" s="148"/>
      <c r="S292" s="148"/>
      <c r="T292" s="148"/>
      <c r="U292" s="148"/>
      <c r="V292" s="148"/>
      <c r="W292" s="148"/>
      <c r="X292" s="148"/>
      <c r="Y292" s="148"/>
      <c r="Z292" s="148"/>
    </row>
    <row r="293" spans="1:26" ht="36" x14ac:dyDescent="0.25">
      <c r="A293" s="230"/>
      <c r="B293" s="49"/>
      <c r="C293" s="124" t="s">
        <v>5135</v>
      </c>
      <c r="D293" s="153">
        <f t="shared" si="19"/>
        <v>1</v>
      </c>
      <c r="E293" s="126">
        <v>1</v>
      </c>
      <c r="F293" s="126"/>
      <c r="G293" s="127"/>
      <c r="H293" s="253"/>
      <c r="I293" s="129"/>
      <c r="J293" s="230"/>
      <c r="K293" s="148"/>
      <c r="L293" s="148"/>
      <c r="M293" s="148"/>
      <c r="N293" s="148"/>
      <c r="O293" s="148"/>
      <c r="P293" s="148"/>
      <c r="Q293" s="148"/>
      <c r="R293" s="148"/>
      <c r="S293" s="148"/>
      <c r="T293" s="148"/>
      <c r="U293" s="148"/>
      <c r="V293" s="148"/>
      <c r="W293" s="148"/>
      <c r="X293" s="148"/>
      <c r="Y293" s="148"/>
      <c r="Z293" s="148"/>
    </row>
    <row r="294" spans="1:26" ht="24" x14ac:dyDescent="0.25">
      <c r="A294" s="230"/>
      <c r="B294" s="49"/>
      <c r="C294" s="124" t="s">
        <v>5136</v>
      </c>
      <c r="D294" s="153">
        <f t="shared" si="19"/>
        <v>1</v>
      </c>
      <c r="E294" s="126">
        <v>1</v>
      </c>
      <c r="F294" s="126"/>
      <c r="G294" s="127"/>
      <c r="H294" s="253"/>
      <c r="I294" s="129"/>
      <c r="J294" s="230"/>
      <c r="K294" s="148"/>
      <c r="L294" s="148"/>
      <c r="M294" s="148"/>
      <c r="N294" s="148"/>
      <c r="O294" s="148"/>
      <c r="P294" s="148"/>
      <c r="Q294" s="148"/>
      <c r="R294" s="148"/>
      <c r="S294" s="148"/>
      <c r="T294" s="148"/>
      <c r="U294" s="148"/>
      <c r="V294" s="148"/>
      <c r="W294" s="148"/>
      <c r="X294" s="148"/>
      <c r="Y294" s="148"/>
      <c r="Z294" s="148"/>
    </row>
    <row r="295" spans="1:26" ht="24" x14ac:dyDescent="0.25">
      <c r="A295" s="230"/>
      <c r="B295" s="49"/>
      <c r="C295" s="124" t="s">
        <v>4238</v>
      </c>
      <c r="D295" s="153">
        <f t="shared" si="19"/>
        <v>1</v>
      </c>
      <c r="E295" s="126">
        <v>1</v>
      </c>
      <c r="F295" s="126"/>
      <c r="G295" s="127"/>
      <c r="H295" s="253"/>
      <c r="I295" s="129"/>
      <c r="J295" s="230"/>
      <c r="K295" s="148"/>
      <c r="L295" s="148"/>
      <c r="M295" s="148"/>
      <c r="N295" s="148"/>
      <c r="O295" s="148"/>
      <c r="P295" s="148"/>
      <c r="Q295" s="148"/>
      <c r="R295" s="148"/>
      <c r="S295" s="148"/>
      <c r="T295" s="148"/>
      <c r="U295" s="148"/>
      <c r="V295" s="148"/>
      <c r="W295" s="148"/>
      <c r="X295" s="148"/>
      <c r="Y295" s="148"/>
      <c r="Z295" s="148"/>
    </row>
    <row r="296" spans="1:26" ht="24" x14ac:dyDescent="0.25">
      <c r="A296" s="230"/>
      <c r="B296" s="49"/>
      <c r="C296" s="124" t="s">
        <v>5137</v>
      </c>
      <c r="D296" s="153">
        <f t="shared" si="19"/>
        <v>1</v>
      </c>
      <c r="E296" s="126">
        <v>1</v>
      </c>
      <c r="F296" s="126"/>
      <c r="G296" s="127"/>
      <c r="H296" s="253"/>
      <c r="I296" s="129"/>
      <c r="J296" s="230"/>
      <c r="K296" s="148"/>
      <c r="L296" s="148"/>
      <c r="M296" s="148"/>
      <c r="N296" s="148"/>
      <c r="O296" s="148"/>
      <c r="P296" s="148"/>
      <c r="Q296" s="148"/>
      <c r="R296" s="148"/>
      <c r="S296" s="148"/>
      <c r="T296" s="148"/>
      <c r="U296" s="148"/>
      <c r="V296" s="148"/>
      <c r="W296" s="148"/>
      <c r="X296" s="148"/>
      <c r="Y296" s="148"/>
      <c r="Z296" s="148"/>
    </row>
    <row r="297" spans="1:26" ht="36" x14ac:dyDescent="0.25">
      <c r="A297" s="230"/>
      <c r="B297" s="49"/>
      <c r="C297" s="124" t="s">
        <v>5138</v>
      </c>
      <c r="D297" s="153">
        <f t="shared" si="19"/>
        <v>1</v>
      </c>
      <c r="E297" s="126">
        <v>1</v>
      </c>
      <c r="F297" s="126"/>
      <c r="G297" s="127"/>
      <c r="H297" s="253"/>
      <c r="I297" s="129"/>
      <c r="J297" s="230"/>
      <c r="K297" s="148"/>
      <c r="L297" s="148"/>
      <c r="M297" s="148"/>
      <c r="N297" s="148"/>
      <c r="O297" s="148"/>
      <c r="P297" s="148"/>
      <c r="Q297" s="148"/>
      <c r="R297" s="148"/>
      <c r="S297" s="148"/>
      <c r="T297" s="148"/>
      <c r="U297" s="148"/>
      <c r="V297" s="148"/>
      <c r="W297" s="148"/>
      <c r="X297" s="148"/>
      <c r="Y297" s="148"/>
      <c r="Z297" s="148"/>
    </row>
    <row r="298" spans="1:26" ht="36" x14ac:dyDescent="0.25">
      <c r="A298" s="230"/>
      <c r="B298" s="49"/>
      <c r="C298" s="130" t="s">
        <v>5200</v>
      </c>
      <c r="D298" s="153">
        <f t="shared" ref="D298:D299" si="20">IF(E298="Justificado",0,1)</f>
        <v>1</v>
      </c>
      <c r="E298" s="126">
        <v>1</v>
      </c>
      <c r="F298" s="126"/>
      <c r="G298" s="127"/>
      <c r="H298" s="253"/>
      <c r="I298" s="129"/>
      <c r="J298" s="230"/>
      <c r="K298" s="148"/>
      <c r="L298" s="148"/>
      <c r="M298" s="148"/>
      <c r="N298" s="148"/>
      <c r="O298" s="148"/>
      <c r="P298" s="148"/>
      <c r="Q298" s="148"/>
      <c r="R298" s="148"/>
      <c r="S298" s="148"/>
      <c r="T298" s="148"/>
      <c r="U298" s="148"/>
      <c r="V298" s="148"/>
      <c r="W298" s="148"/>
      <c r="X298" s="148"/>
      <c r="Y298" s="148"/>
      <c r="Z298" s="148"/>
    </row>
    <row r="299" spans="1:26" x14ac:dyDescent="0.25">
      <c r="A299" s="230"/>
      <c r="B299" s="49"/>
      <c r="C299" s="124" t="s">
        <v>4716</v>
      </c>
      <c r="D299" s="153">
        <f t="shared" si="20"/>
        <v>1</v>
      </c>
      <c r="E299" s="126">
        <v>1</v>
      </c>
      <c r="F299" s="126"/>
      <c r="G299" s="127"/>
      <c r="H299" s="253"/>
      <c r="I299" s="129"/>
      <c r="J299" s="230"/>
      <c r="K299" s="148"/>
      <c r="L299" s="148"/>
      <c r="M299" s="148"/>
      <c r="N299" s="148"/>
      <c r="O299" s="148"/>
      <c r="P299" s="148"/>
      <c r="Q299" s="148"/>
      <c r="R299" s="148"/>
      <c r="S299" s="148"/>
      <c r="T299" s="148"/>
      <c r="U299" s="148"/>
      <c r="V299" s="148"/>
      <c r="W299" s="148"/>
      <c r="X299" s="148"/>
      <c r="Y299" s="148"/>
      <c r="Z299" s="148"/>
    </row>
    <row r="300" spans="1:26" x14ac:dyDescent="0.25">
      <c r="A300" s="230"/>
      <c r="B300" s="97"/>
      <c r="C300" s="254"/>
      <c r="D300" s="255"/>
      <c r="E300" s="255"/>
      <c r="F300" s="255"/>
      <c r="G300" s="255"/>
      <c r="H300" s="255"/>
      <c r="I300" s="98"/>
      <c r="J300" s="230"/>
      <c r="K300" s="148"/>
      <c r="L300" s="148"/>
      <c r="M300" s="148"/>
      <c r="N300" s="148"/>
      <c r="O300" s="148"/>
      <c r="P300" s="148"/>
      <c r="Q300" s="148"/>
      <c r="R300" s="148"/>
      <c r="S300" s="148"/>
      <c r="T300" s="148"/>
      <c r="U300" s="148"/>
      <c r="V300" s="148"/>
      <c r="W300" s="148"/>
      <c r="X300" s="148"/>
      <c r="Y300" s="148"/>
      <c r="Z300" s="148"/>
    </row>
    <row r="301" spans="1:26" x14ac:dyDescent="0.25">
      <c r="A301" s="230"/>
      <c r="B301" s="230"/>
      <c r="C301" s="256"/>
      <c r="D301" s="230"/>
      <c r="E301" s="230"/>
      <c r="F301" s="230"/>
      <c r="G301" s="230"/>
      <c r="H301" s="230"/>
      <c r="I301" s="230"/>
      <c r="J301" s="230"/>
      <c r="K301" s="148"/>
      <c r="L301" s="148"/>
      <c r="M301" s="148"/>
      <c r="N301" s="148"/>
      <c r="O301" s="148"/>
      <c r="P301" s="148"/>
      <c r="Q301" s="148"/>
      <c r="R301" s="148"/>
      <c r="S301" s="148"/>
      <c r="T301" s="148"/>
      <c r="U301" s="148"/>
      <c r="V301" s="148"/>
      <c r="W301" s="148"/>
      <c r="X301" s="148"/>
      <c r="Y301" s="148"/>
      <c r="Z301" s="148"/>
    </row>
    <row r="302" spans="1:26" x14ac:dyDescent="0.25">
      <c r="A302" s="230"/>
      <c r="B302" s="230"/>
      <c r="C302" s="256"/>
      <c r="D302" s="230"/>
      <c r="E302" s="230"/>
      <c r="F302" s="230"/>
      <c r="G302" s="230"/>
      <c r="H302" s="230"/>
      <c r="I302" s="230"/>
      <c r="J302" s="230"/>
      <c r="K302" s="148"/>
      <c r="L302" s="148"/>
      <c r="M302" s="148"/>
      <c r="N302" s="148"/>
      <c r="O302" s="148"/>
      <c r="P302" s="148"/>
      <c r="Q302" s="148"/>
      <c r="R302" s="148"/>
      <c r="S302" s="148"/>
      <c r="T302" s="148"/>
      <c r="U302" s="148"/>
      <c r="V302" s="148"/>
      <c r="W302" s="148"/>
      <c r="X302" s="148"/>
      <c r="Y302" s="148"/>
      <c r="Z302" s="148"/>
    </row>
    <row r="303" spans="1:26" x14ac:dyDescent="0.25">
      <c r="A303" s="230"/>
      <c r="B303" s="230"/>
      <c r="C303" s="256"/>
      <c r="D303" s="230"/>
      <c r="E303" s="230"/>
      <c r="F303" s="230"/>
      <c r="G303" s="230"/>
      <c r="H303" s="230"/>
      <c r="I303" s="230"/>
      <c r="J303" s="230"/>
      <c r="K303" s="148"/>
      <c r="L303" s="148"/>
      <c r="M303" s="148"/>
      <c r="N303" s="148"/>
      <c r="O303" s="148"/>
      <c r="P303" s="148"/>
      <c r="Q303" s="148"/>
      <c r="R303" s="148"/>
      <c r="S303" s="148"/>
      <c r="T303" s="148"/>
      <c r="U303" s="148"/>
      <c r="V303" s="148"/>
      <c r="W303" s="148"/>
      <c r="X303" s="148"/>
      <c r="Y303" s="148"/>
      <c r="Z303" s="148"/>
    </row>
    <row r="304" spans="1:26" x14ac:dyDescent="0.25">
      <c r="A304" s="230"/>
      <c r="B304" s="230"/>
      <c r="C304" s="256"/>
      <c r="D304" s="230"/>
      <c r="E304" s="230"/>
      <c r="F304" s="230"/>
      <c r="G304" s="230"/>
      <c r="H304" s="230"/>
      <c r="I304" s="230"/>
      <c r="J304" s="230"/>
      <c r="K304" s="148"/>
      <c r="L304" s="148"/>
      <c r="M304" s="148"/>
      <c r="N304" s="148"/>
      <c r="O304" s="148"/>
      <c r="P304" s="148"/>
      <c r="Q304" s="148"/>
      <c r="R304" s="148"/>
      <c r="S304" s="148"/>
      <c r="T304" s="148"/>
      <c r="U304" s="148"/>
      <c r="V304" s="148"/>
      <c r="W304" s="148"/>
      <c r="X304" s="148"/>
      <c r="Y304" s="148"/>
      <c r="Z304" s="148"/>
    </row>
    <row r="305" spans="1:26" x14ac:dyDescent="0.25">
      <c r="A305" s="230"/>
      <c r="B305" s="230"/>
      <c r="C305" s="256"/>
      <c r="D305" s="230"/>
      <c r="E305" s="230"/>
      <c r="F305" s="230"/>
      <c r="G305" s="230"/>
      <c r="H305" s="230"/>
      <c r="I305" s="230"/>
      <c r="J305" s="230"/>
      <c r="K305" s="148"/>
      <c r="L305" s="148"/>
      <c r="M305" s="148"/>
      <c r="N305" s="148"/>
      <c r="O305" s="148"/>
      <c r="P305" s="148"/>
      <c r="Q305" s="148"/>
      <c r="R305" s="148"/>
      <c r="S305" s="148"/>
      <c r="T305" s="148"/>
      <c r="U305" s="148"/>
      <c r="V305" s="148"/>
      <c r="W305" s="148"/>
      <c r="X305" s="148"/>
      <c r="Y305" s="148"/>
      <c r="Z305" s="148"/>
    </row>
    <row r="306" spans="1:26" x14ac:dyDescent="0.25">
      <c r="A306" s="230"/>
      <c r="B306" s="230"/>
      <c r="C306" s="256"/>
      <c r="D306" s="230"/>
      <c r="E306" s="230"/>
      <c r="F306" s="230"/>
      <c r="G306" s="230"/>
      <c r="H306" s="230"/>
      <c r="I306" s="230"/>
      <c r="J306" s="230"/>
      <c r="K306" s="148"/>
      <c r="L306" s="148"/>
      <c r="M306" s="148"/>
      <c r="N306" s="148"/>
      <c r="O306" s="148"/>
      <c r="P306" s="148"/>
      <c r="Q306" s="148"/>
      <c r="R306" s="148"/>
      <c r="S306" s="148"/>
      <c r="T306" s="148"/>
      <c r="U306" s="148"/>
      <c r="V306" s="148"/>
      <c r="W306" s="148"/>
      <c r="X306" s="148"/>
      <c r="Y306" s="148"/>
      <c r="Z306" s="148"/>
    </row>
    <row r="307" spans="1:26" ht="18.75" x14ac:dyDescent="0.25">
      <c r="A307" s="234"/>
      <c r="B307" s="407" t="s">
        <v>3408</v>
      </c>
      <c r="C307" s="408"/>
      <c r="D307" s="408"/>
      <c r="E307" s="408"/>
      <c r="F307" s="408"/>
      <c r="G307" s="408"/>
      <c r="H307" s="408"/>
      <c r="I307" s="243"/>
      <c r="J307" s="233"/>
      <c r="K307" s="105"/>
      <c r="L307" s="105"/>
      <c r="M307" s="105"/>
      <c r="N307" s="105"/>
      <c r="O307" s="105"/>
      <c r="P307" s="105"/>
      <c r="Q307" s="105"/>
      <c r="R307" s="105"/>
      <c r="S307" s="105"/>
      <c r="T307" s="105"/>
      <c r="U307" s="105"/>
      <c r="V307" s="105"/>
      <c r="W307" s="105"/>
      <c r="X307" s="105"/>
      <c r="Y307" s="105"/>
      <c r="Z307" s="105"/>
    </row>
    <row r="308" spans="1:26" x14ac:dyDescent="0.25">
      <c r="A308" s="234"/>
      <c r="B308" s="232"/>
      <c r="C308" s="232"/>
      <c r="D308" s="232"/>
      <c r="E308" s="232"/>
      <c r="F308" s="232"/>
      <c r="G308" s="232"/>
      <c r="H308" s="232"/>
      <c r="I308" s="232"/>
      <c r="J308" s="233"/>
      <c r="K308" s="105"/>
      <c r="L308" s="105"/>
      <c r="M308" s="105"/>
      <c r="N308" s="105"/>
      <c r="O308" s="105"/>
      <c r="P308" s="105"/>
      <c r="Q308" s="105"/>
      <c r="R308" s="105"/>
      <c r="S308" s="105"/>
      <c r="T308" s="105"/>
      <c r="U308" s="105"/>
      <c r="V308" s="105"/>
      <c r="W308" s="105"/>
      <c r="X308" s="105"/>
      <c r="Y308" s="105"/>
      <c r="Z308" s="105"/>
    </row>
    <row r="309" spans="1:26" x14ac:dyDescent="0.25">
      <c r="A309" s="234"/>
      <c r="B309" s="232"/>
      <c r="C309" s="244" t="s">
        <v>1478</v>
      </c>
      <c r="D309" s="244"/>
      <c r="E309" s="245">
        <f>IF(SUM(D318:D324)=0,"NA",SUM(E318:E324)/SUM(D318:D324))</f>
        <v>1</v>
      </c>
      <c r="F309" s="246"/>
      <c r="G309" s="248"/>
      <c r="H309" s="234"/>
      <c r="I309" s="232"/>
      <c r="J309" s="233"/>
      <c r="K309" s="105"/>
      <c r="L309" s="105"/>
      <c r="M309" s="105"/>
      <c r="N309" s="105"/>
      <c r="O309" s="105"/>
      <c r="P309" s="105"/>
      <c r="Q309" s="105"/>
      <c r="R309" s="105"/>
      <c r="S309" s="105"/>
      <c r="T309" s="105"/>
      <c r="U309" s="105"/>
      <c r="V309" s="105"/>
      <c r="W309" s="105"/>
      <c r="X309" s="105"/>
      <c r="Y309" s="105"/>
      <c r="Z309" s="105"/>
    </row>
    <row r="310" spans="1:26" x14ac:dyDescent="0.25">
      <c r="A310" s="234"/>
      <c r="B310" s="234"/>
      <c r="C310" s="244" t="s">
        <v>1480</v>
      </c>
      <c r="D310" s="244"/>
      <c r="E310" s="245">
        <f>IF(SUM(D318:D324)=0,"NA",SUM(E329:E337)/SUM(D329:D337))</f>
        <v>1</v>
      </c>
      <c r="F310" s="246"/>
      <c r="G310" s="248"/>
      <c r="H310" s="234"/>
      <c r="I310" s="232"/>
      <c r="J310" s="233"/>
      <c r="K310" s="105"/>
      <c r="L310" s="105"/>
      <c r="M310" s="105"/>
      <c r="N310" s="105"/>
      <c r="O310" s="105"/>
      <c r="P310" s="105"/>
      <c r="Q310" s="105"/>
      <c r="R310" s="105"/>
      <c r="S310" s="105"/>
      <c r="T310" s="105"/>
      <c r="U310" s="105"/>
      <c r="V310" s="105"/>
      <c r="W310" s="105"/>
      <c r="X310" s="105"/>
      <c r="Y310" s="105"/>
      <c r="Z310" s="105"/>
    </row>
    <row r="311" spans="1:26" x14ac:dyDescent="0.25">
      <c r="A311" s="234"/>
      <c r="B311" s="234"/>
      <c r="C311" s="244" t="s">
        <v>1482</v>
      </c>
      <c r="D311" s="244"/>
      <c r="E311" s="177">
        <f>IF(SUM(D318:D324)=0,"NA",E309*0.6+E310*0.4)</f>
        <v>1</v>
      </c>
      <c r="F311" s="249"/>
      <c r="G311" s="235" t="s">
        <v>3917</v>
      </c>
      <c r="H311" s="234"/>
      <c r="I311" s="232"/>
      <c r="J311" s="233"/>
      <c r="K311" s="105"/>
      <c r="L311" s="105"/>
      <c r="M311" s="105"/>
      <c r="N311" s="105"/>
      <c r="O311" s="105"/>
      <c r="P311" s="105"/>
      <c r="Q311" s="105"/>
      <c r="R311" s="105"/>
      <c r="S311" s="105"/>
      <c r="T311" s="105"/>
      <c r="U311" s="105"/>
      <c r="V311" s="105"/>
      <c r="W311" s="105"/>
      <c r="X311" s="105"/>
      <c r="Y311" s="105"/>
      <c r="Z311" s="105"/>
    </row>
    <row r="312" spans="1:26" x14ac:dyDescent="0.25">
      <c r="A312" s="234"/>
      <c r="B312" s="234"/>
      <c r="C312" s="234"/>
      <c r="D312" s="234"/>
      <c r="E312" s="236"/>
      <c r="F312" s="236"/>
      <c r="G312" s="234"/>
      <c r="H312" s="234"/>
      <c r="I312" s="232"/>
      <c r="J312" s="233"/>
      <c r="K312" s="105"/>
      <c r="L312" s="105"/>
      <c r="M312" s="105"/>
      <c r="N312" s="105"/>
      <c r="O312" s="105"/>
      <c r="P312" s="105"/>
      <c r="Q312" s="105"/>
      <c r="R312" s="105"/>
      <c r="S312" s="105"/>
      <c r="T312" s="105"/>
      <c r="U312" s="105"/>
      <c r="V312" s="105"/>
      <c r="W312" s="105"/>
      <c r="X312" s="105"/>
      <c r="Y312" s="105"/>
      <c r="Z312" s="105"/>
    </row>
    <row r="313" spans="1:26" x14ac:dyDescent="0.25">
      <c r="A313" s="230"/>
      <c r="B313" s="231"/>
      <c r="C313" s="232"/>
      <c r="D313" s="231"/>
      <c r="E313" s="231"/>
      <c r="F313" s="231"/>
      <c r="G313" s="231"/>
      <c r="H313" s="232"/>
      <c r="I313" s="232"/>
      <c r="J313" s="233"/>
      <c r="K313" s="148"/>
      <c r="L313" s="148"/>
      <c r="M313" s="148"/>
      <c r="N313" s="148"/>
      <c r="O313" s="148"/>
      <c r="P313" s="148"/>
      <c r="Q313" s="148"/>
      <c r="R313" s="148"/>
      <c r="S313" s="148"/>
      <c r="T313" s="148"/>
      <c r="U313" s="148"/>
      <c r="V313" s="148"/>
      <c r="W313" s="148"/>
      <c r="X313" s="148"/>
      <c r="Y313" s="148"/>
      <c r="Z313" s="148"/>
    </row>
    <row r="314" spans="1:26" x14ac:dyDescent="0.25">
      <c r="A314" s="230"/>
      <c r="B314" s="91"/>
      <c r="C314" s="251"/>
      <c r="D314" s="252"/>
      <c r="E314" s="409"/>
      <c r="F314" s="410"/>
      <c r="G314" s="410"/>
      <c r="H314" s="252"/>
      <c r="I314" s="92"/>
      <c r="J314" s="233"/>
      <c r="K314" s="148"/>
      <c r="L314" s="148"/>
      <c r="M314" s="148"/>
      <c r="N314" s="148"/>
      <c r="O314" s="148"/>
      <c r="P314" s="148"/>
      <c r="Q314" s="148"/>
      <c r="R314" s="148"/>
      <c r="S314" s="148"/>
      <c r="T314" s="148"/>
      <c r="U314" s="148"/>
      <c r="V314" s="148"/>
      <c r="W314" s="148"/>
      <c r="X314" s="148"/>
      <c r="Y314" s="148"/>
      <c r="Z314" s="148"/>
    </row>
    <row r="315" spans="1:26" x14ac:dyDescent="0.25">
      <c r="A315" s="230"/>
      <c r="B315" s="49"/>
      <c r="C315" s="234" t="s">
        <v>1484</v>
      </c>
      <c r="D315" s="253"/>
      <c r="E315" s="253"/>
      <c r="F315" s="253"/>
      <c r="G315" s="253"/>
      <c r="H315" s="253"/>
      <c r="I315" s="93"/>
      <c r="J315" s="233"/>
      <c r="K315" s="148"/>
      <c r="L315" s="148"/>
      <c r="M315" s="148"/>
      <c r="N315" s="148"/>
      <c r="O315" s="148"/>
      <c r="P315" s="148"/>
      <c r="Q315" s="148"/>
      <c r="R315" s="148"/>
      <c r="S315" s="148"/>
      <c r="T315" s="148"/>
      <c r="U315" s="148"/>
      <c r="V315" s="148"/>
      <c r="W315" s="148"/>
      <c r="X315" s="148"/>
      <c r="Y315" s="148"/>
      <c r="Z315" s="148"/>
    </row>
    <row r="316" spans="1:26" x14ac:dyDescent="0.25">
      <c r="A316" s="230"/>
      <c r="B316" s="123"/>
      <c r="C316" s="234"/>
      <c r="D316" s="253"/>
      <c r="E316" s="253"/>
      <c r="F316" s="253"/>
      <c r="G316" s="253"/>
      <c r="H316" s="253"/>
      <c r="I316" s="93"/>
      <c r="J316" s="233"/>
      <c r="K316" s="148"/>
      <c r="L316" s="148"/>
      <c r="M316" s="148"/>
      <c r="N316" s="148"/>
      <c r="O316" s="148"/>
      <c r="P316" s="148"/>
      <c r="Q316" s="148"/>
      <c r="R316" s="148"/>
      <c r="S316" s="148"/>
      <c r="T316" s="148"/>
      <c r="U316" s="148"/>
      <c r="V316" s="148"/>
      <c r="W316" s="148"/>
      <c r="X316" s="148"/>
      <c r="Y316" s="148"/>
      <c r="Z316" s="148"/>
    </row>
    <row r="317" spans="1:26" x14ac:dyDescent="0.25">
      <c r="A317" s="230"/>
      <c r="B317" s="123"/>
      <c r="C317" s="232" t="s">
        <v>726</v>
      </c>
      <c r="D317" s="231"/>
      <c r="E317" s="231" t="s">
        <v>1485</v>
      </c>
      <c r="F317" s="231" t="s">
        <v>712</v>
      </c>
      <c r="G317" s="231" t="s">
        <v>1486</v>
      </c>
      <c r="H317" s="253"/>
      <c r="I317" s="93"/>
      <c r="J317" s="233"/>
      <c r="K317" s="148"/>
      <c r="L317" s="148"/>
      <c r="M317" s="148"/>
      <c r="N317" s="148"/>
      <c r="O317" s="148"/>
      <c r="P317" s="148"/>
      <c r="Q317" s="148"/>
      <c r="R317" s="148"/>
      <c r="S317" s="148"/>
      <c r="T317" s="148"/>
      <c r="U317" s="148"/>
      <c r="V317" s="148"/>
      <c r="W317" s="148"/>
      <c r="X317" s="148"/>
      <c r="Y317" s="148"/>
      <c r="Z317" s="148"/>
    </row>
    <row r="318" spans="1:26" x14ac:dyDescent="0.25">
      <c r="A318" s="230"/>
      <c r="B318" s="49"/>
      <c r="C318" s="124" t="s">
        <v>1487</v>
      </c>
      <c r="D318" s="153">
        <f t="shared" ref="D318:D324" si="21">IF(E318="Justificado",0,1)</f>
        <v>1</v>
      </c>
      <c r="E318" s="126">
        <v>1</v>
      </c>
      <c r="F318" s="126"/>
      <c r="G318" s="127"/>
      <c r="H318" s="253"/>
      <c r="I318" s="93"/>
      <c r="J318" s="230"/>
      <c r="K318" s="148"/>
      <c r="L318" s="148"/>
      <c r="M318" s="148"/>
      <c r="N318" s="148"/>
      <c r="O318" s="148"/>
      <c r="P318" s="148"/>
      <c r="Q318" s="148"/>
      <c r="R318" s="148"/>
      <c r="S318" s="148"/>
      <c r="T318" s="148"/>
      <c r="U318" s="148"/>
      <c r="V318" s="148"/>
      <c r="W318" s="148"/>
      <c r="X318" s="148"/>
      <c r="Y318" s="148"/>
      <c r="Z318" s="148"/>
    </row>
    <row r="319" spans="1:26" ht="24" x14ac:dyDescent="0.25">
      <c r="A319" s="230"/>
      <c r="B319" s="49"/>
      <c r="C319" s="124" t="s">
        <v>1488</v>
      </c>
      <c r="D319" s="153">
        <f t="shared" si="21"/>
        <v>1</v>
      </c>
      <c r="E319" s="126">
        <v>1</v>
      </c>
      <c r="F319" s="126"/>
      <c r="G319" s="127"/>
      <c r="H319" s="253"/>
      <c r="I319" s="93"/>
      <c r="J319" s="230"/>
      <c r="K319" s="148"/>
      <c r="L319" s="148"/>
      <c r="M319" s="148"/>
      <c r="N319" s="148"/>
      <c r="O319" s="148"/>
      <c r="P319" s="148"/>
      <c r="Q319" s="148"/>
      <c r="R319" s="148"/>
      <c r="S319" s="148"/>
      <c r="T319" s="148"/>
      <c r="U319" s="148"/>
      <c r="V319" s="148"/>
      <c r="W319" s="148"/>
      <c r="X319" s="148"/>
      <c r="Y319" s="148"/>
      <c r="Z319" s="148"/>
    </row>
    <row r="320" spans="1:26" ht="24" x14ac:dyDescent="0.25">
      <c r="A320" s="230"/>
      <c r="B320" s="49"/>
      <c r="C320" s="128" t="s">
        <v>5201</v>
      </c>
      <c r="D320" s="153">
        <f t="shared" si="21"/>
        <v>1</v>
      </c>
      <c r="E320" s="126">
        <v>1</v>
      </c>
      <c r="F320" s="126"/>
      <c r="G320" s="127"/>
      <c r="H320" s="253"/>
      <c r="I320" s="93"/>
      <c r="J320" s="230"/>
      <c r="K320" s="148"/>
      <c r="L320" s="148"/>
      <c r="M320" s="148"/>
      <c r="N320" s="148"/>
      <c r="O320" s="148"/>
      <c r="P320" s="148"/>
      <c r="Q320" s="148"/>
      <c r="R320" s="148"/>
      <c r="S320" s="148"/>
      <c r="T320" s="148"/>
      <c r="U320" s="148"/>
      <c r="V320" s="148"/>
      <c r="W320" s="148"/>
      <c r="X320" s="148"/>
      <c r="Y320" s="148"/>
      <c r="Z320" s="148"/>
    </row>
    <row r="321" spans="1:26" x14ac:dyDescent="0.25">
      <c r="A321" s="230"/>
      <c r="B321" s="49"/>
      <c r="C321" s="128" t="s">
        <v>5202</v>
      </c>
      <c r="D321" s="153">
        <f t="shared" si="21"/>
        <v>1</v>
      </c>
      <c r="E321" s="126">
        <v>1</v>
      </c>
      <c r="F321" s="126"/>
      <c r="G321" s="127"/>
      <c r="H321" s="253"/>
      <c r="I321" s="93"/>
      <c r="J321" s="230"/>
      <c r="K321" s="148"/>
      <c r="L321" s="148"/>
      <c r="M321" s="148"/>
      <c r="N321" s="148"/>
      <c r="O321" s="148"/>
      <c r="P321" s="148"/>
      <c r="Q321" s="148"/>
      <c r="R321" s="148"/>
      <c r="S321" s="148"/>
      <c r="T321" s="148"/>
      <c r="U321" s="148"/>
      <c r="V321" s="148"/>
      <c r="W321" s="148"/>
      <c r="X321" s="148"/>
      <c r="Y321" s="148"/>
      <c r="Z321" s="148"/>
    </row>
    <row r="322" spans="1:26" x14ac:dyDescent="0.25">
      <c r="A322" s="230"/>
      <c r="B322" s="49"/>
      <c r="C322" s="128" t="s">
        <v>5181</v>
      </c>
      <c r="D322" s="153">
        <f t="shared" si="21"/>
        <v>1</v>
      </c>
      <c r="E322" s="126">
        <v>1</v>
      </c>
      <c r="F322" s="126"/>
      <c r="G322" s="127"/>
      <c r="H322" s="253"/>
      <c r="I322" s="93"/>
      <c r="J322" s="230"/>
      <c r="K322" s="148"/>
      <c r="L322" s="148"/>
      <c r="M322" s="148"/>
      <c r="N322" s="148"/>
      <c r="O322" s="148"/>
      <c r="P322" s="148"/>
      <c r="Q322" s="148"/>
      <c r="R322" s="148"/>
      <c r="S322" s="148"/>
      <c r="T322" s="148"/>
      <c r="U322" s="148"/>
      <c r="V322" s="148"/>
      <c r="W322" s="148"/>
      <c r="X322" s="148"/>
      <c r="Y322" s="148"/>
      <c r="Z322" s="148"/>
    </row>
    <row r="323" spans="1:26" x14ac:dyDescent="0.25">
      <c r="A323" s="230"/>
      <c r="B323" s="49"/>
      <c r="C323" s="128" t="s">
        <v>5203</v>
      </c>
      <c r="D323" s="153">
        <f t="shared" si="21"/>
        <v>1</v>
      </c>
      <c r="E323" s="126">
        <v>1</v>
      </c>
      <c r="F323" s="126"/>
      <c r="G323" s="127"/>
      <c r="H323" s="253"/>
      <c r="I323" s="129"/>
      <c r="J323" s="230"/>
      <c r="K323" s="148"/>
      <c r="L323" s="148"/>
      <c r="M323" s="148"/>
      <c r="N323" s="148"/>
      <c r="O323" s="148"/>
      <c r="P323" s="148"/>
      <c r="Q323" s="148"/>
      <c r="R323" s="148"/>
      <c r="S323" s="148"/>
      <c r="T323" s="148"/>
      <c r="U323" s="148"/>
      <c r="V323" s="148"/>
      <c r="W323" s="148"/>
      <c r="X323" s="148"/>
      <c r="Y323" s="148"/>
      <c r="Z323" s="148"/>
    </row>
    <row r="324" spans="1:26" ht="24" x14ac:dyDescent="0.25">
      <c r="A324" s="230"/>
      <c r="B324" s="49"/>
      <c r="C324" s="128" t="s">
        <v>5204</v>
      </c>
      <c r="D324" s="153">
        <f t="shared" si="21"/>
        <v>1</v>
      </c>
      <c r="E324" s="126">
        <v>1</v>
      </c>
      <c r="F324" s="126"/>
      <c r="G324" s="127"/>
      <c r="H324" s="253"/>
      <c r="I324" s="129"/>
      <c r="J324" s="230"/>
      <c r="K324" s="148"/>
      <c r="L324" s="148"/>
      <c r="M324" s="148"/>
      <c r="N324" s="148"/>
      <c r="O324" s="148"/>
      <c r="P324" s="148"/>
      <c r="Q324" s="148"/>
      <c r="R324" s="148"/>
      <c r="S324" s="148"/>
      <c r="T324" s="148"/>
      <c r="U324" s="148"/>
      <c r="V324" s="148"/>
      <c r="W324" s="148"/>
      <c r="X324" s="148"/>
      <c r="Y324" s="148"/>
      <c r="Z324" s="148"/>
    </row>
    <row r="325" spans="1:26" x14ac:dyDescent="0.25">
      <c r="A325" s="230"/>
      <c r="B325" s="49"/>
      <c r="C325" s="234"/>
      <c r="D325" s="253"/>
      <c r="E325" s="253"/>
      <c r="F325" s="253"/>
      <c r="G325" s="253"/>
      <c r="H325" s="253"/>
      <c r="I325" s="129"/>
      <c r="J325" s="230"/>
      <c r="K325" s="148"/>
      <c r="L325" s="148"/>
      <c r="M325" s="148"/>
      <c r="N325" s="148"/>
      <c r="O325" s="148"/>
      <c r="P325" s="148"/>
      <c r="Q325" s="148"/>
      <c r="R325" s="148"/>
      <c r="S325" s="148"/>
      <c r="T325" s="148"/>
      <c r="U325" s="148"/>
      <c r="V325" s="148"/>
      <c r="W325" s="148"/>
      <c r="X325" s="148"/>
      <c r="Y325" s="148"/>
      <c r="Z325" s="148"/>
    </row>
    <row r="326" spans="1:26" x14ac:dyDescent="0.25">
      <c r="A326" s="230"/>
      <c r="B326" s="49"/>
      <c r="C326" s="234" t="s">
        <v>1480</v>
      </c>
      <c r="D326" s="253"/>
      <c r="E326" s="253"/>
      <c r="F326" s="253"/>
      <c r="G326" s="253"/>
      <c r="H326" s="253"/>
      <c r="I326" s="129"/>
      <c r="J326" s="230"/>
      <c r="K326" s="148"/>
      <c r="L326" s="148"/>
      <c r="M326" s="148"/>
      <c r="N326" s="148"/>
      <c r="O326" s="148"/>
      <c r="P326" s="148"/>
      <c r="Q326" s="148"/>
      <c r="R326" s="148"/>
      <c r="S326" s="148"/>
      <c r="T326" s="148"/>
      <c r="U326" s="148"/>
      <c r="V326" s="148"/>
      <c r="W326" s="148"/>
      <c r="X326" s="148"/>
      <c r="Y326" s="148"/>
      <c r="Z326" s="148"/>
    </row>
    <row r="327" spans="1:26" x14ac:dyDescent="0.25">
      <c r="A327" s="230"/>
      <c r="B327" s="49"/>
      <c r="C327" s="234"/>
      <c r="D327" s="253"/>
      <c r="E327" s="253"/>
      <c r="F327" s="253"/>
      <c r="G327" s="253"/>
      <c r="H327" s="253"/>
      <c r="I327" s="129"/>
      <c r="J327" s="230"/>
      <c r="K327" s="148"/>
      <c r="L327" s="148"/>
      <c r="M327" s="148"/>
      <c r="N327" s="148"/>
      <c r="O327" s="148"/>
      <c r="P327" s="148"/>
      <c r="Q327" s="148"/>
      <c r="R327" s="148"/>
      <c r="S327" s="148"/>
      <c r="T327" s="148"/>
      <c r="U327" s="148"/>
      <c r="V327" s="148"/>
      <c r="W327" s="148"/>
      <c r="X327" s="148"/>
      <c r="Y327" s="148"/>
      <c r="Z327" s="148"/>
    </row>
    <row r="328" spans="1:26" x14ac:dyDescent="0.25">
      <c r="A328" s="230"/>
      <c r="B328" s="49"/>
      <c r="C328" s="232" t="s">
        <v>726</v>
      </c>
      <c r="D328" s="231"/>
      <c r="E328" s="231" t="s">
        <v>1485</v>
      </c>
      <c r="F328" s="231" t="s">
        <v>712</v>
      </c>
      <c r="G328" s="231" t="s">
        <v>1486</v>
      </c>
      <c r="H328" s="253"/>
      <c r="I328" s="129"/>
      <c r="J328" s="230"/>
      <c r="K328" s="148"/>
      <c r="L328" s="148"/>
      <c r="M328" s="148"/>
      <c r="N328" s="148"/>
      <c r="O328" s="148"/>
      <c r="P328" s="148"/>
      <c r="Q328" s="148"/>
      <c r="R328" s="148"/>
      <c r="S328" s="148"/>
      <c r="T328" s="148"/>
      <c r="U328" s="148"/>
      <c r="V328" s="148"/>
      <c r="W328" s="148"/>
      <c r="X328" s="148"/>
      <c r="Y328" s="148"/>
      <c r="Z328" s="148"/>
    </row>
    <row r="329" spans="1:26" x14ac:dyDescent="0.25">
      <c r="A329" s="230"/>
      <c r="B329" s="49"/>
      <c r="C329" s="130" t="s">
        <v>2834</v>
      </c>
      <c r="D329" s="153">
        <f t="shared" ref="D329:D335" si="22">IF(E329="Justificado",0,1)</f>
        <v>1</v>
      </c>
      <c r="E329" s="126">
        <v>1</v>
      </c>
      <c r="F329" s="126"/>
      <c r="G329" s="127"/>
      <c r="H329" s="253"/>
      <c r="I329" s="129"/>
      <c r="J329" s="230"/>
      <c r="K329" s="148"/>
      <c r="L329" s="148"/>
      <c r="M329" s="148"/>
      <c r="N329" s="148"/>
      <c r="O329" s="148"/>
      <c r="P329" s="148"/>
      <c r="Q329" s="148"/>
      <c r="R329" s="148"/>
      <c r="S329" s="148"/>
      <c r="T329" s="148"/>
      <c r="U329" s="148"/>
      <c r="V329" s="148"/>
      <c r="W329" s="148"/>
      <c r="X329" s="148"/>
      <c r="Y329" s="148"/>
      <c r="Z329" s="148"/>
    </row>
    <row r="330" spans="1:26" ht="36" x14ac:dyDescent="0.25">
      <c r="A330" s="230"/>
      <c r="B330" s="49"/>
      <c r="C330" s="124" t="s">
        <v>5134</v>
      </c>
      <c r="D330" s="153">
        <f t="shared" si="22"/>
        <v>1</v>
      </c>
      <c r="E330" s="126">
        <v>1</v>
      </c>
      <c r="F330" s="126"/>
      <c r="G330" s="127"/>
      <c r="H330" s="253"/>
      <c r="I330" s="129"/>
      <c r="J330" s="230"/>
      <c r="K330" s="148"/>
      <c r="L330" s="148"/>
      <c r="M330" s="148"/>
      <c r="N330" s="148"/>
      <c r="O330" s="148"/>
      <c r="P330" s="148"/>
      <c r="Q330" s="148"/>
      <c r="R330" s="148"/>
      <c r="S330" s="148"/>
      <c r="T330" s="148"/>
      <c r="U330" s="148"/>
      <c r="V330" s="148"/>
      <c r="W330" s="148"/>
      <c r="X330" s="148"/>
      <c r="Y330" s="148"/>
      <c r="Z330" s="148"/>
    </row>
    <row r="331" spans="1:26" ht="36" x14ac:dyDescent="0.25">
      <c r="A331" s="230"/>
      <c r="B331" s="49"/>
      <c r="C331" s="124" t="s">
        <v>5135</v>
      </c>
      <c r="D331" s="153">
        <f t="shared" si="22"/>
        <v>1</v>
      </c>
      <c r="E331" s="126">
        <v>1</v>
      </c>
      <c r="F331" s="126"/>
      <c r="G331" s="127"/>
      <c r="H331" s="253"/>
      <c r="I331" s="129"/>
      <c r="J331" s="230"/>
      <c r="K331" s="148"/>
      <c r="L331" s="148"/>
      <c r="M331" s="148"/>
      <c r="N331" s="148"/>
      <c r="O331" s="148"/>
      <c r="P331" s="148"/>
      <c r="Q331" s="148"/>
      <c r="R331" s="148"/>
      <c r="S331" s="148"/>
      <c r="T331" s="148"/>
      <c r="U331" s="148"/>
      <c r="V331" s="148"/>
      <c r="W331" s="148"/>
      <c r="X331" s="148"/>
      <c r="Y331" s="148"/>
      <c r="Z331" s="148"/>
    </row>
    <row r="332" spans="1:26" ht="24" x14ac:dyDescent="0.25">
      <c r="A332" s="230"/>
      <c r="B332" s="49"/>
      <c r="C332" s="124" t="s">
        <v>5136</v>
      </c>
      <c r="D332" s="153">
        <f t="shared" si="22"/>
        <v>1</v>
      </c>
      <c r="E332" s="126">
        <v>1</v>
      </c>
      <c r="F332" s="126"/>
      <c r="G332" s="127"/>
      <c r="H332" s="253"/>
      <c r="I332" s="129"/>
      <c r="J332" s="230"/>
      <c r="K332" s="148"/>
      <c r="L332" s="148"/>
      <c r="M332" s="148"/>
      <c r="N332" s="148"/>
      <c r="O332" s="148"/>
      <c r="P332" s="148"/>
      <c r="Q332" s="148"/>
      <c r="R332" s="148"/>
      <c r="S332" s="148"/>
      <c r="T332" s="148"/>
      <c r="U332" s="148"/>
      <c r="V332" s="148"/>
      <c r="W332" s="148"/>
      <c r="X332" s="148"/>
      <c r="Y332" s="148"/>
      <c r="Z332" s="148"/>
    </row>
    <row r="333" spans="1:26" ht="24" x14ac:dyDescent="0.25">
      <c r="A333" s="230"/>
      <c r="B333" s="49"/>
      <c r="C333" s="124" t="s">
        <v>4238</v>
      </c>
      <c r="D333" s="153">
        <f t="shared" si="22"/>
        <v>1</v>
      </c>
      <c r="E333" s="126">
        <v>1</v>
      </c>
      <c r="F333" s="126"/>
      <c r="G333" s="127"/>
      <c r="H333" s="253"/>
      <c r="I333" s="129"/>
      <c r="J333" s="230"/>
      <c r="K333" s="148"/>
      <c r="L333" s="148"/>
      <c r="M333" s="148"/>
      <c r="N333" s="148"/>
      <c r="O333" s="148"/>
      <c r="P333" s="148"/>
      <c r="Q333" s="148"/>
      <c r="R333" s="148"/>
      <c r="S333" s="148"/>
      <c r="T333" s="148"/>
      <c r="U333" s="148"/>
      <c r="V333" s="148"/>
      <c r="W333" s="148"/>
      <c r="X333" s="148"/>
      <c r="Y333" s="148"/>
      <c r="Z333" s="148"/>
    </row>
    <row r="334" spans="1:26" ht="24" x14ac:dyDescent="0.25">
      <c r="A334" s="230"/>
      <c r="B334" s="49"/>
      <c r="C334" s="124" t="s">
        <v>5137</v>
      </c>
      <c r="D334" s="153">
        <f t="shared" si="22"/>
        <v>1</v>
      </c>
      <c r="E334" s="126">
        <v>1</v>
      </c>
      <c r="F334" s="126"/>
      <c r="G334" s="127"/>
      <c r="H334" s="253"/>
      <c r="I334" s="129"/>
      <c r="J334" s="230"/>
      <c r="K334" s="148"/>
      <c r="L334" s="148"/>
      <c r="M334" s="148"/>
      <c r="N334" s="148"/>
      <c r="O334" s="148"/>
      <c r="P334" s="148"/>
      <c r="Q334" s="148"/>
      <c r="R334" s="148"/>
      <c r="S334" s="148"/>
      <c r="T334" s="148"/>
      <c r="U334" s="148"/>
      <c r="V334" s="148"/>
      <c r="W334" s="148"/>
      <c r="X334" s="148"/>
      <c r="Y334" s="148"/>
      <c r="Z334" s="148"/>
    </row>
    <row r="335" spans="1:26" ht="36" x14ac:dyDescent="0.25">
      <c r="A335" s="230"/>
      <c r="B335" s="49"/>
      <c r="C335" s="124" t="s">
        <v>5138</v>
      </c>
      <c r="D335" s="153">
        <f t="shared" si="22"/>
        <v>1</v>
      </c>
      <c r="E335" s="126">
        <v>1</v>
      </c>
      <c r="F335" s="126"/>
      <c r="G335" s="127"/>
      <c r="H335" s="253"/>
      <c r="I335" s="129"/>
      <c r="J335" s="230"/>
      <c r="K335" s="148"/>
      <c r="L335" s="148"/>
      <c r="M335" s="148"/>
      <c r="N335" s="148"/>
      <c r="O335" s="148"/>
      <c r="P335" s="148"/>
      <c r="Q335" s="148"/>
      <c r="R335" s="148"/>
      <c r="S335" s="148"/>
      <c r="T335" s="148"/>
      <c r="U335" s="148"/>
      <c r="V335" s="148"/>
      <c r="W335" s="148"/>
      <c r="X335" s="148"/>
      <c r="Y335" s="148"/>
      <c r="Z335" s="148"/>
    </row>
    <row r="336" spans="1:26" ht="36" x14ac:dyDescent="0.25">
      <c r="A336" s="230"/>
      <c r="B336" s="49"/>
      <c r="C336" s="130" t="s">
        <v>5205</v>
      </c>
      <c r="D336" s="153">
        <f t="shared" ref="D336:D337" si="23">IF(E336="Justificado",0,1)</f>
        <v>1</v>
      </c>
      <c r="E336" s="126">
        <v>1</v>
      </c>
      <c r="F336" s="126"/>
      <c r="G336" s="127"/>
      <c r="H336" s="253"/>
      <c r="I336" s="129"/>
      <c r="J336" s="230"/>
      <c r="K336" s="148"/>
      <c r="L336" s="148"/>
      <c r="M336" s="148"/>
      <c r="N336" s="148"/>
      <c r="O336" s="148"/>
      <c r="P336" s="148"/>
      <c r="Q336" s="148"/>
      <c r="R336" s="148"/>
      <c r="S336" s="148"/>
      <c r="T336" s="148"/>
      <c r="U336" s="148"/>
      <c r="V336" s="148"/>
      <c r="W336" s="148"/>
      <c r="X336" s="148"/>
      <c r="Y336" s="148"/>
      <c r="Z336" s="148"/>
    </row>
    <row r="337" spans="1:26" x14ac:dyDescent="0.25">
      <c r="A337" s="230"/>
      <c r="B337" s="49"/>
      <c r="C337" s="124" t="s">
        <v>4716</v>
      </c>
      <c r="D337" s="153">
        <f t="shared" si="23"/>
        <v>1</v>
      </c>
      <c r="E337" s="126">
        <v>1</v>
      </c>
      <c r="F337" s="126"/>
      <c r="G337" s="127"/>
      <c r="H337" s="253"/>
      <c r="I337" s="129"/>
      <c r="J337" s="230"/>
      <c r="K337" s="148"/>
      <c r="L337" s="148"/>
      <c r="M337" s="148"/>
      <c r="N337" s="148"/>
      <c r="O337" s="148"/>
      <c r="P337" s="148"/>
      <c r="Q337" s="148"/>
      <c r="R337" s="148"/>
      <c r="S337" s="148"/>
      <c r="T337" s="148"/>
      <c r="U337" s="148"/>
      <c r="V337" s="148"/>
      <c r="W337" s="148"/>
      <c r="X337" s="148"/>
      <c r="Y337" s="148"/>
      <c r="Z337" s="148"/>
    </row>
    <row r="338" spans="1:26" x14ac:dyDescent="0.25">
      <c r="A338" s="230"/>
      <c r="B338" s="97"/>
      <c r="C338" s="254"/>
      <c r="D338" s="255"/>
      <c r="E338" s="255"/>
      <c r="F338" s="255"/>
      <c r="G338" s="255"/>
      <c r="H338" s="255"/>
      <c r="I338" s="98"/>
      <c r="J338" s="230"/>
      <c r="K338" s="148"/>
      <c r="L338" s="148"/>
      <c r="M338" s="148"/>
      <c r="N338" s="148"/>
      <c r="O338" s="148"/>
      <c r="P338" s="148"/>
      <c r="Q338" s="148"/>
      <c r="R338" s="148"/>
      <c r="S338" s="148"/>
      <c r="T338" s="148"/>
      <c r="U338" s="148"/>
      <c r="V338" s="148"/>
      <c r="W338" s="148"/>
      <c r="X338" s="148"/>
      <c r="Y338" s="148"/>
      <c r="Z338" s="148"/>
    </row>
    <row r="339" spans="1:26" x14ac:dyDescent="0.25">
      <c r="A339" s="230"/>
      <c r="B339" s="230"/>
      <c r="C339" s="256"/>
      <c r="D339" s="230"/>
      <c r="E339" s="230"/>
      <c r="F339" s="230"/>
      <c r="G339" s="230"/>
      <c r="H339" s="230"/>
      <c r="I339" s="230"/>
      <c r="J339" s="230"/>
      <c r="K339" s="148"/>
      <c r="L339" s="148"/>
      <c r="M339" s="148"/>
      <c r="N339" s="148"/>
      <c r="O339" s="148"/>
      <c r="P339" s="148"/>
      <c r="Q339" s="148"/>
      <c r="R339" s="148"/>
      <c r="S339" s="148"/>
      <c r="T339" s="148"/>
      <c r="U339" s="148"/>
      <c r="V339" s="148"/>
      <c r="W339" s="148"/>
      <c r="X339" s="148"/>
      <c r="Y339" s="148"/>
      <c r="Z339" s="148"/>
    </row>
    <row r="340" spans="1:26" x14ac:dyDescent="0.25">
      <c r="A340" s="230"/>
      <c r="B340" s="230"/>
      <c r="C340" s="256"/>
      <c r="D340" s="230"/>
      <c r="E340" s="230"/>
      <c r="F340" s="230"/>
      <c r="G340" s="230"/>
      <c r="H340" s="230"/>
      <c r="I340" s="230"/>
      <c r="J340" s="230"/>
      <c r="K340" s="148"/>
      <c r="L340" s="148"/>
      <c r="M340" s="148"/>
      <c r="N340" s="148"/>
      <c r="O340" s="148"/>
      <c r="P340" s="148"/>
      <c r="Q340" s="148"/>
      <c r="R340" s="148"/>
      <c r="S340" s="148"/>
      <c r="T340" s="148"/>
      <c r="U340" s="148"/>
      <c r="V340" s="148"/>
      <c r="W340" s="148"/>
      <c r="X340" s="148"/>
      <c r="Y340" s="148"/>
      <c r="Z340" s="148"/>
    </row>
    <row r="341" spans="1:26" x14ac:dyDescent="0.25">
      <c r="A341" s="230"/>
      <c r="B341" s="230"/>
      <c r="C341" s="256"/>
      <c r="D341" s="230"/>
      <c r="E341" s="230"/>
      <c r="F341" s="230"/>
      <c r="G341" s="230"/>
      <c r="H341" s="230"/>
      <c r="I341" s="230"/>
      <c r="J341" s="230"/>
      <c r="K341" s="148"/>
      <c r="L341" s="148"/>
      <c r="M341" s="148"/>
      <c r="N341" s="148"/>
      <c r="O341" s="148"/>
      <c r="P341" s="148"/>
      <c r="Q341" s="148"/>
      <c r="R341" s="148"/>
      <c r="S341" s="148"/>
      <c r="T341" s="148"/>
      <c r="U341" s="148"/>
      <c r="V341" s="148"/>
      <c r="W341" s="148"/>
      <c r="X341" s="148"/>
      <c r="Y341" s="148"/>
      <c r="Z341" s="148"/>
    </row>
    <row r="342" spans="1:26" x14ac:dyDescent="0.25">
      <c r="A342" s="230"/>
      <c r="B342" s="230"/>
      <c r="C342" s="256"/>
      <c r="D342" s="230"/>
      <c r="E342" s="230"/>
      <c r="F342" s="230"/>
      <c r="G342" s="230"/>
      <c r="H342" s="230"/>
      <c r="I342" s="230"/>
      <c r="J342" s="230"/>
      <c r="K342" s="148"/>
      <c r="L342" s="148"/>
      <c r="M342" s="148"/>
      <c r="N342" s="148"/>
      <c r="O342" s="148"/>
      <c r="P342" s="148"/>
      <c r="Q342" s="148"/>
      <c r="R342" s="148"/>
      <c r="S342" s="148"/>
      <c r="T342" s="148"/>
      <c r="U342" s="148"/>
      <c r="V342" s="148"/>
      <c r="W342" s="148"/>
      <c r="X342" s="148"/>
      <c r="Y342" s="148"/>
      <c r="Z342" s="148"/>
    </row>
    <row r="343" spans="1:26" x14ac:dyDescent="0.25">
      <c r="A343" s="230"/>
      <c r="B343" s="230"/>
      <c r="C343" s="256"/>
      <c r="D343" s="230"/>
      <c r="E343" s="230"/>
      <c r="F343" s="230"/>
      <c r="G343" s="230"/>
      <c r="H343" s="230"/>
      <c r="I343" s="230"/>
      <c r="J343" s="230"/>
      <c r="K343" s="148"/>
      <c r="L343" s="148"/>
      <c r="M343" s="148"/>
      <c r="N343" s="148"/>
      <c r="O343" s="148"/>
      <c r="P343" s="148"/>
      <c r="Q343" s="148"/>
      <c r="R343" s="148"/>
      <c r="S343" s="148"/>
      <c r="T343" s="148"/>
      <c r="U343" s="148"/>
      <c r="V343" s="148"/>
      <c r="W343" s="148"/>
      <c r="X343" s="148"/>
      <c r="Y343" s="148"/>
      <c r="Z343" s="148"/>
    </row>
    <row r="344" spans="1:26" x14ac:dyDescent="0.25">
      <c r="A344" s="230"/>
      <c r="B344" s="230"/>
      <c r="C344" s="256"/>
      <c r="D344" s="230"/>
      <c r="E344" s="230"/>
      <c r="F344" s="230"/>
      <c r="G344" s="230"/>
      <c r="H344" s="230"/>
      <c r="I344" s="230"/>
      <c r="J344" s="230"/>
      <c r="K344" s="148"/>
      <c r="L344" s="148"/>
      <c r="M344" s="148"/>
      <c r="N344" s="148"/>
      <c r="O344" s="148"/>
      <c r="P344" s="148"/>
      <c r="Q344" s="148"/>
      <c r="R344" s="148"/>
      <c r="S344" s="148"/>
      <c r="T344" s="148"/>
      <c r="U344" s="148"/>
      <c r="V344" s="148"/>
      <c r="W344" s="148"/>
      <c r="X344" s="148"/>
      <c r="Y344" s="148"/>
      <c r="Z344" s="148"/>
    </row>
    <row r="345" spans="1:26" ht="18.75" x14ac:dyDescent="0.25">
      <c r="A345" s="234"/>
      <c r="B345" s="407" t="s">
        <v>5206</v>
      </c>
      <c r="C345" s="408"/>
      <c r="D345" s="408"/>
      <c r="E345" s="408"/>
      <c r="F345" s="408"/>
      <c r="G345" s="408"/>
      <c r="H345" s="408"/>
      <c r="I345" s="243"/>
      <c r="J345" s="233"/>
      <c r="K345" s="105"/>
      <c r="L345" s="105"/>
      <c r="M345" s="105"/>
      <c r="N345" s="105"/>
      <c r="O345" s="105"/>
      <c r="P345" s="105"/>
      <c r="Q345" s="105"/>
      <c r="R345" s="105"/>
      <c r="S345" s="105"/>
      <c r="T345" s="105"/>
      <c r="U345" s="105"/>
      <c r="V345" s="105"/>
      <c r="W345" s="105"/>
      <c r="X345" s="105"/>
      <c r="Y345" s="105"/>
      <c r="Z345" s="105"/>
    </row>
    <row r="346" spans="1:26" x14ac:dyDescent="0.25">
      <c r="A346" s="234"/>
      <c r="B346" s="232"/>
      <c r="C346" s="232"/>
      <c r="D346" s="232"/>
      <c r="E346" s="232"/>
      <c r="F346" s="232"/>
      <c r="G346" s="232"/>
      <c r="H346" s="232"/>
      <c r="I346" s="232"/>
      <c r="J346" s="233"/>
      <c r="K346" s="105"/>
      <c r="L346" s="105"/>
      <c r="M346" s="105"/>
      <c r="N346" s="105"/>
      <c r="O346" s="105"/>
      <c r="P346" s="105"/>
      <c r="Q346" s="105"/>
      <c r="R346" s="105"/>
      <c r="S346" s="105"/>
      <c r="T346" s="105"/>
      <c r="U346" s="105"/>
      <c r="V346" s="105"/>
      <c r="W346" s="105"/>
      <c r="X346" s="105"/>
      <c r="Y346" s="105"/>
      <c r="Z346" s="105"/>
    </row>
    <row r="347" spans="1:26" x14ac:dyDescent="0.25">
      <c r="A347" s="234"/>
      <c r="B347" s="232"/>
      <c r="C347" s="244" t="s">
        <v>1478</v>
      </c>
      <c r="D347" s="244"/>
      <c r="E347" s="245">
        <f>IF(SUM(D356:D360)=0,"NA",SUM(E356:E360)/SUM(D356:D360))</f>
        <v>1</v>
      </c>
      <c r="F347" s="246"/>
      <c r="G347" s="248"/>
      <c r="H347" s="234"/>
      <c r="I347" s="232"/>
      <c r="J347" s="233"/>
      <c r="K347" s="105"/>
      <c r="L347" s="105"/>
      <c r="M347" s="105"/>
      <c r="N347" s="105"/>
      <c r="O347" s="105"/>
      <c r="P347" s="105"/>
      <c r="Q347" s="105"/>
      <c r="R347" s="105"/>
      <c r="S347" s="105"/>
      <c r="T347" s="105"/>
      <c r="U347" s="105"/>
      <c r="V347" s="105"/>
      <c r="W347" s="105"/>
      <c r="X347" s="105"/>
      <c r="Y347" s="105"/>
      <c r="Z347" s="105"/>
    </row>
    <row r="348" spans="1:26" x14ac:dyDescent="0.25">
      <c r="A348" s="234"/>
      <c r="B348" s="234"/>
      <c r="C348" s="244" t="s">
        <v>1480</v>
      </c>
      <c r="D348" s="244"/>
      <c r="E348" s="245">
        <f>IF(SUM(D356:D360)=0,"NA",SUM(E365:E373)/SUM(D365:D373))</f>
        <v>1</v>
      </c>
      <c r="F348" s="246"/>
      <c r="G348" s="248"/>
      <c r="H348" s="234"/>
      <c r="I348" s="232"/>
      <c r="J348" s="233"/>
      <c r="K348" s="105"/>
      <c r="L348" s="105"/>
      <c r="M348" s="105"/>
      <c r="N348" s="105"/>
      <c r="O348" s="105"/>
      <c r="P348" s="105"/>
      <c r="Q348" s="105"/>
      <c r="R348" s="105"/>
      <c r="S348" s="105"/>
      <c r="T348" s="105"/>
      <c r="U348" s="105"/>
      <c r="V348" s="105"/>
      <c r="W348" s="105"/>
      <c r="X348" s="105"/>
      <c r="Y348" s="105"/>
      <c r="Z348" s="105"/>
    </row>
    <row r="349" spans="1:26" x14ac:dyDescent="0.25">
      <c r="A349" s="234"/>
      <c r="B349" s="234"/>
      <c r="C349" s="244" t="s">
        <v>1482</v>
      </c>
      <c r="D349" s="244"/>
      <c r="E349" s="177">
        <f>IF(SUM(D356:D360)=0,"NA",E347*0.6+E348*0.4)</f>
        <v>1</v>
      </c>
      <c r="F349" s="249"/>
      <c r="G349" s="235" t="s">
        <v>3917</v>
      </c>
      <c r="H349" s="234"/>
      <c r="I349" s="232"/>
      <c r="J349" s="233"/>
      <c r="K349" s="105"/>
      <c r="L349" s="105"/>
      <c r="M349" s="105"/>
      <c r="N349" s="105"/>
      <c r="O349" s="105"/>
      <c r="P349" s="105"/>
      <c r="Q349" s="105"/>
      <c r="R349" s="105"/>
      <c r="S349" s="105"/>
      <c r="T349" s="105"/>
      <c r="U349" s="105"/>
      <c r="V349" s="105"/>
      <c r="W349" s="105"/>
      <c r="X349" s="105"/>
      <c r="Y349" s="105"/>
      <c r="Z349" s="105"/>
    </row>
    <row r="350" spans="1:26" x14ac:dyDescent="0.25">
      <c r="A350" s="234"/>
      <c r="B350" s="234"/>
      <c r="C350" s="234"/>
      <c r="D350" s="234"/>
      <c r="E350" s="236"/>
      <c r="F350" s="236"/>
      <c r="G350" s="234"/>
      <c r="H350" s="234"/>
      <c r="I350" s="232"/>
      <c r="J350" s="233"/>
      <c r="K350" s="105"/>
      <c r="L350" s="105"/>
      <c r="M350" s="105"/>
      <c r="N350" s="105"/>
      <c r="O350" s="105"/>
      <c r="P350" s="105"/>
      <c r="Q350" s="105"/>
      <c r="R350" s="105"/>
      <c r="S350" s="105"/>
      <c r="T350" s="105"/>
      <c r="U350" s="105"/>
      <c r="V350" s="105"/>
      <c r="W350" s="105"/>
      <c r="X350" s="105"/>
      <c r="Y350" s="105"/>
      <c r="Z350" s="105"/>
    </row>
    <row r="351" spans="1:26" x14ac:dyDescent="0.25">
      <c r="A351" s="230"/>
      <c r="B351" s="231"/>
      <c r="C351" s="232"/>
      <c r="D351" s="231"/>
      <c r="E351" s="231"/>
      <c r="F351" s="231"/>
      <c r="G351" s="231"/>
      <c r="H351" s="232"/>
      <c r="I351" s="232"/>
      <c r="J351" s="233"/>
      <c r="K351" s="148"/>
      <c r="L351" s="148"/>
      <c r="M351" s="148"/>
      <c r="N351" s="148"/>
      <c r="O351" s="148"/>
      <c r="P351" s="148"/>
      <c r="Q351" s="148"/>
      <c r="R351" s="148"/>
      <c r="S351" s="148"/>
      <c r="T351" s="148"/>
      <c r="U351" s="148"/>
      <c r="V351" s="148"/>
      <c r="W351" s="148"/>
      <c r="X351" s="148"/>
      <c r="Y351" s="148"/>
      <c r="Z351" s="148"/>
    </row>
    <row r="352" spans="1:26" x14ac:dyDescent="0.25">
      <c r="A352" s="230"/>
      <c r="B352" s="91"/>
      <c r="C352" s="251"/>
      <c r="D352" s="252"/>
      <c r="E352" s="409"/>
      <c r="F352" s="410"/>
      <c r="G352" s="410"/>
      <c r="H352" s="252"/>
      <c r="I352" s="92"/>
      <c r="J352" s="233"/>
      <c r="K352" s="148"/>
      <c r="L352" s="148"/>
      <c r="M352" s="148"/>
      <c r="N352" s="148"/>
      <c r="O352" s="148"/>
      <c r="P352" s="148"/>
      <c r="Q352" s="148"/>
      <c r="R352" s="148"/>
      <c r="S352" s="148"/>
      <c r="T352" s="148"/>
      <c r="U352" s="148"/>
      <c r="V352" s="148"/>
      <c r="W352" s="148"/>
      <c r="X352" s="148"/>
      <c r="Y352" s="148"/>
      <c r="Z352" s="148"/>
    </row>
    <row r="353" spans="1:26" x14ac:dyDescent="0.25">
      <c r="A353" s="230"/>
      <c r="B353" s="49"/>
      <c r="C353" s="234" t="s">
        <v>1484</v>
      </c>
      <c r="D353" s="253"/>
      <c r="E353" s="253"/>
      <c r="F353" s="253"/>
      <c r="G353" s="253"/>
      <c r="H353" s="253"/>
      <c r="I353" s="93"/>
      <c r="J353" s="233"/>
      <c r="K353" s="148"/>
      <c r="L353" s="148"/>
      <c r="M353" s="148"/>
      <c r="N353" s="148"/>
      <c r="O353" s="148"/>
      <c r="P353" s="148"/>
      <c r="Q353" s="148"/>
      <c r="R353" s="148"/>
      <c r="S353" s="148"/>
      <c r="T353" s="148"/>
      <c r="U353" s="148"/>
      <c r="V353" s="148"/>
      <c r="W353" s="148"/>
      <c r="X353" s="148"/>
      <c r="Y353" s="148"/>
      <c r="Z353" s="148"/>
    </row>
    <row r="354" spans="1:26" x14ac:dyDescent="0.25">
      <c r="A354" s="230"/>
      <c r="B354" s="123"/>
      <c r="C354" s="234"/>
      <c r="D354" s="253"/>
      <c r="E354" s="253"/>
      <c r="F354" s="253"/>
      <c r="G354" s="253"/>
      <c r="H354" s="253"/>
      <c r="I354" s="93"/>
      <c r="J354" s="233"/>
      <c r="K354" s="148"/>
      <c r="L354" s="148"/>
      <c r="M354" s="148"/>
      <c r="N354" s="148"/>
      <c r="O354" s="148"/>
      <c r="P354" s="148"/>
      <c r="Q354" s="148"/>
      <c r="R354" s="148"/>
      <c r="S354" s="148"/>
      <c r="T354" s="148"/>
      <c r="U354" s="148"/>
      <c r="V354" s="148"/>
      <c r="W354" s="148"/>
      <c r="X354" s="148"/>
      <c r="Y354" s="148"/>
      <c r="Z354" s="148"/>
    </row>
    <row r="355" spans="1:26" x14ac:dyDescent="0.25">
      <c r="A355" s="230"/>
      <c r="B355" s="123"/>
      <c r="C355" s="232" t="s">
        <v>726</v>
      </c>
      <c r="D355" s="231"/>
      <c r="E355" s="231" t="s">
        <v>1485</v>
      </c>
      <c r="F355" s="231" t="s">
        <v>712</v>
      </c>
      <c r="G355" s="231" t="s">
        <v>1486</v>
      </c>
      <c r="H355" s="253"/>
      <c r="I355" s="93"/>
      <c r="J355" s="233"/>
      <c r="K355" s="148"/>
      <c r="L355" s="148"/>
      <c r="M355" s="148"/>
      <c r="N355" s="148"/>
      <c r="O355" s="148"/>
      <c r="P355" s="148"/>
      <c r="Q355" s="148"/>
      <c r="R355" s="148"/>
      <c r="S355" s="148"/>
      <c r="T355" s="148"/>
      <c r="U355" s="148"/>
      <c r="V355" s="148"/>
      <c r="W355" s="148"/>
      <c r="X355" s="148"/>
      <c r="Y355" s="148"/>
      <c r="Z355" s="148"/>
    </row>
    <row r="356" spans="1:26" x14ac:dyDescent="0.25">
      <c r="A356" s="230"/>
      <c r="B356" s="49"/>
      <c r="C356" s="124" t="s">
        <v>1487</v>
      </c>
      <c r="D356" s="153">
        <f t="shared" ref="D356:D359" si="24">IF(E356="Justificado",0,1)</f>
        <v>1</v>
      </c>
      <c r="E356" s="126">
        <v>1</v>
      </c>
      <c r="F356" s="126"/>
      <c r="G356" s="127"/>
      <c r="H356" s="253"/>
      <c r="I356" s="93"/>
      <c r="J356" s="230"/>
      <c r="K356" s="148"/>
      <c r="L356" s="148"/>
      <c r="M356" s="148"/>
      <c r="N356" s="148"/>
      <c r="O356" s="148"/>
      <c r="P356" s="148"/>
      <c r="Q356" s="148"/>
      <c r="R356" s="148"/>
      <c r="S356" s="148"/>
      <c r="T356" s="148"/>
      <c r="U356" s="148"/>
      <c r="V356" s="148"/>
      <c r="W356" s="148"/>
      <c r="X356" s="148"/>
      <c r="Y356" s="148"/>
      <c r="Z356" s="148"/>
    </row>
    <row r="357" spans="1:26" ht="24" x14ac:dyDescent="0.25">
      <c r="A357" s="230"/>
      <c r="B357" s="49"/>
      <c r="C357" s="124" t="s">
        <v>1488</v>
      </c>
      <c r="D357" s="153">
        <f t="shared" si="24"/>
        <v>1</v>
      </c>
      <c r="E357" s="126">
        <v>1</v>
      </c>
      <c r="F357" s="126"/>
      <c r="G357" s="127"/>
      <c r="H357" s="253"/>
      <c r="I357" s="93"/>
      <c r="J357" s="230"/>
      <c r="K357" s="148"/>
      <c r="L357" s="148"/>
      <c r="M357" s="148"/>
      <c r="N357" s="148"/>
      <c r="O357" s="148"/>
      <c r="P357" s="148"/>
      <c r="Q357" s="148"/>
      <c r="R357" s="148"/>
      <c r="S357" s="148"/>
      <c r="T357" s="148"/>
      <c r="U357" s="148"/>
      <c r="V357" s="148"/>
      <c r="W357" s="148"/>
      <c r="X357" s="148"/>
      <c r="Y357" s="148"/>
      <c r="Z357" s="148"/>
    </row>
    <row r="358" spans="1:26" x14ac:dyDescent="0.25">
      <c r="A358" s="230"/>
      <c r="B358" s="49"/>
      <c r="C358" s="128" t="s">
        <v>5207</v>
      </c>
      <c r="D358" s="153">
        <f t="shared" si="24"/>
        <v>1</v>
      </c>
      <c r="E358" s="126">
        <v>1</v>
      </c>
      <c r="F358" s="126"/>
      <c r="G358" s="127"/>
      <c r="H358" s="253"/>
      <c r="I358" s="129"/>
      <c r="J358" s="230"/>
      <c r="K358" s="148"/>
      <c r="L358" s="148"/>
      <c r="M358" s="148"/>
      <c r="N358" s="148"/>
      <c r="O358" s="148"/>
      <c r="P358" s="148"/>
      <c r="Q358" s="148"/>
      <c r="R358" s="148"/>
      <c r="S358" s="148"/>
      <c r="T358" s="148"/>
      <c r="U358" s="148"/>
      <c r="V358" s="148"/>
      <c r="W358" s="148"/>
      <c r="X358" s="148"/>
      <c r="Y358" s="148"/>
      <c r="Z358" s="148"/>
    </row>
    <row r="359" spans="1:26" x14ac:dyDescent="0.25">
      <c r="A359" s="230"/>
      <c r="B359" s="49"/>
      <c r="C359" s="128" t="s">
        <v>5208</v>
      </c>
      <c r="D359" s="153">
        <f t="shared" si="24"/>
        <v>1</v>
      </c>
      <c r="E359" s="126">
        <v>1</v>
      </c>
      <c r="F359" s="126"/>
      <c r="G359" s="127"/>
      <c r="H359" s="253"/>
      <c r="I359" s="129"/>
      <c r="J359" s="230"/>
      <c r="K359" s="148"/>
      <c r="L359" s="148"/>
      <c r="M359" s="148"/>
      <c r="N359" s="148"/>
      <c r="O359" s="148"/>
      <c r="P359" s="148"/>
      <c r="Q359" s="148"/>
      <c r="R359" s="148"/>
      <c r="S359" s="148"/>
      <c r="T359" s="148"/>
      <c r="U359" s="148"/>
      <c r="V359" s="148"/>
      <c r="W359" s="148"/>
      <c r="X359" s="148"/>
      <c r="Y359" s="148"/>
      <c r="Z359" s="148"/>
    </row>
    <row r="360" spans="1:26" x14ac:dyDescent="0.25">
      <c r="A360" s="230"/>
      <c r="B360" s="49"/>
      <c r="C360" s="128" t="s">
        <v>5209</v>
      </c>
      <c r="D360" s="153">
        <f>IF(E360="Justificado",0,1)</f>
        <v>1</v>
      </c>
      <c r="E360" s="126">
        <v>1</v>
      </c>
      <c r="F360" s="126"/>
      <c r="G360" s="127"/>
      <c r="H360" s="253"/>
      <c r="I360" s="129"/>
      <c r="J360" s="230"/>
      <c r="K360" s="148"/>
      <c r="L360" s="148"/>
      <c r="M360" s="148"/>
      <c r="N360" s="148"/>
      <c r="O360" s="148"/>
      <c r="P360" s="148"/>
      <c r="Q360" s="148"/>
      <c r="R360" s="148"/>
      <c r="S360" s="148"/>
      <c r="T360" s="148"/>
      <c r="U360" s="148"/>
      <c r="V360" s="148"/>
      <c r="W360" s="148"/>
      <c r="X360" s="148"/>
      <c r="Y360" s="148"/>
      <c r="Z360" s="148"/>
    </row>
    <row r="361" spans="1:26" x14ac:dyDescent="0.25">
      <c r="A361" s="230"/>
      <c r="B361" s="49"/>
      <c r="C361" s="234"/>
      <c r="D361" s="253"/>
      <c r="E361" s="253"/>
      <c r="F361" s="253"/>
      <c r="G361" s="253"/>
      <c r="H361" s="253"/>
      <c r="I361" s="129"/>
      <c r="J361" s="230"/>
      <c r="K361" s="148"/>
      <c r="L361" s="148"/>
      <c r="M361" s="148"/>
      <c r="N361" s="148"/>
      <c r="O361" s="148"/>
      <c r="P361" s="148"/>
      <c r="Q361" s="148"/>
      <c r="R361" s="148"/>
      <c r="S361" s="148"/>
      <c r="T361" s="148"/>
      <c r="U361" s="148"/>
      <c r="V361" s="148"/>
      <c r="W361" s="148"/>
      <c r="X361" s="148"/>
      <c r="Y361" s="148"/>
      <c r="Z361" s="148"/>
    </row>
    <row r="362" spans="1:26" x14ac:dyDescent="0.25">
      <c r="A362" s="230"/>
      <c r="B362" s="49"/>
      <c r="C362" s="234" t="s">
        <v>1480</v>
      </c>
      <c r="D362" s="253"/>
      <c r="E362" s="253"/>
      <c r="F362" s="253"/>
      <c r="G362" s="253"/>
      <c r="H362" s="253"/>
      <c r="I362" s="129"/>
      <c r="J362" s="230"/>
      <c r="K362" s="148"/>
      <c r="L362" s="148"/>
      <c r="M362" s="148"/>
      <c r="N362" s="148"/>
      <c r="O362" s="148"/>
      <c r="P362" s="148"/>
      <c r="Q362" s="148"/>
      <c r="R362" s="148"/>
      <c r="S362" s="148"/>
      <c r="T362" s="148"/>
      <c r="U362" s="148"/>
      <c r="V362" s="148"/>
      <c r="W362" s="148"/>
      <c r="X362" s="148"/>
      <c r="Y362" s="148"/>
      <c r="Z362" s="148"/>
    </row>
    <row r="363" spans="1:26" x14ac:dyDescent="0.25">
      <c r="A363" s="230"/>
      <c r="B363" s="49"/>
      <c r="C363" s="234"/>
      <c r="D363" s="253"/>
      <c r="E363" s="253"/>
      <c r="F363" s="253"/>
      <c r="G363" s="253"/>
      <c r="H363" s="253"/>
      <c r="I363" s="129"/>
      <c r="J363" s="230"/>
      <c r="K363" s="148"/>
      <c r="L363" s="148"/>
      <c r="M363" s="148"/>
      <c r="N363" s="148"/>
      <c r="O363" s="148"/>
      <c r="P363" s="148"/>
      <c r="Q363" s="148"/>
      <c r="R363" s="148"/>
      <c r="S363" s="148"/>
      <c r="T363" s="148"/>
      <c r="U363" s="148"/>
      <c r="V363" s="148"/>
      <c r="W363" s="148"/>
      <c r="X363" s="148"/>
      <c r="Y363" s="148"/>
      <c r="Z363" s="148"/>
    </row>
    <row r="364" spans="1:26" x14ac:dyDescent="0.25">
      <c r="A364" s="230"/>
      <c r="B364" s="49"/>
      <c r="C364" s="232" t="s">
        <v>726</v>
      </c>
      <c r="D364" s="231"/>
      <c r="E364" s="231" t="s">
        <v>1485</v>
      </c>
      <c r="F364" s="231" t="s">
        <v>712</v>
      </c>
      <c r="G364" s="231" t="s">
        <v>1486</v>
      </c>
      <c r="H364" s="253"/>
      <c r="I364" s="129"/>
      <c r="J364" s="230"/>
      <c r="K364" s="148"/>
      <c r="L364" s="148"/>
      <c r="M364" s="148"/>
      <c r="N364" s="148"/>
      <c r="O364" s="148"/>
      <c r="P364" s="148"/>
      <c r="Q364" s="148"/>
      <c r="R364" s="148"/>
      <c r="S364" s="148"/>
      <c r="T364" s="148"/>
      <c r="U364" s="148"/>
      <c r="V364" s="148"/>
      <c r="W364" s="148"/>
      <c r="X364" s="148"/>
      <c r="Y364" s="148"/>
      <c r="Z364" s="148"/>
    </row>
    <row r="365" spans="1:26" x14ac:dyDescent="0.25">
      <c r="A365" s="230"/>
      <c r="B365" s="49"/>
      <c r="C365" s="130" t="s">
        <v>2834</v>
      </c>
      <c r="D365" s="153">
        <f t="shared" ref="D365:D371" si="25">IF(E365="Justificado",0,1)</f>
        <v>1</v>
      </c>
      <c r="E365" s="126">
        <v>1</v>
      </c>
      <c r="F365" s="126"/>
      <c r="G365" s="127"/>
      <c r="H365" s="253"/>
      <c r="I365" s="129"/>
      <c r="J365" s="230"/>
      <c r="K365" s="148"/>
      <c r="L365" s="148"/>
      <c r="M365" s="148"/>
      <c r="N365" s="148"/>
      <c r="O365" s="148"/>
      <c r="P365" s="148"/>
      <c r="Q365" s="148"/>
      <c r="R365" s="148"/>
      <c r="S365" s="148"/>
      <c r="T365" s="148"/>
      <c r="U365" s="148"/>
      <c r="V365" s="148"/>
      <c r="W365" s="148"/>
      <c r="X365" s="148"/>
      <c r="Y365" s="148"/>
      <c r="Z365" s="148"/>
    </row>
    <row r="366" spans="1:26" ht="36" x14ac:dyDescent="0.25">
      <c r="A366" s="230"/>
      <c r="B366" s="49"/>
      <c r="C366" s="124" t="s">
        <v>5134</v>
      </c>
      <c r="D366" s="153">
        <f t="shared" si="25"/>
        <v>1</v>
      </c>
      <c r="E366" s="126">
        <v>1</v>
      </c>
      <c r="F366" s="126"/>
      <c r="G366" s="127"/>
      <c r="H366" s="253"/>
      <c r="I366" s="129"/>
      <c r="J366" s="230"/>
      <c r="K366" s="148"/>
      <c r="L366" s="148"/>
      <c r="M366" s="148"/>
      <c r="N366" s="148"/>
      <c r="O366" s="148"/>
      <c r="P366" s="148"/>
      <c r="Q366" s="148"/>
      <c r="R366" s="148"/>
      <c r="S366" s="148"/>
      <c r="T366" s="148"/>
      <c r="U366" s="148"/>
      <c r="V366" s="148"/>
      <c r="W366" s="148"/>
      <c r="X366" s="148"/>
      <c r="Y366" s="148"/>
      <c r="Z366" s="148"/>
    </row>
    <row r="367" spans="1:26" ht="36" x14ac:dyDescent="0.25">
      <c r="A367" s="230"/>
      <c r="B367" s="49"/>
      <c r="C367" s="124" t="s">
        <v>5135</v>
      </c>
      <c r="D367" s="153">
        <f t="shared" si="25"/>
        <v>1</v>
      </c>
      <c r="E367" s="126">
        <v>1</v>
      </c>
      <c r="F367" s="126"/>
      <c r="G367" s="127"/>
      <c r="H367" s="253"/>
      <c r="I367" s="129"/>
      <c r="J367" s="230"/>
      <c r="K367" s="148"/>
      <c r="L367" s="148"/>
      <c r="M367" s="148"/>
      <c r="N367" s="148"/>
      <c r="O367" s="148"/>
      <c r="P367" s="148"/>
      <c r="Q367" s="148"/>
      <c r="R367" s="148"/>
      <c r="S367" s="148"/>
      <c r="T367" s="148"/>
      <c r="U367" s="148"/>
      <c r="V367" s="148"/>
      <c r="W367" s="148"/>
      <c r="X367" s="148"/>
      <c r="Y367" s="148"/>
      <c r="Z367" s="148"/>
    </row>
    <row r="368" spans="1:26" ht="24" x14ac:dyDescent="0.25">
      <c r="A368" s="230"/>
      <c r="B368" s="49"/>
      <c r="C368" s="124" t="s">
        <v>5136</v>
      </c>
      <c r="D368" s="153">
        <f t="shared" si="25"/>
        <v>1</v>
      </c>
      <c r="E368" s="126">
        <v>1</v>
      </c>
      <c r="F368" s="126"/>
      <c r="G368" s="127"/>
      <c r="H368" s="253"/>
      <c r="I368" s="129"/>
      <c r="J368" s="230"/>
      <c r="K368" s="148"/>
      <c r="L368" s="148"/>
      <c r="M368" s="148"/>
      <c r="N368" s="148"/>
      <c r="O368" s="148"/>
      <c r="P368" s="148"/>
      <c r="Q368" s="148"/>
      <c r="R368" s="148"/>
      <c r="S368" s="148"/>
      <c r="T368" s="148"/>
      <c r="U368" s="148"/>
      <c r="V368" s="148"/>
      <c r="W368" s="148"/>
      <c r="X368" s="148"/>
      <c r="Y368" s="148"/>
      <c r="Z368" s="148"/>
    </row>
    <row r="369" spans="1:26" ht="24" x14ac:dyDescent="0.25">
      <c r="A369" s="230"/>
      <c r="B369" s="49"/>
      <c r="C369" s="124" t="s">
        <v>4238</v>
      </c>
      <c r="D369" s="153">
        <f t="shared" si="25"/>
        <v>1</v>
      </c>
      <c r="E369" s="126">
        <v>1</v>
      </c>
      <c r="F369" s="126"/>
      <c r="G369" s="127"/>
      <c r="H369" s="253"/>
      <c r="I369" s="129"/>
      <c r="J369" s="230"/>
      <c r="K369" s="148"/>
      <c r="L369" s="148"/>
      <c r="M369" s="148"/>
      <c r="N369" s="148"/>
      <c r="O369" s="148"/>
      <c r="P369" s="148"/>
      <c r="Q369" s="148"/>
      <c r="R369" s="148"/>
      <c r="S369" s="148"/>
      <c r="T369" s="148"/>
      <c r="U369" s="148"/>
      <c r="V369" s="148"/>
      <c r="W369" s="148"/>
      <c r="X369" s="148"/>
      <c r="Y369" s="148"/>
      <c r="Z369" s="148"/>
    </row>
    <row r="370" spans="1:26" ht="24" x14ac:dyDescent="0.25">
      <c r="A370" s="230"/>
      <c r="B370" s="49"/>
      <c r="C370" s="124" t="s">
        <v>5137</v>
      </c>
      <c r="D370" s="153">
        <f t="shared" si="25"/>
        <v>1</v>
      </c>
      <c r="E370" s="126">
        <v>1</v>
      </c>
      <c r="F370" s="126"/>
      <c r="G370" s="127"/>
      <c r="H370" s="253"/>
      <c r="I370" s="129"/>
      <c r="J370" s="230"/>
      <c r="K370" s="148"/>
      <c r="L370" s="148"/>
      <c r="M370" s="148"/>
      <c r="N370" s="148"/>
      <c r="O370" s="148"/>
      <c r="P370" s="148"/>
      <c r="Q370" s="148"/>
      <c r="R370" s="148"/>
      <c r="S370" s="148"/>
      <c r="T370" s="148"/>
      <c r="U370" s="148"/>
      <c r="V370" s="148"/>
      <c r="W370" s="148"/>
      <c r="X370" s="148"/>
      <c r="Y370" s="148"/>
      <c r="Z370" s="148"/>
    </row>
    <row r="371" spans="1:26" ht="36" x14ac:dyDescent="0.25">
      <c r="A371" s="230"/>
      <c r="B371" s="49"/>
      <c r="C371" s="124" t="s">
        <v>5138</v>
      </c>
      <c r="D371" s="153">
        <f t="shared" si="25"/>
        <v>1</v>
      </c>
      <c r="E371" s="126">
        <v>1</v>
      </c>
      <c r="F371" s="126"/>
      <c r="G371" s="127"/>
      <c r="H371" s="253"/>
      <c r="I371" s="129"/>
      <c r="J371" s="230"/>
      <c r="K371" s="148"/>
      <c r="L371" s="148"/>
      <c r="M371" s="148"/>
      <c r="N371" s="148"/>
      <c r="O371" s="148"/>
      <c r="P371" s="148"/>
      <c r="Q371" s="148"/>
      <c r="R371" s="148"/>
      <c r="S371" s="148"/>
      <c r="T371" s="148"/>
      <c r="U371" s="148"/>
      <c r="V371" s="148"/>
      <c r="W371" s="148"/>
      <c r="X371" s="148"/>
      <c r="Y371" s="148"/>
      <c r="Z371" s="148"/>
    </row>
    <row r="372" spans="1:26" ht="36" x14ac:dyDescent="0.25">
      <c r="A372" s="230"/>
      <c r="B372" s="49"/>
      <c r="C372" s="130" t="s">
        <v>5210</v>
      </c>
      <c r="D372" s="153">
        <f t="shared" ref="D372:D373" si="26">IF(E372="Justificado",0,1)</f>
        <v>1</v>
      </c>
      <c r="E372" s="126">
        <v>1</v>
      </c>
      <c r="F372" s="126"/>
      <c r="G372" s="127"/>
      <c r="H372" s="253"/>
      <c r="I372" s="129"/>
      <c r="J372" s="230"/>
      <c r="K372" s="148"/>
      <c r="L372" s="148"/>
      <c r="M372" s="148"/>
      <c r="N372" s="148"/>
      <c r="O372" s="148"/>
      <c r="P372" s="148"/>
      <c r="Q372" s="148"/>
      <c r="R372" s="148"/>
      <c r="S372" s="148"/>
      <c r="T372" s="148"/>
      <c r="U372" s="148"/>
      <c r="V372" s="148"/>
      <c r="W372" s="148"/>
      <c r="X372" s="148"/>
      <c r="Y372" s="148"/>
      <c r="Z372" s="148"/>
    </row>
    <row r="373" spans="1:26" x14ac:dyDescent="0.25">
      <c r="A373" s="230"/>
      <c r="B373" s="49"/>
      <c r="C373" s="124" t="s">
        <v>4716</v>
      </c>
      <c r="D373" s="153">
        <f t="shared" si="26"/>
        <v>1</v>
      </c>
      <c r="E373" s="126">
        <v>1</v>
      </c>
      <c r="F373" s="126"/>
      <c r="G373" s="127"/>
      <c r="H373" s="253"/>
      <c r="I373" s="129"/>
      <c r="J373" s="230"/>
      <c r="K373" s="148"/>
      <c r="L373" s="148"/>
      <c r="M373" s="148"/>
      <c r="N373" s="148"/>
      <c r="O373" s="148"/>
      <c r="P373" s="148"/>
      <c r="Q373" s="148"/>
      <c r="R373" s="148"/>
      <c r="S373" s="148"/>
      <c r="T373" s="148"/>
      <c r="U373" s="148"/>
      <c r="V373" s="148"/>
      <c r="W373" s="148"/>
      <c r="X373" s="148"/>
      <c r="Y373" s="148"/>
      <c r="Z373" s="148"/>
    </row>
    <row r="374" spans="1:26" x14ac:dyDescent="0.25">
      <c r="A374" s="230"/>
      <c r="B374" s="97"/>
      <c r="C374" s="254"/>
      <c r="D374" s="255"/>
      <c r="E374" s="255"/>
      <c r="F374" s="255"/>
      <c r="G374" s="255"/>
      <c r="H374" s="255"/>
      <c r="I374" s="98"/>
      <c r="J374" s="230"/>
      <c r="K374" s="148"/>
      <c r="L374" s="148"/>
      <c r="M374" s="148"/>
      <c r="N374" s="148"/>
      <c r="O374" s="148"/>
      <c r="P374" s="148"/>
      <c r="Q374" s="148"/>
      <c r="R374" s="148"/>
      <c r="S374" s="148"/>
      <c r="T374" s="148"/>
      <c r="U374" s="148"/>
      <c r="V374" s="148"/>
      <c r="W374" s="148"/>
      <c r="X374" s="148"/>
      <c r="Y374" s="148"/>
      <c r="Z374" s="148"/>
    </row>
    <row r="375" spans="1:26" x14ac:dyDescent="0.25">
      <c r="A375" s="230"/>
      <c r="B375" s="230"/>
      <c r="C375" s="256"/>
      <c r="D375" s="230"/>
      <c r="E375" s="230"/>
      <c r="F375" s="230"/>
      <c r="G375" s="230"/>
      <c r="H375" s="230"/>
      <c r="I375" s="230"/>
      <c r="J375" s="230"/>
      <c r="K375" s="148"/>
      <c r="L375" s="148"/>
      <c r="M375" s="148"/>
      <c r="N375" s="148"/>
      <c r="O375" s="148"/>
      <c r="P375" s="148"/>
      <c r="Q375" s="148"/>
      <c r="R375" s="148"/>
      <c r="S375" s="148"/>
      <c r="T375" s="148"/>
      <c r="U375" s="148"/>
      <c r="V375" s="148"/>
      <c r="W375" s="148"/>
      <c r="X375" s="148"/>
      <c r="Y375" s="148"/>
      <c r="Z375" s="148"/>
    </row>
    <row r="376" spans="1:26" x14ac:dyDescent="0.25">
      <c r="A376" s="230"/>
      <c r="B376" s="230"/>
      <c r="C376" s="256"/>
      <c r="D376" s="230"/>
      <c r="E376" s="230"/>
      <c r="F376" s="230"/>
      <c r="G376" s="230"/>
      <c r="H376" s="230"/>
      <c r="I376" s="230"/>
      <c r="J376" s="230"/>
      <c r="K376" s="148"/>
      <c r="L376" s="148"/>
      <c r="M376" s="148"/>
      <c r="N376" s="148"/>
      <c r="O376" s="148"/>
      <c r="P376" s="148"/>
      <c r="Q376" s="148"/>
      <c r="R376" s="148"/>
      <c r="S376" s="148"/>
      <c r="T376" s="148"/>
      <c r="U376" s="148"/>
      <c r="V376" s="148"/>
      <c r="W376" s="148"/>
      <c r="X376" s="148"/>
      <c r="Y376" s="148"/>
      <c r="Z376" s="148"/>
    </row>
    <row r="377" spans="1:26" x14ac:dyDescent="0.25">
      <c r="A377" s="230"/>
      <c r="B377" s="230"/>
      <c r="C377" s="256"/>
      <c r="D377" s="230"/>
      <c r="E377" s="230"/>
      <c r="F377" s="230"/>
      <c r="G377" s="230"/>
      <c r="H377" s="230"/>
      <c r="I377" s="230"/>
      <c r="J377" s="230"/>
      <c r="K377" s="148"/>
      <c r="L377" s="148"/>
      <c r="M377" s="148"/>
      <c r="N377" s="148"/>
      <c r="O377" s="148"/>
      <c r="P377" s="148"/>
      <c r="Q377" s="148"/>
      <c r="R377" s="148"/>
      <c r="S377" s="148"/>
      <c r="T377" s="148"/>
      <c r="U377" s="148"/>
      <c r="V377" s="148"/>
      <c r="W377" s="148"/>
      <c r="X377" s="148"/>
      <c r="Y377" s="148"/>
      <c r="Z377" s="148"/>
    </row>
    <row r="378" spans="1:26" x14ac:dyDescent="0.25">
      <c r="A378" s="230"/>
      <c r="B378" s="230"/>
      <c r="C378" s="256"/>
      <c r="D378" s="230"/>
      <c r="E378" s="230"/>
      <c r="F378" s="230"/>
      <c r="G378" s="230"/>
      <c r="H378" s="230"/>
      <c r="I378" s="230"/>
      <c r="J378" s="230"/>
      <c r="K378" s="148"/>
      <c r="L378" s="148"/>
      <c r="M378" s="148"/>
      <c r="N378" s="148"/>
      <c r="O378" s="148"/>
      <c r="P378" s="148"/>
      <c r="Q378" s="148"/>
      <c r="R378" s="148"/>
      <c r="S378" s="148"/>
      <c r="T378" s="148"/>
      <c r="U378" s="148"/>
      <c r="V378" s="148"/>
      <c r="W378" s="148"/>
      <c r="X378" s="148"/>
      <c r="Y378" s="148"/>
      <c r="Z378" s="148"/>
    </row>
    <row r="379" spans="1:26" x14ac:dyDescent="0.25">
      <c r="A379" s="230"/>
      <c r="B379" s="230"/>
      <c r="C379" s="256"/>
      <c r="D379" s="230"/>
      <c r="E379" s="230"/>
      <c r="F379" s="230"/>
      <c r="G379" s="230"/>
      <c r="H379" s="230"/>
      <c r="I379" s="230"/>
      <c r="J379" s="230"/>
      <c r="K379" s="148"/>
      <c r="L379" s="148"/>
      <c r="M379" s="148"/>
      <c r="N379" s="148"/>
      <c r="O379" s="148"/>
      <c r="P379" s="148"/>
      <c r="Q379" s="148"/>
      <c r="R379" s="148"/>
      <c r="S379" s="148"/>
      <c r="T379" s="148"/>
      <c r="U379" s="148"/>
      <c r="V379" s="148"/>
      <c r="W379" s="148"/>
      <c r="X379" s="148"/>
      <c r="Y379" s="148"/>
      <c r="Z379" s="148"/>
    </row>
    <row r="380" spans="1:26" x14ac:dyDescent="0.25">
      <c r="A380" s="230"/>
      <c r="B380" s="230"/>
      <c r="C380" s="256"/>
      <c r="D380" s="230"/>
      <c r="E380" s="230"/>
      <c r="F380" s="230"/>
      <c r="G380" s="230"/>
      <c r="H380" s="230"/>
      <c r="I380" s="230"/>
      <c r="J380" s="230"/>
      <c r="K380" s="148"/>
      <c r="L380" s="148"/>
      <c r="M380" s="148"/>
      <c r="N380" s="148"/>
      <c r="O380" s="148"/>
      <c r="P380" s="148"/>
      <c r="Q380" s="148"/>
      <c r="R380" s="148"/>
      <c r="S380" s="148"/>
      <c r="T380" s="148"/>
      <c r="U380" s="148"/>
      <c r="V380" s="148"/>
      <c r="W380" s="148"/>
      <c r="X380" s="148"/>
      <c r="Y380" s="148"/>
      <c r="Z380" s="148"/>
    </row>
    <row r="381" spans="1:26" ht="18.75" x14ac:dyDescent="0.25">
      <c r="A381" s="234"/>
      <c r="B381" s="407" t="s">
        <v>5211</v>
      </c>
      <c r="C381" s="408"/>
      <c r="D381" s="408"/>
      <c r="E381" s="408"/>
      <c r="F381" s="408"/>
      <c r="G381" s="408"/>
      <c r="H381" s="408"/>
      <c r="I381" s="243"/>
      <c r="J381" s="233"/>
      <c r="K381" s="105"/>
      <c r="L381" s="105"/>
      <c r="M381" s="105"/>
      <c r="N381" s="105"/>
      <c r="O381" s="105"/>
      <c r="P381" s="105"/>
      <c r="Q381" s="105"/>
      <c r="R381" s="105"/>
      <c r="S381" s="105"/>
      <c r="T381" s="105"/>
      <c r="U381" s="105"/>
      <c r="V381" s="105"/>
      <c r="W381" s="105"/>
      <c r="X381" s="105"/>
      <c r="Y381" s="105"/>
      <c r="Z381" s="105"/>
    </row>
    <row r="382" spans="1:26" x14ac:dyDescent="0.25">
      <c r="A382" s="234"/>
      <c r="B382" s="232"/>
      <c r="C382" s="232"/>
      <c r="D382" s="232"/>
      <c r="E382" s="232"/>
      <c r="F382" s="232"/>
      <c r="G382" s="232"/>
      <c r="H382" s="232"/>
      <c r="I382" s="232"/>
      <c r="J382" s="233"/>
      <c r="K382" s="105"/>
      <c r="L382" s="105"/>
      <c r="M382" s="105"/>
      <c r="N382" s="105"/>
      <c r="O382" s="105"/>
      <c r="P382" s="105"/>
      <c r="Q382" s="105"/>
      <c r="R382" s="105"/>
      <c r="S382" s="105"/>
      <c r="T382" s="105"/>
      <c r="U382" s="105"/>
      <c r="V382" s="105"/>
      <c r="W382" s="105"/>
      <c r="X382" s="105"/>
      <c r="Y382" s="105"/>
      <c r="Z382" s="105"/>
    </row>
    <row r="383" spans="1:26" x14ac:dyDescent="0.25">
      <c r="A383" s="234"/>
      <c r="B383" s="232"/>
      <c r="C383" s="244" t="s">
        <v>1478</v>
      </c>
      <c r="D383" s="244"/>
      <c r="E383" s="245">
        <f>IF(SUM(D392:D396)=0,"NA",SUM(E392:E396)/SUM(D392:D396))</f>
        <v>1</v>
      </c>
      <c r="F383" s="246"/>
      <c r="G383" s="248"/>
      <c r="H383" s="234"/>
      <c r="I383" s="232"/>
      <c r="J383" s="233"/>
      <c r="K383" s="105"/>
      <c r="L383" s="105"/>
      <c r="M383" s="105"/>
      <c r="N383" s="105"/>
      <c r="O383" s="105"/>
      <c r="P383" s="105"/>
      <c r="Q383" s="105"/>
      <c r="R383" s="105"/>
      <c r="S383" s="105"/>
      <c r="T383" s="105"/>
      <c r="U383" s="105"/>
      <c r="V383" s="105"/>
      <c r="W383" s="105"/>
      <c r="X383" s="105"/>
      <c r="Y383" s="105"/>
      <c r="Z383" s="105"/>
    </row>
    <row r="384" spans="1:26" x14ac:dyDescent="0.25">
      <c r="A384" s="234"/>
      <c r="B384" s="234"/>
      <c r="C384" s="244" t="s">
        <v>1480</v>
      </c>
      <c r="D384" s="244"/>
      <c r="E384" s="245">
        <f>IF(SUM(D392:D396)=0,"NA",SUM(E401:E409)/SUM(D401:D409))</f>
        <v>1</v>
      </c>
      <c r="F384" s="246"/>
      <c r="G384" s="248"/>
      <c r="H384" s="234"/>
      <c r="I384" s="232"/>
      <c r="J384" s="233"/>
      <c r="K384" s="105"/>
      <c r="L384" s="105"/>
      <c r="M384" s="105"/>
      <c r="N384" s="105"/>
      <c r="O384" s="105"/>
      <c r="P384" s="105"/>
      <c r="Q384" s="105"/>
      <c r="R384" s="105"/>
      <c r="S384" s="105"/>
      <c r="T384" s="105"/>
      <c r="U384" s="105"/>
      <c r="V384" s="105"/>
      <c r="W384" s="105"/>
      <c r="X384" s="105"/>
      <c r="Y384" s="105"/>
      <c r="Z384" s="105"/>
    </row>
    <row r="385" spans="1:26" x14ac:dyDescent="0.25">
      <c r="A385" s="234"/>
      <c r="B385" s="234"/>
      <c r="C385" s="244" t="s">
        <v>1482</v>
      </c>
      <c r="D385" s="244"/>
      <c r="E385" s="177">
        <f>IF(SUM(D392:D396)=0,"NA",E383*0.6+E384*0.4)</f>
        <v>1</v>
      </c>
      <c r="F385" s="249"/>
      <c r="G385" s="235" t="s">
        <v>3917</v>
      </c>
      <c r="H385" s="234"/>
      <c r="I385" s="232"/>
      <c r="J385" s="233"/>
      <c r="K385" s="105"/>
      <c r="L385" s="105"/>
      <c r="M385" s="105"/>
      <c r="N385" s="105"/>
      <c r="O385" s="105"/>
      <c r="P385" s="105"/>
      <c r="Q385" s="105"/>
      <c r="R385" s="105"/>
      <c r="S385" s="105"/>
      <c r="T385" s="105"/>
      <c r="U385" s="105"/>
      <c r="V385" s="105"/>
      <c r="W385" s="105"/>
      <c r="X385" s="105"/>
      <c r="Y385" s="105"/>
      <c r="Z385" s="105"/>
    </row>
    <row r="386" spans="1:26" x14ac:dyDescent="0.25">
      <c r="A386" s="234"/>
      <c r="B386" s="234"/>
      <c r="C386" s="234"/>
      <c r="D386" s="234"/>
      <c r="E386" s="236"/>
      <c r="F386" s="236"/>
      <c r="G386" s="234"/>
      <c r="H386" s="234"/>
      <c r="I386" s="232"/>
      <c r="J386" s="233"/>
      <c r="K386" s="105"/>
      <c r="L386" s="105"/>
      <c r="M386" s="105"/>
      <c r="N386" s="105"/>
      <c r="O386" s="105"/>
      <c r="P386" s="105"/>
      <c r="Q386" s="105"/>
      <c r="R386" s="105"/>
      <c r="S386" s="105"/>
      <c r="T386" s="105"/>
      <c r="U386" s="105"/>
      <c r="V386" s="105"/>
      <c r="W386" s="105"/>
      <c r="X386" s="105"/>
      <c r="Y386" s="105"/>
      <c r="Z386" s="105"/>
    </row>
    <row r="387" spans="1:26" x14ac:dyDescent="0.25">
      <c r="A387" s="230"/>
      <c r="B387" s="231"/>
      <c r="C387" s="232"/>
      <c r="D387" s="231"/>
      <c r="E387" s="231"/>
      <c r="F387" s="231"/>
      <c r="G387" s="231"/>
      <c r="H387" s="232"/>
      <c r="I387" s="232"/>
      <c r="J387" s="233"/>
      <c r="K387" s="148"/>
      <c r="L387" s="148"/>
      <c r="M387" s="148"/>
      <c r="N387" s="148"/>
      <c r="O387" s="148"/>
      <c r="P387" s="148"/>
      <c r="Q387" s="148"/>
      <c r="R387" s="148"/>
      <c r="S387" s="148"/>
      <c r="T387" s="148"/>
      <c r="U387" s="148"/>
      <c r="V387" s="148"/>
      <c r="W387" s="148"/>
      <c r="X387" s="148"/>
      <c r="Y387" s="148"/>
      <c r="Z387" s="148"/>
    </row>
    <row r="388" spans="1:26" x14ac:dyDescent="0.25">
      <c r="A388" s="230"/>
      <c r="B388" s="91"/>
      <c r="C388" s="251"/>
      <c r="D388" s="252"/>
      <c r="E388" s="409"/>
      <c r="F388" s="410"/>
      <c r="G388" s="410"/>
      <c r="H388" s="252"/>
      <c r="I388" s="92"/>
      <c r="J388" s="233"/>
      <c r="K388" s="148"/>
      <c r="L388" s="148"/>
      <c r="M388" s="148"/>
      <c r="N388" s="148"/>
      <c r="O388" s="148"/>
      <c r="P388" s="148"/>
      <c r="Q388" s="148"/>
      <c r="R388" s="148"/>
      <c r="S388" s="148"/>
      <c r="T388" s="148"/>
      <c r="U388" s="148"/>
      <c r="V388" s="148"/>
      <c r="W388" s="148"/>
      <c r="X388" s="148"/>
      <c r="Y388" s="148"/>
      <c r="Z388" s="148"/>
    </row>
    <row r="389" spans="1:26" x14ac:dyDescent="0.25">
      <c r="A389" s="230"/>
      <c r="B389" s="49"/>
      <c r="C389" s="234" t="s">
        <v>1484</v>
      </c>
      <c r="D389" s="253"/>
      <c r="E389" s="253"/>
      <c r="F389" s="253"/>
      <c r="G389" s="253"/>
      <c r="H389" s="253"/>
      <c r="I389" s="93"/>
      <c r="J389" s="233"/>
      <c r="K389" s="148"/>
      <c r="L389" s="148"/>
      <c r="M389" s="148"/>
      <c r="N389" s="148"/>
      <c r="O389" s="148"/>
      <c r="P389" s="148"/>
      <c r="Q389" s="148"/>
      <c r="R389" s="148"/>
      <c r="S389" s="148"/>
      <c r="T389" s="148"/>
      <c r="U389" s="148"/>
      <c r="V389" s="148"/>
      <c r="W389" s="148"/>
      <c r="X389" s="148"/>
      <c r="Y389" s="148"/>
      <c r="Z389" s="148"/>
    </row>
    <row r="390" spans="1:26" x14ac:dyDescent="0.25">
      <c r="A390" s="230"/>
      <c r="B390" s="123"/>
      <c r="C390" s="234"/>
      <c r="D390" s="253"/>
      <c r="E390" s="253"/>
      <c r="F390" s="253"/>
      <c r="G390" s="253"/>
      <c r="H390" s="253"/>
      <c r="I390" s="93"/>
      <c r="J390" s="233"/>
      <c r="K390" s="148"/>
      <c r="L390" s="148"/>
      <c r="M390" s="148"/>
      <c r="N390" s="148"/>
      <c r="O390" s="148"/>
      <c r="P390" s="148"/>
      <c r="Q390" s="148"/>
      <c r="R390" s="148"/>
      <c r="S390" s="148"/>
      <c r="T390" s="148"/>
      <c r="U390" s="148"/>
      <c r="V390" s="148"/>
      <c r="W390" s="148"/>
      <c r="X390" s="148"/>
      <c r="Y390" s="148"/>
      <c r="Z390" s="148"/>
    </row>
    <row r="391" spans="1:26" x14ac:dyDescent="0.25">
      <c r="A391" s="230"/>
      <c r="B391" s="123"/>
      <c r="C391" s="232" t="s">
        <v>726</v>
      </c>
      <c r="D391" s="231"/>
      <c r="E391" s="231" t="s">
        <v>1485</v>
      </c>
      <c r="F391" s="231" t="s">
        <v>712</v>
      </c>
      <c r="G391" s="231" t="s">
        <v>1486</v>
      </c>
      <c r="H391" s="253"/>
      <c r="I391" s="93"/>
      <c r="J391" s="233"/>
      <c r="K391" s="148"/>
      <c r="L391" s="148"/>
      <c r="M391" s="148"/>
      <c r="N391" s="148"/>
      <c r="O391" s="148"/>
      <c r="P391" s="148"/>
      <c r="Q391" s="148"/>
      <c r="R391" s="148"/>
      <c r="S391" s="148"/>
      <c r="T391" s="148"/>
      <c r="U391" s="148"/>
      <c r="V391" s="148"/>
      <c r="W391" s="148"/>
      <c r="X391" s="148"/>
      <c r="Y391" s="148"/>
      <c r="Z391" s="148"/>
    </row>
    <row r="392" spans="1:26" x14ac:dyDescent="0.25">
      <c r="A392" s="230"/>
      <c r="B392" s="49"/>
      <c r="C392" s="124" t="s">
        <v>1487</v>
      </c>
      <c r="D392" s="153">
        <f t="shared" ref="D392:D396" si="27">IF(E392="Justificado",0,1)</f>
        <v>1</v>
      </c>
      <c r="E392" s="126">
        <v>1</v>
      </c>
      <c r="F392" s="126"/>
      <c r="G392" s="127"/>
      <c r="H392" s="253"/>
      <c r="I392" s="93"/>
      <c r="J392" s="230"/>
      <c r="K392" s="148"/>
      <c r="L392" s="148"/>
      <c r="M392" s="148"/>
      <c r="N392" s="148"/>
      <c r="O392" s="148"/>
      <c r="P392" s="148"/>
      <c r="Q392" s="148"/>
      <c r="R392" s="148"/>
      <c r="S392" s="148"/>
      <c r="T392" s="148"/>
      <c r="U392" s="148"/>
      <c r="V392" s="148"/>
      <c r="W392" s="148"/>
      <c r="X392" s="148"/>
      <c r="Y392" s="148"/>
      <c r="Z392" s="148"/>
    </row>
    <row r="393" spans="1:26" ht="24" x14ac:dyDescent="0.25">
      <c r="A393" s="230"/>
      <c r="B393" s="49"/>
      <c r="C393" s="124" t="s">
        <v>1488</v>
      </c>
      <c r="D393" s="153">
        <f t="shared" si="27"/>
        <v>1</v>
      </c>
      <c r="E393" s="126">
        <v>1</v>
      </c>
      <c r="F393" s="126"/>
      <c r="G393" s="127"/>
      <c r="H393" s="253"/>
      <c r="I393" s="93"/>
      <c r="J393" s="230"/>
      <c r="K393" s="148"/>
      <c r="L393" s="148"/>
      <c r="M393" s="148"/>
      <c r="N393" s="148"/>
      <c r="O393" s="148"/>
      <c r="P393" s="148"/>
      <c r="Q393" s="148"/>
      <c r="R393" s="148"/>
      <c r="S393" s="148"/>
      <c r="T393" s="148"/>
      <c r="U393" s="148"/>
      <c r="V393" s="148"/>
      <c r="W393" s="148"/>
      <c r="X393" s="148"/>
      <c r="Y393" s="148"/>
      <c r="Z393" s="148"/>
    </row>
    <row r="394" spans="1:26" ht="36" x14ac:dyDescent="0.25">
      <c r="A394" s="230"/>
      <c r="B394" s="49"/>
      <c r="C394" s="128" t="s">
        <v>5212</v>
      </c>
      <c r="D394" s="153">
        <f t="shared" si="27"/>
        <v>1</v>
      </c>
      <c r="E394" s="126">
        <v>1</v>
      </c>
      <c r="F394" s="126"/>
      <c r="G394" s="127"/>
      <c r="H394" s="253"/>
      <c r="I394" s="93"/>
      <c r="J394" s="230"/>
      <c r="K394" s="148"/>
      <c r="L394" s="148"/>
      <c r="M394" s="148"/>
      <c r="N394" s="148"/>
      <c r="O394" s="148"/>
      <c r="P394" s="148"/>
      <c r="Q394" s="148"/>
      <c r="R394" s="148"/>
      <c r="S394" s="148"/>
      <c r="T394" s="148"/>
      <c r="U394" s="148"/>
      <c r="V394" s="148"/>
      <c r="W394" s="148"/>
      <c r="X394" s="148"/>
      <c r="Y394" s="148"/>
      <c r="Z394" s="148"/>
    </row>
    <row r="395" spans="1:26" x14ac:dyDescent="0.25">
      <c r="A395" s="230"/>
      <c r="B395" s="49"/>
      <c r="C395" s="128" t="s">
        <v>5202</v>
      </c>
      <c r="D395" s="153">
        <f t="shared" si="27"/>
        <v>1</v>
      </c>
      <c r="E395" s="126">
        <v>1</v>
      </c>
      <c r="F395" s="126"/>
      <c r="G395" s="127"/>
      <c r="H395" s="253"/>
      <c r="I395" s="129"/>
      <c r="J395" s="230"/>
      <c r="K395" s="148"/>
      <c r="L395" s="148"/>
      <c r="M395" s="148"/>
      <c r="N395" s="148"/>
      <c r="O395" s="148"/>
      <c r="P395" s="148"/>
      <c r="Q395" s="148"/>
      <c r="R395" s="148"/>
      <c r="S395" s="148"/>
      <c r="T395" s="148"/>
      <c r="U395" s="148"/>
      <c r="V395" s="148"/>
      <c r="W395" s="148"/>
      <c r="X395" s="148"/>
      <c r="Y395" s="148"/>
      <c r="Z395" s="148"/>
    </row>
    <row r="396" spans="1:26" x14ac:dyDescent="0.25">
      <c r="A396" s="230"/>
      <c r="B396" s="49"/>
      <c r="C396" s="128" t="s">
        <v>5213</v>
      </c>
      <c r="D396" s="153">
        <f t="shared" si="27"/>
        <v>1</v>
      </c>
      <c r="E396" s="126">
        <v>1</v>
      </c>
      <c r="F396" s="126"/>
      <c r="G396" s="127"/>
      <c r="H396" s="253"/>
      <c r="I396" s="129"/>
      <c r="J396" s="230"/>
      <c r="K396" s="148"/>
      <c r="L396" s="148"/>
      <c r="M396" s="148"/>
      <c r="N396" s="148"/>
      <c r="O396" s="148"/>
      <c r="P396" s="148"/>
      <c r="Q396" s="148"/>
      <c r="R396" s="148"/>
      <c r="S396" s="148"/>
      <c r="T396" s="148"/>
      <c r="U396" s="148"/>
      <c r="V396" s="148"/>
      <c r="W396" s="148"/>
      <c r="X396" s="148"/>
      <c r="Y396" s="148"/>
      <c r="Z396" s="148"/>
    </row>
    <row r="397" spans="1:26" x14ac:dyDescent="0.25">
      <c r="A397" s="230"/>
      <c r="B397" s="49"/>
      <c r="C397" s="234"/>
      <c r="D397" s="253"/>
      <c r="E397" s="253"/>
      <c r="F397" s="253"/>
      <c r="G397" s="253"/>
      <c r="H397" s="253"/>
      <c r="I397" s="129"/>
      <c r="J397" s="230"/>
      <c r="K397" s="148"/>
      <c r="L397" s="148"/>
      <c r="M397" s="148"/>
      <c r="N397" s="148"/>
      <c r="O397" s="148"/>
      <c r="P397" s="148"/>
      <c r="Q397" s="148"/>
      <c r="R397" s="148"/>
      <c r="S397" s="148"/>
      <c r="T397" s="148"/>
      <c r="U397" s="148"/>
      <c r="V397" s="148"/>
      <c r="W397" s="148"/>
      <c r="X397" s="148"/>
      <c r="Y397" s="148"/>
      <c r="Z397" s="148"/>
    </row>
    <row r="398" spans="1:26" x14ac:dyDescent="0.25">
      <c r="A398" s="230"/>
      <c r="B398" s="49"/>
      <c r="C398" s="234" t="s">
        <v>1480</v>
      </c>
      <c r="D398" s="253"/>
      <c r="E398" s="253"/>
      <c r="F398" s="253"/>
      <c r="G398" s="253"/>
      <c r="H398" s="253"/>
      <c r="I398" s="129"/>
      <c r="J398" s="230"/>
      <c r="K398" s="148"/>
      <c r="L398" s="148"/>
      <c r="M398" s="148"/>
      <c r="N398" s="148"/>
      <c r="O398" s="148"/>
      <c r="P398" s="148"/>
      <c r="Q398" s="148"/>
      <c r="R398" s="148"/>
      <c r="S398" s="148"/>
      <c r="T398" s="148"/>
      <c r="U398" s="148"/>
      <c r="V398" s="148"/>
      <c r="W398" s="148"/>
      <c r="X398" s="148"/>
      <c r="Y398" s="148"/>
      <c r="Z398" s="148"/>
    </row>
    <row r="399" spans="1:26" x14ac:dyDescent="0.25">
      <c r="A399" s="230"/>
      <c r="B399" s="49"/>
      <c r="C399" s="234"/>
      <c r="D399" s="253"/>
      <c r="E399" s="253"/>
      <c r="F399" s="253"/>
      <c r="G399" s="253"/>
      <c r="H399" s="253"/>
      <c r="I399" s="129"/>
      <c r="J399" s="230"/>
      <c r="K399" s="148"/>
      <c r="L399" s="148"/>
      <c r="M399" s="148"/>
      <c r="N399" s="148"/>
      <c r="O399" s="148"/>
      <c r="P399" s="148"/>
      <c r="Q399" s="148"/>
      <c r="R399" s="148"/>
      <c r="S399" s="148"/>
      <c r="T399" s="148"/>
      <c r="U399" s="148"/>
      <c r="V399" s="148"/>
      <c r="W399" s="148"/>
      <c r="X399" s="148"/>
      <c r="Y399" s="148"/>
      <c r="Z399" s="148"/>
    </row>
    <row r="400" spans="1:26" x14ac:dyDescent="0.25">
      <c r="A400" s="230"/>
      <c r="B400" s="49"/>
      <c r="C400" s="232" t="s">
        <v>726</v>
      </c>
      <c r="D400" s="231"/>
      <c r="E400" s="231" t="s">
        <v>1485</v>
      </c>
      <c r="F400" s="231" t="s">
        <v>712</v>
      </c>
      <c r="G400" s="231" t="s">
        <v>1486</v>
      </c>
      <c r="H400" s="253"/>
      <c r="I400" s="129"/>
      <c r="J400" s="230"/>
      <c r="K400" s="148"/>
      <c r="L400" s="148"/>
      <c r="M400" s="148"/>
      <c r="N400" s="148"/>
      <c r="O400" s="148"/>
      <c r="P400" s="148"/>
      <c r="Q400" s="148"/>
      <c r="R400" s="148"/>
      <c r="S400" s="148"/>
      <c r="T400" s="148"/>
      <c r="U400" s="148"/>
      <c r="V400" s="148"/>
      <c r="W400" s="148"/>
      <c r="X400" s="148"/>
      <c r="Y400" s="148"/>
      <c r="Z400" s="148"/>
    </row>
    <row r="401" spans="1:26" x14ac:dyDescent="0.25">
      <c r="A401" s="230"/>
      <c r="B401" s="49"/>
      <c r="C401" s="130" t="s">
        <v>2834</v>
      </c>
      <c r="D401" s="153">
        <f t="shared" ref="D401:D407" si="28">IF(E401="Justificado",0,1)</f>
        <v>1</v>
      </c>
      <c r="E401" s="126">
        <v>1</v>
      </c>
      <c r="F401" s="126"/>
      <c r="G401" s="127"/>
      <c r="H401" s="253"/>
      <c r="I401" s="129"/>
      <c r="J401" s="230"/>
      <c r="K401" s="148"/>
      <c r="L401" s="148"/>
      <c r="M401" s="148"/>
      <c r="N401" s="148"/>
      <c r="O401" s="148"/>
      <c r="P401" s="148"/>
      <c r="Q401" s="148"/>
      <c r="R401" s="148"/>
      <c r="S401" s="148"/>
      <c r="T401" s="148"/>
      <c r="U401" s="148"/>
      <c r="V401" s="148"/>
      <c r="W401" s="148"/>
      <c r="X401" s="148"/>
      <c r="Y401" s="148"/>
      <c r="Z401" s="148"/>
    </row>
    <row r="402" spans="1:26" ht="36" x14ac:dyDescent="0.25">
      <c r="A402" s="230"/>
      <c r="B402" s="49"/>
      <c r="C402" s="124" t="s">
        <v>5134</v>
      </c>
      <c r="D402" s="153">
        <f t="shared" si="28"/>
        <v>1</v>
      </c>
      <c r="E402" s="126">
        <v>1</v>
      </c>
      <c r="F402" s="126"/>
      <c r="G402" s="127"/>
      <c r="H402" s="253"/>
      <c r="I402" s="129"/>
      <c r="J402" s="230"/>
      <c r="K402" s="148"/>
      <c r="L402" s="148"/>
      <c r="M402" s="148"/>
      <c r="N402" s="148"/>
      <c r="O402" s="148"/>
      <c r="P402" s="148"/>
      <c r="Q402" s="148"/>
      <c r="R402" s="148"/>
      <c r="S402" s="148"/>
      <c r="T402" s="148"/>
      <c r="U402" s="148"/>
      <c r="V402" s="148"/>
      <c r="W402" s="148"/>
      <c r="X402" s="148"/>
      <c r="Y402" s="148"/>
      <c r="Z402" s="148"/>
    </row>
    <row r="403" spans="1:26" ht="36" x14ac:dyDescent="0.25">
      <c r="A403" s="230"/>
      <c r="B403" s="49"/>
      <c r="C403" s="124" t="s">
        <v>5135</v>
      </c>
      <c r="D403" s="153">
        <f t="shared" si="28"/>
        <v>1</v>
      </c>
      <c r="E403" s="126">
        <v>1</v>
      </c>
      <c r="F403" s="126"/>
      <c r="G403" s="127"/>
      <c r="H403" s="253"/>
      <c r="I403" s="129"/>
      <c r="J403" s="230"/>
      <c r="K403" s="148"/>
      <c r="L403" s="148"/>
      <c r="M403" s="148"/>
      <c r="N403" s="148"/>
      <c r="O403" s="148"/>
      <c r="P403" s="148"/>
      <c r="Q403" s="148"/>
      <c r="R403" s="148"/>
      <c r="S403" s="148"/>
      <c r="T403" s="148"/>
      <c r="U403" s="148"/>
      <c r="V403" s="148"/>
      <c r="W403" s="148"/>
      <c r="X403" s="148"/>
      <c r="Y403" s="148"/>
      <c r="Z403" s="148"/>
    </row>
    <row r="404" spans="1:26" ht="24" x14ac:dyDescent="0.25">
      <c r="A404" s="230"/>
      <c r="B404" s="49"/>
      <c r="C404" s="124" t="s">
        <v>5136</v>
      </c>
      <c r="D404" s="153">
        <f t="shared" si="28"/>
        <v>1</v>
      </c>
      <c r="E404" s="126">
        <v>1</v>
      </c>
      <c r="F404" s="126"/>
      <c r="G404" s="127"/>
      <c r="H404" s="253"/>
      <c r="I404" s="129"/>
      <c r="J404" s="230"/>
      <c r="K404" s="148"/>
      <c r="L404" s="148"/>
      <c r="M404" s="148"/>
      <c r="N404" s="148"/>
      <c r="O404" s="148"/>
      <c r="P404" s="148"/>
      <c r="Q404" s="148"/>
      <c r="R404" s="148"/>
      <c r="S404" s="148"/>
      <c r="T404" s="148"/>
      <c r="U404" s="148"/>
      <c r="V404" s="148"/>
      <c r="W404" s="148"/>
      <c r="X404" s="148"/>
      <c r="Y404" s="148"/>
      <c r="Z404" s="148"/>
    </row>
    <row r="405" spans="1:26" ht="24" x14ac:dyDescent="0.25">
      <c r="A405" s="230"/>
      <c r="B405" s="49"/>
      <c r="C405" s="124" t="s">
        <v>4238</v>
      </c>
      <c r="D405" s="153">
        <f t="shared" si="28"/>
        <v>1</v>
      </c>
      <c r="E405" s="126">
        <v>1</v>
      </c>
      <c r="F405" s="126"/>
      <c r="G405" s="127"/>
      <c r="H405" s="253"/>
      <c r="I405" s="129"/>
      <c r="J405" s="230"/>
      <c r="K405" s="148"/>
      <c r="L405" s="148"/>
      <c r="M405" s="148"/>
      <c r="N405" s="148"/>
      <c r="O405" s="148"/>
      <c r="P405" s="148"/>
      <c r="Q405" s="148"/>
      <c r="R405" s="148"/>
      <c r="S405" s="148"/>
      <c r="T405" s="148"/>
      <c r="U405" s="148"/>
      <c r="V405" s="148"/>
      <c r="W405" s="148"/>
      <c r="X405" s="148"/>
      <c r="Y405" s="148"/>
      <c r="Z405" s="148"/>
    </row>
    <row r="406" spans="1:26" ht="24" x14ac:dyDescent="0.25">
      <c r="A406" s="230"/>
      <c r="B406" s="49"/>
      <c r="C406" s="124" t="s">
        <v>5137</v>
      </c>
      <c r="D406" s="153">
        <f t="shared" si="28"/>
        <v>1</v>
      </c>
      <c r="E406" s="126">
        <v>1</v>
      </c>
      <c r="F406" s="126"/>
      <c r="G406" s="127"/>
      <c r="H406" s="253"/>
      <c r="I406" s="129"/>
      <c r="J406" s="230"/>
      <c r="K406" s="148"/>
      <c r="L406" s="148"/>
      <c r="M406" s="148"/>
      <c r="N406" s="148"/>
      <c r="O406" s="148"/>
      <c r="P406" s="148"/>
      <c r="Q406" s="148"/>
      <c r="R406" s="148"/>
      <c r="S406" s="148"/>
      <c r="T406" s="148"/>
      <c r="U406" s="148"/>
      <c r="V406" s="148"/>
      <c r="W406" s="148"/>
      <c r="X406" s="148"/>
      <c r="Y406" s="148"/>
      <c r="Z406" s="148"/>
    </row>
    <row r="407" spans="1:26" ht="36" x14ac:dyDescent="0.25">
      <c r="A407" s="230"/>
      <c r="B407" s="49"/>
      <c r="C407" s="124" t="s">
        <v>5138</v>
      </c>
      <c r="D407" s="153">
        <f t="shared" si="28"/>
        <v>1</v>
      </c>
      <c r="E407" s="126">
        <v>1</v>
      </c>
      <c r="F407" s="126"/>
      <c r="G407" s="127"/>
      <c r="H407" s="253"/>
      <c r="I407" s="129"/>
      <c r="J407" s="230"/>
      <c r="K407" s="148"/>
      <c r="L407" s="148"/>
      <c r="M407" s="148"/>
      <c r="N407" s="148"/>
      <c r="O407" s="148"/>
      <c r="P407" s="148"/>
      <c r="Q407" s="148"/>
      <c r="R407" s="148"/>
      <c r="S407" s="148"/>
      <c r="T407" s="148"/>
      <c r="U407" s="148"/>
      <c r="V407" s="148"/>
      <c r="W407" s="148"/>
      <c r="X407" s="148"/>
      <c r="Y407" s="148"/>
      <c r="Z407" s="148"/>
    </row>
    <row r="408" spans="1:26" ht="36" x14ac:dyDescent="0.25">
      <c r="A408" s="230"/>
      <c r="B408" s="49"/>
      <c r="C408" s="130" t="s">
        <v>5214</v>
      </c>
      <c r="D408" s="153">
        <f t="shared" ref="D408:D409" si="29">IF(E408="Justificado",0,1)</f>
        <v>1</v>
      </c>
      <c r="E408" s="126">
        <v>1</v>
      </c>
      <c r="F408" s="126"/>
      <c r="G408" s="127"/>
      <c r="H408" s="253"/>
      <c r="I408" s="129"/>
      <c r="J408" s="230"/>
      <c r="K408" s="148"/>
      <c r="L408" s="148"/>
      <c r="M408" s="148"/>
      <c r="N408" s="148"/>
      <c r="O408" s="148"/>
      <c r="P408" s="148"/>
      <c r="Q408" s="148"/>
      <c r="R408" s="148"/>
      <c r="S408" s="148"/>
      <c r="T408" s="148"/>
      <c r="U408" s="148"/>
      <c r="V408" s="148"/>
      <c r="W408" s="148"/>
      <c r="X408" s="148"/>
      <c r="Y408" s="148"/>
      <c r="Z408" s="148"/>
    </row>
    <row r="409" spans="1:26" x14ac:dyDescent="0.25">
      <c r="A409" s="230"/>
      <c r="B409" s="49"/>
      <c r="C409" s="124" t="s">
        <v>4716</v>
      </c>
      <c r="D409" s="153">
        <f t="shared" si="29"/>
        <v>1</v>
      </c>
      <c r="E409" s="126">
        <v>1</v>
      </c>
      <c r="F409" s="126"/>
      <c r="G409" s="127"/>
      <c r="H409" s="253"/>
      <c r="I409" s="129"/>
      <c r="J409" s="230"/>
      <c r="K409" s="148"/>
      <c r="L409" s="148"/>
      <c r="M409" s="148"/>
      <c r="N409" s="148"/>
      <c r="O409" s="148"/>
      <c r="P409" s="148"/>
      <c r="Q409" s="148"/>
      <c r="R409" s="148"/>
      <c r="S409" s="148"/>
      <c r="T409" s="148"/>
      <c r="U409" s="148"/>
      <c r="V409" s="148"/>
      <c r="W409" s="148"/>
      <c r="X409" s="148"/>
      <c r="Y409" s="148"/>
      <c r="Z409" s="148"/>
    </row>
    <row r="410" spans="1:26" x14ac:dyDescent="0.25">
      <c r="A410" s="230"/>
      <c r="B410" s="97"/>
      <c r="C410" s="254"/>
      <c r="D410" s="255"/>
      <c r="E410" s="255"/>
      <c r="F410" s="255"/>
      <c r="G410" s="255"/>
      <c r="H410" s="255"/>
      <c r="I410" s="98"/>
      <c r="J410" s="230"/>
      <c r="K410" s="148"/>
      <c r="L410" s="148"/>
      <c r="M410" s="148"/>
      <c r="N410" s="148"/>
      <c r="O410" s="148"/>
      <c r="P410" s="148"/>
      <c r="Q410" s="148"/>
      <c r="R410" s="148"/>
      <c r="S410" s="148"/>
      <c r="T410" s="148"/>
      <c r="U410" s="148"/>
      <c r="V410" s="148"/>
      <c r="W410" s="148"/>
      <c r="X410" s="148"/>
      <c r="Y410" s="148"/>
      <c r="Z410" s="148"/>
    </row>
    <row r="411" spans="1:26" x14ac:dyDescent="0.25">
      <c r="A411" s="230"/>
      <c r="B411" s="230"/>
      <c r="C411" s="256"/>
      <c r="D411" s="230"/>
      <c r="E411" s="230"/>
      <c r="F411" s="230"/>
      <c r="G411" s="230"/>
      <c r="H411" s="230"/>
      <c r="I411" s="230"/>
      <c r="J411" s="230"/>
      <c r="K411" s="148"/>
      <c r="L411" s="148"/>
      <c r="M411" s="148"/>
      <c r="N411" s="148"/>
      <c r="O411" s="148"/>
      <c r="P411" s="148"/>
      <c r="Q411" s="148"/>
      <c r="R411" s="148"/>
      <c r="S411" s="148"/>
      <c r="T411" s="148"/>
      <c r="U411" s="148"/>
      <c r="V411" s="148"/>
      <c r="W411" s="148"/>
      <c r="X411" s="148"/>
      <c r="Y411" s="148"/>
      <c r="Z411" s="148"/>
    </row>
    <row r="412" spans="1:26" x14ac:dyDescent="0.25">
      <c r="A412" s="230"/>
      <c r="B412" s="230"/>
      <c r="C412" s="256"/>
      <c r="D412" s="230"/>
      <c r="E412" s="230"/>
      <c r="F412" s="230"/>
      <c r="G412" s="230"/>
      <c r="H412" s="230"/>
      <c r="I412" s="230"/>
      <c r="J412" s="230"/>
      <c r="K412" s="148"/>
      <c r="L412" s="148"/>
      <c r="M412" s="148"/>
      <c r="N412" s="148"/>
      <c r="O412" s="148"/>
      <c r="P412" s="148"/>
      <c r="Q412" s="148"/>
      <c r="R412" s="148"/>
      <c r="S412" s="148"/>
      <c r="T412" s="148"/>
      <c r="U412" s="148"/>
      <c r="V412" s="148"/>
      <c r="W412" s="148"/>
      <c r="X412" s="148"/>
      <c r="Y412" s="148"/>
      <c r="Z412" s="148"/>
    </row>
    <row r="413" spans="1:26" x14ac:dyDescent="0.25">
      <c r="A413" s="230"/>
      <c r="B413" s="230"/>
      <c r="C413" s="256"/>
      <c r="D413" s="230"/>
      <c r="E413" s="230"/>
      <c r="F413" s="230"/>
      <c r="G413" s="230"/>
      <c r="H413" s="230"/>
      <c r="I413" s="230"/>
      <c r="J413" s="230"/>
      <c r="K413" s="148"/>
      <c r="L413" s="148"/>
      <c r="M413" s="148"/>
      <c r="N413" s="148"/>
      <c r="O413" s="148"/>
      <c r="P413" s="148"/>
      <c r="Q413" s="148"/>
      <c r="R413" s="148"/>
      <c r="S413" s="148"/>
      <c r="T413" s="148"/>
      <c r="U413" s="148"/>
      <c r="V413" s="148"/>
      <c r="W413" s="148"/>
      <c r="X413" s="148"/>
      <c r="Y413" s="148"/>
      <c r="Z413" s="148"/>
    </row>
    <row r="414" spans="1:26" x14ac:dyDescent="0.25">
      <c r="A414" s="230"/>
      <c r="B414" s="230"/>
      <c r="C414" s="256"/>
      <c r="D414" s="230"/>
      <c r="E414" s="230"/>
      <c r="F414" s="230"/>
      <c r="G414" s="230"/>
      <c r="H414" s="230"/>
      <c r="I414" s="230"/>
      <c r="J414" s="230"/>
      <c r="K414" s="148"/>
      <c r="L414" s="148"/>
      <c r="M414" s="148"/>
      <c r="N414" s="148"/>
      <c r="O414" s="148"/>
      <c r="P414" s="148"/>
      <c r="Q414" s="148"/>
      <c r="R414" s="148"/>
      <c r="S414" s="148"/>
      <c r="T414" s="148"/>
      <c r="U414" s="148"/>
      <c r="V414" s="148"/>
      <c r="W414" s="148"/>
      <c r="X414" s="148"/>
      <c r="Y414" s="148"/>
      <c r="Z414" s="148"/>
    </row>
    <row r="415" spans="1:26" x14ac:dyDescent="0.25">
      <c r="A415" s="230"/>
      <c r="B415" s="230"/>
      <c r="C415" s="256"/>
      <c r="D415" s="230"/>
      <c r="E415" s="230"/>
      <c r="F415" s="230"/>
      <c r="G415" s="230"/>
      <c r="H415" s="230"/>
      <c r="I415" s="230"/>
      <c r="J415" s="230"/>
      <c r="K415" s="148"/>
      <c r="L415" s="148"/>
      <c r="M415" s="148"/>
      <c r="N415" s="148"/>
      <c r="O415" s="148"/>
      <c r="P415" s="148"/>
      <c r="Q415" s="148"/>
      <c r="R415" s="148"/>
      <c r="S415" s="148"/>
      <c r="T415" s="148"/>
      <c r="U415" s="148"/>
      <c r="V415" s="148"/>
      <c r="W415" s="148"/>
      <c r="X415" s="148"/>
      <c r="Y415" s="148"/>
      <c r="Z415" s="148"/>
    </row>
    <row r="416" spans="1:26" x14ac:dyDescent="0.25">
      <c r="A416" s="230"/>
      <c r="B416" s="230"/>
      <c r="C416" s="256"/>
      <c r="D416" s="230"/>
      <c r="E416" s="230"/>
      <c r="F416" s="230"/>
      <c r="G416" s="230"/>
      <c r="H416" s="230"/>
      <c r="I416" s="230"/>
      <c r="J416" s="230"/>
      <c r="K416" s="148"/>
      <c r="L416" s="148"/>
      <c r="M416" s="148"/>
      <c r="N416" s="148"/>
      <c r="O416" s="148"/>
      <c r="P416" s="148"/>
      <c r="Q416" s="148"/>
      <c r="R416" s="148"/>
      <c r="S416" s="148"/>
      <c r="T416" s="148"/>
      <c r="U416" s="148"/>
      <c r="V416" s="148"/>
      <c r="W416" s="148"/>
      <c r="X416" s="148"/>
      <c r="Y416" s="148"/>
      <c r="Z416" s="148"/>
    </row>
    <row r="417" spans="1:26" ht="18.75" x14ac:dyDescent="0.25">
      <c r="A417" s="234"/>
      <c r="B417" s="407" t="s">
        <v>5215</v>
      </c>
      <c r="C417" s="408"/>
      <c r="D417" s="408"/>
      <c r="E417" s="408"/>
      <c r="F417" s="408"/>
      <c r="G417" s="408"/>
      <c r="H417" s="408"/>
      <c r="I417" s="243"/>
      <c r="J417" s="233"/>
      <c r="K417" s="105"/>
      <c r="L417" s="105"/>
      <c r="M417" s="105"/>
      <c r="N417" s="105"/>
      <c r="O417" s="105"/>
      <c r="P417" s="105"/>
      <c r="Q417" s="105"/>
      <c r="R417" s="105"/>
      <c r="S417" s="105"/>
      <c r="T417" s="105"/>
      <c r="U417" s="105"/>
      <c r="V417" s="105"/>
      <c r="W417" s="105"/>
      <c r="X417" s="105"/>
      <c r="Y417" s="105"/>
      <c r="Z417" s="105"/>
    </row>
    <row r="418" spans="1:26" x14ac:dyDescent="0.25">
      <c r="A418" s="234"/>
      <c r="B418" s="232"/>
      <c r="C418" s="232"/>
      <c r="D418" s="232"/>
      <c r="E418" s="232"/>
      <c r="F418" s="232"/>
      <c r="G418" s="232"/>
      <c r="H418" s="232"/>
      <c r="I418" s="232"/>
      <c r="J418" s="233"/>
      <c r="K418" s="105"/>
      <c r="L418" s="105"/>
      <c r="M418" s="105"/>
      <c r="N418" s="105"/>
      <c r="O418" s="105"/>
      <c r="P418" s="105"/>
      <c r="Q418" s="105"/>
      <c r="R418" s="105"/>
      <c r="S418" s="105"/>
      <c r="T418" s="105"/>
      <c r="U418" s="105"/>
      <c r="V418" s="105"/>
      <c r="W418" s="105"/>
      <c r="X418" s="105"/>
      <c r="Y418" s="105"/>
      <c r="Z418" s="105"/>
    </row>
    <row r="419" spans="1:26" x14ac:dyDescent="0.25">
      <c r="A419" s="234"/>
      <c r="B419" s="232"/>
      <c r="C419" s="244" t="s">
        <v>1478</v>
      </c>
      <c r="D419" s="244"/>
      <c r="E419" s="245">
        <f>IF(SUM(D428:D433)=0,"NA",SUM(E428:E433)/SUM(D428:D433))</f>
        <v>1</v>
      </c>
      <c r="F419" s="246"/>
      <c r="G419" s="248"/>
      <c r="H419" s="234"/>
      <c r="I419" s="232"/>
      <c r="J419" s="233"/>
      <c r="K419" s="105"/>
      <c r="L419" s="105"/>
      <c r="M419" s="105"/>
      <c r="N419" s="105"/>
      <c r="O419" s="105"/>
      <c r="P419" s="105"/>
      <c r="Q419" s="105"/>
      <c r="R419" s="105"/>
      <c r="S419" s="105"/>
      <c r="T419" s="105"/>
      <c r="U419" s="105"/>
      <c r="V419" s="105"/>
      <c r="W419" s="105"/>
      <c r="X419" s="105"/>
      <c r="Y419" s="105"/>
      <c r="Z419" s="105"/>
    </row>
    <row r="420" spans="1:26" x14ac:dyDescent="0.25">
      <c r="A420" s="234"/>
      <c r="B420" s="234"/>
      <c r="C420" s="244" t="s">
        <v>1480</v>
      </c>
      <c r="D420" s="244"/>
      <c r="E420" s="245">
        <f>IF(SUM(D428:D433)=0,"NA",SUM(E438:E446)/SUM(D438:D446))</f>
        <v>1</v>
      </c>
      <c r="F420" s="246"/>
      <c r="G420" s="248"/>
      <c r="H420" s="234"/>
      <c r="I420" s="232"/>
      <c r="J420" s="233"/>
      <c r="K420" s="105"/>
      <c r="L420" s="105"/>
      <c r="M420" s="105"/>
      <c r="N420" s="105"/>
      <c r="O420" s="105"/>
      <c r="P420" s="105"/>
      <c r="Q420" s="105"/>
      <c r="R420" s="105"/>
      <c r="S420" s="105"/>
      <c r="T420" s="105"/>
      <c r="U420" s="105"/>
      <c r="V420" s="105"/>
      <c r="W420" s="105"/>
      <c r="X420" s="105"/>
      <c r="Y420" s="105"/>
      <c r="Z420" s="105"/>
    </row>
    <row r="421" spans="1:26" x14ac:dyDescent="0.25">
      <c r="A421" s="234"/>
      <c r="B421" s="234"/>
      <c r="C421" s="244" t="s">
        <v>1482</v>
      </c>
      <c r="D421" s="244"/>
      <c r="E421" s="177">
        <f>IF(SUM(D428:D433)=0,"NA",E419*0.6+E420*0.4)</f>
        <v>1</v>
      </c>
      <c r="F421" s="249"/>
      <c r="G421" s="235" t="s">
        <v>3917</v>
      </c>
      <c r="H421" s="234"/>
      <c r="I421" s="232"/>
      <c r="J421" s="233"/>
      <c r="K421" s="105"/>
      <c r="L421" s="105"/>
      <c r="M421" s="105"/>
      <c r="N421" s="105"/>
      <c r="O421" s="105"/>
      <c r="P421" s="105"/>
      <c r="Q421" s="105"/>
      <c r="R421" s="105"/>
      <c r="S421" s="105"/>
      <c r="T421" s="105"/>
      <c r="U421" s="105"/>
      <c r="V421" s="105"/>
      <c r="W421" s="105"/>
      <c r="X421" s="105"/>
      <c r="Y421" s="105"/>
      <c r="Z421" s="105"/>
    </row>
    <row r="422" spans="1:26" x14ac:dyDescent="0.25">
      <c r="A422" s="234"/>
      <c r="B422" s="234"/>
      <c r="C422" s="234"/>
      <c r="D422" s="234"/>
      <c r="E422" s="236"/>
      <c r="F422" s="236"/>
      <c r="G422" s="234"/>
      <c r="H422" s="234"/>
      <c r="I422" s="232"/>
      <c r="J422" s="233"/>
      <c r="K422" s="105"/>
      <c r="L422" s="105"/>
      <c r="M422" s="105"/>
      <c r="N422" s="105"/>
      <c r="O422" s="105"/>
      <c r="P422" s="105"/>
      <c r="Q422" s="105"/>
      <c r="R422" s="105"/>
      <c r="S422" s="105"/>
      <c r="T422" s="105"/>
      <c r="U422" s="105"/>
      <c r="V422" s="105"/>
      <c r="W422" s="105"/>
      <c r="X422" s="105"/>
      <c r="Y422" s="105"/>
      <c r="Z422" s="105"/>
    </row>
    <row r="423" spans="1:26" x14ac:dyDescent="0.25">
      <c r="A423" s="230"/>
      <c r="B423" s="231"/>
      <c r="C423" s="232"/>
      <c r="D423" s="231"/>
      <c r="E423" s="231"/>
      <c r="F423" s="231"/>
      <c r="G423" s="231"/>
      <c r="H423" s="232"/>
      <c r="I423" s="232"/>
      <c r="J423" s="233"/>
      <c r="K423" s="148"/>
      <c r="L423" s="148"/>
      <c r="M423" s="148"/>
      <c r="N423" s="148"/>
      <c r="O423" s="148"/>
      <c r="P423" s="148"/>
      <c r="Q423" s="148"/>
      <c r="R423" s="148"/>
      <c r="S423" s="148"/>
      <c r="T423" s="148"/>
      <c r="U423" s="148"/>
      <c r="V423" s="148"/>
      <c r="W423" s="148"/>
      <c r="X423" s="148"/>
      <c r="Y423" s="148"/>
      <c r="Z423" s="148"/>
    </row>
    <row r="424" spans="1:26" x14ac:dyDescent="0.25">
      <c r="A424" s="230"/>
      <c r="B424" s="91"/>
      <c r="C424" s="251"/>
      <c r="D424" s="252"/>
      <c r="E424" s="409"/>
      <c r="F424" s="410"/>
      <c r="G424" s="410"/>
      <c r="H424" s="252"/>
      <c r="I424" s="92"/>
      <c r="J424" s="233"/>
      <c r="K424" s="148"/>
      <c r="L424" s="148"/>
      <c r="M424" s="148"/>
      <c r="N424" s="148"/>
      <c r="O424" s="148"/>
      <c r="P424" s="148"/>
      <c r="Q424" s="148"/>
      <c r="R424" s="148"/>
      <c r="S424" s="148"/>
      <c r="T424" s="148"/>
      <c r="U424" s="148"/>
      <c r="V424" s="148"/>
      <c r="W424" s="148"/>
      <c r="X424" s="148"/>
      <c r="Y424" s="148"/>
      <c r="Z424" s="148"/>
    </row>
    <row r="425" spans="1:26" x14ac:dyDescent="0.25">
      <c r="A425" s="230"/>
      <c r="B425" s="49"/>
      <c r="C425" s="234" t="s">
        <v>1484</v>
      </c>
      <c r="D425" s="253"/>
      <c r="E425" s="253"/>
      <c r="F425" s="253"/>
      <c r="G425" s="253"/>
      <c r="H425" s="253"/>
      <c r="I425" s="93"/>
      <c r="J425" s="233"/>
      <c r="K425" s="148"/>
      <c r="L425" s="148"/>
      <c r="M425" s="148"/>
      <c r="N425" s="148"/>
      <c r="O425" s="148"/>
      <c r="P425" s="148"/>
      <c r="Q425" s="148"/>
      <c r="R425" s="148"/>
      <c r="S425" s="148"/>
      <c r="T425" s="148"/>
      <c r="U425" s="148"/>
      <c r="V425" s="148"/>
      <c r="W425" s="148"/>
      <c r="X425" s="148"/>
      <c r="Y425" s="148"/>
      <c r="Z425" s="148"/>
    </row>
    <row r="426" spans="1:26" x14ac:dyDescent="0.25">
      <c r="A426" s="230"/>
      <c r="B426" s="123"/>
      <c r="C426" s="234"/>
      <c r="D426" s="253"/>
      <c r="E426" s="253"/>
      <c r="F426" s="253"/>
      <c r="G426" s="253"/>
      <c r="H426" s="253"/>
      <c r="I426" s="93"/>
      <c r="J426" s="233"/>
      <c r="K426" s="148"/>
      <c r="L426" s="148"/>
      <c r="M426" s="148"/>
      <c r="N426" s="148"/>
      <c r="O426" s="148"/>
      <c r="P426" s="148"/>
      <c r="Q426" s="148"/>
      <c r="R426" s="148"/>
      <c r="S426" s="148"/>
      <c r="T426" s="148"/>
      <c r="U426" s="148"/>
      <c r="V426" s="148"/>
      <c r="W426" s="148"/>
      <c r="X426" s="148"/>
      <c r="Y426" s="148"/>
      <c r="Z426" s="148"/>
    </row>
    <row r="427" spans="1:26" x14ac:dyDescent="0.25">
      <c r="A427" s="230"/>
      <c r="B427" s="123"/>
      <c r="C427" s="232" t="s">
        <v>726</v>
      </c>
      <c r="D427" s="231"/>
      <c r="E427" s="231" t="s">
        <v>1485</v>
      </c>
      <c r="F427" s="231" t="s">
        <v>712</v>
      </c>
      <c r="G427" s="231" t="s">
        <v>1486</v>
      </c>
      <c r="H427" s="253"/>
      <c r="I427" s="93"/>
      <c r="J427" s="233"/>
      <c r="K427" s="148"/>
      <c r="L427" s="148"/>
      <c r="M427" s="148"/>
      <c r="N427" s="148"/>
      <c r="O427" s="148"/>
      <c r="P427" s="148"/>
      <c r="Q427" s="148"/>
      <c r="R427" s="148"/>
      <c r="S427" s="148"/>
      <c r="T427" s="148"/>
      <c r="U427" s="148"/>
      <c r="V427" s="148"/>
      <c r="W427" s="148"/>
      <c r="X427" s="148"/>
      <c r="Y427" s="148"/>
      <c r="Z427" s="148"/>
    </row>
    <row r="428" spans="1:26" x14ac:dyDescent="0.25">
      <c r="A428" s="230"/>
      <c r="B428" s="49"/>
      <c r="C428" s="124" t="s">
        <v>1487</v>
      </c>
      <c r="D428" s="153">
        <f t="shared" ref="D428:D433" si="30">IF(E428="Justificado",0,1)</f>
        <v>1</v>
      </c>
      <c r="E428" s="126">
        <v>1</v>
      </c>
      <c r="F428" s="126"/>
      <c r="G428" s="127"/>
      <c r="H428" s="253"/>
      <c r="I428" s="93"/>
      <c r="J428" s="230"/>
      <c r="K428" s="148"/>
      <c r="L428" s="148"/>
      <c r="M428" s="148"/>
      <c r="N428" s="148"/>
      <c r="O428" s="148"/>
      <c r="P428" s="148"/>
      <c r="Q428" s="148"/>
      <c r="R428" s="148"/>
      <c r="S428" s="148"/>
      <c r="T428" s="148"/>
      <c r="U428" s="148"/>
      <c r="V428" s="148"/>
      <c r="W428" s="148"/>
      <c r="X428" s="148"/>
      <c r="Y428" s="148"/>
      <c r="Z428" s="148"/>
    </row>
    <row r="429" spans="1:26" ht="24" x14ac:dyDescent="0.25">
      <c r="A429" s="230"/>
      <c r="B429" s="49"/>
      <c r="C429" s="124" t="s">
        <v>1488</v>
      </c>
      <c r="D429" s="153">
        <f t="shared" si="30"/>
        <v>1</v>
      </c>
      <c r="E429" s="126">
        <v>1</v>
      </c>
      <c r="F429" s="126"/>
      <c r="G429" s="127"/>
      <c r="H429" s="253"/>
      <c r="I429" s="93"/>
      <c r="J429" s="230"/>
      <c r="K429" s="148"/>
      <c r="L429" s="148"/>
      <c r="M429" s="148"/>
      <c r="N429" s="148"/>
      <c r="O429" s="148"/>
      <c r="P429" s="148"/>
      <c r="Q429" s="148"/>
      <c r="R429" s="148"/>
      <c r="S429" s="148"/>
      <c r="T429" s="148"/>
      <c r="U429" s="148"/>
      <c r="V429" s="148"/>
      <c r="W429" s="148"/>
      <c r="X429" s="148"/>
      <c r="Y429" s="148"/>
      <c r="Z429" s="148"/>
    </row>
    <row r="430" spans="1:26" ht="24" x14ac:dyDescent="0.25">
      <c r="A430" s="230"/>
      <c r="B430" s="49"/>
      <c r="C430" s="128" t="s">
        <v>5216</v>
      </c>
      <c r="D430" s="153">
        <f t="shared" si="30"/>
        <v>1</v>
      </c>
      <c r="E430" s="126">
        <v>1</v>
      </c>
      <c r="F430" s="126"/>
      <c r="G430" s="127"/>
      <c r="H430" s="253"/>
      <c r="I430" s="93"/>
      <c r="J430" s="230"/>
      <c r="K430" s="148"/>
      <c r="L430" s="148"/>
      <c r="M430" s="148"/>
      <c r="N430" s="148"/>
      <c r="O430" s="148"/>
      <c r="P430" s="148"/>
      <c r="Q430" s="148"/>
      <c r="R430" s="148"/>
      <c r="S430" s="148"/>
      <c r="T430" s="148"/>
      <c r="U430" s="148"/>
      <c r="V430" s="148"/>
      <c r="W430" s="148"/>
      <c r="X430" s="148"/>
      <c r="Y430" s="148"/>
      <c r="Z430" s="148"/>
    </row>
    <row r="431" spans="1:26" ht="36" x14ac:dyDescent="0.25">
      <c r="A431" s="230"/>
      <c r="B431" s="49"/>
      <c r="C431" s="128" t="s">
        <v>5217</v>
      </c>
      <c r="D431" s="153">
        <f t="shared" si="30"/>
        <v>1</v>
      </c>
      <c r="E431" s="126">
        <v>1</v>
      </c>
      <c r="F431" s="126"/>
      <c r="G431" s="127"/>
      <c r="H431" s="253"/>
      <c r="I431" s="93"/>
      <c r="J431" s="230"/>
      <c r="K431" s="148"/>
      <c r="L431" s="148"/>
      <c r="M431" s="148"/>
      <c r="N431" s="148"/>
      <c r="O431" s="148"/>
      <c r="P431" s="148"/>
      <c r="Q431" s="148"/>
      <c r="R431" s="148"/>
      <c r="S431" s="148"/>
      <c r="T431" s="148"/>
      <c r="U431" s="148"/>
      <c r="V431" s="148"/>
      <c r="W431" s="148"/>
      <c r="X431" s="148"/>
      <c r="Y431" s="148"/>
      <c r="Z431" s="148"/>
    </row>
    <row r="432" spans="1:26" ht="36" x14ac:dyDescent="0.25">
      <c r="A432" s="230"/>
      <c r="B432" s="49"/>
      <c r="C432" s="128" t="s">
        <v>5218</v>
      </c>
      <c r="D432" s="153">
        <f t="shared" si="30"/>
        <v>1</v>
      </c>
      <c r="E432" s="126">
        <v>1</v>
      </c>
      <c r="F432" s="126"/>
      <c r="G432" s="127"/>
      <c r="H432" s="253"/>
      <c r="I432" s="129"/>
      <c r="J432" s="230"/>
      <c r="K432" s="148"/>
      <c r="L432" s="148"/>
      <c r="M432" s="148"/>
      <c r="N432" s="148"/>
      <c r="O432" s="148"/>
      <c r="P432" s="148"/>
      <c r="Q432" s="148"/>
      <c r="R432" s="148"/>
      <c r="S432" s="148"/>
      <c r="T432" s="148"/>
      <c r="U432" s="148"/>
      <c r="V432" s="148"/>
      <c r="W432" s="148"/>
      <c r="X432" s="148"/>
      <c r="Y432" s="148"/>
      <c r="Z432" s="148"/>
    </row>
    <row r="433" spans="1:26" ht="36" x14ac:dyDescent="0.25">
      <c r="A433" s="230"/>
      <c r="B433" s="49"/>
      <c r="C433" s="128" t="s">
        <v>5219</v>
      </c>
      <c r="D433" s="153">
        <f t="shared" si="30"/>
        <v>1</v>
      </c>
      <c r="E433" s="126">
        <v>1</v>
      </c>
      <c r="F433" s="126"/>
      <c r="G433" s="127"/>
      <c r="H433" s="253"/>
      <c r="I433" s="129"/>
      <c r="J433" s="230"/>
      <c r="K433" s="148"/>
      <c r="L433" s="148"/>
      <c r="M433" s="148"/>
      <c r="N433" s="148"/>
      <c r="O433" s="148"/>
      <c r="P433" s="148"/>
      <c r="Q433" s="148"/>
      <c r="R433" s="148"/>
      <c r="S433" s="148"/>
      <c r="T433" s="148"/>
      <c r="U433" s="148"/>
      <c r="V433" s="148"/>
      <c r="W433" s="148"/>
      <c r="X433" s="148"/>
      <c r="Y433" s="148"/>
      <c r="Z433" s="148"/>
    </row>
    <row r="434" spans="1:26" x14ac:dyDescent="0.25">
      <c r="A434" s="230"/>
      <c r="B434" s="49"/>
      <c r="C434" s="234"/>
      <c r="D434" s="253"/>
      <c r="E434" s="253"/>
      <c r="F434" s="253"/>
      <c r="G434" s="253"/>
      <c r="H434" s="253"/>
      <c r="I434" s="129"/>
      <c r="J434" s="230"/>
      <c r="K434" s="148"/>
      <c r="L434" s="148"/>
      <c r="M434" s="148"/>
      <c r="N434" s="148"/>
      <c r="O434" s="148"/>
      <c r="P434" s="148"/>
      <c r="Q434" s="148"/>
      <c r="R434" s="148"/>
      <c r="S434" s="148"/>
      <c r="T434" s="148"/>
      <c r="U434" s="148"/>
      <c r="V434" s="148"/>
      <c r="W434" s="148"/>
      <c r="X434" s="148"/>
      <c r="Y434" s="148"/>
      <c r="Z434" s="148"/>
    </row>
    <row r="435" spans="1:26" x14ac:dyDescent="0.25">
      <c r="A435" s="230"/>
      <c r="B435" s="49"/>
      <c r="C435" s="234" t="s">
        <v>1480</v>
      </c>
      <c r="D435" s="253"/>
      <c r="E435" s="253"/>
      <c r="F435" s="253"/>
      <c r="G435" s="253"/>
      <c r="H435" s="253"/>
      <c r="I435" s="129"/>
      <c r="J435" s="230"/>
      <c r="K435" s="148"/>
      <c r="L435" s="148"/>
      <c r="M435" s="148"/>
      <c r="N435" s="148"/>
      <c r="O435" s="148"/>
      <c r="P435" s="148"/>
      <c r="Q435" s="148"/>
      <c r="R435" s="148"/>
      <c r="S435" s="148"/>
      <c r="T435" s="148"/>
      <c r="U435" s="148"/>
      <c r="V435" s="148"/>
      <c r="W435" s="148"/>
      <c r="X435" s="148"/>
      <c r="Y435" s="148"/>
      <c r="Z435" s="148"/>
    </row>
    <row r="436" spans="1:26" x14ac:dyDescent="0.25">
      <c r="A436" s="230"/>
      <c r="B436" s="49"/>
      <c r="C436" s="234"/>
      <c r="D436" s="253"/>
      <c r="E436" s="253"/>
      <c r="F436" s="253"/>
      <c r="G436" s="253"/>
      <c r="H436" s="253"/>
      <c r="I436" s="129"/>
      <c r="J436" s="230"/>
      <c r="K436" s="148"/>
      <c r="L436" s="148"/>
      <c r="M436" s="148"/>
      <c r="N436" s="148"/>
      <c r="O436" s="148"/>
      <c r="P436" s="148"/>
      <c r="Q436" s="148"/>
      <c r="R436" s="148"/>
      <c r="S436" s="148"/>
      <c r="T436" s="148"/>
      <c r="U436" s="148"/>
      <c r="V436" s="148"/>
      <c r="W436" s="148"/>
      <c r="X436" s="148"/>
      <c r="Y436" s="148"/>
      <c r="Z436" s="148"/>
    </row>
    <row r="437" spans="1:26" x14ac:dyDescent="0.25">
      <c r="A437" s="230"/>
      <c r="B437" s="49"/>
      <c r="C437" s="232" t="s">
        <v>726</v>
      </c>
      <c r="D437" s="231"/>
      <c r="E437" s="231" t="s">
        <v>1485</v>
      </c>
      <c r="F437" s="231" t="s">
        <v>712</v>
      </c>
      <c r="G437" s="231" t="s">
        <v>1486</v>
      </c>
      <c r="H437" s="253"/>
      <c r="I437" s="129"/>
      <c r="J437" s="230"/>
      <c r="K437" s="148"/>
      <c r="L437" s="148"/>
      <c r="M437" s="148"/>
      <c r="N437" s="148"/>
      <c r="O437" s="148"/>
      <c r="P437" s="148"/>
      <c r="Q437" s="148"/>
      <c r="R437" s="148"/>
      <c r="S437" s="148"/>
      <c r="T437" s="148"/>
      <c r="U437" s="148"/>
      <c r="V437" s="148"/>
      <c r="W437" s="148"/>
      <c r="X437" s="148"/>
      <c r="Y437" s="148"/>
      <c r="Z437" s="148"/>
    </row>
    <row r="438" spans="1:26" x14ac:dyDescent="0.25">
      <c r="A438" s="230"/>
      <c r="B438" s="49"/>
      <c r="C438" s="130" t="s">
        <v>2834</v>
      </c>
      <c r="D438" s="153">
        <f t="shared" ref="D438:D444" si="31">IF(E438="Justificado",0,1)</f>
        <v>1</v>
      </c>
      <c r="E438" s="126">
        <v>1</v>
      </c>
      <c r="F438" s="126"/>
      <c r="G438" s="127"/>
      <c r="H438" s="253"/>
      <c r="I438" s="129"/>
      <c r="J438" s="230"/>
      <c r="K438" s="148"/>
      <c r="L438" s="148"/>
      <c r="M438" s="148"/>
      <c r="N438" s="148"/>
      <c r="O438" s="148"/>
      <c r="P438" s="148"/>
      <c r="Q438" s="148"/>
      <c r="R438" s="148"/>
      <c r="S438" s="148"/>
      <c r="T438" s="148"/>
      <c r="U438" s="148"/>
      <c r="V438" s="148"/>
      <c r="W438" s="148"/>
      <c r="X438" s="148"/>
      <c r="Y438" s="148"/>
      <c r="Z438" s="148"/>
    </row>
    <row r="439" spans="1:26" ht="36" x14ac:dyDescent="0.25">
      <c r="A439" s="230"/>
      <c r="B439" s="49"/>
      <c r="C439" s="124" t="s">
        <v>5134</v>
      </c>
      <c r="D439" s="153">
        <f t="shared" si="31"/>
        <v>1</v>
      </c>
      <c r="E439" s="126">
        <v>1</v>
      </c>
      <c r="F439" s="126"/>
      <c r="G439" s="127"/>
      <c r="H439" s="253"/>
      <c r="I439" s="129"/>
      <c r="J439" s="230"/>
      <c r="K439" s="148"/>
      <c r="L439" s="148"/>
      <c r="M439" s="148"/>
      <c r="N439" s="148"/>
      <c r="O439" s="148"/>
      <c r="P439" s="148"/>
      <c r="Q439" s="148"/>
      <c r="R439" s="148"/>
      <c r="S439" s="148"/>
      <c r="T439" s="148"/>
      <c r="U439" s="148"/>
      <c r="V439" s="148"/>
      <c r="W439" s="148"/>
      <c r="X439" s="148"/>
      <c r="Y439" s="148"/>
      <c r="Z439" s="148"/>
    </row>
    <row r="440" spans="1:26" ht="36" x14ac:dyDescent="0.25">
      <c r="A440" s="230"/>
      <c r="B440" s="49"/>
      <c r="C440" s="124" t="s">
        <v>5135</v>
      </c>
      <c r="D440" s="153">
        <f t="shared" si="31"/>
        <v>1</v>
      </c>
      <c r="E440" s="126">
        <v>1</v>
      </c>
      <c r="F440" s="126"/>
      <c r="G440" s="127"/>
      <c r="H440" s="253"/>
      <c r="I440" s="129"/>
      <c r="J440" s="230"/>
      <c r="K440" s="148"/>
      <c r="L440" s="148"/>
      <c r="M440" s="148"/>
      <c r="N440" s="148"/>
      <c r="O440" s="148"/>
      <c r="P440" s="148"/>
      <c r="Q440" s="148"/>
      <c r="R440" s="148"/>
      <c r="S440" s="148"/>
      <c r="T440" s="148"/>
      <c r="U440" s="148"/>
      <c r="V440" s="148"/>
      <c r="W440" s="148"/>
      <c r="X440" s="148"/>
      <c r="Y440" s="148"/>
      <c r="Z440" s="148"/>
    </row>
    <row r="441" spans="1:26" ht="24" x14ac:dyDescent="0.25">
      <c r="A441" s="230"/>
      <c r="B441" s="49"/>
      <c r="C441" s="124" t="s">
        <v>5136</v>
      </c>
      <c r="D441" s="153">
        <f t="shared" si="31"/>
        <v>1</v>
      </c>
      <c r="E441" s="126">
        <v>1</v>
      </c>
      <c r="F441" s="126"/>
      <c r="G441" s="127"/>
      <c r="H441" s="253"/>
      <c r="I441" s="129"/>
      <c r="J441" s="230"/>
      <c r="K441" s="148"/>
      <c r="L441" s="148"/>
      <c r="M441" s="148"/>
      <c r="N441" s="148"/>
      <c r="O441" s="148"/>
      <c r="P441" s="148"/>
      <c r="Q441" s="148"/>
      <c r="R441" s="148"/>
      <c r="S441" s="148"/>
      <c r="T441" s="148"/>
      <c r="U441" s="148"/>
      <c r="V441" s="148"/>
      <c r="W441" s="148"/>
      <c r="X441" s="148"/>
      <c r="Y441" s="148"/>
      <c r="Z441" s="148"/>
    </row>
    <row r="442" spans="1:26" ht="24" x14ac:dyDescent="0.25">
      <c r="A442" s="230"/>
      <c r="B442" s="49"/>
      <c r="C442" s="124" t="s">
        <v>4238</v>
      </c>
      <c r="D442" s="153">
        <f t="shared" si="31"/>
        <v>1</v>
      </c>
      <c r="E442" s="126">
        <v>1</v>
      </c>
      <c r="F442" s="126"/>
      <c r="G442" s="127"/>
      <c r="H442" s="253"/>
      <c r="I442" s="129"/>
      <c r="J442" s="230"/>
      <c r="K442" s="148"/>
      <c r="L442" s="148"/>
      <c r="M442" s="148"/>
      <c r="N442" s="148"/>
      <c r="O442" s="148"/>
      <c r="P442" s="148"/>
      <c r="Q442" s="148"/>
      <c r="R442" s="148"/>
      <c r="S442" s="148"/>
      <c r="T442" s="148"/>
      <c r="U442" s="148"/>
      <c r="V442" s="148"/>
      <c r="W442" s="148"/>
      <c r="X442" s="148"/>
      <c r="Y442" s="148"/>
      <c r="Z442" s="148"/>
    </row>
    <row r="443" spans="1:26" ht="24" x14ac:dyDescent="0.25">
      <c r="A443" s="230"/>
      <c r="B443" s="49"/>
      <c r="C443" s="124" t="s">
        <v>5137</v>
      </c>
      <c r="D443" s="153">
        <f t="shared" si="31"/>
        <v>1</v>
      </c>
      <c r="E443" s="126">
        <v>1</v>
      </c>
      <c r="F443" s="126"/>
      <c r="G443" s="127"/>
      <c r="H443" s="253"/>
      <c r="I443" s="129"/>
      <c r="J443" s="230"/>
      <c r="K443" s="148"/>
      <c r="L443" s="148"/>
      <c r="M443" s="148"/>
      <c r="N443" s="148"/>
      <c r="O443" s="148"/>
      <c r="P443" s="148"/>
      <c r="Q443" s="148"/>
      <c r="R443" s="148"/>
      <c r="S443" s="148"/>
      <c r="T443" s="148"/>
      <c r="U443" s="148"/>
      <c r="V443" s="148"/>
      <c r="W443" s="148"/>
      <c r="X443" s="148"/>
      <c r="Y443" s="148"/>
      <c r="Z443" s="148"/>
    </row>
    <row r="444" spans="1:26" ht="36" x14ac:dyDescent="0.25">
      <c r="A444" s="230"/>
      <c r="B444" s="49"/>
      <c r="C444" s="124" t="s">
        <v>5138</v>
      </c>
      <c r="D444" s="153">
        <f t="shared" si="31"/>
        <v>1</v>
      </c>
      <c r="E444" s="126">
        <v>1</v>
      </c>
      <c r="F444" s="126"/>
      <c r="G444" s="127"/>
      <c r="H444" s="253"/>
      <c r="I444" s="129"/>
      <c r="J444" s="230"/>
      <c r="K444" s="148"/>
      <c r="L444" s="148"/>
      <c r="M444" s="148"/>
      <c r="N444" s="148"/>
      <c r="O444" s="148"/>
      <c r="P444" s="148"/>
      <c r="Q444" s="148"/>
      <c r="R444" s="148"/>
      <c r="S444" s="148"/>
      <c r="T444" s="148"/>
      <c r="U444" s="148"/>
      <c r="V444" s="148"/>
      <c r="W444" s="148"/>
      <c r="X444" s="148"/>
      <c r="Y444" s="148"/>
      <c r="Z444" s="148"/>
    </row>
    <row r="445" spans="1:26" ht="36" x14ac:dyDescent="0.25">
      <c r="A445" s="230"/>
      <c r="B445" s="49"/>
      <c r="C445" s="130" t="s">
        <v>5220</v>
      </c>
      <c r="D445" s="153">
        <f t="shared" ref="D445:D446" si="32">IF(E445="Justificado",0,1)</f>
        <v>1</v>
      </c>
      <c r="E445" s="126">
        <v>1</v>
      </c>
      <c r="F445" s="126"/>
      <c r="G445" s="127"/>
      <c r="H445" s="253"/>
      <c r="I445" s="129"/>
      <c r="J445" s="230"/>
      <c r="K445" s="148"/>
      <c r="L445" s="148"/>
      <c r="M445" s="148"/>
      <c r="N445" s="148"/>
      <c r="O445" s="148"/>
      <c r="P445" s="148"/>
      <c r="Q445" s="148"/>
      <c r="R445" s="148"/>
      <c r="S445" s="148"/>
      <c r="T445" s="148"/>
      <c r="U445" s="148"/>
      <c r="V445" s="148"/>
      <c r="W445" s="148"/>
      <c r="X445" s="148"/>
      <c r="Y445" s="148"/>
      <c r="Z445" s="148"/>
    </row>
    <row r="446" spans="1:26" x14ac:dyDescent="0.25">
      <c r="A446" s="230"/>
      <c r="B446" s="49"/>
      <c r="C446" s="124" t="s">
        <v>4716</v>
      </c>
      <c r="D446" s="153">
        <f t="shared" si="32"/>
        <v>1</v>
      </c>
      <c r="E446" s="126">
        <v>1</v>
      </c>
      <c r="F446" s="126"/>
      <c r="G446" s="127"/>
      <c r="H446" s="253"/>
      <c r="I446" s="129"/>
      <c r="J446" s="230"/>
      <c r="K446" s="148"/>
      <c r="L446" s="148"/>
      <c r="M446" s="148"/>
      <c r="N446" s="148"/>
      <c r="O446" s="148"/>
      <c r="P446" s="148"/>
      <c r="Q446" s="148"/>
      <c r="R446" s="148"/>
      <c r="S446" s="148"/>
      <c r="T446" s="148"/>
      <c r="U446" s="148"/>
      <c r="V446" s="148"/>
      <c r="W446" s="148"/>
      <c r="X446" s="148"/>
      <c r="Y446" s="148"/>
      <c r="Z446" s="148"/>
    </row>
    <row r="447" spans="1:26" x14ac:dyDescent="0.25">
      <c r="A447" s="230"/>
      <c r="B447" s="97"/>
      <c r="C447" s="254"/>
      <c r="D447" s="255"/>
      <c r="E447" s="255"/>
      <c r="F447" s="255"/>
      <c r="G447" s="255"/>
      <c r="H447" s="255"/>
      <c r="I447" s="98"/>
      <c r="J447" s="230"/>
      <c r="K447" s="148"/>
      <c r="L447" s="148"/>
      <c r="M447" s="148"/>
      <c r="N447" s="148"/>
      <c r="O447" s="148"/>
      <c r="P447" s="148"/>
      <c r="Q447" s="148"/>
      <c r="R447" s="148"/>
      <c r="S447" s="148"/>
      <c r="T447" s="148"/>
      <c r="U447" s="148"/>
      <c r="V447" s="148"/>
      <c r="W447" s="148"/>
      <c r="X447" s="148"/>
      <c r="Y447" s="148"/>
      <c r="Z447" s="148"/>
    </row>
    <row r="448" spans="1:26" x14ac:dyDescent="0.25">
      <c r="A448" s="230"/>
      <c r="B448" s="230"/>
      <c r="C448" s="256"/>
      <c r="D448" s="230"/>
      <c r="E448" s="230"/>
      <c r="F448" s="230"/>
      <c r="G448" s="230"/>
      <c r="H448" s="230"/>
      <c r="I448" s="230"/>
      <c r="J448" s="230"/>
      <c r="K448" s="148"/>
      <c r="L448" s="148"/>
      <c r="M448" s="148"/>
      <c r="N448" s="148"/>
      <c r="O448" s="148"/>
      <c r="P448" s="148"/>
      <c r="Q448" s="148"/>
      <c r="R448" s="148"/>
      <c r="S448" s="148"/>
      <c r="T448" s="148"/>
      <c r="U448" s="148"/>
      <c r="V448" s="148"/>
      <c r="W448" s="148"/>
      <c r="X448" s="148"/>
      <c r="Y448" s="148"/>
      <c r="Z448" s="148"/>
    </row>
    <row r="449" spans="1:26" x14ac:dyDescent="0.25">
      <c r="A449" s="230"/>
      <c r="B449" s="230"/>
      <c r="C449" s="256"/>
      <c r="D449" s="230"/>
      <c r="E449" s="230"/>
      <c r="F449" s="230"/>
      <c r="G449" s="230"/>
      <c r="H449" s="230"/>
      <c r="I449" s="230"/>
      <c r="J449" s="230"/>
      <c r="K449" s="148"/>
      <c r="L449" s="148"/>
      <c r="M449" s="148"/>
      <c r="N449" s="148"/>
      <c r="O449" s="148"/>
      <c r="P449" s="148"/>
      <c r="Q449" s="148"/>
      <c r="R449" s="148"/>
      <c r="S449" s="148"/>
      <c r="T449" s="148"/>
      <c r="U449" s="148"/>
      <c r="V449" s="148"/>
      <c r="W449" s="148"/>
      <c r="X449" s="148"/>
      <c r="Y449" s="148"/>
      <c r="Z449" s="148"/>
    </row>
    <row r="450" spans="1:26" x14ac:dyDescent="0.25">
      <c r="A450" s="230"/>
      <c r="B450" s="230"/>
      <c r="C450" s="256"/>
      <c r="D450" s="230"/>
      <c r="E450" s="230"/>
      <c r="F450" s="230"/>
      <c r="G450" s="230"/>
      <c r="H450" s="230"/>
      <c r="I450" s="230"/>
      <c r="J450" s="230"/>
      <c r="K450" s="148"/>
      <c r="L450" s="148"/>
      <c r="M450" s="148"/>
      <c r="N450" s="148"/>
      <c r="O450" s="148"/>
      <c r="P450" s="148"/>
      <c r="Q450" s="148"/>
      <c r="R450" s="148"/>
      <c r="S450" s="148"/>
      <c r="T450" s="148"/>
      <c r="U450" s="148"/>
      <c r="V450" s="148"/>
      <c r="W450" s="148"/>
      <c r="X450" s="148"/>
      <c r="Y450" s="148"/>
      <c r="Z450" s="148"/>
    </row>
    <row r="451" spans="1:26" x14ac:dyDescent="0.25">
      <c r="A451" s="230"/>
      <c r="B451" s="230"/>
      <c r="C451" s="256"/>
      <c r="D451" s="230"/>
      <c r="E451" s="230"/>
      <c r="F451" s="230"/>
      <c r="G451" s="230"/>
      <c r="H451" s="230"/>
      <c r="I451" s="230"/>
      <c r="J451" s="230"/>
      <c r="K451" s="148"/>
      <c r="L451" s="148"/>
      <c r="M451" s="148"/>
      <c r="N451" s="148"/>
      <c r="O451" s="148"/>
      <c r="P451" s="148"/>
      <c r="Q451" s="148"/>
      <c r="R451" s="148"/>
      <c r="S451" s="148"/>
      <c r="T451" s="148"/>
      <c r="U451" s="148"/>
      <c r="V451" s="148"/>
      <c r="W451" s="148"/>
      <c r="X451" s="148"/>
      <c r="Y451" s="148"/>
      <c r="Z451" s="148"/>
    </row>
    <row r="452" spans="1:26" x14ac:dyDescent="0.25">
      <c r="A452" s="230"/>
      <c r="B452" s="230"/>
      <c r="C452" s="256"/>
      <c r="D452" s="230"/>
      <c r="E452" s="230"/>
      <c r="F452" s="230"/>
      <c r="G452" s="230"/>
      <c r="H452" s="230"/>
      <c r="I452" s="230"/>
      <c r="J452" s="230"/>
      <c r="K452" s="148"/>
      <c r="L452" s="148"/>
      <c r="M452" s="148"/>
      <c r="N452" s="148"/>
      <c r="O452" s="148"/>
      <c r="P452" s="148"/>
      <c r="Q452" s="148"/>
      <c r="R452" s="148"/>
      <c r="S452" s="148"/>
      <c r="T452" s="148"/>
      <c r="U452" s="148"/>
      <c r="V452" s="148"/>
      <c r="W452" s="148"/>
      <c r="X452" s="148"/>
      <c r="Y452" s="148"/>
      <c r="Z452" s="148"/>
    </row>
    <row r="453" spans="1:26" x14ac:dyDescent="0.25">
      <c r="A453" s="230"/>
      <c r="B453" s="230"/>
      <c r="C453" s="256"/>
      <c r="D453" s="230"/>
      <c r="E453" s="230"/>
      <c r="F453" s="230"/>
      <c r="G453" s="230"/>
      <c r="H453" s="230"/>
      <c r="I453" s="230"/>
      <c r="J453" s="230"/>
      <c r="K453" s="148"/>
      <c r="L453" s="148"/>
      <c r="M453" s="148"/>
      <c r="N453" s="148"/>
      <c r="O453" s="148"/>
      <c r="P453" s="148"/>
      <c r="Q453" s="148"/>
      <c r="R453" s="148"/>
      <c r="S453" s="148"/>
      <c r="T453" s="148"/>
      <c r="U453" s="148"/>
      <c r="V453" s="148"/>
      <c r="W453" s="148"/>
      <c r="X453" s="148"/>
      <c r="Y453" s="148"/>
      <c r="Z453" s="148"/>
    </row>
    <row r="454" spans="1:26" ht="18.75" x14ac:dyDescent="0.25">
      <c r="A454" s="234"/>
      <c r="B454" s="407" t="s">
        <v>5221</v>
      </c>
      <c r="C454" s="408"/>
      <c r="D454" s="408"/>
      <c r="E454" s="408"/>
      <c r="F454" s="408"/>
      <c r="G454" s="408"/>
      <c r="H454" s="408"/>
      <c r="I454" s="243"/>
      <c r="J454" s="233"/>
      <c r="K454" s="105"/>
      <c r="L454" s="105"/>
      <c r="M454" s="105"/>
      <c r="N454" s="105"/>
      <c r="O454" s="105"/>
      <c r="P454" s="105"/>
      <c r="Q454" s="105"/>
      <c r="R454" s="105"/>
      <c r="S454" s="105"/>
      <c r="T454" s="105"/>
      <c r="U454" s="105"/>
      <c r="V454" s="105"/>
      <c r="W454" s="105"/>
      <c r="X454" s="105"/>
      <c r="Y454" s="105"/>
      <c r="Z454" s="105"/>
    </row>
    <row r="455" spans="1:26" x14ac:dyDescent="0.25">
      <c r="A455" s="234"/>
      <c r="B455" s="232"/>
      <c r="C455" s="232"/>
      <c r="D455" s="232"/>
      <c r="E455" s="232"/>
      <c r="F455" s="232"/>
      <c r="G455" s="232"/>
      <c r="H455" s="232"/>
      <c r="I455" s="232"/>
      <c r="J455" s="233"/>
      <c r="K455" s="105"/>
      <c r="L455" s="105"/>
      <c r="M455" s="105"/>
      <c r="N455" s="105"/>
      <c r="O455" s="105"/>
      <c r="P455" s="105"/>
      <c r="Q455" s="105"/>
      <c r="R455" s="105"/>
      <c r="S455" s="105"/>
      <c r="T455" s="105"/>
      <c r="U455" s="105"/>
      <c r="V455" s="105"/>
      <c r="W455" s="105"/>
      <c r="X455" s="105"/>
      <c r="Y455" s="105"/>
      <c r="Z455" s="105"/>
    </row>
    <row r="456" spans="1:26" x14ac:dyDescent="0.25">
      <c r="A456" s="234"/>
      <c r="B456" s="232"/>
      <c r="C456" s="244" t="s">
        <v>1478</v>
      </c>
      <c r="D456" s="244"/>
      <c r="E456" s="245">
        <f>IF(SUM(D465:D473)=0,"NA",SUM(E465:E473)/SUM(D465:D473))</f>
        <v>1</v>
      </c>
      <c r="F456" s="246"/>
      <c r="G456" s="248"/>
      <c r="H456" s="234"/>
      <c r="I456" s="232"/>
      <c r="J456" s="233"/>
      <c r="K456" s="105"/>
      <c r="L456" s="105"/>
      <c r="M456" s="105"/>
      <c r="N456" s="105"/>
      <c r="O456" s="105"/>
      <c r="P456" s="105"/>
      <c r="Q456" s="105"/>
      <c r="R456" s="105"/>
      <c r="S456" s="105"/>
      <c r="T456" s="105"/>
      <c r="U456" s="105"/>
      <c r="V456" s="105"/>
      <c r="W456" s="105"/>
      <c r="X456" s="105"/>
      <c r="Y456" s="105"/>
      <c r="Z456" s="105"/>
    </row>
    <row r="457" spans="1:26" x14ac:dyDescent="0.25">
      <c r="A457" s="234"/>
      <c r="B457" s="234"/>
      <c r="C457" s="244" t="s">
        <v>1480</v>
      </c>
      <c r="D457" s="244"/>
      <c r="E457" s="245">
        <f>IF(SUM(D465:D473)=0,"NA",SUM(E478:E486)/SUM(D478:D486))</f>
        <v>1</v>
      </c>
      <c r="F457" s="246"/>
      <c r="G457" s="248"/>
      <c r="H457" s="234"/>
      <c r="I457" s="232"/>
      <c r="J457" s="233"/>
      <c r="K457" s="105"/>
      <c r="L457" s="105"/>
      <c r="M457" s="105"/>
      <c r="N457" s="105"/>
      <c r="O457" s="105"/>
      <c r="P457" s="105"/>
      <c r="Q457" s="105"/>
      <c r="R457" s="105"/>
      <c r="S457" s="105"/>
      <c r="T457" s="105"/>
      <c r="U457" s="105"/>
      <c r="V457" s="105"/>
      <c r="W457" s="105"/>
      <c r="X457" s="105"/>
      <c r="Y457" s="105"/>
      <c r="Z457" s="105"/>
    </row>
    <row r="458" spans="1:26" x14ac:dyDescent="0.25">
      <c r="A458" s="234"/>
      <c r="B458" s="234"/>
      <c r="C458" s="244" t="s">
        <v>1482</v>
      </c>
      <c r="D458" s="244"/>
      <c r="E458" s="177">
        <f>IF(SUM(D465:D473)=0,"NA",E456*0.6+E457*0.4)</f>
        <v>1</v>
      </c>
      <c r="F458" s="249"/>
      <c r="G458" s="235" t="s">
        <v>3917</v>
      </c>
      <c r="H458" s="234"/>
      <c r="I458" s="232"/>
      <c r="J458" s="233"/>
      <c r="K458" s="105"/>
      <c r="L458" s="105"/>
      <c r="M458" s="105"/>
      <c r="N458" s="105"/>
      <c r="O458" s="105"/>
      <c r="P458" s="105"/>
      <c r="Q458" s="105"/>
      <c r="R458" s="105"/>
      <c r="S458" s="105"/>
      <c r="T458" s="105"/>
      <c r="U458" s="105"/>
      <c r="V458" s="105"/>
      <c r="W458" s="105"/>
      <c r="X458" s="105"/>
      <c r="Y458" s="105"/>
      <c r="Z458" s="105"/>
    </row>
    <row r="459" spans="1:26" x14ac:dyDescent="0.25">
      <c r="A459" s="234"/>
      <c r="B459" s="234"/>
      <c r="C459" s="234"/>
      <c r="D459" s="234"/>
      <c r="E459" s="236"/>
      <c r="F459" s="236"/>
      <c r="G459" s="234"/>
      <c r="H459" s="234"/>
      <c r="I459" s="232"/>
      <c r="J459" s="233"/>
      <c r="K459" s="105"/>
      <c r="L459" s="105"/>
      <c r="M459" s="105"/>
      <c r="N459" s="105"/>
      <c r="O459" s="105"/>
      <c r="P459" s="105"/>
      <c r="Q459" s="105"/>
      <c r="R459" s="105"/>
      <c r="S459" s="105"/>
      <c r="T459" s="105"/>
      <c r="U459" s="105"/>
      <c r="V459" s="105"/>
      <c r="W459" s="105"/>
      <c r="X459" s="105"/>
      <c r="Y459" s="105"/>
      <c r="Z459" s="105"/>
    </row>
    <row r="460" spans="1:26" x14ac:dyDescent="0.25">
      <c r="A460" s="230"/>
      <c r="B460" s="231"/>
      <c r="C460" s="232"/>
      <c r="D460" s="231"/>
      <c r="E460" s="231"/>
      <c r="F460" s="231"/>
      <c r="G460" s="231"/>
      <c r="H460" s="232"/>
      <c r="I460" s="232"/>
      <c r="J460" s="233"/>
      <c r="K460" s="148"/>
      <c r="L460" s="148"/>
      <c r="M460" s="148"/>
      <c r="N460" s="148"/>
      <c r="O460" s="148"/>
      <c r="P460" s="148"/>
      <c r="Q460" s="148"/>
      <c r="R460" s="148"/>
      <c r="S460" s="148"/>
      <c r="T460" s="148"/>
      <c r="U460" s="148"/>
      <c r="V460" s="148"/>
      <c r="W460" s="148"/>
      <c r="X460" s="148"/>
      <c r="Y460" s="148"/>
      <c r="Z460" s="148"/>
    </row>
    <row r="461" spans="1:26" x14ac:dyDescent="0.25">
      <c r="A461" s="230"/>
      <c r="B461" s="91"/>
      <c r="C461" s="251"/>
      <c r="D461" s="252"/>
      <c r="E461" s="409"/>
      <c r="F461" s="410"/>
      <c r="G461" s="410"/>
      <c r="H461" s="252"/>
      <c r="I461" s="92"/>
      <c r="J461" s="233"/>
      <c r="K461" s="148"/>
      <c r="L461" s="148"/>
      <c r="M461" s="148"/>
      <c r="N461" s="148"/>
      <c r="O461" s="148"/>
      <c r="P461" s="148"/>
      <c r="Q461" s="148"/>
      <c r="R461" s="148"/>
      <c r="S461" s="148"/>
      <c r="T461" s="148"/>
      <c r="U461" s="148"/>
      <c r="V461" s="148"/>
      <c r="W461" s="148"/>
      <c r="X461" s="148"/>
      <c r="Y461" s="148"/>
      <c r="Z461" s="148"/>
    </row>
    <row r="462" spans="1:26" x14ac:dyDescent="0.25">
      <c r="A462" s="230"/>
      <c r="B462" s="49"/>
      <c r="C462" s="234" t="s">
        <v>1484</v>
      </c>
      <c r="D462" s="253"/>
      <c r="E462" s="253"/>
      <c r="F462" s="253"/>
      <c r="G462" s="253"/>
      <c r="H462" s="253"/>
      <c r="I462" s="93"/>
      <c r="J462" s="233"/>
      <c r="K462" s="148"/>
      <c r="L462" s="148"/>
      <c r="M462" s="148"/>
      <c r="N462" s="148"/>
      <c r="O462" s="148"/>
      <c r="P462" s="148"/>
      <c r="Q462" s="148"/>
      <c r="R462" s="148"/>
      <c r="S462" s="148"/>
      <c r="T462" s="148"/>
      <c r="U462" s="148"/>
      <c r="V462" s="148"/>
      <c r="W462" s="148"/>
      <c r="X462" s="148"/>
      <c r="Y462" s="148"/>
      <c r="Z462" s="148"/>
    </row>
    <row r="463" spans="1:26" x14ac:dyDescent="0.25">
      <c r="A463" s="230"/>
      <c r="B463" s="123"/>
      <c r="C463" s="234"/>
      <c r="D463" s="253"/>
      <c r="E463" s="253"/>
      <c r="F463" s="253"/>
      <c r="G463" s="253"/>
      <c r="H463" s="253"/>
      <c r="I463" s="93"/>
      <c r="J463" s="233"/>
      <c r="K463" s="148"/>
      <c r="L463" s="148"/>
      <c r="M463" s="148"/>
      <c r="N463" s="148"/>
      <c r="O463" s="148"/>
      <c r="P463" s="148"/>
      <c r="Q463" s="148"/>
      <c r="R463" s="148"/>
      <c r="S463" s="148"/>
      <c r="T463" s="148"/>
      <c r="U463" s="148"/>
      <c r="V463" s="148"/>
      <c r="W463" s="148"/>
      <c r="X463" s="148"/>
      <c r="Y463" s="148"/>
      <c r="Z463" s="148"/>
    </row>
    <row r="464" spans="1:26" x14ac:dyDescent="0.25">
      <c r="A464" s="230"/>
      <c r="B464" s="123"/>
      <c r="C464" s="232" t="s">
        <v>726</v>
      </c>
      <c r="D464" s="231"/>
      <c r="E464" s="231" t="s">
        <v>1485</v>
      </c>
      <c r="F464" s="231" t="s">
        <v>712</v>
      </c>
      <c r="G464" s="231" t="s">
        <v>1486</v>
      </c>
      <c r="H464" s="253"/>
      <c r="I464" s="93"/>
      <c r="J464" s="233"/>
      <c r="K464" s="148"/>
      <c r="L464" s="148"/>
      <c r="M464" s="148"/>
      <c r="N464" s="148"/>
      <c r="O464" s="148"/>
      <c r="P464" s="148"/>
      <c r="Q464" s="148"/>
      <c r="R464" s="148"/>
      <c r="S464" s="148"/>
      <c r="T464" s="148"/>
      <c r="U464" s="148"/>
      <c r="V464" s="148"/>
      <c r="W464" s="148"/>
      <c r="X464" s="148"/>
      <c r="Y464" s="148"/>
      <c r="Z464" s="148"/>
    </row>
    <row r="465" spans="1:26" x14ac:dyDescent="0.25">
      <c r="A465" s="230"/>
      <c r="B465" s="49"/>
      <c r="C465" s="124" t="s">
        <v>1487</v>
      </c>
      <c r="D465" s="153">
        <f t="shared" ref="D465:D473" si="33">IF(E465="Justificado",0,1)</f>
        <v>1</v>
      </c>
      <c r="E465" s="126">
        <v>1</v>
      </c>
      <c r="F465" s="126"/>
      <c r="G465" s="127"/>
      <c r="H465" s="253"/>
      <c r="I465" s="93"/>
      <c r="J465" s="230"/>
      <c r="K465" s="148"/>
      <c r="L465" s="148"/>
      <c r="M465" s="148"/>
      <c r="N465" s="148"/>
      <c r="O465" s="148"/>
      <c r="P465" s="148"/>
      <c r="Q465" s="148"/>
      <c r="R465" s="148"/>
      <c r="S465" s="148"/>
      <c r="T465" s="148"/>
      <c r="U465" s="148"/>
      <c r="V465" s="148"/>
      <c r="W465" s="148"/>
      <c r="X465" s="148"/>
      <c r="Y465" s="148"/>
      <c r="Z465" s="148"/>
    </row>
    <row r="466" spans="1:26" ht="24" x14ac:dyDescent="0.25">
      <c r="A466" s="230"/>
      <c r="B466" s="49"/>
      <c r="C466" s="124" t="s">
        <v>1488</v>
      </c>
      <c r="D466" s="153">
        <f t="shared" si="33"/>
        <v>1</v>
      </c>
      <c r="E466" s="126">
        <v>1</v>
      </c>
      <c r="F466" s="126"/>
      <c r="G466" s="127"/>
      <c r="H466" s="253"/>
      <c r="I466" s="93"/>
      <c r="J466" s="230"/>
      <c r="K466" s="148"/>
      <c r="L466" s="148"/>
      <c r="M466" s="148"/>
      <c r="N466" s="148"/>
      <c r="O466" s="148"/>
      <c r="P466" s="148"/>
      <c r="Q466" s="148"/>
      <c r="R466" s="148"/>
      <c r="S466" s="148"/>
      <c r="T466" s="148"/>
      <c r="U466" s="148"/>
      <c r="V466" s="148"/>
      <c r="W466" s="148"/>
      <c r="X466" s="148"/>
      <c r="Y466" s="148"/>
      <c r="Z466" s="148"/>
    </row>
    <row r="467" spans="1:26" ht="24" x14ac:dyDescent="0.25">
      <c r="A467" s="230"/>
      <c r="B467" s="49"/>
      <c r="C467" s="128" t="s">
        <v>5222</v>
      </c>
      <c r="D467" s="153">
        <f t="shared" si="33"/>
        <v>1</v>
      </c>
      <c r="E467" s="126">
        <v>1</v>
      </c>
      <c r="F467" s="126"/>
      <c r="G467" s="127"/>
      <c r="H467" s="253"/>
      <c r="I467" s="93"/>
      <c r="J467" s="230"/>
      <c r="K467" s="148"/>
      <c r="L467" s="148"/>
      <c r="M467" s="148"/>
      <c r="N467" s="148"/>
      <c r="O467" s="148"/>
      <c r="P467" s="148"/>
      <c r="Q467" s="148"/>
      <c r="R467" s="148"/>
      <c r="S467" s="148"/>
      <c r="T467" s="148"/>
      <c r="U467" s="148"/>
      <c r="V467" s="148"/>
      <c r="W467" s="148"/>
      <c r="X467" s="148"/>
      <c r="Y467" s="148"/>
      <c r="Z467" s="148"/>
    </row>
    <row r="468" spans="1:26" x14ac:dyDescent="0.25">
      <c r="A468" s="230"/>
      <c r="B468" s="49"/>
      <c r="C468" s="128" t="s">
        <v>5202</v>
      </c>
      <c r="D468" s="153">
        <f t="shared" si="33"/>
        <v>1</v>
      </c>
      <c r="E468" s="126">
        <v>1</v>
      </c>
      <c r="F468" s="126"/>
      <c r="G468" s="127"/>
      <c r="H468" s="253"/>
      <c r="I468" s="93"/>
      <c r="J468" s="230"/>
      <c r="K468" s="148"/>
      <c r="L468" s="148"/>
      <c r="M468" s="148"/>
      <c r="N468" s="148"/>
      <c r="O468" s="148"/>
      <c r="P468" s="148"/>
      <c r="Q468" s="148"/>
      <c r="R468" s="148"/>
      <c r="S468" s="148"/>
      <c r="T468" s="148"/>
      <c r="U468" s="148"/>
      <c r="V468" s="148"/>
      <c r="W468" s="148"/>
      <c r="X468" s="148"/>
      <c r="Y468" s="148"/>
      <c r="Z468" s="148"/>
    </row>
    <row r="469" spans="1:26" x14ac:dyDescent="0.25">
      <c r="A469" s="230"/>
      <c r="B469" s="49"/>
      <c r="C469" s="128" t="s">
        <v>5213</v>
      </c>
      <c r="D469" s="153">
        <f t="shared" si="33"/>
        <v>1</v>
      </c>
      <c r="E469" s="126">
        <v>1</v>
      </c>
      <c r="F469" s="126"/>
      <c r="G469" s="127"/>
      <c r="H469" s="253"/>
      <c r="I469" s="93"/>
      <c r="J469" s="230"/>
      <c r="K469" s="148"/>
      <c r="L469" s="148"/>
      <c r="M469" s="148"/>
      <c r="N469" s="148"/>
      <c r="O469" s="148"/>
      <c r="P469" s="148"/>
      <c r="Q469" s="148"/>
      <c r="R469" s="148"/>
      <c r="S469" s="148"/>
      <c r="T469" s="148"/>
      <c r="U469" s="148"/>
      <c r="V469" s="148"/>
      <c r="W469" s="148"/>
      <c r="X469" s="148"/>
      <c r="Y469" s="148"/>
      <c r="Z469" s="148"/>
    </row>
    <row r="470" spans="1:26" ht="24" x14ac:dyDescent="0.25">
      <c r="A470" s="230"/>
      <c r="B470" s="49"/>
      <c r="C470" s="128" t="s">
        <v>5223</v>
      </c>
      <c r="D470" s="153">
        <f t="shared" si="33"/>
        <v>1</v>
      </c>
      <c r="E470" s="126">
        <v>1</v>
      </c>
      <c r="F470" s="126"/>
      <c r="G470" s="127"/>
      <c r="H470" s="253"/>
      <c r="I470" s="93"/>
      <c r="J470" s="230"/>
      <c r="K470" s="148"/>
      <c r="L470" s="148"/>
      <c r="M470" s="148"/>
      <c r="N470" s="148"/>
      <c r="O470" s="148"/>
      <c r="P470" s="148"/>
      <c r="Q470" s="148"/>
      <c r="R470" s="148"/>
      <c r="S470" s="148"/>
      <c r="T470" s="148"/>
      <c r="U470" s="148"/>
      <c r="V470" s="148"/>
      <c r="W470" s="148"/>
      <c r="X470" s="148"/>
      <c r="Y470" s="148"/>
      <c r="Z470" s="148"/>
    </row>
    <row r="471" spans="1:26" x14ac:dyDescent="0.25">
      <c r="A471" s="230"/>
      <c r="B471" s="49"/>
      <c r="C471" s="128" t="s">
        <v>5224</v>
      </c>
      <c r="D471" s="153">
        <f t="shared" si="33"/>
        <v>1</v>
      </c>
      <c r="E471" s="126">
        <v>1</v>
      </c>
      <c r="F471" s="126"/>
      <c r="G471" s="127"/>
      <c r="H471" s="253"/>
      <c r="I471" s="93"/>
      <c r="J471" s="230"/>
      <c r="K471" s="148"/>
      <c r="L471" s="148"/>
      <c r="M471" s="148"/>
      <c r="N471" s="148"/>
      <c r="O471" s="148"/>
      <c r="P471" s="148"/>
      <c r="Q471" s="148"/>
      <c r="R471" s="148"/>
      <c r="S471" s="148"/>
      <c r="T471" s="148"/>
      <c r="U471" s="148"/>
      <c r="V471" s="148"/>
      <c r="W471" s="148"/>
      <c r="X471" s="148"/>
      <c r="Y471" s="148"/>
      <c r="Z471" s="148"/>
    </row>
    <row r="472" spans="1:26" x14ac:dyDescent="0.25">
      <c r="A472" s="230"/>
      <c r="B472" s="49"/>
      <c r="C472" s="128" t="s">
        <v>5225</v>
      </c>
      <c r="D472" s="153">
        <f t="shared" si="33"/>
        <v>1</v>
      </c>
      <c r="E472" s="126">
        <v>1</v>
      </c>
      <c r="F472" s="126"/>
      <c r="G472" s="127"/>
      <c r="H472" s="253"/>
      <c r="I472" s="129"/>
      <c r="J472" s="230"/>
      <c r="K472" s="148"/>
      <c r="L472" s="148"/>
      <c r="M472" s="148"/>
      <c r="N472" s="148"/>
      <c r="O472" s="148"/>
      <c r="P472" s="148"/>
      <c r="Q472" s="148"/>
      <c r="R472" s="148"/>
      <c r="S472" s="148"/>
      <c r="T472" s="148"/>
      <c r="U472" s="148"/>
      <c r="V472" s="148"/>
      <c r="W472" s="148"/>
      <c r="X472" s="148"/>
      <c r="Y472" s="148"/>
      <c r="Z472" s="148"/>
    </row>
    <row r="473" spans="1:26" x14ac:dyDescent="0.25">
      <c r="A473" s="230"/>
      <c r="B473" s="49"/>
      <c r="C473" s="128" t="s">
        <v>5226</v>
      </c>
      <c r="D473" s="153">
        <f t="shared" si="33"/>
        <v>1</v>
      </c>
      <c r="E473" s="126">
        <v>1</v>
      </c>
      <c r="F473" s="126"/>
      <c r="G473" s="127"/>
      <c r="H473" s="253"/>
      <c r="I473" s="129"/>
      <c r="J473" s="230"/>
      <c r="K473" s="148"/>
      <c r="L473" s="148"/>
      <c r="M473" s="148"/>
      <c r="N473" s="148"/>
      <c r="O473" s="148"/>
      <c r="P473" s="148"/>
      <c r="Q473" s="148"/>
      <c r="R473" s="148"/>
      <c r="S473" s="148"/>
      <c r="T473" s="148"/>
      <c r="U473" s="148"/>
      <c r="V473" s="148"/>
      <c r="W473" s="148"/>
      <c r="X473" s="148"/>
      <c r="Y473" s="148"/>
      <c r="Z473" s="148"/>
    </row>
    <row r="474" spans="1:26" x14ac:dyDescent="0.25">
      <c r="A474" s="230"/>
      <c r="B474" s="49"/>
      <c r="C474" s="234"/>
      <c r="D474" s="253"/>
      <c r="E474" s="253"/>
      <c r="F474" s="253"/>
      <c r="G474" s="253"/>
      <c r="H474" s="253"/>
      <c r="I474" s="129"/>
      <c r="J474" s="230"/>
      <c r="K474" s="148"/>
      <c r="L474" s="148"/>
      <c r="M474" s="148"/>
      <c r="N474" s="148"/>
      <c r="O474" s="148"/>
      <c r="P474" s="148"/>
      <c r="Q474" s="148"/>
      <c r="R474" s="148"/>
      <c r="S474" s="148"/>
      <c r="T474" s="148"/>
      <c r="U474" s="148"/>
      <c r="V474" s="148"/>
      <c r="W474" s="148"/>
      <c r="X474" s="148"/>
      <c r="Y474" s="148"/>
      <c r="Z474" s="148"/>
    </row>
    <row r="475" spans="1:26" x14ac:dyDescent="0.25">
      <c r="A475" s="230"/>
      <c r="B475" s="49"/>
      <c r="C475" s="234" t="s">
        <v>1480</v>
      </c>
      <c r="D475" s="253"/>
      <c r="E475" s="253"/>
      <c r="F475" s="253"/>
      <c r="G475" s="253"/>
      <c r="H475" s="253"/>
      <c r="I475" s="129"/>
      <c r="J475" s="230"/>
      <c r="K475" s="148"/>
      <c r="L475" s="148"/>
      <c r="M475" s="148"/>
      <c r="N475" s="148"/>
      <c r="O475" s="148"/>
      <c r="P475" s="148"/>
      <c r="Q475" s="148"/>
      <c r="R475" s="148"/>
      <c r="S475" s="148"/>
      <c r="T475" s="148"/>
      <c r="U475" s="148"/>
      <c r="V475" s="148"/>
      <c r="W475" s="148"/>
      <c r="X475" s="148"/>
      <c r="Y475" s="148"/>
      <c r="Z475" s="148"/>
    </row>
    <row r="476" spans="1:26" x14ac:dyDescent="0.25">
      <c r="A476" s="230"/>
      <c r="B476" s="49"/>
      <c r="C476" s="234"/>
      <c r="D476" s="253"/>
      <c r="E476" s="253"/>
      <c r="F476" s="253"/>
      <c r="G476" s="253"/>
      <c r="H476" s="253"/>
      <c r="I476" s="129"/>
      <c r="J476" s="230"/>
      <c r="K476" s="148"/>
      <c r="L476" s="148"/>
      <c r="M476" s="148"/>
      <c r="N476" s="148"/>
      <c r="O476" s="148"/>
      <c r="P476" s="148"/>
      <c r="Q476" s="148"/>
      <c r="R476" s="148"/>
      <c r="S476" s="148"/>
      <c r="T476" s="148"/>
      <c r="U476" s="148"/>
      <c r="V476" s="148"/>
      <c r="W476" s="148"/>
      <c r="X476" s="148"/>
      <c r="Y476" s="148"/>
      <c r="Z476" s="148"/>
    </row>
    <row r="477" spans="1:26" x14ac:dyDescent="0.25">
      <c r="A477" s="230"/>
      <c r="B477" s="49"/>
      <c r="C477" s="232" t="s">
        <v>726</v>
      </c>
      <c r="D477" s="231"/>
      <c r="E477" s="231" t="s">
        <v>1485</v>
      </c>
      <c r="F477" s="231" t="s">
        <v>712</v>
      </c>
      <c r="G477" s="231" t="s">
        <v>1486</v>
      </c>
      <c r="H477" s="253"/>
      <c r="I477" s="129"/>
      <c r="J477" s="230"/>
      <c r="K477" s="148"/>
      <c r="L477" s="148"/>
      <c r="M477" s="148"/>
      <c r="N477" s="148"/>
      <c r="O477" s="148"/>
      <c r="P477" s="148"/>
      <c r="Q477" s="148"/>
      <c r="R477" s="148"/>
      <c r="S477" s="148"/>
      <c r="T477" s="148"/>
      <c r="U477" s="148"/>
      <c r="V477" s="148"/>
      <c r="W477" s="148"/>
      <c r="X477" s="148"/>
      <c r="Y477" s="148"/>
      <c r="Z477" s="148"/>
    </row>
    <row r="478" spans="1:26" x14ac:dyDescent="0.25">
      <c r="A478" s="230"/>
      <c r="B478" s="49"/>
      <c r="C478" s="130" t="s">
        <v>2834</v>
      </c>
      <c r="D478" s="153">
        <f t="shared" ref="D478:D484" si="34">IF(E478="Justificado",0,1)</f>
        <v>1</v>
      </c>
      <c r="E478" s="126">
        <v>1</v>
      </c>
      <c r="F478" s="126"/>
      <c r="G478" s="127"/>
      <c r="H478" s="253"/>
      <c r="I478" s="129"/>
      <c r="J478" s="230"/>
      <c r="K478" s="148"/>
      <c r="L478" s="148"/>
      <c r="M478" s="148"/>
      <c r="N478" s="148"/>
      <c r="O478" s="148"/>
      <c r="P478" s="148"/>
      <c r="Q478" s="148"/>
      <c r="R478" s="148"/>
      <c r="S478" s="148"/>
      <c r="T478" s="148"/>
      <c r="U478" s="148"/>
      <c r="V478" s="148"/>
      <c r="W478" s="148"/>
      <c r="X478" s="148"/>
      <c r="Y478" s="148"/>
      <c r="Z478" s="148"/>
    </row>
    <row r="479" spans="1:26" ht="36" x14ac:dyDescent="0.25">
      <c r="A479" s="230"/>
      <c r="B479" s="49"/>
      <c r="C479" s="124" t="s">
        <v>5134</v>
      </c>
      <c r="D479" s="153">
        <f t="shared" si="34"/>
        <v>1</v>
      </c>
      <c r="E479" s="126">
        <v>1</v>
      </c>
      <c r="F479" s="126"/>
      <c r="G479" s="127"/>
      <c r="H479" s="253"/>
      <c r="I479" s="129"/>
      <c r="J479" s="230"/>
      <c r="K479" s="148"/>
      <c r="L479" s="148"/>
      <c r="M479" s="148"/>
      <c r="N479" s="148"/>
      <c r="O479" s="148"/>
      <c r="P479" s="148"/>
      <c r="Q479" s="148"/>
      <c r="R479" s="148"/>
      <c r="S479" s="148"/>
      <c r="T479" s="148"/>
      <c r="U479" s="148"/>
      <c r="V479" s="148"/>
      <c r="W479" s="148"/>
      <c r="X479" s="148"/>
      <c r="Y479" s="148"/>
      <c r="Z479" s="148"/>
    </row>
    <row r="480" spans="1:26" ht="36" x14ac:dyDescent="0.25">
      <c r="A480" s="230"/>
      <c r="B480" s="49"/>
      <c r="C480" s="124" t="s">
        <v>5135</v>
      </c>
      <c r="D480" s="153">
        <f t="shared" si="34"/>
        <v>1</v>
      </c>
      <c r="E480" s="126">
        <v>1</v>
      </c>
      <c r="F480" s="126"/>
      <c r="G480" s="127"/>
      <c r="H480" s="253"/>
      <c r="I480" s="129"/>
      <c r="J480" s="230"/>
      <c r="K480" s="148"/>
      <c r="L480" s="148"/>
      <c r="M480" s="148"/>
      <c r="N480" s="148"/>
      <c r="O480" s="148"/>
      <c r="P480" s="148"/>
      <c r="Q480" s="148"/>
      <c r="R480" s="148"/>
      <c r="S480" s="148"/>
      <c r="T480" s="148"/>
      <c r="U480" s="148"/>
      <c r="V480" s="148"/>
      <c r="W480" s="148"/>
      <c r="X480" s="148"/>
      <c r="Y480" s="148"/>
      <c r="Z480" s="148"/>
    </row>
    <row r="481" spans="1:26" ht="24" x14ac:dyDescent="0.25">
      <c r="A481" s="230"/>
      <c r="B481" s="49"/>
      <c r="C481" s="124" t="s">
        <v>5136</v>
      </c>
      <c r="D481" s="153">
        <f t="shared" si="34"/>
        <v>1</v>
      </c>
      <c r="E481" s="126">
        <v>1</v>
      </c>
      <c r="F481" s="126"/>
      <c r="G481" s="127"/>
      <c r="H481" s="253"/>
      <c r="I481" s="129"/>
      <c r="J481" s="230"/>
      <c r="K481" s="148"/>
      <c r="L481" s="148"/>
      <c r="M481" s="148"/>
      <c r="N481" s="148"/>
      <c r="O481" s="148"/>
      <c r="P481" s="148"/>
      <c r="Q481" s="148"/>
      <c r="R481" s="148"/>
      <c r="S481" s="148"/>
      <c r="T481" s="148"/>
      <c r="U481" s="148"/>
      <c r="V481" s="148"/>
      <c r="W481" s="148"/>
      <c r="X481" s="148"/>
      <c r="Y481" s="148"/>
      <c r="Z481" s="148"/>
    </row>
    <row r="482" spans="1:26" ht="24" x14ac:dyDescent="0.25">
      <c r="A482" s="230"/>
      <c r="B482" s="49"/>
      <c r="C482" s="124" t="s">
        <v>4238</v>
      </c>
      <c r="D482" s="153">
        <f t="shared" si="34"/>
        <v>1</v>
      </c>
      <c r="E482" s="126">
        <v>1</v>
      </c>
      <c r="F482" s="126"/>
      <c r="G482" s="127"/>
      <c r="H482" s="253"/>
      <c r="I482" s="129"/>
      <c r="J482" s="230"/>
      <c r="K482" s="148"/>
      <c r="L482" s="148"/>
      <c r="M482" s="148"/>
      <c r="N482" s="148"/>
      <c r="O482" s="148"/>
      <c r="P482" s="148"/>
      <c r="Q482" s="148"/>
      <c r="R482" s="148"/>
      <c r="S482" s="148"/>
      <c r="T482" s="148"/>
      <c r="U482" s="148"/>
      <c r="V482" s="148"/>
      <c r="W482" s="148"/>
      <c r="X482" s="148"/>
      <c r="Y482" s="148"/>
      <c r="Z482" s="148"/>
    </row>
    <row r="483" spans="1:26" ht="24" x14ac:dyDescent="0.25">
      <c r="A483" s="230"/>
      <c r="B483" s="49"/>
      <c r="C483" s="124" t="s">
        <v>5137</v>
      </c>
      <c r="D483" s="153">
        <f t="shared" si="34"/>
        <v>1</v>
      </c>
      <c r="E483" s="126">
        <v>1</v>
      </c>
      <c r="F483" s="126"/>
      <c r="G483" s="127"/>
      <c r="H483" s="253"/>
      <c r="I483" s="129"/>
      <c r="J483" s="230"/>
      <c r="K483" s="148"/>
      <c r="L483" s="148"/>
      <c r="M483" s="148"/>
      <c r="N483" s="148"/>
      <c r="O483" s="148"/>
      <c r="P483" s="148"/>
      <c r="Q483" s="148"/>
      <c r="R483" s="148"/>
      <c r="S483" s="148"/>
      <c r="T483" s="148"/>
      <c r="U483" s="148"/>
      <c r="V483" s="148"/>
      <c r="W483" s="148"/>
      <c r="X483" s="148"/>
      <c r="Y483" s="148"/>
      <c r="Z483" s="148"/>
    </row>
    <row r="484" spans="1:26" ht="36" x14ac:dyDescent="0.25">
      <c r="A484" s="230"/>
      <c r="B484" s="49"/>
      <c r="C484" s="124" t="s">
        <v>5138</v>
      </c>
      <c r="D484" s="153">
        <f t="shared" si="34"/>
        <v>1</v>
      </c>
      <c r="E484" s="126">
        <v>1</v>
      </c>
      <c r="F484" s="126"/>
      <c r="G484" s="127"/>
      <c r="H484" s="253"/>
      <c r="I484" s="129"/>
      <c r="J484" s="230"/>
      <c r="K484" s="148"/>
      <c r="L484" s="148"/>
      <c r="M484" s="148"/>
      <c r="N484" s="148"/>
      <c r="O484" s="148"/>
      <c r="P484" s="148"/>
      <c r="Q484" s="148"/>
      <c r="R484" s="148"/>
      <c r="S484" s="148"/>
      <c r="T484" s="148"/>
      <c r="U484" s="148"/>
      <c r="V484" s="148"/>
      <c r="W484" s="148"/>
      <c r="X484" s="148"/>
      <c r="Y484" s="148"/>
      <c r="Z484" s="148"/>
    </row>
    <row r="485" spans="1:26" ht="36" x14ac:dyDescent="0.25">
      <c r="A485" s="230"/>
      <c r="B485" s="49"/>
      <c r="C485" s="130" t="s">
        <v>5227</v>
      </c>
      <c r="D485" s="153">
        <f t="shared" ref="D485:D486" si="35">IF(E485="Justificado",0,1)</f>
        <v>1</v>
      </c>
      <c r="E485" s="126">
        <v>1</v>
      </c>
      <c r="F485" s="126"/>
      <c r="G485" s="127"/>
      <c r="H485" s="253"/>
      <c r="I485" s="129"/>
      <c r="J485" s="230"/>
      <c r="K485" s="148"/>
      <c r="L485" s="148"/>
      <c r="M485" s="148"/>
      <c r="N485" s="148"/>
      <c r="O485" s="148"/>
      <c r="P485" s="148"/>
      <c r="Q485" s="148"/>
      <c r="R485" s="148"/>
      <c r="S485" s="148"/>
      <c r="T485" s="148"/>
      <c r="U485" s="148"/>
      <c r="V485" s="148"/>
      <c r="W485" s="148"/>
      <c r="X485" s="148"/>
      <c r="Y485" s="148"/>
      <c r="Z485" s="148"/>
    </row>
    <row r="486" spans="1:26" x14ac:dyDescent="0.25">
      <c r="A486" s="230"/>
      <c r="B486" s="49"/>
      <c r="C486" s="124" t="s">
        <v>4716</v>
      </c>
      <c r="D486" s="153">
        <f t="shared" si="35"/>
        <v>1</v>
      </c>
      <c r="E486" s="126">
        <v>1</v>
      </c>
      <c r="F486" s="126"/>
      <c r="G486" s="127"/>
      <c r="H486" s="253"/>
      <c r="I486" s="129"/>
      <c r="J486" s="230"/>
      <c r="K486" s="148"/>
      <c r="L486" s="148"/>
      <c r="M486" s="148"/>
      <c r="N486" s="148"/>
      <c r="O486" s="148"/>
      <c r="P486" s="148"/>
      <c r="Q486" s="148"/>
      <c r="R486" s="148"/>
      <c r="S486" s="148"/>
      <c r="T486" s="148"/>
      <c r="U486" s="148"/>
      <c r="V486" s="148"/>
      <c r="W486" s="148"/>
      <c r="X486" s="148"/>
      <c r="Y486" s="148"/>
      <c r="Z486" s="148"/>
    </row>
    <row r="487" spans="1:26" x14ac:dyDescent="0.25">
      <c r="A487" s="230"/>
      <c r="B487" s="97"/>
      <c r="C487" s="254"/>
      <c r="D487" s="255"/>
      <c r="E487" s="255"/>
      <c r="F487" s="255"/>
      <c r="G487" s="255"/>
      <c r="H487" s="255"/>
      <c r="I487" s="98"/>
      <c r="J487" s="230"/>
      <c r="K487" s="148"/>
      <c r="L487" s="148"/>
      <c r="M487" s="148"/>
      <c r="N487" s="148"/>
      <c r="O487" s="148"/>
      <c r="P487" s="148"/>
      <c r="Q487" s="148"/>
      <c r="R487" s="148"/>
      <c r="S487" s="148"/>
      <c r="T487" s="148"/>
      <c r="U487" s="148"/>
      <c r="V487" s="148"/>
      <c r="W487" s="148"/>
      <c r="X487" s="148"/>
      <c r="Y487" s="148"/>
      <c r="Z487" s="148"/>
    </row>
    <row r="488" spans="1:26" x14ac:dyDescent="0.25">
      <c r="A488" s="230"/>
      <c r="B488" s="230"/>
      <c r="C488" s="256"/>
      <c r="D488" s="230"/>
      <c r="E488" s="230"/>
      <c r="F488" s="230"/>
      <c r="G488" s="230"/>
      <c r="H488" s="230"/>
      <c r="I488" s="230"/>
      <c r="J488" s="230"/>
      <c r="K488" s="148"/>
      <c r="L488" s="148"/>
      <c r="M488" s="148"/>
      <c r="N488" s="148"/>
      <c r="O488" s="148"/>
      <c r="P488" s="148"/>
      <c r="Q488" s="148"/>
      <c r="R488" s="148"/>
      <c r="S488" s="148"/>
      <c r="T488" s="148"/>
      <c r="U488" s="148"/>
      <c r="V488" s="148"/>
      <c r="W488" s="148"/>
      <c r="X488" s="148"/>
      <c r="Y488" s="148"/>
      <c r="Z488" s="148"/>
    </row>
    <row r="489" spans="1:26" x14ac:dyDescent="0.25">
      <c r="A489" s="230"/>
      <c r="B489" s="230"/>
      <c r="C489" s="256"/>
      <c r="D489" s="230"/>
      <c r="E489" s="230"/>
      <c r="F489" s="230"/>
      <c r="G489" s="230"/>
      <c r="H489" s="230"/>
      <c r="I489" s="230"/>
      <c r="J489" s="230"/>
      <c r="K489" s="148"/>
      <c r="L489" s="148"/>
      <c r="M489" s="148"/>
      <c r="N489" s="148"/>
      <c r="O489" s="148"/>
      <c r="P489" s="148"/>
      <c r="Q489" s="148"/>
      <c r="R489" s="148"/>
      <c r="S489" s="148"/>
      <c r="T489" s="148"/>
      <c r="U489" s="148"/>
      <c r="V489" s="148"/>
      <c r="W489" s="148"/>
      <c r="X489" s="148"/>
      <c r="Y489" s="148"/>
      <c r="Z489" s="148"/>
    </row>
    <row r="490" spans="1:26" x14ac:dyDescent="0.25">
      <c r="A490" s="230"/>
      <c r="B490" s="230"/>
      <c r="C490" s="256"/>
      <c r="D490" s="230"/>
      <c r="E490" s="230"/>
      <c r="F490" s="230"/>
      <c r="G490" s="230"/>
      <c r="H490" s="230"/>
      <c r="I490" s="230"/>
      <c r="J490" s="230"/>
      <c r="K490" s="148"/>
      <c r="L490" s="148"/>
      <c r="M490" s="148"/>
      <c r="N490" s="148"/>
      <c r="O490" s="148"/>
      <c r="P490" s="148"/>
      <c r="Q490" s="148"/>
      <c r="R490" s="148"/>
      <c r="S490" s="148"/>
      <c r="T490" s="148"/>
      <c r="U490" s="148"/>
      <c r="V490" s="148"/>
      <c r="W490" s="148"/>
      <c r="X490" s="148"/>
      <c r="Y490" s="148"/>
      <c r="Z490" s="148"/>
    </row>
    <row r="491" spans="1:26" x14ac:dyDescent="0.25">
      <c r="A491" s="230"/>
      <c r="B491" s="230"/>
      <c r="C491" s="256"/>
      <c r="D491" s="230"/>
      <c r="E491" s="230"/>
      <c r="F491" s="230"/>
      <c r="G491" s="230"/>
      <c r="H491" s="230"/>
      <c r="I491" s="230"/>
      <c r="J491" s="230"/>
      <c r="K491" s="148"/>
      <c r="L491" s="148"/>
      <c r="M491" s="148"/>
      <c r="N491" s="148"/>
      <c r="O491" s="148"/>
      <c r="P491" s="148"/>
      <c r="Q491" s="148"/>
      <c r="R491" s="148"/>
      <c r="S491" s="148"/>
      <c r="T491" s="148"/>
      <c r="U491" s="148"/>
      <c r="V491" s="148"/>
      <c r="W491" s="148"/>
      <c r="X491" s="148"/>
      <c r="Y491" s="148"/>
      <c r="Z491" s="148"/>
    </row>
    <row r="492" spans="1:26" x14ac:dyDescent="0.25">
      <c r="A492" s="230"/>
      <c r="B492" s="230"/>
      <c r="C492" s="256"/>
      <c r="D492" s="230"/>
      <c r="E492" s="230"/>
      <c r="F492" s="230"/>
      <c r="G492" s="230"/>
      <c r="H492" s="230"/>
      <c r="I492" s="230"/>
      <c r="J492" s="230"/>
      <c r="K492" s="148"/>
      <c r="L492" s="148"/>
      <c r="M492" s="148"/>
      <c r="N492" s="148"/>
      <c r="O492" s="148"/>
      <c r="P492" s="148"/>
      <c r="Q492" s="148"/>
      <c r="R492" s="148"/>
      <c r="S492" s="148"/>
      <c r="T492" s="148"/>
      <c r="U492" s="148"/>
      <c r="V492" s="148"/>
      <c r="W492" s="148"/>
      <c r="X492" s="148"/>
      <c r="Y492" s="148"/>
      <c r="Z492" s="148"/>
    </row>
    <row r="493" spans="1:26" x14ac:dyDescent="0.25">
      <c r="A493" s="230"/>
      <c r="B493" s="230"/>
      <c r="C493" s="256"/>
      <c r="D493" s="230"/>
      <c r="E493" s="230"/>
      <c r="F493" s="230"/>
      <c r="G493" s="230"/>
      <c r="H493" s="230"/>
      <c r="I493" s="230"/>
      <c r="J493" s="230"/>
      <c r="K493" s="148"/>
      <c r="L493" s="148"/>
      <c r="M493" s="148"/>
      <c r="N493" s="148"/>
      <c r="O493" s="148"/>
      <c r="P493" s="148"/>
      <c r="Q493" s="148"/>
      <c r="R493" s="148"/>
      <c r="S493" s="148"/>
      <c r="T493" s="148"/>
      <c r="U493" s="148"/>
      <c r="V493" s="148"/>
      <c r="W493" s="148"/>
      <c r="X493" s="148"/>
      <c r="Y493" s="148"/>
      <c r="Z493" s="148"/>
    </row>
    <row r="494" spans="1:26" ht="18.75" x14ac:dyDescent="0.25">
      <c r="A494" s="234"/>
      <c r="B494" s="407" t="s">
        <v>5228</v>
      </c>
      <c r="C494" s="408"/>
      <c r="D494" s="408"/>
      <c r="E494" s="408"/>
      <c r="F494" s="408"/>
      <c r="G494" s="408"/>
      <c r="H494" s="408"/>
      <c r="I494" s="243"/>
      <c r="J494" s="233"/>
      <c r="K494" s="105"/>
      <c r="L494" s="105"/>
      <c r="M494" s="105"/>
      <c r="N494" s="105"/>
      <c r="O494" s="105"/>
      <c r="P494" s="105"/>
      <c r="Q494" s="105"/>
      <c r="R494" s="105"/>
      <c r="S494" s="105"/>
      <c r="T494" s="105"/>
      <c r="U494" s="105"/>
      <c r="V494" s="105"/>
      <c r="W494" s="105"/>
      <c r="X494" s="105"/>
      <c r="Y494" s="105"/>
      <c r="Z494" s="105"/>
    </row>
    <row r="495" spans="1:26" x14ac:dyDescent="0.25">
      <c r="A495" s="234"/>
      <c r="B495" s="232"/>
      <c r="C495" s="232"/>
      <c r="D495" s="232"/>
      <c r="E495" s="232"/>
      <c r="F495" s="232"/>
      <c r="G495" s="232"/>
      <c r="H495" s="232"/>
      <c r="I495" s="232"/>
      <c r="J495" s="233"/>
      <c r="K495" s="105"/>
      <c r="L495" s="105"/>
      <c r="M495" s="105"/>
      <c r="N495" s="105"/>
      <c r="O495" s="105"/>
      <c r="P495" s="105"/>
      <c r="Q495" s="105"/>
      <c r="R495" s="105"/>
      <c r="S495" s="105"/>
      <c r="T495" s="105"/>
      <c r="U495" s="105"/>
      <c r="V495" s="105"/>
      <c r="W495" s="105"/>
      <c r="X495" s="105"/>
      <c r="Y495" s="105"/>
      <c r="Z495" s="105"/>
    </row>
    <row r="496" spans="1:26" x14ac:dyDescent="0.25">
      <c r="A496" s="234"/>
      <c r="B496" s="232"/>
      <c r="C496" s="244" t="s">
        <v>1478</v>
      </c>
      <c r="D496" s="244"/>
      <c r="E496" s="245">
        <f>IF(SUM(D505:D516)=0,"NA",SUM(E505:E516)/SUM(D505:D516))</f>
        <v>1</v>
      </c>
      <c r="F496" s="246"/>
      <c r="G496" s="248"/>
      <c r="H496" s="234"/>
      <c r="I496" s="232"/>
      <c r="J496" s="233"/>
      <c r="K496" s="105"/>
      <c r="L496" s="105"/>
      <c r="M496" s="105"/>
      <c r="N496" s="105"/>
      <c r="O496" s="105"/>
      <c r="P496" s="105"/>
      <c r="Q496" s="105"/>
      <c r="R496" s="105"/>
      <c r="S496" s="105"/>
      <c r="T496" s="105"/>
      <c r="U496" s="105"/>
      <c r="V496" s="105"/>
      <c r="W496" s="105"/>
      <c r="X496" s="105"/>
      <c r="Y496" s="105"/>
      <c r="Z496" s="105"/>
    </row>
    <row r="497" spans="1:26" x14ac:dyDescent="0.25">
      <c r="A497" s="234"/>
      <c r="B497" s="234"/>
      <c r="C497" s="244" t="s">
        <v>1480</v>
      </c>
      <c r="D497" s="244"/>
      <c r="E497" s="245">
        <f>IF(SUM(D505:D516)=0,"NA",SUM(E521:E529)/SUM(D521:D529))</f>
        <v>1</v>
      </c>
      <c r="F497" s="246"/>
      <c r="G497" s="248"/>
      <c r="H497" s="234"/>
      <c r="I497" s="232"/>
      <c r="J497" s="233"/>
      <c r="K497" s="105"/>
      <c r="L497" s="105"/>
      <c r="M497" s="105"/>
      <c r="N497" s="105"/>
      <c r="O497" s="105"/>
      <c r="P497" s="105"/>
      <c r="Q497" s="105"/>
      <c r="R497" s="105"/>
      <c r="S497" s="105"/>
      <c r="T497" s="105"/>
      <c r="U497" s="105"/>
      <c r="V497" s="105"/>
      <c r="W497" s="105"/>
      <c r="X497" s="105"/>
      <c r="Y497" s="105"/>
      <c r="Z497" s="105"/>
    </row>
    <row r="498" spans="1:26" x14ac:dyDescent="0.25">
      <c r="A498" s="234"/>
      <c r="B498" s="234"/>
      <c r="C498" s="244" t="s">
        <v>1482</v>
      </c>
      <c r="D498" s="244"/>
      <c r="E498" s="177">
        <f>IF(SUM(D505:D516)=0,"NA",E496*0.6+E497*0.4)</f>
        <v>1</v>
      </c>
      <c r="F498" s="249"/>
      <c r="G498" s="235" t="s">
        <v>3917</v>
      </c>
      <c r="H498" s="234"/>
      <c r="I498" s="232"/>
      <c r="J498" s="233"/>
      <c r="K498" s="105"/>
      <c r="L498" s="105"/>
      <c r="M498" s="105"/>
      <c r="N498" s="105"/>
      <c r="O498" s="105"/>
      <c r="P498" s="105"/>
      <c r="Q498" s="105"/>
      <c r="R498" s="105"/>
      <c r="S498" s="105"/>
      <c r="T498" s="105"/>
      <c r="U498" s="105"/>
      <c r="V498" s="105"/>
      <c r="W498" s="105"/>
      <c r="X498" s="105"/>
      <c r="Y498" s="105"/>
      <c r="Z498" s="105"/>
    </row>
    <row r="499" spans="1:26" x14ac:dyDescent="0.25">
      <c r="A499" s="234"/>
      <c r="B499" s="234"/>
      <c r="C499" s="234"/>
      <c r="D499" s="234"/>
      <c r="E499" s="236"/>
      <c r="F499" s="236"/>
      <c r="G499" s="234"/>
      <c r="H499" s="234"/>
      <c r="I499" s="232"/>
      <c r="J499" s="233"/>
      <c r="K499" s="105"/>
      <c r="L499" s="105"/>
      <c r="M499" s="105"/>
      <c r="N499" s="105"/>
      <c r="O499" s="105"/>
      <c r="P499" s="105"/>
      <c r="Q499" s="105"/>
      <c r="R499" s="105"/>
      <c r="S499" s="105"/>
      <c r="T499" s="105"/>
      <c r="U499" s="105"/>
      <c r="V499" s="105"/>
      <c r="W499" s="105"/>
      <c r="X499" s="105"/>
      <c r="Y499" s="105"/>
      <c r="Z499" s="105"/>
    </row>
    <row r="500" spans="1:26" x14ac:dyDescent="0.25">
      <c r="A500" s="230"/>
      <c r="B500" s="231"/>
      <c r="C500" s="232"/>
      <c r="D500" s="231"/>
      <c r="E500" s="231"/>
      <c r="F500" s="231"/>
      <c r="G500" s="231"/>
      <c r="H500" s="232"/>
      <c r="I500" s="232"/>
      <c r="J500" s="233"/>
      <c r="K500" s="148"/>
      <c r="L500" s="148"/>
      <c r="M500" s="148"/>
      <c r="N500" s="148"/>
      <c r="O500" s="148"/>
      <c r="P500" s="148"/>
      <c r="Q500" s="148"/>
      <c r="R500" s="148"/>
      <c r="S500" s="148"/>
      <c r="T500" s="148"/>
      <c r="U500" s="148"/>
      <c r="V500" s="148"/>
      <c r="W500" s="148"/>
      <c r="X500" s="148"/>
      <c r="Y500" s="148"/>
      <c r="Z500" s="148"/>
    </row>
    <row r="501" spans="1:26" x14ac:dyDescent="0.25">
      <c r="A501" s="230"/>
      <c r="B501" s="91"/>
      <c r="C501" s="251"/>
      <c r="D501" s="252"/>
      <c r="E501" s="409"/>
      <c r="F501" s="410"/>
      <c r="G501" s="410"/>
      <c r="H501" s="252"/>
      <c r="I501" s="92"/>
      <c r="J501" s="233"/>
      <c r="K501" s="148"/>
      <c r="L501" s="148"/>
      <c r="M501" s="148"/>
      <c r="N501" s="148"/>
      <c r="O501" s="148"/>
      <c r="P501" s="148"/>
      <c r="Q501" s="148"/>
      <c r="R501" s="148"/>
      <c r="S501" s="148"/>
      <c r="T501" s="148"/>
      <c r="U501" s="148"/>
      <c r="V501" s="148"/>
      <c r="W501" s="148"/>
      <c r="X501" s="148"/>
      <c r="Y501" s="148"/>
      <c r="Z501" s="148"/>
    </row>
    <row r="502" spans="1:26" x14ac:dyDescent="0.25">
      <c r="A502" s="230"/>
      <c r="B502" s="49"/>
      <c r="C502" s="234" t="s">
        <v>1484</v>
      </c>
      <c r="D502" s="253"/>
      <c r="E502" s="253"/>
      <c r="F502" s="253"/>
      <c r="G502" s="253"/>
      <c r="H502" s="253"/>
      <c r="I502" s="93"/>
      <c r="J502" s="233"/>
      <c r="K502" s="148"/>
      <c r="L502" s="148"/>
      <c r="M502" s="148"/>
      <c r="N502" s="148"/>
      <c r="O502" s="148"/>
      <c r="P502" s="148"/>
      <c r="Q502" s="148"/>
      <c r="R502" s="148"/>
      <c r="S502" s="148"/>
      <c r="T502" s="148"/>
      <c r="U502" s="148"/>
      <c r="V502" s="148"/>
      <c r="W502" s="148"/>
      <c r="X502" s="148"/>
      <c r="Y502" s="148"/>
      <c r="Z502" s="148"/>
    </row>
    <row r="503" spans="1:26" x14ac:dyDescent="0.25">
      <c r="A503" s="230"/>
      <c r="B503" s="123"/>
      <c r="C503" s="234"/>
      <c r="D503" s="253"/>
      <c r="E503" s="253"/>
      <c r="F503" s="253"/>
      <c r="G503" s="253"/>
      <c r="H503" s="253"/>
      <c r="I503" s="93"/>
      <c r="J503" s="233"/>
      <c r="K503" s="148"/>
      <c r="L503" s="148"/>
      <c r="M503" s="148"/>
      <c r="N503" s="148"/>
      <c r="O503" s="148"/>
      <c r="P503" s="148"/>
      <c r="Q503" s="148"/>
      <c r="R503" s="148"/>
      <c r="S503" s="148"/>
      <c r="T503" s="148"/>
      <c r="U503" s="148"/>
      <c r="V503" s="148"/>
      <c r="W503" s="148"/>
      <c r="X503" s="148"/>
      <c r="Y503" s="148"/>
      <c r="Z503" s="148"/>
    </row>
    <row r="504" spans="1:26" x14ac:dyDescent="0.25">
      <c r="A504" s="230"/>
      <c r="B504" s="123"/>
      <c r="C504" s="232" t="s">
        <v>726</v>
      </c>
      <c r="D504" s="231"/>
      <c r="E504" s="231" t="s">
        <v>1485</v>
      </c>
      <c r="F504" s="231" t="s">
        <v>712</v>
      </c>
      <c r="G504" s="231" t="s">
        <v>1486</v>
      </c>
      <c r="H504" s="253"/>
      <c r="I504" s="93"/>
      <c r="J504" s="233"/>
      <c r="K504" s="148"/>
      <c r="L504" s="148"/>
      <c r="M504" s="148"/>
      <c r="N504" s="148"/>
      <c r="O504" s="148"/>
      <c r="P504" s="148"/>
      <c r="Q504" s="148"/>
      <c r="R504" s="148"/>
      <c r="S504" s="148"/>
      <c r="T504" s="148"/>
      <c r="U504" s="148"/>
      <c r="V504" s="148"/>
      <c r="W504" s="148"/>
      <c r="X504" s="148"/>
      <c r="Y504" s="148"/>
      <c r="Z504" s="148"/>
    </row>
    <row r="505" spans="1:26" x14ac:dyDescent="0.25">
      <c r="A505" s="230"/>
      <c r="B505" s="49"/>
      <c r="C505" s="124" t="s">
        <v>1487</v>
      </c>
      <c r="D505" s="153">
        <f t="shared" ref="D505:D512" si="36">IF(E505="Justificado",0,1)</f>
        <v>1</v>
      </c>
      <c r="E505" s="126">
        <v>1</v>
      </c>
      <c r="F505" s="126"/>
      <c r="G505" s="127"/>
      <c r="H505" s="253"/>
      <c r="I505" s="93"/>
      <c r="J505" s="230"/>
      <c r="K505" s="148"/>
      <c r="L505" s="148"/>
      <c r="M505" s="148"/>
      <c r="N505" s="148"/>
      <c r="O505" s="148"/>
      <c r="P505" s="148"/>
      <c r="Q505" s="148"/>
      <c r="R505" s="148"/>
      <c r="S505" s="148"/>
      <c r="T505" s="148"/>
      <c r="U505" s="148"/>
      <c r="V505" s="148"/>
      <c r="W505" s="148"/>
      <c r="X505" s="148"/>
      <c r="Y505" s="148"/>
      <c r="Z505" s="148"/>
    </row>
    <row r="506" spans="1:26" ht="24" x14ac:dyDescent="0.25">
      <c r="A506" s="230"/>
      <c r="B506" s="49"/>
      <c r="C506" s="124" t="s">
        <v>1488</v>
      </c>
      <c r="D506" s="153">
        <f t="shared" si="36"/>
        <v>1</v>
      </c>
      <c r="E506" s="126">
        <v>1</v>
      </c>
      <c r="F506" s="126"/>
      <c r="G506" s="127"/>
      <c r="H506" s="253"/>
      <c r="I506" s="93"/>
      <c r="J506" s="230"/>
      <c r="K506" s="148"/>
      <c r="L506" s="148"/>
      <c r="M506" s="148"/>
      <c r="N506" s="148"/>
      <c r="O506" s="148"/>
      <c r="P506" s="148"/>
      <c r="Q506" s="148"/>
      <c r="R506" s="148"/>
      <c r="S506" s="148"/>
      <c r="T506" s="148"/>
      <c r="U506" s="148"/>
      <c r="V506" s="148"/>
      <c r="W506" s="148"/>
      <c r="X506" s="148"/>
      <c r="Y506" s="148"/>
      <c r="Z506" s="148"/>
    </row>
    <row r="507" spans="1:26" ht="24" x14ac:dyDescent="0.25">
      <c r="A507" s="230"/>
      <c r="B507" s="49"/>
      <c r="C507" s="128" t="s">
        <v>5229</v>
      </c>
      <c r="D507" s="153">
        <f t="shared" si="36"/>
        <v>1</v>
      </c>
      <c r="E507" s="126">
        <v>1</v>
      </c>
      <c r="F507" s="126"/>
      <c r="G507" s="127"/>
      <c r="H507" s="253"/>
      <c r="I507" s="93"/>
      <c r="J507" s="230"/>
      <c r="K507" s="148"/>
      <c r="L507" s="148"/>
      <c r="M507" s="148"/>
      <c r="N507" s="148"/>
      <c r="O507" s="148"/>
      <c r="P507" s="148"/>
      <c r="Q507" s="148"/>
      <c r="R507" s="148"/>
      <c r="S507" s="148"/>
      <c r="T507" s="148"/>
      <c r="U507" s="148"/>
      <c r="V507" s="148"/>
      <c r="W507" s="148"/>
      <c r="X507" s="148"/>
      <c r="Y507" s="148"/>
      <c r="Z507" s="148"/>
    </row>
    <row r="508" spans="1:26" x14ac:dyDescent="0.25">
      <c r="A508" s="230"/>
      <c r="B508" s="49"/>
      <c r="C508" s="128" t="s">
        <v>5230</v>
      </c>
      <c r="D508" s="153">
        <f t="shared" si="36"/>
        <v>1</v>
      </c>
      <c r="E508" s="126">
        <v>1</v>
      </c>
      <c r="F508" s="126"/>
      <c r="G508" s="127"/>
      <c r="H508" s="253"/>
      <c r="I508" s="93"/>
      <c r="J508" s="230"/>
      <c r="K508" s="148"/>
      <c r="L508" s="148"/>
      <c r="M508" s="148"/>
      <c r="N508" s="148"/>
      <c r="O508" s="148"/>
      <c r="P508" s="148"/>
      <c r="Q508" s="148"/>
      <c r="R508" s="148"/>
      <c r="S508" s="148"/>
      <c r="T508" s="148"/>
      <c r="U508" s="148"/>
      <c r="V508" s="148"/>
      <c r="W508" s="148"/>
      <c r="X508" s="148"/>
      <c r="Y508" s="148"/>
      <c r="Z508" s="148"/>
    </row>
    <row r="509" spans="1:26" x14ac:dyDescent="0.25">
      <c r="A509" s="230"/>
      <c r="B509" s="49"/>
      <c r="C509" s="128" t="s">
        <v>5231</v>
      </c>
      <c r="D509" s="153">
        <f t="shared" si="36"/>
        <v>1</v>
      </c>
      <c r="E509" s="126">
        <v>1</v>
      </c>
      <c r="F509" s="126"/>
      <c r="G509" s="127"/>
      <c r="H509" s="253"/>
      <c r="I509" s="93"/>
      <c r="J509" s="230"/>
      <c r="K509" s="148"/>
      <c r="L509" s="148"/>
      <c r="M509" s="148"/>
      <c r="N509" s="148"/>
      <c r="O509" s="148"/>
      <c r="P509" s="148"/>
      <c r="Q509" s="148"/>
      <c r="R509" s="148"/>
      <c r="S509" s="148"/>
      <c r="T509" s="148"/>
      <c r="U509" s="148"/>
      <c r="V509" s="148"/>
      <c r="W509" s="148"/>
      <c r="X509" s="148"/>
      <c r="Y509" s="148"/>
      <c r="Z509" s="148"/>
    </row>
    <row r="510" spans="1:26" x14ac:dyDescent="0.25">
      <c r="A510" s="230"/>
      <c r="B510" s="49"/>
      <c r="C510" s="128" t="s">
        <v>5232</v>
      </c>
      <c r="D510" s="153">
        <f t="shared" si="36"/>
        <v>1</v>
      </c>
      <c r="E510" s="126">
        <v>1</v>
      </c>
      <c r="F510" s="126"/>
      <c r="G510" s="127"/>
      <c r="H510" s="253"/>
      <c r="I510" s="93"/>
      <c r="J510" s="230"/>
      <c r="K510" s="148"/>
      <c r="L510" s="148"/>
      <c r="M510" s="148"/>
      <c r="N510" s="148"/>
      <c r="O510" s="148"/>
      <c r="P510" s="148"/>
      <c r="Q510" s="148"/>
      <c r="R510" s="148"/>
      <c r="S510" s="148"/>
      <c r="T510" s="148"/>
      <c r="U510" s="148"/>
      <c r="V510" s="148"/>
      <c r="W510" s="148"/>
      <c r="X510" s="148"/>
      <c r="Y510" s="148"/>
      <c r="Z510" s="148"/>
    </row>
    <row r="511" spans="1:26" x14ac:dyDescent="0.25">
      <c r="A511" s="230"/>
      <c r="B511" s="49"/>
      <c r="C511" s="124" t="s">
        <v>1487</v>
      </c>
      <c r="D511" s="153">
        <f t="shared" si="36"/>
        <v>1</v>
      </c>
      <c r="E511" s="126">
        <v>1</v>
      </c>
      <c r="F511" s="126"/>
      <c r="G511" s="127"/>
      <c r="H511" s="253"/>
      <c r="I511" s="93"/>
      <c r="J511" s="230"/>
      <c r="K511" s="148"/>
      <c r="L511" s="148"/>
      <c r="M511" s="148"/>
      <c r="N511" s="148"/>
      <c r="O511" s="148"/>
      <c r="P511" s="148"/>
      <c r="Q511" s="148"/>
      <c r="R511" s="148"/>
      <c r="S511" s="148"/>
      <c r="T511" s="148"/>
      <c r="U511" s="148"/>
      <c r="V511" s="148"/>
      <c r="W511" s="148"/>
      <c r="X511" s="148"/>
      <c r="Y511" s="148"/>
      <c r="Z511" s="148"/>
    </row>
    <row r="512" spans="1:26" ht="24" x14ac:dyDescent="0.25">
      <c r="A512" s="230"/>
      <c r="B512" s="49"/>
      <c r="C512" s="124" t="s">
        <v>1488</v>
      </c>
      <c r="D512" s="153">
        <f t="shared" si="36"/>
        <v>1</v>
      </c>
      <c r="E512" s="126">
        <v>1</v>
      </c>
      <c r="F512" s="126"/>
      <c r="G512" s="127"/>
      <c r="H512" s="253"/>
      <c r="I512" s="93"/>
      <c r="J512" s="230"/>
      <c r="K512" s="148"/>
      <c r="L512" s="148"/>
      <c r="M512" s="148"/>
      <c r="N512" s="148"/>
      <c r="O512" s="148"/>
      <c r="P512" s="148"/>
      <c r="Q512" s="148"/>
      <c r="R512" s="148"/>
      <c r="S512" s="148"/>
      <c r="T512" s="148"/>
      <c r="U512" s="148"/>
      <c r="V512" s="148"/>
      <c r="W512" s="148"/>
      <c r="X512" s="148"/>
      <c r="Y512" s="148"/>
      <c r="Z512" s="148"/>
    </row>
    <row r="513" spans="1:26" x14ac:dyDescent="0.25">
      <c r="A513" s="230"/>
      <c r="B513" s="49"/>
      <c r="C513" s="128" t="s">
        <v>5233</v>
      </c>
      <c r="D513" s="153">
        <f t="shared" ref="D513:D516" si="37">IF(E513="Justificado",0,1)</f>
        <v>1</v>
      </c>
      <c r="E513" s="126">
        <v>1</v>
      </c>
      <c r="F513" s="126"/>
      <c r="G513" s="127"/>
      <c r="H513" s="253"/>
      <c r="I513" s="93"/>
      <c r="J513" s="230"/>
      <c r="K513" s="148"/>
      <c r="L513" s="148"/>
      <c r="M513" s="148"/>
      <c r="N513" s="148"/>
      <c r="O513" s="148"/>
      <c r="P513" s="148"/>
      <c r="Q513" s="148"/>
      <c r="R513" s="148"/>
      <c r="S513" s="148"/>
      <c r="T513" s="148"/>
      <c r="U513" s="148"/>
      <c r="V513" s="148"/>
      <c r="W513" s="148"/>
      <c r="X513" s="148"/>
      <c r="Y513" s="148"/>
      <c r="Z513" s="148"/>
    </row>
    <row r="514" spans="1:26" x14ac:dyDescent="0.25">
      <c r="A514" s="230"/>
      <c r="B514" s="49"/>
      <c r="C514" s="128" t="s">
        <v>5234</v>
      </c>
      <c r="D514" s="153">
        <f t="shared" si="37"/>
        <v>1</v>
      </c>
      <c r="E514" s="126">
        <v>1</v>
      </c>
      <c r="F514" s="126"/>
      <c r="G514" s="127"/>
      <c r="H514" s="253"/>
      <c r="I514" s="93"/>
      <c r="J514" s="230"/>
      <c r="K514" s="148"/>
      <c r="L514" s="148"/>
      <c r="M514" s="148"/>
      <c r="N514" s="148"/>
      <c r="O514" s="148"/>
      <c r="P514" s="148"/>
      <c r="Q514" s="148"/>
      <c r="R514" s="148"/>
      <c r="S514" s="148"/>
      <c r="T514" s="148"/>
      <c r="U514" s="148"/>
      <c r="V514" s="148"/>
      <c r="W514" s="148"/>
      <c r="X514" s="148"/>
      <c r="Y514" s="148"/>
      <c r="Z514" s="148"/>
    </row>
    <row r="515" spans="1:26" x14ac:dyDescent="0.25">
      <c r="A515" s="230"/>
      <c r="B515" s="49"/>
      <c r="C515" s="128" t="s">
        <v>5235</v>
      </c>
      <c r="D515" s="153">
        <f t="shared" si="37"/>
        <v>1</v>
      </c>
      <c r="E515" s="126">
        <v>1</v>
      </c>
      <c r="F515" s="126"/>
      <c r="G515" s="127"/>
      <c r="H515" s="253"/>
      <c r="I515" s="129"/>
      <c r="J515" s="230"/>
      <c r="K515" s="148"/>
      <c r="L515" s="148"/>
      <c r="M515" s="148"/>
      <c r="N515" s="148"/>
      <c r="O515" s="148"/>
      <c r="P515" s="148"/>
      <c r="Q515" s="148"/>
      <c r="R515" s="148"/>
      <c r="S515" s="148"/>
      <c r="T515" s="148"/>
      <c r="U515" s="148"/>
      <c r="V515" s="148"/>
      <c r="W515" s="148"/>
      <c r="X515" s="148"/>
      <c r="Y515" s="148"/>
      <c r="Z515" s="148"/>
    </row>
    <row r="516" spans="1:26" ht="24" x14ac:dyDescent="0.25">
      <c r="A516" s="230"/>
      <c r="B516" s="49"/>
      <c r="C516" s="128" t="s">
        <v>5236</v>
      </c>
      <c r="D516" s="153">
        <f t="shared" si="37"/>
        <v>1</v>
      </c>
      <c r="E516" s="126">
        <v>1</v>
      </c>
      <c r="F516" s="126"/>
      <c r="G516" s="127"/>
      <c r="H516" s="253"/>
      <c r="I516" s="129"/>
      <c r="J516" s="230"/>
      <c r="K516" s="148"/>
      <c r="L516" s="148"/>
      <c r="M516" s="148"/>
      <c r="N516" s="148"/>
      <c r="O516" s="148"/>
      <c r="P516" s="148"/>
      <c r="Q516" s="148"/>
      <c r="R516" s="148"/>
      <c r="S516" s="148"/>
      <c r="T516" s="148"/>
      <c r="U516" s="148"/>
      <c r="V516" s="148"/>
      <c r="W516" s="148"/>
      <c r="X516" s="148"/>
      <c r="Y516" s="148"/>
      <c r="Z516" s="148"/>
    </row>
    <row r="517" spans="1:26" x14ac:dyDescent="0.25">
      <c r="A517" s="230"/>
      <c r="B517" s="49"/>
      <c r="C517" s="234"/>
      <c r="D517" s="253"/>
      <c r="E517" s="253"/>
      <c r="F517" s="253"/>
      <c r="G517" s="253"/>
      <c r="H517" s="253"/>
      <c r="I517" s="129"/>
      <c r="J517" s="230"/>
      <c r="K517" s="148"/>
      <c r="L517" s="148"/>
      <c r="M517" s="148"/>
      <c r="N517" s="148"/>
      <c r="O517" s="148"/>
      <c r="P517" s="148"/>
      <c r="Q517" s="148"/>
      <c r="R517" s="148"/>
      <c r="S517" s="148"/>
      <c r="T517" s="148"/>
      <c r="U517" s="148"/>
      <c r="V517" s="148"/>
      <c r="W517" s="148"/>
      <c r="X517" s="148"/>
      <c r="Y517" s="148"/>
      <c r="Z517" s="148"/>
    </row>
    <row r="518" spans="1:26" x14ac:dyDescent="0.25">
      <c r="A518" s="230"/>
      <c r="B518" s="49"/>
      <c r="C518" s="234" t="s">
        <v>1480</v>
      </c>
      <c r="D518" s="253"/>
      <c r="E518" s="253"/>
      <c r="F518" s="253"/>
      <c r="G518" s="253"/>
      <c r="H518" s="253"/>
      <c r="I518" s="129"/>
      <c r="J518" s="230"/>
      <c r="K518" s="148"/>
      <c r="L518" s="148"/>
      <c r="M518" s="148"/>
      <c r="N518" s="148"/>
      <c r="O518" s="148"/>
      <c r="P518" s="148"/>
      <c r="Q518" s="148"/>
      <c r="R518" s="148"/>
      <c r="S518" s="148"/>
      <c r="T518" s="148"/>
      <c r="U518" s="148"/>
      <c r="V518" s="148"/>
      <c r="W518" s="148"/>
      <c r="X518" s="148"/>
      <c r="Y518" s="148"/>
      <c r="Z518" s="148"/>
    </row>
    <row r="519" spans="1:26" x14ac:dyDescent="0.25">
      <c r="A519" s="230"/>
      <c r="B519" s="49"/>
      <c r="C519" s="234"/>
      <c r="D519" s="253"/>
      <c r="E519" s="253"/>
      <c r="F519" s="253"/>
      <c r="G519" s="253"/>
      <c r="H519" s="253"/>
      <c r="I519" s="129"/>
      <c r="J519" s="230"/>
      <c r="K519" s="148"/>
      <c r="L519" s="148"/>
      <c r="M519" s="148"/>
      <c r="N519" s="148"/>
      <c r="O519" s="148"/>
      <c r="P519" s="148"/>
      <c r="Q519" s="148"/>
      <c r="R519" s="148"/>
      <c r="S519" s="148"/>
      <c r="T519" s="148"/>
      <c r="U519" s="148"/>
      <c r="V519" s="148"/>
      <c r="W519" s="148"/>
      <c r="X519" s="148"/>
      <c r="Y519" s="148"/>
      <c r="Z519" s="148"/>
    </row>
    <row r="520" spans="1:26" x14ac:dyDescent="0.25">
      <c r="A520" s="230"/>
      <c r="B520" s="49"/>
      <c r="C520" s="232" t="s">
        <v>726</v>
      </c>
      <c r="D520" s="231"/>
      <c r="E520" s="231" t="s">
        <v>1485</v>
      </c>
      <c r="F520" s="231" t="s">
        <v>712</v>
      </c>
      <c r="G520" s="231" t="s">
        <v>1486</v>
      </c>
      <c r="H520" s="253"/>
      <c r="I520" s="129"/>
      <c r="J520" s="230"/>
      <c r="K520" s="148"/>
      <c r="L520" s="148"/>
      <c r="M520" s="148"/>
      <c r="N520" s="148"/>
      <c r="O520" s="148"/>
      <c r="P520" s="148"/>
      <c r="Q520" s="148"/>
      <c r="R520" s="148"/>
      <c r="S520" s="148"/>
      <c r="T520" s="148"/>
      <c r="U520" s="148"/>
      <c r="V520" s="148"/>
      <c r="W520" s="148"/>
      <c r="X520" s="148"/>
      <c r="Y520" s="148"/>
      <c r="Z520" s="148"/>
    </row>
    <row r="521" spans="1:26" x14ac:dyDescent="0.25">
      <c r="A521" s="230"/>
      <c r="B521" s="49"/>
      <c r="C521" s="130" t="s">
        <v>5237</v>
      </c>
      <c r="D521" s="153">
        <f t="shared" ref="D521:D527" si="38">IF(E521="Justificado",0,1)</f>
        <v>1</v>
      </c>
      <c r="E521" s="126">
        <v>1</v>
      </c>
      <c r="F521" s="126"/>
      <c r="G521" s="127"/>
      <c r="H521" s="253"/>
      <c r="I521" s="129"/>
      <c r="J521" s="230"/>
      <c r="K521" s="148"/>
      <c r="L521" s="148"/>
      <c r="M521" s="148"/>
      <c r="N521" s="148"/>
      <c r="O521" s="148"/>
      <c r="P521" s="148"/>
      <c r="Q521" s="148"/>
      <c r="R521" s="148"/>
      <c r="S521" s="148"/>
      <c r="T521" s="148"/>
      <c r="U521" s="148"/>
      <c r="V521" s="148"/>
      <c r="W521" s="148"/>
      <c r="X521" s="148"/>
      <c r="Y521" s="148"/>
      <c r="Z521" s="148"/>
    </row>
    <row r="522" spans="1:26" ht="36" x14ac:dyDescent="0.25">
      <c r="A522" s="230"/>
      <c r="B522" s="49"/>
      <c r="C522" s="124" t="s">
        <v>5134</v>
      </c>
      <c r="D522" s="153">
        <f t="shared" si="38"/>
        <v>1</v>
      </c>
      <c r="E522" s="126">
        <v>1</v>
      </c>
      <c r="F522" s="126"/>
      <c r="G522" s="127"/>
      <c r="H522" s="253"/>
      <c r="I522" s="129"/>
      <c r="J522" s="230"/>
      <c r="K522" s="148"/>
      <c r="L522" s="148"/>
      <c r="M522" s="148"/>
      <c r="N522" s="148"/>
      <c r="O522" s="148"/>
      <c r="P522" s="148"/>
      <c r="Q522" s="148"/>
      <c r="R522" s="148"/>
      <c r="S522" s="148"/>
      <c r="T522" s="148"/>
      <c r="U522" s="148"/>
      <c r="V522" s="148"/>
      <c r="W522" s="148"/>
      <c r="X522" s="148"/>
      <c r="Y522" s="148"/>
      <c r="Z522" s="148"/>
    </row>
    <row r="523" spans="1:26" ht="36" x14ac:dyDescent="0.25">
      <c r="A523" s="230"/>
      <c r="B523" s="49"/>
      <c r="C523" s="124" t="s">
        <v>5135</v>
      </c>
      <c r="D523" s="153">
        <f t="shared" si="38"/>
        <v>1</v>
      </c>
      <c r="E523" s="126">
        <v>1</v>
      </c>
      <c r="F523" s="126"/>
      <c r="G523" s="127"/>
      <c r="H523" s="253"/>
      <c r="I523" s="129"/>
      <c r="J523" s="230"/>
      <c r="K523" s="148"/>
      <c r="L523" s="148"/>
      <c r="M523" s="148"/>
      <c r="N523" s="148"/>
      <c r="O523" s="148"/>
      <c r="P523" s="148"/>
      <c r="Q523" s="148"/>
      <c r="R523" s="148"/>
      <c r="S523" s="148"/>
      <c r="T523" s="148"/>
      <c r="U523" s="148"/>
      <c r="V523" s="148"/>
      <c r="W523" s="148"/>
      <c r="X523" s="148"/>
      <c r="Y523" s="148"/>
      <c r="Z523" s="148"/>
    </row>
    <row r="524" spans="1:26" ht="24" x14ac:dyDescent="0.25">
      <c r="A524" s="230"/>
      <c r="B524" s="49"/>
      <c r="C524" s="124" t="s">
        <v>5136</v>
      </c>
      <c r="D524" s="153">
        <f t="shared" si="38"/>
        <v>1</v>
      </c>
      <c r="E524" s="126">
        <v>1</v>
      </c>
      <c r="F524" s="126"/>
      <c r="G524" s="127"/>
      <c r="H524" s="253"/>
      <c r="I524" s="129"/>
      <c r="J524" s="230"/>
      <c r="K524" s="148"/>
      <c r="L524" s="148"/>
      <c r="M524" s="148"/>
      <c r="N524" s="148"/>
      <c r="O524" s="148"/>
      <c r="P524" s="148"/>
      <c r="Q524" s="148"/>
      <c r="R524" s="148"/>
      <c r="S524" s="148"/>
      <c r="T524" s="148"/>
      <c r="U524" s="148"/>
      <c r="V524" s="148"/>
      <c r="W524" s="148"/>
      <c r="X524" s="148"/>
      <c r="Y524" s="148"/>
      <c r="Z524" s="148"/>
    </row>
    <row r="525" spans="1:26" ht="24" x14ac:dyDescent="0.25">
      <c r="A525" s="230"/>
      <c r="B525" s="49"/>
      <c r="C525" s="124" t="s">
        <v>4238</v>
      </c>
      <c r="D525" s="153">
        <f t="shared" si="38"/>
        <v>1</v>
      </c>
      <c r="E525" s="126">
        <v>1</v>
      </c>
      <c r="F525" s="126"/>
      <c r="G525" s="127"/>
      <c r="H525" s="253"/>
      <c r="I525" s="129"/>
      <c r="J525" s="230"/>
      <c r="K525" s="148"/>
      <c r="L525" s="148"/>
      <c r="M525" s="148"/>
      <c r="N525" s="148"/>
      <c r="O525" s="148"/>
      <c r="P525" s="148"/>
      <c r="Q525" s="148"/>
      <c r="R525" s="148"/>
      <c r="S525" s="148"/>
      <c r="T525" s="148"/>
      <c r="U525" s="148"/>
      <c r="V525" s="148"/>
      <c r="W525" s="148"/>
      <c r="X525" s="148"/>
      <c r="Y525" s="148"/>
      <c r="Z525" s="148"/>
    </row>
    <row r="526" spans="1:26" ht="24" x14ac:dyDescent="0.25">
      <c r="A526" s="230"/>
      <c r="B526" s="49"/>
      <c r="C526" s="124" t="s">
        <v>5137</v>
      </c>
      <c r="D526" s="153">
        <f t="shared" si="38"/>
        <v>1</v>
      </c>
      <c r="E526" s="126">
        <v>1</v>
      </c>
      <c r="F526" s="126"/>
      <c r="G526" s="127"/>
      <c r="H526" s="253"/>
      <c r="I526" s="129"/>
      <c r="J526" s="230"/>
      <c r="K526" s="148"/>
      <c r="L526" s="148"/>
      <c r="M526" s="148"/>
      <c r="N526" s="148"/>
      <c r="O526" s="148"/>
      <c r="P526" s="148"/>
      <c r="Q526" s="148"/>
      <c r="R526" s="148"/>
      <c r="S526" s="148"/>
      <c r="T526" s="148"/>
      <c r="U526" s="148"/>
      <c r="V526" s="148"/>
      <c r="W526" s="148"/>
      <c r="X526" s="148"/>
      <c r="Y526" s="148"/>
      <c r="Z526" s="148"/>
    </row>
    <row r="527" spans="1:26" ht="36" x14ac:dyDescent="0.25">
      <c r="A527" s="230"/>
      <c r="B527" s="49"/>
      <c r="C527" s="124" t="s">
        <v>5138</v>
      </c>
      <c r="D527" s="153">
        <f t="shared" si="38"/>
        <v>1</v>
      </c>
      <c r="E527" s="126">
        <v>1</v>
      </c>
      <c r="F527" s="126"/>
      <c r="G527" s="127"/>
      <c r="H527" s="253"/>
      <c r="I527" s="129"/>
      <c r="J527" s="230"/>
      <c r="K527" s="148"/>
      <c r="L527" s="148"/>
      <c r="M527" s="148"/>
      <c r="N527" s="148"/>
      <c r="O527" s="148"/>
      <c r="P527" s="148"/>
      <c r="Q527" s="148"/>
      <c r="R527" s="148"/>
      <c r="S527" s="148"/>
      <c r="T527" s="148"/>
      <c r="U527" s="148"/>
      <c r="V527" s="148"/>
      <c r="W527" s="148"/>
      <c r="X527" s="148"/>
      <c r="Y527" s="148"/>
      <c r="Z527" s="148"/>
    </row>
    <row r="528" spans="1:26" ht="36" x14ac:dyDescent="0.25">
      <c r="A528" s="230"/>
      <c r="B528" s="49"/>
      <c r="C528" s="130" t="s">
        <v>5238</v>
      </c>
      <c r="D528" s="153">
        <f t="shared" ref="D528:D529" si="39">IF(E528="Justificado",0,1)</f>
        <v>1</v>
      </c>
      <c r="E528" s="126">
        <v>1</v>
      </c>
      <c r="F528" s="126"/>
      <c r="G528" s="127"/>
      <c r="H528" s="253"/>
      <c r="I528" s="129"/>
      <c r="J528" s="230"/>
      <c r="K528" s="148"/>
      <c r="L528" s="148"/>
      <c r="M528" s="148"/>
      <c r="N528" s="148"/>
      <c r="O528" s="148"/>
      <c r="P528" s="148"/>
      <c r="Q528" s="148"/>
      <c r="R528" s="148"/>
      <c r="S528" s="148"/>
      <c r="T528" s="148"/>
      <c r="U528" s="148"/>
      <c r="V528" s="148"/>
      <c r="W528" s="148"/>
      <c r="X528" s="148"/>
      <c r="Y528" s="148"/>
      <c r="Z528" s="148"/>
    </row>
    <row r="529" spans="1:26" x14ac:dyDescent="0.25">
      <c r="A529" s="230"/>
      <c r="B529" s="49"/>
      <c r="C529" s="124" t="s">
        <v>4716</v>
      </c>
      <c r="D529" s="153">
        <f t="shared" si="39"/>
        <v>1</v>
      </c>
      <c r="E529" s="126">
        <v>1</v>
      </c>
      <c r="F529" s="126"/>
      <c r="G529" s="127"/>
      <c r="H529" s="253"/>
      <c r="I529" s="129"/>
      <c r="J529" s="230"/>
      <c r="K529" s="148"/>
      <c r="L529" s="148"/>
      <c r="M529" s="148"/>
      <c r="N529" s="148"/>
      <c r="O529" s="148"/>
      <c r="P529" s="148"/>
      <c r="Q529" s="148"/>
      <c r="R529" s="148"/>
      <c r="S529" s="148"/>
      <c r="T529" s="148"/>
      <c r="U529" s="148"/>
      <c r="V529" s="148"/>
      <c r="W529" s="148"/>
      <c r="X529" s="148"/>
      <c r="Y529" s="148"/>
      <c r="Z529" s="148"/>
    </row>
    <row r="530" spans="1:26" x14ac:dyDescent="0.25">
      <c r="A530" s="230"/>
      <c r="B530" s="97"/>
      <c r="C530" s="254"/>
      <c r="D530" s="255"/>
      <c r="E530" s="255"/>
      <c r="F530" s="255"/>
      <c r="G530" s="255"/>
      <c r="H530" s="255"/>
      <c r="I530" s="98"/>
      <c r="J530" s="230"/>
      <c r="K530" s="148"/>
      <c r="L530" s="148"/>
      <c r="M530" s="148"/>
      <c r="N530" s="148"/>
      <c r="O530" s="148"/>
      <c r="P530" s="148"/>
      <c r="Q530" s="148"/>
      <c r="R530" s="148"/>
      <c r="S530" s="148"/>
      <c r="T530" s="148"/>
      <c r="U530" s="148"/>
      <c r="V530" s="148"/>
      <c r="W530" s="148"/>
      <c r="X530" s="148"/>
      <c r="Y530" s="148"/>
      <c r="Z530" s="148"/>
    </row>
    <row r="531" spans="1:26" x14ac:dyDescent="0.25">
      <c r="A531" s="230"/>
      <c r="B531" s="230"/>
      <c r="C531" s="256"/>
      <c r="D531" s="230"/>
      <c r="E531" s="230"/>
      <c r="F531" s="230"/>
      <c r="G531" s="230"/>
      <c r="H531" s="230"/>
      <c r="I531" s="230"/>
      <c r="J531" s="230"/>
      <c r="K531" s="148"/>
      <c r="L531" s="148"/>
      <c r="M531" s="148"/>
      <c r="N531" s="148"/>
      <c r="O531" s="148"/>
      <c r="P531" s="148"/>
      <c r="Q531" s="148"/>
      <c r="R531" s="148"/>
      <c r="S531" s="148"/>
      <c r="T531" s="148"/>
      <c r="U531" s="148"/>
      <c r="V531" s="148"/>
      <c r="W531" s="148"/>
      <c r="X531" s="148"/>
      <c r="Y531" s="148"/>
      <c r="Z531" s="148"/>
    </row>
    <row r="532" spans="1:26" x14ac:dyDescent="0.25">
      <c r="A532" s="148"/>
      <c r="B532" s="148"/>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x14ac:dyDescent="0.25">
      <c r="A533" s="148"/>
      <c r="B533" s="148"/>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x14ac:dyDescent="0.25">
      <c r="A534" s="148"/>
      <c r="B534" s="148"/>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x14ac:dyDescent="0.25">
      <c r="A535" s="148"/>
      <c r="B535" s="148"/>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x14ac:dyDescent="0.25">
      <c r="A536" s="148"/>
      <c r="B536" s="148"/>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sheetData>
  <sheetProtection sheet="1" objects="1" scenarios="1"/>
  <mergeCells count="28">
    <mergeCell ref="E68:G68"/>
    <mergeCell ref="C1:G1"/>
    <mergeCell ref="C3:G3"/>
    <mergeCell ref="B17:H17"/>
    <mergeCell ref="E24:G24"/>
    <mergeCell ref="B61:H61"/>
    <mergeCell ref="B107:H107"/>
    <mergeCell ref="E114:G114"/>
    <mergeCell ref="B146:H146"/>
    <mergeCell ref="E153:G153"/>
    <mergeCell ref="B183:H183"/>
    <mergeCell ref="E190:G190"/>
    <mergeCell ref="B223:H223"/>
    <mergeCell ref="B417:H417"/>
    <mergeCell ref="B381:H381"/>
    <mergeCell ref="E388:G388"/>
    <mergeCell ref="B345:H345"/>
    <mergeCell ref="E352:G352"/>
    <mergeCell ref="E230:G230"/>
    <mergeCell ref="B268:H268"/>
    <mergeCell ref="E275:G275"/>
    <mergeCell ref="E501:G501"/>
    <mergeCell ref="B307:H307"/>
    <mergeCell ref="E424:G424"/>
    <mergeCell ref="E314:G314"/>
    <mergeCell ref="B454:H454"/>
    <mergeCell ref="E461:G461"/>
    <mergeCell ref="B494:H494"/>
  </mergeCells>
  <hyperlinks>
    <hyperlink ref="A1" location="Google_Sheet_Link_2140382931" display="Volver al índice"/>
  </hyperlink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5"/>
  <sheetViews>
    <sheetView workbookViewId="0">
      <pane ySplit="1" topLeftCell="A308" activePane="bottomLeft" state="frozen"/>
      <selection pane="bottomLeft" activeCell="C1" sqref="C1:G1 E9:E11 E19:E21 D28:D60 D65:D73 E83:E85 D92:D109 D114:D122 E132:E134 D141:D151 D156:D164 E174:E176 D183:D200 D205:D213 E223:E225 D232:D247 D252:D260 E270:E272 D279:D292 D297:D305 E315:E317 D324:D355 D360:D368"/>
    </sheetView>
  </sheetViews>
  <sheetFormatPr baseColWidth="10" defaultColWidth="14.42578125" defaultRowHeight="15" x14ac:dyDescent="0.25"/>
  <cols>
    <col min="1" max="1" width="9.7109375" style="48" customWidth="1"/>
    <col min="2" max="2" width="10.42578125" style="48" customWidth="1"/>
    <col min="3" max="3" width="60.42578125" style="48" customWidth="1"/>
    <col min="4" max="4" width="3.8554687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ht="28.5" customHeight="1"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5239</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Específicos'!K10="NO","NA",AVERAGE(E19,E83,E132,E174,E223,E270,E315))</f>
        <v>NA</v>
      </c>
      <c r="F9" s="239"/>
      <c r="G9" s="234"/>
      <c r="H9" s="234"/>
      <c r="I9" s="232"/>
      <c r="J9" s="233"/>
    </row>
    <row r="10" spans="1:26" ht="18.75" x14ac:dyDescent="0.25">
      <c r="A10" s="230"/>
      <c r="B10" s="240"/>
      <c r="C10" s="237" t="s">
        <v>1474</v>
      </c>
      <c r="D10" s="231"/>
      <c r="E10" s="238" t="str">
        <f>IF('Aplicabilidad Específicos'!K10="NO","NA",AVERAGE(E20,E84,E133,E175,E224,E271,E316))</f>
        <v>NA</v>
      </c>
      <c r="F10" s="239"/>
      <c r="G10" s="231"/>
      <c r="H10" s="232"/>
      <c r="I10" s="232"/>
      <c r="J10" s="233"/>
    </row>
    <row r="11" spans="1:26" ht="18.75" x14ac:dyDescent="0.25">
      <c r="A11" s="234"/>
      <c r="B11" s="234"/>
      <c r="C11" s="237" t="s">
        <v>1475</v>
      </c>
      <c r="D11" s="234"/>
      <c r="E11" s="241" t="str">
        <f>IF('Aplicabilidad Específicos'!K10="NO","NA",AVERAGE(E21,E85,E134,E176,E225,E272,E317))</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5240</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IF(SUM(D28:D60)=0,"NA",SUM(E28:E60)/SUM(D28:D60))</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IF(SUM(D28:D60)=0,"NA",SUM(E65:E73)/SUM(D65:D73))</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IF(SUM(D28:D60)=0,"NA",E19*0.6+E20*0.4)</f>
        <v>1</v>
      </c>
      <c r="F21" s="249"/>
      <c r="G21" s="235" t="s">
        <v>3917</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 t="shared" ref="D28:D35"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x14ac:dyDescent="0.25">
      <c r="A30" s="230"/>
      <c r="B30" s="49"/>
      <c r="C30" s="128" t="s">
        <v>5241</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5242</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5243</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24" x14ac:dyDescent="0.25">
      <c r="A33" s="230"/>
      <c r="B33" s="49"/>
      <c r="C33" s="128" t="s">
        <v>5244</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x14ac:dyDescent="0.25">
      <c r="A34" s="230"/>
      <c r="B34" s="49"/>
      <c r="C34" s="128" t="s">
        <v>5245</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x14ac:dyDescent="0.25">
      <c r="A35" s="230"/>
      <c r="B35" s="49"/>
      <c r="C35" s="128" t="s">
        <v>5246</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x14ac:dyDescent="0.25">
      <c r="A36" s="230"/>
      <c r="B36" s="49"/>
      <c r="C36" s="128" t="s">
        <v>5247</v>
      </c>
      <c r="D36" s="153">
        <f t="shared" ref="D36:D60" si="1">IF(E36="Justificado",0,1)</f>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x14ac:dyDescent="0.25">
      <c r="A37" s="230"/>
      <c r="B37" s="49"/>
      <c r="C37" s="128" t="s">
        <v>5248</v>
      </c>
      <c r="D37" s="153">
        <f t="shared" si="1"/>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36" x14ac:dyDescent="0.25">
      <c r="A38" s="230"/>
      <c r="B38" s="49"/>
      <c r="C38" s="128" t="s">
        <v>5249</v>
      </c>
      <c r="D38" s="153">
        <f t="shared" si="1"/>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x14ac:dyDescent="0.25">
      <c r="A39" s="230"/>
      <c r="B39" s="49"/>
      <c r="C39" s="128" t="s">
        <v>5250</v>
      </c>
      <c r="D39" s="153">
        <f t="shared" si="1"/>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ht="24" x14ac:dyDescent="0.25">
      <c r="A40" s="230"/>
      <c r="B40" s="49"/>
      <c r="C40" s="128" t="s">
        <v>5251</v>
      </c>
      <c r="D40" s="153">
        <f t="shared" si="1"/>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ht="36" x14ac:dyDescent="0.25">
      <c r="A41" s="230"/>
      <c r="B41" s="49"/>
      <c r="C41" s="128" t="s">
        <v>5252</v>
      </c>
      <c r="D41" s="153">
        <f t="shared" si="1"/>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ht="24" x14ac:dyDescent="0.25">
      <c r="A42" s="230"/>
      <c r="B42" s="49"/>
      <c r="C42" s="128" t="s">
        <v>5253</v>
      </c>
      <c r="D42" s="153">
        <f t="shared" si="1"/>
        <v>1</v>
      </c>
      <c r="E42" s="126">
        <v>1</v>
      </c>
      <c r="F42" s="126"/>
      <c r="G42" s="127"/>
      <c r="H42" s="253"/>
      <c r="I42" s="93"/>
      <c r="J42" s="230"/>
      <c r="K42" s="148"/>
      <c r="L42" s="148"/>
      <c r="M42" s="148"/>
      <c r="N42" s="148"/>
      <c r="O42" s="148"/>
      <c r="P42" s="148"/>
      <c r="Q42" s="148"/>
      <c r="R42" s="148"/>
      <c r="S42" s="148"/>
      <c r="T42" s="148"/>
      <c r="U42" s="148"/>
      <c r="V42" s="148"/>
      <c r="W42" s="148"/>
      <c r="X42" s="148"/>
      <c r="Y42" s="148"/>
      <c r="Z42" s="148"/>
    </row>
    <row r="43" spans="1:26" x14ac:dyDescent="0.25">
      <c r="A43" s="230"/>
      <c r="B43" s="49"/>
      <c r="C43" s="124" t="s">
        <v>1487</v>
      </c>
      <c r="D43" s="153">
        <f t="shared" si="1"/>
        <v>1</v>
      </c>
      <c r="E43" s="126">
        <v>1</v>
      </c>
      <c r="F43" s="126"/>
      <c r="G43" s="127"/>
      <c r="H43" s="253"/>
      <c r="I43" s="93"/>
      <c r="J43" s="230"/>
      <c r="K43" s="148"/>
      <c r="L43" s="148"/>
      <c r="M43" s="148"/>
      <c r="N43" s="148"/>
      <c r="O43" s="148"/>
      <c r="P43" s="148"/>
      <c r="Q43" s="148"/>
      <c r="R43" s="148"/>
      <c r="S43" s="148"/>
      <c r="T43" s="148"/>
      <c r="U43" s="148"/>
      <c r="V43" s="148"/>
      <c r="W43" s="148"/>
      <c r="X43" s="148"/>
      <c r="Y43" s="148"/>
      <c r="Z43" s="148"/>
    </row>
    <row r="44" spans="1:26" ht="24" x14ac:dyDescent="0.25">
      <c r="A44" s="230"/>
      <c r="B44" s="49"/>
      <c r="C44" s="124" t="s">
        <v>1488</v>
      </c>
      <c r="D44" s="153">
        <f t="shared" si="1"/>
        <v>1</v>
      </c>
      <c r="E44" s="126">
        <v>1</v>
      </c>
      <c r="F44" s="126"/>
      <c r="G44" s="127"/>
      <c r="H44" s="253"/>
      <c r="I44" s="93"/>
      <c r="J44" s="230"/>
      <c r="K44" s="148"/>
      <c r="L44" s="148"/>
      <c r="M44" s="148"/>
      <c r="N44" s="148"/>
      <c r="O44" s="148"/>
      <c r="P44" s="148"/>
      <c r="Q44" s="148"/>
      <c r="R44" s="148"/>
      <c r="S44" s="148"/>
      <c r="T44" s="148"/>
      <c r="U44" s="148"/>
      <c r="V44" s="148"/>
      <c r="W44" s="148"/>
      <c r="X44" s="148"/>
      <c r="Y44" s="148"/>
      <c r="Z44" s="148"/>
    </row>
    <row r="45" spans="1:26" ht="24" x14ac:dyDescent="0.25">
      <c r="A45" s="230"/>
      <c r="B45" s="49"/>
      <c r="C45" s="128" t="s">
        <v>5254</v>
      </c>
      <c r="D45" s="153">
        <f t="shared" si="1"/>
        <v>1</v>
      </c>
      <c r="E45" s="126">
        <v>1</v>
      </c>
      <c r="F45" s="126"/>
      <c r="G45" s="127"/>
      <c r="H45" s="253"/>
      <c r="I45" s="93"/>
      <c r="J45" s="230"/>
      <c r="K45" s="148"/>
      <c r="L45" s="148"/>
      <c r="M45" s="148"/>
      <c r="N45" s="148"/>
      <c r="O45" s="148"/>
      <c r="P45" s="148"/>
      <c r="Q45" s="148"/>
      <c r="R45" s="148"/>
      <c r="S45" s="148"/>
      <c r="T45" s="148"/>
      <c r="U45" s="148"/>
      <c r="V45" s="148"/>
      <c r="W45" s="148"/>
      <c r="X45" s="148"/>
      <c r="Y45" s="148"/>
      <c r="Z45" s="148"/>
    </row>
    <row r="46" spans="1:26" x14ac:dyDescent="0.25">
      <c r="A46" s="230"/>
      <c r="B46" s="49"/>
      <c r="C46" s="128" t="s">
        <v>5255</v>
      </c>
      <c r="D46" s="153">
        <f t="shared" si="1"/>
        <v>1</v>
      </c>
      <c r="E46" s="126">
        <v>1</v>
      </c>
      <c r="F46" s="126"/>
      <c r="G46" s="127"/>
      <c r="H46" s="253"/>
      <c r="I46" s="93"/>
      <c r="J46" s="230"/>
      <c r="K46" s="148"/>
      <c r="L46" s="148"/>
      <c r="M46" s="148"/>
      <c r="N46" s="148"/>
      <c r="O46" s="148"/>
      <c r="P46" s="148"/>
      <c r="Q46" s="148"/>
      <c r="R46" s="148"/>
      <c r="S46" s="148"/>
      <c r="T46" s="148"/>
      <c r="U46" s="148"/>
      <c r="V46" s="148"/>
      <c r="W46" s="148"/>
      <c r="X46" s="148"/>
      <c r="Y46" s="148"/>
      <c r="Z46" s="148"/>
    </row>
    <row r="47" spans="1:26" x14ac:dyDescent="0.25">
      <c r="A47" s="230"/>
      <c r="B47" s="49"/>
      <c r="C47" s="128" t="s">
        <v>5256</v>
      </c>
      <c r="D47" s="153">
        <f t="shared" si="1"/>
        <v>1</v>
      </c>
      <c r="E47" s="126">
        <v>1</v>
      </c>
      <c r="F47" s="126"/>
      <c r="G47" s="127"/>
      <c r="H47" s="253"/>
      <c r="I47" s="93"/>
      <c r="J47" s="230"/>
      <c r="K47" s="148"/>
      <c r="L47" s="148"/>
      <c r="M47" s="148"/>
      <c r="N47" s="148"/>
      <c r="O47" s="148"/>
      <c r="P47" s="148"/>
      <c r="Q47" s="148"/>
      <c r="R47" s="148"/>
      <c r="S47" s="148"/>
      <c r="T47" s="148"/>
      <c r="U47" s="148"/>
      <c r="V47" s="148"/>
      <c r="W47" s="148"/>
      <c r="X47" s="148"/>
      <c r="Y47" s="148"/>
      <c r="Z47" s="148"/>
    </row>
    <row r="48" spans="1:26" x14ac:dyDescent="0.25">
      <c r="A48" s="230"/>
      <c r="B48" s="49"/>
      <c r="C48" s="128" t="s">
        <v>5257</v>
      </c>
      <c r="D48" s="153">
        <f t="shared" si="1"/>
        <v>1</v>
      </c>
      <c r="E48" s="126">
        <v>1</v>
      </c>
      <c r="F48" s="126"/>
      <c r="G48" s="127"/>
      <c r="H48" s="253"/>
      <c r="I48" s="93"/>
      <c r="J48" s="230"/>
      <c r="K48" s="148"/>
      <c r="L48" s="148"/>
      <c r="M48" s="148"/>
      <c r="N48" s="148"/>
      <c r="O48" s="148"/>
      <c r="P48" s="148"/>
      <c r="Q48" s="148"/>
      <c r="R48" s="148"/>
      <c r="S48" s="148"/>
      <c r="T48" s="148"/>
      <c r="U48" s="148"/>
      <c r="V48" s="148"/>
      <c r="W48" s="148"/>
      <c r="X48" s="148"/>
      <c r="Y48" s="148"/>
      <c r="Z48" s="148"/>
    </row>
    <row r="49" spans="1:26" x14ac:dyDescent="0.25">
      <c r="A49" s="230"/>
      <c r="B49" s="49"/>
      <c r="C49" s="128" t="s">
        <v>5258</v>
      </c>
      <c r="D49" s="153">
        <f t="shared" si="1"/>
        <v>1</v>
      </c>
      <c r="E49" s="126">
        <v>1</v>
      </c>
      <c r="F49" s="126"/>
      <c r="G49" s="127"/>
      <c r="H49" s="253"/>
      <c r="I49" s="93"/>
      <c r="J49" s="230"/>
      <c r="K49" s="148"/>
      <c r="L49" s="148"/>
      <c r="M49" s="148"/>
      <c r="N49" s="148"/>
      <c r="O49" s="148"/>
      <c r="P49" s="148"/>
      <c r="Q49" s="148"/>
      <c r="R49" s="148"/>
      <c r="S49" s="148"/>
      <c r="T49" s="148"/>
      <c r="U49" s="148"/>
      <c r="V49" s="148"/>
      <c r="W49" s="148"/>
      <c r="X49" s="148"/>
      <c r="Y49" s="148"/>
      <c r="Z49" s="148"/>
    </row>
    <row r="50" spans="1:26" x14ac:dyDescent="0.25">
      <c r="A50" s="230"/>
      <c r="B50" s="49"/>
      <c r="C50" s="128" t="s">
        <v>5259</v>
      </c>
      <c r="D50" s="153">
        <f t="shared" si="1"/>
        <v>1</v>
      </c>
      <c r="E50" s="126">
        <v>1</v>
      </c>
      <c r="F50" s="126"/>
      <c r="G50" s="127"/>
      <c r="H50" s="253"/>
      <c r="I50" s="93"/>
      <c r="J50" s="230"/>
      <c r="K50" s="148"/>
      <c r="L50" s="148"/>
      <c r="M50" s="148"/>
      <c r="N50" s="148"/>
      <c r="O50" s="148"/>
      <c r="P50" s="148"/>
      <c r="Q50" s="148"/>
      <c r="R50" s="148"/>
      <c r="S50" s="148"/>
      <c r="T50" s="148"/>
      <c r="U50" s="148"/>
      <c r="V50" s="148"/>
      <c r="W50" s="148"/>
      <c r="X50" s="148"/>
      <c r="Y50" s="148"/>
      <c r="Z50" s="148"/>
    </row>
    <row r="51" spans="1:26" x14ac:dyDescent="0.25">
      <c r="A51" s="230"/>
      <c r="B51" s="49"/>
      <c r="C51" s="128" t="s">
        <v>5260</v>
      </c>
      <c r="D51" s="153">
        <f t="shared" si="1"/>
        <v>1</v>
      </c>
      <c r="E51" s="126">
        <v>1</v>
      </c>
      <c r="F51" s="126"/>
      <c r="G51" s="127"/>
      <c r="H51" s="253"/>
      <c r="I51" s="93"/>
      <c r="J51" s="230"/>
      <c r="K51" s="148"/>
      <c r="L51" s="148"/>
      <c r="M51" s="148"/>
      <c r="N51" s="148"/>
      <c r="O51" s="148"/>
      <c r="P51" s="148"/>
      <c r="Q51" s="148"/>
      <c r="R51" s="148"/>
      <c r="S51" s="148"/>
      <c r="T51" s="148"/>
      <c r="U51" s="148"/>
      <c r="V51" s="148"/>
      <c r="W51" s="148"/>
      <c r="X51" s="148"/>
      <c r="Y51" s="148"/>
      <c r="Z51" s="148"/>
    </row>
    <row r="52" spans="1:26" ht="24" x14ac:dyDescent="0.25">
      <c r="A52" s="230"/>
      <c r="B52" s="49"/>
      <c r="C52" s="128" t="s">
        <v>5261</v>
      </c>
      <c r="D52" s="153">
        <f t="shared" si="1"/>
        <v>1</v>
      </c>
      <c r="E52" s="126">
        <v>1</v>
      </c>
      <c r="F52" s="126"/>
      <c r="G52" s="127"/>
      <c r="H52" s="253"/>
      <c r="I52" s="93"/>
      <c r="J52" s="230"/>
      <c r="K52" s="148"/>
      <c r="L52" s="148"/>
      <c r="M52" s="148"/>
      <c r="N52" s="148"/>
      <c r="O52" s="148"/>
      <c r="P52" s="148"/>
      <c r="Q52" s="148"/>
      <c r="R52" s="148"/>
      <c r="S52" s="148"/>
      <c r="T52" s="148"/>
      <c r="U52" s="148"/>
      <c r="V52" s="148"/>
      <c r="W52" s="148"/>
      <c r="X52" s="148"/>
      <c r="Y52" s="148"/>
      <c r="Z52" s="148"/>
    </row>
    <row r="53" spans="1:26" x14ac:dyDescent="0.25">
      <c r="A53" s="230"/>
      <c r="B53" s="49"/>
      <c r="C53" s="128" t="s">
        <v>5262</v>
      </c>
      <c r="D53" s="153">
        <f t="shared" si="1"/>
        <v>1</v>
      </c>
      <c r="E53" s="126">
        <v>1</v>
      </c>
      <c r="F53" s="126"/>
      <c r="G53" s="127"/>
      <c r="H53" s="253"/>
      <c r="I53" s="93"/>
      <c r="J53" s="230"/>
      <c r="K53" s="148"/>
      <c r="L53" s="148"/>
      <c r="M53" s="148"/>
      <c r="N53" s="148"/>
      <c r="O53" s="148"/>
      <c r="P53" s="148"/>
      <c r="Q53" s="148"/>
      <c r="R53" s="148"/>
      <c r="S53" s="148"/>
      <c r="T53" s="148"/>
      <c r="U53" s="148"/>
      <c r="V53" s="148"/>
      <c r="W53" s="148"/>
      <c r="X53" s="148"/>
      <c r="Y53" s="148"/>
      <c r="Z53" s="148"/>
    </row>
    <row r="54" spans="1:26" x14ac:dyDescent="0.25">
      <c r="A54" s="230"/>
      <c r="B54" s="49"/>
      <c r="C54" s="128" t="s">
        <v>5263</v>
      </c>
      <c r="D54" s="153">
        <f t="shared" si="1"/>
        <v>1</v>
      </c>
      <c r="E54" s="126">
        <v>1</v>
      </c>
      <c r="F54" s="126"/>
      <c r="G54" s="127"/>
      <c r="H54" s="253"/>
      <c r="I54" s="93"/>
      <c r="J54" s="230"/>
      <c r="K54" s="148"/>
      <c r="L54" s="148"/>
      <c r="M54" s="148"/>
      <c r="N54" s="148"/>
      <c r="O54" s="148"/>
      <c r="P54" s="148"/>
      <c r="Q54" s="148"/>
      <c r="R54" s="148"/>
      <c r="S54" s="148"/>
      <c r="T54" s="148"/>
      <c r="U54" s="148"/>
      <c r="V54" s="148"/>
      <c r="W54" s="148"/>
      <c r="X54" s="148"/>
      <c r="Y54" s="148"/>
      <c r="Z54" s="148"/>
    </row>
    <row r="55" spans="1:26" ht="24" x14ac:dyDescent="0.25">
      <c r="A55" s="230"/>
      <c r="B55" s="49"/>
      <c r="C55" s="128" t="s">
        <v>5264</v>
      </c>
      <c r="D55" s="153">
        <f t="shared" si="1"/>
        <v>1</v>
      </c>
      <c r="E55" s="126">
        <v>1</v>
      </c>
      <c r="F55" s="126"/>
      <c r="G55" s="127"/>
      <c r="H55" s="253"/>
      <c r="I55" s="93"/>
      <c r="J55" s="230"/>
      <c r="K55" s="148"/>
      <c r="L55" s="148"/>
      <c r="M55" s="148"/>
      <c r="N55" s="148"/>
      <c r="O55" s="148"/>
      <c r="P55" s="148"/>
      <c r="Q55" s="148"/>
      <c r="R55" s="148"/>
      <c r="S55" s="148"/>
      <c r="T55" s="148"/>
      <c r="U55" s="148"/>
      <c r="V55" s="148"/>
      <c r="W55" s="148"/>
      <c r="X55" s="148"/>
      <c r="Y55" s="148"/>
      <c r="Z55" s="148"/>
    </row>
    <row r="56" spans="1:26" x14ac:dyDescent="0.25">
      <c r="A56" s="230"/>
      <c r="B56" s="49"/>
      <c r="C56" s="128" t="s">
        <v>5265</v>
      </c>
      <c r="D56" s="153">
        <f t="shared" si="1"/>
        <v>1</v>
      </c>
      <c r="E56" s="126">
        <v>1</v>
      </c>
      <c r="F56" s="126"/>
      <c r="G56" s="127"/>
      <c r="H56" s="253"/>
      <c r="I56" s="93"/>
      <c r="J56" s="230"/>
      <c r="K56" s="148"/>
      <c r="L56" s="148"/>
      <c r="M56" s="148"/>
      <c r="N56" s="148"/>
      <c r="O56" s="148"/>
      <c r="P56" s="148"/>
      <c r="Q56" s="148"/>
      <c r="R56" s="148"/>
      <c r="S56" s="148"/>
      <c r="T56" s="148"/>
      <c r="U56" s="148"/>
      <c r="V56" s="148"/>
      <c r="W56" s="148"/>
      <c r="X56" s="148"/>
      <c r="Y56" s="148"/>
      <c r="Z56" s="148"/>
    </row>
    <row r="57" spans="1:26" ht="24" x14ac:dyDescent="0.25">
      <c r="A57" s="230"/>
      <c r="B57" s="49"/>
      <c r="C57" s="128" t="s">
        <v>5266</v>
      </c>
      <c r="D57" s="153">
        <f t="shared" si="1"/>
        <v>1</v>
      </c>
      <c r="E57" s="126">
        <v>1</v>
      </c>
      <c r="F57" s="126"/>
      <c r="G57" s="127"/>
      <c r="H57" s="253"/>
      <c r="I57" s="93"/>
      <c r="J57" s="230"/>
      <c r="K57" s="148"/>
      <c r="L57" s="148"/>
      <c r="M57" s="148"/>
      <c r="N57" s="148"/>
      <c r="O57" s="148"/>
      <c r="P57" s="148"/>
      <c r="Q57" s="148"/>
      <c r="R57" s="148"/>
      <c r="S57" s="148"/>
      <c r="T57" s="148"/>
      <c r="U57" s="148"/>
      <c r="V57" s="148"/>
      <c r="W57" s="148"/>
      <c r="X57" s="148"/>
      <c r="Y57" s="148"/>
      <c r="Z57" s="148"/>
    </row>
    <row r="58" spans="1:26" ht="24" x14ac:dyDescent="0.25">
      <c r="A58" s="230"/>
      <c r="B58" s="49"/>
      <c r="C58" s="128" t="s">
        <v>5267</v>
      </c>
      <c r="D58" s="153">
        <f t="shared" si="1"/>
        <v>1</v>
      </c>
      <c r="E58" s="126">
        <v>1</v>
      </c>
      <c r="F58" s="126"/>
      <c r="G58" s="127"/>
      <c r="H58" s="253"/>
      <c r="I58" s="93"/>
      <c r="J58" s="230"/>
      <c r="K58" s="148"/>
      <c r="L58" s="148"/>
      <c r="M58" s="148"/>
      <c r="N58" s="148"/>
      <c r="O58" s="148"/>
      <c r="P58" s="148"/>
      <c r="Q58" s="148"/>
      <c r="R58" s="148"/>
      <c r="S58" s="148"/>
      <c r="T58" s="148"/>
      <c r="U58" s="148"/>
      <c r="V58" s="148"/>
      <c r="W58" s="148"/>
      <c r="X58" s="148"/>
      <c r="Y58" s="148"/>
      <c r="Z58" s="148"/>
    </row>
    <row r="59" spans="1:26" ht="36" x14ac:dyDescent="0.25">
      <c r="A59" s="230"/>
      <c r="B59" s="49"/>
      <c r="C59" s="128" t="s">
        <v>5268</v>
      </c>
      <c r="D59" s="153">
        <f t="shared" si="1"/>
        <v>1</v>
      </c>
      <c r="E59" s="126">
        <v>1</v>
      </c>
      <c r="F59" s="126"/>
      <c r="G59" s="127"/>
      <c r="H59" s="253"/>
      <c r="I59" s="129"/>
      <c r="J59" s="230"/>
      <c r="K59" s="148"/>
      <c r="L59" s="148"/>
      <c r="M59" s="148"/>
      <c r="N59" s="148"/>
      <c r="O59" s="148"/>
      <c r="P59" s="148"/>
      <c r="Q59" s="148"/>
      <c r="R59" s="148"/>
      <c r="S59" s="148"/>
      <c r="T59" s="148"/>
      <c r="U59" s="148"/>
      <c r="V59" s="148"/>
      <c r="W59" s="148"/>
      <c r="X59" s="148"/>
      <c r="Y59" s="148"/>
      <c r="Z59" s="148"/>
    </row>
    <row r="60" spans="1:26" ht="24" x14ac:dyDescent="0.25">
      <c r="A60" s="230"/>
      <c r="B60" s="49"/>
      <c r="C60" s="128" t="s">
        <v>5269</v>
      </c>
      <c r="D60" s="153">
        <f t="shared" si="1"/>
        <v>1</v>
      </c>
      <c r="E60" s="126">
        <v>1</v>
      </c>
      <c r="F60" s="126"/>
      <c r="G60" s="127"/>
      <c r="H60" s="253"/>
      <c r="I60" s="129"/>
      <c r="J60" s="230"/>
      <c r="K60" s="148"/>
      <c r="L60" s="148"/>
      <c r="M60" s="148"/>
      <c r="N60" s="148"/>
      <c r="O60" s="148"/>
      <c r="P60" s="148"/>
      <c r="Q60" s="148"/>
      <c r="R60" s="148"/>
      <c r="S60" s="148"/>
      <c r="T60" s="148"/>
      <c r="U60" s="148"/>
      <c r="V60" s="148"/>
      <c r="W60" s="148"/>
      <c r="X60" s="148"/>
      <c r="Y60" s="148"/>
      <c r="Z60" s="148"/>
    </row>
    <row r="61" spans="1:26" x14ac:dyDescent="0.25">
      <c r="A61" s="230"/>
      <c r="B61" s="49"/>
      <c r="C61" s="234"/>
      <c r="D61" s="253"/>
      <c r="E61" s="253"/>
      <c r="F61" s="253"/>
      <c r="G61" s="253"/>
      <c r="H61" s="253"/>
      <c r="I61" s="129"/>
      <c r="J61" s="230"/>
      <c r="K61" s="148"/>
      <c r="L61" s="148"/>
      <c r="M61" s="148"/>
      <c r="N61" s="148"/>
      <c r="O61" s="148"/>
      <c r="P61" s="148"/>
      <c r="Q61" s="148"/>
      <c r="R61" s="148"/>
      <c r="S61" s="148"/>
      <c r="T61" s="148"/>
      <c r="U61" s="148"/>
      <c r="V61" s="148"/>
      <c r="W61" s="148"/>
      <c r="X61" s="148"/>
      <c r="Y61" s="148"/>
      <c r="Z61" s="148"/>
    </row>
    <row r="62" spans="1:26" x14ac:dyDescent="0.25">
      <c r="A62" s="230"/>
      <c r="B62" s="49"/>
      <c r="C62" s="234" t="s">
        <v>1480</v>
      </c>
      <c r="D62" s="253"/>
      <c r="E62" s="253"/>
      <c r="F62" s="253"/>
      <c r="G62" s="253"/>
      <c r="H62" s="253"/>
      <c r="I62" s="129"/>
      <c r="J62" s="230"/>
      <c r="K62" s="148"/>
      <c r="L62" s="148"/>
      <c r="M62" s="148"/>
      <c r="N62" s="148"/>
      <c r="O62" s="148"/>
      <c r="P62" s="148"/>
      <c r="Q62" s="148"/>
      <c r="R62" s="148"/>
      <c r="S62" s="148"/>
      <c r="T62" s="148"/>
      <c r="U62" s="148"/>
      <c r="V62" s="148"/>
      <c r="W62" s="148"/>
      <c r="X62" s="148"/>
      <c r="Y62" s="148"/>
      <c r="Z62" s="148"/>
    </row>
    <row r="63" spans="1:26" x14ac:dyDescent="0.25">
      <c r="A63" s="230"/>
      <c r="B63" s="49"/>
      <c r="C63" s="234"/>
      <c r="D63" s="253"/>
      <c r="E63" s="253"/>
      <c r="F63" s="253"/>
      <c r="G63" s="253"/>
      <c r="H63" s="253"/>
      <c r="I63" s="129"/>
      <c r="J63" s="230"/>
      <c r="K63" s="148"/>
      <c r="L63" s="148"/>
      <c r="M63" s="148"/>
      <c r="N63" s="148"/>
      <c r="O63" s="148"/>
      <c r="P63" s="148"/>
      <c r="Q63" s="148"/>
      <c r="R63" s="148"/>
      <c r="S63" s="148"/>
      <c r="T63" s="148"/>
      <c r="U63" s="148"/>
      <c r="V63" s="148"/>
      <c r="W63" s="148"/>
      <c r="X63" s="148"/>
      <c r="Y63" s="148"/>
      <c r="Z63" s="148"/>
    </row>
    <row r="64" spans="1:26" x14ac:dyDescent="0.25">
      <c r="A64" s="230"/>
      <c r="B64" s="49"/>
      <c r="C64" s="232" t="s">
        <v>726</v>
      </c>
      <c r="D64" s="231"/>
      <c r="E64" s="231" t="s">
        <v>1485</v>
      </c>
      <c r="F64" s="231" t="s">
        <v>712</v>
      </c>
      <c r="G64" s="231" t="s">
        <v>1486</v>
      </c>
      <c r="H64" s="253"/>
      <c r="I64" s="129"/>
      <c r="J64" s="230"/>
      <c r="K64" s="148"/>
      <c r="L64" s="148"/>
      <c r="M64" s="148"/>
      <c r="N64" s="148"/>
      <c r="O64" s="148"/>
      <c r="P64" s="148"/>
      <c r="Q64" s="148"/>
      <c r="R64" s="148"/>
      <c r="S64" s="148"/>
      <c r="T64" s="148"/>
      <c r="U64" s="148"/>
      <c r="V64" s="148"/>
      <c r="W64" s="148"/>
      <c r="X64" s="148"/>
      <c r="Y64" s="148"/>
      <c r="Z64" s="148"/>
    </row>
    <row r="65" spans="1:26" x14ac:dyDescent="0.25">
      <c r="A65" s="230"/>
      <c r="B65" s="49"/>
      <c r="C65" s="130" t="s">
        <v>5270</v>
      </c>
      <c r="D65" s="153">
        <f t="shared" ref="D65:D71" si="2">IF(E65="Justificado",0,1)</f>
        <v>1</v>
      </c>
      <c r="E65" s="126">
        <v>1</v>
      </c>
      <c r="F65" s="126"/>
      <c r="G65" s="127"/>
      <c r="H65" s="253"/>
      <c r="I65" s="129"/>
      <c r="J65" s="230"/>
      <c r="K65" s="148"/>
      <c r="L65" s="148"/>
      <c r="M65" s="148"/>
      <c r="N65" s="148"/>
      <c r="O65" s="148"/>
      <c r="P65" s="148"/>
      <c r="Q65" s="148"/>
      <c r="R65" s="148"/>
      <c r="S65" s="148"/>
      <c r="T65" s="148"/>
      <c r="U65" s="148"/>
      <c r="V65" s="148"/>
      <c r="W65" s="148"/>
      <c r="X65" s="148"/>
      <c r="Y65" s="148"/>
      <c r="Z65" s="148"/>
    </row>
    <row r="66" spans="1:26" ht="36" x14ac:dyDescent="0.25">
      <c r="A66" s="230"/>
      <c r="B66" s="49"/>
      <c r="C66" s="124" t="s">
        <v>5134</v>
      </c>
      <c r="D66" s="153">
        <f t="shared" si="2"/>
        <v>1</v>
      </c>
      <c r="E66" s="126">
        <v>1</v>
      </c>
      <c r="F66" s="126"/>
      <c r="G66" s="127"/>
      <c r="H66" s="253"/>
      <c r="I66" s="129"/>
      <c r="J66" s="230"/>
      <c r="K66" s="148"/>
      <c r="L66" s="148"/>
      <c r="M66" s="148"/>
      <c r="N66" s="148"/>
      <c r="O66" s="148"/>
      <c r="P66" s="148"/>
      <c r="Q66" s="148"/>
      <c r="R66" s="148"/>
      <c r="S66" s="148"/>
      <c r="T66" s="148"/>
      <c r="U66" s="148"/>
      <c r="V66" s="148"/>
      <c r="W66" s="148"/>
      <c r="X66" s="148"/>
      <c r="Y66" s="148"/>
      <c r="Z66" s="148"/>
    </row>
    <row r="67" spans="1:26" ht="36" x14ac:dyDescent="0.25">
      <c r="A67" s="230"/>
      <c r="B67" s="49"/>
      <c r="C67" s="124" t="s">
        <v>5135</v>
      </c>
      <c r="D67" s="153">
        <f t="shared" si="2"/>
        <v>1</v>
      </c>
      <c r="E67" s="126">
        <v>1</v>
      </c>
      <c r="F67" s="126"/>
      <c r="G67" s="127"/>
      <c r="H67" s="253"/>
      <c r="I67" s="129"/>
      <c r="J67" s="230"/>
      <c r="K67" s="148"/>
      <c r="L67" s="148"/>
      <c r="M67" s="148"/>
      <c r="N67" s="148"/>
      <c r="O67" s="148"/>
      <c r="P67" s="148"/>
      <c r="Q67" s="148"/>
      <c r="R67" s="148"/>
      <c r="S67" s="148"/>
      <c r="T67" s="148"/>
      <c r="U67" s="148"/>
      <c r="V67" s="148"/>
      <c r="W67" s="148"/>
      <c r="X67" s="148"/>
      <c r="Y67" s="148"/>
      <c r="Z67" s="148"/>
    </row>
    <row r="68" spans="1:26" ht="24" x14ac:dyDescent="0.25">
      <c r="A68" s="230"/>
      <c r="B68" s="49"/>
      <c r="C68" s="124" t="s">
        <v>5136</v>
      </c>
      <c r="D68" s="153">
        <f t="shared" si="2"/>
        <v>1</v>
      </c>
      <c r="E68" s="126">
        <v>1</v>
      </c>
      <c r="F68" s="126"/>
      <c r="G68" s="127"/>
      <c r="H68" s="253"/>
      <c r="I68" s="129"/>
      <c r="J68" s="230"/>
      <c r="K68" s="148"/>
      <c r="L68" s="148"/>
      <c r="M68" s="148"/>
      <c r="N68" s="148"/>
      <c r="O68" s="148"/>
      <c r="P68" s="148"/>
      <c r="Q68" s="148"/>
      <c r="R68" s="148"/>
      <c r="S68" s="148"/>
      <c r="T68" s="148"/>
      <c r="U68" s="148"/>
      <c r="V68" s="148"/>
      <c r="W68" s="148"/>
      <c r="X68" s="148"/>
      <c r="Y68" s="148"/>
      <c r="Z68" s="148"/>
    </row>
    <row r="69" spans="1:26" ht="24" x14ac:dyDescent="0.25">
      <c r="A69" s="230"/>
      <c r="B69" s="49"/>
      <c r="C69" s="124" t="s">
        <v>4238</v>
      </c>
      <c r="D69" s="153">
        <f t="shared" si="2"/>
        <v>1</v>
      </c>
      <c r="E69" s="126">
        <v>1</v>
      </c>
      <c r="F69" s="126"/>
      <c r="G69" s="127"/>
      <c r="H69" s="253"/>
      <c r="I69" s="129"/>
      <c r="J69" s="230"/>
      <c r="K69" s="148"/>
      <c r="L69" s="148"/>
      <c r="M69" s="148"/>
      <c r="N69" s="148"/>
      <c r="O69" s="148"/>
      <c r="P69" s="148"/>
      <c r="Q69" s="148"/>
      <c r="R69" s="148"/>
      <c r="S69" s="148"/>
      <c r="T69" s="148"/>
      <c r="U69" s="148"/>
      <c r="V69" s="148"/>
      <c r="W69" s="148"/>
      <c r="X69" s="148"/>
      <c r="Y69" s="148"/>
      <c r="Z69" s="148"/>
    </row>
    <row r="70" spans="1:26" ht="24" x14ac:dyDescent="0.25">
      <c r="A70" s="230"/>
      <c r="B70" s="49"/>
      <c r="C70" s="124" t="s">
        <v>5137</v>
      </c>
      <c r="D70" s="153">
        <f t="shared" si="2"/>
        <v>1</v>
      </c>
      <c r="E70" s="126">
        <v>1</v>
      </c>
      <c r="F70" s="126"/>
      <c r="G70" s="127"/>
      <c r="H70" s="253"/>
      <c r="I70" s="129"/>
      <c r="J70" s="230"/>
      <c r="K70" s="148"/>
      <c r="L70" s="148"/>
      <c r="M70" s="148"/>
      <c r="N70" s="148"/>
      <c r="O70" s="148"/>
      <c r="P70" s="148"/>
      <c r="Q70" s="148"/>
      <c r="R70" s="148"/>
      <c r="S70" s="148"/>
      <c r="T70" s="148"/>
      <c r="U70" s="148"/>
      <c r="V70" s="148"/>
      <c r="W70" s="148"/>
      <c r="X70" s="148"/>
      <c r="Y70" s="148"/>
      <c r="Z70" s="148"/>
    </row>
    <row r="71" spans="1:26" ht="36" x14ac:dyDescent="0.25">
      <c r="A71" s="230"/>
      <c r="B71" s="49"/>
      <c r="C71" s="124" t="s">
        <v>5138</v>
      </c>
      <c r="D71" s="153">
        <f t="shared" si="2"/>
        <v>1</v>
      </c>
      <c r="E71" s="126">
        <v>1</v>
      </c>
      <c r="F71" s="126"/>
      <c r="G71" s="127"/>
      <c r="H71" s="253"/>
      <c r="I71" s="129"/>
      <c r="J71" s="230"/>
      <c r="K71" s="148"/>
      <c r="L71" s="148"/>
      <c r="M71" s="148"/>
      <c r="N71" s="148"/>
      <c r="O71" s="148"/>
      <c r="P71" s="148"/>
      <c r="Q71" s="148"/>
      <c r="R71" s="148"/>
      <c r="S71" s="148"/>
      <c r="T71" s="148"/>
      <c r="U71" s="148"/>
      <c r="V71" s="148"/>
      <c r="W71" s="148"/>
      <c r="X71" s="148"/>
      <c r="Y71" s="148"/>
      <c r="Z71" s="148"/>
    </row>
    <row r="72" spans="1:26" ht="36" x14ac:dyDescent="0.25">
      <c r="A72" s="230"/>
      <c r="B72" s="49"/>
      <c r="C72" s="130" t="s">
        <v>5271</v>
      </c>
      <c r="D72" s="153">
        <f t="shared" ref="D72:D73" si="3">IF(E72="Justificado",0,1)</f>
        <v>1</v>
      </c>
      <c r="E72" s="126">
        <v>1</v>
      </c>
      <c r="F72" s="126"/>
      <c r="G72" s="127"/>
      <c r="H72" s="253"/>
      <c r="I72" s="129"/>
      <c r="J72" s="230"/>
      <c r="K72" s="148"/>
      <c r="L72" s="148"/>
      <c r="M72" s="148"/>
      <c r="N72" s="148"/>
      <c r="O72" s="148"/>
      <c r="P72" s="148"/>
      <c r="Q72" s="148"/>
      <c r="R72" s="148"/>
      <c r="S72" s="148"/>
      <c r="T72" s="148"/>
      <c r="U72" s="148"/>
      <c r="V72" s="148"/>
      <c r="W72" s="148"/>
      <c r="X72" s="148"/>
      <c r="Y72" s="148"/>
      <c r="Z72" s="148"/>
    </row>
    <row r="73" spans="1:26" x14ac:dyDescent="0.25">
      <c r="A73" s="230"/>
      <c r="B73" s="49"/>
      <c r="C73" s="124" t="s">
        <v>4716</v>
      </c>
      <c r="D73" s="153">
        <f t="shared" si="3"/>
        <v>1</v>
      </c>
      <c r="E73" s="126">
        <v>1</v>
      </c>
      <c r="F73" s="126"/>
      <c r="G73" s="127"/>
      <c r="H73" s="253"/>
      <c r="I73" s="129"/>
      <c r="J73" s="230"/>
      <c r="K73" s="148"/>
      <c r="L73" s="148"/>
      <c r="M73" s="148"/>
      <c r="N73" s="148"/>
      <c r="O73" s="148"/>
      <c r="P73" s="148"/>
      <c r="Q73" s="148"/>
      <c r="R73" s="148"/>
      <c r="S73" s="148"/>
      <c r="T73" s="148"/>
      <c r="U73" s="148"/>
      <c r="V73" s="148"/>
      <c r="W73" s="148"/>
      <c r="X73" s="148"/>
      <c r="Y73" s="148"/>
      <c r="Z73" s="148"/>
    </row>
    <row r="74" spans="1:26" x14ac:dyDescent="0.25">
      <c r="A74" s="230"/>
      <c r="B74" s="97"/>
      <c r="C74" s="254"/>
      <c r="D74" s="255"/>
      <c r="E74" s="255"/>
      <c r="F74" s="255"/>
      <c r="G74" s="255"/>
      <c r="H74" s="255"/>
      <c r="I74" s="98"/>
      <c r="J74" s="230"/>
      <c r="K74" s="148"/>
      <c r="L74" s="148"/>
      <c r="M74" s="148"/>
      <c r="N74" s="148"/>
      <c r="O74" s="148"/>
      <c r="P74" s="148"/>
      <c r="Q74" s="148"/>
      <c r="R74" s="148"/>
      <c r="S74" s="148"/>
      <c r="T74" s="148"/>
      <c r="U74" s="148"/>
      <c r="V74" s="148"/>
      <c r="W74" s="148"/>
      <c r="X74" s="148"/>
      <c r="Y74" s="148"/>
      <c r="Z74" s="148"/>
    </row>
    <row r="75" spans="1:26" x14ac:dyDescent="0.25">
      <c r="A75" s="230"/>
      <c r="B75" s="230"/>
      <c r="C75" s="256"/>
      <c r="D75" s="230"/>
      <c r="E75" s="230"/>
      <c r="F75" s="230"/>
      <c r="G75" s="230"/>
      <c r="H75" s="230"/>
      <c r="I75" s="230"/>
      <c r="J75" s="230"/>
      <c r="K75" s="148"/>
      <c r="L75" s="148"/>
      <c r="M75" s="148"/>
      <c r="N75" s="148"/>
      <c r="O75" s="148"/>
      <c r="P75" s="148"/>
      <c r="Q75" s="148"/>
      <c r="R75" s="148"/>
      <c r="S75" s="148"/>
      <c r="T75" s="148"/>
      <c r="U75" s="148"/>
      <c r="V75" s="148"/>
      <c r="W75" s="148"/>
      <c r="X75" s="148"/>
      <c r="Y75" s="148"/>
      <c r="Z75" s="148"/>
    </row>
    <row r="76" spans="1:26" x14ac:dyDescent="0.25">
      <c r="A76" s="230"/>
      <c r="B76" s="230"/>
      <c r="C76" s="256"/>
      <c r="D76" s="230"/>
      <c r="E76" s="230"/>
      <c r="F76" s="230"/>
      <c r="G76" s="230"/>
      <c r="H76" s="230"/>
      <c r="I76" s="230"/>
      <c r="J76" s="230"/>
      <c r="K76" s="148"/>
      <c r="L76" s="148"/>
      <c r="M76" s="148"/>
      <c r="N76" s="148"/>
      <c r="O76" s="148"/>
      <c r="P76" s="148"/>
      <c r="Q76" s="148"/>
      <c r="R76" s="148"/>
      <c r="S76" s="148"/>
      <c r="T76" s="148"/>
      <c r="U76" s="148"/>
      <c r="V76" s="148"/>
      <c r="W76" s="148"/>
      <c r="X76" s="148"/>
      <c r="Y76" s="148"/>
      <c r="Z76" s="148"/>
    </row>
    <row r="77" spans="1:26" x14ac:dyDescent="0.25">
      <c r="A77" s="230"/>
      <c r="B77" s="230"/>
      <c r="C77" s="256"/>
      <c r="D77" s="230"/>
      <c r="E77" s="230"/>
      <c r="F77" s="230"/>
      <c r="G77" s="230"/>
      <c r="H77" s="230"/>
      <c r="I77" s="230"/>
      <c r="J77" s="230"/>
      <c r="K77" s="148"/>
      <c r="L77" s="148"/>
      <c r="M77" s="148"/>
      <c r="N77" s="148"/>
      <c r="O77" s="148"/>
      <c r="P77" s="148"/>
      <c r="Q77" s="148"/>
      <c r="R77" s="148"/>
      <c r="S77" s="148"/>
      <c r="T77" s="148"/>
      <c r="U77" s="148"/>
      <c r="V77" s="148"/>
      <c r="W77" s="148"/>
      <c r="X77" s="148"/>
      <c r="Y77" s="148"/>
      <c r="Z77" s="148"/>
    </row>
    <row r="78" spans="1:26" x14ac:dyDescent="0.25">
      <c r="A78" s="230"/>
      <c r="B78" s="230"/>
      <c r="C78" s="256"/>
      <c r="D78" s="230"/>
      <c r="E78" s="230"/>
      <c r="F78" s="230"/>
      <c r="G78" s="230"/>
      <c r="H78" s="230"/>
      <c r="I78" s="230"/>
      <c r="J78" s="230"/>
      <c r="K78" s="148"/>
      <c r="L78" s="148"/>
      <c r="M78" s="148"/>
      <c r="N78" s="148"/>
      <c r="O78" s="148"/>
      <c r="P78" s="148"/>
      <c r="Q78" s="148"/>
      <c r="R78" s="148"/>
      <c r="S78" s="148"/>
      <c r="T78" s="148"/>
      <c r="U78" s="148"/>
      <c r="V78" s="148"/>
      <c r="W78" s="148"/>
      <c r="X78" s="148"/>
      <c r="Y78" s="148"/>
      <c r="Z78" s="148"/>
    </row>
    <row r="79" spans="1:26" x14ac:dyDescent="0.25">
      <c r="A79" s="230"/>
      <c r="B79" s="230"/>
      <c r="C79" s="256"/>
      <c r="D79" s="230"/>
      <c r="E79" s="230"/>
      <c r="F79" s="230"/>
      <c r="G79" s="230"/>
      <c r="H79" s="230"/>
      <c r="I79" s="230"/>
      <c r="J79" s="230"/>
      <c r="K79" s="148"/>
      <c r="L79" s="148"/>
      <c r="M79" s="148"/>
      <c r="N79" s="148"/>
      <c r="O79" s="148"/>
      <c r="P79" s="148"/>
      <c r="Q79" s="148"/>
      <c r="R79" s="148"/>
      <c r="S79" s="148"/>
      <c r="T79" s="148"/>
      <c r="U79" s="148"/>
      <c r="V79" s="148"/>
      <c r="W79" s="148"/>
      <c r="X79" s="148"/>
      <c r="Y79" s="148"/>
      <c r="Z79" s="148"/>
    </row>
    <row r="80" spans="1:26" x14ac:dyDescent="0.25">
      <c r="A80" s="230"/>
      <c r="B80" s="230"/>
      <c r="C80" s="256"/>
      <c r="D80" s="230"/>
      <c r="E80" s="230"/>
      <c r="F80" s="230"/>
      <c r="G80" s="230"/>
      <c r="H80" s="230"/>
      <c r="I80" s="230"/>
      <c r="J80" s="230"/>
      <c r="K80" s="148"/>
      <c r="L80" s="148"/>
      <c r="M80" s="148"/>
      <c r="N80" s="148"/>
      <c r="O80" s="148"/>
      <c r="P80" s="148"/>
      <c r="Q80" s="148"/>
      <c r="R80" s="148"/>
      <c r="S80" s="148"/>
      <c r="T80" s="148"/>
      <c r="U80" s="148"/>
      <c r="V80" s="148"/>
      <c r="W80" s="148"/>
      <c r="X80" s="148"/>
      <c r="Y80" s="148"/>
      <c r="Z80" s="148"/>
    </row>
    <row r="81" spans="1:26" ht="18.75" x14ac:dyDescent="0.25">
      <c r="A81" s="234"/>
      <c r="B81" s="407" t="s">
        <v>5272</v>
      </c>
      <c r="C81" s="408"/>
      <c r="D81" s="408"/>
      <c r="E81" s="408"/>
      <c r="F81" s="408"/>
      <c r="G81" s="408"/>
      <c r="H81" s="408"/>
      <c r="I81" s="243"/>
      <c r="J81" s="233"/>
      <c r="K81" s="105"/>
      <c r="L81" s="105"/>
      <c r="M81" s="105"/>
      <c r="N81" s="105"/>
      <c r="O81" s="105"/>
      <c r="P81" s="105"/>
      <c r="Q81" s="105"/>
      <c r="R81" s="105"/>
      <c r="S81" s="105"/>
      <c r="T81" s="105"/>
      <c r="U81" s="105"/>
      <c r="V81" s="105"/>
      <c r="W81" s="105"/>
      <c r="X81" s="105"/>
      <c r="Y81" s="105"/>
      <c r="Z81" s="105"/>
    </row>
    <row r="82" spans="1:26" x14ac:dyDescent="0.25">
      <c r="A82" s="234"/>
      <c r="B82" s="232"/>
      <c r="C82" s="232"/>
      <c r="D82" s="232"/>
      <c r="E82" s="232"/>
      <c r="F82" s="232"/>
      <c r="G82" s="232"/>
      <c r="H82" s="232"/>
      <c r="I82" s="232"/>
      <c r="J82" s="233"/>
      <c r="K82" s="105"/>
      <c r="L82" s="105"/>
      <c r="M82" s="105"/>
      <c r="N82" s="105"/>
      <c r="O82" s="105"/>
      <c r="P82" s="105"/>
      <c r="Q82" s="105"/>
      <c r="R82" s="105"/>
      <c r="S82" s="105"/>
      <c r="T82" s="105"/>
      <c r="U82" s="105"/>
      <c r="V82" s="105"/>
      <c r="W82" s="105"/>
      <c r="X82" s="105"/>
      <c r="Y82" s="105"/>
      <c r="Z82" s="105"/>
    </row>
    <row r="83" spans="1:26" x14ac:dyDescent="0.25">
      <c r="A83" s="234"/>
      <c r="B83" s="232"/>
      <c r="C83" s="244" t="s">
        <v>1478</v>
      </c>
      <c r="D83" s="244"/>
      <c r="E83" s="245">
        <f>IF(SUM(D92:D109)=0,"NA",SUM(E92:E109)/SUM(D92:D109))</f>
        <v>1</v>
      </c>
      <c r="F83" s="246"/>
      <c r="G83" s="248"/>
      <c r="H83" s="234"/>
      <c r="I83" s="232"/>
      <c r="J83" s="233"/>
      <c r="K83" s="105"/>
      <c r="L83" s="105"/>
      <c r="M83" s="105"/>
      <c r="N83" s="105"/>
      <c r="O83" s="105"/>
      <c r="P83" s="105"/>
      <c r="Q83" s="105"/>
      <c r="R83" s="105"/>
      <c r="S83" s="105"/>
      <c r="T83" s="105"/>
      <c r="U83" s="105"/>
      <c r="V83" s="105"/>
      <c r="W83" s="105"/>
      <c r="X83" s="105"/>
      <c r="Y83" s="105"/>
      <c r="Z83" s="105"/>
    </row>
    <row r="84" spans="1:26" x14ac:dyDescent="0.25">
      <c r="A84" s="234"/>
      <c r="B84" s="234"/>
      <c r="C84" s="244" t="s">
        <v>1480</v>
      </c>
      <c r="D84" s="244"/>
      <c r="E84" s="245">
        <f>IF(SUM(D92:D109)=0,"NA",SUM(E114:E122)/SUM(D114:D122))</f>
        <v>1</v>
      </c>
      <c r="F84" s="246"/>
      <c r="G84" s="248"/>
      <c r="H84" s="234"/>
      <c r="I84" s="232"/>
      <c r="J84" s="233"/>
      <c r="K84" s="105"/>
      <c r="L84" s="105"/>
      <c r="M84" s="105"/>
      <c r="N84" s="105"/>
      <c r="O84" s="105"/>
      <c r="P84" s="105"/>
      <c r="Q84" s="105"/>
      <c r="R84" s="105"/>
      <c r="S84" s="105"/>
      <c r="T84" s="105"/>
      <c r="U84" s="105"/>
      <c r="V84" s="105"/>
      <c r="W84" s="105"/>
      <c r="X84" s="105"/>
      <c r="Y84" s="105"/>
      <c r="Z84" s="105"/>
    </row>
    <row r="85" spans="1:26" x14ac:dyDescent="0.25">
      <c r="A85" s="234"/>
      <c r="B85" s="234"/>
      <c r="C85" s="244" t="s">
        <v>1482</v>
      </c>
      <c r="D85" s="244"/>
      <c r="E85" s="177">
        <f>IF(SUM(D92:D109)=0,"NA",E83*0.6+E84*0.4)</f>
        <v>1</v>
      </c>
      <c r="F85" s="249"/>
      <c r="G85" s="235" t="s">
        <v>3917</v>
      </c>
      <c r="H85" s="234"/>
      <c r="I85" s="232"/>
      <c r="J85" s="233"/>
      <c r="K85" s="105"/>
      <c r="L85" s="105"/>
      <c r="M85" s="105"/>
      <c r="N85" s="105"/>
      <c r="O85" s="105"/>
      <c r="P85" s="105"/>
      <c r="Q85" s="105"/>
      <c r="R85" s="105"/>
      <c r="S85" s="105"/>
      <c r="T85" s="105"/>
      <c r="U85" s="105"/>
      <c r="V85" s="105"/>
      <c r="W85" s="105"/>
      <c r="X85" s="105"/>
      <c r="Y85" s="105"/>
      <c r="Z85" s="105"/>
    </row>
    <row r="86" spans="1:26" x14ac:dyDescent="0.25">
      <c r="A86" s="234"/>
      <c r="B86" s="234"/>
      <c r="C86" s="234"/>
      <c r="D86" s="234"/>
      <c r="E86" s="236"/>
      <c r="F86" s="236"/>
      <c r="G86" s="234"/>
      <c r="H86" s="234"/>
      <c r="I86" s="232"/>
      <c r="J86" s="233"/>
      <c r="K86" s="105"/>
      <c r="L86" s="105"/>
      <c r="M86" s="105"/>
      <c r="N86" s="105"/>
      <c r="O86" s="105"/>
      <c r="P86" s="105"/>
      <c r="Q86" s="105"/>
      <c r="R86" s="105"/>
      <c r="S86" s="105"/>
      <c r="T86" s="105"/>
      <c r="U86" s="105"/>
      <c r="V86" s="105"/>
      <c r="W86" s="105"/>
      <c r="X86" s="105"/>
      <c r="Y86" s="105"/>
      <c r="Z86" s="105"/>
    </row>
    <row r="87" spans="1:26" x14ac:dyDescent="0.25">
      <c r="A87" s="230"/>
      <c r="B87" s="231"/>
      <c r="C87" s="232"/>
      <c r="D87" s="231"/>
      <c r="E87" s="231"/>
      <c r="F87" s="231"/>
      <c r="G87" s="231"/>
      <c r="H87" s="232"/>
      <c r="I87" s="232"/>
      <c r="J87" s="233"/>
      <c r="K87" s="148"/>
      <c r="L87" s="148"/>
      <c r="M87" s="148"/>
      <c r="N87" s="148"/>
      <c r="O87" s="148"/>
      <c r="P87" s="148"/>
      <c r="Q87" s="148"/>
      <c r="R87" s="148"/>
      <c r="S87" s="148"/>
      <c r="T87" s="148"/>
      <c r="U87" s="148"/>
      <c r="V87" s="148"/>
      <c r="W87" s="148"/>
      <c r="X87" s="148"/>
      <c r="Y87" s="148"/>
      <c r="Z87" s="148"/>
    </row>
    <row r="88" spans="1:26" x14ac:dyDescent="0.25">
      <c r="A88" s="230"/>
      <c r="B88" s="91"/>
      <c r="C88" s="251"/>
      <c r="D88" s="252"/>
      <c r="E88" s="409"/>
      <c r="F88" s="410"/>
      <c r="G88" s="410"/>
      <c r="H88" s="252"/>
      <c r="I88" s="92"/>
      <c r="J88" s="233"/>
      <c r="K88" s="148"/>
      <c r="L88" s="148"/>
      <c r="M88" s="148"/>
      <c r="N88" s="148"/>
      <c r="O88" s="148"/>
      <c r="P88" s="148"/>
      <c r="Q88" s="148"/>
      <c r="R88" s="148"/>
      <c r="S88" s="148"/>
      <c r="T88" s="148"/>
      <c r="U88" s="148"/>
      <c r="V88" s="148"/>
      <c r="W88" s="148"/>
      <c r="X88" s="148"/>
      <c r="Y88" s="148"/>
      <c r="Z88" s="148"/>
    </row>
    <row r="89" spans="1:26" x14ac:dyDescent="0.25">
      <c r="A89" s="230"/>
      <c r="B89" s="49"/>
      <c r="C89" s="234" t="s">
        <v>1484</v>
      </c>
      <c r="D89" s="253"/>
      <c r="E89" s="253"/>
      <c r="F89" s="253"/>
      <c r="G89" s="253"/>
      <c r="H89" s="253"/>
      <c r="I89" s="93"/>
      <c r="J89" s="233"/>
      <c r="K89" s="148"/>
      <c r="L89" s="148"/>
      <c r="M89" s="148"/>
      <c r="N89" s="148"/>
      <c r="O89" s="148"/>
      <c r="P89" s="148"/>
      <c r="Q89" s="148"/>
      <c r="R89" s="148"/>
      <c r="S89" s="148"/>
      <c r="T89" s="148"/>
      <c r="U89" s="148"/>
      <c r="V89" s="148"/>
      <c r="W89" s="148"/>
      <c r="X89" s="148"/>
      <c r="Y89" s="148"/>
      <c r="Z89" s="148"/>
    </row>
    <row r="90" spans="1:26" x14ac:dyDescent="0.25">
      <c r="A90" s="230"/>
      <c r="B90" s="123"/>
      <c r="C90" s="234"/>
      <c r="D90" s="253"/>
      <c r="E90" s="253"/>
      <c r="F90" s="253"/>
      <c r="G90" s="253"/>
      <c r="H90" s="253"/>
      <c r="I90" s="93"/>
      <c r="J90" s="233"/>
      <c r="K90" s="148"/>
      <c r="L90" s="148"/>
      <c r="M90" s="148"/>
      <c r="N90" s="148"/>
      <c r="O90" s="148"/>
      <c r="P90" s="148"/>
      <c r="Q90" s="148"/>
      <c r="R90" s="148"/>
      <c r="S90" s="148"/>
      <c r="T90" s="148"/>
      <c r="U90" s="148"/>
      <c r="V90" s="148"/>
      <c r="W90" s="148"/>
      <c r="X90" s="148"/>
      <c r="Y90" s="148"/>
      <c r="Z90" s="148"/>
    </row>
    <row r="91" spans="1:26" x14ac:dyDescent="0.25">
      <c r="A91" s="230"/>
      <c r="B91" s="123"/>
      <c r="C91" s="232" t="s">
        <v>726</v>
      </c>
      <c r="D91" s="231"/>
      <c r="E91" s="231" t="s">
        <v>1485</v>
      </c>
      <c r="F91" s="231" t="s">
        <v>712</v>
      </c>
      <c r="G91" s="231" t="s">
        <v>1486</v>
      </c>
      <c r="H91" s="253"/>
      <c r="I91" s="93"/>
      <c r="J91" s="233"/>
      <c r="K91" s="148"/>
      <c r="L91" s="148"/>
      <c r="M91" s="148"/>
      <c r="N91" s="148"/>
      <c r="O91" s="148"/>
      <c r="P91" s="148"/>
      <c r="Q91" s="148"/>
      <c r="R91" s="148"/>
      <c r="S91" s="148"/>
      <c r="T91" s="148"/>
      <c r="U91" s="148"/>
      <c r="V91" s="148"/>
      <c r="W91" s="148"/>
      <c r="X91" s="148"/>
      <c r="Y91" s="148"/>
      <c r="Z91" s="148"/>
    </row>
    <row r="92" spans="1:26" x14ac:dyDescent="0.25">
      <c r="A92" s="230"/>
      <c r="B92" s="49"/>
      <c r="C92" s="124" t="s">
        <v>1487</v>
      </c>
      <c r="D92" s="153">
        <f t="shared" ref="D92:D109" si="4">IF(E92="Justificado",0,1)</f>
        <v>1</v>
      </c>
      <c r="E92" s="126">
        <v>1</v>
      </c>
      <c r="F92" s="126"/>
      <c r="G92" s="127"/>
      <c r="H92" s="253"/>
      <c r="I92" s="93"/>
      <c r="J92" s="230"/>
      <c r="K92" s="148"/>
      <c r="L92" s="148"/>
      <c r="M92" s="148"/>
      <c r="N92" s="148"/>
      <c r="O92" s="148"/>
      <c r="P92" s="148"/>
      <c r="Q92" s="148"/>
      <c r="R92" s="148"/>
      <c r="S92" s="148"/>
      <c r="T92" s="148"/>
      <c r="U92" s="148"/>
      <c r="V92" s="148"/>
      <c r="W92" s="148"/>
      <c r="X92" s="148"/>
      <c r="Y92" s="148"/>
      <c r="Z92" s="148"/>
    </row>
    <row r="93" spans="1:26" ht="24" x14ac:dyDescent="0.25">
      <c r="A93" s="230"/>
      <c r="B93" s="49"/>
      <c r="C93" s="124" t="s">
        <v>1488</v>
      </c>
      <c r="D93" s="153">
        <f t="shared" si="4"/>
        <v>1</v>
      </c>
      <c r="E93" s="126">
        <v>1</v>
      </c>
      <c r="F93" s="126"/>
      <c r="G93" s="127"/>
      <c r="H93" s="253"/>
      <c r="I93" s="93"/>
      <c r="J93" s="230"/>
      <c r="K93" s="148"/>
      <c r="L93" s="148"/>
      <c r="M93" s="148"/>
      <c r="N93" s="148"/>
      <c r="O93" s="148"/>
      <c r="P93" s="148"/>
      <c r="Q93" s="148"/>
      <c r="R93" s="148"/>
      <c r="S93" s="148"/>
      <c r="T93" s="148"/>
      <c r="U93" s="148"/>
      <c r="V93" s="148"/>
      <c r="W93" s="148"/>
      <c r="X93" s="148"/>
      <c r="Y93" s="148"/>
      <c r="Z93" s="148"/>
    </row>
    <row r="94" spans="1:26" x14ac:dyDescent="0.25">
      <c r="A94" s="230"/>
      <c r="B94" s="49"/>
      <c r="C94" s="128" t="s">
        <v>5273</v>
      </c>
      <c r="D94" s="153">
        <f t="shared" si="4"/>
        <v>1</v>
      </c>
      <c r="E94" s="126">
        <v>1</v>
      </c>
      <c r="F94" s="126"/>
      <c r="G94" s="127"/>
      <c r="H94" s="253"/>
      <c r="I94" s="93"/>
      <c r="J94" s="230"/>
      <c r="K94" s="148"/>
      <c r="L94" s="148"/>
      <c r="M94" s="148"/>
      <c r="N94" s="148"/>
      <c r="O94" s="148"/>
      <c r="P94" s="148"/>
      <c r="Q94" s="148"/>
      <c r="R94" s="148"/>
      <c r="S94" s="148"/>
      <c r="T94" s="148"/>
      <c r="U94" s="148"/>
      <c r="V94" s="148"/>
      <c r="W94" s="148"/>
      <c r="X94" s="148"/>
      <c r="Y94" s="148"/>
      <c r="Z94" s="148"/>
    </row>
    <row r="95" spans="1:26" x14ac:dyDescent="0.25">
      <c r="A95" s="230"/>
      <c r="B95" s="49"/>
      <c r="C95" s="128" t="s">
        <v>5274</v>
      </c>
      <c r="D95" s="153">
        <f t="shared" si="4"/>
        <v>1</v>
      </c>
      <c r="E95" s="126">
        <v>1</v>
      </c>
      <c r="F95" s="126"/>
      <c r="G95" s="127"/>
      <c r="H95" s="253"/>
      <c r="I95" s="93"/>
      <c r="J95" s="230"/>
      <c r="K95" s="148"/>
      <c r="L95" s="148"/>
      <c r="M95" s="148"/>
      <c r="N95" s="148"/>
      <c r="O95" s="148"/>
      <c r="P95" s="148"/>
      <c r="Q95" s="148"/>
      <c r="R95" s="148"/>
      <c r="S95" s="148"/>
      <c r="T95" s="148"/>
      <c r="U95" s="148"/>
      <c r="V95" s="148"/>
      <c r="W95" s="148"/>
      <c r="X95" s="148"/>
      <c r="Y95" s="148"/>
      <c r="Z95" s="148"/>
    </row>
    <row r="96" spans="1:26" x14ac:dyDescent="0.25">
      <c r="A96" s="230"/>
      <c r="B96" s="49"/>
      <c r="C96" s="128" t="s">
        <v>5275</v>
      </c>
      <c r="D96" s="153">
        <f t="shared" si="4"/>
        <v>1</v>
      </c>
      <c r="E96" s="126">
        <v>1</v>
      </c>
      <c r="F96" s="126"/>
      <c r="G96" s="127"/>
      <c r="H96" s="253"/>
      <c r="I96" s="93"/>
      <c r="J96" s="230"/>
      <c r="K96" s="148"/>
      <c r="L96" s="148"/>
      <c r="M96" s="148"/>
      <c r="N96" s="148"/>
      <c r="O96" s="148"/>
      <c r="P96" s="148"/>
      <c r="Q96" s="148"/>
      <c r="R96" s="148"/>
      <c r="S96" s="148"/>
      <c r="T96" s="148"/>
      <c r="U96" s="148"/>
      <c r="V96" s="148"/>
      <c r="W96" s="148"/>
      <c r="X96" s="148"/>
      <c r="Y96" s="148"/>
      <c r="Z96" s="148"/>
    </row>
    <row r="97" spans="1:26" x14ac:dyDescent="0.25">
      <c r="A97" s="230"/>
      <c r="B97" s="49"/>
      <c r="C97" s="128" t="s">
        <v>5276</v>
      </c>
      <c r="D97" s="153">
        <f t="shared" si="4"/>
        <v>1</v>
      </c>
      <c r="E97" s="126">
        <v>1</v>
      </c>
      <c r="F97" s="126"/>
      <c r="G97" s="127"/>
      <c r="H97" s="253"/>
      <c r="I97" s="93"/>
      <c r="J97" s="230"/>
      <c r="K97" s="148"/>
      <c r="L97" s="148"/>
      <c r="M97" s="148"/>
      <c r="N97" s="148"/>
      <c r="O97" s="148"/>
      <c r="P97" s="148"/>
      <c r="Q97" s="148"/>
      <c r="R97" s="148"/>
      <c r="S97" s="148"/>
      <c r="T97" s="148"/>
      <c r="U97" s="148"/>
      <c r="V97" s="148"/>
      <c r="W97" s="148"/>
      <c r="X97" s="148"/>
      <c r="Y97" s="148"/>
      <c r="Z97" s="148"/>
    </row>
    <row r="98" spans="1:26" ht="24" x14ac:dyDescent="0.25">
      <c r="A98" s="230"/>
      <c r="B98" s="49"/>
      <c r="C98" s="128" t="s">
        <v>5277</v>
      </c>
      <c r="D98" s="153">
        <f t="shared" si="4"/>
        <v>1</v>
      </c>
      <c r="E98" s="126">
        <v>1</v>
      </c>
      <c r="F98" s="126"/>
      <c r="G98" s="127"/>
      <c r="H98" s="253"/>
      <c r="I98" s="93"/>
      <c r="J98" s="230"/>
      <c r="K98" s="148"/>
      <c r="L98" s="148"/>
      <c r="M98" s="148"/>
      <c r="N98" s="148"/>
      <c r="O98" s="148"/>
      <c r="P98" s="148"/>
      <c r="Q98" s="148"/>
      <c r="R98" s="148"/>
      <c r="S98" s="148"/>
      <c r="T98" s="148"/>
      <c r="U98" s="148"/>
      <c r="V98" s="148"/>
      <c r="W98" s="148"/>
      <c r="X98" s="148"/>
      <c r="Y98" s="148"/>
      <c r="Z98" s="148"/>
    </row>
    <row r="99" spans="1:26" ht="24" x14ac:dyDescent="0.25">
      <c r="A99" s="230"/>
      <c r="B99" s="49"/>
      <c r="C99" s="128" t="s">
        <v>5278</v>
      </c>
      <c r="D99" s="153">
        <f t="shared" si="4"/>
        <v>1</v>
      </c>
      <c r="E99" s="126">
        <v>1</v>
      </c>
      <c r="F99" s="126"/>
      <c r="G99" s="127"/>
      <c r="H99" s="253"/>
      <c r="I99" s="93"/>
      <c r="J99" s="230"/>
      <c r="K99" s="148"/>
      <c r="L99" s="148"/>
      <c r="M99" s="148"/>
      <c r="N99" s="148"/>
      <c r="O99" s="148"/>
      <c r="P99" s="148"/>
      <c r="Q99" s="148"/>
      <c r="R99" s="148"/>
      <c r="S99" s="148"/>
      <c r="T99" s="148"/>
      <c r="U99" s="148"/>
      <c r="V99" s="148"/>
      <c r="W99" s="148"/>
      <c r="X99" s="148"/>
      <c r="Y99" s="148"/>
      <c r="Z99" s="148"/>
    </row>
    <row r="100" spans="1:26" ht="24" x14ac:dyDescent="0.25">
      <c r="A100" s="230"/>
      <c r="B100" s="49"/>
      <c r="C100" s="128" t="s">
        <v>5279</v>
      </c>
      <c r="D100" s="153">
        <f t="shared" si="4"/>
        <v>1</v>
      </c>
      <c r="E100" s="126">
        <v>1</v>
      </c>
      <c r="F100" s="126"/>
      <c r="G100" s="127"/>
      <c r="H100" s="253"/>
      <c r="I100" s="93"/>
      <c r="J100" s="230"/>
      <c r="K100" s="148"/>
      <c r="L100" s="148"/>
      <c r="M100" s="148"/>
      <c r="N100" s="148"/>
      <c r="O100" s="148"/>
      <c r="P100" s="148"/>
      <c r="Q100" s="148"/>
      <c r="R100" s="148"/>
      <c r="S100" s="148"/>
      <c r="T100" s="148"/>
      <c r="U100" s="148"/>
      <c r="V100" s="148"/>
      <c r="W100" s="148"/>
      <c r="X100" s="148"/>
      <c r="Y100" s="148"/>
      <c r="Z100" s="148"/>
    </row>
    <row r="101" spans="1:26" ht="24" x14ac:dyDescent="0.25">
      <c r="A101" s="230"/>
      <c r="B101" s="49"/>
      <c r="C101" s="128" t="s">
        <v>5280</v>
      </c>
      <c r="D101" s="153">
        <f t="shared" si="4"/>
        <v>1</v>
      </c>
      <c r="E101" s="126">
        <v>1</v>
      </c>
      <c r="F101" s="126"/>
      <c r="G101" s="127"/>
      <c r="H101" s="253"/>
      <c r="I101" s="93"/>
      <c r="J101" s="230"/>
      <c r="K101" s="148"/>
      <c r="L101" s="148"/>
      <c r="M101" s="148"/>
      <c r="N101" s="148"/>
      <c r="O101" s="148"/>
      <c r="P101" s="148"/>
      <c r="Q101" s="148"/>
      <c r="R101" s="148"/>
      <c r="S101" s="148"/>
      <c r="T101" s="148"/>
      <c r="U101" s="148"/>
      <c r="V101" s="148"/>
      <c r="W101" s="148"/>
      <c r="X101" s="148"/>
      <c r="Y101" s="148"/>
      <c r="Z101" s="148"/>
    </row>
    <row r="102" spans="1:26" ht="24" x14ac:dyDescent="0.25">
      <c r="A102" s="230"/>
      <c r="B102" s="49"/>
      <c r="C102" s="128" t="s">
        <v>5281</v>
      </c>
      <c r="D102" s="153">
        <f t="shared" si="4"/>
        <v>1</v>
      </c>
      <c r="E102" s="126">
        <v>1</v>
      </c>
      <c r="F102" s="126"/>
      <c r="G102" s="127"/>
      <c r="H102" s="253"/>
      <c r="I102" s="93"/>
      <c r="J102" s="230"/>
      <c r="K102" s="148"/>
      <c r="L102" s="148"/>
      <c r="M102" s="148"/>
      <c r="N102" s="148"/>
      <c r="O102" s="148"/>
      <c r="P102" s="148"/>
      <c r="Q102" s="148"/>
      <c r="R102" s="148"/>
      <c r="S102" s="148"/>
      <c r="T102" s="148"/>
      <c r="U102" s="148"/>
      <c r="V102" s="148"/>
      <c r="W102" s="148"/>
      <c r="X102" s="148"/>
      <c r="Y102" s="148"/>
      <c r="Z102" s="148"/>
    </row>
    <row r="103" spans="1:26" x14ac:dyDescent="0.25">
      <c r="A103" s="230"/>
      <c r="B103" s="49"/>
      <c r="C103" s="128" t="s">
        <v>5282</v>
      </c>
      <c r="D103" s="153">
        <f t="shared" si="4"/>
        <v>1</v>
      </c>
      <c r="E103" s="126">
        <v>1</v>
      </c>
      <c r="F103" s="126"/>
      <c r="G103" s="127"/>
      <c r="H103" s="253"/>
      <c r="I103" s="93"/>
      <c r="J103" s="230"/>
      <c r="K103" s="148"/>
      <c r="L103" s="148"/>
      <c r="M103" s="148"/>
      <c r="N103" s="148"/>
      <c r="O103" s="148"/>
      <c r="P103" s="148"/>
      <c r="Q103" s="148"/>
      <c r="R103" s="148"/>
      <c r="S103" s="148"/>
      <c r="T103" s="148"/>
      <c r="U103" s="148"/>
      <c r="V103" s="148"/>
      <c r="W103" s="148"/>
      <c r="X103" s="148"/>
      <c r="Y103" s="148"/>
      <c r="Z103" s="148"/>
    </row>
    <row r="104" spans="1:26" x14ac:dyDescent="0.25">
      <c r="A104" s="230"/>
      <c r="B104" s="49"/>
      <c r="C104" s="124" t="s">
        <v>1487</v>
      </c>
      <c r="D104" s="153">
        <f t="shared" si="4"/>
        <v>1</v>
      </c>
      <c r="E104" s="126">
        <v>1</v>
      </c>
      <c r="F104" s="126"/>
      <c r="G104" s="127"/>
      <c r="H104" s="253"/>
      <c r="I104" s="93"/>
      <c r="J104" s="230"/>
      <c r="K104" s="148"/>
      <c r="L104" s="148"/>
      <c r="M104" s="148"/>
      <c r="N104" s="148"/>
      <c r="O104" s="148"/>
      <c r="P104" s="148"/>
      <c r="Q104" s="148"/>
      <c r="R104" s="148"/>
      <c r="S104" s="148"/>
      <c r="T104" s="148"/>
      <c r="U104" s="148"/>
      <c r="V104" s="148"/>
      <c r="W104" s="148"/>
      <c r="X104" s="148"/>
      <c r="Y104" s="148"/>
      <c r="Z104" s="148"/>
    </row>
    <row r="105" spans="1:26" ht="24" x14ac:dyDescent="0.25">
      <c r="A105" s="230"/>
      <c r="B105" s="49"/>
      <c r="C105" s="124" t="s">
        <v>1488</v>
      </c>
      <c r="D105" s="153">
        <f t="shared" si="4"/>
        <v>1</v>
      </c>
      <c r="E105" s="126">
        <v>1</v>
      </c>
      <c r="F105" s="126"/>
      <c r="G105" s="127"/>
      <c r="H105" s="253"/>
      <c r="I105" s="93"/>
      <c r="J105" s="230"/>
      <c r="K105" s="148"/>
      <c r="L105" s="148"/>
      <c r="M105" s="148"/>
      <c r="N105" s="148"/>
      <c r="O105" s="148"/>
      <c r="P105" s="148"/>
      <c r="Q105" s="148"/>
      <c r="R105" s="148"/>
      <c r="S105" s="148"/>
      <c r="T105" s="148"/>
      <c r="U105" s="148"/>
      <c r="V105" s="148"/>
      <c r="W105" s="148"/>
      <c r="X105" s="148"/>
      <c r="Y105" s="148"/>
      <c r="Z105" s="148"/>
    </row>
    <row r="106" spans="1:26" x14ac:dyDescent="0.25">
      <c r="A106" s="230"/>
      <c r="B106" s="49"/>
      <c r="C106" s="128" t="s">
        <v>5283</v>
      </c>
      <c r="D106" s="153">
        <f t="shared" si="4"/>
        <v>1</v>
      </c>
      <c r="E106" s="126">
        <v>1</v>
      </c>
      <c r="F106" s="126"/>
      <c r="G106" s="127"/>
      <c r="H106" s="253"/>
      <c r="I106" s="93"/>
      <c r="J106" s="230"/>
      <c r="K106" s="148"/>
      <c r="L106" s="148"/>
      <c r="M106" s="148"/>
      <c r="N106" s="148"/>
      <c r="O106" s="148"/>
      <c r="P106" s="148"/>
      <c r="Q106" s="148"/>
      <c r="R106" s="148"/>
      <c r="S106" s="148"/>
      <c r="T106" s="148"/>
      <c r="U106" s="148"/>
      <c r="V106" s="148"/>
      <c r="W106" s="148"/>
      <c r="X106" s="148"/>
      <c r="Y106" s="148"/>
      <c r="Z106" s="148"/>
    </row>
    <row r="107" spans="1:26" x14ac:dyDescent="0.25">
      <c r="A107" s="230"/>
      <c r="B107" s="49"/>
      <c r="C107" s="128" t="s">
        <v>5284</v>
      </c>
      <c r="D107" s="153">
        <f t="shared" si="4"/>
        <v>1</v>
      </c>
      <c r="E107" s="126">
        <v>1</v>
      </c>
      <c r="F107" s="126"/>
      <c r="G107" s="127"/>
      <c r="H107" s="253"/>
      <c r="I107" s="93"/>
      <c r="J107" s="230"/>
      <c r="K107" s="148"/>
      <c r="L107" s="148"/>
      <c r="M107" s="148"/>
      <c r="N107" s="148"/>
      <c r="O107" s="148"/>
      <c r="P107" s="148"/>
      <c r="Q107" s="148"/>
      <c r="R107" s="148"/>
      <c r="S107" s="148"/>
      <c r="T107" s="148"/>
      <c r="U107" s="148"/>
      <c r="V107" s="148"/>
      <c r="W107" s="148"/>
      <c r="X107" s="148"/>
      <c r="Y107" s="148"/>
      <c r="Z107" s="148"/>
    </row>
    <row r="108" spans="1:26" x14ac:dyDescent="0.25">
      <c r="A108" s="230"/>
      <c r="B108" s="49"/>
      <c r="C108" s="128" t="s">
        <v>5285</v>
      </c>
      <c r="D108" s="153">
        <f t="shared" si="4"/>
        <v>1</v>
      </c>
      <c r="E108" s="126">
        <v>1</v>
      </c>
      <c r="F108" s="126"/>
      <c r="G108" s="127"/>
      <c r="H108" s="253"/>
      <c r="I108" s="129"/>
      <c r="J108" s="230"/>
      <c r="K108" s="148"/>
      <c r="L108" s="148"/>
      <c r="M108" s="148"/>
      <c r="N108" s="148"/>
      <c r="O108" s="148"/>
      <c r="P108" s="148"/>
      <c r="Q108" s="148"/>
      <c r="R108" s="148"/>
      <c r="S108" s="148"/>
      <c r="T108" s="148"/>
      <c r="U108" s="148"/>
      <c r="V108" s="148"/>
      <c r="W108" s="148"/>
      <c r="X108" s="148"/>
      <c r="Y108" s="148"/>
      <c r="Z108" s="148"/>
    </row>
    <row r="109" spans="1:26" x14ac:dyDescent="0.25">
      <c r="A109" s="230"/>
      <c r="B109" s="49"/>
      <c r="C109" s="128" t="s">
        <v>5286</v>
      </c>
      <c r="D109" s="153">
        <f t="shared" si="4"/>
        <v>1</v>
      </c>
      <c r="E109" s="126">
        <v>1</v>
      </c>
      <c r="F109" s="126"/>
      <c r="G109" s="127"/>
      <c r="H109" s="253"/>
      <c r="I109" s="129"/>
      <c r="J109" s="230"/>
      <c r="K109" s="148"/>
      <c r="L109" s="148"/>
      <c r="M109" s="148"/>
      <c r="N109" s="148"/>
      <c r="O109" s="148"/>
      <c r="P109" s="148"/>
      <c r="Q109" s="148"/>
      <c r="R109" s="148"/>
      <c r="S109" s="148"/>
      <c r="T109" s="148"/>
      <c r="U109" s="148"/>
      <c r="V109" s="148"/>
      <c r="W109" s="148"/>
      <c r="X109" s="148"/>
      <c r="Y109" s="148"/>
      <c r="Z109" s="148"/>
    </row>
    <row r="110" spans="1:26" x14ac:dyDescent="0.25">
      <c r="A110" s="230"/>
      <c r="B110" s="49"/>
      <c r="C110" s="234"/>
      <c r="D110" s="253"/>
      <c r="E110" s="253"/>
      <c r="F110" s="253"/>
      <c r="G110" s="253"/>
      <c r="H110" s="253"/>
      <c r="I110" s="129"/>
      <c r="J110" s="230"/>
      <c r="K110" s="148"/>
      <c r="L110" s="148"/>
      <c r="M110" s="148"/>
      <c r="N110" s="148"/>
      <c r="O110" s="148"/>
      <c r="P110" s="148"/>
      <c r="Q110" s="148"/>
      <c r="R110" s="148"/>
      <c r="S110" s="148"/>
      <c r="T110" s="148"/>
      <c r="U110" s="148"/>
      <c r="V110" s="148"/>
      <c r="W110" s="148"/>
      <c r="X110" s="148"/>
      <c r="Y110" s="148"/>
      <c r="Z110" s="148"/>
    </row>
    <row r="111" spans="1:26" x14ac:dyDescent="0.25">
      <c r="A111" s="230"/>
      <c r="B111" s="49"/>
      <c r="C111" s="234" t="s">
        <v>1480</v>
      </c>
      <c r="D111" s="253"/>
      <c r="E111" s="253"/>
      <c r="F111" s="253"/>
      <c r="G111" s="253"/>
      <c r="H111" s="253"/>
      <c r="I111" s="129"/>
      <c r="J111" s="230"/>
      <c r="K111" s="148"/>
      <c r="L111" s="148"/>
      <c r="M111" s="148"/>
      <c r="N111" s="148"/>
      <c r="O111" s="148"/>
      <c r="P111" s="148"/>
      <c r="Q111" s="148"/>
      <c r="R111" s="148"/>
      <c r="S111" s="148"/>
      <c r="T111" s="148"/>
      <c r="U111" s="148"/>
      <c r="V111" s="148"/>
      <c r="W111" s="148"/>
      <c r="X111" s="148"/>
      <c r="Y111" s="148"/>
      <c r="Z111" s="148"/>
    </row>
    <row r="112" spans="1:26" x14ac:dyDescent="0.25">
      <c r="A112" s="230"/>
      <c r="B112" s="49"/>
      <c r="C112" s="234"/>
      <c r="D112" s="253"/>
      <c r="E112" s="253"/>
      <c r="F112" s="253"/>
      <c r="G112" s="253"/>
      <c r="H112" s="253"/>
      <c r="I112" s="129"/>
      <c r="J112" s="230"/>
      <c r="K112" s="148"/>
      <c r="L112" s="148"/>
      <c r="M112" s="148"/>
      <c r="N112" s="148"/>
      <c r="O112" s="148"/>
      <c r="P112" s="148"/>
      <c r="Q112" s="148"/>
      <c r="R112" s="148"/>
      <c r="S112" s="148"/>
      <c r="T112" s="148"/>
      <c r="U112" s="148"/>
      <c r="V112" s="148"/>
      <c r="W112" s="148"/>
      <c r="X112" s="148"/>
      <c r="Y112" s="148"/>
      <c r="Z112" s="148"/>
    </row>
    <row r="113" spans="1:26" x14ac:dyDescent="0.25">
      <c r="A113" s="230"/>
      <c r="B113" s="49"/>
      <c r="C113" s="232" t="s">
        <v>726</v>
      </c>
      <c r="D113" s="231"/>
      <c r="E113" s="231" t="s">
        <v>1485</v>
      </c>
      <c r="F113" s="231" t="s">
        <v>712</v>
      </c>
      <c r="G113" s="231" t="s">
        <v>1486</v>
      </c>
      <c r="H113" s="253"/>
      <c r="I113" s="129"/>
      <c r="J113" s="230"/>
      <c r="K113" s="148"/>
      <c r="L113" s="148"/>
      <c r="M113" s="148"/>
      <c r="N113" s="148"/>
      <c r="O113" s="148"/>
      <c r="P113" s="148"/>
      <c r="Q113" s="148"/>
      <c r="R113" s="148"/>
      <c r="S113" s="148"/>
      <c r="T113" s="148"/>
      <c r="U113" s="148"/>
      <c r="V113" s="148"/>
      <c r="W113" s="148"/>
      <c r="X113" s="148"/>
      <c r="Y113" s="148"/>
      <c r="Z113" s="148"/>
    </row>
    <row r="114" spans="1:26" ht="36" x14ac:dyDescent="0.25">
      <c r="A114" s="230"/>
      <c r="B114" s="49"/>
      <c r="C114" s="130" t="s">
        <v>5287</v>
      </c>
      <c r="D114" s="153">
        <f t="shared" ref="D114:D120" si="5">IF(E114="Justificado",0,1)</f>
        <v>1</v>
      </c>
      <c r="E114" s="126">
        <v>1</v>
      </c>
      <c r="F114" s="126"/>
      <c r="G114" s="127"/>
      <c r="H114" s="253"/>
      <c r="I114" s="129"/>
      <c r="J114" s="230"/>
      <c r="K114" s="148"/>
      <c r="L114" s="148"/>
      <c r="M114" s="148"/>
      <c r="N114" s="148"/>
      <c r="O114" s="148"/>
      <c r="P114" s="148"/>
      <c r="Q114" s="148"/>
      <c r="R114" s="148"/>
      <c r="S114" s="148"/>
      <c r="T114" s="148"/>
      <c r="U114" s="148"/>
      <c r="V114" s="148"/>
      <c r="W114" s="148"/>
      <c r="X114" s="148"/>
      <c r="Y114" s="148"/>
      <c r="Z114" s="148"/>
    </row>
    <row r="115" spans="1:26" ht="36" x14ac:dyDescent="0.25">
      <c r="A115" s="230"/>
      <c r="B115" s="49"/>
      <c r="C115" s="124" t="s">
        <v>5134</v>
      </c>
      <c r="D115" s="153">
        <f t="shared" si="5"/>
        <v>1</v>
      </c>
      <c r="E115" s="126">
        <v>1</v>
      </c>
      <c r="F115" s="126"/>
      <c r="G115" s="127"/>
      <c r="H115" s="253"/>
      <c r="I115" s="129"/>
      <c r="J115" s="230"/>
      <c r="K115" s="148"/>
      <c r="L115" s="148"/>
      <c r="M115" s="148"/>
      <c r="N115" s="148"/>
      <c r="O115" s="148"/>
      <c r="P115" s="148"/>
      <c r="Q115" s="148"/>
      <c r="R115" s="148"/>
      <c r="S115" s="148"/>
      <c r="T115" s="148"/>
      <c r="U115" s="148"/>
      <c r="V115" s="148"/>
      <c r="W115" s="148"/>
      <c r="X115" s="148"/>
      <c r="Y115" s="148"/>
      <c r="Z115" s="148"/>
    </row>
    <row r="116" spans="1:26" ht="36" x14ac:dyDescent="0.25">
      <c r="A116" s="230"/>
      <c r="B116" s="49"/>
      <c r="C116" s="124" t="s">
        <v>5135</v>
      </c>
      <c r="D116" s="153">
        <f t="shared" si="5"/>
        <v>1</v>
      </c>
      <c r="E116" s="126">
        <v>1</v>
      </c>
      <c r="F116" s="126"/>
      <c r="G116" s="127"/>
      <c r="H116" s="253"/>
      <c r="I116" s="129"/>
      <c r="J116" s="230"/>
      <c r="K116" s="148"/>
      <c r="L116" s="148"/>
      <c r="M116" s="148"/>
      <c r="N116" s="148"/>
      <c r="O116" s="148"/>
      <c r="P116" s="148"/>
      <c r="Q116" s="148"/>
      <c r="R116" s="148"/>
      <c r="S116" s="148"/>
      <c r="T116" s="148"/>
      <c r="U116" s="148"/>
      <c r="V116" s="148"/>
      <c r="W116" s="148"/>
      <c r="X116" s="148"/>
      <c r="Y116" s="148"/>
      <c r="Z116" s="148"/>
    </row>
    <row r="117" spans="1:26" ht="24" x14ac:dyDescent="0.25">
      <c r="A117" s="230"/>
      <c r="B117" s="49"/>
      <c r="C117" s="124" t="s">
        <v>5136</v>
      </c>
      <c r="D117" s="153">
        <f t="shared" si="5"/>
        <v>1</v>
      </c>
      <c r="E117" s="126">
        <v>1</v>
      </c>
      <c r="F117" s="126"/>
      <c r="G117" s="127"/>
      <c r="H117" s="253"/>
      <c r="I117" s="129"/>
      <c r="J117" s="230"/>
      <c r="K117" s="148"/>
      <c r="L117" s="148"/>
      <c r="M117" s="148"/>
      <c r="N117" s="148"/>
      <c r="O117" s="148"/>
      <c r="P117" s="148"/>
      <c r="Q117" s="148"/>
      <c r="R117" s="148"/>
      <c r="S117" s="148"/>
      <c r="T117" s="148"/>
      <c r="U117" s="148"/>
      <c r="V117" s="148"/>
      <c r="W117" s="148"/>
      <c r="X117" s="148"/>
      <c r="Y117" s="148"/>
      <c r="Z117" s="148"/>
    </row>
    <row r="118" spans="1:26" ht="24" x14ac:dyDescent="0.25">
      <c r="A118" s="230"/>
      <c r="B118" s="49"/>
      <c r="C118" s="124" t="s">
        <v>4238</v>
      </c>
      <c r="D118" s="153">
        <f t="shared" si="5"/>
        <v>1</v>
      </c>
      <c r="E118" s="126">
        <v>1</v>
      </c>
      <c r="F118" s="126"/>
      <c r="G118" s="127"/>
      <c r="H118" s="253"/>
      <c r="I118" s="129"/>
      <c r="J118" s="230"/>
      <c r="K118" s="148"/>
      <c r="L118" s="148"/>
      <c r="M118" s="148"/>
      <c r="N118" s="148"/>
      <c r="O118" s="148"/>
      <c r="P118" s="148"/>
      <c r="Q118" s="148"/>
      <c r="R118" s="148"/>
      <c r="S118" s="148"/>
      <c r="T118" s="148"/>
      <c r="U118" s="148"/>
      <c r="V118" s="148"/>
      <c r="W118" s="148"/>
      <c r="X118" s="148"/>
      <c r="Y118" s="148"/>
      <c r="Z118" s="148"/>
    </row>
    <row r="119" spans="1:26" ht="24" x14ac:dyDescent="0.25">
      <c r="A119" s="230"/>
      <c r="B119" s="49"/>
      <c r="C119" s="124" t="s">
        <v>5137</v>
      </c>
      <c r="D119" s="153">
        <f t="shared" si="5"/>
        <v>1</v>
      </c>
      <c r="E119" s="126">
        <v>1</v>
      </c>
      <c r="F119" s="126"/>
      <c r="G119" s="127"/>
      <c r="H119" s="253"/>
      <c r="I119" s="129"/>
      <c r="J119" s="230"/>
      <c r="K119" s="148"/>
      <c r="L119" s="148"/>
      <c r="M119" s="148"/>
      <c r="N119" s="148"/>
      <c r="O119" s="148"/>
      <c r="P119" s="148"/>
      <c r="Q119" s="148"/>
      <c r="R119" s="148"/>
      <c r="S119" s="148"/>
      <c r="T119" s="148"/>
      <c r="U119" s="148"/>
      <c r="V119" s="148"/>
      <c r="W119" s="148"/>
      <c r="X119" s="148"/>
      <c r="Y119" s="148"/>
      <c r="Z119" s="148"/>
    </row>
    <row r="120" spans="1:26" ht="36" x14ac:dyDescent="0.25">
      <c r="A120" s="230"/>
      <c r="B120" s="49"/>
      <c r="C120" s="124" t="s">
        <v>5138</v>
      </c>
      <c r="D120" s="153">
        <f t="shared" si="5"/>
        <v>1</v>
      </c>
      <c r="E120" s="126">
        <v>1</v>
      </c>
      <c r="F120" s="126"/>
      <c r="G120" s="127"/>
      <c r="H120" s="253"/>
      <c r="I120" s="129"/>
      <c r="J120" s="230"/>
      <c r="K120" s="148"/>
      <c r="L120" s="148"/>
      <c r="M120" s="148"/>
      <c r="N120" s="148"/>
      <c r="O120" s="148"/>
      <c r="P120" s="148"/>
      <c r="Q120" s="148"/>
      <c r="R120" s="148"/>
      <c r="S120" s="148"/>
      <c r="T120" s="148"/>
      <c r="U120" s="148"/>
      <c r="V120" s="148"/>
      <c r="W120" s="148"/>
      <c r="X120" s="148"/>
      <c r="Y120" s="148"/>
      <c r="Z120" s="148"/>
    </row>
    <row r="121" spans="1:26" ht="36" x14ac:dyDescent="0.25">
      <c r="A121" s="230"/>
      <c r="B121" s="49"/>
      <c r="C121" s="130" t="s">
        <v>5288</v>
      </c>
      <c r="D121" s="153">
        <f t="shared" ref="D121:D122" si="6">IF(E121="Justificado",0,1)</f>
        <v>1</v>
      </c>
      <c r="E121" s="126">
        <v>1</v>
      </c>
      <c r="F121" s="126"/>
      <c r="G121" s="127"/>
      <c r="H121" s="253"/>
      <c r="I121" s="129"/>
      <c r="J121" s="230"/>
      <c r="K121" s="148"/>
      <c r="L121" s="148"/>
      <c r="M121" s="148"/>
      <c r="N121" s="148"/>
      <c r="O121" s="148"/>
      <c r="P121" s="148"/>
      <c r="Q121" s="148"/>
      <c r="R121" s="148"/>
      <c r="S121" s="148"/>
      <c r="T121" s="148"/>
      <c r="U121" s="148"/>
      <c r="V121" s="148"/>
      <c r="W121" s="148"/>
      <c r="X121" s="148"/>
      <c r="Y121" s="148"/>
      <c r="Z121" s="148"/>
    </row>
    <row r="122" spans="1:26" x14ac:dyDescent="0.25">
      <c r="A122" s="230"/>
      <c r="B122" s="49"/>
      <c r="C122" s="124" t="s">
        <v>4716</v>
      </c>
      <c r="D122" s="153">
        <f t="shared" si="6"/>
        <v>1</v>
      </c>
      <c r="E122" s="126">
        <v>1</v>
      </c>
      <c r="F122" s="126"/>
      <c r="G122" s="127"/>
      <c r="H122" s="253"/>
      <c r="I122" s="129"/>
      <c r="J122" s="230"/>
      <c r="K122" s="148"/>
      <c r="L122" s="148"/>
      <c r="M122" s="148"/>
      <c r="N122" s="148"/>
      <c r="O122" s="148"/>
      <c r="P122" s="148"/>
      <c r="Q122" s="148"/>
      <c r="R122" s="148"/>
      <c r="S122" s="148"/>
      <c r="T122" s="148"/>
      <c r="U122" s="148"/>
      <c r="V122" s="148"/>
      <c r="W122" s="148"/>
      <c r="X122" s="148"/>
      <c r="Y122" s="148"/>
      <c r="Z122" s="148"/>
    </row>
    <row r="123" spans="1:26" x14ac:dyDescent="0.25">
      <c r="A123" s="230"/>
      <c r="B123" s="97"/>
      <c r="C123" s="254"/>
      <c r="D123" s="255"/>
      <c r="E123" s="255"/>
      <c r="F123" s="255"/>
      <c r="G123" s="255"/>
      <c r="H123" s="255"/>
      <c r="I123" s="98"/>
      <c r="J123" s="230"/>
      <c r="K123" s="148"/>
      <c r="L123" s="148"/>
      <c r="M123" s="148"/>
      <c r="N123" s="148"/>
      <c r="O123" s="148"/>
      <c r="P123" s="148"/>
      <c r="Q123" s="148"/>
      <c r="R123" s="148"/>
      <c r="S123" s="148"/>
      <c r="T123" s="148"/>
      <c r="U123" s="148"/>
      <c r="V123" s="148"/>
      <c r="W123" s="148"/>
      <c r="X123" s="148"/>
      <c r="Y123" s="148"/>
      <c r="Z123" s="148"/>
    </row>
    <row r="124" spans="1:26" x14ac:dyDescent="0.25">
      <c r="A124" s="230"/>
      <c r="B124" s="230"/>
      <c r="C124" s="256"/>
      <c r="D124" s="230"/>
      <c r="E124" s="230"/>
      <c r="F124" s="230"/>
      <c r="G124" s="230"/>
      <c r="H124" s="230"/>
      <c r="I124" s="230"/>
      <c r="J124" s="230"/>
      <c r="K124" s="148"/>
      <c r="L124" s="148"/>
      <c r="M124" s="148"/>
      <c r="N124" s="148"/>
      <c r="O124" s="148"/>
      <c r="P124" s="148"/>
      <c r="Q124" s="148"/>
      <c r="R124" s="148"/>
      <c r="S124" s="148"/>
      <c r="T124" s="148"/>
      <c r="U124" s="148"/>
      <c r="V124" s="148"/>
      <c r="W124" s="148"/>
      <c r="X124" s="148"/>
      <c r="Y124" s="148"/>
      <c r="Z124" s="148"/>
    </row>
    <row r="125" spans="1:26" x14ac:dyDescent="0.25">
      <c r="A125" s="230"/>
      <c r="B125" s="230"/>
      <c r="C125" s="256"/>
      <c r="D125" s="230"/>
      <c r="E125" s="230"/>
      <c r="F125" s="230"/>
      <c r="G125" s="230"/>
      <c r="H125" s="230"/>
      <c r="I125" s="230"/>
      <c r="J125" s="230"/>
      <c r="K125" s="148"/>
      <c r="L125" s="148"/>
      <c r="M125" s="148"/>
      <c r="N125" s="148"/>
      <c r="O125" s="148"/>
      <c r="P125" s="148"/>
      <c r="Q125" s="148"/>
      <c r="R125" s="148"/>
      <c r="S125" s="148"/>
      <c r="T125" s="148"/>
      <c r="U125" s="148"/>
      <c r="V125" s="148"/>
      <c r="W125" s="148"/>
      <c r="X125" s="148"/>
      <c r="Y125" s="148"/>
      <c r="Z125" s="148"/>
    </row>
    <row r="126" spans="1:26" x14ac:dyDescent="0.25">
      <c r="A126" s="230"/>
      <c r="B126" s="230"/>
      <c r="C126" s="256"/>
      <c r="D126" s="230"/>
      <c r="E126" s="230"/>
      <c r="F126" s="230"/>
      <c r="G126" s="230"/>
      <c r="H126" s="230"/>
      <c r="I126" s="230"/>
      <c r="J126" s="230"/>
      <c r="K126" s="148"/>
      <c r="L126" s="148"/>
      <c r="M126" s="148"/>
      <c r="N126" s="148"/>
      <c r="O126" s="148"/>
      <c r="P126" s="148"/>
      <c r="Q126" s="148"/>
      <c r="R126" s="148"/>
      <c r="S126" s="148"/>
      <c r="T126" s="148"/>
      <c r="U126" s="148"/>
      <c r="V126" s="148"/>
      <c r="W126" s="148"/>
      <c r="X126" s="148"/>
      <c r="Y126" s="148"/>
      <c r="Z126" s="148"/>
    </row>
    <row r="127" spans="1:26" x14ac:dyDescent="0.25">
      <c r="A127" s="230"/>
      <c r="B127" s="230"/>
      <c r="C127" s="256"/>
      <c r="D127" s="230"/>
      <c r="E127" s="230"/>
      <c r="F127" s="230"/>
      <c r="G127" s="230"/>
      <c r="H127" s="230"/>
      <c r="I127" s="230"/>
      <c r="J127" s="230"/>
      <c r="K127" s="148"/>
      <c r="L127" s="148"/>
      <c r="M127" s="148"/>
      <c r="N127" s="148"/>
      <c r="O127" s="148"/>
      <c r="P127" s="148"/>
      <c r="Q127" s="148"/>
      <c r="R127" s="148"/>
      <c r="S127" s="148"/>
      <c r="T127" s="148"/>
      <c r="U127" s="148"/>
      <c r="V127" s="148"/>
      <c r="W127" s="148"/>
      <c r="X127" s="148"/>
      <c r="Y127" s="148"/>
      <c r="Z127" s="148"/>
    </row>
    <row r="128" spans="1:26" x14ac:dyDescent="0.25">
      <c r="A128" s="230"/>
      <c r="B128" s="230"/>
      <c r="C128" s="256"/>
      <c r="D128" s="230"/>
      <c r="E128" s="230"/>
      <c r="F128" s="230"/>
      <c r="G128" s="230"/>
      <c r="H128" s="230"/>
      <c r="I128" s="230"/>
      <c r="J128" s="230"/>
      <c r="K128" s="148"/>
      <c r="L128" s="148"/>
      <c r="M128" s="148"/>
      <c r="N128" s="148"/>
      <c r="O128" s="148"/>
      <c r="P128" s="148"/>
      <c r="Q128" s="148"/>
      <c r="R128" s="148"/>
      <c r="S128" s="148"/>
      <c r="T128" s="148"/>
      <c r="U128" s="148"/>
      <c r="V128" s="148"/>
      <c r="W128" s="148"/>
      <c r="X128" s="148"/>
      <c r="Y128" s="148"/>
      <c r="Z128" s="148"/>
    </row>
    <row r="129" spans="1:26" x14ac:dyDescent="0.25">
      <c r="A129" s="230"/>
      <c r="B129" s="230"/>
      <c r="C129" s="256"/>
      <c r="D129" s="230"/>
      <c r="E129" s="230"/>
      <c r="F129" s="230"/>
      <c r="G129" s="230"/>
      <c r="H129" s="230"/>
      <c r="I129" s="230"/>
      <c r="J129" s="230"/>
      <c r="K129" s="148"/>
      <c r="L129" s="148"/>
      <c r="M129" s="148"/>
      <c r="N129" s="148"/>
      <c r="O129" s="148"/>
      <c r="P129" s="148"/>
      <c r="Q129" s="148"/>
      <c r="R129" s="148"/>
      <c r="S129" s="148"/>
      <c r="T129" s="148"/>
      <c r="U129" s="148"/>
      <c r="V129" s="148"/>
      <c r="W129" s="148"/>
      <c r="X129" s="148"/>
      <c r="Y129" s="148"/>
      <c r="Z129" s="148"/>
    </row>
    <row r="130" spans="1:26" ht="18.75" x14ac:dyDescent="0.25">
      <c r="A130" s="234"/>
      <c r="B130" s="407" t="s">
        <v>5289</v>
      </c>
      <c r="C130" s="408"/>
      <c r="D130" s="408"/>
      <c r="E130" s="408"/>
      <c r="F130" s="408"/>
      <c r="G130" s="408"/>
      <c r="H130" s="408"/>
      <c r="I130" s="243"/>
      <c r="J130" s="233"/>
      <c r="K130" s="105"/>
      <c r="L130" s="105"/>
      <c r="M130" s="105"/>
      <c r="N130" s="105"/>
      <c r="O130" s="105"/>
      <c r="P130" s="105"/>
      <c r="Q130" s="105"/>
      <c r="R130" s="105"/>
      <c r="S130" s="105"/>
      <c r="T130" s="105"/>
      <c r="U130" s="105"/>
      <c r="V130" s="105"/>
      <c r="W130" s="105"/>
      <c r="X130" s="105"/>
      <c r="Y130" s="105"/>
      <c r="Z130" s="105"/>
    </row>
    <row r="131" spans="1:26" x14ac:dyDescent="0.25">
      <c r="A131" s="234"/>
      <c r="B131" s="232"/>
      <c r="C131" s="232"/>
      <c r="D131" s="232"/>
      <c r="E131" s="232"/>
      <c r="F131" s="232"/>
      <c r="G131" s="232"/>
      <c r="H131" s="232"/>
      <c r="I131" s="232"/>
      <c r="J131" s="233"/>
      <c r="K131" s="105"/>
      <c r="L131" s="105"/>
      <c r="M131" s="105"/>
      <c r="N131" s="105"/>
      <c r="O131" s="105"/>
      <c r="P131" s="105"/>
      <c r="Q131" s="105"/>
      <c r="R131" s="105"/>
      <c r="S131" s="105"/>
      <c r="T131" s="105"/>
      <c r="U131" s="105"/>
      <c r="V131" s="105"/>
      <c r="W131" s="105"/>
      <c r="X131" s="105"/>
      <c r="Y131" s="105"/>
      <c r="Z131" s="105"/>
    </row>
    <row r="132" spans="1:26" x14ac:dyDescent="0.25">
      <c r="A132" s="234"/>
      <c r="B132" s="232"/>
      <c r="C132" s="244" t="s">
        <v>1478</v>
      </c>
      <c r="D132" s="244"/>
      <c r="E132" s="245">
        <f>IF(SUM(D141:D151)=0,"NA",SUM(E141:E151)/SUM(D141:D151))</f>
        <v>1</v>
      </c>
      <c r="F132" s="246"/>
      <c r="G132" s="248"/>
      <c r="H132" s="234"/>
      <c r="I132" s="232"/>
      <c r="J132" s="233"/>
      <c r="K132" s="105"/>
      <c r="L132" s="105"/>
      <c r="M132" s="105"/>
      <c r="N132" s="105"/>
      <c r="O132" s="105"/>
      <c r="P132" s="105"/>
      <c r="Q132" s="105"/>
      <c r="R132" s="105"/>
      <c r="S132" s="105"/>
      <c r="T132" s="105"/>
      <c r="U132" s="105"/>
      <c r="V132" s="105"/>
      <c r="W132" s="105"/>
      <c r="X132" s="105"/>
      <c r="Y132" s="105"/>
      <c r="Z132" s="105"/>
    </row>
    <row r="133" spans="1:26" x14ac:dyDescent="0.25">
      <c r="A133" s="234"/>
      <c r="B133" s="234"/>
      <c r="C133" s="244" t="s">
        <v>1480</v>
      </c>
      <c r="D133" s="244"/>
      <c r="E133" s="245">
        <f>IF(SUM(D141:D151)=0,"NA",SUM(E156:E164)/SUM(D156:D164))</f>
        <v>1</v>
      </c>
      <c r="F133" s="246"/>
      <c r="G133" s="248"/>
      <c r="H133" s="234"/>
      <c r="I133" s="232"/>
      <c r="J133" s="233"/>
      <c r="K133" s="105"/>
      <c r="L133" s="105"/>
      <c r="M133" s="105"/>
      <c r="N133" s="105"/>
      <c r="O133" s="105"/>
      <c r="P133" s="105"/>
      <c r="Q133" s="105"/>
      <c r="R133" s="105"/>
      <c r="S133" s="105"/>
      <c r="T133" s="105"/>
      <c r="U133" s="105"/>
      <c r="V133" s="105"/>
      <c r="W133" s="105"/>
      <c r="X133" s="105"/>
      <c r="Y133" s="105"/>
      <c r="Z133" s="105"/>
    </row>
    <row r="134" spans="1:26" x14ac:dyDescent="0.25">
      <c r="A134" s="234"/>
      <c r="B134" s="234"/>
      <c r="C134" s="244" t="s">
        <v>1482</v>
      </c>
      <c r="D134" s="244"/>
      <c r="E134" s="177">
        <f>IF(SUM(D141:D151)=0,"NA",E132*0.6+E133*0.4)</f>
        <v>1</v>
      </c>
      <c r="F134" s="249"/>
      <c r="G134" s="235" t="s">
        <v>3917</v>
      </c>
      <c r="H134" s="234"/>
      <c r="I134" s="232"/>
      <c r="J134" s="233"/>
      <c r="K134" s="105"/>
      <c r="L134" s="105"/>
      <c r="M134" s="105"/>
      <c r="N134" s="105"/>
      <c r="O134" s="105"/>
      <c r="P134" s="105"/>
      <c r="Q134" s="105"/>
      <c r="R134" s="105"/>
      <c r="S134" s="105"/>
      <c r="T134" s="105"/>
      <c r="U134" s="105"/>
      <c r="V134" s="105"/>
      <c r="W134" s="105"/>
      <c r="X134" s="105"/>
      <c r="Y134" s="105"/>
      <c r="Z134" s="105"/>
    </row>
    <row r="135" spans="1:26" x14ac:dyDescent="0.25">
      <c r="A135" s="234"/>
      <c r="B135" s="234"/>
      <c r="C135" s="234"/>
      <c r="D135" s="234"/>
      <c r="E135" s="236"/>
      <c r="F135" s="236"/>
      <c r="G135" s="234"/>
      <c r="H135" s="234"/>
      <c r="I135" s="232"/>
      <c r="J135" s="233"/>
      <c r="K135" s="105"/>
      <c r="L135" s="105"/>
      <c r="M135" s="105"/>
      <c r="N135" s="105"/>
      <c r="O135" s="105"/>
      <c r="P135" s="105"/>
      <c r="Q135" s="105"/>
      <c r="R135" s="105"/>
      <c r="S135" s="105"/>
      <c r="T135" s="105"/>
      <c r="U135" s="105"/>
      <c r="V135" s="105"/>
      <c r="W135" s="105"/>
      <c r="X135" s="105"/>
      <c r="Y135" s="105"/>
      <c r="Z135" s="105"/>
    </row>
    <row r="136" spans="1:26" x14ac:dyDescent="0.25">
      <c r="A136" s="230"/>
      <c r="B136" s="231"/>
      <c r="C136" s="232"/>
      <c r="D136" s="231"/>
      <c r="E136" s="231"/>
      <c r="F136" s="231"/>
      <c r="G136" s="231"/>
      <c r="H136" s="232"/>
      <c r="I136" s="232"/>
      <c r="J136" s="233"/>
      <c r="K136" s="148"/>
      <c r="L136" s="148"/>
      <c r="M136" s="148"/>
      <c r="N136" s="148"/>
      <c r="O136" s="148"/>
      <c r="P136" s="148"/>
      <c r="Q136" s="148"/>
      <c r="R136" s="148"/>
      <c r="S136" s="148"/>
      <c r="T136" s="148"/>
      <c r="U136" s="148"/>
      <c r="V136" s="148"/>
      <c r="W136" s="148"/>
      <c r="X136" s="148"/>
      <c r="Y136" s="148"/>
      <c r="Z136" s="148"/>
    </row>
    <row r="137" spans="1:26" x14ac:dyDescent="0.25">
      <c r="A137" s="230"/>
      <c r="B137" s="91"/>
      <c r="C137" s="251"/>
      <c r="D137" s="252"/>
      <c r="E137" s="409"/>
      <c r="F137" s="410"/>
      <c r="G137" s="410"/>
      <c r="H137" s="252"/>
      <c r="I137" s="92"/>
      <c r="J137" s="233"/>
      <c r="K137" s="148"/>
      <c r="L137" s="148"/>
      <c r="M137" s="148"/>
      <c r="N137" s="148"/>
      <c r="O137" s="148"/>
      <c r="P137" s="148"/>
      <c r="Q137" s="148"/>
      <c r="R137" s="148"/>
      <c r="S137" s="148"/>
      <c r="T137" s="148"/>
      <c r="U137" s="148"/>
      <c r="V137" s="148"/>
      <c r="W137" s="148"/>
      <c r="X137" s="148"/>
      <c r="Y137" s="148"/>
      <c r="Z137" s="148"/>
    </row>
    <row r="138" spans="1:26" x14ac:dyDescent="0.25">
      <c r="A138" s="230"/>
      <c r="B138" s="49"/>
      <c r="C138" s="234" t="s">
        <v>1484</v>
      </c>
      <c r="D138" s="253"/>
      <c r="E138" s="253"/>
      <c r="F138" s="253"/>
      <c r="G138" s="253"/>
      <c r="H138" s="253"/>
      <c r="I138" s="93"/>
      <c r="J138" s="233"/>
      <c r="K138" s="148"/>
      <c r="L138" s="148"/>
      <c r="M138" s="148"/>
      <c r="N138" s="148"/>
      <c r="O138" s="148"/>
      <c r="P138" s="148"/>
      <c r="Q138" s="148"/>
      <c r="R138" s="148"/>
      <c r="S138" s="148"/>
      <c r="T138" s="148"/>
      <c r="U138" s="148"/>
      <c r="V138" s="148"/>
      <c r="W138" s="148"/>
      <c r="X138" s="148"/>
      <c r="Y138" s="148"/>
      <c r="Z138" s="148"/>
    </row>
    <row r="139" spans="1:26" x14ac:dyDescent="0.25">
      <c r="A139" s="230"/>
      <c r="B139" s="123"/>
      <c r="C139" s="234"/>
      <c r="D139" s="253"/>
      <c r="E139" s="253"/>
      <c r="F139" s="253"/>
      <c r="G139" s="253"/>
      <c r="H139" s="253"/>
      <c r="I139" s="93"/>
      <c r="J139" s="233"/>
      <c r="K139" s="148"/>
      <c r="L139" s="148"/>
      <c r="M139" s="148"/>
      <c r="N139" s="148"/>
      <c r="O139" s="148"/>
      <c r="P139" s="148"/>
      <c r="Q139" s="148"/>
      <c r="R139" s="148"/>
      <c r="S139" s="148"/>
      <c r="T139" s="148"/>
      <c r="U139" s="148"/>
      <c r="V139" s="148"/>
      <c r="W139" s="148"/>
      <c r="X139" s="148"/>
      <c r="Y139" s="148"/>
      <c r="Z139" s="148"/>
    </row>
    <row r="140" spans="1:26" x14ac:dyDescent="0.25">
      <c r="A140" s="230"/>
      <c r="B140" s="123"/>
      <c r="C140" s="232" t="s">
        <v>726</v>
      </c>
      <c r="D140" s="231"/>
      <c r="E140" s="231" t="s">
        <v>1485</v>
      </c>
      <c r="F140" s="231" t="s">
        <v>712</v>
      </c>
      <c r="G140" s="231" t="s">
        <v>1486</v>
      </c>
      <c r="H140" s="253"/>
      <c r="I140" s="93"/>
      <c r="J140" s="233"/>
      <c r="K140" s="148"/>
      <c r="L140" s="148"/>
      <c r="M140" s="148"/>
      <c r="N140" s="148"/>
      <c r="O140" s="148"/>
      <c r="P140" s="148"/>
      <c r="Q140" s="148"/>
      <c r="R140" s="148"/>
      <c r="S140" s="148"/>
      <c r="T140" s="148"/>
      <c r="U140" s="148"/>
      <c r="V140" s="148"/>
      <c r="W140" s="148"/>
      <c r="X140" s="148"/>
      <c r="Y140" s="148"/>
      <c r="Z140" s="148"/>
    </row>
    <row r="141" spans="1:26" x14ac:dyDescent="0.25">
      <c r="A141" s="230"/>
      <c r="B141" s="49"/>
      <c r="C141" s="124" t="s">
        <v>1487</v>
      </c>
      <c r="D141" s="153">
        <f t="shared" ref="D141:D151" si="7">IF(E141="Justificado",0,1)</f>
        <v>1</v>
      </c>
      <c r="E141" s="126">
        <v>1</v>
      </c>
      <c r="F141" s="126"/>
      <c r="G141" s="127"/>
      <c r="H141" s="253"/>
      <c r="I141" s="93"/>
      <c r="J141" s="230"/>
      <c r="K141" s="148"/>
      <c r="L141" s="148"/>
      <c r="M141" s="148"/>
      <c r="N141" s="148"/>
      <c r="O141" s="148"/>
      <c r="P141" s="148"/>
      <c r="Q141" s="148"/>
      <c r="R141" s="148"/>
      <c r="S141" s="148"/>
      <c r="T141" s="148"/>
      <c r="U141" s="148"/>
      <c r="V141" s="148"/>
      <c r="W141" s="148"/>
      <c r="X141" s="148"/>
      <c r="Y141" s="148"/>
      <c r="Z141" s="148"/>
    </row>
    <row r="142" spans="1:26" ht="24" x14ac:dyDescent="0.25">
      <c r="A142" s="230"/>
      <c r="B142" s="49"/>
      <c r="C142" s="124" t="s">
        <v>1488</v>
      </c>
      <c r="D142" s="153">
        <f t="shared" si="7"/>
        <v>1</v>
      </c>
      <c r="E142" s="126">
        <v>1</v>
      </c>
      <c r="F142" s="126"/>
      <c r="G142" s="127"/>
      <c r="H142" s="253"/>
      <c r="I142" s="93"/>
      <c r="J142" s="230"/>
      <c r="K142" s="148"/>
      <c r="L142" s="148"/>
      <c r="M142" s="148"/>
      <c r="N142" s="148"/>
      <c r="O142" s="148"/>
      <c r="P142" s="148"/>
      <c r="Q142" s="148"/>
      <c r="R142" s="148"/>
      <c r="S142" s="148"/>
      <c r="T142" s="148"/>
      <c r="U142" s="148"/>
      <c r="V142" s="148"/>
      <c r="W142" s="148"/>
      <c r="X142" s="148"/>
      <c r="Y142" s="148"/>
      <c r="Z142" s="148"/>
    </row>
    <row r="143" spans="1:26" x14ac:dyDescent="0.25">
      <c r="A143" s="230"/>
      <c r="B143" s="49"/>
      <c r="C143" s="128" t="s">
        <v>5290</v>
      </c>
      <c r="D143" s="153">
        <f t="shared" si="7"/>
        <v>1</v>
      </c>
      <c r="E143" s="126">
        <v>1</v>
      </c>
      <c r="F143" s="126"/>
      <c r="G143" s="127"/>
      <c r="H143" s="253"/>
      <c r="I143" s="93"/>
      <c r="J143" s="230"/>
      <c r="K143" s="148"/>
      <c r="L143" s="148"/>
      <c r="M143" s="148"/>
      <c r="N143" s="148"/>
      <c r="O143" s="148"/>
      <c r="P143" s="148"/>
      <c r="Q143" s="148"/>
      <c r="R143" s="148"/>
      <c r="S143" s="148"/>
      <c r="T143" s="148"/>
      <c r="U143" s="148"/>
      <c r="V143" s="148"/>
      <c r="W143" s="148"/>
      <c r="X143" s="148"/>
      <c r="Y143" s="148"/>
      <c r="Z143" s="148"/>
    </row>
    <row r="144" spans="1:26" ht="24" x14ac:dyDescent="0.25">
      <c r="A144" s="230"/>
      <c r="B144" s="49"/>
      <c r="C144" s="128" t="s">
        <v>5291</v>
      </c>
      <c r="D144" s="153">
        <f t="shared" si="7"/>
        <v>1</v>
      </c>
      <c r="E144" s="126">
        <v>1</v>
      </c>
      <c r="F144" s="126"/>
      <c r="G144" s="127"/>
      <c r="H144" s="253"/>
      <c r="I144" s="93"/>
      <c r="J144" s="230"/>
      <c r="K144" s="148"/>
      <c r="L144" s="148"/>
      <c r="M144" s="148"/>
      <c r="N144" s="148"/>
      <c r="O144" s="148"/>
      <c r="P144" s="148"/>
      <c r="Q144" s="148"/>
      <c r="R144" s="148"/>
      <c r="S144" s="148"/>
      <c r="T144" s="148"/>
      <c r="U144" s="148"/>
      <c r="V144" s="148"/>
      <c r="W144" s="148"/>
      <c r="X144" s="148"/>
      <c r="Y144" s="148"/>
      <c r="Z144" s="148"/>
    </row>
    <row r="145" spans="1:26" ht="36" x14ac:dyDescent="0.25">
      <c r="A145" s="230"/>
      <c r="B145" s="49"/>
      <c r="C145" s="128" t="s">
        <v>5292</v>
      </c>
      <c r="D145" s="153">
        <f t="shared" si="7"/>
        <v>1</v>
      </c>
      <c r="E145" s="126">
        <v>1</v>
      </c>
      <c r="F145" s="126"/>
      <c r="G145" s="127"/>
      <c r="H145" s="253"/>
      <c r="I145" s="93"/>
      <c r="J145" s="230"/>
      <c r="K145" s="148"/>
      <c r="L145" s="148"/>
      <c r="M145" s="148"/>
      <c r="N145" s="148"/>
      <c r="O145" s="148"/>
      <c r="P145" s="148"/>
      <c r="Q145" s="148"/>
      <c r="R145" s="148"/>
      <c r="S145" s="148"/>
      <c r="T145" s="148"/>
      <c r="U145" s="148"/>
      <c r="V145" s="148"/>
      <c r="W145" s="148"/>
      <c r="X145" s="148"/>
      <c r="Y145" s="148"/>
      <c r="Z145" s="148"/>
    </row>
    <row r="146" spans="1:26" x14ac:dyDescent="0.25">
      <c r="A146" s="230"/>
      <c r="B146" s="49"/>
      <c r="C146" s="128" t="s">
        <v>5293</v>
      </c>
      <c r="D146" s="153">
        <f t="shared" si="7"/>
        <v>1</v>
      </c>
      <c r="E146" s="126">
        <v>1</v>
      </c>
      <c r="F146" s="126"/>
      <c r="G146" s="127"/>
      <c r="H146" s="253"/>
      <c r="I146" s="93"/>
      <c r="J146" s="230"/>
      <c r="K146" s="148"/>
      <c r="L146" s="148"/>
      <c r="M146" s="148"/>
      <c r="N146" s="148"/>
      <c r="O146" s="148"/>
      <c r="P146" s="148"/>
      <c r="Q146" s="148"/>
      <c r="R146" s="148"/>
      <c r="S146" s="148"/>
      <c r="T146" s="148"/>
      <c r="U146" s="148"/>
      <c r="V146" s="148"/>
      <c r="W146" s="148"/>
      <c r="X146" s="148"/>
      <c r="Y146" s="148"/>
      <c r="Z146" s="148"/>
    </row>
    <row r="147" spans="1:26" x14ac:dyDescent="0.25">
      <c r="A147" s="230"/>
      <c r="B147" s="49"/>
      <c r="C147" s="128" t="s">
        <v>5294</v>
      </c>
      <c r="D147" s="153">
        <f t="shared" si="7"/>
        <v>1</v>
      </c>
      <c r="E147" s="126">
        <v>1</v>
      </c>
      <c r="F147" s="126"/>
      <c r="G147" s="127"/>
      <c r="H147" s="253"/>
      <c r="I147" s="93"/>
      <c r="J147" s="230"/>
      <c r="K147" s="148"/>
      <c r="L147" s="148"/>
      <c r="M147" s="148"/>
      <c r="N147" s="148"/>
      <c r="O147" s="148"/>
      <c r="P147" s="148"/>
      <c r="Q147" s="148"/>
      <c r="R147" s="148"/>
      <c r="S147" s="148"/>
      <c r="T147" s="148"/>
      <c r="U147" s="148"/>
      <c r="V147" s="148"/>
      <c r="W147" s="148"/>
      <c r="X147" s="148"/>
      <c r="Y147" s="148"/>
      <c r="Z147" s="148"/>
    </row>
    <row r="148" spans="1:26" ht="24" x14ac:dyDescent="0.25">
      <c r="A148" s="230"/>
      <c r="B148" s="49"/>
      <c r="C148" s="128" t="s">
        <v>5295</v>
      </c>
      <c r="D148" s="153">
        <f t="shared" si="7"/>
        <v>1</v>
      </c>
      <c r="E148" s="126">
        <v>1</v>
      </c>
      <c r="F148" s="126"/>
      <c r="G148" s="127"/>
      <c r="H148" s="253"/>
      <c r="I148" s="93"/>
      <c r="J148" s="230"/>
      <c r="K148" s="148"/>
      <c r="L148" s="148"/>
      <c r="M148" s="148"/>
      <c r="N148" s="148"/>
      <c r="O148" s="148"/>
      <c r="P148" s="148"/>
      <c r="Q148" s="148"/>
      <c r="R148" s="148"/>
      <c r="S148" s="148"/>
      <c r="T148" s="148"/>
      <c r="U148" s="148"/>
      <c r="V148" s="148"/>
      <c r="W148" s="148"/>
      <c r="X148" s="148"/>
      <c r="Y148" s="148"/>
      <c r="Z148" s="148"/>
    </row>
    <row r="149" spans="1:26" x14ac:dyDescent="0.25">
      <c r="A149" s="230"/>
      <c r="B149" s="49"/>
      <c r="C149" s="128" t="s">
        <v>5296</v>
      </c>
      <c r="D149" s="153">
        <f t="shared" si="7"/>
        <v>1</v>
      </c>
      <c r="E149" s="126">
        <v>1</v>
      </c>
      <c r="F149" s="126"/>
      <c r="G149" s="127"/>
      <c r="H149" s="253"/>
      <c r="I149" s="93"/>
      <c r="J149" s="230"/>
      <c r="K149" s="148"/>
      <c r="L149" s="148"/>
      <c r="M149" s="148"/>
      <c r="N149" s="148"/>
      <c r="O149" s="148"/>
      <c r="P149" s="148"/>
      <c r="Q149" s="148"/>
      <c r="R149" s="148"/>
      <c r="S149" s="148"/>
      <c r="T149" s="148"/>
      <c r="U149" s="148"/>
      <c r="V149" s="148"/>
      <c r="W149" s="148"/>
      <c r="X149" s="148"/>
      <c r="Y149" s="148"/>
      <c r="Z149" s="148"/>
    </row>
    <row r="150" spans="1:26" x14ac:dyDescent="0.25">
      <c r="A150" s="230"/>
      <c r="B150" s="49"/>
      <c r="C150" s="128" t="s">
        <v>5297</v>
      </c>
      <c r="D150" s="153">
        <f t="shared" si="7"/>
        <v>1</v>
      </c>
      <c r="E150" s="126">
        <v>1</v>
      </c>
      <c r="F150" s="126"/>
      <c r="G150" s="127"/>
      <c r="H150" s="253"/>
      <c r="I150" s="129"/>
      <c r="J150" s="230"/>
      <c r="K150" s="148"/>
      <c r="L150" s="148"/>
      <c r="M150" s="148"/>
      <c r="N150" s="148"/>
      <c r="O150" s="148"/>
      <c r="P150" s="148"/>
      <c r="Q150" s="148"/>
      <c r="R150" s="148"/>
      <c r="S150" s="148"/>
      <c r="T150" s="148"/>
      <c r="U150" s="148"/>
      <c r="V150" s="148"/>
      <c r="W150" s="148"/>
      <c r="X150" s="148"/>
      <c r="Y150" s="148"/>
      <c r="Z150" s="148"/>
    </row>
    <row r="151" spans="1:26" x14ac:dyDescent="0.25">
      <c r="A151" s="230"/>
      <c r="B151" s="49"/>
      <c r="C151" s="128" t="s">
        <v>5298</v>
      </c>
      <c r="D151" s="153">
        <f t="shared" si="7"/>
        <v>1</v>
      </c>
      <c r="E151" s="126">
        <v>1</v>
      </c>
      <c r="F151" s="126"/>
      <c r="G151" s="127"/>
      <c r="H151" s="253"/>
      <c r="I151" s="129"/>
      <c r="J151" s="230"/>
      <c r="K151" s="148"/>
      <c r="L151" s="148"/>
      <c r="M151" s="148"/>
      <c r="N151" s="148"/>
      <c r="O151" s="148"/>
      <c r="P151" s="148"/>
      <c r="Q151" s="148"/>
      <c r="R151" s="148"/>
      <c r="S151" s="148"/>
      <c r="T151" s="148"/>
      <c r="U151" s="148"/>
      <c r="V151" s="148"/>
      <c r="W151" s="148"/>
      <c r="X151" s="148"/>
      <c r="Y151" s="148"/>
      <c r="Z151" s="148"/>
    </row>
    <row r="152" spans="1:26" x14ac:dyDescent="0.25">
      <c r="A152" s="230"/>
      <c r="B152" s="49"/>
      <c r="C152" s="234"/>
      <c r="D152" s="253"/>
      <c r="E152" s="253"/>
      <c r="F152" s="253"/>
      <c r="G152" s="253"/>
      <c r="H152" s="253"/>
      <c r="I152" s="129"/>
      <c r="J152" s="230"/>
      <c r="K152" s="148"/>
      <c r="L152" s="148"/>
      <c r="M152" s="148"/>
      <c r="N152" s="148"/>
      <c r="O152" s="148"/>
      <c r="P152" s="148"/>
      <c r="Q152" s="148"/>
      <c r="R152" s="148"/>
      <c r="S152" s="148"/>
      <c r="T152" s="148"/>
      <c r="U152" s="148"/>
      <c r="V152" s="148"/>
      <c r="W152" s="148"/>
      <c r="X152" s="148"/>
      <c r="Y152" s="148"/>
      <c r="Z152" s="148"/>
    </row>
    <row r="153" spans="1:26" x14ac:dyDescent="0.25">
      <c r="A153" s="230"/>
      <c r="B153" s="49"/>
      <c r="C153" s="234" t="s">
        <v>1480</v>
      </c>
      <c r="D153" s="253"/>
      <c r="E153" s="253"/>
      <c r="F153" s="253"/>
      <c r="G153" s="253"/>
      <c r="H153" s="253"/>
      <c r="I153" s="129"/>
      <c r="J153" s="230"/>
      <c r="K153" s="148"/>
      <c r="L153" s="148"/>
      <c r="M153" s="148"/>
      <c r="N153" s="148"/>
      <c r="O153" s="148"/>
      <c r="P153" s="148"/>
      <c r="Q153" s="148"/>
      <c r="R153" s="148"/>
      <c r="S153" s="148"/>
      <c r="T153" s="148"/>
      <c r="U153" s="148"/>
      <c r="V153" s="148"/>
      <c r="W153" s="148"/>
      <c r="X153" s="148"/>
      <c r="Y153" s="148"/>
      <c r="Z153" s="148"/>
    </row>
    <row r="154" spans="1:26" x14ac:dyDescent="0.25">
      <c r="A154" s="230"/>
      <c r="B154" s="49"/>
      <c r="C154" s="234"/>
      <c r="D154" s="253"/>
      <c r="E154" s="253"/>
      <c r="F154" s="253"/>
      <c r="G154" s="253"/>
      <c r="H154" s="253"/>
      <c r="I154" s="129"/>
      <c r="J154" s="230"/>
      <c r="K154" s="148"/>
      <c r="L154" s="148"/>
      <c r="M154" s="148"/>
      <c r="N154" s="148"/>
      <c r="O154" s="148"/>
      <c r="P154" s="148"/>
      <c r="Q154" s="148"/>
      <c r="R154" s="148"/>
      <c r="S154" s="148"/>
      <c r="T154" s="148"/>
      <c r="U154" s="148"/>
      <c r="V154" s="148"/>
      <c r="W154" s="148"/>
      <c r="X154" s="148"/>
      <c r="Y154" s="148"/>
      <c r="Z154" s="148"/>
    </row>
    <row r="155" spans="1:26" x14ac:dyDescent="0.25">
      <c r="A155" s="230"/>
      <c r="B155" s="49"/>
      <c r="C155" s="232" t="s">
        <v>726</v>
      </c>
      <c r="D155" s="231"/>
      <c r="E155" s="231" t="s">
        <v>1485</v>
      </c>
      <c r="F155" s="231" t="s">
        <v>712</v>
      </c>
      <c r="G155" s="231" t="s">
        <v>1486</v>
      </c>
      <c r="H155" s="253"/>
      <c r="I155" s="129"/>
      <c r="J155" s="230"/>
      <c r="K155" s="148"/>
      <c r="L155" s="148"/>
      <c r="M155" s="148"/>
      <c r="N155" s="148"/>
      <c r="O155" s="148"/>
      <c r="P155" s="148"/>
      <c r="Q155" s="148"/>
      <c r="R155" s="148"/>
      <c r="S155" s="148"/>
      <c r="T155" s="148"/>
      <c r="U155" s="148"/>
      <c r="V155" s="148"/>
      <c r="W155" s="148"/>
      <c r="X155" s="148"/>
      <c r="Y155" s="148"/>
      <c r="Z155" s="148"/>
    </row>
    <row r="156" spans="1:26" x14ac:dyDescent="0.25">
      <c r="A156" s="230"/>
      <c r="B156" s="49"/>
      <c r="C156" s="130" t="s">
        <v>5299</v>
      </c>
      <c r="D156" s="153">
        <f t="shared" ref="D156:D162" si="8">IF(E156="Justificado",0,1)</f>
        <v>1</v>
      </c>
      <c r="E156" s="126">
        <v>1</v>
      </c>
      <c r="F156" s="126"/>
      <c r="G156" s="127"/>
      <c r="H156" s="253"/>
      <c r="I156" s="129"/>
      <c r="J156" s="230"/>
      <c r="K156" s="148"/>
      <c r="L156" s="148"/>
      <c r="M156" s="148"/>
      <c r="N156" s="148"/>
      <c r="O156" s="148"/>
      <c r="P156" s="148"/>
      <c r="Q156" s="148"/>
      <c r="R156" s="148"/>
      <c r="S156" s="148"/>
      <c r="T156" s="148"/>
      <c r="U156" s="148"/>
      <c r="V156" s="148"/>
      <c r="W156" s="148"/>
      <c r="X156" s="148"/>
      <c r="Y156" s="148"/>
      <c r="Z156" s="148"/>
    </row>
    <row r="157" spans="1:26" ht="36" x14ac:dyDescent="0.25">
      <c r="A157" s="230"/>
      <c r="B157" s="49"/>
      <c r="C157" s="124" t="s">
        <v>5134</v>
      </c>
      <c r="D157" s="153">
        <f t="shared" si="8"/>
        <v>1</v>
      </c>
      <c r="E157" s="126">
        <v>1</v>
      </c>
      <c r="F157" s="126"/>
      <c r="G157" s="127"/>
      <c r="H157" s="253"/>
      <c r="I157" s="129"/>
      <c r="J157" s="230"/>
      <c r="K157" s="148"/>
      <c r="L157" s="148"/>
      <c r="M157" s="148"/>
      <c r="N157" s="148"/>
      <c r="O157" s="148"/>
      <c r="P157" s="148"/>
      <c r="Q157" s="148"/>
      <c r="R157" s="148"/>
      <c r="S157" s="148"/>
      <c r="T157" s="148"/>
      <c r="U157" s="148"/>
      <c r="V157" s="148"/>
      <c r="W157" s="148"/>
      <c r="X157" s="148"/>
      <c r="Y157" s="148"/>
      <c r="Z157" s="148"/>
    </row>
    <row r="158" spans="1:26" ht="36" x14ac:dyDescent="0.25">
      <c r="A158" s="230"/>
      <c r="B158" s="49"/>
      <c r="C158" s="124" t="s">
        <v>5135</v>
      </c>
      <c r="D158" s="153">
        <f t="shared" si="8"/>
        <v>1</v>
      </c>
      <c r="E158" s="126">
        <v>1</v>
      </c>
      <c r="F158" s="126"/>
      <c r="G158" s="127"/>
      <c r="H158" s="253"/>
      <c r="I158" s="129"/>
      <c r="J158" s="230"/>
      <c r="K158" s="148"/>
      <c r="L158" s="148"/>
      <c r="M158" s="148"/>
      <c r="N158" s="148"/>
      <c r="O158" s="148"/>
      <c r="P158" s="148"/>
      <c r="Q158" s="148"/>
      <c r="R158" s="148"/>
      <c r="S158" s="148"/>
      <c r="T158" s="148"/>
      <c r="U158" s="148"/>
      <c r="V158" s="148"/>
      <c r="W158" s="148"/>
      <c r="X158" s="148"/>
      <c r="Y158" s="148"/>
      <c r="Z158" s="148"/>
    </row>
    <row r="159" spans="1:26" ht="24" x14ac:dyDescent="0.25">
      <c r="A159" s="230"/>
      <c r="B159" s="49"/>
      <c r="C159" s="124" t="s">
        <v>5136</v>
      </c>
      <c r="D159" s="153">
        <f t="shared" si="8"/>
        <v>1</v>
      </c>
      <c r="E159" s="126">
        <v>1</v>
      </c>
      <c r="F159" s="126"/>
      <c r="G159" s="127"/>
      <c r="H159" s="253"/>
      <c r="I159" s="129"/>
      <c r="J159" s="230"/>
      <c r="K159" s="148"/>
      <c r="L159" s="148"/>
      <c r="M159" s="148"/>
      <c r="N159" s="148"/>
      <c r="O159" s="148"/>
      <c r="P159" s="148"/>
      <c r="Q159" s="148"/>
      <c r="R159" s="148"/>
      <c r="S159" s="148"/>
      <c r="T159" s="148"/>
      <c r="U159" s="148"/>
      <c r="V159" s="148"/>
      <c r="W159" s="148"/>
      <c r="X159" s="148"/>
      <c r="Y159" s="148"/>
      <c r="Z159" s="148"/>
    </row>
    <row r="160" spans="1:26" ht="24" x14ac:dyDescent="0.25">
      <c r="A160" s="230"/>
      <c r="B160" s="49"/>
      <c r="C160" s="124" t="s">
        <v>4238</v>
      </c>
      <c r="D160" s="153">
        <f t="shared" si="8"/>
        <v>1</v>
      </c>
      <c r="E160" s="126">
        <v>1</v>
      </c>
      <c r="F160" s="126"/>
      <c r="G160" s="127"/>
      <c r="H160" s="253"/>
      <c r="I160" s="129"/>
      <c r="J160" s="230"/>
      <c r="K160" s="148"/>
      <c r="L160" s="148"/>
      <c r="M160" s="148"/>
      <c r="N160" s="148"/>
      <c r="O160" s="148"/>
      <c r="P160" s="148"/>
      <c r="Q160" s="148"/>
      <c r="R160" s="148"/>
      <c r="S160" s="148"/>
      <c r="T160" s="148"/>
      <c r="U160" s="148"/>
      <c r="V160" s="148"/>
      <c r="W160" s="148"/>
      <c r="X160" s="148"/>
      <c r="Y160" s="148"/>
      <c r="Z160" s="148"/>
    </row>
    <row r="161" spans="1:26" ht="24" x14ac:dyDescent="0.25">
      <c r="A161" s="230"/>
      <c r="B161" s="49"/>
      <c r="C161" s="124" t="s">
        <v>5137</v>
      </c>
      <c r="D161" s="153">
        <f t="shared" si="8"/>
        <v>1</v>
      </c>
      <c r="E161" s="126">
        <v>1</v>
      </c>
      <c r="F161" s="126"/>
      <c r="G161" s="127"/>
      <c r="H161" s="253"/>
      <c r="I161" s="129"/>
      <c r="J161" s="230"/>
      <c r="K161" s="148"/>
      <c r="L161" s="148"/>
      <c r="M161" s="148"/>
      <c r="N161" s="148"/>
      <c r="O161" s="148"/>
      <c r="P161" s="148"/>
      <c r="Q161" s="148"/>
      <c r="R161" s="148"/>
      <c r="S161" s="148"/>
      <c r="T161" s="148"/>
      <c r="U161" s="148"/>
      <c r="V161" s="148"/>
      <c r="W161" s="148"/>
      <c r="X161" s="148"/>
      <c r="Y161" s="148"/>
      <c r="Z161" s="148"/>
    </row>
    <row r="162" spans="1:26" ht="36" x14ac:dyDescent="0.25">
      <c r="A162" s="230"/>
      <c r="B162" s="49"/>
      <c r="C162" s="124" t="s">
        <v>5138</v>
      </c>
      <c r="D162" s="153">
        <f t="shared" si="8"/>
        <v>1</v>
      </c>
      <c r="E162" s="126">
        <v>1</v>
      </c>
      <c r="F162" s="126"/>
      <c r="G162" s="127"/>
      <c r="H162" s="253"/>
      <c r="I162" s="129"/>
      <c r="J162" s="230"/>
      <c r="K162" s="148"/>
      <c r="L162" s="148"/>
      <c r="M162" s="148"/>
      <c r="N162" s="148"/>
      <c r="O162" s="148"/>
      <c r="P162" s="148"/>
      <c r="Q162" s="148"/>
      <c r="R162" s="148"/>
      <c r="S162" s="148"/>
      <c r="T162" s="148"/>
      <c r="U162" s="148"/>
      <c r="V162" s="148"/>
      <c r="W162" s="148"/>
      <c r="X162" s="148"/>
      <c r="Y162" s="148"/>
      <c r="Z162" s="148"/>
    </row>
    <row r="163" spans="1:26" ht="36" x14ac:dyDescent="0.25">
      <c r="A163" s="230"/>
      <c r="B163" s="49"/>
      <c r="C163" s="130" t="s">
        <v>5300</v>
      </c>
      <c r="D163" s="153">
        <f t="shared" ref="D163:D164" si="9">IF(E163="Justificado",0,1)</f>
        <v>1</v>
      </c>
      <c r="E163" s="126">
        <v>1</v>
      </c>
      <c r="F163" s="126"/>
      <c r="G163" s="127"/>
      <c r="H163" s="253"/>
      <c r="I163" s="129"/>
      <c r="J163" s="230"/>
      <c r="K163" s="148"/>
      <c r="L163" s="148"/>
      <c r="M163" s="148"/>
      <c r="N163" s="148"/>
      <c r="O163" s="148"/>
      <c r="P163" s="148"/>
      <c r="Q163" s="148"/>
      <c r="R163" s="148"/>
      <c r="S163" s="148"/>
      <c r="T163" s="148"/>
      <c r="U163" s="148"/>
      <c r="V163" s="148"/>
      <c r="W163" s="148"/>
      <c r="X163" s="148"/>
      <c r="Y163" s="148"/>
      <c r="Z163" s="148"/>
    </row>
    <row r="164" spans="1:26" x14ac:dyDescent="0.25">
      <c r="A164" s="230"/>
      <c r="B164" s="49"/>
      <c r="C164" s="124" t="s">
        <v>4716</v>
      </c>
      <c r="D164" s="153">
        <f t="shared" si="9"/>
        <v>1</v>
      </c>
      <c r="E164" s="126">
        <v>1</v>
      </c>
      <c r="F164" s="126"/>
      <c r="G164" s="127"/>
      <c r="H164" s="253"/>
      <c r="I164" s="129"/>
      <c r="J164" s="230"/>
      <c r="K164" s="148"/>
      <c r="L164" s="148"/>
      <c r="M164" s="148"/>
      <c r="N164" s="148"/>
      <c r="O164" s="148"/>
      <c r="P164" s="148"/>
      <c r="Q164" s="148"/>
      <c r="R164" s="148"/>
      <c r="S164" s="148"/>
      <c r="T164" s="148"/>
      <c r="U164" s="148"/>
      <c r="V164" s="148"/>
      <c r="W164" s="148"/>
      <c r="X164" s="148"/>
      <c r="Y164" s="148"/>
      <c r="Z164" s="148"/>
    </row>
    <row r="165" spans="1:26" x14ac:dyDescent="0.25">
      <c r="A165" s="230"/>
      <c r="B165" s="97"/>
      <c r="C165" s="254"/>
      <c r="D165" s="255"/>
      <c r="E165" s="255"/>
      <c r="F165" s="255"/>
      <c r="G165" s="255"/>
      <c r="H165" s="255"/>
      <c r="I165" s="98"/>
      <c r="J165" s="230"/>
      <c r="K165" s="148"/>
      <c r="L165" s="148"/>
      <c r="M165" s="148"/>
      <c r="N165" s="148"/>
      <c r="O165" s="148"/>
      <c r="P165" s="148"/>
      <c r="Q165" s="148"/>
      <c r="R165" s="148"/>
      <c r="S165" s="148"/>
      <c r="T165" s="148"/>
      <c r="U165" s="148"/>
      <c r="V165" s="148"/>
      <c r="W165" s="148"/>
      <c r="X165" s="148"/>
      <c r="Y165" s="148"/>
      <c r="Z165" s="148"/>
    </row>
    <row r="166" spans="1:26" x14ac:dyDescent="0.25">
      <c r="A166" s="230"/>
      <c r="B166" s="230"/>
      <c r="C166" s="256"/>
      <c r="D166" s="230"/>
      <c r="E166" s="230"/>
      <c r="F166" s="230"/>
      <c r="G166" s="230"/>
      <c r="H166" s="230"/>
      <c r="I166" s="230"/>
      <c r="J166" s="230"/>
      <c r="K166" s="148"/>
      <c r="L166" s="148"/>
      <c r="M166" s="148"/>
      <c r="N166" s="148"/>
      <c r="O166" s="148"/>
      <c r="P166" s="148"/>
      <c r="Q166" s="148"/>
      <c r="R166" s="148"/>
      <c r="S166" s="148"/>
      <c r="T166" s="148"/>
      <c r="U166" s="148"/>
      <c r="V166" s="148"/>
      <c r="W166" s="148"/>
      <c r="X166" s="148"/>
      <c r="Y166" s="148"/>
      <c r="Z166" s="148"/>
    </row>
    <row r="167" spans="1:26" x14ac:dyDescent="0.25">
      <c r="A167" s="230"/>
      <c r="B167" s="230"/>
      <c r="C167" s="256"/>
      <c r="D167" s="230"/>
      <c r="E167" s="230"/>
      <c r="F167" s="230"/>
      <c r="G167" s="230"/>
      <c r="H167" s="230"/>
      <c r="I167" s="230"/>
      <c r="J167" s="230"/>
      <c r="K167" s="148"/>
      <c r="L167" s="148"/>
      <c r="M167" s="148"/>
      <c r="N167" s="148"/>
      <c r="O167" s="148"/>
      <c r="P167" s="148"/>
      <c r="Q167" s="148"/>
      <c r="R167" s="148"/>
      <c r="S167" s="148"/>
      <c r="T167" s="148"/>
      <c r="U167" s="148"/>
      <c r="V167" s="148"/>
      <c r="W167" s="148"/>
      <c r="X167" s="148"/>
      <c r="Y167" s="148"/>
      <c r="Z167" s="148"/>
    </row>
    <row r="168" spans="1:26" x14ac:dyDescent="0.25">
      <c r="A168" s="230"/>
      <c r="B168" s="230"/>
      <c r="C168" s="256"/>
      <c r="D168" s="230"/>
      <c r="E168" s="230"/>
      <c r="F168" s="230"/>
      <c r="G168" s="230"/>
      <c r="H168" s="230"/>
      <c r="I168" s="230"/>
      <c r="J168" s="230"/>
      <c r="K168" s="148"/>
      <c r="L168" s="148"/>
      <c r="M168" s="148"/>
      <c r="N168" s="148"/>
      <c r="O168" s="148"/>
      <c r="P168" s="148"/>
      <c r="Q168" s="148"/>
      <c r="R168" s="148"/>
      <c r="S168" s="148"/>
      <c r="T168" s="148"/>
      <c r="U168" s="148"/>
      <c r="V168" s="148"/>
      <c r="W168" s="148"/>
      <c r="X168" s="148"/>
      <c r="Y168" s="148"/>
      <c r="Z168" s="148"/>
    </row>
    <row r="169" spans="1:26" x14ac:dyDescent="0.25">
      <c r="A169" s="230"/>
      <c r="B169" s="230"/>
      <c r="C169" s="256"/>
      <c r="D169" s="230"/>
      <c r="E169" s="230"/>
      <c r="F169" s="230"/>
      <c r="G169" s="230"/>
      <c r="H169" s="230"/>
      <c r="I169" s="230"/>
      <c r="J169" s="230"/>
      <c r="K169" s="148"/>
      <c r="L169" s="148"/>
      <c r="M169" s="148"/>
      <c r="N169" s="148"/>
      <c r="O169" s="148"/>
      <c r="P169" s="148"/>
      <c r="Q169" s="148"/>
      <c r="R169" s="148"/>
      <c r="S169" s="148"/>
      <c r="T169" s="148"/>
      <c r="U169" s="148"/>
      <c r="V169" s="148"/>
      <c r="W169" s="148"/>
      <c r="X169" s="148"/>
      <c r="Y169" s="148"/>
      <c r="Z169" s="148"/>
    </row>
    <row r="170" spans="1:26" x14ac:dyDescent="0.25">
      <c r="A170" s="230"/>
      <c r="B170" s="230"/>
      <c r="C170" s="256"/>
      <c r="D170" s="230"/>
      <c r="E170" s="230"/>
      <c r="F170" s="230"/>
      <c r="G170" s="230"/>
      <c r="H170" s="230"/>
      <c r="I170" s="230"/>
      <c r="J170" s="230"/>
      <c r="K170" s="148"/>
      <c r="L170" s="148"/>
      <c r="M170" s="148"/>
      <c r="N170" s="148"/>
      <c r="O170" s="148"/>
      <c r="P170" s="148"/>
      <c r="Q170" s="148"/>
      <c r="R170" s="148"/>
      <c r="S170" s="148"/>
      <c r="T170" s="148"/>
      <c r="U170" s="148"/>
      <c r="V170" s="148"/>
      <c r="W170" s="148"/>
      <c r="X170" s="148"/>
      <c r="Y170" s="148"/>
      <c r="Z170" s="148"/>
    </row>
    <row r="171" spans="1:26" x14ac:dyDescent="0.25">
      <c r="A171" s="230"/>
      <c r="B171" s="230"/>
      <c r="C171" s="256"/>
      <c r="D171" s="230"/>
      <c r="E171" s="230"/>
      <c r="F171" s="230"/>
      <c r="G171" s="230"/>
      <c r="H171" s="230"/>
      <c r="I171" s="230"/>
      <c r="J171" s="230"/>
      <c r="K171" s="148"/>
      <c r="L171" s="148"/>
      <c r="M171" s="148"/>
      <c r="N171" s="148"/>
      <c r="O171" s="148"/>
      <c r="P171" s="148"/>
      <c r="Q171" s="148"/>
      <c r="R171" s="148"/>
      <c r="S171" s="148"/>
      <c r="T171" s="148"/>
      <c r="U171" s="148"/>
      <c r="V171" s="148"/>
      <c r="W171" s="148"/>
      <c r="X171" s="148"/>
      <c r="Y171" s="148"/>
      <c r="Z171" s="148"/>
    </row>
    <row r="172" spans="1:26" ht="18.75" x14ac:dyDescent="0.25">
      <c r="A172" s="234"/>
      <c r="B172" s="407" t="s">
        <v>5301</v>
      </c>
      <c r="C172" s="408"/>
      <c r="D172" s="408"/>
      <c r="E172" s="408"/>
      <c r="F172" s="408"/>
      <c r="G172" s="408"/>
      <c r="H172" s="408"/>
      <c r="I172" s="243"/>
      <c r="J172" s="233"/>
      <c r="K172" s="105"/>
      <c r="L172" s="105"/>
      <c r="M172" s="105"/>
      <c r="N172" s="105"/>
      <c r="O172" s="105"/>
      <c r="P172" s="105"/>
      <c r="Q172" s="105"/>
      <c r="R172" s="105"/>
      <c r="S172" s="105"/>
      <c r="T172" s="105"/>
      <c r="U172" s="105"/>
      <c r="V172" s="105"/>
      <c r="W172" s="105"/>
      <c r="X172" s="105"/>
      <c r="Y172" s="105"/>
      <c r="Z172" s="105"/>
    </row>
    <row r="173" spans="1:26" x14ac:dyDescent="0.25">
      <c r="A173" s="234"/>
      <c r="B173" s="232"/>
      <c r="C173" s="232"/>
      <c r="D173" s="232"/>
      <c r="E173" s="232"/>
      <c r="F173" s="232"/>
      <c r="G173" s="232"/>
      <c r="H173" s="232"/>
      <c r="I173" s="232"/>
      <c r="J173" s="233"/>
      <c r="K173" s="105"/>
      <c r="L173" s="105"/>
      <c r="M173" s="105"/>
      <c r="N173" s="105"/>
      <c r="O173" s="105"/>
      <c r="P173" s="105"/>
      <c r="Q173" s="105"/>
      <c r="R173" s="105"/>
      <c r="S173" s="105"/>
      <c r="T173" s="105"/>
      <c r="U173" s="105"/>
      <c r="V173" s="105"/>
      <c r="W173" s="105"/>
      <c r="X173" s="105"/>
      <c r="Y173" s="105"/>
      <c r="Z173" s="105"/>
    </row>
    <row r="174" spans="1:26" x14ac:dyDescent="0.25">
      <c r="A174" s="234"/>
      <c r="B174" s="232"/>
      <c r="C174" s="244" t="s">
        <v>1478</v>
      </c>
      <c r="D174" s="244"/>
      <c r="E174" s="245">
        <f>IF(SUM(D183:D200)=0,"NA",SUM(E183:E200)/SUM(D183:D200))</f>
        <v>1</v>
      </c>
      <c r="F174" s="246"/>
      <c r="G174" s="248"/>
      <c r="H174" s="234"/>
      <c r="I174" s="232"/>
      <c r="J174" s="233"/>
      <c r="K174" s="105"/>
      <c r="L174" s="105"/>
      <c r="M174" s="105"/>
      <c r="N174" s="105"/>
      <c r="O174" s="105"/>
      <c r="P174" s="105"/>
      <c r="Q174" s="105"/>
      <c r="R174" s="105"/>
      <c r="S174" s="105"/>
      <c r="T174" s="105"/>
      <c r="U174" s="105"/>
      <c r="V174" s="105"/>
      <c r="W174" s="105"/>
      <c r="X174" s="105"/>
      <c r="Y174" s="105"/>
      <c r="Z174" s="105"/>
    </row>
    <row r="175" spans="1:26" x14ac:dyDescent="0.25">
      <c r="A175" s="234"/>
      <c r="B175" s="234"/>
      <c r="C175" s="244" t="s">
        <v>1480</v>
      </c>
      <c r="D175" s="244"/>
      <c r="E175" s="245">
        <f>IF(SUM(D183:D200)=0,"NA",SUM(E205:E213)/SUM(D205:D213))</f>
        <v>1</v>
      </c>
      <c r="F175" s="246"/>
      <c r="G175" s="248"/>
      <c r="H175" s="234"/>
      <c r="I175" s="232"/>
      <c r="J175" s="233"/>
      <c r="K175" s="105"/>
      <c r="L175" s="105"/>
      <c r="M175" s="105"/>
      <c r="N175" s="105"/>
      <c r="O175" s="105"/>
      <c r="P175" s="105"/>
      <c r="Q175" s="105"/>
      <c r="R175" s="105"/>
      <c r="S175" s="105"/>
      <c r="T175" s="105"/>
      <c r="U175" s="105"/>
      <c r="V175" s="105"/>
      <c r="W175" s="105"/>
      <c r="X175" s="105"/>
      <c r="Y175" s="105"/>
      <c r="Z175" s="105"/>
    </row>
    <row r="176" spans="1:26" x14ac:dyDescent="0.25">
      <c r="A176" s="234"/>
      <c r="B176" s="234"/>
      <c r="C176" s="244" t="s">
        <v>1482</v>
      </c>
      <c r="D176" s="244"/>
      <c r="E176" s="177">
        <f>IF(SUM(D183:D200)=0,"NA",E174*0.6+E175*0.4)</f>
        <v>1</v>
      </c>
      <c r="F176" s="249"/>
      <c r="G176" s="235" t="s">
        <v>3917</v>
      </c>
      <c r="H176" s="234"/>
      <c r="I176" s="232"/>
      <c r="J176" s="233"/>
      <c r="K176" s="105"/>
      <c r="L176" s="105"/>
      <c r="M176" s="105"/>
      <c r="N176" s="105"/>
      <c r="O176" s="105"/>
      <c r="P176" s="105"/>
      <c r="Q176" s="105"/>
      <c r="R176" s="105"/>
      <c r="S176" s="105"/>
      <c r="T176" s="105"/>
      <c r="U176" s="105"/>
      <c r="V176" s="105"/>
      <c r="W176" s="105"/>
      <c r="X176" s="105"/>
      <c r="Y176" s="105"/>
      <c r="Z176" s="105"/>
    </row>
    <row r="177" spans="1:26" x14ac:dyDescent="0.25">
      <c r="A177" s="234"/>
      <c r="B177" s="234"/>
      <c r="C177" s="234"/>
      <c r="D177" s="234"/>
      <c r="E177" s="236"/>
      <c r="F177" s="236"/>
      <c r="G177" s="234"/>
      <c r="H177" s="234"/>
      <c r="I177" s="232"/>
      <c r="J177" s="233"/>
      <c r="K177" s="105"/>
      <c r="L177" s="105"/>
      <c r="M177" s="105"/>
      <c r="N177" s="105"/>
      <c r="O177" s="105"/>
      <c r="P177" s="105"/>
      <c r="Q177" s="105"/>
      <c r="R177" s="105"/>
      <c r="S177" s="105"/>
      <c r="T177" s="105"/>
      <c r="U177" s="105"/>
      <c r="V177" s="105"/>
      <c r="W177" s="105"/>
      <c r="X177" s="105"/>
      <c r="Y177" s="105"/>
      <c r="Z177" s="105"/>
    </row>
    <row r="178" spans="1:26" x14ac:dyDescent="0.25">
      <c r="A178" s="230"/>
      <c r="B178" s="231"/>
      <c r="C178" s="232"/>
      <c r="D178" s="231"/>
      <c r="E178" s="231"/>
      <c r="F178" s="231"/>
      <c r="G178" s="231"/>
      <c r="H178" s="232"/>
      <c r="I178" s="232"/>
      <c r="J178" s="233"/>
      <c r="K178" s="148"/>
      <c r="L178" s="148"/>
      <c r="M178" s="148"/>
      <c r="N178" s="148"/>
      <c r="O178" s="148"/>
      <c r="P178" s="148"/>
      <c r="Q178" s="148"/>
      <c r="R178" s="148"/>
      <c r="S178" s="148"/>
      <c r="T178" s="148"/>
      <c r="U178" s="148"/>
      <c r="V178" s="148"/>
      <c r="W178" s="148"/>
      <c r="X178" s="148"/>
      <c r="Y178" s="148"/>
      <c r="Z178" s="148"/>
    </row>
    <row r="179" spans="1:26" x14ac:dyDescent="0.25">
      <c r="A179" s="230"/>
      <c r="B179" s="91"/>
      <c r="C179" s="251"/>
      <c r="D179" s="252"/>
      <c r="E179" s="409"/>
      <c r="F179" s="410"/>
      <c r="G179" s="410"/>
      <c r="H179" s="252"/>
      <c r="I179" s="92"/>
      <c r="J179" s="233"/>
      <c r="K179" s="148"/>
      <c r="L179" s="148"/>
      <c r="M179" s="148"/>
      <c r="N179" s="148"/>
      <c r="O179" s="148"/>
      <c r="P179" s="148"/>
      <c r="Q179" s="148"/>
      <c r="R179" s="148"/>
      <c r="S179" s="148"/>
      <c r="T179" s="148"/>
      <c r="U179" s="148"/>
      <c r="V179" s="148"/>
      <c r="W179" s="148"/>
      <c r="X179" s="148"/>
      <c r="Y179" s="148"/>
      <c r="Z179" s="148"/>
    </row>
    <row r="180" spans="1:26" x14ac:dyDescent="0.25">
      <c r="A180" s="230"/>
      <c r="B180" s="49"/>
      <c r="C180" s="234" t="s">
        <v>1484</v>
      </c>
      <c r="D180" s="253"/>
      <c r="E180" s="253"/>
      <c r="F180" s="253"/>
      <c r="G180" s="253"/>
      <c r="H180" s="253"/>
      <c r="I180" s="93"/>
      <c r="J180" s="233"/>
      <c r="K180" s="148"/>
      <c r="L180" s="148"/>
      <c r="M180" s="148"/>
      <c r="N180" s="148"/>
      <c r="O180" s="148"/>
      <c r="P180" s="148"/>
      <c r="Q180" s="148"/>
      <c r="R180" s="148"/>
      <c r="S180" s="148"/>
      <c r="T180" s="148"/>
      <c r="U180" s="148"/>
      <c r="V180" s="148"/>
      <c r="W180" s="148"/>
      <c r="X180" s="148"/>
      <c r="Y180" s="148"/>
      <c r="Z180" s="148"/>
    </row>
    <row r="181" spans="1:26" x14ac:dyDescent="0.25">
      <c r="A181" s="230"/>
      <c r="B181" s="123"/>
      <c r="C181" s="234"/>
      <c r="D181" s="253"/>
      <c r="E181" s="253"/>
      <c r="F181" s="253"/>
      <c r="G181" s="253"/>
      <c r="H181" s="253"/>
      <c r="I181" s="93"/>
      <c r="J181" s="233"/>
      <c r="K181" s="148"/>
      <c r="L181" s="148"/>
      <c r="M181" s="148"/>
      <c r="N181" s="148"/>
      <c r="O181" s="148"/>
      <c r="P181" s="148"/>
      <c r="Q181" s="148"/>
      <c r="R181" s="148"/>
      <c r="S181" s="148"/>
      <c r="T181" s="148"/>
      <c r="U181" s="148"/>
      <c r="V181" s="148"/>
      <c r="W181" s="148"/>
      <c r="X181" s="148"/>
      <c r="Y181" s="148"/>
      <c r="Z181" s="148"/>
    </row>
    <row r="182" spans="1:26" x14ac:dyDescent="0.25">
      <c r="A182" s="230"/>
      <c r="B182" s="123"/>
      <c r="C182" s="232" t="s">
        <v>726</v>
      </c>
      <c r="D182" s="231"/>
      <c r="E182" s="231" t="s">
        <v>1485</v>
      </c>
      <c r="F182" s="231" t="s">
        <v>712</v>
      </c>
      <c r="G182" s="231" t="s">
        <v>1486</v>
      </c>
      <c r="H182" s="253"/>
      <c r="I182" s="93"/>
      <c r="J182" s="233"/>
      <c r="K182" s="148"/>
      <c r="L182" s="148"/>
      <c r="M182" s="148"/>
      <c r="N182" s="148"/>
      <c r="O182" s="148"/>
      <c r="P182" s="148"/>
      <c r="Q182" s="148"/>
      <c r="R182" s="148"/>
      <c r="S182" s="148"/>
      <c r="T182" s="148"/>
      <c r="U182" s="148"/>
      <c r="V182" s="148"/>
      <c r="W182" s="148"/>
      <c r="X182" s="148"/>
      <c r="Y182" s="148"/>
      <c r="Z182" s="148"/>
    </row>
    <row r="183" spans="1:26" x14ac:dyDescent="0.25">
      <c r="A183" s="230"/>
      <c r="B183" s="49"/>
      <c r="C183" s="124" t="s">
        <v>1487</v>
      </c>
      <c r="D183" s="153">
        <f t="shared" ref="D183:D190" si="10">IF(E183="Justificado",0,1)</f>
        <v>1</v>
      </c>
      <c r="E183" s="126">
        <v>1</v>
      </c>
      <c r="F183" s="126"/>
      <c r="G183" s="127"/>
      <c r="H183" s="253"/>
      <c r="I183" s="93"/>
      <c r="J183" s="230"/>
      <c r="K183" s="148"/>
      <c r="L183" s="148"/>
      <c r="M183" s="148"/>
      <c r="N183" s="148"/>
      <c r="O183" s="148"/>
      <c r="P183" s="148"/>
      <c r="Q183" s="148"/>
      <c r="R183" s="148"/>
      <c r="S183" s="148"/>
      <c r="T183" s="148"/>
      <c r="U183" s="148"/>
      <c r="V183" s="148"/>
      <c r="W183" s="148"/>
      <c r="X183" s="148"/>
      <c r="Y183" s="148"/>
      <c r="Z183" s="148"/>
    </row>
    <row r="184" spans="1:26" ht="24" x14ac:dyDescent="0.25">
      <c r="A184" s="230"/>
      <c r="B184" s="49"/>
      <c r="C184" s="124" t="s">
        <v>1488</v>
      </c>
      <c r="D184" s="153">
        <f t="shared" si="10"/>
        <v>1</v>
      </c>
      <c r="E184" s="126">
        <v>1</v>
      </c>
      <c r="F184" s="126"/>
      <c r="G184" s="127"/>
      <c r="H184" s="253"/>
      <c r="I184" s="93"/>
      <c r="J184" s="230"/>
      <c r="K184" s="148"/>
      <c r="L184" s="148"/>
      <c r="M184" s="148"/>
      <c r="N184" s="148"/>
      <c r="O184" s="148"/>
      <c r="P184" s="148"/>
      <c r="Q184" s="148"/>
      <c r="R184" s="148"/>
      <c r="S184" s="148"/>
      <c r="T184" s="148"/>
      <c r="U184" s="148"/>
      <c r="V184" s="148"/>
      <c r="W184" s="148"/>
      <c r="X184" s="148"/>
      <c r="Y184" s="148"/>
      <c r="Z184" s="148"/>
    </row>
    <row r="185" spans="1:26" x14ac:dyDescent="0.25">
      <c r="A185" s="230"/>
      <c r="B185" s="49"/>
      <c r="C185" s="124" t="s">
        <v>5302</v>
      </c>
      <c r="D185" s="153">
        <f t="shared" si="10"/>
        <v>1</v>
      </c>
      <c r="E185" s="126">
        <v>1</v>
      </c>
      <c r="F185" s="126"/>
      <c r="G185" s="127"/>
      <c r="H185" s="253"/>
      <c r="I185" s="93"/>
      <c r="J185" s="230"/>
      <c r="K185" s="148"/>
      <c r="L185" s="148"/>
      <c r="M185" s="148"/>
      <c r="N185" s="148"/>
      <c r="O185" s="148"/>
      <c r="P185" s="148"/>
      <c r="Q185" s="148"/>
      <c r="R185" s="148"/>
      <c r="S185" s="148"/>
      <c r="T185" s="148"/>
      <c r="U185" s="148"/>
      <c r="V185" s="148"/>
      <c r="W185" s="148"/>
      <c r="X185" s="148"/>
      <c r="Y185" s="148"/>
      <c r="Z185" s="148"/>
    </row>
    <row r="186" spans="1:26" x14ac:dyDescent="0.25">
      <c r="A186" s="230"/>
      <c r="B186" s="49"/>
      <c r="C186" s="124" t="s">
        <v>5303</v>
      </c>
      <c r="D186" s="153">
        <f t="shared" si="10"/>
        <v>1</v>
      </c>
      <c r="E186" s="126">
        <v>1</v>
      </c>
      <c r="F186" s="126"/>
      <c r="G186" s="127"/>
      <c r="H186" s="253"/>
      <c r="I186" s="93"/>
      <c r="J186" s="230"/>
      <c r="K186" s="148"/>
      <c r="L186" s="148"/>
      <c r="M186" s="148"/>
      <c r="N186" s="148"/>
      <c r="O186" s="148"/>
      <c r="P186" s="148"/>
      <c r="Q186" s="148"/>
      <c r="R186" s="148"/>
      <c r="S186" s="148"/>
      <c r="T186" s="148"/>
      <c r="U186" s="148"/>
      <c r="V186" s="148"/>
      <c r="W186" s="148"/>
      <c r="X186" s="148"/>
      <c r="Y186" s="148"/>
      <c r="Z186" s="148"/>
    </row>
    <row r="187" spans="1:26" x14ac:dyDescent="0.25">
      <c r="A187" s="230"/>
      <c r="B187" s="49"/>
      <c r="C187" s="124" t="s">
        <v>5304</v>
      </c>
      <c r="D187" s="153">
        <f t="shared" si="10"/>
        <v>1</v>
      </c>
      <c r="E187" s="126">
        <v>1</v>
      </c>
      <c r="F187" s="126"/>
      <c r="G187" s="127"/>
      <c r="H187" s="253"/>
      <c r="I187" s="93"/>
      <c r="J187" s="230"/>
      <c r="K187" s="148"/>
      <c r="L187" s="148"/>
      <c r="M187" s="148"/>
      <c r="N187" s="148"/>
      <c r="O187" s="148"/>
      <c r="P187" s="148"/>
      <c r="Q187" s="148"/>
      <c r="R187" s="148"/>
      <c r="S187" s="148"/>
      <c r="T187" s="148"/>
      <c r="U187" s="148"/>
      <c r="V187" s="148"/>
      <c r="W187" s="148"/>
      <c r="X187" s="148"/>
      <c r="Y187" s="148"/>
      <c r="Z187" s="148"/>
    </row>
    <row r="188" spans="1:26" x14ac:dyDescent="0.25">
      <c r="A188" s="230"/>
      <c r="B188" s="49"/>
      <c r="C188" s="124" t="s">
        <v>5305</v>
      </c>
      <c r="D188" s="153">
        <f t="shared" si="10"/>
        <v>1</v>
      </c>
      <c r="E188" s="126">
        <v>1</v>
      </c>
      <c r="F188" s="126"/>
      <c r="G188" s="127"/>
      <c r="H188" s="253"/>
      <c r="I188" s="93"/>
      <c r="J188" s="230"/>
      <c r="K188" s="148"/>
      <c r="L188" s="148"/>
      <c r="M188" s="148"/>
      <c r="N188" s="148"/>
      <c r="O188" s="148"/>
      <c r="P188" s="148"/>
      <c r="Q188" s="148"/>
      <c r="R188" s="148"/>
      <c r="S188" s="148"/>
      <c r="T188" s="148"/>
      <c r="U188" s="148"/>
      <c r="V188" s="148"/>
      <c r="W188" s="148"/>
      <c r="X188" s="148"/>
      <c r="Y188" s="148"/>
      <c r="Z188" s="148"/>
    </row>
    <row r="189" spans="1:26" x14ac:dyDescent="0.25">
      <c r="A189" s="230"/>
      <c r="B189" s="49"/>
      <c r="C189" s="124" t="s">
        <v>1487</v>
      </c>
      <c r="D189" s="153">
        <f t="shared" si="10"/>
        <v>1</v>
      </c>
      <c r="E189" s="126">
        <v>1</v>
      </c>
      <c r="F189" s="126"/>
      <c r="G189" s="127"/>
      <c r="H189" s="253"/>
      <c r="I189" s="93"/>
      <c r="J189" s="230"/>
      <c r="K189" s="148"/>
      <c r="L189" s="148"/>
      <c r="M189" s="148"/>
      <c r="N189" s="148"/>
      <c r="O189" s="148"/>
      <c r="P189" s="148"/>
      <c r="Q189" s="148"/>
      <c r="R189" s="148"/>
      <c r="S189" s="148"/>
      <c r="T189" s="148"/>
      <c r="U189" s="148"/>
      <c r="V189" s="148"/>
      <c r="W189" s="148"/>
      <c r="X189" s="148"/>
      <c r="Y189" s="148"/>
      <c r="Z189" s="148"/>
    </row>
    <row r="190" spans="1:26" ht="24" x14ac:dyDescent="0.25">
      <c r="A190" s="230"/>
      <c r="B190" s="49"/>
      <c r="C190" s="124" t="s">
        <v>1488</v>
      </c>
      <c r="D190" s="153">
        <f t="shared" si="10"/>
        <v>1</v>
      </c>
      <c r="E190" s="126">
        <v>1</v>
      </c>
      <c r="F190" s="126"/>
      <c r="G190" s="127"/>
      <c r="H190" s="253"/>
      <c r="I190" s="93"/>
      <c r="J190" s="230"/>
      <c r="K190" s="148"/>
      <c r="L190" s="148"/>
      <c r="M190" s="148"/>
      <c r="N190" s="148"/>
      <c r="O190" s="148"/>
      <c r="P190" s="148"/>
      <c r="Q190" s="148"/>
      <c r="R190" s="148"/>
      <c r="S190" s="148"/>
      <c r="T190" s="148"/>
      <c r="U190" s="148"/>
      <c r="V190" s="148"/>
      <c r="W190" s="148"/>
      <c r="X190" s="148"/>
      <c r="Y190" s="148"/>
      <c r="Z190" s="148"/>
    </row>
    <row r="191" spans="1:26" x14ac:dyDescent="0.25">
      <c r="A191" s="230"/>
      <c r="B191" s="49"/>
      <c r="C191" s="128" t="s">
        <v>5306</v>
      </c>
      <c r="D191" s="153">
        <f t="shared" ref="D191:D200" si="11">IF(E191="Justificado",0,1)</f>
        <v>1</v>
      </c>
      <c r="E191" s="126">
        <v>1</v>
      </c>
      <c r="F191" s="126"/>
      <c r="G191" s="127"/>
      <c r="H191" s="253"/>
      <c r="I191" s="93"/>
      <c r="J191" s="230"/>
      <c r="K191" s="148"/>
      <c r="L191" s="148"/>
      <c r="M191" s="148"/>
      <c r="N191" s="148"/>
      <c r="O191" s="148"/>
      <c r="P191" s="148"/>
      <c r="Q191" s="148"/>
      <c r="R191" s="148"/>
      <c r="S191" s="148"/>
      <c r="T191" s="148"/>
      <c r="U191" s="148"/>
      <c r="V191" s="148"/>
      <c r="W191" s="148"/>
      <c r="X191" s="148"/>
      <c r="Y191" s="148"/>
      <c r="Z191" s="148"/>
    </row>
    <row r="192" spans="1:26" x14ac:dyDescent="0.25">
      <c r="A192" s="230"/>
      <c r="B192" s="49"/>
      <c r="C192" s="128" t="s">
        <v>5307</v>
      </c>
      <c r="D192" s="153">
        <f t="shared" si="11"/>
        <v>1</v>
      </c>
      <c r="E192" s="126">
        <v>1</v>
      </c>
      <c r="F192" s="126"/>
      <c r="G192" s="127"/>
      <c r="H192" s="253"/>
      <c r="I192" s="93"/>
      <c r="J192" s="230"/>
      <c r="K192" s="148"/>
      <c r="L192" s="148"/>
      <c r="M192" s="148"/>
      <c r="N192" s="148"/>
      <c r="O192" s="148"/>
      <c r="P192" s="148"/>
      <c r="Q192" s="148"/>
      <c r="R192" s="148"/>
      <c r="S192" s="148"/>
      <c r="T192" s="148"/>
      <c r="U192" s="148"/>
      <c r="V192" s="148"/>
      <c r="W192" s="148"/>
      <c r="X192" s="148"/>
      <c r="Y192" s="148"/>
      <c r="Z192" s="148"/>
    </row>
    <row r="193" spans="1:26" x14ac:dyDescent="0.25">
      <c r="A193" s="230"/>
      <c r="B193" s="49"/>
      <c r="C193" s="128" t="s">
        <v>5308</v>
      </c>
      <c r="D193" s="153">
        <f t="shared" si="11"/>
        <v>1</v>
      </c>
      <c r="E193" s="126">
        <v>1</v>
      </c>
      <c r="F193" s="126"/>
      <c r="G193" s="127"/>
      <c r="H193" s="253"/>
      <c r="I193" s="93"/>
      <c r="J193" s="230"/>
      <c r="K193" s="148"/>
      <c r="L193" s="148"/>
      <c r="M193" s="148"/>
      <c r="N193" s="148"/>
      <c r="O193" s="148"/>
      <c r="P193" s="148"/>
      <c r="Q193" s="148"/>
      <c r="R193" s="148"/>
      <c r="S193" s="148"/>
      <c r="T193" s="148"/>
      <c r="U193" s="148"/>
      <c r="V193" s="148"/>
      <c r="W193" s="148"/>
      <c r="X193" s="148"/>
      <c r="Y193" s="148"/>
      <c r="Z193" s="148"/>
    </row>
    <row r="194" spans="1:26" x14ac:dyDescent="0.25">
      <c r="A194" s="230"/>
      <c r="B194" s="49"/>
      <c r="C194" s="128" t="s">
        <v>5309</v>
      </c>
      <c r="D194" s="153">
        <f t="shared" si="11"/>
        <v>1</v>
      </c>
      <c r="E194" s="126">
        <v>1</v>
      </c>
      <c r="F194" s="126"/>
      <c r="G194" s="127"/>
      <c r="H194" s="253"/>
      <c r="I194" s="93"/>
      <c r="J194" s="230"/>
      <c r="K194" s="148"/>
      <c r="L194" s="148"/>
      <c r="M194" s="148"/>
      <c r="N194" s="148"/>
      <c r="O194" s="148"/>
      <c r="P194" s="148"/>
      <c r="Q194" s="148"/>
      <c r="R194" s="148"/>
      <c r="S194" s="148"/>
      <c r="T194" s="148"/>
      <c r="U194" s="148"/>
      <c r="V194" s="148"/>
      <c r="W194" s="148"/>
      <c r="X194" s="148"/>
      <c r="Y194" s="148"/>
      <c r="Z194" s="148"/>
    </row>
    <row r="195" spans="1:26" x14ac:dyDescent="0.25">
      <c r="A195" s="230"/>
      <c r="B195" s="49"/>
      <c r="C195" s="128" t="s">
        <v>5310</v>
      </c>
      <c r="D195" s="153">
        <f t="shared" si="11"/>
        <v>1</v>
      </c>
      <c r="E195" s="126">
        <v>1</v>
      </c>
      <c r="F195" s="126"/>
      <c r="G195" s="127"/>
      <c r="H195" s="253"/>
      <c r="I195" s="93"/>
      <c r="J195" s="230"/>
      <c r="K195" s="148"/>
      <c r="L195" s="148"/>
      <c r="M195" s="148"/>
      <c r="N195" s="148"/>
      <c r="O195" s="148"/>
      <c r="P195" s="148"/>
      <c r="Q195" s="148"/>
      <c r="R195" s="148"/>
      <c r="S195" s="148"/>
      <c r="T195" s="148"/>
      <c r="U195" s="148"/>
      <c r="V195" s="148"/>
      <c r="W195" s="148"/>
      <c r="X195" s="148"/>
      <c r="Y195" s="148"/>
      <c r="Z195" s="148"/>
    </row>
    <row r="196" spans="1:26" ht="36" x14ac:dyDescent="0.25">
      <c r="A196" s="230"/>
      <c r="B196" s="49"/>
      <c r="C196" s="128" t="s">
        <v>5311</v>
      </c>
      <c r="D196" s="153">
        <f t="shared" si="11"/>
        <v>1</v>
      </c>
      <c r="E196" s="126">
        <v>1</v>
      </c>
      <c r="F196" s="126"/>
      <c r="G196" s="127"/>
      <c r="H196" s="253"/>
      <c r="I196" s="93"/>
      <c r="J196" s="230"/>
      <c r="K196" s="148"/>
      <c r="L196" s="148"/>
      <c r="M196" s="148"/>
      <c r="N196" s="148"/>
      <c r="O196" s="148"/>
      <c r="P196" s="148"/>
      <c r="Q196" s="148"/>
      <c r="R196" s="148"/>
      <c r="S196" s="148"/>
      <c r="T196" s="148"/>
      <c r="U196" s="148"/>
      <c r="V196" s="148"/>
      <c r="W196" s="148"/>
      <c r="X196" s="148"/>
      <c r="Y196" s="148"/>
      <c r="Z196" s="148"/>
    </row>
    <row r="197" spans="1:26" ht="36" x14ac:dyDescent="0.25">
      <c r="A197" s="230"/>
      <c r="B197" s="49"/>
      <c r="C197" s="128" t="s">
        <v>5312</v>
      </c>
      <c r="D197" s="153">
        <f t="shared" si="11"/>
        <v>1</v>
      </c>
      <c r="E197" s="126">
        <v>1</v>
      </c>
      <c r="F197" s="126"/>
      <c r="G197" s="127"/>
      <c r="H197" s="253"/>
      <c r="I197" s="93"/>
      <c r="J197" s="230"/>
      <c r="K197" s="148"/>
      <c r="L197" s="148"/>
      <c r="M197" s="148"/>
      <c r="N197" s="148"/>
      <c r="O197" s="148"/>
      <c r="P197" s="148"/>
      <c r="Q197" s="148"/>
      <c r="R197" s="148"/>
      <c r="S197" s="148"/>
      <c r="T197" s="148"/>
      <c r="U197" s="148"/>
      <c r="V197" s="148"/>
      <c r="W197" s="148"/>
      <c r="X197" s="148"/>
      <c r="Y197" s="148"/>
      <c r="Z197" s="148"/>
    </row>
    <row r="198" spans="1:26" ht="48" x14ac:dyDescent="0.25">
      <c r="A198" s="230"/>
      <c r="B198" s="49"/>
      <c r="C198" s="128" t="s">
        <v>5313</v>
      </c>
      <c r="D198" s="153">
        <f t="shared" si="11"/>
        <v>1</v>
      </c>
      <c r="E198" s="126">
        <v>1</v>
      </c>
      <c r="F198" s="126"/>
      <c r="G198" s="127"/>
      <c r="H198" s="253"/>
      <c r="I198" s="93"/>
      <c r="J198" s="230"/>
      <c r="K198" s="148"/>
      <c r="L198" s="148"/>
      <c r="M198" s="148"/>
      <c r="N198" s="148"/>
      <c r="O198" s="148"/>
      <c r="P198" s="148"/>
      <c r="Q198" s="148"/>
      <c r="R198" s="148"/>
      <c r="S198" s="148"/>
      <c r="T198" s="148"/>
      <c r="U198" s="148"/>
      <c r="V198" s="148"/>
      <c r="W198" s="148"/>
      <c r="X198" s="148"/>
      <c r="Y198" s="148"/>
      <c r="Z198" s="148"/>
    </row>
    <row r="199" spans="1:26" ht="36" x14ac:dyDescent="0.25">
      <c r="A199" s="230"/>
      <c r="B199" s="49"/>
      <c r="C199" s="128" t="s">
        <v>5314</v>
      </c>
      <c r="D199" s="153">
        <f t="shared" si="11"/>
        <v>1</v>
      </c>
      <c r="E199" s="126">
        <v>1</v>
      </c>
      <c r="F199" s="126"/>
      <c r="G199" s="127"/>
      <c r="H199" s="253"/>
      <c r="I199" s="129"/>
      <c r="J199" s="230"/>
      <c r="K199" s="148"/>
      <c r="L199" s="148"/>
      <c r="M199" s="148"/>
      <c r="N199" s="148"/>
      <c r="O199" s="148"/>
      <c r="P199" s="148"/>
      <c r="Q199" s="148"/>
      <c r="R199" s="148"/>
      <c r="S199" s="148"/>
      <c r="T199" s="148"/>
      <c r="U199" s="148"/>
      <c r="V199" s="148"/>
      <c r="W199" s="148"/>
      <c r="X199" s="148"/>
      <c r="Y199" s="148"/>
      <c r="Z199" s="148"/>
    </row>
    <row r="200" spans="1:26" ht="24" x14ac:dyDescent="0.25">
      <c r="A200" s="230"/>
      <c r="B200" s="49"/>
      <c r="C200" s="128" t="s">
        <v>5315</v>
      </c>
      <c r="D200" s="153">
        <f t="shared" si="11"/>
        <v>1</v>
      </c>
      <c r="E200" s="126">
        <v>1</v>
      </c>
      <c r="F200" s="126"/>
      <c r="G200" s="127"/>
      <c r="H200" s="253"/>
      <c r="I200" s="129"/>
      <c r="J200" s="230"/>
      <c r="K200" s="148"/>
      <c r="L200" s="148"/>
      <c r="M200" s="148"/>
      <c r="N200" s="148"/>
      <c r="O200" s="148"/>
      <c r="P200" s="148"/>
      <c r="Q200" s="148"/>
      <c r="R200" s="148"/>
      <c r="S200" s="148"/>
      <c r="T200" s="148"/>
      <c r="U200" s="148"/>
      <c r="V200" s="148"/>
      <c r="W200" s="148"/>
      <c r="X200" s="148"/>
      <c r="Y200" s="148"/>
      <c r="Z200" s="148"/>
    </row>
    <row r="201" spans="1:26" x14ac:dyDescent="0.25">
      <c r="A201" s="230"/>
      <c r="B201" s="49"/>
      <c r="C201" s="234"/>
      <c r="D201" s="253"/>
      <c r="E201" s="253"/>
      <c r="F201" s="253"/>
      <c r="G201" s="253"/>
      <c r="H201" s="253"/>
      <c r="I201" s="129"/>
      <c r="J201" s="230"/>
      <c r="K201" s="148"/>
      <c r="L201" s="148"/>
      <c r="M201" s="148"/>
      <c r="N201" s="148"/>
      <c r="O201" s="148"/>
      <c r="P201" s="148"/>
      <c r="Q201" s="148"/>
      <c r="R201" s="148"/>
      <c r="S201" s="148"/>
      <c r="T201" s="148"/>
      <c r="U201" s="148"/>
      <c r="V201" s="148"/>
      <c r="W201" s="148"/>
      <c r="X201" s="148"/>
      <c r="Y201" s="148"/>
      <c r="Z201" s="148"/>
    </row>
    <row r="202" spans="1:26" x14ac:dyDescent="0.25">
      <c r="A202" s="230"/>
      <c r="B202" s="49"/>
      <c r="C202" s="234" t="s">
        <v>1480</v>
      </c>
      <c r="D202" s="253"/>
      <c r="E202" s="253"/>
      <c r="F202" s="253"/>
      <c r="G202" s="253"/>
      <c r="H202" s="253"/>
      <c r="I202" s="129"/>
      <c r="J202" s="230"/>
      <c r="K202" s="148"/>
      <c r="L202" s="148"/>
      <c r="M202" s="148"/>
      <c r="N202" s="148"/>
      <c r="O202" s="148"/>
      <c r="P202" s="148"/>
      <c r="Q202" s="148"/>
      <c r="R202" s="148"/>
      <c r="S202" s="148"/>
      <c r="T202" s="148"/>
      <c r="U202" s="148"/>
      <c r="V202" s="148"/>
      <c r="W202" s="148"/>
      <c r="X202" s="148"/>
      <c r="Y202" s="148"/>
      <c r="Z202" s="148"/>
    </row>
    <row r="203" spans="1:26" x14ac:dyDescent="0.25">
      <c r="A203" s="230"/>
      <c r="B203" s="49"/>
      <c r="C203" s="234"/>
      <c r="D203" s="253"/>
      <c r="E203" s="253"/>
      <c r="F203" s="253"/>
      <c r="G203" s="253"/>
      <c r="H203" s="253"/>
      <c r="I203" s="129"/>
      <c r="J203" s="230"/>
      <c r="K203" s="148"/>
      <c r="L203" s="148"/>
      <c r="M203" s="148"/>
      <c r="N203" s="148"/>
      <c r="O203" s="148"/>
      <c r="P203" s="148"/>
      <c r="Q203" s="148"/>
      <c r="R203" s="148"/>
      <c r="S203" s="148"/>
      <c r="T203" s="148"/>
      <c r="U203" s="148"/>
      <c r="V203" s="148"/>
      <c r="W203" s="148"/>
      <c r="X203" s="148"/>
      <c r="Y203" s="148"/>
      <c r="Z203" s="148"/>
    </row>
    <row r="204" spans="1:26" x14ac:dyDescent="0.25">
      <c r="A204" s="230"/>
      <c r="B204" s="49"/>
      <c r="C204" s="232" t="s">
        <v>726</v>
      </c>
      <c r="D204" s="231"/>
      <c r="E204" s="231" t="s">
        <v>1485</v>
      </c>
      <c r="F204" s="231" t="s">
        <v>712</v>
      </c>
      <c r="G204" s="231" t="s">
        <v>1486</v>
      </c>
      <c r="H204" s="253"/>
      <c r="I204" s="129"/>
      <c r="J204" s="230"/>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130" t="s">
        <v>5316</v>
      </c>
      <c r="D205" s="153">
        <f t="shared" ref="D205:D211" si="12">IF(E205="Justificado",0,1)</f>
        <v>1</v>
      </c>
      <c r="E205" s="126">
        <v>1</v>
      </c>
      <c r="F205" s="126"/>
      <c r="G205" s="127"/>
      <c r="H205" s="253"/>
      <c r="I205" s="129"/>
      <c r="J205" s="230"/>
      <c r="K205" s="148"/>
      <c r="L205" s="148"/>
      <c r="M205" s="148"/>
      <c r="N205" s="148"/>
      <c r="O205" s="148"/>
      <c r="P205" s="148"/>
      <c r="Q205" s="148"/>
      <c r="R205" s="148"/>
      <c r="S205" s="148"/>
      <c r="T205" s="148"/>
      <c r="U205" s="148"/>
      <c r="V205" s="148"/>
      <c r="W205" s="148"/>
      <c r="X205" s="148"/>
      <c r="Y205" s="148"/>
      <c r="Z205" s="148"/>
    </row>
    <row r="206" spans="1:26" ht="36" x14ac:dyDescent="0.25">
      <c r="A206" s="230"/>
      <c r="B206" s="49"/>
      <c r="C206" s="124" t="s">
        <v>5134</v>
      </c>
      <c r="D206" s="153">
        <f t="shared" si="12"/>
        <v>1</v>
      </c>
      <c r="E206" s="126">
        <v>1</v>
      </c>
      <c r="F206" s="126"/>
      <c r="G206" s="127"/>
      <c r="H206" s="253"/>
      <c r="I206" s="129"/>
      <c r="J206" s="230"/>
      <c r="K206" s="148"/>
      <c r="L206" s="148"/>
      <c r="M206" s="148"/>
      <c r="N206" s="148"/>
      <c r="O206" s="148"/>
      <c r="P206" s="148"/>
      <c r="Q206" s="148"/>
      <c r="R206" s="148"/>
      <c r="S206" s="148"/>
      <c r="T206" s="148"/>
      <c r="U206" s="148"/>
      <c r="V206" s="148"/>
      <c r="W206" s="148"/>
      <c r="X206" s="148"/>
      <c r="Y206" s="148"/>
      <c r="Z206" s="148"/>
    </row>
    <row r="207" spans="1:26" ht="36" x14ac:dyDescent="0.25">
      <c r="A207" s="230"/>
      <c r="B207" s="49"/>
      <c r="C207" s="124" t="s">
        <v>5135</v>
      </c>
      <c r="D207" s="153">
        <f t="shared" si="12"/>
        <v>1</v>
      </c>
      <c r="E207" s="126">
        <v>1</v>
      </c>
      <c r="F207" s="126"/>
      <c r="G207" s="127"/>
      <c r="H207" s="253"/>
      <c r="I207" s="129"/>
      <c r="J207" s="230"/>
      <c r="K207" s="148"/>
      <c r="L207" s="148"/>
      <c r="M207" s="148"/>
      <c r="N207" s="148"/>
      <c r="O207" s="148"/>
      <c r="P207" s="148"/>
      <c r="Q207" s="148"/>
      <c r="R207" s="148"/>
      <c r="S207" s="148"/>
      <c r="T207" s="148"/>
      <c r="U207" s="148"/>
      <c r="V207" s="148"/>
      <c r="W207" s="148"/>
      <c r="X207" s="148"/>
      <c r="Y207" s="148"/>
      <c r="Z207" s="148"/>
    </row>
    <row r="208" spans="1:26" ht="24" x14ac:dyDescent="0.25">
      <c r="A208" s="230"/>
      <c r="B208" s="49"/>
      <c r="C208" s="124" t="s">
        <v>5136</v>
      </c>
      <c r="D208" s="153">
        <f t="shared" si="12"/>
        <v>1</v>
      </c>
      <c r="E208" s="126">
        <v>1</v>
      </c>
      <c r="F208" s="126"/>
      <c r="G208" s="127"/>
      <c r="H208" s="253"/>
      <c r="I208" s="129"/>
      <c r="J208" s="230"/>
      <c r="K208" s="148"/>
      <c r="L208" s="148"/>
      <c r="M208" s="148"/>
      <c r="N208" s="148"/>
      <c r="O208" s="148"/>
      <c r="P208" s="148"/>
      <c r="Q208" s="148"/>
      <c r="R208" s="148"/>
      <c r="S208" s="148"/>
      <c r="T208" s="148"/>
      <c r="U208" s="148"/>
      <c r="V208" s="148"/>
      <c r="W208" s="148"/>
      <c r="X208" s="148"/>
      <c r="Y208" s="148"/>
      <c r="Z208" s="148"/>
    </row>
    <row r="209" spans="1:26" ht="24" x14ac:dyDescent="0.25">
      <c r="A209" s="230"/>
      <c r="B209" s="49"/>
      <c r="C209" s="124" t="s">
        <v>4238</v>
      </c>
      <c r="D209" s="153">
        <f t="shared" si="12"/>
        <v>1</v>
      </c>
      <c r="E209" s="126">
        <v>1</v>
      </c>
      <c r="F209" s="126"/>
      <c r="G209" s="127"/>
      <c r="H209" s="253"/>
      <c r="I209" s="129"/>
      <c r="J209" s="230"/>
      <c r="K209" s="148"/>
      <c r="L209" s="148"/>
      <c r="M209" s="148"/>
      <c r="N209" s="148"/>
      <c r="O209" s="148"/>
      <c r="P209" s="148"/>
      <c r="Q209" s="148"/>
      <c r="R209" s="148"/>
      <c r="S209" s="148"/>
      <c r="T209" s="148"/>
      <c r="U209" s="148"/>
      <c r="V209" s="148"/>
      <c r="W209" s="148"/>
      <c r="X209" s="148"/>
      <c r="Y209" s="148"/>
      <c r="Z209" s="148"/>
    </row>
    <row r="210" spans="1:26" ht="24" x14ac:dyDescent="0.25">
      <c r="A210" s="230"/>
      <c r="B210" s="49"/>
      <c r="C210" s="124" t="s">
        <v>5137</v>
      </c>
      <c r="D210" s="153">
        <f t="shared" si="12"/>
        <v>1</v>
      </c>
      <c r="E210" s="126">
        <v>1</v>
      </c>
      <c r="F210" s="126"/>
      <c r="G210" s="127"/>
      <c r="H210" s="253"/>
      <c r="I210" s="129"/>
      <c r="J210" s="230"/>
      <c r="K210" s="148"/>
      <c r="L210" s="148"/>
      <c r="M210" s="148"/>
      <c r="N210" s="148"/>
      <c r="O210" s="148"/>
      <c r="P210" s="148"/>
      <c r="Q210" s="148"/>
      <c r="R210" s="148"/>
      <c r="S210" s="148"/>
      <c r="T210" s="148"/>
      <c r="U210" s="148"/>
      <c r="V210" s="148"/>
      <c r="W210" s="148"/>
      <c r="X210" s="148"/>
      <c r="Y210" s="148"/>
      <c r="Z210" s="148"/>
    </row>
    <row r="211" spans="1:26" ht="36" x14ac:dyDescent="0.25">
      <c r="A211" s="230"/>
      <c r="B211" s="49"/>
      <c r="C211" s="124" t="s">
        <v>5138</v>
      </c>
      <c r="D211" s="153">
        <f t="shared" si="12"/>
        <v>1</v>
      </c>
      <c r="E211" s="126">
        <v>1</v>
      </c>
      <c r="F211" s="126"/>
      <c r="G211" s="127"/>
      <c r="H211" s="253"/>
      <c r="I211" s="129"/>
      <c r="J211" s="230"/>
      <c r="K211" s="148"/>
      <c r="L211" s="148"/>
      <c r="M211" s="148"/>
      <c r="N211" s="148"/>
      <c r="O211" s="148"/>
      <c r="P211" s="148"/>
      <c r="Q211" s="148"/>
      <c r="R211" s="148"/>
      <c r="S211" s="148"/>
      <c r="T211" s="148"/>
      <c r="U211" s="148"/>
      <c r="V211" s="148"/>
      <c r="W211" s="148"/>
      <c r="X211" s="148"/>
      <c r="Y211" s="148"/>
      <c r="Z211" s="148"/>
    </row>
    <row r="212" spans="1:26" ht="36" x14ac:dyDescent="0.25">
      <c r="A212" s="230"/>
      <c r="B212" s="49"/>
      <c r="C212" s="130" t="s">
        <v>5317</v>
      </c>
      <c r="D212" s="153">
        <f t="shared" ref="D212:D213" si="13">IF(E212="Justificado",0,1)</f>
        <v>1</v>
      </c>
      <c r="E212" s="126">
        <v>1</v>
      </c>
      <c r="F212" s="126"/>
      <c r="G212" s="127"/>
      <c r="H212" s="253"/>
      <c r="I212" s="129"/>
      <c r="J212" s="230"/>
      <c r="K212" s="148"/>
      <c r="L212" s="148"/>
      <c r="M212" s="148"/>
      <c r="N212" s="148"/>
      <c r="O212" s="148"/>
      <c r="P212" s="148"/>
      <c r="Q212" s="148"/>
      <c r="R212" s="148"/>
      <c r="S212" s="148"/>
      <c r="T212" s="148"/>
      <c r="U212" s="148"/>
      <c r="V212" s="148"/>
      <c r="W212" s="148"/>
      <c r="X212" s="148"/>
      <c r="Y212" s="148"/>
      <c r="Z212" s="148"/>
    </row>
    <row r="213" spans="1:26" x14ac:dyDescent="0.25">
      <c r="A213" s="230"/>
      <c r="B213" s="49"/>
      <c r="C213" s="124" t="s">
        <v>4716</v>
      </c>
      <c r="D213" s="153">
        <f t="shared" si="13"/>
        <v>1</v>
      </c>
      <c r="E213" s="126">
        <v>1</v>
      </c>
      <c r="F213" s="126"/>
      <c r="G213" s="127"/>
      <c r="H213" s="253"/>
      <c r="I213" s="129"/>
      <c r="J213" s="230"/>
      <c r="K213" s="148"/>
      <c r="L213" s="148"/>
      <c r="M213" s="148"/>
      <c r="N213" s="148"/>
      <c r="O213" s="148"/>
      <c r="P213" s="148"/>
      <c r="Q213" s="148"/>
      <c r="R213" s="148"/>
      <c r="S213" s="148"/>
      <c r="T213" s="148"/>
      <c r="U213" s="148"/>
      <c r="V213" s="148"/>
      <c r="W213" s="148"/>
      <c r="X213" s="148"/>
      <c r="Y213" s="148"/>
      <c r="Z213" s="148"/>
    </row>
    <row r="214" spans="1:26" x14ac:dyDescent="0.25">
      <c r="A214" s="230"/>
      <c r="B214" s="97"/>
      <c r="C214" s="254"/>
      <c r="D214" s="255"/>
      <c r="E214" s="255"/>
      <c r="F214" s="255"/>
      <c r="G214" s="255"/>
      <c r="H214" s="255"/>
      <c r="I214" s="98"/>
      <c r="J214" s="230"/>
      <c r="K214" s="148"/>
      <c r="L214" s="148"/>
      <c r="M214" s="148"/>
      <c r="N214" s="148"/>
      <c r="O214" s="148"/>
      <c r="P214" s="148"/>
      <c r="Q214" s="148"/>
      <c r="R214" s="148"/>
      <c r="S214" s="148"/>
      <c r="T214" s="148"/>
      <c r="U214" s="148"/>
      <c r="V214" s="148"/>
      <c r="W214" s="148"/>
      <c r="X214" s="148"/>
      <c r="Y214" s="148"/>
      <c r="Z214" s="148"/>
    </row>
    <row r="215" spans="1:26" x14ac:dyDescent="0.25">
      <c r="A215" s="230"/>
      <c r="B215" s="230"/>
      <c r="C215" s="256"/>
      <c r="D215" s="230"/>
      <c r="E215" s="230"/>
      <c r="F215" s="230"/>
      <c r="G215" s="230"/>
      <c r="H215" s="230"/>
      <c r="I215" s="230"/>
      <c r="J215" s="230"/>
      <c r="K215" s="148"/>
      <c r="L215" s="148"/>
      <c r="M215" s="148"/>
      <c r="N215" s="148"/>
      <c r="O215" s="148"/>
      <c r="P215" s="148"/>
      <c r="Q215" s="148"/>
      <c r="R215" s="148"/>
      <c r="S215" s="148"/>
      <c r="T215" s="148"/>
      <c r="U215" s="148"/>
      <c r="V215" s="148"/>
      <c r="W215" s="148"/>
      <c r="X215" s="148"/>
      <c r="Y215" s="148"/>
      <c r="Z215" s="148"/>
    </row>
    <row r="216" spans="1:26" x14ac:dyDescent="0.25">
      <c r="A216" s="230"/>
      <c r="B216" s="230"/>
      <c r="C216" s="256"/>
      <c r="D216" s="230"/>
      <c r="E216" s="230"/>
      <c r="F216" s="230"/>
      <c r="G216" s="230"/>
      <c r="H216" s="230"/>
      <c r="I216" s="230"/>
      <c r="J216" s="230"/>
      <c r="K216" s="148"/>
      <c r="L216" s="148"/>
      <c r="M216" s="148"/>
      <c r="N216" s="148"/>
      <c r="O216" s="148"/>
      <c r="P216" s="148"/>
      <c r="Q216" s="148"/>
      <c r="R216" s="148"/>
      <c r="S216" s="148"/>
      <c r="T216" s="148"/>
      <c r="U216" s="148"/>
      <c r="V216" s="148"/>
      <c r="W216" s="148"/>
      <c r="X216" s="148"/>
      <c r="Y216" s="148"/>
      <c r="Z216" s="148"/>
    </row>
    <row r="217" spans="1:26" x14ac:dyDescent="0.25">
      <c r="A217" s="230"/>
      <c r="B217" s="230"/>
      <c r="C217" s="256"/>
      <c r="D217" s="230"/>
      <c r="E217" s="230"/>
      <c r="F217" s="230"/>
      <c r="G217" s="230"/>
      <c r="H217" s="230"/>
      <c r="I217" s="230"/>
      <c r="J217" s="230"/>
      <c r="K217" s="148"/>
      <c r="L217" s="148"/>
      <c r="M217" s="148"/>
      <c r="N217" s="148"/>
      <c r="O217" s="148"/>
      <c r="P217" s="148"/>
      <c r="Q217" s="148"/>
      <c r="R217" s="148"/>
      <c r="S217" s="148"/>
      <c r="T217" s="148"/>
      <c r="U217" s="148"/>
      <c r="V217" s="148"/>
      <c r="W217" s="148"/>
      <c r="X217" s="148"/>
      <c r="Y217" s="148"/>
      <c r="Z217" s="148"/>
    </row>
    <row r="218" spans="1:26" x14ac:dyDescent="0.25">
      <c r="A218" s="230"/>
      <c r="B218" s="230"/>
      <c r="C218" s="256"/>
      <c r="D218" s="230"/>
      <c r="E218" s="230"/>
      <c r="F218" s="230"/>
      <c r="G218" s="230"/>
      <c r="H218" s="230"/>
      <c r="I218" s="230"/>
      <c r="J218" s="230"/>
      <c r="K218" s="148"/>
      <c r="L218" s="148"/>
      <c r="M218" s="148"/>
      <c r="N218" s="148"/>
      <c r="O218" s="148"/>
      <c r="P218" s="148"/>
      <c r="Q218" s="148"/>
      <c r="R218" s="148"/>
      <c r="S218" s="148"/>
      <c r="T218" s="148"/>
      <c r="U218" s="148"/>
      <c r="V218" s="148"/>
      <c r="W218" s="148"/>
      <c r="X218" s="148"/>
      <c r="Y218" s="148"/>
      <c r="Z218" s="148"/>
    </row>
    <row r="219" spans="1:26" x14ac:dyDescent="0.25">
      <c r="A219" s="230"/>
      <c r="B219" s="230"/>
      <c r="C219" s="256"/>
      <c r="D219" s="230"/>
      <c r="E219" s="230"/>
      <c r="F219" s="230"/>
      <c r="G219" s="230"/>
      <c r="H219" s="230"/>
      <c r="I219" s="230"/>
      <c r="J219" s="230"/>
      <c r="K219" s="148"/>
      <c r="L219" s="148"/>
      <c r="M219" s="148"/>
      <c r="N219" s="148"/>
      <c r="O219" s="148"/>
      <c r="P219" s="148"/>
      <c r="Q219" s="148"/>
      <c r="R219" s="148"/>
      <c r="S219" s="148"/>
      <c r="T219" s="148"/>
      <c r="U219" s="148"/>
      <c r="V219" s="148"/>
      <c r="W219" s="148"/>
      <c r="X219" s="148"/>
      <c r="Y219" s="148"/>
      <c r="Z219" s="148"/>
    </row>
    <row r="220" spans="1:26" x14ac:dyDescent="0.25">
      <c r="A220" s="230"/>
      <c r="B220" s="230"/>
      <c r="C220" s="256"/>
      <c r="D220" s="230"/>
      <c r="E220" s="230"/>
      <c r="F220" s="230"/>
      <c r="G220" s="230"/>
      <c r="H220" s="230"/>
      <c r="I220" s="230"/>
      <c r="J220" s="230"/>
      <c r="K220" s="148"/>
      <c r="L220" s="148"/>
      <c r="M220" s="148"/>
      <c r="N220" s="148"/>
      <c r="O220" s="148"/>
      <c r="P220" s="148"/>
      <c r="Q220" s="148"/>
      <c r="R220" s="148"/>
      <c r="S220" s="148"/>
      <c r="T220" s="148"/>
      <c r="U220" s="148"/>
      <c r="V220" s="148"/>
      <c r="W220" s="148"/>
      <c r="X220" s="148"/>
      <c r="Y220" s="148"/>
      <c r="Z220" s="148"/>
    </row>
    <row r="221" spans="1:26" ht="18.75" x14ac:dyDescent="0.25">
      <c r="A221" s="234"/>
      <c r="B221" s="407" t="s">
        <v>5318</v>
      </c>
      <c r="C221" s="408"/>
      <c r="D221" s="408"/>
      <c r="E221" s="408"/>
      <c r="F221" s="408"/>
      <c r="G221" s="408"/>
      <c r="H221" s="408"/>
      <c r="I221" s="243"/>
      <c r="J221" s="233"/>
      <c r="K221" s="105"/>
      <c r="L221" s="105"/>
      <c r="M221" s="105"/>
      <c r="N221" s="105"/>
      <c r="O221" s="105"/>
      <c r="P221" s="105"/>
      <c r="Q221" s="105"/>
      <c r="R221" s="105"/>
      <c r="S221" s="105"/>
      <c r="T221" s="105"/>
      <c r="U221" s="105"/>
      <c r="V221" s="105"/>
      <c r="W221" s="105"/>
      <c r="X221" s="105"/>
      <c r="Y221" s="105"/>
      <c r="Z221" s="105"/>
    </row>
    <row r="222" spans="1:26" x14ac:dyDescent="0.25">
      <c r="A222" s="234"/>
      <c r="B222" s="232"/>
      <c r="C222" s="232"/>
      <c r="D222" s="232"/>
      <c r="E222" s="232"/>
      <c r="F222" s="232"/>
      <c r="G222" s="232"/>
      <c r="H222" s="232"/>
      <c r="I222" s="232"/>
      <c r="J222" s="233"/>
      <c r="K222" s="105"/>
      <c r="L222" s="105"/>
      <c r="M222" s="105"/>
      <c r="N222" s="105"/>
      <c r="O222" s="105"/>
      <c r="P222" s="105"/>
      <c r="Q222" s="105"/>
      <c r="R222" s="105"/>
      <c r="S222" s="105"/>
      <c r="T222" s="105"/>
      <c r="U222" s="105"/>
      <c r="V222" s="105"/>
      <c r="W222" s="105"/>
      <c r="X222" s="105"/>
      <c r="Y222" s="105"/>
      <c r="Z222" s="105"/>
    </row>
    <row r="223" spans="1:26" x14ac:dyDescent="0.25">
      <c r="A223" s="234"/>
      <c r="B223" s="232"/>
      <c r="C223" s="244" t="s">
        <v>1478</v>
      </c>
      <c r="D223" s="244"/>
      <c r="E223" s="245">
        <f>IF(SUM(D232:D247)=0,"NA",SUM(E232:E247)/SUM(D232:D247))</f>
        <v>1</v>
      </c>
      <c r="F223" s="246"/>
      <c r="G223" s="248"/>
      <c r="H223" s="234"/>
      <c r="I223" s="232"/>
      <c r="J223" s="233"/>
      <c r="K223" s="105"/>
      <c r="L223" s="105"/>
      <c r="M223" s="105"/>
      <c r="N223" s="105"/>
      <c r="O223" s="105"/>
      <c r="P223" s="105"/>
      <c r="Q223" s="105"/>
      <c r="R223" s="105"/>
      <c r="S223" s="105"/>
      <c r="T223" s="105"/>
      <c r="U223" s="105"/>
      <c r="V223" s="105"/>
      <c r="W223" s="105"/>
      <c r="X223" s="105"/>
      <c r="Y223" s="105"/>
      <c r="Z223" s="105"/>
    </row>
    <row r="224" spans="1:26" x14ac:dyDescent="0.25">
      <c r="A224" s="234"/>
      <c r="B224" s="234"/>
      <c r="C224" s="244" t="s">
        <v>1480</v>
      </c>
      <c r="D224" s="244"/>
      <c r="E224" s="245">
        <f>IF(SUM(D232:D247)=0,"NA",SUM(E252:E260)/SUM(D252:D260))</f>
        <v>1</v>
      </c>
      <c r="F224" s="246"/>
      <c r="G224" s="248"/>
      <c r="H224" s="234"/>
      <c r="I224" s="232"/>
      <c r="J224" s="233"/>
      <c r="K224" s="105"/>
      <c r="L224" s="105"/>
      <c r="M224" s="105"/>
      <c r="N224" s="105"/>
      <c r="O224" s="105"/>
      <c r="P224" s="105"/>
      <c r="Q224" s="105"/>
      <c r="R224" s="105"/>
      <c r="S224" s="105"/>
      <c r="T224" s="105"/>
      <c r="U224" s="105"/>
      <c r="V224" s="105"/>
      <c r="W224" s="105"/>
      <c r="X224" s="105"/>
      <c r="Y224" s="105"/>
      <c r="Z224" s="105"/>
    </row>
    <row r="225" spans="1:26" x14ac:dyDescent="0.25">
      <c r="A225" s="234"/>
      <c r="B225" s="234"/>
      <c r="C225" s="244" t="s">
        <v>1482</v>
      </c>
      <c r="D225" s="244"/>
      <c r="E225" s="177">
        <f>IF(SUM(D232:D247)=0,"NA",E223*0.6+E224*0.4)</f>
        <v>1</v>
      </c>
      <c r="F225" s="249"/>
      <c r="G225" s="235" t="s">
        <v>3917</v>
      </c>
      <c r="H225" s="234"/>
      <c r="I225" s="232"/>
      <c r="J225" s="233"/>
      <c r="K225" s="105"/>
      <c r="L225" s="105"/>
      <c r="M225" s="105"/>
      <c r="N225" s="105"/>
      <c r="O225" s="105"/>
      <c r="P225" s="105"/>
      <c r="Q225" s="105"/>
      <c r="R225" s="105"/>
      <c r="S225" s="105"/>
      <c r="T225" s="105"/>
      <c r="U225" s="105"/>
      <c r="V225" s="105"/>
      <c r="W225" s="105"/>
      <c r="X225" s="105"/>
      <c r="Y225" s="105"/>
      <c r="Z225" s="105"/>
    </row>
    <row r="226" spans="1:26" x14ac:dyDescent="0.25">
      <c r="A226" s="234"/>
      <c r="B226" s="234"/>
      <c r="C226" s="234"/>
      <c r="D226" s="234"/>
      <c r="E226" s="236"/>
      <c r="F226" s="236"/>
      <c r="G226" s="234"/>
      <c r="H226" s="234"/>
      <c r="I226" s="232"/>
      <c r="J226" s="233"/>
      <c r="K226" s="105"/>
      <c r="L226" s="105"/>
      <c r="M226" s="105"/>
      <c r="N226" s="105"/>
      <c r="O226" s="105"/>
      <c r="P226" s="105"/>
      <c r="Q226" s="105"/>
      <c r="R226" s="105"/>
      <c r="S226" s="105"/>
      <c r="T226" s="105"/>
      <c r="U226" s="105"/>
      <c r="V226" s="105"/>
      <c r="W226" s="105"/>
      <c r="X226" s="105"/>
      <c r="Y226" s="105"/>
      <c r="Z226" s="105"/>
    </row>
    <row r="227" spans="1:26" x14ac:dyDescent="0.25">
      <c r="A227" s="230"/>
      <c r="B227" s="231"/>
      <c r="C227" s="232"/>
      <c r="D227" s="231"/>
      <c r="E227" s="231"/>
      <c r="F227" s="231"/>
      <c r="G227" s="231"/>
      <c r="H227" s="232"/>
      <c r="I227" s="232"/>
      <c r="J227" s="233"/>
      <c r="K227" s="148"/>
      <c r="L227" s="148"/>
      <c r="M227" s="148"/>
      <c r="N227" s="148"/>
      <c r="O227" s="148"/>
      <c r="P227" s="148"/>
      <c r="Q227" s="148"/>
      <c r="R227" s="148"/>
      <c r="S227" s="148"/>
      <c r="T227" s="148"/>
      <c r="U227" s="148"/>
      <c r="V227" s="148"/>
      <c r="W227" s="148"/>
      <c r="X227" s="148"/>
      <c r="Y227" s="148"/>
      <c r="Z227" s="148"/>
    </row>
    <row r="228" spans="1:26" x14ac:dyDescent="0.25">
      <c r="A228" s="230"/>
      <c r="B228" s="91"/>
      <c r="C228" s="251"/>
      <c r="D228" s="252"/>
      <c r="E228" s="409"/>
      <c r="F228" s="410"/>
      <c r="G228" s="410"/>
      <c r="H228" s="252"/>
      <c r="I228" s="92"/>
      <c r="J228" s="233"/>
      <c r="K228" s="148"/>
      <c r="L228" s="148"/>
      <c r="M228" s="148"/>
      <c r="N228" s="148"/>
      <c r="O228" s="148"/>
      <c r="P228" s="148"/>
      <c r="Q228" s="148"/>
      <c r="R228" s="148"/>
      <c r="S228" s="148"/>
      <c r="T228" s="148"/>
      <c r="U228" s="148"/>
      <c r="V228" s="148"/>
      <c r="W228" s="148"/>
      <c r="X228" s="148"/>
      <c r="Y228" s="148"/>
      <c r="Z228" s="148"/>
    </row>
    <row r="229" spans="1:26" x14ac:dyDescent="0.25">
      <c r="A229" s="230"/>
      <c r="B229" s="49"/>
      <c r="C229" s="234" t="s">
        <v>1484</v>
      </c>
      <c r="D229" s="253"/>
      <c r="E229" s="253"/>
      <c r="F229" s="253"/>
      <c r="G229" s="253"/>
      <c r="H229" s="253"/>
      <c r="I229" s="93"/>
      <c r="J229" s="233"/>
      <c r="K229" s="148"/>
      <c r="L229" s="148"/>
      <c r="M229" s="148"/>
      <c r="N229" s="148"/>
      <c r="O229" s="148"/>
      <c r="P229" s="148"/>
      <c r="Q229" s="148"/>
      <c r="R229" s="148"/>
      <c r="S229" s="148"/>
      <c r="T229" s="148"/>
      <c r="U229" s="148"/>
      <c r="V229" s="148"/>
      <c r="W229" s="148"/>
      <c r="X229" s="148"/>
      <c r="Y229" s="148"/>
      <c r="Z229" s="148"/>
    </row>
    <row r="230" spans="1:26" x14ac:dyDescent="0.25">
      <c r="A230" s="230"/>
      <c r="B230" s="123"/>
      <c r="C230" s="234"/>
      <c r="D230" s="253"/>
      <c r="E230" s="253"/>
      <c r="F230" s="253"/>
      <c r="G230" s="253"/>
      <c r="H230" s="253"/>
      <c r="I230" s="93"/>
      <c r="J230" s="233"/>
      <c r="K230" s="148"/>
      <c r="L230" s="148"/>
      <c r="M230" s="148"/>
      <c r="N230" s="148"/>
      <c r="O230" s="148"/>
      <c r="P230" s="148"/>
      <c r="Q230" s="148"/>
      <c r="R230" s="148"/>
      <c r="S230" s="148"/>
      <c r="T230" s="148"/>
      <c r="U230" s="148"/>
      <c r="V230" s="148"/>
      <c r="W230" s="148"/>
      <c r="X230" s="148"/>
      <c r="Y230" s="148"/>
      <c r="Z230" s="148"/>
    </row>
    <row r="231" spans="1:26" x14ac:dyDescent="0.25">
      <c r="A231" s="230"/>
      <c r="B231" s="123"/>
      <c r="C231" s="232" t="s">
        <v>726</v>
      </c>
      <c r="D231" s="231"/>
      <c r="E231" s="231" t="s">
        <v>1485</v>
      </c>
      <c r="F231" s="231" t="s">
        <v>712</v>
      </c>
      <c r="G231" s="231" t="s">
        <v>1486</v>
      </c>
      <c r="H231" s="253"/>
      <c r="I231" s="93"/>
      <c r="J231" s="233"/>
      <c r="K231" s="148"/>
      <c r="L231" s="148"/>
      <c r="M231" s="148"/>
      <c r="N231" s="148"/>
      <c r="O231" s="148"/>
      <c r="P231" s="148"/>
      <c r="Q231" s="148"/>
      <c r="R231" s="148"/>
      <c r="S231" s="148"/>
      <c r="T231" s="148"/>
      <c r="U231" s="148"/>
      <c r="V231" s="148"/>
      <c r="W231" s="148"/>
      <c r="X231" s="148"/>
      <c r="Y231" s="148"/>
      <c r="Z231" s="148"/>
    </row>
    <row r="232" spans="1:26" x14ac:dyDescent="0.25">
      <c r="A232" s="230"/>
      <c r="B232" s="49"/>
      <c r="C232" s="124" t="s">
        <v>1487</v>
      </c>
      <c r="D232" s="153">
        <f t="shared" ref="D232:D247" si="14">IF(E232="Justificado",0,1)</f>
        <v>1</v>
      </c>
      <c r="E232" s="126">
        <v>1</v>
      </c>
      <c r="F232" s="126"/>
      <c r="G232" s="127"/>
      <c r="H232" s="253"/>
      <c r="I232" s="93"/>
      <c r="J232" s="230"/>
      <c r="K232" s="148"/>
      <c r="L232" s="148"/>
      <c r="M232" s="148"/>
      <c r="N232" s="148"/>
      <c r="O232" s="148"/>
      <c r="P232" s="148"/>
      <c r="Q232" s="148"/>
      <c r="R232" s="148"/>
      <c r="S232" s="148"/>
      <c r="T232" s="148"/>
      <c r="U232" s="148"/>
      <c r="V232" s="148"/>
      <c r="W232" s="148"/>
      <c r="X232" s="148"/>
      <c r="Y232" s="148"/>
      <c r="Z232" s="148"/>
    </row>
    <row r="233" spans="1:26" ht="24" x14ac:dyDescent="0.25">
      <c r="A233" s="230"/>
      <c r="B233" s="49"/>
      <c r="C233" s="124" t="s">
        <v>1488</v>
      </c>
      <c r="D233" s="153">
        <f t="shared" si="14"/>
        <v>1</v>
      </c>
      <c r="E233" s="126">
        <v>1</v>
      </c>
      <c r="F233" s="126"/>
      <c r="G233" s="127"/>
      <c r="H233" s="253"/>
      <c r="I233" s="93"/>
      <c r="J233" s="230"/>
      <c r="K233" s="148"/>
      <c r="L233" s="148"/>
      <c r="M233" s="148"/>
      <c r="N233" s="148"/>
      <c r="O233" s="148"/>
      <c r="P233" s="148"/>
      <c r="Q233" s="148"/>
      <c r="R233" s="148"/>
      <c r="S233" s="148"/>
      <c r="T233" s="148"/>
      <c r="U233" s="148"/>
      <c r="V233" s="148"/>
      <c r="W233" s="148"/>
      <c r="X233" s="148"/>
      <c r="Y233" s="148"/>
      <c r="Z233" s="148"/>
    </row>
    <row r="234" spans="1:26" x14ac:dyDescent="0.25">
      <c r="A234" s="230"/>
      <c r="B234" s="49"/>
      <c r="C234" s="128" t="s">
        <v>5319</v>
      </c>
      <c r="D234" s="153">
        <f t="shared" si="14"/>
        <v>1</v>
      </c>
      <c r="E234" s="126">
        <v>1</v>
      </c>
      <c r="F234" s="126"/>
      <c r="G234" s="127"/>
      <c r="H234" s="253"/>
      <c r="I234" s="93"/>
      <c r="J234" s="230"/>
      <c r="K234" s="148"/>
      <c r="L234" s="148"/>
      <c r="M234" s="148"/>
      <c r="N234" s="148"/>
      <c r="O234" s="148"/>
      <c r="P234" s="148"/>
      <c r="Q234" s="148"/>
      <c r="R234" s="148"/>
      <c r="S234" s="148"/>
      <c r="T234" s="148"/>
      <c r="U234" s="148"/>
      <c r="V234" s="148"/>
      <c r="W234" s="148"/>
      <c r="X234" s="148"/>
      <c r="Y234" s="148"/>
      <c r="Z234" s="148"/>
    </row>
    <row r="235" spans="1:26" x14ac:dyDescent="0.25">
      <c r="A235" s="230"/>
      <c r="B235" s="49"/>
      <c r="C235" s="128" t="s">
        <v>5320</v>
      </c>
      <c r="D235" s="153">
        <f t="shared" si="14"/>
        <v>1</v>
      </c>
      <c r="E235" s="126">
        <v>1</v>
      </c>
      <c r="F235" s="126"/>
      <c r="G235" s="127"/>
      <c r="H235" s="253"/>
      <c r="I235" s="93"/>
      <c r="J235" s="230"/>
      <c r="K235" s="148"/>
      <c r="L235" s="148"/>
      <c r="M235" s="148"/>
      <c r="N235" s="148"/>
      <c r="O235" s="148"/>
      <c r="P235" s="148"/>
      <c r="Q235" s="148"/>
      <c r="R235" s="148"/>
      <c r="S235" s="148"/>
      <c r="T235" s="148"/>
      <c r="U235" s="148"/>
      <c r="V235" s="148"/>
      <c r="W235" s="148"/>
      <c r="X235" s="148"/>
      <c r="Y235" s="148"/>
      <c r="Z235" s="148"/>
    </row>
    <row r="236" spans="1:26" x14ac:dyDescent="0.25">
      <c r="A236" s="230"/>
      <c r="B236" s="49"/>
      <c r="C236" s="128" t="s">
        <v>5321</v>
      </c>
      <c r="D236" s="153">
        <f t="shared" si="14"/>
        <v>1</v>
      </c>
      <c r="E236" s="126">
        <v>1</v>
      </c>
      <c r="F236" s="126"/>
      <c r="G236" s="127"/>
      <c r="H236" s="253"/>
      <c r="I236" s="93"/>
      <c r="J236" s="230"/>
      <c r="K236" s="148"/>
      <c r="L236" s="148"/>
      <c r="M236" s="148"/>
      <c r="N236" s="148"/>
      <c r="O236" s="148"/>
      <c r="P236" s="148"/>
      <c r="Q236" s="148"/>
      <c r="R236" s="148"/>
      <c r="S236" s="148"/>
      <c r="T236" s="148"/>
      <c r="U236" s="148"/>
      <c r="V236" s="148"/>
      <c r="W236" s="148"/>
      <c r="X236" s="148"/>
      <c r="Y236" s="148"/>
      <c r="Z236" s="148"/>
    </row>
    <row r="237" spans="1:26" ht="24" x14ac:dyDescent="0.25">
      <c r="A237" s="230"/>
      <c r="B237" s="49"/>
      <c r="C237" s="128" t="s">
        <v>5322</v>
      </c>
      <c r="D237" s="153">
        <f t="shared" si="14"/>
        <v>1</v>
      </c>
      <c r="E237" s="126">
        <v>1</v>
      </c>
      <c r="F237" s="126"/>
      <c r="G237" s="127"/>
      <c r="H237" s="253"/>
      <c r="I237" s="93"/>
      <c r="J237" s="230"/>
      <c r="K237" s="148"/>
      <c r="L237" s="148"/>
      <c r="M237" s="148"/>
      <c r="N237" s="148"/>
      <c r="O237" s="148"/>
      <c r="P237" s="148"/>
      <c r="Q237" s="148"/>
      <c r="R237" s="148"/>
      <c r="S237" s="148"/>
      <c r="T237" s="148"/>
      <c r="U237" s="148"/>
      <c r="V237" s="148"/>
      <c r="W237" s="148"/>
      <c r="X237" s="148"/>
      <c r="Y237" s="148"/>
      <c r="Z237" s="148"/>
    </row>
    <row r="238" spans="1:26" ht="24" x14ac:dyDescent="0.25">
      <c r="A238" s="230"/>
      <c r="B238" s="49"/>
      <c r="C238" s="128" t="s">
        <v>5323</v>
      </c>
      <c r="D238" s="153">
        <f t="shared" si="14"/>
        <v>1</v>
      </c>
      <c r="E238" s="126">
        <v>1</v>
      </c>
      <c r="F238" s="126"/>
      <c r="G238" s="127"/>
      <c r="H238" s="253"/>
      <c r="I238" s="93"/>
      <c r="J238" s="230"/>
      <c r="K238" s="148"/>
      <c r="L238" s="148"/>
      <c r="M238" s="148"/>
      <c r="N238" s="148"/>
      <c r="O238" s="148"/>
      <c r="P238" s="148"/>
      <c r="Q238" s="148"/>
      <c r="R238" s="148"/>
      <c r="S238" s="148"/>
      <c r="T238" s="148"/>
      <c r="U238" s="148"/>
      <c r="V238" s="148"/>
      <c r="W238" s="148"/>
      <c r="X238" s="148"/>
      <c r="Y238" s="148"/>
      <c r="Z238" s="148"/>
    </row>
    <row r="239" spans="1:26" x14ac:dyDescent="0.25">
      <c r="A239" s="230"/>
      <c r="B239" s="49"/>
      <c r="C239" s="124" t="s">
        <v>1487</v>
      </c>
      <c r="D239" s="153">
        <f t="shared" si="14"/>
        <v>1</v>
      </c>
      <c r="E239" s="126">
        <v>1</v>
      </c>
      <c r="F239" s="126"/>
      <c r="G239" s="127"/>
      <c r="H239" s="253"/>
      <c r="I239" s="93"/>
      <c r="J239" s="230"/>
      <c r="K239" s="148"/>
      <c r="L239" s="148"/>
      <c r="M239" s="148"/>
      <c r="N239" s="148"/>
      <c r="O239" s="148"/>
      <c r="P239" s="148"/>
      <c r="Q239" s="148"/>
      <c r="R239" s="148"/>
      <c r="S239" s="148"/>
      <c r="T239" s="148"/>
      <c r="U239" s="148"/>
      <c r="V239" s="148"/>
      <c r="W239" s="148"/>
      <c r="X239" s="148"/>
      <c r="Y239" s="148"/>
      <c r="Z239" s="148"/>
    </row>
    <row r="240" spans="1:26" ht="24" x14ac:dyDescent="0.25">
      <c r="A240" s="230"/>
      <c r="B240" s="49"/>
      <c r="C240" s="124" t="s">
        <v>1488</v>
      </c>
      <c r="D240" s="153">
        <f t="shared" si="14"/>
        <v>1</v>
      </c>
      <c r="E240" s="126">
        <v>1</v>
      </c>
      <c r="F240" s="126"/>
      <c r="G240" s="127"/>
      <c r="H240" s="253"/>
      <c r="I240" s="93"/>
      <c r="J240" s="230"/>
      <c r="K240" s="148"/>
      <c r="L240" s="148"/>
      <c r="M240" s="148"/>
      <c r="N240" s="148"/>
      <c r="O240" s="148"/>
      <c r="P240" s="148"/>
      <c r="Q240" s="148"/>
      <c r="R240" s="148"/>
      <c r="S240" s="148"/>
      <c r="T240" s="148"/>
      <c r="U240" s="148"/>
      <c r="V240" s="148"/>
      <c r="W240" s="148"/>
      <c r="X240" s="148"/>
      <c r="Y240" s="148"/>
      <c r="Z240" s="148"/>
    </row>
    <row r="241" spans="1:26" x14ac:dyDescent="0.25">
      <c r="A241" s="230"/>
      <c r="B241" s="49"/>
      <c r="C241" s="128" t="s">
        <v>5324</v>
      </c>
      <c r="D241" s="153">
        <f t="shared" si="14"/>
        <v>1</v>
      </c>
      <c r="E241" s="126">
        <v>1</v>
      </c>
      <c r="F241" s="126"/>
      <c r="G241" s="127"/>
      <c r="H241" s="253"/>
      <c r="I241" s="93"/>
      <c r="J241" s="230"/>
      <c r="K241" s="148"/>
      <c r="L241" s="148"/>
      <c r="M241" s="148"/>
      <c r="N241" s="148"/>
      <c r="O241" s="148"/>
      <c r="P241" s="148"/>
      <c r="Q241" s="148"/>
      <c r="R241" s="148"/>
      <c r="S241" s="148"/>
      <c r="T241" s="148"/>
      <c r="U241" s="148"/>
      <c r="V241" s="148"/>
      <c r="W241" s="148"/>
      <c r="X241" s="148"/>
      <c r="Y241" s="148"/>
      <c r="Z241" s="148"/>
    </row>
    <row r="242" spans="1:26" x14ac:dyDescent="0.25">
      <c r="A242" s="230"/>
      <c r="B242" s="49"/>
      <c r="C242" s="128" t="s">
        <v>5325</v>
      </c>
      <c r="D242" s="153">
        <f t="shared" si="14"/>
        <v>1</v>
      </c>
      <c r="E242" s="126">
        <v>1</v>
      </c>
      <c r="F242" s="126"/>
      <c r="G242" s="127"/>
      <c r="H242" s="253"/>
      <c r="I242" s="93"/>
      <c r="J242" s="230"/>
      <c r="K242" s="148"/>
      <c r="L242" s="148"/>
      <c r="M242" s="148"/>
      <c r="N242" s="148"/>
      <c r="O242" s="148"/>
      <c r="P242" s="148"/>
      <c r="Q242" s="148"/>
      <c r="R242" s="148"/>
      <c r="S242" s="148"/>
      <c r="T242" s="148"/>
      <c r="U242" s="148"/>
      <c r="V242" s="148"/>
      <c r="W242" s="148"/>
      <c r="X242" s="148"/>
      <c r="Y242" s="148"/>
      <c r="Z242" s="148"/>
    </row>
    <row r="243" spans="1:26" x14ac:dyDescent="0.25">
      <c r="A243" s="230"/>
      <c r="B243" s="49"/>
      <c r="C243" s="128" t="s">
        <v>5326</v>
      </c>
      <c r="D243" s="153">
        <f t="shared" si="14"/>
        <v>1</v>
      </c>
      <c r="E243" s="126">
        <v>1</v>
      </c>
      <c r="F243" s="126"/>
      <c r="G243" s="127"/>
      <c r="H243" s="253"/>
      <c r="I243" s="93"/>
      <c r="J243" s="230"/>
      <c r="K243" s="148"/>
      <c r="L243" s="148"/>
      <c r="M243" s="148"/>
      <c r="N243" s="148"/>
      <c r="O243" s="148"/>
      <c r="P243" s="148"/>
      <c r="Q243" s="148"/>
      <c r="R243" s="148"/>
      <c r="S243" s="148"/>
      <c r="T243" s="148"/>
      <c r="U243" s="148"/>
      <c r="V243" s="148"/>
      <c r="W243" s="148"/>
      <c r="X243" s="148"/>
      <c r="Y243" s="148"/>
      <c r="Z243" s="148"/>
    </row>
    <row r="244" spans="1:26" ht="24" x14ac:dyDescent="0.25">
      <c r="A244" s="230"/>
      <c r="B244" s="49"/>
      <c r="C244" s="128" t="s">
        <v>5327</v>
      </c>
      <c r="D244" s="153">
        <f t="shared" si="14"/>
        <v>1</v>
      </c>
      <c r="E244" s="126">
        <v>1</v>
      </c>
      <c r="F244" s="126"/>
      <c r="G244" s="127"/>
      <c r="H244" s="253"/>
      <c r="I244" s="93"/>
      <c r="J244" s="230"/>
      <c r="K244" s="148"/>
      <c r="L244" s="148"/>
      <c r="M244" s="148"/>
      <c r="N244" s="148"/>
      <c r="O244" s="148"/>
      <c r="P244" s="148"/>
      <c r="Q244" s="148"/>
      <c r="R244" s="148"/>
      <c r="S244" s="148"/>
      <c r="T244" s="148"/>
      <c r="U244" s="148"/>
      <c r="V244" s="148"/>
      <c r="W244" s="148"/>
      <c r="X244" s="148"/>
      <c r="Y244" s="148"/>
      <c r="Z244" s="148"/>
    </row>
    <row r="245" spans="1:26" ht="24" x14ac:dyDescent="0.25">
      <c r="A245" s="230"/>
      <c r="B245" s="49"/>
      <c r="C245" s="128" t="s">
        <v>5328</v>
      </c>
      <c r="D245" s="153">
        <f t="shared" si="14"/>
        <v>1</v>
      </c>
      <c r="E245" s="126">
        <v>1</v>
      </c>
      <c r="F245" s="126"/>
      <c r="G245" s="127"/>
      <c r="H245" s="253"/>
      <c r="I245" s="93"/>
      <c r="J245" s="230"/>
      <c r="K245" s="148"/>
      <c r="L245" s="148"/>
      <c r="M245" s="148"/>
      <c r="N245" s="148"/>
      <c r="O245" s="148"/>
      <c r="P245" s="148"/>
      <c r="Q245" s="148"/>
      <c r="R245" s="148"/>
      <c r="S245" s="148"/>
      <c r="T245" s="148"/>
      <c r="U245" s="148"/>
      <c r="V245" s="148"/>
      <c r="W245" s="148"/>
      <c r="X245" s="148"/>
      <c r="Y245" s="148"/>
      <c r="Z245" s="148"/>
    </row>
    <row r="246" spans="1:26" ht="24" x14ac:dyDescent="0.25">
      <c r="A246" s="230"/>
      <c r="B246" s="49"/>
      <c r="C246" s="128" t="s">
        <v>5322</v>
      </c>
      <c r="D246" s="153">
        <f t="shared" si="14"/>
        <v>1</v>
      </c>
      <c r="E246" s="126">
        <v>1</v>
      </c>
      <c r="F246" s="126"/>
      <c r="G246" s="127"/>
      <c r="H246" s="253"/>
      <c r="I246" s="129"/>
      <c r="J246" s="230"/>
      <c r="K246" s="148"/>
      <c r="L246" s="148"/>
      <c r="M246" s="148"/>
      <c r="N246" s="148"/>
      <c r="O246" s="148"/>
      <c r="P246" s="148"/>
      <c r="Q246" s="148"/>
      <c r="R246" s="148"/>
      <c r="S246" s="148"/>
      <c r="T246" s="148"/>
      <c r="U246" s="148"/>
      <c r="V246" s="148"/>
      <c r="W246" s="148"/>
      <c r="X246" s="148"/>
      <c r="Y246" s="148"/>
      <c r="Z246" s="148"/>
    </row>
    <row r="247" spans="1:26" ht="24" x14ac:dyDescent="0.25">
      <c r="A247" s="230"/>
      <c r="B247" s="49"/>
      <c r="C247" s="128" t="s">
        <v>5329</v>
      </c>
      <c r="D247" s="153">
        <f t="shared" si="14"/>
        <v>1</v>
      </c>
      <c r="E247" s="126">
        <v>1</v>
      </c>
      <c r="F247" s="126"/>
      <c r="G247" s="127"/>
      <c r="H247" s="253"/>
      <c r="I247" s="129"/>
      <c r="J247" s="230"/>
      <c r="K247" s="148"/>
      <c r="L247" s="148"/>
      <c r="M247" s="148"/>
      <c r="N247" s="148"/>
      <c r="O247" s="148"/>
      <c r="P247" s="148"/>
      <c r="Q247" s="148"/>
      <c r="R247" s="148"/>
      <c r="S247" s="148"/>
      <c r="T247" s="148"/>
      <c r="U247" s="148"/>
      <c r="V247" s="148"/>
      <c r="W247" s="148"/>
      <c r="X247" s="148"/>
      <c r="Y247" s="148"/>
      <c r="Z247" s="148"/>
    </row>
    <row r="248" spans="1:26" x14ac:dyDescent="0.25">
      <c r="A248" s="230"/>
      <c r="B248" s="49"/>
      <c r="C248" s="234"/>
      <c r="D248" s="253"/>
      <c r="E248" s="253"/>
      <c r="F248" s="253"/>
      <c r="G248" s="253"/>
      <c r="H248" s="253"/>
      <c r="I248" s="129"/>
      <c r="J248" s="230"/>
      <c r="K248" s="148"/>
      <c r="L248" s="148"/>
      <c r="M248" s="148"/>
      <c r="N248" s="148"/>
      <c r="O248" s="148"/>
      <c r="P248" s="148"/>
      <c r="Q248" s="148"/>
      <c r="R248" s="148"/>
      <c r="S248" s="148"/>
      <c r="T248" s="148"/>
      <c r="U248" s="148"/>
      <c r="V248" s="148"/>
      <c r="W248" s="148"/>
      <c r="X248" s="148"/>
      <c r="Y248" s="148"/>
      <c r="Z248" s="148"/>
    </row>
    <row r="249" spans="1:26" x14ac:dyDescent="0.25">
      <c r="A249" s="230"/>
      <c r="B249" s="49"/>
      <c r="C249" s="234" t="s">
        <v>1480</v>
      </c>
      <c r="D249" s="253"/>
      <c r="E249" s="253"/>
      <c r="F249" s="253"/>
      <c r="G249" s="253"/>
      <c r="H249" s="253"/>
      <c r="I249" s="129"/>
      <c r="J249" s="230"/>
      <c r="K249" s="148"/>
      <c r="L249" s="148"/>
      <c r="M249" s="148"/>
      <c r="N249" s="148"/>
      <c r="O249" s="148"/>
      <c r="P249" s="148"/>
      <c r="Q249" s="148"/>
      <c r="R249" s="148"/>
      <c r="S249" s="148"/>
      <c r="T249" s="148"/>
      <c r="U249" s="148"/>
      <c r="V249" s="148"/>
      <c r="W249" s="148"/>
      <c r="X249" s="148"/>
      <c r="Y249" s="148"/>
      <c r="Z249" s="148"/>
    </row>
    <row r="250" spans="1:26" x14ac:dyDescent="0.25">
      <c r="A250" s="230"/>
      <c r="B250" s="49"/>
      <c r="C250" s="234"/>
      <c r="D250" s="253"/>
      <c r="E250" s="253"/>
      <c r="F250" s="253"/>
      <c r="G250" s="253"/>
      <c r="H250" s="253"/>
      <c r="I250" s="129"/>
      <c r="J250" s="230"/>
      <c r="K250" s="148"/>
      <c r="L250" s="148"/>
      <c r="M250" s="148"/>
      <c r="N250" s="148"/>
      <c r="O250" s="148"/>
      <c r="P250" s="148"/>
      <c r="Q250" s="148"/>
      <c r="R250" s="148"/>
      <c r="S250" s="148"/>
      <c r="T250" s="148"/>
      <c r="U250" s="148"/>
      <c r="V250" s="148"/>
      <c r="W250" s="148"/>
      <c r="X250" s="148"/>
      <c r="Y250" s="148"/>
      <c r="Z250" s="148"/>
    </row>
    <row r="251" spans="1:26" x14ac:dyDescent="0.25">
      <c r="A251" s="230"/>
      <c r="B251" s="49"/>
      <c r="C251" s="232" t="s">
        <v>726</v>
      </c>
      <c r="D251" s="231"/>
      <c r="E251" s="231" t="s">
        <v>1485</v>
      </c>
      <c r="F251" s="231" t="s">
        <v>712</v>
      </c>
      <c r="G251" s="231" t="s">
        <v>1486</v>
      </c>
      <c r="H251" s="253"/>
      <c r="I251" s="129"/>
      <c r="J251" s="230"/>
      <c r="K251" s="148"/>
      <c r="L251" s="148"/>
      <c r="M251" s="148"/>
      <c r="N251" s="148"/>
      <c r="O251" s="148"/>
      <c r="P251" s="148"/>
      <c r="Q251" s="148"/>
      <c r="R251" s="148"/>
      <c r="S251" s="148"/>
      <c r="T251" s="148"/>
      <c r="U251" s="148"/>
      <c r="V251" s="148"/>
      <c r="W251" s="148"/>
      <c r="X251" s="148"/>
      <c r="Y251" s="148"/>
      <c r="Z251" s="148"/>
    </row>
    <row r="252" spans="1:26" x14ac:dyDescent="0.25">
      <c r="A252" s="230"/>
      <c r="B252" s="49"/>
      <c r="C252" s="130" t="s">
        <v>5270</v>
      </c>
      <c r="D252" s="153">
        <f t="shared" ref="D252:D258" si="15">IF(E252="Justificado",0,1)</f>
        <v>1</v>
      </c>
      <c r="E252" s="126">
        <v>1</v>
      </c>
      <c r="F252" s="126"/>
      <c r="G252" s="127"/>
      <c r="H252" s="253"/>
      <c r="I252" s="129"/>
      <c r="J252" s="230"/>
      <c r="K252" s="148"/>
      <c r="L252" s="148"/>
      <c r="M252" s="148"/>
      <c r="N252" s="148"/>
      <c r="O252" s="148"/>
      <c r="P252" s="148"/>
      <c r="Q252" s="148"/>
      <c r="R252" s="148"/>
      <c r="S252" s="148"/>
      <c r="T252" s="148"/>
      <c r="U252" s="148"/>
      <c r="V252" s="148"/>
      <c r="W252" s="148"/>
      <c r="X252" s="148"/>
      <c r="Y252" s="148"/>
      <c r="Z252" s="148"/>
    </row>
    <row r="253" spans="1:26" ht="36" x14ac:dyDescent="0.25">
      <c r="A253" s="230"/>
      <c r="B253" s="49"/>
      <c r="C253" s="124" t="s">
        <v>5134</v>
      </c>
      <c r="D253" s="153">
        <f t="shared" si="15"/>
        <v>1</v>
      </c>
      <c r="E253" s="126">
        <v>1</v>
      </c>
      <c r="F253" s="126"/>
      <c r="G253" s="127"/>
      <c r="H253" s="253"/>
      <c r="I253" s="129"/>
      <c r="J253" s="230"/>
      <c r="K253" s="148"/>
      <c r="L253" s="148"/>
      <c r="M253" s="148"/>
      <c r="N253" s="148"/>
      <c r="O253" s="148"/>
      <c r="P253" s="148"/>
      <c r="Q253" s="148"/>
      <c r="R253" s="148"/>
      <c r="S253" s="148"/>
      <c r="T253" s="148"/>
      <c r="U253" s="148"/>
      <c r="V253" s="148"/>
      <c r="W253" s="148"/>
      <c r="X253" s="148"/>
      <c r="Y253" s="148"/>
      <c r="Z253" s="148"/>
    </row>
    <row r="254" spans="1:26" ht="36" x14ac:dyDescent="0.25">
      <c r="A254" s="230"/>
      <c r="B254" s="49"/>
      <c r="C254" s="124" t="s">
        <v>5135</v>
      </c>
      <c r="D254" s="153">
        <f t="shared" si="15"/>
        <v>1</v>
      </c>
      <c r="E254" s="126">
        <v>1</v>
      </c>
      <c r="F254" s="126"/>
      <c r="G254" s="127"/>
      <c r="H254" s="253"/>
      <c r="I254" s="129"/>
      <c r="J254" s="230"/>
      <c r="K254" s="148"/>
      <c r="L254" s="148"/>
      <c r="M254" s="148"/>
      <c r="N254" s="148"/>
      <c r="O254" s="148"/>
      <c r="P254" s="148"/>
      <c r="Q254" s="148"/>
      <c r="R254" s="148"/>
      <c r="S254" s="148"/>
      <c r="T254" s="148"/>
      <c r="U254" s="148"/>
      <c r="V254" s="148"/>
      <c r="W254" s="148"/>
      <c r="X254" s="148"/>
      <c r="Y254" s="148"/>
      <c r="Z254" s="148"/>
    </row>
    <row r="255" spans="1:26" ht="24" x14ac:dyDescent="0.25">
      <c r="A255" s="230"/>
      <c r="B255" s="49"/>
      <c r="C255" s="124" t="s">
        <v>5136</v>
      </c>
      <c r="D255" s="153">
        <f t="shared" si="15"/>
        <v>1</v>
      </c>
      <c r="E255" s="126">
        <v>1</v>
      </c>
      <c r="F255" s="126"/>
      <c r="G255" s="127"/>
      <c r="H255" s="253"/>
      <c r="I255" s="129"/>
      <c r="J255" s="230"/>
      <c r="K255" s="148"/>
      <c r="L255" s="148"/>
      <c r="M255" s="148"/>
      <c r="N255" s="148"/>
      <c r="O255" s="148"/>
      <c r="P255" s="148"/>
      <c r="Q255" s="148"/>
      <c r="R255" s="148"/>
      <c r="S255" s="148"/>
      <c r="T255" s="148"/>
      <c r="U255" s="148"/>
      <c r="V255" s="148"/>
      <c r="W255" s="148"/>
      <c r="X255" s="148"/>
      <c r="Y255" s="148"/>
      <c r="Z255" s="148"/>
    </row>
    <row r="256" spans="1:26" ht="24" x14ac:dyDescent="0.25">
      <c r="A256" s="230"/>
      <c r="B256" s="49"/>
      <c r="C256" s="124" t="s">
        <v>4238</v>
      </c>
      <c r="D256" s="153">
        <f t="shared" si="15"/>
        <v>1</v>
      </c>
      <c r="E256" s="126">
        <v>1</v>
      </c>
      <c r="F256" s="126"/>
      <c r="G256" s="127"/>
      <c r="H256" s="253"/>
      <c r="I256" s="129"/>
      <c r="J256" s="230"/>
      <c r="K256" s="148"/>
      <c r="L256" s="148"/>
      <c r="M256" s="148"/>
      <c r="N256" s="148"/>
      <c r="O256" s="148"/>
      <c r="P256" s="148"/>
      <c r="Q256" s="148"/>
      <c r="R256" s="148"/>
      <c r="S256" s="148"/>
      <c r="T256" s="148"/>
      <c r="U256" s="148"/>
      <c r="V256" s="148"/>
      <c r="W256" s="148"/>
      <c r="X256" s="148"/>
      <c r="Y256" s="148"/>
      <c r="Z256" s="148"/>
    </row>
    <row r="257" spans="1:26" ht="24" x14ac:dyDescent="0.25">
      <c r="A257" s="230"/>
      <c r="B257" s="49"/>
      <c r="C257" s="124" t="s">
        <v>5137</v>
      </c>
      <c r="D257" s="153">
        <f t="shared" si="15"/>
        <v>1</v>
      </c>
      <c r="E257" s="126">
        <v>1</v>
      </c>
      <c r="F257" s="126"/>
      <c r="G257" s="127"/>
      <c r="H257" s="253"/>
      <c r="I257" s="129"/>
      <c r="J257" s="230"/>
      <c r="K257" s="148"/>
      <c r="L257" s="148"/>
      <c r="M257" s="148"/>
      <c r="N257" s="148"/>
      <c r="O257" s="148"/>
      <c r="P257" s="148"/>
      <c r="Q257" s="148"/>
      <c r="R257" s="148"/>
      <c r="S257" s="148"/>
      <c r="T257" s="148"/>
      <c r="U257" s="148"/>
      <c r="V257" s="148"/>
      <c r="W257" s="148"/>
      <c r="X257" s="148"/>
      <c r="Y257" s="148"/>
      <c r="Z257" s="148"/>
    </row>
    <row r="258" spans="1:26" ht="36" x14ac:dyDescent="0.25">
      <c r="A258" s="230"/>
      <c r="B258" s="49"/>
      <c r="C258" s="124" t="s">
        <v>5138</v>
      </c>
      <c r="D258" s="153">
        <f t="shared" si="15"/>
        <v>1</v>
      </c>
      <c r="E258" s="126">
        <v>1</v>
      </c>
      <c r="F258" s="126"/>
      <c r="G258" s="127"/>
      <c r="H258" s="253"/>
      <c r="I258" s="129"/>
      <c r="J258" s="230"/>
      <c r="K258" s="148"/>
      <c r="L258" s="148"/>
      <c r="M258" s="148"/>
      <c r="N258" s="148"/>
      <c r="O258" s="148"/>
      <c r="P258" s="148"/>
      <c r="Q258" s="148"/>
      <c r="R258" s="148"/>
      <c r="S258" s="148"/>
      <c r="T258" s="148"/>
      <c r="U258" s="148"/>
      <c r="V258" s="148"/>
      <c r="W258" s="148"/>
      <c r="X258" s="148"/>
      <c r="Y258" s="148"/>
      <c r="Z258" s="148"/>
    </row>
    <row r="259" spans="1:26" ht="36" x14ac:dyDescent="0.25">
      <c r="A259" s="230"/>
      <c r="B259" s="49"/>
      <c r="C259" s="130" t="s">
        <v>5330</v>
      </c>
      <c r="D259" s="153">
        <f t="shared" ref="D259:D260" si="16">IF(E259="Justificado",0,1)</f>
        <v>1</v>
      </c>
      <c r="E259" s="126">
        <v>1</v>
      </c>
      <c r="F259" s="126"/>
      <c r="G259" s="127"/>
      <c r="H259" s="253"/>
      <c r="I259" s="129"/>
      <c r="J259" s="230"/>
      <c r="K259" s="148"/>
      <c r="L259" s="148"/>
      <c r="M259" s="148"/>
      <c r="N259" s="148"/>
      <c r="O259" s="148"/>
      <c r="P259" s="148"/>
      <c r="Q259" s="148"/>
      <c r="R259" s="148"/>
      <c r="S259" s="148"/>
      <c r="T259" s="148"/>
      <c r="U259" s="148"/>
      <c r="V259" s="148"/>
      <c r="W259" s="148"/>
      <c r="X259" s="148"/>
      <c r="Y259" s="148"/>
      <c r="Z259" s="148"/>
    </row>
    <row r="260" spans="1:26" x14ac:dyDescent="0.25">
      <c r="A260" s="230"/>
      <c r="B260" s="49"/>
      <c r="C260" s="124" t="s">
        <v>4716</v>
      </c>
      <c r="D260" s="153">
        <f t="shared" si="16"/>
        <v>1</v>
      </c>
      <c r="E260" s="126">
        <v>1</v>
      </c>
      <c r="F260" s="126"/>
      <c r="G260" s="127"/>
      <c r="H260" s="253"/>
      <c r="I260" s="129"/>
      <c r="J260" s="230"/>
      <c r="K260" s="148"/>
      <c r="L260" s="148"/>
      <c r="M260" s="148"/>
      <c r="N260" s="148"/>
      <c r="O260" s="148"/>
      <c r="P260" s="148"/>
      <c r="Q260" s="148"/>
      <c r="R260" s="148"/>
      <c r="S260" s="148"/>
      <c r="T260" s="148"/>
      <c r="U260" s="148"/>
      <c r="V260" s="148"/>
      <c r="W260" s="148"/>
      <c r="X260" s="148"/>
      <c r="Y260" s="148"/>
      <c r="Z260" s="148"/>
    </row>
    <row r="261" spans="1:26" x14ac:dyDescent="0.25">
      <c r="A261" s="230"/>
      <c r="B261" s="97"/>
      <c r="C261" s="254"/>
      <c r="D261" s="255"/>
      <c r="E261" s="255"/>
      <c r="F261" s="255"/>
      <c r="G261" s="255"/>
      <c r="H261" s="255"/>
      <c r="I261" s="98"/>
      <c r="J261" s="230"/>
      <c r="K261" s="148"/>
      <c r="L261" s="148"/>
      <c r="M261" s="148"/>
      <c r="N261" s="148"/>
      <c r="O261" s="148"/>
      <c r="P261" s="148"/>
      <c r="Q261" s="148"/>
      <c r="R261" s="148"/>
      <c r="S261" s="148"/>
      <c r="T261" s="148"/>
      <c r="U261" s="148"/>
      <c r="V261" s="148"/>
      <c r="W261" s="148"/>
      <c r="X261" s="148"/>
      <c r="Y261" s="148"/>
      <c r="Z261" s="148"/>
    </row>
    <row r="262" spans="1:26" x14ac:dyDescent="0.25">
      <c r="A262" s="230"/>
      <c r="B262" s="230"/>
      <c r="C262" s="256"/>
      <c r="D262" s="230"/>
      <c r="E262" s="230"/>
      <c r="F262" s="230"/>
      <c r="G262" s="230"/>
      <c r="H262" s="230"/>
      <c r="I262" s="230"/>
      <c r="J262" s="230"/>
      <c r="K262" s="148"/>
      <c r="L262" s="148"/>
      <c r="M262" s="148"/>
      <c r="N262" s="148"/>
      <c r="O262" s="148"/>
      <c r="P262" s="148"/>
      <c r="Q262" s="148"/>
      <c r="R262" s="148"/>
      <c r="S262" s="148"/>
      <c r="T262" s="148"/>
      <c r="U262" s="148"/>
      <c r="V262" s="148"/>
      <c r="W262" s="148"/>
      <c r="X262" s="148"/>
      <c r="Y262" s="148"/>
      <c r="Z262" s="148"/>
    </row>
    <row r="263" spans="1:26" x14ac:dyDescent="0.25">
      <c r="A263" s="230"/>
      <c r="B263" s="230"/>
      <c r="C263" s="256"/>
      <c r="D263" s="230"/>
      <c r="E263" s="230"/>
      <c r="F263" s="230"/>
      <c r="G263" s="230"/>
      <c r="H263" s="230"/>
      <c r="I263" s="230"/>
      <c r="J263" s="230"/>
      <c r="K263" s="148"/>
      <c r="L263" s="148"/>
      <c r="M263" s="148"/>
      <c r="N263" s="148"/>
      <c r="O263" s="148"/>
      <c r="P263" s="148"/>
      <c r="Q263" s="148"/>
      <c r="R263" s="148"/>
      <c r="S263" s="148"/>
      <c r="T263" s="148"/>
      <c r="U263" s="148"/>
      <c r="V263" s="148"/>
      <c r="W263" s="148"/>
      <c r="X263" s="148"/>
      <c r="Y263" s="148"/>
      <c r="Z263" s="148"/>
    </row>
    <row r="264" spans="1:26" x14ac:dyDescent="0.25">
      <c r="A264" s="230"/>
      <c r="B264" s="230"/>
      <c r="C264" s="256"/>
      <c r="D264" s="230"/>
      <c r="E264" s="230"/>
      <c r="F264" s="230"/>
      <c r="G264" s="230"/>
      <c r="H264" s="230"/>
      <c r="I264" s="230"/>
      <c r="J264" s="230"/>
      <c r="K264" s="148"/>
      <c r="L264" s="148"/>
      <c r="M264" s="148"/>
      <c r="N264" s="148"/>
      <c r="O264" s="148"/>
      <c r="P264" s="148"/>
      <c r="Q264" s="148"/>
      <c r="R264" s="148"/>
      <c r="S264" s="148"/>
      <c r="T264" s="148"/>
      <c r="U264" s="148"/>
      <c r="V264" s="148"/>
      <c r="W264" s="148"/>
      <c r="X264" s="148"/>
      <c r="Y264" s="148"/>
      <c r="Z264" s="148"/>
    </row>
    <row r="265" spans="1:26" x14ac:dyDescent="0.25">
      <c r="A265" s="230"/>
      <c r="B265" s="230"/>
      <c r="C265" s="256"/>
      <c r="D265" s="230"/>
      <c r="E265" s="230"/>
      <c r="F265" s="230"/>
      <c r="G265" s="230"/>
      <c r="H265" s="230"/>
      <c r="I265" s="230"/>
      <c r="J265" s="230"/>
      <c r="K265" s="148"/>
      <c r="L265" s="148"/>
      <c r="M265" s="148"/>
      <c r="N265" s="148"/>
      <c r="O265" s="148"/>
      <c r="P265" s="148"/>
      <c r="Q265" s="148"/>
      <c r="R265" s="148"/>
      <c r="S265" s="148"/>
      <c r="T265" s="148"/>
      <c r="U265" s="148"/>
      <c r="V265" s="148"/>
      <c r="W265" s="148"/>
      <c r="X265" s="148"/>
      <c r="Y265" s="148"/>
      <c r="Z265" s="148"/>
    </row>
    <row r="266" spans="1:26" x14ac:dyDescent="0.25">
      <c r="A266" s="230"/>
      <c r="B266" s="230"/>
      <c r="C266" s="256"/>
      <c r="D266" s="230"/>
      <c r="E266" s="230"/>
      <c r="F266" s="230"/>
      <c r="G266" s="230"/>
      <c r="H266" s="230"/>
      <c r="I266" s="230"/>
      <c r="J266" s="230"/>
      <c r="K266" s="148"/>
      <c r="L266" s="148"/>
      <c r="M266" s="148"/>
      <c r="N266" s="148"/>
      <c r="O266" s="148"/>
      <c r="P266" s="148"/>
      <c r="Q266" s="148"/>
      <c r="R266" s="148"/>
      <c r="S266" s="148"/>
      <c r="T266" s="148"/>
      <c r="U266" s="148"/>
      <c r="V266" s="148"/>
      <c r="W266" s="148"/>
      <c r="X266" s="148"/>
      <c r="Y266" s="148"/>
      <c r="Z266" s="148"/>
    </row>
    <row r="267" spans="1:26" x14ac:dyDescent="0.25">
      <c r="A267" s="230"/>
      <c r="B267" s="230"/>
      <c r="C267" s="256"/>
      <c r="D267" s="230"/>
      <c r="E267" s="230"/>
      <c r="F267" s="230"/>
      <c r="G267" s="230"/>
      <c r="H267" s="230"/>
      <c r="I267" s="230"/>
      <c r="J267" s="230"/>
      <c r="K267" s="148"/>
      <c r="L267" s="148"/>
      <c r="M267" s="148"/>
      <c r="N267" s="148"/>
      <c r="O267" s="148"/>
      <c r="P267" s="148"/>
      <c r="Q267" s="148"/>
      <c r="R267" s="148"/>
      <c r="S267" s="148"/>
      <c r="T267" s="148"/>
      <c r="U267" s="148"/>
      <c r="V267" s="148"/>
      <c r="W267" s="148"/>
      <c r="X267" s="148"/>
      <c r="Y267" s="148"/>
      <c r="Z267" s="148"/>
    </row>
    <row r="268" spans="1:26" ht="18.75" x14ac:dyDescent="0.25">
      <c r="A268" s="234"/>
      <c r="B268" s="407" t="s">
        <v>5331</v>
      </c>
      <c r="C268" s="408"/>
      <c r="D268" s="408"/>
      <c r="E268" s="408"/>
      <c r="F268" s="408"/>
      <c r="G268" s="408"/>
      <c r="H268" s="408"/>
      <c r="I268" s="243"/>
      <c r="J268" s="233"/>
      <c r="K268" s="105"/>
      <c r="L268" s="105"/>
      <c r="M268" s="105"/>
      <c r="N268" s="105"/>
      <c r="O268" s="105"/>
      <c r="P268" s="105"/>
      <c r="Q268" s="105"/>
      <c r="R268" s="105"/>
      <c r="S268" s="105"/>
      <c r="T268" s="105"/>
      <c r="U268" s="105"/>
      <c r="V268" s="105"/>
      <c r="W268" s="105"/>
      <c r="X268" s="105"/>
      <c r="Y268" s="105"/>
      <c r="Z268" s="105"/>
    </row>
    <row r="269" spans="1:26" x14ac:dyDescent="0.25">
      <c r="A269" s="234"/>
      <c r="B269" s="232"/>
      <c r="C269" s="232"/>
      <c r="D269" s="232"/>
      <c r="E269" s="232"/>
      <c r="F269" s="232"/>
      <c r="G269" s="232"/>
      <c r="H269" s="232"/>
      <c r="I269" s="232"/>
      <c r="J269" s="233"/>
      <c r="K269" s="105"/>
      <c r="L269" s="105"/>
      <c r="M269" s="105"/>
      <c r="N269" s="105"/>
      <c r="O269" s="105"/>
      <c r="P269" s="105"/>
      <c r="Q269" s="105"/>
      <c r="R269" s="105"/>
      <c r="S269" s="105"/>
      <c r="T269" s="105"/>
      <c r="U269" s="105"/>
      <c r="V269" s="105"/>
      <c r="W269" s="105"/>
      <c r="X269" s="105"/>
      <c r="Y269" s="105"/>
      <c r="Z269" s="105"/>
    </row>
    <row r="270" spans="1:26" x14ac:dyDescent="0.25">
      <c r="A270" s="234"/>
      <c r="B270" s="232"/>
      <c r="C270" s="244" t="s">
        <v>1478</v>
      </c>
      <c r="D270" s="244"/>
      <c r="E270" s="245">
        <f>IF(SUM(D279:D292)=0,"NA",SUM(E279:E292)/SUM(D279:D292))</f>
        <v>1</v>
      </c>
      <c r="F270" s="246"/>
      <c r="G270" s="248"/>
      <c r="H270" s="234"/>
      <c r="I270" s="232"/>
      <c r="J270" s="233"/>
      <c r="K270" s="105"/>
      <c r="L270" s="105"/>
      <c r="M270" s="105"/>
      <c r="N270" s="105"/>
      <c r="O270" s="105"/>
      <c r="P270" s="105"/>
      <c r="Q270" s="105"/>
      <c r="R270" s="105"/>
      <c r="S270" s="105"/>
      <c r="T270" s="105"/>
      <c r="U270" s="105"/>
      <c r="V270" s="105"/>
      <c r="W270" s="105"/>
      <c r="X270" s="105"/>
      <c r="Y270" s="105"/>
      <c r="Z270" s="105"/>
    </row>
    <row r="271" spans="1:26" x14ac:dyDescent="0.25">
      <c r="A271" s="234"/>
      <c r="B271" s="234"/>
      <c r="C271" s="244" t="s">
        <v>1480</v>
      </c>
      <c r="D271" s="244"/>
      <c r="E271" s="245">
        <f>IF(SUM(D279:D292)=0,"NA",SUM(E297:E305)/SUM(D297:D305))</f>
        <v>1</v>
      </c>
      <c r="F271" s="246"/>
      <c r="G271" s="248"/>
      <c r="H271" s="234"/>
      <c r="I271" s="232"/>
      <c r="J271" s="233"/>
      <c r="K271" s="105"/>
      <c r="L271" s="105"/>
      <c r="M271" s="105"/>
      <c r="N271" s="105"/>
      <c r="O271" s="105"/>
      <c r="P271" s="105"/>
      <c r="Q271" s="105"/>
      <c r="R271" s="105"/>
      <c r="S271" s="105"/>
      <c r="T271" s="105"/>
      <c r="U271" s="105"/>
      <c r="V271" s="105"/>
      <c r="W271" s="105"/>
      <c r="X271" s="105"/>
      <c r="Y271" s="105"/>
      <c r="Z271" s="105"/>
    </row>
    <row r="272" spans="1:26" x14ac:dyDescent="0.25">
      <c r="A272" s="234"/>
      <c r="B272" s="234"/>
      <c r="C272" s="244" t="s">
        <v>1482</v>
      </c>
      <c r="D272" s="244"/>
      <c r="E272" s="177">
        <f>IF(SUM(D279:D292)=0,"NA",E270*0.6+E271*0.4)</f>
        <v>1</v>
      </c>
      <c r="F272" s="249"/>
      <c r="G272" s="235" t="s">
        <v>3917</v>
      </c>
      <c r="H272" s="234"/>
      <c r="I272" s="232"/>
      <c r="J272" s="233"/>
      <c r="K272" s="105"/>
      <c r="L272" s="105"/>
      <c r="M272" s="105"/>
      <c r="N272" s="105"/>
      <c r="O272" s="105"/>
      <c r="P272" s="105"/>
      <c r="Q272" s="105"/>
      <c r="R272" s="105"/>
      <c r="S272" s="105"/>
      <c r="T272" s="105"/>
      <c r="U272" s="105"/>
      <c r="V272" s="105"/>
      <c r="W272" s="105"/>
      <c r="X272" s="105"/>
      <c r="Y272" s="105"/>
      <c r="Z272" s="105"/>
    </row>
    <row r="273" spans="1:26" x14ac:dyDescent="0.25">
      <c r="A273" s="234"/>
      <c r="B273" s="234"/>
      <c r="C273" s="234"/>
      <c r="D273" s="234"/>
      <c r="E273" s="236"/>
      <c r="F273" s="236"/>
      <c r="G273" s="234"/>
      <c r="H273" s="234"/>
      <c r="I273" s="232"/>
      <c r="J273" s="233"/>
      <c r="K273" s="105"/>
      <c r="L273" s="105"/>
      <c r="M273" s="105"/>
      <c r="N273" s="105"/>
      <c r="O273" s="105"/>
      <c r="P273" s="105"/>
      <c r="Q273" s="105"/>
      <c r="R273" s="105"/>
      <c r="S273" s="105"/>
      <c r="T273" s="105"/>
      <c r="U273" s="105"/>
      <c r="V273" s="105"/>
      <c r="W273" s="105"/>
      <c r="X273" s="105"/>
      <c r="Y273" s="105"/>
      <c r="Z273" s="105"/>
    </row>
    <row r="274" spans="1:26" x14ac:dyDescent="0.25">
      <c r="A274" s="230"/>
      <c r="B274" s="231"/>
      <c r="C274" s="232"/>
      <c r="D274" s="231"/>
      <c r="E274" s="231"/>
      <c r="F274" s="231"/>
      <c r="G274" s="231"/>
      <c r="H274" s="232"/>
      <c r="I274" s="232"/>
      <c r="J274" s="233"/>
      <c r="K274" s="148"/>
      <c r="L274" s="148"/>
      <c r="M274" s="148"/>
      <c r="N274" s="148"/>
      <c r="O274" s="148"/>
      <c r="P274" s="148"/>
      <c r="Q274" s="148"/>
      <c r="R274" s="148"/>
      <c r="S274" s="148"/>
      <c r="T274" s="148"/>
      <c r="U274" s="148"/>
      <c r="V274" s="148"/>
      <c r="W274" s="148"/>
      <c r="X274" s="148"/>
      <c r="Y274" s="148"/>
      <c r="Z274" s="148"/>
    </row>
    <row r="275" spans="1:26" x14ac:dyDescent="0.25">
      <c r="A275" s="230"/>
      <c r="B275" s="91"/>
      <c r="C275" s="251"/>
      <c r="D275" s="252"/>
      <c r="E275" s="409"/>
      <c r="F275" s="410"/>
      <c r="G275" s="410"/>
      <c r="H275" s="252"/>
      <c r="I275" s="92"/>
      <c r="J275" s="233"/>
      <c r="K275" s="148"/>
      <c r="L275" s="148"/>
      <c r="M275" s="148"/>
      <c r="N275" s="148"/>
      <c r="O275" s="148"/>
      <c r="P275" s="148"/>
      <c r="Q275" s="148"/>
      <c r="R275" s="148"/>
      <c r="S275" s="148"/>
      <c r="T275" s="148"/>
      <c r="U275" s="148"/>
      <c r="V275" s="148"/>
      <c r="W275" s="148"/>
      <c r="X275" s="148"/>
      <c r="Y275" s="148"/>
      <c r="Z275" s="148"/>
    </row>
    <row r="276" spans="1:26" x14ac:dyDescent="0.25">
      <c r="A276" s="230"/>
      <c r="B276" s="49"/>
      <c r="C276" s="234" t="s">
        <v>1484</v>
      </c>
      <c r="D276" s="253"/>
      <c r="E276" s="253"/>
      <c r="F276" s="253"/>
      <c r="G276" s="253"/>
      <c r="H276" s="253"/>
      <c r="I276" s="93"/>
      <c r="J276" s="233"/>
      <c r="K276" s="148"/>
      <c r="L276" s="148"/>
      <c r="M276" s="148"/>
      <c r="N276" s="148"/>
      <c r="O276" s="148"/>
      <c r="P276" s="148"/>
      <c r="Q276" s="148"/>
      <c r="R276" s="148"/>
      <c r="S276" s="148"/>
      <c r="T276" s="148"/>
      <c r="U276" s="148"/>
      <c r="V276" s="148"/>
      <c r="W276" s="148"/>
      <c r="X276" s="148"/>
      <c r="Y276" s="148"/>
      <c r="Z276" s="148"/>
    </row>
    <row r="277" spans="1:26" x14ac:dyDescent="0.25">
      <c r="A277" s="230"/>
      <c r="B277" s="123"/>
      <c r="C277" s="234"/>
      <c r="D277" s="253"/>
      <c r="E277" s="253"/>
      <c r="F277" s="253"/>
      <c r="G277" s="253"/>
      <c r="H277" s="253"/>
      <c r="I277" s="93"/>
      <c r="J277" s="233"/>
      <c r="K277" s="148"/>
      <c r="L277" s="148"/>
      <c r="M277" s="148"/>
      <c r="N277" s="148"/>
      <c r="O277" s="148"/>
      <c r="P277" s="148"/>
      <c r="Q277" s="148"/>
      <c r="R277" s="148"/>
      <c r="S277" s="148"/>
      <c r="T277" s="148"/>
      <c r="U277" s="148"/>
      <c r="V277" s="148"/>
      <c r="W277" s="148"/>
      <c r="X277" s="148"/>
      <c r="Y277" s="148"/>
      <c r="Z277" s="148"/>
    </row>
    <row r="278" spans="1:26" x14ac:dyDescent="0.25">
      <c r="A278" s="230"/>
      <c r="B278" s="123"/>
      <c r="C278" s="232" t="s">
        <v>726</v>
      </c>
      <c r="D278" s="231"/>
      <c r="E278" s="231" t="s">
        <v>1485</v>
      </c>
      <c r="F278" s="231" t="s">
        <v>712</v>
      </c>
      <c r="G278" s="231" t="s">
        <v>1486</v>
      </c>
      <c r="H278" s="253"/>
      <c r="I278" s="93"/>
      <c r="J278" s="233"/>
      <c r="K278" s="148"/>
      <c r="L278" s="148"/>
      <c r="M278" s="148"/>
      <c r="N278" s="148"/>
      <c r="O278" s="148"/>
      <c r="P278" s="148"/>
      <c r="Q278" s="148"/>
      <c r="R278" s="148"/>
      <c r="S278" s="148"/>
      <c r="T278" s="148"/>
      <c r="U278" s="148"/>
      <c r="V278" s="148"/>
      <c r="W278" s="148"/>
      <c r="X278" s="148"/>
      <c r="Y278" s="148"/>
      <c r="Z278" s="148"/>
    </row>
    <row r="279" spans="1:26" x14ac:dyDescent="0.25">
      <c r="A279" s="230"/>
      <c r="B279" s="49"/>
      <c r="C279" s="124" t="s">
        <v>1487</v>
      </c>
      <c r="D279" s="153">
        <f t="shared" ref="D279:D292" si="17">IF(E279="Justificado",0,1)</f>
        <v>1</v>
      </c>
      <c r="E279" s="126">
        <v>1</v>
      </c>
      <c r="F279" s="126"/>
      <c r="G279" s="127"/>
      <c r="H279" s="253"/>
      <c r="I279" s="93"/>
      <c r="J279" s="230"/>
      <c r="K279" s="148"/>
      <c r="L279" s="148"/>
      <c r="M279" s="148"/>
      <c r="N279" s="148"/>
      <c r="O279" s="148"/>
      <c r="P279" s="148"/>
      <c r="Q279" s="148"/>
      <c r="R279" s="148"/>
      <c r="S279" s="148"/>
      <c r="T279" s="148"/>
      <c r="U279" s="148"/>
      <c r="V279" s="148"/>
      <c r="W279" s="148"/>
      <c r="X279" s="148"/>
      <c r="Y279" s="148"/>
      <c r="Z279" s="148"/>
    </row>
    <row r="280" spans="1:26" ht="24" x14ac:dyDescent="0.25">
      <c r="A280" s="230"/>
      <c r="B280" s="49"/>
      <c r="C280" s="124" t="s">
        <v>1488</v>
      </c>
      <c r="D280" s="153">
        <f t="shared" si="17"/>
        <v>1</v>
      </c>
      <c r="E280" s="126">
        <v>1</v>
      </c>
      <c r="F280" s="126"/>
      <c r="G280" s="127"/>
      <c r="H280" s="253"/>
      <c r="I280" s="93"/>
      <c r="J280" s="230"/>
      <c r="K280" s="148"/>
      <c r="L280" s="148"/>
      <c r="M280" s="148"/>
      <c r="N280" s="148"/>
      <c r="O280" s="148"/>
      <c r="P280" s="148"/>
      <c r="Q280" s="148"/>
      <c r="R280" s="148"/>
      <c r="S280" s="148"/>
      <c r="T280" s="148"/>
      <c r="U280" s="148"/>
      <c r="V280" s="148"/>
      <c r="W280" s="148"/>
      <c r="X280" s="148"/>
      <c r="Y280" s="148"/>
      <c r="Z280" s="148"/>
    </row>
    <row r="281" spans="1:26" ht="24" x14ac:dyDescent="0.25">
      <c r="A281" s="230"/>
      <c r="B281" s="49"/>
      <c r="C281" s="128" t="s">
        <v>5332</v>
      </c>
      <c r="D281" s="153">
        <f t="shared" si="17"/>
        <v>1</v>
      </c>
      <c r="E281" s="126">
        <v>1</v>
      </c>
      <c r="F281" s="126"/>
      <c r="G281" s="127"/>
      <c r="H281" s="253"/>
      <c r="I281" s="93"/>
      <c r="J281" s="230"/>
      <c r="K281" s="148"/>
      <c r="L281" s="148"/>
      <c r="M281" s="148"/>
      <c r="N281" s="148"/>
      <c r="O281" s="148"/>
      <c r="P281" s="148"/>
      <c r="Q281" s="148"/>
      <c r="R281" s="148"/>
      <c r="S281" s="148"/>
      <c r="T281" s="148"/>
      <c r="U281" s="148"/>
      <c r="V281" s="148"/>
      <c r="W281" s="148"/>
      <c r="X281" s="148"/>
      <c r="Y281" s="148"/>
      <c r="Z281" s="148"/>
    </row>
    <row r="282" spans="1:26" ht="24" x14ac:dyDescent="0.25">
      <c r="A282" s="230"/>
      <c r="B282" s="49"/>
      <c r="C282" s="128" t="s">
        <v>5333</v>
      </c>
      <c r="D282" s="153">
        <f t="shared" si="17"/>
        <v>1</v>
      </c>
      <c r="E282" s="126">
        <v>1</v>
      </c>
      <c r="F282" s="126"/>
      <c r="G282" s="127"/>
      <c r="H282" s="253"/>
      <c r="I282" s="93"/>
      <c r="J282" s="230"/>
      <c r="K282" s="148"/>
      <c r="L282" s="148"/>
      <c r="M282" s="148"/>
      <c r="N282" s="148"/>
      <c r="O282" s="148"/>
      <c r="P282" s="148"/>
      <c r="Q282" s="148"/>
      <c r="R282" s="148"/>
      <c r="S282" s="148"/>
      <c r="T282" s="148"/>
      <c r="U282" s="148"/>
      <c r="V282" s="148"/>
      <c r="W282" s="148"/>
      <c r="X282" s="148"/>
      <c r="Y282" s="148"/>
      <c r="Z282" s="148"/>
    </row>
    <row r="283" spans="1:26" x14ac:dyDescent="0.25">
      <c r="A283" s="230"/>
      <c r="B283" s="49"/>
      <c r="C283" s="128" t="s">
        <v>5334</v>
      </c>
      <c r="D283" s="153">
        <f t="shared" si="17"/>
        <v>1</v>
      </c>
      <c r="E283" s="126">
        <v>1</v>
      </c>
      <c r="F283" s="126"/>
      <c r="G283" s="127"/>
      <c r="H283" s="253"/>
      <c r="I283" s="93"/>
      <c r="J283" s="230"/>
      <c r="K283" s="148"/>
      <c r="L283" s="148"/>
      <c r="M283" s="148"/>
      <c r="N283" s="148"/>
      <c r="O283" s="148"/>
      <c r="P283" s="148"/>
      <c r="Q283" s="148"/>
      <c r="R283" s="148"/>
      <c r="S283" s="148"/>
      <c r="T283" s="148"/>
      <c r="U283" s="148"/>
      <c r="V283" s="148"/>
      <c r="W283" s="148"/>
      <c r="X283" s="148"/>
      <c r="Y283" s="148"/>
      <c r="Z283" s="148"/>
    </row>
    <row r="284" spans="1:26" x14ac:dyDescent="0.25">
      <c r="A284" s="230"/>
      <c r="B284" s="49"/>
      <c r="C284" s="128" t="s">
        <v>5335</v>
      </c>
      <c r="D284" s="153">
        <f t="shared" si="17"/>
        <v>1</v>
      </c>
      <c r="E284" s="126">
        <v>1</v>
      </c>
      <c r="F284" s="126"/>
      <c r="G284" s="127"/>
      <c r="H284" s="253"/>
      <c r="I284" s="93"/>
      <c r="J284" s="230"/>
      <c r="K284" s="148"/>
      <c r="L284" s="148"/>
      <c r="M284" s="148"/>
      <c r="N284" s="148"/>
      <c r="O284" s="148"/>
      <c r="P284" s="148"/>
      <c r="Q284" s="148"/>
      <c r="R284" s="148"/>
      <c r="S284" s="148"/>
      <c r="T284" s="148"/>
      <c r="U284" s="148"/>
      <c r="V284" s="148"/>
      <c r="W284" s="148"/>
      <c r="X284" s="148"/>
      <c r="Y284" s="148"/>
      <c r="Z284" s="148"/>
    </row>
    <row r="285" spans="1:26" x14ac:dyDescent="0.25">
      <c r="A285" s="230"/>
      <c r="B285" s="49"/>
      <c r="C285" s="128" t="s">
        <v>5336</v>
      </c>
      <c r="D285" s="153">
        <f t="shared" si="17"/>
        <v>1</v>
      </c>
      <c r="E285" s="126">
        <v>1</v>
      </c>
      <c r="F285" s="126"/>
      <c r="G285" s="127"/>
      <c r="H285" s="253"/>
      <c r="I285" s="93"/>
      <c r="J285" s="230"/>
      <c r="K285" s="148"/>
      <c r="L285" s="148"/>
      <c r="M285" s="148"/>
      <c r="N285" s="148"/>
      <c r="O285" s="148"/>
      <c r="P285" s="148"/>
      <c r="Q285" s="148"/>
      <c r="R285" s="148"/>
      <c r="S285" s="148"/>
      <c r="T285" s="148"/>
      <c r="U285" s="148"/>
      <c r="V285" s="148"/>
      <c r="W285" s="148"/>
      <c r="X285" s="148"/>
      <c r="Y285" s="148"/>
      <c r="Z285" s="148"/>
    </row>
    <row r="286" spans="1:26" ht="48" x14ac:dyDescent="0.25">
      <c r="A286" s="230"/>
      <c r="B286" s="49"/>
      <c r="C286" s="128" t="s">
        <v>5337</v>
      </c>
      <c r="D286" s="153">
        <f t="shared" si="17"/>
        <v>1</v>
      </c>
      <c r="E286" s="126">
        <v>1</v>
      </c>
      <c r="F286" s="126"/>
      <c r="G286" s="127"/>
      <c r="H286" s="253"/>
      <c r="I286" s="93"/>
      <c r="J286" s="230"/>
      <c r="K286" s="148"/>
      <c r="L286" s="148"/>
      <c r="M286" s="148"/>
      <c r="N286" s="148"/>
      <c r="O286" s="148"/>
      <c r="P286" s="148"/>
      <c r="Q286" s="148"/>
      <c r="R286" s="148"/>
      <c r="S286" s="148"/>
      <c r="T286" s="148"/>
      <c r="U286" s="148"/>
      <c r="V286" s="148"/>
      <c r="W286" s="148"/>
      <c r="X286" s="148"/>
      <c r="Y286" s="148"/>
      <c r="Z286" s="148"/>
    </row>
    <row r="287" spans="1:26" ht="24" x14ac:dyDescent="0.25">
      <c r="A287" s="230"/>
      <c r="B287" s="49"/>
      <c r="C287" s="128" t="s">
        <v>5338</v>
      </c>
      <c r="D287" s="153">
        <f t="shared" si="17"/>
        <v>1</v>
      </c>
      <c r="E287" s="126">
        <v>1</v>
      </c>
      <c r="F287" s="126"/>
      <c r="G287" s="127"/>
      <c r="H287" s="253"/>
      <c r="I287" s="93"/>
      <c r="J287" s="230"/>
      <c r="K287" s="148"/>
      <c r="L287" s="148"/>
      <c r="M287" s="148"/>
      <c r="N287" s="148"/>
      <c r="O287" s="148"/>
      <c r="P287" s="148"/>
      <c r="Q287" s="148"/>
      <c r="R287" s="148"/>
      <c r="S287" s="148"/>
      <c r="T287" s="148"/>
      <c r="U287" s="148"/>
      <c r="V287" s="148"/>
      <c r="W287" s="148"/>
      <c r="X287" s="148"/>
      <c r="Y287" s="148"/>
      <c r="Z287" s="148"/>
    </row>
    <row r="288" spans="1:26" ht="24" x14ac:dyDescent="0.25">
      <c r="A288" s="230"/>
      <c r="B288" s="49"/>
      <c r="C288" s="128" t="s">
        <v>5339</v>
      </c>
      <c r="D288" s="153">
        <f t="shared" si="17"/>
        <v>1</v>
      </c>
      <c r="E288" s="126">
        <v>1</v>
      </c>
      <c r="F288" s="126"/>
      <c r="G288" s="127"/>
      <c r="H288" s="253"/>
      <c r="I288" s="93"/>
      <c r="J288" s="230"/>
      <c r="K288" s="148"/>
      <c r="L288" s="148"/>
      <c r="M288" s="148"/>
      <c r="N288" s="148"/>
      <c r="O288" s="148"/>
      <c r="P288" s="148"/>
      <c r="Q288" s="148"/>
      <c r="R288" s="148"/>
      <c r="S288" s="148"/>
      <c r="T288" s="148"/>
      <c r="U288" s="148"/>
      <c r="V288" s="148"/>
      <c r="W288" s="148"/>
      <c r="X288" s="148"/>
      <c r="Y288" s="148"/>
      <c r="Z288" s="148"/>
    </row>
    <row r="289" spans="1:26" ht="24" x14ac:dyDescent="0.25">
      <c r="A289" s="230"/>
      <c r="B289" s="49"/>
      <c r="C289" s="128" t="s">
        <v>5340</v>
      </c>
      <c r="D289" s="153">
        <f t="shared" si="17"/>
        <v>1</v>
      </c>
      <c r="E289" s="126">
        <v>1</v>
      </c>
      <c r="F289" s="126"/>
      <c r="G289" s="127"/>
      <c r="H289" s="253"/>
      <c r="I289" s="93"/>
      <c r="J289" s="230"/>
      <c r="K289" s="148"/>
      <c r="L289" s="148"/>
      <c r="M289" s="148"/>
      <c r="N289" s="148"/>
      <c r="O289" s="148"/>
      <c r="P289" s="148"/>
      <c r="Q289" s="148"/>
      <c r="R289" s="148"/>
      <c r="S289" s="148"/>
      <c r="T289" s="148"/>
      <c r="U289" s="148"/>
      <c r="V289" s="148"/>
      <c r="W289" s="148"/>
      <c r="X289" s="148"/>
      <c r="Y289" s="148"/>
      <c r="Z289" s="148"/>
    </row>
    <row r="290" spans="1:26" ht="24" x14ac:dyDescent="0.25">
      <c r="A290" s="230"/>
      <c r="B290" s="49"/>
      <c r="C290" s="128" t="s">
        <v>5341</v>
      </c>
      <c r="D290" s="153">
        <f t="shared" si="17"/>
        <v>1</v>
      </c>
      <c r="E290" s="126">
        <v>1</v>
      </c>
      <c r="F290" s="126"/>
      <c r="G290" s="127"/>
      <c r="H290" s="253"/>
      <c r="I290" s="93"/>
      <c r="J290" s="230"/>
      <c r="K290" s="148"/>
      <c r="L290" s="148"/>
      <c r="M290" s="148"/>
      <c r="N290" s="148"/>
      <c r="O290" s="148"/>
      <c r="P290" s="148"/>
      <c r="Q290" s="148"/>
      <c r="R290" s="148"/>
      <c r="S290" s="148"/>
      <c r="T290" s="148"/>
      <c r="U290" s="148"/>
      <c r="V290" s="148"/>
      <c r="W290" s="148"/>
      <c r="X290" s="148"/>
      <c r="Y290" s="148"/>
      <c r="Z290" s="148"/>
    </row>
    <row r="291" spans="1:26" x14ac:dyDescent="0.25">
      <c r="A291" s="230"/>
      <c r="B291" s="49"/>
      <c r="C291" s="128" t="s">
        <v>5342</v>
      </c>
      <c r="D291" s="153">
        <f t="shared" si="17"/>
        <v>1</v>
      </c>
      <c r="E291" s="126">
        <v>1</v>
      </c>
      <c r="F291" s="126"/>
      <c r="G291" s="127"/>
      <c r="H291" s="253"/>
      <c r="I291" s="129"/>
      <c r="J291" s="230"/>
      <c r="K291" s="148"/>
      <c r="L291" s="148"/>
      <c r="M291" s="148"/>
      <c r="N291" s="148"/>
      <c r="O291" s="148"/>
      <c r="P291" s="148"/>
      <c r="Q291" s="148"/>
      <c r="R291" s="148"/>
      <c r="S291" s="148"/>
      <c r="T291" s="148"/>
      <c r="U291" s="148"/>
      <c r="V291" s="148"/>
      <c r="W291" s="148"/>
      <c r="X291" s="148"/>
      <c r="Y291" s="148"/>
      <c r="Z291" s="148"/>
    </row>
    <row r="292" spans="1:26" ht="36" x14ac:dyDescent="0.25">
      <c r="A292" s="230"/>
      <c r="B292" s="49"/>
      <c r="C292" s="128" t="s">
        <v>5343</v>
      </c>
      <c r="D292" s="153">
        <f t="shared" si="17"/>
        <v>1</v>
      </c>
      <c r="E292" s="126">
        <v>1</v>
      </c>
      <c r="F292" s="126"/>
      <c r="G292" s="127"/>
      <c r="H292" s="253"/>
      <c r="I292" s="129"/>
      <c r="J292" s="230"/>
      <c r="K292" s="148"/>
      <c r="L292" s="148"/>
      <c r="M292" s="148"/>
      <c r="N292" s="148"/>
      <c r="O292" s="148"/>
      <c r="P292" s="148"/>
      <c r="Q292" s="148"/>
      <c r="R292" s="148"/>
      <c r="S292" s="148"/>
      <c r="T292" s="148"/>
      <c r="U292" s="148"/>
      <c r="V292" s="148"/>
      <c r="W292" s="148"/>
      <c r="X292" s="148"/>
      <c r="Y292" s="148"/>
      <c r="Z292" s="148"/>
    </row>
    <row r="293" spans="1:26" x14ac:dyDescent="0.25">
      <c r="A293" s="230"/>
      <c r="B293" s="49"/>
      <c r="C293" s="234"/>
      <c r="D293" s="253"/>
      <c r="E293" s="253"/>
      <c r="F293" s="253"/>
      <c r="G293" s="253"/>
      <c r="H293" s="253"/>
      <c r="I293" s="129"/>
      <c r="J293" s="230"/>
      <c r="K293" s="148"/>
      <c r="L293" s="148"/>
      <c r="M293" s="148"/>
      <c r="N293" s="148"/>
      <c r="O293" s="148"/>
      <c r="P293" s="148"/>
      <c r="Q293" s="148"/>
      <c r="R293" s="148"/>
      <c r="S293" s="148"/>
      <c r="T293" s="148"/>
      <c r="U293" s="148"/>
      <c r="V293" s="148"/>
      <c r="W293" s="148"/>
      <c r="X293" s="148"/>
      <c r="Y293" s="148"/>
      <c r="Z293" s="148"/>
    </row>
    <row r="294" spans="1:26" x14ac:dyDescent="0.25">
      <c r="A294" s="230"/>
      <c r="B294" s="49"/>
      <c r="C294" s="234" t="s">
        <v>1480</v>
      </c>
      <c r="D294" s="253"/>
      <c r="E294" s="253"/>
      <c r="F294" s="253"/>
      <c r="G294" s="253"/>
      <c r="H294" s="253"/>
      <c r="I294" s="129"/>
      <c r="J294" s="230"/>
      <c r="K294" s="148"/>
      <c r="L294" s="148"/>
      <c r="M294" s="148"/>
      <c r="N294" s="148"/>
      <c r="O294" s="148"/>
      <c r="P294" s="148"/>
      <c r="Q294" s="148"/>
      <c r="R294" s="148"/>
      <c r="S294" s="148"/>
      <c r="T294" s="148"/>
      <c r="U294" s="148"/>
      <c r="V294" s="148"/>
      <c r="W294" s="148"/>
      <c r="X294" s="148"/>
      <c r="Y294" s="148"/>
      <c r="Z294" s="148"/>
    </row>
    <row r="295" spans="1:26" x14ac:dyDescent="0.25">
      <c r="A295" s="230"/>
      <c r="B295" s="49"/>
      <c r="C295" s="234"/>
      <c r="D295" s="253"/>
      <c r="E295" s="253"/>
      <c r="F295" s="253"/>
      <c r="G295" s="253"/>
      <c r="H295" s="253"/>
      <c r="I295" s="129"/>
      <c r="J295" s="230"/>
      <c r="K295" s="148"/>
      <c r="L295" s="148"/>
      <c r="M295" s="148"/>
      <c r="N295" s="148"/>
      <c r="O295" s="148"/>
      <c r="P295" s="148"/>
      <c r="Q295" s="148"/>
      <c r="R295" s="148"/>
      <c r="S295" s="148"/>
      <c r="T295" s="148"/>
      <c r="U295" s="148"/>
      <c r="V295" s="148"/>
      <c r="W295" s="148"/>
      <c r="X295" s="148"/>
      <c r="Y295" s="148"/>
      <c r="Z295" s="148"/>
    </row>
    <row r="296" spans="1:26" x14ac:dyDescent="0.25">
      <c r="A296" s="230"/>
      <c r="B296" s="49"/>
      <c r="C296" s="232" t="s">
        <v>726</v>
      </c>
      <c r="D296" s="231"/>
      <c r="E296" s="231" t="s">
        <v>1485</v>
      </c>
      <c r="F296" s="231" t="s">
        <v>712</v>
      </c>
      <c r="G296" s="231" t="s">
        <v>1486</v>
      </c>
      <c r="H296" s="253"/>
      <c r="I296" s="129"/>
      <c r="J296" s="230"/>
      <c r="K296" s="148"/>
      <c r="L296" s="148"/>
      <c r="M296" s="148"/>
      <c r="N296" s="148"/>
      <c r="O296" s="148"/>
      <c r="P296" s="148"/>
      <c r="Q296" s="148"/>
      <c r="R296" s="148"/>
      <c r="S296" s="148"/>
      <c r="T296" s="148"/>
      <c r="U296" s="148"/>
      <c r="V296" s="148"/>
      <c r="W296" s="148"/>
      <c r="X296" s="148"/>
      <c r="Y296" s="148"/>
      <c r="Z296" s="148"/>
    </row>
    <row r="297" spans="1:26" x14ac:dyDescent="0.25">
      <c r="A297" s="230"/>
      <c r="B297" s="49"/>
      <c r="C297" s="130" t="s">
        <v>5270</v>
      </c>
      <c r="D297" s="153">
        <f t="shared" ref="D297:D303" si="18">IF(E297="Justificado",0,1)</f>
        <v>1</v>
      </c>
      <c r="E297" s="126">
        <v>1</v>
      </c>
      <c r="F297" s="126"/>
      <c r="G297" s="127"/>
      <c r="H297" s="253"/>
      <c r="I297" s="129"/>
      <c r="J297" s="230"/>
      <c r="K297" s="148"/>
      <c r="L297" s="148"/>
      <c r="M297" s="148"/>
      <c r="N297" s="148"/>
      <c r="O297" s="148"/>
      <c r="P297" s="148"/>
      <c r="Q297" s="148"/>
      <c r="R297" s="148"/>
      <c r="S297" s="148"/>
      <c r="T297" s="148"/>
      <c r="U297" s="148"/>
      <c r="V297" s="148"/>
      <c r="W297" s="148"/>
      <c r="X297" s="148"/>
      <c r="Y297" s="148"/>
      <c r="Z297" s="148"/>
    </row>
    <row r="298" spans="1:26" ht="36" x14ac:dyDescent="0.25">
      <c r="A298" s="230"/>
      <c r="B298" s="49"/>
      <c r="C298" s="124" t="s">
        <v>5134</v>
      </c>
      <c r="D298" s="153">
        <f t="shared" si="18"/>
        <v>1</v>
      </c>
      <c r="E298" s="126">
        <v>1</v>
      </c>
      <c r="F298" s="126"/>
      <c r="G298" s="127"/>
      <c r="H298" s="253"/>
      <c r="I298" s="129"/>
      <c r="J298" s="230"/>
      <c r="K298" s="148"/>
      <c r="L298" s="148"/>
      <c r="M298" s="148"/>
      <c r="N298" s="148"/>
      <c r="O298" s="148"/>
      <c r="P298" s="148"/>
      <c r="Q298" s="148"/>
      <c r="R298" s="148"/>
      <c r="S298" s="148"/>
      <c r="T298" s="148"/>
      <c r="U298" s="148"/>
      <c r="V298" s="148"/>
      <c r="W298" s="148"/>
      <c r="X298" s="148"/>
      <c r="Y298" s="148"/>
      <c r="Z298" s="148"/>
    </row>
    <row r="299" spans="1:26" ht="36" x14ac:dyDescent="0.25">
      <c r="A299" s="230"/>
      <c r="B299" s="49"/>
      <c r="C299" s="124" t="s">
        <v>5135</v>
      </c>
      <c r="D299" s="153">
        <f t="shared" si="18"/>
        <v>1</v>
      </c>
      <c r="E299" s="126">
        <v>1</v>
      </c>
      <c r="F299" s="126"/>
      <c r="G299" s="127"/>
      <c r="H299" s="253"/>
      <c r="I299" s="129"/>
      <c r="J299" s="230"/>
      <c r="K299" s="148"/>
      <c r="L299" s="148"/>
      <c r="M299" s="148"/>
      <c r="N299" s="148"/>
      <c r="O299" s="148"/>
      <c r="P299" s="148"/>
      <c r="Q299" s="148"/>
      <c r="R299" s="148"/>
      <c r="S299" s="148"/>
      <c r="T299" s="148"/>
      <c r="U299" s="148"/>
      <c r="V299" s="148"/>
      <c r="W299" s="148"/>
      <c r="X299" s="148"/>
      <c r="Y299" s="148"/>
      <c r="Z299" s="148"/>
    </row>
    <row r="300" spans="1:26" ht="24" x14ac:dyDescent="0.25">
      <c r="A300" s="230"/>
      <c r="B300" s="49"/>
      <c r="C300" s="124" t="s">
        <v>5136</v>
      </c>
      <c r="D300" s="153">
        <f t="shared" si="18"/>
        <v>1</v>
      </c>
      <c r="E300" s="126">
        <v>1</v>
      </c>
      <c r="F300" s="126"/>
      <c r="G300" s="127"/>
      <c r="H300" s="253"/>
      <c r="I300" s="129"/>
      <c r="J300" s="230"/>
      <c r="K300" s="148"/>
      <c r="L300" s="148"/>
      <c r="M300" s="148"/>
      <c r="N300" s="148"/>
      <c r="O300" s="148"/>
      <c r="P300" s="148"/>
      <c r="Q300" s="148"/>
      <c r="R300" s="148"/>
      <c r="S300" s="148"/>
      <c r="T300" s="148"/>
      <c r="U300" s="148"/>
      <c r="V300" s="148"/>
      <c r="W300" s="148"/>
      <c r="X300" s="148"/>
      <c r="Y300" s="148"/>
      <c r="Z300" s="148"/>
    </row>
    <row r="301" spans="1:26" ht="24" x14ac:dyDescent="0.25">
      <c r="A301" s="230"/>
      <c r="B301" s="49"/>
      <c r="C301" s="124" t="s">
        <v>4238</v>
      </c>
      <c r="D301" s="153">
        <f t="shared" si="18"/>
        <v>1</v>
      </c>
      <c r="E301" s="126">
        <v>1</v>
      </c>
      <c r="F301" s="126"/>
      <c r="G301" s="127"/>
      <c r="H301" s="253"/>
      <c r="I301" s="129"/>
      <c r="J301" s="230"/>
      <c r="K301" s="148"/>
      <c r="L301" s="148"/>
      <c r="M301" s="148"/>
      <c r="N301" s="148"/>
      <c r="O301" s="148"/>
      <c r="P301" s="148"/>
      <c r="Q301" s="148"/>
      <c r="R301" s="148"/>
      <c r="S301" s="148"/>
      <c r="T301" s="148"/>
      <c r="U301" s="148"/>
      <c r="V301" s="148"/>
      <c r="W301" s="148"/>
      <c r="X301" s="148"/>
      <c r="Y301" s="148"/>
      <c r="Z301" s="148"/>
    </row>
    <row r="302" spans="1:26" ht="24" x14ac:dyDescent="0.25">
      <c r="A302" s="230"/>
      <c r="B302" s="49"/>
      <c r="C302" s="124" t="s">
        <v>5137</v>
      </c>
      <c r="D302" s="153">
        <f t="shared" si="18"/>
        <v>1</v>
      </c>
      <c r="E302" s="126">
        <v>1</v>
      </c>
      <c r="F302" s="126"/>
      <c r="G302" s="127"/>
      <c r="H302" s="253"/>
      <c r="I302" s="129"/>
      <c r="J302" s="230"/>
      <c r="K302" s="148"/>
      <c r="L302" s="148"/>
      <c r="M302" s="148"/>
      <c r="N302" s="148"/>
      <c r="O302" s="148"/>
      <c r="P302" s="148"/>
      <c r="Q302" s="148"/>
      <c r="R302" s="148"/>
      <c r="S302" s="148"/>
      <c r="T302" s="148"/>
      <c r="U302" s="148"/>
      <c r="V302" s="148"/>
      <c r="W302" s="148"/>
      <c r="X302" s="148"/>
      <c r="Y302" s="148"/>
      <c r="Z302" s="148"/>
    </row>
    <row r="303" spans="1:26" ht="36" x14ac:dyDescent="0.25">
      <c r="A303" s="230"/>
      <c r="B303" s="49"/>
      <c r="C303" s="124" t="s">
        <v>5138</v>
      </c>
      <c r="D303" s="153">
        <f t="shared" si="18"/>
        <v>1</v>
      </c>
      <c r="E303" s="126">
        <v>1</v>
      </c>
      <c r="F303" s="126"/>
      <c r="G303" s="127"/>
      <c r="H303" s="253"/>
      <c r="I303" s="129"/>
      <c r="J303" s="230"/>
      <c r="K303" s="148"/>
      <c r="L303" s="148"/>
      <c r="M303" s="148"/>
      <c r="N303" s="148"/>
      <c r="O303" s="148"/>
      <c r="P303" s="148"/>
      <c r="Q303" s="148"/>
      <c r="R303" s="148"/>
      <c r="S303" s="148"/>
      <c r="T303" s="148"/>
      <c r="U303" s="148"/>
      <c r="V303" s="148"/>
      <c r="W303" s="148"/>
      <c r="X303" s="148"/>
      <c r="Y303" s="148"/>
      <c r="Z303" s="148"/>
    </row>
    <row r="304" spans="1:26" ht="36" x14ac:dyDescent="0.25">
      <c r="A304" s="230"/>
      <c r="B304" s="49"/>
      <c r="C304" s="130" t="s">
        <v>5191</v>
      </c>
      <c r="D304" s="153">
        <f t="shared" ref="D304:D305" si="19">IF(E304="Justificado",0,1)</f>
        <v>1</v>
      </c>
      <c r="E304" s="126">
        <v>1</v>
      </c>
      <c r="F304" s="126"/>
      <c r="G304" s="127"/>
      <c r="H304" s="253"/>
      <c r="I304" s="129"/>
      <c r="J304" s="230"/>
      <c r="K304" s="148"/>
      <c r="L304" s="148"/>
      <c r="M304" s="148"/>
      <c r="N304" s="148"/>
      <c r="O304" s="148"/>
      <c r="P304" s="148"/>
      <c r="Q304" s="148"/>
      <c r="R304" s="148"/>
      <c r="S304" s="148"/>
      <c r="T304" s="148"/>
      <c r="U304" s="148"/>
      <c r="V304" s="148"/>
      <c r="W304" s="148"/>
      <c r="X304" s="148"/>
      <c r="Y304" s="148"/>
      <c r="Z304" s="148"/>
    </row>
    <row r="305" spans="1:26" x14ac:dyDescent="0.25">
      <c r="A305" s="230"/>
      <c r="B305" s="49"/>
      <c r="C305" s="124" t="s">
        <v>4716</v>
      </c>
      <c r="D305" s="153">
        <f t="shared" si="19"/>
        <v>1</v>
      </c>
      <c r="E305" s="126">
        <v>1</v>
      </c>
      <c r="F305" s="126"/>
      <c r="G305" s="127"/>
      <c r="H305" s="253"/>
      <c r="I305" s="129"/>
      <c r="J305" s="230"/>
      <c r="K305" s="148"/>
      <c r="L305" s="148"/>
      <c r="M305" s="148"/>
      <c r="N305" s="148"/>
      <c r="O305" s="148"/>
      <c r="P305" s="148"/>
      <c r="Q305" s="148"/>
      <c r="R305" s="148"/>
      <c r="S305" s="148"/>
      <c r="T305" s="148"/>
      <c r="U305" s="148"/>
      <c r="V305" s="148"/>
      <c r="W305" s="148"/>
      <c r="X305" s="148"/>
      <c r="Y305" s="148"/>
      <c r="Z305" s="148"/>
    </row>
    <row r="306" spans="1:26" x14ac:dyDescent="0.25">
      <c r="A306" s="230"/>
      <c r="B306" s="97"/>
      <c r="C306" s="254"/>
      <c r="D306" s="255"/>
      <c r="E306" s="255"/>
      <c r="F306" s="255"/>
      <c r="G306" s="255"/>
      <c r="H306" s="255"/>
      <c r="I306" s="98"/>
      <c r="J306" s="230"/>
      <c r="K306" s="148"/>
      <c r="L306" s="148"/>
      <c r="M306" s="148"/>
      <c r="N306" s="148"/>
      <c r="O306" s="148"/>
      <c r="P306" s="148"/>
      <c r="Q306" s="148"/>
      <c r="R306" s="148"/>
      <c r="S306" s="148"/>
      <c r="T306" s="148"/>
      <c r="U306" s="148"/>
      <c r="V306" s="148"/>
      <c r="W306" s="148"/>
      <c r="X306" s="148"/>
      <c r="Y306" s="148"/>
      <c r="Z306" s="148"/>
    </row>
    <row r="307" spans="1:26" x14ac:dyDescent="0.25">
      <c r="A307" s="230"/>
      <c r="B307" s="230"/>
      <c r="C307" s="256"/>
      <c r="D307" s="230"/>
      <c r="E307" s="230"/>
      <c r="F307" s="230"/>
      <c r="G307" s="230"/>
      <c r="H307" s="230"/>
      <c r="I307" s="230"/>
      <c r="J307" s="230"/>
      <c r="K307" s="148"/>
      <c r="L307" s="148"/>
      <c r="M307" s="148"/>
      <c r="N307" s="148"/>
      <c r="O307" s="148"/>
      <c r="P307" s="148"/>
      <c r="Q307" s="148"/>
      <c r="R307" s="148"/>
      <c r="S307" s="148"/>
      <c r="T307" s="148"/>
      <c r="U307" s="148"/>
      <c r="V307" s="148"/>
      <c r="W307" s="148"/>
      <c r="X307" s="148"/>
      <c r="Y307" s="148"/>
      <c r="Z307" s="148"/>
    </row>
    <row r="308" spans="1:26" x14ac:dyDescent="0.25">
      <c r="A308" s="230"/>
      <c r="B308" s="230"/>
      <c r="C308" s="256"/>
      <c r="D308" s="230"/>
      <c r="E308" s="230"/>
      <c r="F308" s="230"/>
      <c r="G308" s="230"/>
      <c r="H308" s="230"/>
      <c r="I308" s="230"/>
      <c r="J308" s="230"/>
      <c r="K308" s="148"/>
      <c r="L308" s="148"/>
      <c r="M308" s="148"/>
      <c r="N308" s="148"/>
      <c r="O308" s="148"/>
      <c r="P308" s="148"/>
      <c r="Q308" s="148"/>
      <c r="R308" s="148"/>
      <c r="S308" s="148"/>
      <c r="T308" s="148"/>
      <c r="U308" s="148"/>
      <c r="V308" s="148"/>
      <c r="W308" s="148"/>
      <c r="X308" s="148"/>
      <c r="Y308" s="148"/>
      <c r="Z308" s="148"/>
    </row>
    <row r="309" spans="1:26" x14ac:dyDescent="0.25">
      <c r="A309" s="230"/>
      <c r="B309" s="230"/>
      <c r="C309" s="256"/>
      <c r="D309" s="230"/>
      <c r="E309" s="230"/>
      <c r="F309" s="230"/>
      <c r="G309" s="230"/>
      <c r="H309" s="230"/>
      <c r="I309" s="230"/>
      <c r="J309" s="230"/>
      <c r="K309" s="148"/>
      <c r="L309" s="148"/>
      <c r="M309" s="148"/>
      <c r="N309" s="148"/>
      <c r="O309" s="148"/>
      <c r="P309" s="148"/>
      <c r="Q309" s="148"/>
      <c r="R309" s="148"/>
      <c r="S309" s="148"/>
      <c r="T309" s="148"/>
      <c r="U309" s="148"/>
      <c r="V309" s="148"/>
      <c r="W309" s="148"/>
      <c r="X309" s="148"/>
      <c r="Y309" s="148"/>
      <c r="Z309" s="148"/>
    </row>
    <row r="310" spans="1:26" x14ac:dyDescent="0.25">
      <c r="A310" s="230"/>
      <c r="B310" s="230"/>
      <c r="C310" s="256"/>
      <c r="D310" s="230"/>
      <c r="E310" s="230"/>
      <c r="F310" s="230"/>
      <c r="G310" s="230"/>
      <c r="H310" s="230"/>
      <c r="I310" s="230"/>
      <c r="J310" s="230"/>
      <c r="K310" s="148"/>
      <c r="L310" s="148"/>
      <c r="M310" s="148"/>
      <c r="N310" s="148"/>
      <c r="O310" s="148"/>
      <c r="P310" s="148"/>
      <c r="Q310" s="148"/>
      <c r="R310" s="148"/>
      <c r="S310" s="148"/>
      <c r="T310" s="148"/>
      <c r="U310" s="148"/>
      <c r="V310" s="148"/>
      <c r="W310" s="148"/>
      <c r="X310" s="148"/>
      <c r="Y310" s="148"/>
      <c r="Z310" s="148"/>
    </row>
    <row r="311" spans="1:26" x14ac:dyDescent="0.25">
      <c r="A311" s="230"/>
      <c r="B311" s="230"/>
      <c r="C311" s="256"/>
      <c r="D311" s="230"/>
      <c r="E311" s="230"/>
      <c r="F311" s="230"/>
      <c r="G311" s="230"/>
      <c r="H311" s="230"/>
      <c r="I311" s="230"/>
      <c r="J311" s="230"/>
      <c r="K311" s="148"/>
      <c r="L311" s="148"/>
      <c r="M311" s="148"/>
      <c r="N311" s="148"/>
      <c r="O311" s="148"/>
      <c r="P311" s="148"/>
      <c r="Q311" s="148"/>
      <c r="R311" s="148"/>
      <c r="S311" s="148"/>
      <c r="T311" s="148"/>
      <c r="U311" s="148"/>
      <c r="V311" s="148"/>
      <c r="W311" s="148"/>
      <c r="X311" s="148"/>
      <c r="Y311" s="148"/>
      <c r="Z311" s="148"/>
    </row>
    <row r="312" spans="1:26" x14ac:dyDescent="0.25">
      <c r="A312" s="230"/>
      <c r="B312" s="230"/>
      <c r="C312" s="256"/>
      <c r="D312" s="230"/>
      <c r="E312" s="230"/>
      <c r="F312" s="230"/>
      <c r="G312" s="230"/>
      <c r="H312" s="230"/>
      <c r="I312" s="230"/>
      <c r="J312" s="230"/>
      <c r="K312" s="148"/>
      <c r="L312" s="148"/>
      <c r="M312" s="148"/>
      <c r="N312" s="148"/>
      <c r="O312" s="148"/>
      <c r="P312" s="148"/>
      <c r="Q312" s="148"/>
      <c r="R312" s="148"/>
      <c r="S312" s="148"/>
      <c r="T312" s="148"/>
      <c r="U312" s="148"/>
      <c r="V312" s="148"/>
      <c r="W312" s="148"/>
      <c r="X312" s="148"/>
      <c r="Y312" s="148"/>
      <c r="Z312" s="148"/>
    </row>
    <row r="313" spans="1:26" ht="18.75" x14ac:dyDescent="0.25">
      <c r="A313" s="234"/>
      <c r="B313" s="407" t="s">
        <v>5344</v>
      </c>
      <c r="C313" s="408"/>
      <c r="D313" s="408"/>
      <c r="E313" s="408"/>
      <c r="F313" s="408"/>
      <c r="G313" s="408"/>
      <c r="H313" s="408"/>
      <c r="I313" s="243"/>
      <c r="J313" s="233"/>
      <c r="K313" s="105"/>
      <c r="L313" s="105"/>
      <c r="M313" s="105"/>
      <c r="N313" s="105"/>
      <c r="O313" s="105"/>
      <c r="P313" s="105"/>
      <c r="Q313" s="105"/>
      <c r="R313" s="105"/>
      <c r="S313" s="105"/>
      <c r="T313" s="105"/>
      <c r="U313" s="105"/>
      <c r="V313" s="105"/>
      <c r="W313" s="105"/>
      <c r="X313" s="105"/>
      <c r="Y313" s="105"/>
      <c r="Z313" s="105"/>
    </row>
    <row r="314" spans="1:26" x14ac:dyDescent="0.25">
      <c r="A314" s="234"/>
      <c r="B314" s="232"/>
      <c r="C314" s="232"/>
      <c r="D314" s="232"/>
      <c r="E314" s="232"/>
      <c r="F314" s="232"/>
      <c r="G314" s="232"/>
      <c r="H314" s="232"/>
      <c r="I314" s="232"/>
      <c r="J314" s="233"/>
      <c r="K314" s="105"/>
      <c r="L314" s="105"/>
      <c r="M314" s="105"/>
      <c r="N314" s="105"/>
      <c r="O314" s="105"/>
      <c r="P314" s="105"/>
      <c r="Q314" s="105"/>
      <c r="R314" s="105"/>
      <c r="S314" s="105"/>
      <c r="T314" s="105"/>
      <c r="U314" s="105"/>
      <c r="V314" s="105"/>
      <c r="W314" s="105"/>
      <c r="X314" s="105"/>
      <c r="Y314" s="105"/>
      <c r="Z314" s="105"/>
    </row>
    <row r="315" spans="1:26" x14ac:dyDescent="0.25">
      <c r="A315" s="234"/>
      <c r="B315" s="232"/>
      <c r="C315" s="244" t="s">
        <v>1478</v>
      </c>
      <c r="D315" s="244"/>
      <c r="E315" s="245">
        <f>IF(SUM(D324:D355)=0,"NA",SUM(E324:E355)/SUM(D324:D355))</f>
        <v>1</v>
      </c>
      <c r="F315" s="246"/>
      <c r="G315" s="248"/>
      <c r="H315" s="234"/>
      <c r="I315" s="232"/>
      <c r="J315" s="233"/>
      <c r="K315" s="105"/>
      <c r="L315" s="105"/>
      <c r="M315" s="105"/>
      <c r="N315" s="105"/>
      <c r="O315" s="105"/>
      <c r="P315" s="105"/>
      <c r="Q315" s="105"/>
      <c r="R315" s="105"/>
      <c r="S315" s="105"/>
      <c r="T315" s="105"/>
      <c r="U315" s="105"/>
      <c r="V315" s="105"/>
      <c r="W315" s="105"/>
      <c r="X315" s="105"/>
      <c r="Y315" s="105"/>
      <c r="Z315" s="105"/>
    </row>
    <row r="316" spans="1:26" x14ac:dyDescent="0.25">
      <c r="A316" s="234"/>
      <c r="B316" s="234"/>
      <c r="C316" s="244" t="s">
        <v>1480</v>
      </c>
      <c r="D316" s="244"/>
      <c r="E316" s="245">
        <f>IF(SUM(D324:D355)=0,"NA",SUM(E360:E368)/SUM(D360:D368))</f>
        <v>1</v>
      </c>
      <c r="F316" s="246"/>
      <c r="G316" s="248"/>
      <c r="H316" s="234"/>
      <c r="I316" s="232"/>
      <c r="J316" s="233"/>
      <c r="K316" s="105"/>
      <c r="L316" s="105"/>
      <c r="M316" s="105"/>
      <c r="N316" s="105"/>
      <c r="O316" s="105"/>
      <c r="P316" s="105"/>
      <c r="Q316" s="105"/>
      <c r="R316" s="105"/>
      <c r="S316" s="105"/>
      <c r="T316" s="105"/>
      <c r="U316" s="105"/>
      <c r="V316" s="105"/>
      <c r="W316" s="105"/>
      <c r="X316" s="105"/>
      <c r="Y316" s="105"/>
      <c r="Z316" s="105"/>
    </row>
    <row r="317" spans="1:26" x14ac:dyDescent="0.25">
      <c r="A317" s="234"/>
      <c r="B317" s="234"/>
      <c r="C317" s="244" t="s">
        <v>1482</v>
      </c>
      <c r="D317" s="244"/>
      <c r="E317" s="177">
        <f>IF(SUM(D324:D355)=0,"NA",E315*0.6+E316*0.4)</f>
        <v>1</v>
      </c>
      <c r="F317" s="249"/>
      <c r="G317" s="235" t="s">
        <v>3917</v>
      </c>
      <c r="H317" s="234"/>
      <c r="I317" s="232"/>
      <c r="J317" s="233"/>
      <c r="K317" s="105"/>
      <c r="L317" s="105"/>
      <c r="M317" s="105"/>
      <c r="N317" s="105"/>
      <c r="O317" s="105"/>
      <c r="P317" s="105"/>
      <c r="Q317" s="105"/>
      <c r="R317" s="105"/>
      <c r="S317" s="105"/>
      <c r="T317" s="105"/>
      <c r="U317" s="105"/>
      <c r="V317" s="105"/>
      <c r="W317" s="105"/>
      <c r="X317" s="105"/>
      <c r="Y317" s="105"/>
      <c r="Z317" s="105"/>
    </row>
    <row r="318" spans="1:26" x14ac:dyDescent="0.25">
      <c r="A318" s="234"/>
      <c r="B318" s="234"/>
      <c r="C318" s="234"/>
      <c r="D318" s="234"/>
      <c r="E318" s="236"/>
      <c r="F318" s="236"/>
      <c r="G318" s="234"/>
      <c r="H318" s="234"/>
      <c r="I318" s="232"/>
      <c r="J318" s="233"/>
      <c r="K318" s="105"/>
      <c r="L318" s="105"/>
      <c r="M318" s="105"/>
      <c r="N318" s="105"/>
      <c r="O318" s="105"/>
      <c r="P318" s="105"/>
      <c r="Q318" s="105"/>
      <c r="R318" s="105"/>
      <c r="S318" s="105"/>
      <c r="T318" s="105"/>
      <c r="U318" s="105"/>
      <c r="V318" s="105"/>
      <c r="W318" s="105"/>
      <c r="X318" s="105"/>
      <c r="Y318" s="105"/>
      <c r="Z318" s="105"/>
    </row>
    <row r="319" spans="1:26" x14ac:dyDescent="0.25">
      <c r="A319" s="230"/>
      <c r="B319" s="231"/>
      <c r="C319" s="232"/>
      <c r="D319" s="231"/>
      <c r="E319" s="231"/>
      <c r="F319" s="231"/>
      <c r="G319" s="231"/>
      <c r="H319" s="232"/>
      <c r="I319" s="232"/>
      <c r="J319" s="233"/>
      <c r="K319" s="148"/>
      <c r="L319" s="148"/>
      <c r="M319" s="148"/>
      <c r="N319" s="148"/>
      <c r="O319" s="148"/>
      <c r="P319" s="148"/>
      <c r="Q319" s="148"/>
      <c r="R319" s="148"/>
      <c r="S319" s="148"/>
      <c r="T319" s="148"/>
      <c r="U319" s="148"/>
      <c r="V319" s="148"/>
      <c r="W319" s="148"/>
      <c r="X319" s="148"/>
      <c r="Y319" s="148"/>
      <c r="Z319" s="148"/>
    </row>
    <row r="320" spans="1:26" x14ac:dyDescent="0.25">
      <c r="A320" s="230"/>
      <c r="B320" s="91"/>
      <c r="C320" s="251"/>
      <c r="D320" s="252"/>
      <c r="E320" s="409"/>
      <c r="F320" s="410"/>
      <c r="G320" s="410"/>
      <c r="H320" s="252"/>
      <c r="I320" s="92"/>
      <c r="J320" s="233"/>
      <c r="K320" s="148"/>
      <c r="L320" s="148"/>
      <c r="M320" s="148"/>
      <c r="N320" s="148"/>
      <c r="O320" s="148"/>
      <c r="P320" s="148"/>
      <c r="Q320" s="148"/>
      <c r="R320" s="148"/>
      <c r="S320" s="148"/>
      <c r="T320" s="148"/>
      <c r="U320" s="148"/>
      <c r="V320" s="148"/>
      <c r="W320" s="148"/>
      <c r="X320" s="148"/>
      <c r="Y320" s="148"/>
      <c r="Z320" s="148"/>
    </row>
    <row r="321" spans="1:26" x14ac:dyDescent="0.25">
      <c r="A321" s="230"/>
      <c r="B321" s="49"/>
      <c r="C321" s="234" t="s">
        <v>1484</v>
      </c>
      <c r="D321" s="253"/>
      <c r="E321" s="253"/>
      <c r="F321" s="253"/>
      <c r="G321" s="253"/>
      <c r="H321" s="253"/>
      <c r="I321" s="93"/>
      <c r="J321" s="233"/>
      <c r="K321" s="148"/>
      <c r="L321" s="148"/>
      <c r="M321" s="148"/>
      <c r="N321" s="148"/>
      <c r="O321" s="148"/>
      <c r="P321" s="148"/>
      <c r="Q321" s="148"/>
      <c r="R321" s="148"/>
      <c r="S321" s="148"/>
      <c r="T321" s="148"/>
      <c r="U321" s="148"/>
      <c r="V321" s="148"/>
      <c r="W321" s="148"/>
      <c r="X321" s="148"/>
      <c r="Y321" s="148"/>
      <c r="Z321" s="148"/>
    </row>
    <row r="322" spans="1:26" x14ac:dyDescent="0.25">
      <c r="A322" s="230"/>
      <c r="B322" s="123"/>
      <c r="C322" s="234"/>
      <c r="D322" s="253"/>
      <c r="E322" s="253"/>
      <c r="F322" s="253"/>
      <c r="G322" s="253"/>
      <c r="H322" s="253"/>
      <c r="I322" s="93"/>
      <c r="J322" s="233"/>
      <c r="K322" s="148"/>
      <c r="L322" s="148"/>
      <c r="M322" s="148"/>
      <c r="N322" s="148"/>
      <c r="O322" s="148"/>
      <c r="P322" s="148"/>
      <c r="Q322" s="148"/>
      <c r="R322" s="148"/>
      <c r="S322" s="148"/>
      <c r="T322" s="148"/>
      <c r="U322" s="148"/>
      <c r="V322" s="148"/>
      <c r="W322" s="148"/>
      <c r="X322" s="148"/>
      <c r="Y322" s="148"/>
      <c r="Z322" s="148"/>
    </row>
    <row r="323" spans="1:26" x14ac:dyDescent="0.25">
      <c r="A323" s="230"/>
      <c r="B323" s="123"/>
      <c r="C323" s="232" t="s">
        <v>726</v>
      </c>
      <c r="D323" s="231"/>
      <c r="E323" s="231" t="s">
        <v>1485</v>
      </c>
      <c r="F323" s="231" t="s">
        <v>712</v>
      </c>
      <c r="G323" s="231" t="s">
        <v>1486</v>
      </c>
      <c r="H323" s="253"/>
      <c r="I323" s="93"/>
      <c r="J323" s="233"/>
      <c r="K323" s="148"/>
      <c r="L323" s="148"/>
      <c r="M323" s="148"/>
      <c r="N323" s="148"/>
      <c r="O323" s="148"/>
      <c r="P323" s="148"/>
      <c r="Q323" s="148"/>
      <c r="R323" s="148"/>
      <c r="S323" s="148"/>
      <c r="T323" s="148"/>
      <c r="U323" s="148"/>
      <c r="V323" s="148"/>
      <c r="W323" s="148"/>
      <c r="X323" s="148"/>
      <c r="Y323" s="148"/>
      <c r="Z323" s="148"/>
    </row>
    <row r="324" spans="1:26" x14ac:dyDescent="0.25">
      <c r="A324" s="230"/>
      <c r="B324" s="49"/>
      <c r="C324" s="124" t="s">
        <v>1487</v>
      </c>
      <c r="D324" s="153">
        <f t="shared" ref="D324:D355" si="20">IF(E324="Justificado",0,1)</f>
        <v>1</v>
      </c>
      <c r="E324" s="126">
        <v>1</v>
      </c>
      <c r="F324" s="126"/>
      <c r="G324" s="127"/>
      <c r="H324" s="253"/>
      <c r="I324" s="93"/>
      <c r="J324" s="230"/>
      <c r="K324" s="148"/>
      <c r="L324" s="148"/>
      <c r="M324" s="148"/>
      <c r="N324" s="148"/>
      <c r="O324" s="148"/>
      <c r="P324" s="148"/>
      <c r="Q324" s="148"/>
      <c r="R324" s="148"/>
      <c r="S324" s="148"/>
      <c r="T324" s="148"/>
      <c r="U324" s="148"/>
      <c r="V324" s="148"/>
      <c r="W324" s="148"/>
      <c r="X324" s="148"/>
      <c r="Y324" s="148"/>
      <c r="Z324" s="148"/>
    </row>
    <row r="325" spans="1:26" ht="24" x14ac:dyDescent="0.25">
      <c r="A325" s="230"/>
      <c r="B325" s="49"/>
      <c r="C325" s="124" t="s">
        <v>1488</v>
      </c>
      <c r="D325" s="153">
        <f t="shared" si="20"/>
        <v>1</v>
      </c>
      <c r="E325" s="126">
        <v>1</v>
      </c>
      <c r="F325" s="126"/>
      <c r="G325" s="127"/>
      <c r="H325" s="253"/>
      <c r="I325" s="93"/>
      <c r="J325" s="230"/>
      <c r="K325" s="148"/>
      <c r="L325" s="148"/>
      <c r="M325" s="148"/>
      <c r="N325" s="148"/>
      <c r="O325" s="148"/>
      <c r="P325" s="148"/>
      <c r="Q325" s="148"/>
      <c r="R325" s="148"/>
      <c r="S325" s="148"/>
      <c r="T325" s="148"/>
      <c r="U325" s="148"/>
      <c r="V325" s="148"/>
      <c r="W325" s="148"/>
      <c r="X325" s="148"/>
      <c r="Y325" s="148"/>
      <c r="Z325" s="148"/>
    </row>
    <row r="326" spans="1:26" x14ac:dyDescent="0.25">
      <c r="A326" s="230"/>
      <c r="B326" s="49"/>
      <c r="C326" s="128" t="s">
        <v>5345</v>
      </c>
      <c r="D326" s="153">
        <f t="shared" si="20"/>
        <v>1</v>
      </c>
      <c r="E326" s="126">
        <v>1</v>
      </c>
      <c r="F326" s="126"/>
      <c r="G326" s="127"/>
      <c r="H326" s="253"/>
      <c r="I326" s="93"/>
      <c r="J326" s="230"/>
      <c r="K326" s="148"/>
      <c r="L326" s="148"/>
      <c r="M326" s="148"/>
      <c r="N326" s="148"/>
      <c r="O326" s="148"/>
      <c r="P326" s="148"/>
      <c r="Q326" s="148"/>
      <c r="R326" s="148"/>
      <c r="S326" s="148"/>
      <c r="T326" s="148"/>
      <c r="U326" s="148"/>
      <c r="V326" s="148"/>
      <c r="W326" s="148"/>
      <c r="X326" s="148"/>
      <c r="Y326" s="148"/>
      <c r="Z326" s="148"/>
    </row>
    <row r="327" spans="1:26" ht="24" x14ac:dyDescent="0.25">
      <c r="A327" s="230"/>
      <c r="B327" s="49"/>
      <c r="C327" s="128" t="s">
        <v>5346</v>
      </c>
      <c r="D327" s="153">
        <f t="shared" si="20"/>
        <v>1</v>
      </c>
      <c r="E327" s="126">
        <v>1</v>
      </c>
      <c r="F327" s="126"/>
      <c r="G327" s="127"/>
      <c r="H327" s="253"/>
      <c r="I327" s="93"/>
      <c r="J327" s="230"/>
      <c r="K327" s="148"/>
      <c r="L327" s="148"/>
      <c r="M327" s="148"/>
      <c r="N327" s="148"/>
      <c r="O327" s="148"/>
      <c r="P327" s="148"/>
      <c r="Q327" s="148"/>
      <c r="R327" s="148"/>
      <c r="S327" s="148"/>
      <c r="T327" s="148"/>
      <c r="U327" s="148"/>
      <c r="V327" s="148"/>
      <c r="W327" s="148"/>
      <c r="X327" s="148"/>
      <c r="Y327" s="148"/>
      <c r="Z327" s="148"/>
    </row>
    <row r="328" spans="1:26" x14ac:dyDescent="0.25">
      <c r="A328" s="230"/>
      <c r="B328" s="49"/>
      <c r="C328" s="128" t="s">
        <v>5347</v>
      </c>
      <c r="D328" s="153">
        <f t="shared" si="20"/>
        <v>1</v>
      </c>
      <c r="E328" s="126">
        <v>1</v>
      </c>
      <c r="F328" s="126"/>
      <c r="G328" s="127"/>
      <c r="H328" s="253"/>
      <c r="I328" s="93"/>
      <c r="J328" s="230"/>
      <c r="K328" s="148"/>
      <c r="L328" s="148"/>
      <c r="M328" s="148"/>
      <c r="N328" s="148"/>
      <c r="O328" s="148"/>
      <c r="P328" s="148"/>
      <c r="Q328" s="148"/>
      <c r="R328" s="148"/>
      <c r="S328" s="148"/>
      <c r="T328" s="148"/>
      <c r="U328" s="148"/>
      <c r="V328" s="148"/>
      <c r="W328" s="148"/>
      <c r="X328" s="148"/>
      <c r="Y328" s="148"/>
      <c r="Z328" s="148"/>
    </row>
    <row r="329" spans="1:26" x14ac:dyDescent="0.25">
      <c r="A329" s="230"/>
      <c r="B329" s="49"/>
      <c r="C329" s="128" t="s">
        <v>5348</v>
      </c>
      <c r="D329" s="153">
        <f t="shared" si="20"/>
        <v>1</v>
      </c>
      <c r="E329" s="126">
        <v>1</v>
      </c>
      <c r="F329" s="126"/>
      <c r="G329" s="127"/>
      <c r="H329" s="253"/>
      <c r="I329" s="93"/>
      <c r="J329" s="230"/>
      <c r="K329" s="148"/>
      <c r="L329" s="148"/>
      <c r="M329" s="148"/>
      <c r="N329" s="148"/>
      <c r="O329" s="148"/>
      <c r="P329" s="148"/>
      <c r="Q329" s="148"/>
      <c r="R329" s="148"/>
      <c r="S329" s="148"/>
      <c r="T329" s="148"/>
      <c r="U329" s="148"/>
      <c r="V329" s="148"/>
      <c r="W329" s="148"/>
      <c r="X329" s="148"/>
      <c r="Y329" s="148"/>
      <c r="Z329" s="148"/>
    </row>
    <row r="330" spans="1:26" x14ac:dyDescent="0.25">
      <c r="A330" s="230"/>
      <c r="B330" s="49"/>
      <c r="C330" s="128" t="s">
        <v>5349</v>
      </c>
      <c r="D330" s="153">
        <f t="shared" si="20"/>
        <v>1</v>
      </c>
      <c r="E330" s="126">
        <v>1</v>
      </c>
      <c r="F330" s="126"/>
      <c r="G330" s="127"/>
      <c r="H330" s="253"/>
      <c r="I330" s="93"/>
      <c r="J330" s="230"/>
      <c r="K330" s="148"/>
      <c r="L330" s="148"/>
      <c r="M330" s="148"/>
      <c r="N330" s="148"/>
      <c r="O330" s="148"/>
      <c r="P330" s="148"/>
      <c r="Q330" s="148"/>
      <c r="R330" s="148"/>
      <c r="S330" s="148"/>
      <c r="T330" s="148"/>
      <c r="U330" s="148"/>
      <c r="V330" s="148"/>
      <c r="W330" s="148"/>
      <c r="X330" s="148"/>
      <c r="Y330" s="148"/>
      <c r="Z330" s="148"/>
    </row>
    <row r="331" spans="1:26" x14ac:dyDescent="0.25">
      <c r="A331" s="230"/>
      <c r="B331" s="49"/>
      <c r="C331" s="128" t="s">
        <v>5350</v>
      </c>
      <c r="D331" s="153">
        <f t="shared" si="20"/>
        <v>1</v>
      </c>
      <c r="E331" s="126">
        <v>1</v>
      </c>
      <c r="F331" s="126"/>
      <c r="G331" s="127"/>
      <c r="H331" s="253"/>
      <c r="I331" s="93"/>
      <c r="J331" s="230"/>
      <c r="K331" s="148"/>
      <c r="L331" s="148"/>
      <c r="M331" s="148"/>
      <c r="N331" s="148"/>
      <c r="O331" s="148"/>
      <c r="P331" s="148"/>
      <c r="Q331" s="148"/>
      <c r="R331" s="148"/>
      <c r="S331" s="148"/>
      <c r="T331" s="148"/>
      <c r="U331" s="148"/>
      <c r="V331" s="148"/>
      <c r="W331" s="148"/>
      <c r="X331" s="148"/>
      <c r="Y331" s="148"/>
      <c r="Z331" s="148"/>
    </row>
    <row r="332" spans="1:26" x14ac:dyDescent="0.25">
      <c r="A332" s="230"/>
      <c r="B332" s="49"/>
      <c r="C332" s="124" t="s">
        <v>1487</v>
      </c>
      <c r="D332" s="153">
        <f t="shared" si="20"/>
        <v>1</v>
      </c>
      <c r="E332" s="126">
        <v>1</v>
      </c>
      <c r="F332" s="126"/>
      <c r="G332" s="127"/>
      <c r="H332" s="253"/>
      <c r="I332" s="93"/>
      <c r="J332" s="230"/>
      <c r="K332" s="148"/>
      <c r="L332" s="148"/>
      <c r="M332" s="148"/>
      <c r="N332" s="148"/>
      <c r="O332" s="148"/>
      <c r="P332" s="148"/>
      <c r="Q332" s="148"/>
      <c r="R332" s="148"/>
      <c r="S332" s="148"/>
      <c r="T332" s="148"/>
      <c r="U332" s="148"/>
      <c r="V332" s="148"/>
      <c r="W332" s="148"/>
      <c r="X332" s="148"/>
      <c r="Y332" s="148"/>
      <c r="Z332" s="148"/>
    </row>
    <row r="333" spans="1:26" ht="24" x14ac:dyDescent="0.25">
      <c r="A333" s="230"/>
      <c r="B333" s="49"/>
      <c r="C333" s="124" t="s">
        <v>1488</v>
      </c>
      <c r="D333" s="153">
        <f t="shared" si="20"/>
        <v>1</v>
      </c>
      <c r="E333" s="126">
        <v>1</v>
      </c>
      <c r="F333" s="126"/>
      <c r="G333" s="127"/>
      <c r="H333" s="253"/>
      <c r="I333" s="93"/>
      <c r="J333" s="230"/>
      <c r="K333" s="148"/>
      <c r="L333" s="148"/>
      <c r="M333" s="148"/>
      <c r="N333" s="148"/>
      <c r="O333" s="148"/>
      <c r="P333" s="148"/>
      <c r="Q333" s="148"/>
      <c r="R333" s="148"/>
      <c r="S333" s="148"/>
      <c r="T333" s="148"/>
      <c r="U333" s="148"/>
      <c r="V333" s="148"/>
      <c r="W333" s="148"/>
      <c r="X333" s="148"/>
      <c r="Y333" s="148"/>
      <c r="Z333" s="148"/>
    </row>
    <row r="334" spans="1:26" x14ac:dyDescent="0.25">
      <c r="A334" s="230"/>
      <c r="B334" s="49"/>
      <c r="C334" s="128" t="s">
        <v>5351</v>
      </c>
      <c r="D334" s="153">
        <f t="shared" si="20"/>
        <v>1</v>
      </c>
      <c r="E334" s="126">
        <v>1</v>
      </c>
      <c r="F334" s="126"/>
      <c r="G334" s="127"/>
      <c r="H334" s="253"/>
      <c r="I334" s="93"/>
      <c r="J334" s="230"/>
      <c r="K334" s="148"/>
      <c r="L334" s="148"/>
      <c r="M334" s="148"/>
      <c r="N334" s="148"/>
      <c r="O334" s="148"/>
      <c r="P334" s="148"/>
      <c r="Q334" s="148"/>
      <c r="R334" s="148"/>
      <c r="S334" s="148"/>
      <c r="T334" s="148"/>
      <c r="U334" s="148"/>
      <c r="V334" s="148"/>
      <c r="W334" s="148"/>
      <c r="X334" s="148"/>
      <c r="Y334" s="148"/>
      <c r="Z334" s="148"/>
    </row>
    <row r="335" spans="1:26" ht="24" x14ac:dyDescent="0.25">
      <c r="A335" s="230"/>
      <c r="B335" s="49"/>
      <c r="C335" s="128" t="s">
        <v>5352</v>
      </c>
      <c r="D335" s="153">
        <f t="shared" si="20"/>
        <v>1</v>
      </c>
      <c r="E335" s="126">
        <v>1</v>
      </c>
      <c r="F335" s="126"/>
      <c r="G335" s="127"/>
      <c r="H335" s="253"/>
      <c r="I335" s="93"/>
      <c r="J335" s="230"/>
      <c r="K335" s="148"/>
      <c r="L335" s="148"/>
      <c r="M335" s="148"/>
      <c r="N335" s="148"/>
      <c r="O335" s="148"/>
      <c r="P335" s="148"/>
      <c r="Q335" s="148"/>
      <c r="R335" s="148"/>
      <c r="S335" s="148"/>
      <c r="T335" s="148"/>
      <c r="U335" s="148"/>
      <c r="V335" s="148"/>
      <c r="W335" s="148"/>
      <c r="X335" s="148"/>
      <c r="Y335" s="148"/>
      <c r="Z335" s="148"/>
    </row>
    <row r="336" spans="1:26" x14ac:dyDescent="0.25">
      <c r="A336" s="230"/>
      <c r="B336" s="49"/>
      <c r="C336" s="128" t="s">
        <v>5353</v>
      </c>
      <c r="D336" s="153">
        <f t="shared" si="20"/>
        <v>1</v>
      </c>
      <c r="E336" s="126">
        <v>1</v>
      </c>
      <c r="F336" s="126"/>
      <c r="G336" s="127"/>
      <c r="H336" s="253"/>
      <c r="I336" s="93"/>
      <c r="J336" s="230"/>
      <c r="K336" s="148"/>
      <c r="L336" s="148"/>
      <c r="M336" s="148"/>
      <c r="N336" s="148"/>
      <c r="O336" s="148"/>
      <c r="P336" s="148"/>
      <c r="Q336" s="148"/>
      <c r="R336" s="148"/>
      <c r="S336" s="148"/>
      <c r="T336" s="148"/>
      <c r="U336" s="148"/>
      <c r="V336" s="148"/>
      <c r="W336" s="148"/>
      <c r="X336" s="148"/>
      <c r="Y336" s="148"/>
      <c r="Z336" s="148"/>
    </row>
    <row r="337" spans="1:26" x14ac:dyDescent="0.25">
      <c r="A337" s="230"/>
      <c r="B337" s="49"/>
      <c r="C337" s="128" t="s">
        <v>5354</v>
      </c>
      <c r="D337" s="153">
        <f t="shared" si="20"/>
        <v>1</v>
      </c>
      <c r="E337" s="126">
        <v>1</v>
      </c>
      <c r="F337" s="126"/>
      <c r="G337" s="127"/>
      <c r="H337" s="253"/>
      <c r="I337" s="93"/>
      <c r="J337" s="230"/>
      <c r="K337" s="148"/>
      <c r="L337" s="148"/>
      <c r="M337" s="148"/>
      <c r="N337" s="148"/>
      <c r="O337" s="148"/>
      <c r="P337" s="148"/>
      <c r="Q337" s="148"/>
      <c r="R337" s="148"/>
      <c r="S337" s="148"/>
      <c r="T337" s="148"/>
      <c r="U337" s="148"/>
      <c r="V337" s="148"/>
      <c r="W337" s="148"/>
      <c r="X337" s="148"/>
      <c r="Y337" s="148"/>
      <c r="Z337" s="148"/>
    </row>
    <row r="338" spans="1:26" x14ac:dyDescent="0.25">
      <c r="A338" s="230"/>
      <c r="B338" s="49"/>
      <c r="C338" s="128" t="s">
        <v>5355</v>
      </c>
      <c r="D338" s="153">
        <f t="shared" si="20"/>
        <v>1</v>
      </c>
      <c r="E338" s="126">
        <v>1</v>
      </c>
      <c r="F338" s="126"/>
      <c r="G338" s="127"/>
      <c r="H338" s="253"/>
      <c r="I338" s="93"/>
      <c r="J338" s="230"/>
      <c r="K338" s="148"/>
      <c r="L338" s="148"/>
      <c r="M338" s="148"/>
      <c r="N338" s="148"/>
      <c r="O338" s="148"/>
      <c r="P338" s="148"/>
      <c r="Q338" s="148"/>
      <c r="R338" s="148"/>
      <c r="S338" s="148"/>
      <c r="T338" s="148"/>
      <c r="U338" s="148"/>
      <c r="V338" s="148"/>
      <c r="W338" s="148"/>
      <c r="X338" s="148"/>
      <c r="Y338" s="148"/>
      <c r="Z338" s="148"/>
    </row>
    <row r="339" spans="1:26" x14ac:dyDescent="0.25">
      <c r="A339" s="230"/>
      <c r="B339" s="49"/>
      <c r="C339" s="128" t="s">
        <v>5356</v>
      </c>
      <c r="D339" s="153">
        <f t="shared" si="20"/>
        <v>1</v>
      </c>
      <c r="E339" s="126">
        <v>1</v>
      </c>
      <c r="F339" s="126"/>
      <c r="G339" s="127"/>
      <c r="H339" s="253"/>
      <c r="I339" s="93"/>
      <c r="J339" s="230"/>
      <c r="K339" s="148"/>
      <c r="L339" s="148"/>
      <c r="M339" s="148"/>
      <c r="N339" s="148"/>
      <c r="O339" s="148"/>
      <c r="P339" s="148"/>
      <c r="Q339" s="148"/>
      <c r="R339" s="148"/>
      <c r="S339" s="148"/>
      <c r="T339" s="148"/>
      <c r="U339" s="148"/>
      <c r="V339" s="148"/>
      <c r="W339" s="148"/>
      <c r="X339" s="148"/>
      <c r="Y339" s="148"/>
      <c r="Z339" s="148"/>
    </row>
    <row r="340" spans="1:26" x14ac:dyDescent="0.25">
      <c r="A340" s="230"/>
      <c r="B340" s="49"/>
      <c r="C340" s="124" t="s">
        <v>1487</v>
      </c>
      <c r="D340" s="153">
        <f t="shared" si="20"/>
        <v>1</v>
      </c>
      <c r="E340" s="126">
        <v>1</v>
      </c>
      <c r="F340" s="126"/>
      <c r="G340" s="127"/>
      <c r="H340" s="253"/>
      <c r="I340" s="93"/>
      <c r="J340" s="230"/>
      <c r="K340" s="148"/>
      <c r="L340" s="148"/>
      <c r="M340" s="148"/>
      <c r="N340" s="148"/>
      <c r="O340" s="148"/>
      <c r="P340" s="148"/>
      <c r="Q340" s="148"/>
      <c r="R340" s="148"/>
      <c r="S340" s="148"/>
      <c r="T340" s="148"/>
      <c r="U340" s="148"/>
      <c r="V340" s="148"/>
      <c r="W340" s="148"/>
      <c r="X340" s="148"/>
      <c r="Y340" s="148"/>
      <c r="Z340" s="148"/>
    </row>
    <row r="341" spans="1:26" ht="24" x14ac:dyDescent="0.25">
      <c r="A341" s="230"/>
      <c r="B341" s="49"/>
      <c r="C341" s="124" t="s">
        <v>1488</v>
      </c>
      <c r="D341" s="153">
        <f t="shared" si="20"/>
        <v>1</v>
      </c>
      <c r="E341" s="126">
        <v>1</v>
      </c>
      <c r="F341" s="126"/>
      <c r="G341" s="127"/>
      <c r="H341" s="253"/>
      <c r="I341" s="93"/>
      <c r="J341" s="230"/>
      <c r="K341" s="148"/>
      <c r="L341" s="148"/>
      <c r="M341" s="148"/>
      <c r="N341" s="148"/>
      <c r="O341" s="148"/>
      <c r="P341" s="148"/>
      <c r="Q341" s="148"/>
      <c r="R341" s="148"/>
      <c r="S341" s="148"/>
      <c r="T341" s="148"/>
      <c r="U341" s="148"/>
      <c r="V341" s="148"/>
      <c r="W341" s="148"/>
      <c r="X341" s="148"/>
      <c r="Y341" s="148"/>
      <c r="Z341" s="148"/>
    </row>
    <row r="342" spans="1:26" x14ac:dyDescent="0.25">
      <c r="A342" s="230"/>
      <c r="B342" s="49"/>
      <c r="C342" s="128" t="s">
        <v>5357</v>
      </c>
      <c r="D342" s="153">
        <f t="shared" si="20"/>
        <v>1</v>
      </c>
      <c r="E342" s="126">
        <v>1</v>
      </c>
      <c r="F342" s="126"/>
      <c r="G342" s="127"/>
      <c r="H342" s="253"/>
      <c r="I342" s="93"/>
      <c r="J342" s="230"/>
      <c r="K342" s="148"/>
      <c r="L342" s="148"/>
      <c r="M342" s="148"/>
      <c r="N342" s="148"/>
      <c r="O342" s="148"/>
      <c r="P342" s="148"/>
      <c r="Q342" s="148"/>
      <c r="R342" s="148"/>
      <c r="S342" s="148"/>
      <c r="T342" s="148"/>
      <c r="U342" s="148"/>
      <c r="V342" s="148"/>
      <c r="W342" s="148"/>
      <c r="X342" s="148"/>
      <c r="Y342" s="148"/>
      <c r="Z342" s="148"/>
    </row>
    <row r="343" spans="1:26" ht="24" x14ac:dyDescent="0.25">
      <c r="A343" s="230"/>
      <c r="B343" s="49"/>
      <c r="C343" s="128" t="s">
        <v>5358</v>
      </c>
      <c r="D343" s="153">
        <f t="shared" si="20"/>
        <v>1</v>
      </c>
      <c r="E343" s="126">
        <v>1</v>
      </c>
      <c r="F343" s="126"/>
      <c r="G343" s="127"/>
      <c r="H343" s="253"/>
      <c r="I343" s="93"/>
      <c r="J343" s="230"/>
      <c r="K343" s="148"/>
      <c r="L343" s="148"/>
      <c r="M343" s="148"/>
      <c r="N343" s="148"/>
      <c r="O343" s="148"/>
      <c r="P343" s="148"/>
      <c r="Q343" s="148"/>
      <c r="R343" s="148"/>
      <c r="S343" s="148"/>
      <c r="T343" s="148"/>
      <c r="U343" s="148"/>
      <c r="V343" s="148"/>
      <c r="W343" s="148"/>
      <c r="X343" s="148"/>
      <c r="Y343" s="148"/>
      <c r="Z343" s="148"/>
    </row>
    <row r="344" spans="1:26" x14ac:dyDescent="0.25">
      <c r="A344" s="230"/>
      <c r="B344" s="49"/>
      <c r="C344" s="128" t="s">
        <v>5359</v>
      </c>
      <c r="D344" s="153">
        <f t="shared" si="20"/>
        <v>1</v>
      </c>
      <c r="E344" s="126">
        <v>1</v>
      </c>
      <c r="F344" s="126"/>
      <c r="G344" s="127"/>
      <c r="H344" s="253"/>
      <c r="I344" s="93"/>
      <c r="J344" s="230"/>
      <c r="K344" s="148"/>
      <c r="L344" s="148"/>
      <c r="M344" s="148"/>
      <c r="N344" s="148"/>
      <c r="O344" s="148"/>
      <c r="P344" s="148"/>
      <c r="Q344" s="148"/>
      <c r="R344" s="148"/>
      <c r="S344" s="148"/>
      <c r="T344" s="148"/>
      <c r="U344" s="148"/>
      <c r="V344" s="148"/>
      <c r="W344" s="148"/>
      <c r="X344" s="148"/>
      <c r="Y344" s="148"/>
      <c r="Z344" s="148"/>
    </row>
    <row r="345" spans="1:26" ht="24" x14ac:dyDescent="0.25">
      <c r="A345" s="230"/>
      <c r="B345" s="49"/>
      <c r="C345" s="128" t="s">
        <v>5360</v>
      </c>
      <c r="D345" s="153">
        <f t="shared" si="20"/>
        <v>1</v>
      </c>
      <c r="E345" s="126">
        <v>1</v>
      </c>
      <c r="F345" s="126"/>
      <c r="G345" s="127"/>
      <c r="H345" s="253"/>
      <c r="I345" s="93"/>
      <c r="J345" s="230"/>
      <c r="K345" s="148"/>
      <c r="L345" s="148"/>
      <c r="M345" s="148"/>
      <c r="N345" s="148"/>
      <c r="O345" s="148"/>
      <c r="P345" s="148"/>
      <c r="Q345" s="148"/>
      <c r="R345" s="148"/>
      <c r="S345" s="148"/>
      <c r="T345" s="148"/>
      <c r="U345" s="148"/>
      <c r="V345" s="148"/>
      <c r="W345" s="148"/>
      <c r="X345" s="148"/>
      <c r="Y345" s="148"/>
      <c r="Z345" s="148"/>
    </row>
    <row r="346" spans="1:26" x14ac:dyDescent="0.25">
      <c r="A346" s="230"/>
      <c r="B346" s="49"/>
      <c r="C346" s="128" t="s">
        <v>5361</v>
      </c>
      <c r="D346" s="153">
        <f t="shared" si="20"/>
        <v>1</v>
      </c>
      <c r="E346" s="126">
        <v>1</v>
      </c>
      <c r="F346" s="126"/>
      <c r="G346" s="127"/>
      <c r="H346" s="253"/>
      <c r="I346" s="93"/>
      <c r="J346" s="230"/>
      <c r="K346" s="148"/>
      <c r="L346" s="148"/>
      <c r="M346" s="148"/>
      <c r="N346" s="148"/>
      <c r="O346" s="148"/>
      <c r="P346" s="148"/>
      <c r="Q346" s="148"/>
      <c r="R346" s="148"/>
      <c r="S346" s="148"/>
      <c r="T346" s="148"/>
      <c r="U346" s="148"/>
      <c r="V346" s="148"/>
      <c r="W346" s="148"/>
      <c r="X346" s="148"/>
      <c r="Y346" s="148"/>
      <c r="Z346" s="148"/>
    </row>
    <row r="347" spans="1:26" x14ac:dyDescent="0.25">
      <c r="A347" s="230"/>
      <c r="B347" s="49"/>
      <c r="C347" s="128" t="s">
        <v>5362</v>
      </c>
      <c r="D347" s="153">
        <f t="shared" si="20"/>
        <v>1</v>
      </c>
      <c r="E347" s="126">
        <v>1</v>
      </c>
      <c r="F347" s="126"/>
      <c r="G347" s="127"/>
      <c r="H347" s="253"/>
      <c r="I347" s="93"/>
      <c r="J347" s="230"/>
      <c r="K347" s="148"/>
      <c r="L347" s="148"/>
      <c r="M347" s="148"/>
      <c r="N347" s="148"/>
      <c r="O347" s="148"/>
      <c r="P347" s="148"/>
      <c r="Q347" s="148"/>
      <c r="R347" s="148"/>
      <c r="S347" s="148"/>
      <c r="T347" s="148"/>
      <c r="U347" s="148"/>
      <c r="V347" s="148"/>
      <c r="W347" s="148"/>
      <c r="X347" s="148"/>
      <c r="Y347" s="148"/>
      <c r="Z347" s="148"/>
    </row>
    <row r="348" spans="1:26" x14ac:dyDescent="0.25">
      <c r="A348" s="230"/>
      <c r="B348" s="49"/>
      <c r="C348" s="124" t="s">
        <v>1487</v>
      </c>
      <c r="D348" s="153">
        <f t="shared" si="20"/>
        <v>1</v>
      </c>
      <c r="E348" s="126">
        <v>1</v>
      </c>
      <c r="F348" s="126"/>
      <c r="G348" s="127"/>
      <c r="H348" s="253"/>
      <c r="I348" s="93"/>
      <c r="J348" s="230"/>
      <c r="K348" s="148"/>
      <c r="L348" s="148"/>
      <c r="M348" s="148"/>
      <c r="N348" s="148"/>
      <c r="O348" s="148"/>
      <c r="P348" s="148"/>
      <c r="Q348" s="148"/>
      <c r="R348" s="148"/>
      <c r="S348" s="148"/>
      <c r="T348" s="148"/>
      <c r="U348" s="148"/>
      <c r="V348" s="148"/>
      <c r="W348" s="148"/>
      <c r="X348" s="148"/>
      <c r="Y348" s="148"/>
      <c r="Z348" s="148"/>
    </row>
    <row r="349" spans="1:26" ht="24" x14ac:dyDescent="0.25">
      <c r="A349" s="230"/>
      <c r="B349" s="49"/>
      <c r="C349" s="124" t="s">
        <v>1488</v>
      </c>
      <c r="D349" s="153">
        <f t="shared" si="20"/>
        <v>1</v>
      </c>
      <c r="E349" s="126">
        <v>1</v>
      </c>
      <c r="F349" s="126"/>
      <c r="G349" s="127"/>
      <c r="H349" s="253"/>
      <c r="I349" s="93"/>
      <c r="J349" s="230"/>
      <c r="K349" s="148"/>
      <c r="L349" s="148"/>
      <c r="M349" s="148"/>
      <c r="N349" s="148"/>
      <c r="O349" s="148"/>
      <c r="P349" s="148"/>
      <c r="Q349" s="148"/>
      <c r="R349" s="148"/>
      <c r="S349" s="148"/>
      <c r="T349" s="148"/>
      <c r="U349" s="148"/>
      <c r="V349" s="148"/>
      <c r="W349" s="148"/>
      <c r="X349" s="148"/>
      <c r="Y349" s="148"/>
      <c r="Z349" s="148"/>
    </row>
    <row r="350" spans="1:26" x14ac:dyDescent="0.25">
      <c r="A350" s="230"/>
      <c r="B350" s="49"/>
      <c r="C350" s="128" t="s">
        <v>5363</v>
      </c>
      <c r="D350" s="153">
        <f t="shared" si="20"/>
        <v>1</v>
      </c>
      <c r="E350" s="126">
        <v>1</v>
      </c>
      <c r="F350" s="126"/>
      <c r="G350" s="127"/>
      <c r="H350" s="253"/>
      <c r="I350" s="93"/>
      <c r="J350" s="230"/>
      <c r="K350" s="148"/>
      <c r="L350" s="148"/>
      <c r="M350" s="148"/>
      <c r="N350" s="148"/>
      <c r="O350" s="148"/>
      <c r="P350" s="148"/>
      <c r="Q350" s="148"/>
      <c r="R350" s="148"/>
      <c r="S350" s="148"/>
      <c r="T350" s="148"/>
      <c r="U350" s="148"/>
      <c r="V350" s="148"/>
      <c r="W350" s="148"/>
      <c r="X350" s="148"/>
      <c r="Y350" s="148"/>
      <c r="Z350" s="148"/>
    </row>
    <row r="351" spans="1:26" ht="24" x14ac:dyDescent="0.25">
      <c r="A351" s="230"/>
      <c r="B351" s="49"/>
      <c r="C351" s="128" t="s">
        <v>5364</v>
      </c>
      <c r="D351" s="153">
        <f t="shared" si="20"/>
        <v>1</v>
      </c>
      <c r="E351" s="126">
        <v>1</v>
      </c>
      <c r="F351" s="126"/>
      <c r="G351" s="127"/>
      <c r="H351" s="253"/>
      <c r="I351" s="93"/>
      <c r="J351" s="230"/>
      <c r="K351" s="148"/>
      <c r="L351" s="148"/>
      <c r="M351" s="148"/>
      <c r="N351" s="148"/>
      <c r="O351" s="148"/>
      <c r="P351" s="148"/>
      <c r="Q351" s="148"/>
      <c r="R351" s="148"/>
      <c r="S351" s="148"/>
      <c r="T351" s="148"/>
      <c r="U351" s="148"/>
      <c r="V351" s="148"/>
      <c r="W351" s="148"/>
      <c r="X351" s="148"/>
      <c r="Y351" s="148"/>
      <c r="Z351" s="148"/>
    </row>
    <row r="352" spans="1:26" x14ac:dyDescent="0.25">
      <c r="A352" s="230"/>
      <c r="B352" s="49"/>
      <c r="C352" s="128" t="s">
        <v>5365</v>
      </c>
      <c r="D352" s="153">
        <f t="shared" si="20"/>
        <v>1</v>
      </c>
      <c r="E352" s="126">
        <v>1</v>
      </c>
      <c r="F352" s="126"/>
      <c r="G352" s="127"/>
      <c r="H352" s="253"/>
      <c r="I352" s="93"/>
      <c r="J352" s="230"/>
      <c r="K352" s="148"/>
      <c r="L352" s="148"/>
      <c r="M352" s="148"/>
      <c r="N352" s="148"/>
      <c r="O352" s="148"/>
      <c r="P352" s="148"/>
      <c r="Q352" s="148"/>
      <c r="R352" s="148"/>
      <c r="S352" s="148"/>
      <c r="T352" s="148"/>
      <c r="U352" s="148"/>
      <c r="V352" s="148"/>
      <c r="W352" s="148"/>
      <c r="X352" s="148"/>
      <c r="Y352" s="148"/>
      <c r="Z352" s="148"/>
    </row>
    <row r="353" spans="1:26" ht="24" x14ac:dyDescent="0.25">
      <c r="A353" s="230"/>
      <c r="B353" s="49"/>
      <c r="C353" s="128" t="s">
        <v>5366</v>
      </c>
      <c r="D353" s="153">
        <f t="shared" si="20"/>
        <v>1</v>
      </c>
      <c r="E353" s="126">
        <v>1</v>
      </c>
      <c r="F353" s="126"/>
      <c r="G353" s="127"/>
      <c r="H353" s="253"/>
      <c r="I353" s="93"/>
      <c r="J353" s="230"/>
      <c r="K353" s="148"/>
      <c r="L353" s="148"/>
      <c r="M353" s="148"/>
      <c r="N353" s="148"/>
      <c r="O353" s="148"/>
      <c r="P353" s="148"/>
      <c r="Q353" s="148"/>
      <c r="R353" s="148"/>
      <c r="S353" s="148"/>
      <c r="T353" s="148"/>
      <c r="U353" s="148"/>
      <c r="V353" s="148"/>
      <c r="W353" s="148"/>
      <c r="X353" s="148"/>
      <c r="Y353" s="148"/>
      <c r="Z353" s="148"/>
    </row>
    <row r="354" spans="1:26" x14ac:dyDescent="0.25">
      <c r="A354" s="230"/>
      <c r="B354" s="49"/>
      <c r="C354" s="128" t="s">
        <v>5367</v>
      </c>
      <c r="D354" s="153">
        <f t="shared" si="20"/>
        <v>1</v>
      </c>
      <c r="E354" s="126">
        <v>1</v>
      </c>
      <c r="F354" s="126"/>
      <c r="G354" s="127"/>
      <c r="H354" s="253"/>
      <c r="I354" s="129"/>
      <c r="J354" s="230"/>
      <c r="K354" s="148"/>
      <c r="L354" s="148"/>
      <c r="M354" s="148"/>
      <c r="N354" s="148"/>
      <c r="O354" s="148"/>
      <c r="P354" s="148"/>
      <c r="Q354" s="148"/>
      <c r="R354" s="148"/>
      <c r="S354" s="148"/>
      <c r="T354" s="148"/>
      <c r="U354" s="148"/>
      <c r="V354" s="148"/>
      <c r="W354" s="148"/>
      <c r="X354" s="148"/>
      <c r="Y354" s="148"/>
      <c r="Z354" s="148"/>
    </row>
    <row r="355" spans="1:26" x14ac:dyDescent="0.25">
      <c r="A355" s="230"/>
      <c r="B355" s="49"/>
      <c r="C355" s="128" t="s">
        <v>5368</v>
      </c>
      <c r="D355" s="153">
        <f t="shared" si="20"/>
        <v>1</v>
      </c>
      <c r="E355" s="126">
        <v>1</v>
      </c>
      <c r="F355" s="126"/>
      <c r="G355" s="127"/>
      <c r="H355" s="253"/>
      <c r="I355" s="129"/>
      <c r="J355" s="230"/>
      <c r="K355" s="148"/>
      <c r="L355" s="148"/>
      <c r="M355" s="148"/>
      <c r="N355" s="148"/>
      <c r="O355" s="148"/>
      <c r="P355" s="148"/>
      <c r="Q355" s="148"/>
      <c r="R355" s="148"/>
      <c r="S355" s="148"/>
      <c r="T355" s="148"/>
      <c r="U355" s="148"/>
      <c r="V355" s="148"/>
      <c r="W355" s="148"/>
      <c r="X355" s="148"/>
      <c r="Y355" s="148"/>
      <c r="Z355" s="148"/>
    </row>
    <row r="356" spans="1:26" x14ac:dyDescent="0.25">
      <c r="A356" s="230"/>
      <c r="B356" s="49"/>
      <c r="C356" s="234"/>
      <c r="D356" s="253"/>
      <c r="E356" s="253"/>
      <c r="F356" s="253"/>
      <c r="G356" s="253"/>
      <c r="H356" s="253"/>
      <c r="I356" s="129"/>
      <c r="J356" s="230"/>
      <c r="K356" s="148"/>
      <c r="L356" s="148"/>
      <c r="M356" s="148"/>
      <c r="N356" s="148"/>
      <c r="O356" s="148"/>
      <c r="P356" s="148"/>
      <c r="Q356" s="148"/>
      <c r="R356" s="148"/>
      <c r="S356" s="148"/>
      <c r="T356" s="148"/>
      <c r="U356" s="148"/>
      <c r="V356" s="148"/>
      <c r="W356" s="148"/>
      <c r="X356" s="148"/>
      <c r="Y356" s="148"/>
      <c r="Z356" s="148"/>
    </row>
    <row r="357" spans="1:26" x14ac:dyDescent="0.25">
      <c r="A357" s="230"/>
      <c r="B357" s="49"/>
      <c r="C357" s="234" t="s">
        <v>1480</v>
      </c>
      <c r="D357" s="253"/>
      <c r="E357" s="253"/>
      <c r="F357" s="253"/>
      <c r="G357" s="253"/>
      <c r="H357" s="253"/>
      <c r="I357" s="129"/>
      <c r="J357" s="230"/>
      <c r="K357" s="148"/>
      <c r="L357" s="148"/>
      <c r="M357" s="148"/>
      <c r="N357" s="148"/>
      <c r="O357" s="148"/>
      <c r="P357" s="148"/>
      <c r="Q357" s="148"/>
      <c r="R357" s="148"/>
      <c r="S357" s="148"/>
      <c r="T357" s="148"/>
      <c r="U357" s="148"/>
      <c r="V357" s="148"/>
      <c r="W357" s="148"/>
      <c r="X357" s="148"/>
      <c r="Y357" s="148"/>
      <c r="Z357" s="148"/>
    </row>
    <row r="358" spans="1:26" x14ac:dyDescent="0.25">
      <c r="A358" s="230"/>
      <c r="B358" s="49"/>
      <c r="C358" s="234"/>
      <c r="D358" s="253"/>
      <c r="E358" s="253"/>
      <c r="F358" s="253"/>
      <c r="G358" s="253"/>
      <c r="H358" s="253"/>
      <c r="I358" s="129"/>
      <c r="J358" s="230"/>
      <c r="K358" s="148"/>
      <c r="L358" s="148"/>
      <c r="M358" s="148"/>
      <c r="N358" s="148"/>
      <c r="O358" s="148"/>
      <c r="P358" s="148"/>
      <c r="Q358" s="148"/>
      <c r="R358" s="148"/>
      <c r="S358" s="148"/>
      <c r="T358" s="148"/>
      <c r="U358" s="148"/>
      <c r="V358" s="148"/>
      <c r="W358" s="148"/>
      <c r="X358" s="148"/>
      <c r="Y358" s="148"/>
      <c r="Z358" s="148"/>
    </row>
    <row r="359" spans="1:26" x14ac:dyDescent="0.25">
      <c r="A359" s="230"/>
      <c r="B359" s="49"/>
      <c r="C359" s="232" t="s">
        <v>726</v>
      </c>
      <c r="D359" s="231"/>
      <c r="E359" s="231" t="s">
        <v>1485</v>
      </c>
      <c r="F359" s="231" t="s">
        <v>712</v>
      </c>
      <c r="G359" s="231" t="s">
        <v>1486</v>
      </c>
      <c r="H359" s="253"/>
      <c r="I359" s="129"/>
      <c r="J359" s="230"/>
      <c r="K359" s="148"/>
      <c r="L359" s="148"/>
      <c r="M359" s="148"/>
      <c r="N359" s="148"/>
      <c r="O359" s="148"/>
      <c r="P359" s="148"/>
      <c r="Q359" s="148"/>
      <c r="R359" s="148"/>
      <c r="S359" s="148"/>
      <c r="T359" s="148"/>
      <c r="U359" s="148"/>
      <c r="V359" s="148"/>
      <c r="W359" s="148"/>
      <c r="X359" s="148"/>
      <c r="Y359" s="148"/>
      <c r="Z359" s="148"/>
    </row>
    <row r="360" spans="1:26" x14ac:dyDescent="0.25">
      <c r="A360" s="230"/>
      <c r="B360" s="49"/>
      <c r="C360" s="130" t="s">
        <v>5270</v>
      </c>
      <c r="D360" s="153">
        <f t="shared" ref="D360:D366" si="21">IF(E360="Justificado",0,1)</f>
        <v>1</v>
      </c>
      <c r="E360" s="126">
        <v>1</v>
      </c>
      <c r="F360" s="126"/>
      <c r="G360" s="127"/>
      <c r="H360" s="253"/>
      <c r="I360" s="129"/>
      <c r="J360" s="230"/>
      <c r="K360" s="148"/>
      <c r="L360" s="148"/>
      <c r="M360" s="148"/>
      <c r="N360" s="148"/>
      <c r="O360" s="148"/>
      <c r="P360" s="148"/>
      <c r="Q360" s="148"/>
      <c r="R360" s="148"/>
      <c r="S360" s="148"/>
      <c r="T360" s="148"/>
      <c r="U360" s="148"/>
      <c r="V360" s="148"/>
      <c r="W360" s="148"/>
      <c r="X360" s="148"/>
      <c r="Y360" s="148"/>
      <c r="Z360" s="148"/>
    </row>
    <row r="361" spans="1:26" ht="36" x14ac:dyDescent="0.25">
      <c r="A361" s="230"/>
      <c r="B361" s="49"/>
      <c r="C361" s="124" t="s">
        <v>5134</v>
      </c>
      <c r="D361" s="153">
        <f t="shared" si="21"/>
        <v>1</v>
      </c>
      <c r="E361" s="126">
        <v>1</v>
      </c>
      <c r="F361" s="126"/>
      <c r="G361" s="127"/>
      <c r="H361" s="253"/>
      <c r="I361" s="129"/>
      <c r="J361" s="230"/>
      <c r="K361" s="148"/>
      <c r="L361" s="148"/>
      <c r="M361" s="148"/>
      <c r="N361" s="148"/>
      <c r="O361" s="148"/>
      <c r="P361" s="148"/>
      <c r="Q361" s="148"/>
      <c r="R361" s="148"/>
      <c r="S361" s="148"/>
      <c r="T361" s="148"/>
      <c r="U361" s="148"/>
      <c r="V361" s="148"/>
      <c r="W361" s="148"/>
      <c r="X361" s="148"/>
      <c r="Y361" s="148"/>
      <c r="Z361" s="148"/>
    </row>
    <row r="362" spans="1:26" ht="36" x14ac:dyDescent="0.25">
      <c r="A362" s="230"/>
      <c r="B362" s="49"/>
      <c r="C362" s="124" t="s">
        <v>5135</v>
      </c>
      <c r="D362" s="153">
        <f t="shared" si="21"/>
        <v>1</v>
      </c>
      <c r="E362" s="126">
        <v>1</v>
      </c>
      <c r="F362" s="126"/>
      <c r="G362" s="127"/>
      <c r="H362" s="253"/>
      <c r="I362" s="129"/>
      <c r="J362" s="230"/>
      <c r="K362" s="148"/>
      <c r="L362" s="148"/>
      <c r="M362" s="148"/>
      <c r="N362" s="148"/>
      <c r="O362" s="148"/>
      <c r="P362" s="148"/>
      <c r="Q362" s="148"/>
      <c r="R362" s="148"/>
      <c r="S362" s="148"/>
      <c r="T362" s="148"/>
      <c r="U362" s="148"/>
      <c r="V362" s="148"/>
      <c r="W362" s="148"/>
      <c r="X362" s="148"/>
      <c r="Y362" s="148"/>
      <c r="Z362" s="148"/>
    </row>
    <row r="363" spans="1:26" ht="24" x14ac:dyDescent="0.25">
      <c r="A363" s="230"/>
      <c r="B363" s="49"/>
      <c r="C363" s="124" t="s">
        <v>5136</v>
      </c>
      <c r="D363" s="153">
        <f t="shared" si="21"/>
        <v>1</v>
      </c>
      <c r="E363" s="126">
        <v>1</v>
      </c>
      <c r="F363" s="126"/>
      <c r="G363" s="127"/>
      <c r="H363" s="253"/>
      <c r="I363" s="129"/>
      <c r="J363" s="230"/>
      <c r="K363" s="148"/>
      <c r="L363" s="148"/>
      <c r="M363" s="148"/>
      <c r="N363" s="148"/>
      <c r="O363" s="148"/>
      <c r="P363" s="148"/>
      <c r="Q363" s="148"/>
      <c r="R363" s="148"/>
      <c r="S363" s="148"/>
      <c r="T363" s="148"/>
      <c r="U363" s="148"/>
      <c r="V363" s="148"/>
      <c r="W363" s="148"/>
      <c r="X363" s="148"/>
      <c r="Y363" s="148"/>
      <c r="Z363" s="148"/>
    </row>
    <row r="364" spans="1:26" ht="24" x14ac:dyDescent="0.25">
      <c r="A364" s="230"/>
      <c r="B364" s="49"/>
      <c r="C364" s="124" t="s">
        <v>4238</v>
      </c>
      <c r="D364" s="153">
        <f t="shared" si="21"/>
        <v>1</v>
      </c>
      <c r="E364" s="126">
        <v>1</v>
      </c>
      <c r="F364" s="126"/>
      <c r="G364" s="127"/>
      <c r="H364" s="253"/>
      <c r="I364" s="129"/>
      <c r="J364" s="230"/>
      <c r="K364" s="148"/>
      <c r="L364" s="148"/>
      <c r="M364" s="148"/>
      <c r="N364" s="148"/>
      <c r="O364" s="148"/>
      <c r="P364" s="148"/>
      <c r="Q364" s="148"/>
      <c r="R364" s="148"/>
      <c r="S364" s="148"/>
      <c r="T364" s="148"/>
      <c r="U364" s="148"/>
      <c r="V364" s="148"/>
      <c r="W364" s="148"/>
      <c r="X364" s="148"/>
      <c r="Y364" s="148"/>
      <c r="Z364" s="148"/>
    </row>
    <row r="365" spans="1:26" ht="24" x14ac:dyDescent="0.25">
      <c r="A365" s="230"/>
      <c r="B365" s="49"/>
      <c r="C365" s="124" t="s">
        <v>5137</v>
      </c>
      <c r="D365" s="153">
        <f t="shared" si="21"/>
        <v>1</v>
      </c>
      <c r="E365" s="126">
        <v>1</v>
      </c>
      <c r="F365" s="126"/>
      <c r="G365" s="127"/>
      <c r="H365" s="253"/>
      <c r="I365" s="129"/>
      <c r="J365" s="230"/>
      <c r="K365" s="148"/>
      <c r="L365" s="148"/>
      <c r="M365" s="148"/>
      <c r="N365" s="148"/>
      <c r="O365" s="148"/>
      <c r="P365" s="148"/>
      <c r="Q365" s="148"/>
      <c r="R365" s="148"/>
      <c r="S365" s="148"/>
      <c r="T365" s="148"/>
      <c r="U365" s="148"/>
      <c r="V365" s="148"/>
      <c r="W365" s="148"/>
      <c r="X365" s="148"/>
      <c r="Y365" s="148"/>
      <c r="Z365" s="148"/>
    </row>
    <row r="366" spans="1:26" ht="36" x14ac:dyDescent="0.25">
      <c r="A366" s="230"/>
      <c r="B366" s="49"/>
      <c r="C366" s="124" t="s">
        <v>5138</v>
      </c>
      <c r="D366" s="153">
        <f t="shared" si="21"/>
        <v>1</v>
      </c>
      <c r="E366" s="126">
        <v>1</v>
      </c>
      <c r="F366" s="126"/>
      <c r="G366" s="127"/>
      <c r="H366" s="253"/>
      <c r="I366" s="129"/>
      <c r="J366" s="230"/>
      <c r="K366" s="148"/>
      <c r="L366" s="148"/>
      <c r="M366" s="148"/>
      <c r="N366" s="148"/>
      <c r="O366" s="148"/>
      <c r="P366" s="148"/>
      <c r="Q366" s="148"/>
      <c r="R366" s="148"/>
      <c r="S366" s="148"/>
      <c r="T366" s="148"/>
      <c r="U366" s="148"/>
      <c r="V366" s="148"/>
      <c r="W366" s="148"/>
      <c r="X366" s="148"/>
      <c r="Y366" s="148"/>
      <c r="Z366" s="148"/>
    </row>
    <row r="367" spans="1:26" ht="36" x14ac:dyDescent="0.25">
      <c r="A367" s="230"/>
      <c r="B367" s="49"/>
      <c r="C367" s="130" t="s">
        <v>5369</v>
      </c>
      <c r="D367" s="153">
        <f t="shared" ref="D367:D368" si="22">IF(E367="Justificado",0,1)</f>
        <v>1</v>
      </c>
      <c r="E367" s="126">
        <v>1</v>
      </c>
      <c r="F367" s="126"/>
      <c r="G367" s="127"/>
      <c r="H367" s="253"/>
      <c r="I367" s="129"/>
      <c r="J367" s="230"/>
      <c r="K367" s="148"/>
      <c r="L367" s="148"/>
      <c r="M367" s="148"/>
      <c r="N367" s="148"/>
      <c r="O367" s="148"/>
      <c r="P367" s="148"/>
      <c r="Q367" s="148"/>
      <c r="R367" s="148"/>
      <c r="S367" s="148"/>
      <c r="T367" s="148"/>
      <c r="U367" s="148"/>
      <c r="V367" s="148"/>
      <c r="W367" s="148"/>
      <c r="X367" s="148"/>
      <c r="Y367" s="148"/>
      <c r="Z367" s="148"/>
    </row>
    <row r="368" spans="1:26" x14ac:dyDescent="0.25">
      <c r="A368" s="230"/>
      <c r="B368" s="49"/>
      <c r="C368" s="124" t="s">
        <v>4716</v>
      </c>
      <c r="D368" s="153">
        <f t="shared" si="22"/>
        <v>1</v>
      </c>
      <c r="E368" s="126">
        <v>1</v>
      </c>
      <c r="F368" s="126"/>
      <c r="G368" s="127"/>
      <c r="H368" s="253"/>
      <c r="I368" s="129"/>
      <c r="J368" s="230"/>
      <c r="K368" s="148"/>
      <c r="L368" s="148"/>
      <c r="M368" s="148"/>
      <c r="N368" s="148"/>
      <c r="O368" s="148"/>
      <c r="P368" s="148"/>
      <c r="Q368" s="148"/>
      <c r="R368" s="148"/>
      <c r="S368" s="148"/>
      <c r="T368" s="148"/>
      <c r="U368" s="148"/>
      <c r="V368" s="148"/>
      <c r="W368" s="148"/>
      <c r="X368" s="148"/>
      <c r="Y368" s="148"/>
      <c r="Z368" s="148"/>
    </row>
    <row r="369" spans="1:26" x14ac:dyDescent="0.25">
      <c r="A369" s="230"/>
      <c r="B369" s="97"/>
      <c r="C369" s="254"/>
      <c r="D369" s="255"/>
      <c r="E369" s="255"/>
      <c r="F369" s="255"/>
      <c r="G369" s="255"/>
      <c r="H369" s="255"/>
      <c r="I369" s="98"/>
      <c r="J369" s="230"/>
      <c r="K369" s="148"/>
      <c r="L369" s="148"/>
      <c r="M369" s="148"/>
      <c r="N369" s="148"/>
      <c r="O369" s="148"/>
      <c r="P369" s="148"/>
      <c r="Q369" s="148"/>
      <c r="R369" s="148"/>
      <c r="S369" s="148"/>
      <c r="T369" s="148"/>
      <c r="U369" s="148"/>
      <c r="V369" s="148"/>
      <c r="W369" s="148"/>
      <c r="X369" s="148"/>
      <c r="Y369" s="148"/>
      <c r="Z369" s="148"/>
    </row>
    <row r="370" spans="1:26" x14ac:dyDescent="0.25">
      <c r="A370" s="230"/>
      <c r="B370" s="230"/>
      <c r="C370" s="256"/>
      <c r="D370" s="230"/>
      <c r="E370" s="230"/>
      <c r="F370" s="230"/>
      <c r="G370" s="230"/>
      <c r="H370" s="230"/>
      <c r="I370" s="230"/>
      <c r="J370" s="230"/>
      <c r="K370" s="148"/>
      <c r="L370" s="148"/>
      <c r="M370" s="148"/>
      <c r="N370" s="148"/>
      <c r="O370" s="148"/>
      <c r="P370" s="148"/>
      <c r="Q370" s="148"/>
      <c r="R370" s="148"/>
      <c r="S370" s="148"/>
      <c r="T370" s="148"/>
      <c r="U370" s="148"/>
      <c r="V370" s="148"/>
      <c r="W370" s="148"/>
      <c r="X370" s="148"/>
      <c r="Y370" s="148"/>
      <c r="Z370" s="148"/>
    </row>
    <row r="371" spans="1:26" x14ac:dyDescent="0.25">
      <c r="A371" s="230"/>
      <c r="B371" s="230"/>
      <c r="C371" s="256"/>
      <c r="D371" s="230"/>
      <c r="E371" s="230"/>
      <c r="F371" s="230"/>
      <c r="G371" s="230"/>
      <c r="H371" s="230"/>
      <c r="I371" s="230"/>
      <c r="J371" s="230"/>
      <c r="K371" s="148"/>
      <c r="L371" s="148"/>
      <c r="M371" s="148"/>
      <c r="N371" s="148"/>
      <c r="O371" s="148"/>
      <c r="P371" s="148"/>
      <c r="Q371" s="148"/>
      <c r="R371" s="148"/>
      <c r="S371" s="148"/>
      <c r="T371" s="148"/>
      <c r="U371" s="148"/>
      <c r="V371" s="148"/>
      <c r="W371" s="148"/>
      <c r="X371" s="148"/>
      <c r="Y371" s="148"/>
      <c r="Z371" s="148"/>
    </row>
    <row r="372" spans="1:26" x14ac:dyDescent="0.25">
      <c r="A372" s="230"/>
      <c r="B372" s="230"/>
      <c r="C372" s="256"/>
      <c r="D372" s="230"/>
      <c r="E372" s="230"/>
      <c r="F372" s="230"/>
      <c r="G372" s="230"/>
      <c r="H372" s="230"/>
      <c r="I372" s="230"/>
      <c r="J372" s="230"/>
      <c r="K372" s="148"/>
      <c r="L372" s="148"/>
      <c r="M372" s="148"/>
      <c r="N372" s="148"/>
      <c r="O372" s="148"/>
      <c r="P372" s="148"/>
      <c r="Q372" s="148"/>
      <c r="R372" s="148"/>
      <c r="S372" s="148"/>
      <c r="T372" s="148"/>
      <c r="U372" s="148"/>
      <c r="V372" s="148"/>
      <c r="W372" s="148"/>
      <c r="X372" s="148"/>
      <c r="Y372" s="148"/>
      <c r="Z372" s="148"/>
    </row>
    <row r="373" spans="1:26" x14ac:dyDescent="0.25">
      <c r="A373" s="230"/>
      <c r="B373" s="230"/>
      <c r="C373" s="256"/>
      <c r="D373" s="230"/>
      <c r="E373" s="230"/>
      <c r="F373" s="230"/>
      <c r="G373" s="230"/>
      <c r="H373" s="230"/>
      <c r="I373" s="230"/>
      <c r="J373" s="230"/>
      <c r="K373" s="148"/>
      <c r="L373" s="148"/>
      <c r="M373" s="148"/>
      <c r="N373" s="148"/>
      <c r="O373" s="148"/>
      <c r="P373" s="148"/>
      <c r="Q373" s="148"/>
      <c r="R373" s="148"/>
      <c r="S373" s="148"/>
      <c r="T373" s="148"/>
      <c r="U373" s="148"/>
      <c r="V373" s="148"/>
      <c r="W373" s="148"/>
      <c r="X373" s="148"/>
      <c r="Y373" s="148"/>
      <c r="Z373" s="148"/>
    </row>
    <row r="374" spans="1:26" x14ac:dyDescent="0.25">
      <c r="A374" s="230"/>
      <c r="B374" s="230"/>
      <c r="C374" s="256"/>
      <c r="D374" s="230"/>
      <c r="E374" s="230"/>
      <c r="F374" s="230"/>
      <c r="G374" s="230"/>
      <c r="H374" s="230"/>
      <c r="I374" s="230"/>
      <c r="J374" s="230"/>
      <c r="K374" s="148"/>
      <c r="L374" s="148"/>
      <c r="M374" s="148"/>
      <c r="N374" s="148"/>
      <c r="O374" s="148"/>
      <c r="P374" s="148"/>
      <c r="Q374" s="148"/>
      <c r="R374" s="148"/>
      <c r="S374" s="148"/>
      <c r="T374" s="148"/>
      <c r="U374" s="148"/>
      <c r="V374" s="148"/>
      <c r="W374" s="148"/>
      <c r="X374" s="148"/>
      <c r="Y374" s="148"/>
      <c r="Z374" s="148"/>
    </row>
    <row r="375" spans="1:26" x14ac:dyDescent="0.25">
      <c r="A375" s="230"/>
      <c r="B375" s="230"/>
      <c r="C375" s="256"/>
      <c r="D375" s="230"/>
      <c r="E375" s="230"/>
      <c r="F375" s="230"/>
      <c r="G375" s="230"/>
      <c r="H375" s="230"/>
      <c r="I375" s="230"/>
      <c r="J375" s="230"/>
      <c r="K375" s="148"/>
      <c r="L375" s="148"/>
      <c r="M375" s="148"/>
      <c r="N375" s="148"/>
      <c r="O375" s="148"/>
      <c r="P375" s="148"/>
      <c r="Q375" s="148"/>
      <c r="R375" s="148"/>
      <c r="S375" s="148"/>
      <c r="T375" s="148"/>
      <c r="U375" s="148"/>
      <c r="V375" s="148"/>
      <c r="W375" s="148"/>
      <c r="X375" s="148"/>
      <c r="Y375" s="148"/>
      <c r="Z375" s="148"/>
    </row>
  </sheetData>
  <sheetProtection sheet="1" objects="1" scenarios="1"/>
  <mergeCells count="16">
    <mergeCell ref="E88:G88"/>
    <mergeCell ref="C1:G1"/>
    <mergeCell ref="C3:G3"/>
    <mergeCell ref="B17:H17"/>
    <mergeCell ref="E24:G24"/>
    <mergeCell ref="B81:H81"/>
    <mergeCell ref="E275:G275"/>
    <mergeCell ref="B313:H313"/>
    <mergeCell ref="E320:G320"/>
    <mergeCell ref="B130:H130"/>
    <mergeCell ref="E137:G137"/>
    <mergeCell ref="B172:H172"/>
    <mergeCell ref="E179:G179"/>
    <mergeCell ref="B268:H268"/>
    <mergeCell ref="B221:H221"/>
    <mergeCell ref="E228:G228"/>
  </mergeCells>
  <hyperlinks>
    <hyperlink ref="A1" location="Google_Sheet_Link_537631449" display="Volver al índice"/>
  </hyperlink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9"/>
  <sheetViews>
    <sheetView workbookViewId="0">
      <selection activeCell="E11" sqref="E11"/>
    </sheetView>
  </sheetViews>
  <sheetFormatPr baseColWidth="10" defaultColWidth="14.42578125" defaultRowHeight="15" x14ac:dyDescent="0.25"/>
  <cols>
    <col min="1" max="2" width="10.7109375" style="48" customWidth="1"/>
    <col min="3" max="3" width="45" style="48" customWidth="1"/>
    <col min="4" max="4" width="2.42578125" style="48" hidden="1" customWidth="1"/>
    <col min="5" max="5" width="11.140625" style="48" bestFit="1" customWidth="1"/>
    <col min="6" max="6" width="18" style="48" customWidth="1"/>
    <col min="7" max="7" width="55.140625" style="48" customWidth="1"/>
    <col min="8" max="8" width="22" style="48" customWidth="1"/>
    <col min="9" max="9" width="10.7109375" style="48" customWidth="1"/>
    <col min="10" max="10" width="63.14062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5370</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Específicos'!K11="NO","NA",AVERAGE(E19,E59,E91,E129))</f>
        <v>NA</v>
      </c>
      <c r="F9" s="239"/>
      <c r="G9" s="234"/>
      <c r="H9" s="234"/>
      <c r="I9" s="232"/>
      <c r="J9" s="233"/>
    </row>
    <row r="10" spans="1:26" ht="18.75" x14ac:dyDescent="0.25">
      <c r="A10" s="230"/>
      <c r="B10" s="240"/>
      <c r="C10" s="237" t="s">
        <v>1474</v>
      </c>
      <c r="D10" s="231"/>
      <c r="E10" s="238" t="str">
        <f>IF('Aplicabilidad Específicos'!K12="NO","NA",AVERAGE(E20,E60,E92,E130))</f>
        <v>NA</v>
      </c>
      <c r="F10" s="239"/>
      <c r="G10" s="231"/>
      <c r="H10" s="232"/>
      <c r="I10" s="232"/>
      <c r="J10" s="233"/>
    </row>
    <row r="11" spans="1:26" ht="18.75" x14ac:dyDescent="0.25">
      <c r="A11" s="234"/>
      <c r="B11" s="234"/>
      <c r="C11" s="237" t="s">
        <v>1475</v>
      </c>
      <c r="D11" s="234"/>
      <c r="E11" s="238" t="str">
        <f>IF('Aplicabilidad Específicos'!K13="NO","NA",AVERAGE(E21,E61,E93,E131))</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5371</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IF(SUM(D28:D36)=0,"NA",SUM(E28:E36)/SUM(D28:D36))</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IF(SUM(D28:D36)=0,"NA",SUM(E41:E49)/SUM(D41:D49))</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IF(SUM(D28:D36)=0,"NA",E19*0.6+E20*0.4)</f>
        <v>1</v>
      </c>
      <c r="F21" s="249"/>
      <c r="G21" s="235" t="s">
        <v>3917</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56"/>
      <c r="B27" s="155"/>
      <c r="C27" s="232" t="s">
        <v>726</v>
      </c>
      <c r="D27" s="232"/>
      <c r="E27" s="232" t="s">
        <v>1485</v>
      </c>
      <c r="F27" s="232" t="s">
        <v>712</v>
      </c>
      <c r="G27" s="232" t="s">
        <v>1486</v>
      </c>
      <c r="H27" s="234"/>
      <c r="I27" s="156"/>
      <c r="J27" s="233"/>
      <c r="K27" s="105"/>
      <c r="L27" s="105"/>
      <c r="M27" s="105"/>
      <c r="N27" s="105"/>
      <c r="O27" s="105"/>
      <c r="P27" s="105"/>
      <c r="Q27" s="105"/>
      <c r="R27" s="105"/>
      <c r="S27" s="105"/>
      <c r="T27" s="105"/>
      <c r="U27" s="105"/>
      <c r="V27" s="105"/>
      <c r="W27" s="105"/>
      <c r="X27" s="105"/>
      <c r="Y27" s="105"/>
      <c r="Z27" s="105"/>
    </row>
    <row r="28" spans="1:26" x14ac:dyDescent="0.25">
      <c r="A28" s="230"/>
      <c r="B28" s="49"/>
      <c r="C28" s="124" t="s">
        <v>1487</v>
      </c>
      <c r="D28" s="153">
        <f>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IF(E29="Justificado",0,1)</f>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36" t="s">
        <v>5372</v>
      </c>
      <c r="D30" s="153">
        <f t="shared" ref="D30:D36" si="0">IF(E30="Justificado",0,1)</f>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ht="24" x14ac:dyDescent="0.25">
      <c r="A31" s="230"/>
      <c r="B31" s="49"/>
      <c r="C31" s="136" t="s">
        <v>5373</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36" t="s">
        <v>5374</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x14ac:dyDescent="0.25">
      <c r="A33" s="230"/>
      <c r="B33" s="49"/>
      <c r="C33" s="136" t="s">
        <v>5375</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24" x14ac:dyDescent="0.25">
      <c r="A34" s="230"/>
      <c r="B34" s="49"/>
      <c r="C34" s="136" t="s">
        <v>5376</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x14ac:dyDescent="0.25">
      <c r="A35" s="230"/>
      <c r="B35" s="49"/>
      <c r="C35" s="136" t="s">
        <v>5377</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x14ac:dyDescent="0.25">
      <c r="A36" s="230"/>
      <c r="B36" s="49"/>
      <c r="C36" s="136" t="s">
        <v>5378</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x14ac:dyDescent="0.25">
      <c r="A37" s="230"/>
      <c r="B37" s="49"/>
      <c r="C37" s="234"/>
      <c r="D37" s="253"/>
      <c r="E37" s="253"/>
      <c r="F37" s="253"/>
      <c r="G37" s="253"/>
      <c r="H37" s="253"/>
      <c r="I37" s="129"/>
      <c r="J37" s="230"/>
      <c r="K37" s="148"/>
      <c r="L37" s="148"/>
      <c r="M37" s="148"/>
      <c r="N37" s="148"/>
      <c r="O37" s="148"/>
      <c r="P37" s="148"/>
      <c r="Q37" s="148"/>
      <c r="R37" s="148"/>
      <c r="S37" s="148"/>
      <c r="T37" s="148"/>
      <c r="U37" s="148"/>
      <c r="V37" s="148"/>
      <c r="W37" s="148"/>
      <c r="X37" s="148"/>
      <c r="Y37" s="148"/>
      <c r="Z37" s="148"/>
    </row>
    <row r="38" spans="1:26" x14ac:dyDescent="0.25">
      <c r="A38" s="230"/>
      <c r="B38" s="49"/>
      <c r="C38" s="234" t="s">
        <v>1480</v>
      </c>
      <c r="D38" s="253"/>
      <c r="E38" s="253"/>
      <c r="F38" s="253"/>
      <c r="G38" s="253"/>
      <c r="H38" s="253"/>
      <c r="I38" s="129"/>
      <c r="J38" s="230"/>
      <c r="K38" s="148"/>
      <c r="L38" s="148"/>
      <c r="M38" s="148"/>
      <c r="N38" s="148"/>
      <c r="O38" s="148"/>
      <c r="P38" s="148"/>
      <c r="Q38" s="148"/>
      <c r="R38" s="148"/>
      <c r="S38" s="148"/>
      <c r="T38" s="148"/>
      <c r="U38" s="148"/>
      <c r="V38" s="148"/>
      <c r="W38" s="148"/>
      <c r="X38" s="148"/>
      <c r="Y38" s="148"/>
      <c r="Z38" s="148"/>
    </row>
    <row r="39" spans="1:26" x14ac:dyDescent="0.25">
      <c r="A39" s="230"/>
      <c r="B39" s="49"/>
      <c r="C39" s="234"/>
      <c r="D39" s="253"/>
      <c r="E39" s="253"/>
      <c r="F39" s="253"/>
      <c r="G39" s="253"/>
      <c r="H39" s="253"/>
      <c r="I39" s="129"/>
      <c r="J39" s="230"/>
      <c r="K39" s="148"/>
      <c r="L39" s="148"/>
      <c r="M39" s="148"/>
      <c r="N39" s="148"/>
      <c r="O39" s="148"/>
      <c r="P39" s="148"/>
      <c r="Q39" s="148"/>
      <c r="R39" s="148"/>
      <c r="S39" s="148"/>
      <c r="T39" s="148"/>
      <c r="U39" s="148"/>
      <c r="V39" s="148"/>
      <c r="W39" s="148"/>
      <c r="X39" s="148"/>
      <c r="Y39" s="148"/>
      <c r="Z39" s="148"/>
    </row>
    <row r="40" spans="1:26" x14ac:dyDescent="0.25">
      <c r="A40" s="256"/>
      <c r="B40" s="133"/>
      <c r="C40" s="232" t="s">
        <v>726</v>
      </c>
      <c r="D40" s="232"/>
      <c r="E40" s="232" t="s">
        <v>1485</v>
      </c>
      <c r="F40" s="232" t="s">
        <v>712</v>
      </c>
      <c r="G40" s="232" t="s">
        <v>1486</v>
      </c>
      <c r="H40" s="234"/>
      <c r="I40" s="134"/>
      <c r="J40" s="256"/>
      <c r="K40" s="105"/>
      <c r="L40" s="105"/>
      <c r="M40" s="105"/>
      <c r="N40" s="105"/>
      <c r="O40" s="105"/>
      <c r="P40" s="105"/>
      <c r="Q40" s="105"/>
      <c r="R40" s="105"/>
      <c r="S40" s="105"/>
      <c r="T40" s="105"/>
      <c r="U40" s="105"/>
      <c r="V40" s="105"/>
      <c r="W40" s="105"/>
      <c r="X40" s="105"/>
      <c r="Y40" s="105"/>
      <c r="Z40" s="105"/>
    </row>
    <row r="41" spans="1:26" x14ac:dyDescent="0.25">
      <c r="A41" s="230"/>
      <c r="B41" s="49"/>
      <c r="C41" s="130" t="s">
        <v>5270</v>
      </c>
      <c r="D41" s="153">
        <f t="shared" ref="D41:D47" si="1">IF(E41="Justificado",0,1)</f>
        <v>1</v>
      </c>
      <c r="E41" s="126">
        <v>1</v>
      </c>
      <c r="F41" s="126"/>
      <c r="G41" s="127"/>
      <c r="H41" s="253"/>
      <c r="I41" s="129"/>
      <c r="J41" s="230"/>
      <c r="K41" s="148"/>
      <c r="L41" s="148"/>
      <c r="M41" s="148"/>
      <c r="N41" s="148"/>
      <c r="O41" s="148"/>
      <c r="P41" s="148"/>
      <c r="Q41" s="148"/>
      <c r="R41" s="148"/>
      <c r="S41" s="148"/>
      <c r="T41" s="148"/>
      <c r="U41" s="148"/>
      <c r="V41" s="148"/>
      <c r="W41" s="148"/>
      <c r="X41" s="148"/>
      <c r="Y41" s="148"/>
      <c r="Z41" s="148"/>
    </row>
    <row r="42" spans="1:26" ht="36" x14ac:dyDescent="0.25">
      <c r="A42" s="230"/>
      <c r="B42" s="49"/>
      <c r="C42" s="124" t="s">
        <v>5134</v>
      </c>
      <c r="D42" s="153">
        <f t="shared" si="1"/>
        <v>1</v>
      </c>
      <c r="E42" s="126">
        <v>1</v>
      </c>
      <c r="F42" s="126"/>
      <c r="G42" s="127"/>
      <c r="H42" s="253"/>
      <c r="I42" s="129"/>
      <c r="J42" s="230"/>
      <c r="K42" s="148"/>
      <c r="L42" s="148"/>
      <c r="M42" s="148"/>
      <c r="N42" s="148"/>
      <c r="O42" s="148"/>
      <c r="P42" s="148"/>
      <c r="Q42" s="148"/>
      <c r="R42" s="148"/>
      <c r="S42" s="148"/>
      <c r="T42" s="148"/>
      <c r="U42" s="148"/>
      <c r="V42" s="148"/>
      <c r="W42" s="148"/>
      <c r="X42" s="148"/>
      <c r="Y42" s="148"/>
      <c r="Z42" s="148"/>
    </row>
    <row r="43" spans="1:26" ht="48" x14ac:dyDescent="0.25">
      <c r="A43" s="230"/>
      <c r="B43" s="49"/>
      <c r="C43" s="124" t="s">
        <v>5135</v>
      </c>
      <c r="D43" s="153">
        <f t="shared" si="1"/>
        <v>1</v>
      </c>
      <c r="E43" s="126">
        <v>1</v>
      </c>
      <c r="F43" s="126"/>
      <c r="G43" s="127"/>
      <c r="H43" s="253"/>
      <c r="I43" s="129"/>
      <c r="J43" s="230"/>
      <c r="K43" s="148"/>
      <c r="L43" s="148"/>
      <c r="M43" s="148"/>
      <c r="N43" s="148"/>
      <c r="O43" s="148"/>
      <c r="P43" s="148"/>
      <c r="Q43" s="148"/>
      <c r="R43" s="148"/>
      <c r="S43" s="148"/>
      <c r="T43" s="148"/>
      <c r="U43" s="148"/>
      <c r="V43" s="148"/>
      <c r="W43" s="148"/>
      <c r="X43" s="148"/>
      <c r="Y43" s="148"/>
      <c r="Z43" s="148"/>
    </row>
    <row r="44" spans="1:26" ht="36" x14ac:dyDescent="0.25">
      <c r="A44" s="230"/>
      <c r="B44" s="49"/>
      <c r="C44" s="124" t="s">
        <v>5136</v>
      </c>
      <c r="D44" s="153">
        <f t="shared" si="1"/>
        <v>1</v>
      </c>
      <c r="E44" s="126">
        <v>1</v>
      </c>
      <c r="F44" s="126"/>
      <c r="G44" s="127"/>
      <c r="H44" s="253"/>
      <c r="I44" s="129"/>
      <c r="J44" s="230"/>
      <c r="K44" s="148"/>
      <c r="L44" s="148"/>
      <c r="M44" s="148"/>
      <c r="N44" s="148"/>
      <c r="O44" s="148"/>
      <c r="P44" s="148"/>
      <c r="Q44" s="148"/>
      <c r="R44" s="148"/>
      <c r="S44" s="148"/>
      <c r="T44" s="148"/>
      <c r="U44" s="148"/>
      <c r="V44" s="148"/>
      <c r="W44" s="148"/>
      <c r="X44" s="148"/>
      <c r="Y44" s="148"/>
      <c r="Z44" s="148"/>
    </row>
    <row r="45" spans="1:26" ht="24" x14ac:dyDescent="0.25">
      <c r="A45" s="230"/>
      <c r="B45" s="49"/>
      <c r="C45" s="124" t="s">
        <v>4238</v>
      </c>
      <c r="D45" s="153">
        <f t="shared" si="1"/>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ht="24" x14ac:dyDescent="0.25">
      <c r="A46" s="230"/>
      <c r="B46" s="49"/>
      <c r="C46" s="124" t="s">
        <v>5137</v>
      </c>
      <c r="D46" s="153">
        <f t="shared" si="1"/>
        <v>1</v>
      </c>
      <c r="E46" s="126">
        <v>1</v>
      </c>
      <c r="F46" s="126"/>
      <c r="G46" s="127"/>
      <c r="H46" s="253"/>
      <c r="I46" s="129"/>
      <c r="J46" s="230"/>
      <c r="K46" s="148"/>
      <c r="L46" s="148"/>
      <c r="M46" s="148"/>
      <c r="N46" s="148"/>
      <c r="O46" s="148"/>
      <c r="P46" s="148"/>
      <c r="Q46" s="148"/>
      <c r="R46" s="148"/>
      <c r="S46" s="148"/>
      <c r="T46" s="148"/>
      <c r="U46" s="148"/>
      <c r="V46" s="148"/>
      <c r="W46" s="148"/>
      <c r="X46" s="148"/>
      <c r="Y46" s="148"/>
      <c r="Z46" s="148"/>
    </row>
    <row r="47" spans="1:26" ht="48" x14ac:dyDescent="0.25">
      <c r="A47" s="230"/>
      <c r="B47" s="49"/>
      <c r="C47" s="124" t="s">
        <v>5138</v>
      </c>
      <c r="D47" s="153">
        <f t="shared" si="1"/>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48" x14ac:dyDescent="0.25">
      <c r="A48" s="230"/>
      <c r="B48" s="49"/>
      <c r="C48" s="130" t="s">
        <v>5379</v>
      </c>
      <c r="D48" s="153">
        <f t="shared" ref="D48:D49" si="2">IF(E48="Justificado",0,1)</f>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x14ac:dyDescent="0.25">
      <c r="A49" s="230"/>
      <c r="B49" s="49"/>
      <c r="C49" s="124" t="s">
        <v>4716</v>
      </c>
      <c r="D49" s="153">
        <f t="shared" si="2"/>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x14ac:dyDescent="0.25">
      <c r="A50" s="230"/>
      <c r="B50" s="97"/>
      <c r="C50" s="254"/>
      <c r="D50" s="255"/>
      <c r="E50" s="255"/>
      <c r="F50" s="255"/>
      <c r="G50" s="255"/>
      <c r="H50" s="255"/>
      <c r="I50" s="98"/>
      <c r="J50" s="230"/>
      <c r="K50" s="148"/>
      <c r="L50" s="148"/>
      <c r="M50" s="148"/>
      <c r="N50" s="148"/>
      <c r="O50" s="148"/>
      <c r="P50" s="148"/>
      <c r="Q50" s="148"/>
      <c r="R50" s="148"/>
      <c r="S50" s="148"/>
      <c r="T50" s="148"/>
      <c r="U50" s="148"/>
      <c r="V50" s="148"/>
      <c r="W50" s="148"/>
      <c r="X50" s="148"/>
      <c r="Y50" s="148"/>
      <c r="Z50" s="148"/>
    </row>
    <row r="51" spans="1:26" x14ac:dyDescent="0.25">
      <c r="A51" s="230"/>
      <c r="B51" s="230"/>
      <c r="C51" s="256"/>
      <c r="D51" s="230"/>
      <c r="E51" s="230"/>
      <c r="F51" s="230"/>
      <c r="G51" s="230"/>
      <c r="H51" s="230"/>
      <c r="I51" s="230"/>
      <c r="J51" s="230"/>
      <c r="K51" s="148"/>
      <c r="L51" s="148"/>
      <c r="M51" s="148"/>
      <c r="N51" s="148"/>
      <c r="O51" s="148"/>
      <c r="P51" s="148"/>
      <c r="Q51" s="148"/>
      <c r="R51" s="148"/>
      <c r="S51" s="148"/>
      <c r="T51" s="148"/>
      <c r="U51" s="148"/>
      <c r="V51" s="148"/>
      <c r="W51" s="148"/>
      <c r="X51" s="148"/>
      <c r="Y51" s="148"/>
      <c r="Z51" s="148"/>
    </row>
    <row r="52" spans="1:26" x14ac:dyDescent="0.25">
      <c r="A52" s="230"/>
      <c r="B52" s="230"/>
      <c r="C52" s="256"/>
      <c r="D52" s="230"/>
      <c r="E52" s="230"/>
      <c r="F52" s="230"/>
      <c r="G52" s="230"/>
      <c r="H52" s="230"/>
      <c r="I52" s="230"/>
      <c r="J52" s="230"/>
      <c r="K52" s="148"/>
      <c r="L52" s="148"/>
      <c r="M52" s="148"/>
      <c r="N52" s="148"/>
      <c r="O52" s="148"/>
      <c r="P52" s="148"/>
      <c r="Q52" s="148"/>
      <c r="R52" s="148"/>
      <c r="S52" s="148"/>
      <c r="T52" s="148"/>
      <c r="U52" s="148"/>
      <c r="V52" s="148"/>
      <c r="W52" s="148"/>
      <c r="X52" s="148"/>
      <c r="Y52" s="148"/>
      <c r="Z52" s="148"/>
    </row>
    <row r="53" spans="1:26" x14ac:dyDescent="0.25">
      <c r="A53" s="230"/>
      <c r="B53" s="230"/>
      <c r="C53" s="256"/>
      <c r="D53" s="230"/>
      <c r="E53" s="230"/>
      <c r="F53" s="230"/>
      <c r="G53" s="230"/>
      <c r="H53" s="230"/>
      <c r="I53" s="230"/>
      <c r="J53" s="230"/>
      <c r="K53" s="148"/>
      <c r="L53" s="148"/>
      <c r="M53" s="148"/>
      <c r="N53" s="148"/>
      <c r="O53" s="148"/>
      <c r="P53" s="148"/>
      <c r="Q53" s="148"/>
      <c r="R53" s="148"/>
      <c r="S53" s="148"/>
      <c r="T53" s="148"/>
      <c r="U53" s="148"/>
      <c r="V53" s="148"/>
      <c r="W53" s="148"/>
      <c r="X53" s="148"/>
      <c r="Y53" s="148"/>
      <c r="Z53" s="148"/>
    </row>
    <row r="54" spans="1:26" x14ac:dyDescent="0.25">
      <c r="A54" s="230"/>
      <c r="B54" s="230"/>
      <c r="C54" s="256"/>
      <c r="D54" s="230"/>
      <c r="E54" s="230"/>
      <c r="F54" s="230"/>
      <c r="G54" s="230"/>
      <c r="H54" s="230"/>
      <c r="I54" s="230"/>
      <c r="J54" s="230"/>
      <c r="K54" s="148"/>
      <c r="L54" s="148"/>
      <c r="M54" s="148"/>
      <c r="N54" s="148"/>
      <c r="O54" s="148"/>
      <c r="P54" s="148"/>
      <c r="Q54" s="148"/>
      <c r="R54" s="148"/>
      <c r="S54" s="148"/>
      <c r="T54" s="148"/>
      <c r="U54" s="148"/>
      <c r="V54" s="148"/>
      <c r="W54" s="148"/>
      <c r="X54" s="148"/>
      <c r="Y54" s="148"/>
      <c r="Z54" s="148"/>
    </row>
    <row r="55" spans="1:26" x14ac:dyDescent="0.25">
      <c r="A55" s="230"/>
      <c r="B55" s="230"/>
      <c r="C55" s="256"/>
      <c r="D55" s="230"/>
      <c r="E55" s="230"/>
      <c r="F55" s="230"/>
      <c r="G55" s="230"/>
      <c r="H55" s="230"/>
      <c r="I55" s="230"/>
      <c r="J55" s="230"/>
      <c r="K55" s="148"/>
      <c r="L55" s="148"/>
      <c r="M55" s="148"/>
      <c r="N55" s="148"/>
      <c r="O55" s="148"/>
      <c r="P55" s="148"/>
      <c r="Q55" s="148"/>
      <c r="R55" s="148"/>
      <c r="S55" s="148"/>
      <c r="T55" s="148"/>
      <c r="U55" s="148"/>
      <c r="V55" s="148"/>
      <c r="W55" s="148"/>
      <c r="X55" s="148"/>
      <c r="Y55" s="148"/>
      <c r="Z55" s="148"/>
    </row>
    <row r="56" spans="1:26" x14ac:dyDescent="0.25">
      <c r="A56" s="230"/>
      <c r="B56" s="230"/>
      <c r="C56" s="256"/>
      <c r="D56" s="230"/>
      <c r="E56" s="230"/>
      <c r="F56" s="230"/>
      <c r="G56" s="230"/>
      <c r="H56" s="230"/>
      <c r="I56" s="230"/>
      <c r="J56" s="230"/>
      <c r="K56" s="148"/>
      <c r="L56" s="148"/>
      <c r="M56" s="148"/>
      <c r="N56" s="148"/>
      <c r="O56" s="148"/>
      <c r="P56" s="148"/>
      <c r="Q56" s="148"/>
      <c r="R56" s="148"/>
      <c r="S56" s="148"/>
      <c r="T56" s="148"/>
      <c r="U56" s="148"/>
      <c r="V56" s="148"/>
      <c r="W56" s="148"/>
      <c r="X56" s="148"/>
      <c r="Y56" s="148"/>
      <c r="Z56" s="148"/>
    </row>
    <row r="57" spans="1:26" ht="18.75" x14ac:dyDescent="0.25">
      <c r="A57" s="234"/>
      <c r="B57" s="407" t="s">
        <v>5380</v>
      </c>
      <c r="C57" s="408"/>
      <c r="D57" s="408"/>
      <c r="E57" s="408"/>
      <c r="F57" s="408"/>
      <c r="G57" s="408"/>
      <c r="H57" s="408"/>
      <c r="I57" s="243"/>
      <c r="J57" s="233"/>
      <c r="K57" s="105"/>
      <c r="L57" s="105"/>
      <c r="M57" s="105"/>
      <c r="N57" s="105"/>
      <c r="O57" s="105"/>
      <c r="P57" s="105"/>
      <c r="Q57" s="105"/>
      <c r="R57" s="105"/>
      <c r="S57" s="105"/>
      <c r="T57" s="105"/>
      <c r="U57" s="105"/>
      <c r="V57" s="105"/>
      <c r="W57" s="105"/>
      <c r="X57" s="105"/>
      <c r="Y57" s="105"/>
      <c r="Z57" s="105"/>
    </row>
    <row r="58" spans="1:26" x14ac:dyDescent="0.25">
      <c r="A58" s="234"/>
      <c r="B58" s="232"/>
      <c r="C58" s="232"/>
      <c r="D58" s="232"/>
      <c r="E58" s="232"/>
      <c r="F58" s="232"/>
      <c r="G58" s="232"/>
      <c r="H58" s="232"/>
      <c r="I58" s="232"/>
      <c r="J58" s="233"/>
      <c r="K58" s="105"/>
      <c r="L58" s="105"/>
      <c r="M58" s="105"/>
      <c r="N58" s="105"/>
      <c r="O58" s="105"/>
      <c r="P58" s="105"/>
      <c r="Q58" s="105"/>
      <c r="R58" s="105"/>
      <c r="S58" s="105"/>
      <c r="T58" s="105"/>
      <c r="U58" s="105"/>
      <c r="V58" s="105"/>
      <c r="W58" s="105"/>
      <c r="X58" s="105"/>
      <c r="Y58" s="105"/>
      <c r="Z58" s="105"/>
    </row>
    <row r="59" spans="1:26" x14ac:dyDescent="0.25">
      <c r="A59" s="234"/>
      <c r="B59" s="232"/>
      <c r="C59" s="244" t="s">
        <v>1478</v>
      </c>
      <c r="D59" s="244"/>
      <c r="E59" s="245">
        <f>IF(SUM(D68:D72)=0,"NA",SUM(E68:E72)/SUM(D68:D72))</f>
        <v>1</v>
      </c>
      <c r="F59" s="246"/>
      <c r="G59" s="248"/>
      <c r="H59" s="234"/>
      <c r="I59" s="232"/>
      <c r="J59" s="233"/>
      <c r="K59" s="105"/>
      <c r="L59" s="105"/>
      <c r="M59" s="105"/>
      <c r="N59" s="105"/>
      <c r="O59" s="105"/>
      <c r="P59" s="105"/>
      <c r="Q59" s="105"/>
      <c r="R59" s="105"/>
      <c r="S59" s="105"/>
      <c r="T59" s="105"/>
      <c r="U59" s="105"/>
      <c r="V59" s="105"/>
      <c r="W59" s="105"/>
      <c r="X59" s="105"/>
      <c r="Y59" s="105"/>
      <c r="Z59" s="105"/>
    </row>
    <row r="60" spans="1:26" x14ac:dyDescent="0.25">
      <c r="A60" s="234"/>
      <c r="B60" s="234"/>
      <c r="C60" s="244" t="s">
        <v>1480</v>
      </c>
      <c r="D60" s="244"/>
      <c r="E60" s="245">
        <f>IF(SUM(D68:D72)=0,"NA",SUM(E77:E85)/SUM(D77:D85))</f>
        <v>1</v>
      </c>
      <c r="F60" s="246"/>
      <c r="G60" s="248"/>
      <c r="H60" s="234"/>
      <c r="I60" s="232"/>
      <c r="J60" s="233"/>
      <c r="K60" s="105"/>
      <c r="L60" s="105"/>
      <c r="M60" s="105"/>
      <c r="N60" s="105"/>
      <c r="O60" s="105"/>
      <c r="P60" s="105"/>
      <c r="Q60" s="105"/>
      <c r="R60" s="105"/>
      <c r="S60" s="105"/>
      <c r="T60" s="105"/>
      <c r="U60" s="105"/>
      <c r="V60" s="105"/>
      <c r="W60" s="105"/>
      <c r="X60" s="105"/>
      <c r="Y60" s="105"/>
      <c r="Z60" s="105"/>
    </row>
    <row r="61" spans="1:26" x14ac:dyDescent="0.25">
      <c r="A61" s="234"/>
      <c r="B61" s="234"/>
      <c r="C61" s="244" t="s">
        <v>1482</v>
      </c>
      <c r="D61" s="244"/>
      <c r="E61" s="177">
        <f>IF(SUM(D68:D72)=0,"NA",E59*0.6+E60*0.4)</f>
        <v>1</v>
      </c>
      <c r="F61" s="249"/>
      <c r="G61" s="235" t="s">
        <v>3917</v>
      </c>
      <c r="H61" s="234"/>
      <c r="I61" s="232"/>
      <c r="J61" s="233"/>
      <c r="K61" s="105"/>
      <c r="L61" s="105"/>
      <c r="M61" s="105"/>
      <c r="N61" s="105"/>
      <c r="O61" s="105"/>
      <c r="P61" s="105"/>
      <c r="Q61" s="105"/>
      <c r="R61" s="105"/>
      <c r="S61" s="105"/>
      <c r="T61" s="105"/>
      <c r="U61" s="105"/>
      <c r="V61" s="105"/>
      <c r="W61" s="105"/>
      <c r="X61" s="105"/>
      <c r="Y61" s="105"/>
      <c r="Z61" s="105"/>
    </row>
    <row r="62" spans="1:26" x14ac:dyDescent="0.25">
      <c r="A62" s="234"/>
      <c r="B62" s="234"/>
      <c r="C62" s="234"/>
      <c r="D62" s="234"/>
      <c r="E62" s="236"/>
      <c r="F62" s="236"/>
      <c r="G62" s="234"/>
      <c r="H62" s="234"/>
      <c r="I62" s="232"/>
      <c r="J62" s="233"/>
      <c r="K62" s="105"/>
      <c r="L62" s="105"/>
      <c r="M62" s="105"/>
      <c r="N62" s="105"/>
      <c r="O62" s="105"/>
      <c r="P62" s="105"/>
      <c r="Q62" s="105"/>
      <c r="R62" s="105"/>
      <c r="S62" s="105"/>
      <c r="T62" s="105"/>
      <c r="U62" s="105"/>
      <c r="V62" s="105"/>
      <c r="W62" s="105"/>
      <c r="X62" s="105"/>
      <c r="Y62" s="105"/>
      <c r="Z62" s="105"/>
    </row>
    <row r="63" spans="1:26" x14ac:dyDescent="0.25">
      <c r="A63" s="230"/>
      <c r="B63" s="231"/>
      <c r="C63" s="232"/>
      <c r="D63" s="231"/>
      <c r="E63" s="231"/>
      <c r="F63" s="231"/>
      <c r="G63" s="231"/>
      <c r="H63" s="232"/>
      <c r="I63" s="232"/>
      <c r="J63" s="233"/>
      <c r="K63" s="148"/>
      <c r="L63" s="148"/>
      <c r="M63" s="148"/>
      <c r="N63" s="148"/>
      <c r="O63" s="148"/>
      <c r="P63" s="148"/>
      <c r="Q63" s="148"/>
      <c r="R63" s="148"/>
      <c r="S63" s="148"/>
      <c r="T63" s="148"/>
      <c r="U63" s="148"/>
      <c r="V63" s="148"/>
      <c r="W63" s="148"/>
      <c r="X63" s="148"/>
      <c r="Y63" s="148"/>
      <c r="Z63" s="148"/>
    </row>
    <row r="64" spans="1:26" x14ac:dyDescent="0.25">
      <c r="A64" s="230"/>
      <c r="B64" s="91"/>
      <c r="C64" s="251"/>
      <c r="D64" s="252"/>
      <c r="E64" s="409"/>
      <c r="F64" s="410"/>
      <c r="G64" s="410"/>
      <c r="H64" s="252"/>
      <c r="I64" s="92"/>
      <c r="J64" s="233"/>
      <c r="K64" s="148"/>
      <c r="L64" s="148"/>
      <c r="M64" s="148"/>
      <c r="N64" s="148"/>
      <c r="O64" s="148"/>
      <c r="P64" s="148"/>
      <c r="Q64" s="148"/>
      <c r="R64" s="148"/>
      <c r="S64" s="148"/>
      <c r="T64" s="148"/>
      <c r="U64" s="148"/>
      <c r="V64" s="148"/>
      <c r="W64" s="148"/>
      <c r="X64" s="148"/>
      <c r="Y64" s="148"/>
      <c r="Z64" s="148"/>
    </row>
    <row r="65" spans="1:26" x14ac:dyDescent="0.25">
      <c r="A65" s="230"/>
      <c r="B65" s="49"/>
      <c r="C65" s="234" t="s">
        <v>1484</v>
      </c>
      <c r="D65" s="253"/>
      <c r="E65" s="253"/>
      <c r="F65" s="253"/>
      <c r="G65" s="253"/>
      <c r="H65" s="253"/>
      <c r="I65" s="93"/>
      <c r="J65" s="233"/>
      <c r="K65" s="148"/>
      <c r="L65" s="148"/>
      <c r="M65" s="148"/>
      <c r="N65" s="148"/>
      <c r="O65" s="148"/>
      <c r="P65" s="148"/>
      <c r="Q65" s="148"/>
      <c r="R65" s="148"/>
      <c r="S65" s="148"/>
      <c r="T65" s="148"/>
      <c r="U65" s="148"/>
      <c r="V65" s="148"/>
      <c r="W65" s="148"/>
      <c r="X65" s="148"/>
      <c r="Y65" s="148"/>
      <c r="Z65" s="148"/>
    </row>
    <row r="66" spans="1:26" x14ac:dyDescent="0.25">
      <c r="A66" s="230"/>
      <c r="B66" s="123"/>
      <c r="C66" s="234"/>
      <c r="D66" s="253"/>
      <c r="E66" s="253"/>
      <c r="F66" s="253"/>
      <c r="G66" s="253"/>
      <c r="H66" s="253"/>
      <c r="I66" s="93"/>
      <c r="J66" s="233"/>
      <c r="K66" s="148"/>
      <c r="L66" s="148"/>
      <c r="M66" s="148"/>
      <c r="N66" s="148"/>
      <c r="O66" s="148"/>
      <c r="P66" s="148"/>
      <c r="Q66" s="148"/>
      <c r="R66" s="148"/>
      <c r="S66" s="148"/>
      <c r="T66" s="148"/>
      <c r="U66" s="148"/>
      <c r="V66" s="148"/>
      <c r="W66" s="148"/>
      <c r="X66" s="148"/>
      <c r="Y66" s="148"/>
      <c r="Z66" s="148"/>
    </row>
    <row r="67" spans="1:26" x14ac:dyDescent="0.25">
      <c r="A67" s="230"/>
      <c r="B67" s="123"/>
      <c r="C67" s="232" t="s">
        <v>726</v>
      </c>
      <c r="D67" s="231"/>
      <c r="E67" s="231" t="s">
        <v>1485</v>
      </c>
      <c r="F67" s="231" t="s">
        <v>712</v>
      </c>
      <c r="G67" s="231" t="s">
        <v>1486</v>
      </c>
      <c r="H67" s="253"/>
      <c r="I67" s="93"/>
      <c r="J67" s="233"/>
      <c r="K67" s="148"/>
      <c r="L67" s="148"/>
      <c r="M67" s="148"/>
      <c r="N67" s="148"/>
      <c r="O67" s="148"/>
      <c r="P67" s="148"/>
      <c r="Q67" s="148"/>
      <c r="R67" s="148"/>
      <c r="S67" s="148"/>
      <c r="T67" s="148"/>
      <c r="U67" s="148"/>
      <c r="V67" s="148"/>
      <c r="W67" s="148"/>
      <c r="X67" s="148"/>
      <c r="Y67" s="148"/>
      <c r="Z67" s="148"/>
    </row>
    <row r="68" spans="1:26" x14ac:dyDescent="0.25">
      <c r="A68" s="230"/>
      <c r="B68" s="49"/>
      <c r="C68" s="124" t="s">
        <v>1487</v>
      </c>
      <c r="D68" s="153">
        <f>IF(E68="Justificado",0,1)</f>
        <v>1</v>
      </c>
      <c r="E68" s="126">
        <v>1</v>
      </c>
      <c r="F68" s="126"/>
      <c r="G68" s="127"/>
      <c r="H68" s="253"/>
      <c r="I68" s="93"/>
      <c r="J68" s="230"/>
      <c r="K68" s="148"/>
      <c r="L68" s="148"/>
      <c r="M68" s="148"/>
      <c r="N68" s="148"/>
      <c r="O68" s="148"/>
      <c r="P68" s="148"/>
      <c r="Q68" s="148"/>
      <c r="R68" s="148"/>
      <c r="S68" s="148"/>
      <c r="T68" s="148"/>
      <c r="U68" s="148"/>
      <c r="V68" s="148"/>
      <c r="W68" s="148"/>
      <c r="X68" s="148"/>
      <c r="Y68" s="148"/>
      <c r="Z68" s="148"/>
    </row>
    <row r="69" spans="1:26" ht="24" x14ac:dyDescent="0.25">
      <c r="A69" s="230"/>
      <c r="B69" s="49"/>
      <c r="C69" s="124" t="s">
        <v>1488</v>
      </c>
      <c r="D69" s="153">
        <f>IF(E69="Justificado",0,1)</f>
        <v>1</v>
      </c>
      <c r="E69" s="126">
        <v>1</v>
      </c>
      <c r="F69" s="126"/>
      <c r="G69" s="127"/>
      <c r="H69" s="253"/>
      <c r="I69" s="93"/>
      <c r="J69" s="230"/>
      <c r="K69" s="148"/>
      <c r="L69" s="148"/>
      <c r="M69" s="148"/>
      <c r="N69" s="148"/>
      <c r="O69" s="148"/>
      <c r="P69" s="148"/>
      <c r="Q69" s="148"/>
      <c r="R69" s="148"/>
      <c r="S69" s="148"/>
      <c r="T69" s="148"/>
      <c r="U69" s="148"/>
      <c r="V69" s="148"/>
      <c r="W69" s="148"/>
      <c r="X69" s="148"/>
      <c r="Y69" s="148"/>
      <c r="Z69" s="148"/>
    </row>
    <row r="70" spans="1:26" ht="24" x14ac:dyDescent="0.25">
      <c r="A70" s="230"/>
      <c r="B70" s="49"/>
      <c r="C70" s="136" t="s">
        <v>5381</v>
      </c>
      <c r="D70" s="153">
        <f t="shared" ref="D70:D72" si="3">IF(E70="Justificado",0,1)</f>
        <v>1</v>
      </c>
      <c r="E70" s="126">
        <v>1</v>
      </c>
      <c r="F70" s="126"/>
      <c r="G70" s="127"/>
      <c r="H70" s="253"/>
      <c r="I70" s="93"/>
      <c r="J70" s="230"/>
      <c r="K70" s="148"/>
      <c r="L70" s="148"/>
      <c r="M70" s="148"/>
      <c r="N70" s="148"/>
      <c r="O70" s="148"/>
      <c r="P70" s="148"/>
      <c r="Q70" s="148"/>
      <c r="R70" s="148"/>
      <c r="S70" s="148"/>
      <c r="T70" s="148"/>
      <c r="U70" s="148"/>
      <c r="V70" s="148"/>
      <c r="W70" s="148"/>
      <c r="X70" s="148"/>
      <c r="Y70" s="148"/>
      <c r="Z70" s="148"/>
    </row>
    <row r="71" spans="1:26" x14ac:dyDescent="0.25">
      <c r="A71" s="230"/>
      <c r="B71" s="49"/>
      <c r="C71" s="136" t="s">
        <v>5382</v>
      </c>
      <c r="D71" s="153">
        <f t="shared" si="3"/>
        <v>1</v>
      </c>
      <c r="E71" s="126">
        <v>1</v>
      </c>
      <c r="F71" s="126"/>
      <c r="G71" s="127"/>
      <c r="H71" s="253"/>
      <c r="I71" s="93"/>
      <c r="J71" s="230"/>
      <c r="K71" s="148"/>
      <c r="L71" s="148"/>
      <c r="M71" s="148"/>
      <c r="N71" s="148"/>
      <c r="O71" s="148"/>
      <c r="P71" s="148"/>
      <c r="Q71" s="148"/>
      <c r="R71" s="148"/>
      <c r="S71" s="148"/>
      <c r="T71" s="148"/>
      <c r="U71" s="148"/>
      <c r="V71" s="148"/>
      <c r="W71" s="148"/>
      <c r="X71" s="148"/>
      <c r="Y71" s="148"/>
      <c r="Z71" s="148"/>
    </row>
    <row r="72" spans="1:26" ht="36" x14ac:dyDescent="0.25">
      <c r="A72" s="230"/>
      <c r="B72" s="49"/>
      <c r="C72" s="136" t="s">
        <v>5383</v>
      </c>
      <c r="D72" s="153">
        <f t="shared" si="3"/>
        <v>1</v>
      </c>
      <c r="E72" s="126">
        <v>1</v>
      </c>
      <c r="F72" s="126"/>
      <c r="G72" s="127"/>
      <c r="H72" s="253"/>
      <c r="I72" s="93"/>
      <c r="J72" s="230"/>
      <c r="K72" s="148"/>
      <c r="L72" s="148"/>
      <c r="M72" s="148"/>
      <c r="N72" s="148"/>
      <c r="O72" s="148"/>
      <c r="P72" s="148"/>
      <c r="Q72" s="148"/>
      <c r="R72" s="148"/>
      <c r="S72" s="148"/>
      <c r="T72" s="148"/>
      <c r="U72" s="148"/>
      <c r="V72" s="148"/>
      <c r="W72" s="148"/>
      <c r="X72" s="148"/>
      <c r="Y72" s="148"/>
      <c r="Z72" s="148"/>
    </row>
    <row r="73" spans="1:26" x14ac:dyDescent="0.25">
      <c r="A73" s="230"/>
      <c r="B73" s="49"/>
      <c r="C73" s="234"/>
      <c r="D73" s="253"/>
      <c r="E73" s="253"/>
      <c r="F73" s="253"/>
      <c r="G73" s="253"/>
      <c r="H73" s="253"/>
      <c r="I73" s="129"/>
      <c r="J73" s="230"/>
      <c r="K73" s="148"/>
      <c r="L73" s="148"/>
      <c r="M73" s="148"/>
      <c r="N73" s="148"/>
      <c r="O73" s="148"/>
      <c r="P73" s="148"/>
      <c r="Q73" s="148"/>
      <c r="R73" s="148"/>
      <c r="S73" s="148"/>
      <c r="T73" s="148"/>
      <c r="U73" s="148"/>
      <c r="V73" s="148"/>
      <c r="W73" s="148"/>
      <c r="X73" s="148"/>
      <c r="Y73" s="148"/>
      <c r="Z73" s="148"/>
    </row>
    <row r="74" spans="1:26" x14ac:dyDescent="0.25">
      <c r="A74" s="230"/>
      <c r="B74" s="49"/>
      <c r="C74" s="234" t="s">
        <v>1480</v>
      </c>
      <c r="D74" s="253"/>
      <c r="E74" s="253"/>
      <c r="F74" s="253"/>
      <c r="G74" s="253"/>
      <c r="H74" s="253"/>
      <c r="I74" s="129"/>
      <c r="J74" s="230"/>
      <c r="K74" s="148"/>
      <c r="L74" s="148"/>
      <c r="M74" s="148"/>
      <c r="N74" s="148"/>
      <c r="O74" s="148"/>
      <c r="P74" s="148"/>
      <c r="Q74" s="148"/>
      <c r="R74" s="148"/>
      <c r="S74" s="148"/>
      <c r="T74" s="148"/>
      <c r="U74" s="148"/>
      <c r="V74" s="148"/>
      <c r="W74" s="148"/>
      <c r="X74" s="148"/>
      <c r="Y74" s="148"/>
      <c r="Z74" s="148"/>
    </row>
    <row r="75" spans="1:26" x14ac:dyDescent="0.25">
      <c r="A75" s="230"/>
      <c r="B75" s="49"/>
      <c r="C75" s="234"/>
      <c r="D75" s="253"/>
      <c r="E75" s="253"/>
      <c r="F75" s="253"/>
      <c r="G75" s="253"/>
      <c r="H75" s="253"/>
      <c r="I75" s="129"/>
      <c r="J75" s="230"/>
      <c r="K75" s="148"/>
      <c r="L75" s="148"/>
      <c r="M75" s="148"/>
      <c r="N75" s="148"/>
      <c r="O75" s="148"/>
      <c r="P75" s="148"/>
      <c r="Q75" s="148"/>
      <c r="R75" s="148"/>
      <c r="S75" s="148"/>
      <c r="T75" s="148"/>
      <c r="U75" s="148"/>
      <c r="V75" s="148"/>
      <c r="W75" s="148"/>
      <c r="X75" s="148"/>
      <c r="Y75" s="148"/>
      <c r="Z75" s="148"/>
    </row>
    <row r="76" spans="1:26" x14ac:dyDescent="0.25">
      <c r="A76" s="230"/>
      <c r="B76" s="49"/>
      <c r="C76" s="232" t="s">
        <v>726</v>
      </c>
      <c r="D76" s="231"/>
      <c r="E76" s="231" t="s">
        <v>1485</v>
      </c>
      <c r="F76" s="231" t="s">
        <v>712</v>
      </c>
      <c r="G76" s="231" t="s">
        <v>1486</v>
      </c>
      <c r="H76" s="253"/>
      <c r="I76" s="129"/>
      <c r="J76" s="230"/>
      <c r="K76" s="148"/>
      <c r="L76" s="148"/>
      <c r="M76" s="148"/>
      <c r="N76" s="148"/>
      <c r="O76" s="148"/>
      <c r="P76" s="148"/>
      <c r="Q76" s="148"/>
      <c r="R76" s="148"/>
      <c r="S76" s="148"/>
      <c r="T76" s="148"/>
      <c r="U76" s="148"/>
      <c r="V76" s="148"/>
      <c r="W76" s="148"/>
      <c r="X76" s="148"/>
      <c r="Y76" s="148"/>
      <c r="Z76" s="148"/>
    </row>
    <row r="77" spans="1:26" x14ac:dyDescent="0.25">
      <c r="A77" s="230"/>
      <c r="B77" s="49"/>
      <c r="C77" s="130" t="s">
        <v>5270</v>
      </c>
      <c r="D77" s="153">
        <f t="shared" ref="D77:D83" si="4">IF(E77="Justificado",0,1)</f>
        <v>1</v>
      </c>
      <c r="E77" s="126">
        <v>1</v>
      </c>
      <c r="F77" s="126"/>
      <c r="G77" s="127"/>
      <c r="H77" s="253"/>
      <c r="I77" s="129"/>
      <c r="J77" s="230"/>
      <c r="K77" s="148"/>
      <c r="L77" s="148"/>
      <c r="M77" s="148"/>
      <c r="N77" s="148"/>
      <c r="O77" s="148"/>
      <c r="P77" s="148"/>
      <c r="Q77" s="148"/>
      <c r="R77" s="148"/>
      <c r="S77" s="148"/>
      <c r="T77" s="148"/>
      <c r="U77" s="148"/>
      <c r="V77" s="148"/>
      <c r="W77" s="148"/>
      <c r="X77" s="148"/>
      <c r="Y77" s="148"/>
      <c r="Z77" s="148"/>
    </row>
    <row r="78" spans="1:26" ht="36" x14ac:dyDescent="0.25">
      <c r="A78" s="230"/>
      <c r="B78" s="49"/>
      <c r="C78" s="124" t="s">
        <v>5134</v>
      </c>
      <c r="D78" s="153">
        <f t="shared" si="4"/>
        <v>1</v>
      </c>
      <c r="E78" s="126">
        <v>1</v>
      </c>
      <c r="F78" s="126"/>
      <c r="G78" s="127"/>
      <c r="H78" s="253"/>
      <c r="I78" s="129"/>
      <c r="J78" s="230"/>
      <c r="K78" s="148"/>
      <c r="L78" s="148"/>
      <c r="M78" s="148"/>
      <c r="N78" s="148"/>
      <c r="O78" s="148"/>
      <c r="P78" s="148"/>
      <c r="Q78" s="148"/>
      <c r="R78" s="148"/>
      <c r="S78" s="148"/>
      <c r="T78" s="148"/>
      <c r="U78" s="148"/>
      <c r="V78" s="148"/>
      <c r="W78" s="148"/>
      <c r="X78" s="148"/>
      <c r="Y78" s="148"/>
      <c r="Z78" s="148"/>
    </row>
    <row r="79" spans="1:26" ht="48" x14ac:dyDescent="0.25">
      <c r="A79" s="230"/>
      <c r="B79" s="49"/>
      <c r="C79" s="124" t="s">
        <v>5135</v>
      </c>
      <c r="D79" s="153">
        <f t="shared" si="4"/>
        <v>1</v>
      </c>
      <c r="E79" s="126">
        <v>1</v>
      </c>
      <c r="F79" s="126"/>
      <c r="G79" s="127"/>
      <c r="H79" s="253"/>
      <c r="I79" s="129"/>
      <c r="J79" s="230"/>
      <c r="K79" s="148"/>
      <c r="L79" s="148"/>
      <c r="M79" s="148"/>
      <c r="N79" s="148"/>
      <c r="O79" s="148"/>
      <c r="P79" s="148"/>
      <c r="Q79" s="148"/>
      <c r="R79" s="148"/>
      <c r="S79" s="148"/>
      <c r="T79" s="148"/>
      <c r="U79" s="148"/>
      <c r="V79" s="148"/>
      <c r="W79" s="148"/>
      <c r="X79" s="148"/>
      <c r="Y79" s="148"/>
      <c r="Z79" s="148"/>
    </row>
    <row r="80" spans="1:26" ht="36" x14ac:dyDescent="0.25">
      <c r="A80" s="230"/>
      <c r="B80" s="49"/>
      <c r="C80" s="124" t="s">
        <v>5136</v>
      </c>
      <c r="D80" s="153">
        <f t="shared" si="4"/>
        <v>1</v>
      </c>
      <c r="E80" s="126">
        <v>1</v>
      </c>
      <c r="F80" s="126"/>
      <c r="G80" s="127"/>
      <c r="H80" s="253"/>
      <c r="I80" s="129"/>
      <c r="J80" s="230"/>
      <c r="K80" s="148"/>
      <c r="L80" s="148"/>
      <c r="M80" s="148"/>
      <c r="N80" s="148"/>
      <c r="O80" s="148"/>
      <c r="P80" s="148"/>
      <c r="Q80" s="148"/>
      <c r="R80" s="148"/>
      <c r="S80" s="148"/>
      <c r="T80" s="148"/>
      <c r="U80" s="148"/>
      <c r="V80" s="148"/>
      <c r="W80" s="148"/>
      <c r="X80" s="148"/>
      <c r="Y80" s="148"/>
      <c r="Z80" s="148"/>
    </row>
    <row r="81" spans="1:26" ht="24" x14ac:dyDescent="0.25">
      <c r="A81" s="230"/>
      <c r="B81" s="49"/>
      <c r="C81" s="124" t="s">
        <v>4238</v>
      </c>
      <c r="D81" s="153">
        <f t="shared" si="4"/>
        <v>1</v>
      </c>
      <c r="E81" s="126">
        <v>1</v>
      </c>
      <c r="F81" s="126"/>
      <c r="G81" s="127"/>
      <c r="H81" s="253"/>
      <c r="I81" s="129"/>
      <c r="J81" s="230"/>
      <c r="K81" s="148"/>
      <c r="L81" s="148"/>
      <c r="M81" s="148"/>
      <c r="N81" s="148"/>
      <c r="O81" s="148"/>
      <c r="P81" s="148"/>
      <c r="Q81" s="148"/>
      <c r="R81" s="148"/>
      <c r="S81" s="148"/>
      <c r="T81" s="148"/>
      <c r="U81" s="148"/>
      <c r="V81" s="148"/>
      <c r="W81" s="148"/>
      <c r="X81" s="148"/>
      <c r="Y81" s="148"/>
      <c r="Z81" s="148"/>
    </row>
    <row r="82" spans="1:26" ht="24" x14ac:dyDescent="0.25">
      <c r="A82" s="230"/>
      <c r="B82" s="49"/>
      <c r="C82" s="124" t="s">
        <v>5137</v>
      </c>
      <c r="D82" s="153">
        <f t="shared" si="4"/>
        <v>1</v>
      </c>
      <c r="E82" s="126">
        <v>1</v>
      </c>
      <c r="F82" s="126"/>
      <c r="G82" s="127"/>
      <c r="H82" s="253"/>
      <c r="I82" s="129"/>
      <c r="J82" s="230"/>
      <c r="K82" s="148"/>
      <c r="L82" s="148"/>
      <c r="M82" s="148"/>
      <c r="N82" s="148"/>
      <c r="O82" s="148"/>
      <c r="P82" s="148"/>
      <c r="Q82" s="148"/>
      <c r="R82" s="148"/>
      <c r="S82" s="148"/>
      <c r="T82" s="148"/>
      <c r="U82" s="148"/>
      <c r="V82" s="148"/>
      <c r="W82" s="148"/>
      <c r="X82" s="148"/>
      <c r="Y82" s="148"/>
      <c r="Z82" s="148"/>
    </row>
    <row r="83" spans="1:26" ht="48" x14ac:dyDescent="0.25">
      <c r="A83" s="230"/>
      <c r="B83" s="49"/>
      <c r="C83" s="124" t="s">
        <v>5138</v>
      </c>
      <c r="D83" s="153">
        <f t="shared" si="4"/>
        <v>1</v>
      </c>
      <c r="E83" s="126">
        <v>1</v>
      </c>
      <c r="F83" s="126"/>
      <c r="G83" s="127"/>
      <c r="H83" s="253"/>
      <c r="I83" s="129"/>
      <c r="J83" s="230"/>
      <c r="K83" s="148"/>
      <c r="L83" s="148"/>
      <c r="M83" s="148"/>
      <c r="N83" s="148"/>
      <c r="O83" s="148"/>
      <c r="P83" s="148"/>
      <c r="Q83" s="148"/>
      <c r="R83" s="148"/>
      <c r="S83" s="148"/>
      <c r="T83" s="148"/>
      <c r="U83" s="148"/>
      <c r="V83" s="148"/>
      <c r="W83" s="148"/>
      <c r="X83" s="148"/>
      <c r="Y83" s="148"/>
      <c r="Z83" s="148"/>
    </row>
    <row r="84" spans="1:26" ht="48" x14ac:dyDescent="0.25">
      <c r="A84" s="230"/>
      <c r="B84" s="49"/>
      <c r="C84" s="130" t="s">
        <v>5384</v>
      </c>
      <c r="D84" s="153">
        <f t="shared" ref="D84:D85" si="5">IF(E84="Justificado",0,1)</f>
        <v>1</v>
      </c>
      <c r="E84" s="126">
        <v>1</v>
      </c>
      <c r="F84" s="126"/>
      <c r="G84" s="127"/>
      <c r="H84" s="253"/>
      <c r="I84" s="129"/>
      <c r="J84" s="230"/>
      <c r="K84" s="148"/>
      <c r="L84" s="148"/>
      <c r="M84" s="148"/>
      <c r="N84" s="148"/>
      <c r="O84" s="148"/>
      <c r="P84" s="148"/>
      <c r="Q84" s="148"/>
      <c r="R84" s="148"/>
      <c r="S84" s="148"/>
      <c r="T84" s="148"/>
      <c r="U84" s="148"/>
      <c r="V84" s="148"/>
      <c r="W84" s="148"/>
      <c r="X84" s="148"/>
      <c r="Y84" s="148"/>
      <c r="Z84" s="148"/>
    </row>
    <row r="85" spans="1:26" x14ac:dyDescent="0.25">
      <c r="A85" s="230"/>
      <c r="B85" s="49"/>
      <c r="C85" s="124" t="s">
        <v>4716</v>
      </c>
      <c r="D85" s="153">
        <f t="shared" si="5"/>
        <v>1</v>
      </c>
      <c r="E85" s="126">
        <v>1</v>
      </c>
      <c r="F85" s="126"/>
      <c r="G85" s="127"/>
      <c r="H85" s="253"/>
      <c r="I85" s="129"/>
      <c r="J85" s="230"/>
      <c r="K85" s="148"/>
      <c r="L85" s="148"/>
      <c r="M85" s="148"/>
      <c r="N85" s="148"/>
      <c r="O85" s="148"/>
      <c r="P85" s="148"/>
      <c r="Q85" s="148"/>
      <c r="R85" s="148"/>
      <c r="S85" s="148"/>
      <c r="T85" s="148"/>
      <c r="U85" s="148"/>
      <c r="V85" s="148"/>
      <c r="W85" s="148"/>
      <c r="X85" s="148"/>
      <c r="Y85" s="148"/>
      <c r="Z85" s="148"/>
    </row>
    <row r="86" spans="1:26" x14ac:dyDescent="0.25">
      <c r="A86" s="230"/>
      <c r="B86" s="97"/>
      <c r="C86" s="254"/>
      <c r="D86" s="255"/>
      <c r="E86" s="255"/>
      <c r="F86" s="255"/>
      <c r="G86" s="255"/>
      <c r="H86" s="255"/>
      <c r="I86" s="98"/>
      <c r="J86" s="230"/>
      <c r="K86" s="148"/>
      <c r="L86" s="148"/>
      <c r="M86" s="148"/>
      <c r="N86" s="148"/>
      <c r="O86" s="148"/>
      <c r="P86" s="148"/>
      <c r="Q86" s="148"/>
      <c r="R86" s="148"/>
      <c r="S86" s="148"/>
      <c r="T86" s="148"/>
      <c r="U86" s="148"/>
      <c r="V86" s="148"/>
      <c r="W86" s="148"/>
      <c r="X86" s="148"/>
      <c r="Y86" s="148"/>
      <c r="Z86" s="148"/>
    </row>
    <row r="87" spans="1:26" x14ac:dyDescent="0.25">
      <c r="A87" s="230"/>
      <c r="B87" s="230"/>
      <c r="C87" s="256"/>
      <c r="D87" s="230"/>
      <c r="E87" s="230"/>
      <c r="F87" s="230"/>
      <c r="G87" s="230"/>
      <c r="H87" s="230"/>
      <c r="I87" s="230"/>
      <c r="J87" s="230"/>
      <c r="K87" s="148"/>
      <c r="L87" s="148"/>
      <c r="M87" s="148"/>
      <c r="N87" s="148"/>
      <c r="O87" s="148"/>
      <c r="P87" s="148"/>
      <c r="Q87" s="148"/>
      <c r="R87" s="148"/>
      <c r="S87" s="148"/>
      <c r="T87" s="148"/>
      <c r="U87" s="148"/>
      <c r="V87" s="148"/>
      <c r="W87" s="148"/>
      <c r="X87" s="148"/>
      <c r="Y87" s="148"/>
      <c r="Z87" s="148"/>
    </row>
    <row r="88" spans="1:26" x14ac:dyDescent="0.25">
      <c r="A88" s="230"/>
      <c r="B88" s="230"/>
      <c r="C88" s="256"/>
      <c r="D88" s="230"/>
      <c r="E88" s="230"/>
      <c r="F88" s="230"/>
      <c r="G88" s="230"/>
      <c r="H88" s="230"/>
      <c r="I88" s="230"/>
      <c r="J88" s="230"/>
      <c r="K88" s="148"/>
      <c r="L88" s="148"/>
      <c r="M88" s="148"/>
      <c r="N88" s="148"/>
      <c r="O88" s="148"/>
      <c r="P88" s="148"/>
      <c r="Q88" s="148"/>
      <c r="R88" s="148"/>
      <c r="S88" s="148"/>
      <c r="T88" s="148"/>
      <c r="U88" s="148"/>
      <c r="V88" s="148"/>
      <c r="W88" s="148"/>
      <c r="X88" s="148"/>
      <c r="Y88" s="148"/>
      <c r="Z88" s="148"/>
    </row>
    <row r="89" spans="1:26" ht="18.75" x14ac:dyDescent="0.25">
      <c r="A89" s="234"/>
      <c r="B89" s="407" t="s">
        <v>5385</v>
      </c>
      <c r="C89" s="408"/>
      <c r="D89" s="408"/>
      <c r="E89" s="408"/>
      <c r="F89" s="408"/>
      <c r="G89" s="408"/>
      <c r="H89" s="408"/>
      <c r="I89" s="243"/>
      <c r="J89" s="233"/>
      <c r="K89" s="105"/>
      <c r="L89" s="105"/>
      <c r="M89" s="105"/>
      <c r="N89" s="105"/>
      <c r="O89" s="105"/>
      <c r="P89" s="105"/>
      <c r="Q89" s="105"/>
      <c r="R89" s="105"/>
      <c r="S89" s="105"/>
      <c r="T89" s="105"/>
      <c r="U89" s="105"/>
      <c r="V89" s="105"/>
      <c r="W89" s="105"/>
      <c r="X89" s="105"/>
      <c r="Y89" s="105"/>
      <c r="Z89" s="105"/>
    </row>
    <row r="90" spans="1:26" x14ac:dyDescent="0.25">
      <c r="A90" s="234"/>
      <c r="B90" s="232"/>
      <c r="C90" s="232"/>
      <c r="D90" s="232"/>
      <c r="E90" s="232"/>
      <c r="F90" s="232"/>
      <c r="G90" s="232"/>
      <c r="H90" s="232"/>
      <c r="I90" s="232"/>
      <c r="J90" s="233"/>
      <c r="K90" s="105"/>
      <c r="L90" s="105"/>
      <c r="M90" s="105"/>
      <c r="N90" s="105"/>
      <c r="O90" s="105"/>
      <c r="P90" s="105"/>
      <c r="Q90" s="105"/>
      <c r="R90" s="105"/>
      <c r="S90" s="105"/>
      <c r="T90" s="105"/>
      <c r="U90" s="105"/>
      <c r="V90" s="105"/>
      <c r="W90" s="105"/>
      <c r="X90" s="105"/>
      <c r="Y90" s="105"/>
      <c r="Z90" s="105"/>
    </row>
    <row r="91" spans="1:26" x14ac:dyDescent="0.25">
      <c r="A91" s="234"/>
      <c r="B91" s="232"/>
      <c r="C91" s="244" t="s">
        <v>1478</v>
      </c>
      <c r="D91" s="244"/>
      <c r="E91" s="245">
        <f>IF(SUM(D100:D110)=0,"NA",SUM(E100:E110)/SUM(D100:D110))</f>
        <v>1</v>
      </c>
      <c r="F91" s="246"/>
      <c r="G91" s="248"/>
      <c r="H91" s="234"/>
      <c r="I91" s="232"/>
      <c r="J91" s="233"/>
      <c r="K91" s="105"/>
      <c r="L91" s="105"/>
      <c r="M91" s="105"/>
      <c r="N91" s="105"/>
      <c r="O91" s="105"/>
      <c r="P91" s="105"/>
      <c r="Q91" s="105"/>
      <c r="R91" s="105"/>
      <c r="S91" s="105"/>
      <c r="T91" s="105"/>
      <c r="U91" s="105"/>
      <c r="V91" s="105"/>
      <c r="W91" s="105"/>
      <c r="X91" s="105"/>
      <c r="Y91" s="105"/>
      <c r="Z91" s="105"/>
    </row>
    <row r="92" spans="1:26" x14ac:dyDescent="0.25">
      <c r="A92" s="234"/>
      <c r="B92" s="234"/>
      <c r="C92" s="244" t="s">
        <v>1480</v>
      </c>
      <c r="D92" s="244"/>
      <c r="E92" s="245">
        <f>IF(SUM(D100:D110)=0,"NA",SUM(E115:E123)/SUM(D115:D123))</f>
        <v>1</v>
      </c>
      <c r="F92" s="246"/>
      <c r="G92" s="248"/>
      <c r="H92" s="234"/>
      <c r="I92" s="232"/>
      <c r="J92" s="233"/>
      <c r="K92" s="105"/>
      <c r="L92" s="105"/>
      <c r="M92" s="105"/>
      <c r="N92" s="105"/>
      <c r="O92" s="105"/>
      <c r="P92" s="105"/>
      <c r="Q92" s="105"/>
      <c r="R92" s="105"/>
      <c r="S92" s="105"/>
      <c r="T92" s="105"/>
      <c r="U92" s="105"/>
      <c r="V92" s="105"/>
      <c r="W92" s="105"/>
      <c r="X92" s="105"/>
      <c r="Y92" s="105"/>
      <c r="Z92" s="105"/>
    </row>
    <row r="93" spans="1:26" x14ac:dyDescent="0.25">
      <c r="A93" s="234"/>
      <c r="B93" s="234"/>
      <c r="C93" s="244" t="s">
        <v>1482</v>
      </c>
      <c r="D93" s="244"/>
      <c r="E93" s="177">
        <f>IF(SUM(D100:D110)=0,"NA",E91*0.6+E92*0.4)</f>
        <v>1</v>
      </c>
      <c r="F93" s="249"/>
      <c r="G93" s="235" t="s">
        <v>3917</v>
      </c>
      <c r="H93" s="234"/>
      <c r="I93" s="232"/>
      <c r="J93" s="233"/>
      <c r="K93" s="105"/>
      <c r="L93" s="105"/>
      <c r="M93" s="105"/>
      <c r="N93" s="105"/>
      <c r="O93" s="105"/>
      <c r="P93" s="105"/>
      <c r="Q93" s="105"/>
      <c r="R93" s="105"/>
      <c r="S93" s="105"/>
      <c r="T93" s="105"/>
      <c r="U93" s="105"/>
      <c r="V93" s="105"/>
      <c r="W93" s="105"/>
      <c r="X93" s="105"/>
      <c r="Y93" s="105"/>
      <c r="Z93" s="105"/>
    </row>
    <row r="94" spans="1:26" x14ac:dyDescent="0.25">
      <c r="A94" s="234"/>
      <c r="B94" s="234"/>
      <c r="C94" s="234"/>
      <c r="D94" s="234"/>
      <c r="E94" s="236"/>
      <c r="F94" s="236"/>
      <c r="G94" s="234"/>
      <c r="H94" s="234"/>
      <c r="I94" s="232"/>
      <c r="J94" s="233"/>
      <c r="K94" s="105"/>
      <c r="L94" s="105"/>
      <c r="M94" s="105"/>
      <c r="N94" s="105"/>
      <c r="O94" s="105"/>
      <c r="P94" s="105"/>
      <c r="Q94" s="105"/>
      <c r="R94" s="105"/>
      <c r="S94" s="105"/>
      <c r="T94" s="105"/>
      <c r="U94" s="105"/>
      <c r="V94" s="105"/>
      <c r="W94" s="105"/>
      <c r="X94" s="105"/>
      <c r="Y94" s="105"/>
      <c r="Z94" s="105"/>
    </row>
    <row r="95" spans="1:26" x14ac:dyDescent="0.25">
      <c r="A95" s="230"/>
      <c r="B95" s="231"/>
      <c r="C95" s="232"/>
      <c r="D95" s="231"/>
      <c r="E95" s="231"/>
      <c r="F95" s="231"/>
      <c r="G95" s="231"/>
      <c r="H95" s="232"/>
      <c r="I95" s="232"/>
      <c r="J95" s="233"/>
      <c r="K95" s="148"/>
      <c r="L95" s="148"/>
      <c r="M95" s="148"/>
      <c r="N95" s="148"/>
      <c r="O95" s="148"/>
      <c r="P95" s="148"/>
      <c r="Q95" s="148"/>
      <c r="R95" s="148"/>
      <c r="S95" s="148"/>
      <c r="T95" s="148"/>
      <c r="U95" s="148"/>
      <c r="V95" s="148"/>
      <c r="W95" s="148"/>
      <c r="X95" s="148"/>
      <c r="Y95" s="148"/>
      <c r="Z95" s="148"/>
    </row>
    <row r="96" spans="1:26" x14ac:dyDescent="0.25">
      <c r="A96" s="230"/>
      <c r="B96" s="91"/>
      <c r="C96" s="251"/>
      <c r="D96" s="252"/>
      <c r="E96" s="409"/>
      <c r="F96" s="410"/>
      <c r="G96" s="410"/>
      <c r="H96" s="252"/>
      <c r="I96" s="92"/>
      <c r="J96" s="233"/>
      <c r="K96" s="148"/>
      <c r="L96" s="148"/>
      <c r="M96" s="148"/>
      <c r="N96" s="148"/>
      <c r="O96" s="148"/>
      <c r="P96" s="148"/>
      <c r="Q96" s="148"/>
      <c r="R96" s="148"/>
      <c r="S96" s="148"/>
      <c r="T96" s="148"/>
      <c r="U96" s="148"/>
      <c r="V96" s="148"/>
      <c r="W96" s="148"/>
      <c r="X96" s="148"/>
      <c r="Y96" s="148"/>
      <c r="Z96" s="148"/>
    </row>
    <row r="97" spans="1:26" x14ac:dyDescent="0.25">
      <c r="A97" s="230"/>
      <c r="B97" s="49"/>
      <c r="C97" s="234" t="s">
        <v>1484</v>
      </c>
      <c r="D97" s="253"/>
      <c r="E97" s="253"/>
      <c r="F97" s="253"/>
      <c r="G97" s="253"/>
      <c r="H97" s="253"/>
      <c r="I97" s="93"/>
      <c r="J97" s="233"/>
      <c r="K97" s="148"/>
      <c r="L97" s="148"/>
      <c r="M97" s="148"/>
      <c r="N97" s="148"/>
      <c r="O97" s="148"/>
      <c r="P97" s="148"/>
      <c r="Q97" s="148"/>
      <c r="R97" s="148"/>
      <c r="S97" s="148"/>
      <c r="T97" s="148"/>
      <c r="U97" s="148"/>
      <c r="V97" s="148"/>
      <c r="W97" s="148"/>
      <c r="X97" s="148"/>
      <c r="Y97" s="148"/>
      <c r="Z97" s="148"/>
    </row>
    <row r="98" spans="1:26" x14ac:dyDescent="0.25">
      <c r="A98" s="230"/>
      <c r="B98" s="123"/>
      <c r="C98" s="234"/>
      <c r="D98" s="253"/>
      <c r="E98" s="253"/>
      <c r="F98" s="253"/>
      <c r="G98" s="253"/>
      <c r="H98" s="253"/>
      <c r="I98" s="93"/>
      <c r="J98" s="233"/>
      <c r="K98" s="148"/>
      <c r="L98" s="148"/>
      <c r="M98" s="148"/>
      <c r="N98" s="148"/>
      <c r="O98" s="148"/>
      <c r="P98" s="148"/>
      <c r="Q98" s="148"/>
      <c r="R98" s="148"/>
      <c r="S98" s="148"/>
      <c r="T98" s="148"/>
      <c r="U98" s="148"/>
      <c r="V98" s="148"/>
      <c r="W98" s="148"/>
      <c r="X98" s="148"/>
      <c r="Y98" s="148"/>
      <c r="Z98" s="148"/>
    </row>
    <row r="99" spans="1:26" x14ac:dyDescent="0.25">
      <c r="A99" s="230"/>
      <c r="B99" s="123"/>
      <c r="C99" s="232" t="s">
        <v>726</v>
      </c>
      <c r="D99" s="231"/>
      <c r="E99" s="231" t="s">
        <v>1485</v>
      </c>
      <c r="F99" s="231" t="s">
        <v>712</v>
      </c>
      <c r="G99" s="231" t="s">
        <v>1486</v>
      </c>
      <c r="H99" s="253"/>
      <c r="I99" s="93"/>
      <c r="J99" s="233"/>
      <c r="K99" s="148"/>
      <c r="L99" s="148"/>
      <c r="M99" s="148"/>
      <c r="N99" s="148"/>
      <c r="O99" s="148"/>
      <c r="P99" s="148"/>
      <c r="Q99" s="148"/>
      <c r="R99" s="148"/>
      <c r="S99" s="148"/>
      <c r="T99" s="148"/>
      <c r="U99" s="148"/>
      <c r="V99" s="148"/>
      <c r="W99" s="148"/>
      <c r="X99" s="148"/>
      <c r="Y99" s="148"/>
      <c r="Z99" s="148"/>
    </row>
    <row r="100" spans="1:26" x14ac:dyDescent="0.25">
      <c r="A100" s="230"/>
      <c r="B100" s="49"/>
      <c r="C100" s="124" t="s">
        <v>1487</v>
      </c>
      <c r="D100" s="153">
        <f>IF(E100="Justificado",0,1)</f>
        <v>1</v>
      </c>
      <c r="E100" s="126">
        <v>1</v>
      </c>
      <c r="F100" s="126"/>
      <c r="G100" s="127"/>
      <c r="H100" s="253"/>
      <c r="I100" s="93"/>
      <c r="J100" s="230"/>
      <c r="K100" s="148"/>
      <c r="L100" s="148"/>
      <c r="M100" s="148"/>
      <c r="N100" s="148"/>
      <c r="O100" s="148"/>
      <c r="P100" s="148"/>
      <c r="Q100" s="148"/>
      <c r="R100" s="148"/>
      <c r="S100" s="148"/>
      <c r="T100" s="148"/>
      <c r="U100" s="148"/>
      <c r="V100" s="148"/>
      <c r="W100" s="148"/>
      <c r="X100" s="148"/>
      <c r="Y100" s="148"/>
      <c r="Z100" s="148"/>
    </row>
    <row r="101" spans="1:26" ht="24" x14ac:dyDescent="0.25">
      <c r="A101" s="230"/>
      <c r="B101" s="49"/>
      <c r="C101" s="124" t="s">
        <v>1488</v>
      </c>
      <c r="D101" s="153">
        <f>IF(E101="Justificado",0,1)</f>
        <v>1</v>
      </c>
      <c r="E101" s="126">
        <v>1</v>
      </c>
      <c r="F101" s="126"/>
      <c r="G101" s="127"/>
      <c r="H101" s="253"/>
      <c r="I101" s="93"/>
      <c r="J101" s="230"/>
      <c r="K101" s="148"/>
      <c r="L101" s="148"/>
      <c r="M101" s="148"/>
      <c r="N101" s="148"/>
      <c r="O101" s="148"/>
      <c r="P101" s="148"/>
      <c r="Q101" s="148"/>
      <c r="R101" s="148"/>
      <c r="S101" s="148"/>
      <c r="T101" s="148"/>
      <c r="U101" s="148"/>
      <c r="V101" s="148"/>
      <c r="W101" s="148"/>
      <c r="X101" s="148"/>
      <c r="Y101" s="148"/>
      <c r="Z101" s="148"/>
    </row>
    <row r="102" spans="1:26" ht="24" x14ac:dyDescent="0.25">
      <c r="A102" s="230"/>
      <c r="B102" s="49"/>
      <c r="C102" s="136" t="s">
        <v>5386</v>
      </c>
      <c r="D102" s="153">
        <f t="shared" ref="D102:D110" si="6">IF(E102="Justificado",0,1)</f>
        <v>1</v>
      </c>
      <c r="E102" s="126">
        <v>1</v>
      </c>
      <c r="F102" s="126"/>
      <c r="G102" s="127"/>
      <c r="H102" s="253"/>
      <c r="I102" s="93"/>
      <c r="J102" s="230"/>
      <c r="K102" s="148"/>
      <c r="L102" s="148"/>
      <c r="M102" s="148"/>
      <c r="N102" s="148"/>
      <c r="O102" s="148"/>
      <c r="P102" s="148"/>
      <c r="Q102" s="148"/>
      <c r="R102" s="148"/>
      <c r="S102" s="148"/>
      <c r="T102" s="148"/>
      <c r="U102" s="148"/>
      <c r="V102" s="148"/>
      <c r="W102" s="148"/>
      <c r="X102" s="148"/>
      <c r="Y102" s="148"/>
      <c r="Z102" s="148"/>
    </row>
    <row r="103" spans="1:26" x14ac:dyDescent="0.25">
      <c r="A103" s="230"/>
      <c r="B103" s="49"/>
      <c r="C103" s="136" t="s">
        <v>5387</v>
      </c>
      <c r="D103" s="153">
        <f t="shared" si="6"/>
        <v>1</v>
      </c>
      <c r="E103" s="126">
        <v>1</v>
      </c>
      <c r="F103" s="126"/>
      <c r="G103" s="127"/>
      <c r="H103" s="253"/>
      <c r="I103" s="93"/>
      <c r="J103" s="230"/>
      <c r="K103" s="148"/>
      <c r="L103" s="148"/>
      <c r="M103" s="148"/>
      <c r="N103" s="148"/>
      <c r="O103" s="148"/>
      <c r="P103" s="148"/>
      <c r="Q103" s="148"/>
      <c r="R103" s="148"/>
      <c r="S103" s="148"/>
      <c r="T103" s="148"/>
      <c r="U103" s="148"/>
      <c r="V103" s="148"/>
      <c r="W103" s="148"/>
      <c r="X103" s="148"/>
      <c r="Y103" s="148"/>
      <c r="Z103" s="148"/>
    </row>
    <row r="104" spans="1:26" x14ac:dyDescent="0.25">
      <c r="A104" s="230"/>
      <c r="B104" s="49"/>
      <c r="C104" s="136" t="s">
        <v>5388</v>
      </c>
      <c r="D104" s="153">
        <f t="shared" si="6"/>
        <v>1</v>
      </c>
      <c r="E104" s="126">
        <v>1</v>
      </c>
      <c r="F104" s="126"/>
      <c r="G104" s="127"/>
      <c r="H104" s="253"/>
      <c r="I104" s="93"/>
      <c r="J104" s="230"/>
      <c r="K104" s="148"/>
      <c r="L104" s="148"/>
      <c r="M104" s="148"/>
      <c r="N104" s="148"/>
      <c r="O104" s="148"/>
      <c r="P104" s="148"/>
      <c r="Q104" s="148"/>
      <c r="R104" s="148"/>
      <c r="S104" s="148"/>
      <c r="T104" s="148"/>
      <c r="U104" s="148"/>
      <c r="V104" s="148"/>
      <c r="W104" s="148"/>
      <c r="X104" s="148"/>
      <c r="Y104" s="148"/>
      <c r="Z104" s="148"/>
    </row>
    <row r="105" spans="1:26" ht="36" x14ac:dyDescent="0.25">
      <c r="A105" s="230"/>
      <c r="B105" s="49"/>
      <c r="C105" s="136" t="s">
        <v>5389</v>
      </c>
      <c r="D105" s="153">
        <f t="shared" si="6"/>
        <v>1</v>
      </c>
      <c r="E105" s="126">
        <v>1</v>
      </c>
      <c r="F105" s="126"/>
      <c r="G105" s="127"/>
      <c r="H105" s="253"/>
      <c r="I105" s="93"/>
      <c r="J105" s="230"/>
      <c r="K105" s="148"/>
      <c r="L105" s="148"/>
      <c r="M105" s="148"/>
      <c r="N105" s="148"/>
      <c r="O105" s="148"/>
      <c r="P105" s="148"/>
      <c r="Q105" s="148"/>
      <c r="R105" s="148"/>
      <c r="S105" s="148"/>
      <c r="T105" s="148"/>
      <c r="U105" s="148"/>
      <c r="V105" s="148"/>
      <c r="W105" s="148"/>
      <c r="X105" s="148"/>
      <c r="Y105" s="148"/>
      <c r="Z105" s="148"/>
    </row>
    <row r="106" spans="1:26" ht="24" x14ac:dyDescent="0.25">
      <c r="A106" s="230"/>
      <c r="B106" s="49"/>
      <c r="C106" s="136" t="s">
        <v>5390</v>
      </c>
      <c r="D106" s="153">
        <f t="shared" si="6"/>
        <v>1</v>
      </c>
      <c r="E106" s="126">
        <v>1</v>
      </c>
      <c r="F106" s="126"/>
      <c r="G106" s="127"/>
      <c r="H106" s="253"/>
      <c r="I106" s="129"/>
      <c r="J106" s="230"/>
      <c r="K106" s="148"/>
      <c r="L106" s="148"/>
      <c r="M106" s="148"/>
      <c r="N106" s="148"/>
      <c r="O106" s="148"/>
      <c r="P106" s="148"/>
      <c r="Q106" s="148"/>
      <c r="R106" s="148"/>
      <c r="S106" s="148"/>
      <c r="T106" s="148"/>
      <c r="U106" s="148"/>
      <c r="V106" s="148"/>
      <c r="W106" s="148"/>
      <c r="X106" s="148"/>
      <c r="Y106" s="148"/>
      <c r="Z106" s="148"/>
    </row>
    <row r="107" spans="1:26" x14ac:dyDescent="0.25">
      <c r="A107" s="230"/>
      <c r="B107" s="49"/>
      <c r="C107" s="124" t="s">
        <v>1487</v>
      </c>
      <c r="D107" s="153">
        <f t="shared" si="6"/>
        <v>1</v>
      </c>
      <c r="E107" s="126">
        <v>1</v>
      </c>
      <c r="F107" s="126"/>
      <c r="G107" s="127"/>
      <c r="H107" s="253"/>
      <c r="I107" s="129"/>
      <c r="J107" s="230"/>
      <c r="K107" s="148"/>
      <c r="L107" s="148"/>
      <c r="M107" s="148"/>
      <c r="N107" s="148"/>
      <c r="O107" s="148"/>
      <c r="P107" s="148"/>
      <c r="Q107" s="148"/>
      <c r="R107" s="148"/>
      <c r="S107" s="148"/>
      <c r="T107" s="148"/>
      <c r="U107" s="148"/>
      <c r="V107" s="148"/>
      <c r="W107" s="148"/>
      <c r="X107" s="148"/>
      <c r="Y107" s="148"/>
      <c r="Z107" s="148"/>
    </row>
    <row r="108" spans="1:26" ht="60" x14ac:dyDescent="0.25">
      <c r="A108" s="230"/>
      <c r="B108" s="49"/>
      <c r="C108" s="136" t="s">
        <v>5391</v>
      </c>
      <c r="D108" s="153">
        <f t="shared" si="6"/>
        <v>1</v>
      </c>
      <c r="E108" s="126">
        <v>1</v>
      </c>
      <c r="F108" s="126"/>
      <c r="G108" s="127"/>
      <c r="H108" s="253"/>
      <c r="I108" s="129"/>
      <c r="J108" s="230"/>
      <c r="K108" s="148"/>
      <c r="L108" s="148"/>
      <c r="M108" s="148"/>
      <c r="N108" s="148"/>
      <c r="O108" s="148"/>
      <c r="P108" s="148"/>
      <c r="Q108" s="148"/>
      <c r="R108" s="148"/>
      <c r="S108" s="148"/>
      <c r="T108" s="148"/>
      <c r="U108" s="148"/>
      <c r="V108" s="148"/>
      <c r="W108" s="148"/>
      <c r="X108" s="148"/>
      <c r="Y108" s="148"/>
      <c r="Z108" s="148"/>
    </row>
    <row r="109" spans="1:26" ht="48" x14ac:dyDescent="0.25">
      <c r="A109" s="230"/>
      <c r="B109" s="49"/>
      <c r="C109" s="136" t="s">
        <v>5392</v>
      </c>
      <c r="D109" s="153">
        <f t="shared" si="6"/>
        <v>1</v>
      </c>
      <c r="E109" s="126">
        <v>1</v>
      </c>
      <c r="F109" s="126"/>
      <c r="G109" s="127"/>
      <c r="H109" s="253"/>
      <c r="I109" s="129"/>
      <c r="J109" s="230"/>
      <c r="K109" s="148"/>
      <c r="L109" s="148"/>
      <c r="M109" s="148"/>
      <c r="N109" s="148"/>
      <c r="O109" s="148"/>
      <c r="P109" s="148"/>
      <c r="Q109" s="148"/>
      <c r="R109" s="148"/>
      <c r="S109" s="148"/>
      <c r="T109" s="148"/>
      <c r="U109" s="148"/>
      <c r="V109" s="148"/>
      <c r="W109" s="148"/>
      <c r="X109" s="148"/>
      <c r="Y109" s="148"/>
      <c r="Z109" s="148"/>
    </row>
    <row r="110" spans="1:26" ht="48" x14ac:dyDescent="0.25">
      <c r="A110" s="230"/>
      <c r="B110" s="49"/>
      <c r="C110" s="136" t="s">
        <v>5393</v>
      </c>
      <c r="D110" s="153">
        <f t="shared" si="6"/>
        <v>1</v>
      </c>
      <c r="E110" s="126">
        <v>1</v>
      </c>
      <c r="F110" s="126"/>
      <c r="G110" s="127"/>
      <c r="H110" s="253"/>
      <c r="I110" s="129"/>
      <c r="J110" s="230"/>
      <c r="K110" s="148"/>
      <c r="L110" s="148"/>
      <c r="M110" s="148"/>
      <c r="N110" s="148"/>
      <c r="O110" s="148"/>
      <c r="P110" s="148"/>
      <c r="Q110" s="148"/>
      <c r="R110" s="148"/>
      <c r="S110" s="148"/>
      <c r="T110" s="148"/>
      <c r="U110" s="148"/>
      <c r="V110" s="148"/>
      <c r="W110" s="148"/>
      <c r="X110" s="148"/>
      <c r="Y110" s="148"/>
      <c r="Z110" s="148"/>
    </row>
    <row r="111" spans="1:26" x14ac:dyDescent="0.25">
      <c r="A111" s="230"/>
      <c r="B111" s="49"/>
      <c r="C111" s="234"/>
      <c r="D111" s="253"/>
      <c r="E111" s="253"/>
      <c r="F111" s="253"/>
      <c r="G111" s="253"/>
      <c r="H111" s="253"/>
      <c r="I111" s="129"/>
      <c r="J111" s="230"/>
      <c r="K111" s="148"/>
      <c r="L111" s="148"/>
      <c r="M111" s="148"/>
      <c r="N111" s="148"/>
      <c r="O111" s="148"/>
      <c r="P111" s="148"/>
      <c r="Q111" s="148"/>
      <c r="R111" s="148"/>
      <c r="S111" s="148"/>
      <c r="T111" s="148"/>
      <c r="U111" s="148"/>
      <c r="V111" s="148"/>
      <c r="W111" s="148"/>
      <c r="X111" s="148"/>
      <c r="Y111" s="148"/>
      <c r="Z111" s="148"/>
    </row>
    <row r="112" spans="1:26" x14ac:dyDescent="0.25">
      <c r="A112" s="230"/>
      <c r="B112" s="49"/>
      <c r="C112" s="234" t="s">
        <v>1480</v>
      </c>
      <c r="D112" s="253"/>
      <c r="E112" s="253"/>
      <c r="F112" s="253"/>
      <c r="G112" s="253"/>
      <c r="H112" s="253"/>
      <c r="I112" s="129"/>
      <c r="J112" s="230"/>
      <c r="K112" s="148"/>
      <c r="L112" s="148"/>
      <c r="M112" s="148"/>
      <c r="N112" s="148"/>
      <c r="O112" s="148"/>
      <c r="P112" s="148"/>
      <c r="Q112" s="148"/>
      <c r="R112" s="148"/>
      <c r="S112" s="148"/>
      <c r="T112" s="148"/>
      <c r="U112" s="148"/>
      <c r="V112" s="148"/>
      <c r="W112" s="148"/>
      <c r="X112" s="148"/>
      <c r="Y112" s="148"/>
      <c r="Z112" s="148"/>
    </row>
    <row r="113" spans="1:26" x14ac:dyDescent="0.25">
      <c r="A113" s="230"/>
      <c r="B113" s="49"/>
      <c r="C113" s="234"/>
      <c r="D113" s="253"/>
      <c r="E113" s="253"/>
      <c r="F113" s="253"/>
      <c r="G113" s="253"/>
      <c r="H113" s="253"/>
      <c r="I113" s="129"/>
      <c r="J113" s="230"/>
      <c r="K113" s="148"/>
      <c r="L113" s="148"/>
      <c r="M113" s="148"/>
      <c r="N113" s="148"/>
      <c r="O113" s="148"/>
      <c r="P113" s="148"/>
      <c r="Q113" s="148"/>
      <c r="R113" s="148"/>
      <c r="S113" s="148"/>
      <c r="T113" s="148"/>
      <c r="U113" s="148"/>
      <c r="V113" s="148"/>
      <c r="W113" s="148"/>
      <c r="X113" s="148"/>
      <c r="Y113" s="148"/>
      <c r="Z113" s="148"/>
    </row>
    <row r="114" spans="1:26" x14ac:dyDescent="0.25">
      <c r="A114" s="230"/>
      <c r="B114" s="49"/>
      <c r="C114" s="232" t="s">
        <v>726</v>
      </c>
      <c r="D114" s="231"/>
      <c r="E114" s="231" t="s">
        <v>1485</v>
      </c>
      <c r="F114" s="231" t="s">
        <v>712</v>
      </c>
      <c r="G114" s="231" t="s">
        <v>1486</v>
      </c>
      <c r="H114" s="253"/>
      <c r="I114" s="129"/>
      <c r="J114" s="230"/>
      <c r="K114" s="148"/>
      <c r="L114" s="148"/>
      <c r="M114" s="148"/>
      <c r="N114" s="148"/>
      <c r="O114" s="148"/>
      <c r="P114" s="148"/>
      <c r="Q114" s="148"/>
      <c r="R114" s="148"/>
      <c r="S114" s="148"/>
      <c r="T114" s="148"/>
      <c r="U114" s="148"/>
      <c r="V114" s="148"/>
      <c r="W114" s="148"/>
      <c r="X114" s="148"/>
      <c r="Y114" s="148"/>
      <c r="Z114" s="148"/>
    </row>
    <row r="115" spans="1:26" x14ac:dyDescent="0.25">
      <c r="A115" s="230"/>
      <c r="B115" s="49"/>
      <c r="C115" s="130" t="s">
        <v>5270</v>
      </c>
      <c r="D115" s="153">
        <f t="shared" ref="D115:D121" si="7">IF(E115="Justificado",0,1)</f>
        <v>1</v>
      </c>
      <c r="E115" s="126">
        <v>1</v>
      </c>
      <c r="F115" s="126"/>
      <c r="G115" s="127"/>
      <c r="H115" s="253"/>
      <c r="I115" s="129"/>
      <c r="J115" s="230"/>
      <c r="K115" s="148"/>
      <c r="L115" s="148"/>
      <c r="M115" s="148"/>
      <c r="N115" s="148"/>
      <c r="O115" s="148"/>
      <c r="P115" s="148"/>
      <c r="Q115" s="148"/>
      <c r="R115" s="148"/>
      <c r="S115" s="148"/>
      <c r="T115" s="148"/>
      <c r="U115" s="148"/>
      <c r="V115" s="148"/>
      <c r="W115" s="148"/>
      <c r="X115" s="148"/>
      <c r="Y115" s="148"/>
      <c r="Z115" s="148"/>
    </row>
    <row r="116" spans="1:26" ht="36" x14ac:dyDescent="0.25">
      <c r="A116" s="230"/>
      <c r="B116" s="49"/>
      <c r="C116" s="124" t="s">
        <v>5134</v>
      </c>
      <c r="D116" s="153">
        <f t="shared" si="7"/>
        <v>1</v>
      </c>
      <c r="E116" s="126">
        <v>1</v>
      </c>
      <c r="F116" s="126"/>
      <c r="G116" s="127"/>
      <c r="H116" s="253"/>
      <c r="I116" s="129"/>
      <c r="J116" s="230"/>
      <c r="K116" s="148"/>
      <c r="L116" s="148"/>
      <c r="M116" s="148"/>
      <c r="N116" s="148"/>
      <c r="O116" s="148"/>
      <c r="P116" s="148"/>
      <c r="Q116" s="148"/>
      <c r="R116" s="148"/>
      <c r="S116" s="148"/>
      <c r="T116" s="148"/>
      <c r="U116" s="148"/>
      <c r="V116" s="148"/>
      <c r="W116" s="148"/>
      <c r="X116" s="148"/>
      <c r="Y116" s="148"/>
      <c r="Z116" s="148"/>
    </row>
    <row r="117" spans="1:26" ht="48" x14ac:dyDescent="0.25">
      <c r="A117" s="230"/>
      <c r="B117" s="49"/>
      <c r="C117" s="124" t="s">
        <v>5135</v>
      </c>
      <c r="D117" s="153">
        <f t="shared" si="7"/>
        <v>1</v>
      </c>
      <c r="E117" s="126">
        <v>1</v>
      </c>
      <c r="F117" s="126"/>
      <c r="G117" s="127"/>
      <c r="H117" s="253"/>
      <c r="I117" s="129"/>
      <c r="J117" s="230"/>
      <c r="K117" s="148"/>
      <c r="L117" s="148"/>
      <c r="M117" s="148"/>
      <c r="N117" s="148"/>
      <c r="O117" s="148"/>
      <c r="P117" s="148"/>
      <c r="Q117" s="148"/>
      <c r="R117" s="148"/>
      <c r="S117" s="148"/>
      <c r="T117" s="148"/>
      <c r="U117" s="148"/>
      <c r="V117" s="148"/>
      <c r="W117" s="148"/>
      <c r="X117" s="148"/>
      <c r="Y117" s="148"/>
      <c r="Z117" s="148"/>
    </row>
    <row r="118" spans="1:26" ht="36" x14ac:dyDescent="0.25">
      <c r="A118" s="230"/>
      <c r="B118" s="49"/>
      <c r="C118" s="124" t="s">
        <v>5136</v>
      </c>
      <c r="D118" s="153">
        <f t="shared" si="7"/>
        <v>1</v>
      </c>
      <c r="E118" s="126">
        <v>1</v>
      </c>
      <c r="F118" s="126"/>
      <c r="G118" s="127"/>
      <c r="H118" s="253"/>
      <c r="I118" s="129"/>
      <c r="J118" s="230"/>
      <c r="K118" s="148"/>
      <c r="L118" s="148"/>
      <c r="M118" s="148"/>
      <c r="N118" s="148"/>
      <c r="O118" s="148"/>
      <c r="P118" s="148"/>
      <c r="Q118" s="148"/>
      <c r="R118" s="148"/>
      <c r="S118" s="148"/>
      <c r="T118" s="148"/>
      <c r="U118" s="148"/>
      <c r="V118" s="148"/>
      <c r="W118" s="148"/>
      <c r="X118" s="148"/>
      <c r="Y118" s="148"/>
      <c r="Z118" s="148"/>
    </row>
    <row r="119" spans="1:26" ht="24" x14ac:dyDescent="0.25">
      <c r="A119" s="230"/>
      <c r="B119" s="49"/>
      <c r="C119" s="124" t="s">
        <v>4238</v>
      </c>
      <c r="D119" s="153">
        <f t="shared" si="7"/>
        <v>1</v>
      </c>
      <c r="E119" s="126">
        <v>1</v>
      </c>
      <c r="F119" s="126"/>
      <c r="G119" s="127"/>
      <c r="H119" s="253"/>
      <c r="I119" s="129"/>
      <c r="J119" s="230"/>
      <c r="K119" s="148"/>
      <c r="L119" s="148"/>
      <c r="M119" s="148"/>
      <c r="N119" s="148"/>
      <c r="O119" s="148"/>
      <c r="P119" s="148"/>
      <c r="Q119" s="148"/>
      <c r="R119" s="148"/>
      <c r="S119" s="148"/>
      <c r="T119" s="148"/>
      <c r="U119" s="148"/>
      <c r="V119" s="148"/>
      <c r="W119" s="148"/>
      <c r="X119" s="148"/>
      <c r="Y119" s="148"/>
      <c r="Z119" s="148"/>
    </row>
    <row r="120" spans="1:26" ht="24" x14ac:dyDescent="0.25">
      <c r="A120" s="230"/>
      <c r="B120" s="49"/>
      <c r="C120" s="124" t="s">
        <v>5137</v>
      </c>
      <c r="D120" s="153">
        <f t="shared" si="7"/>
        <v>1</v>
      </c>
      <c r="E120" s="126">
        <v>1</v>
      </c>
      <c r="F120" s="126"/>
      <c r="G120" s="127"/>
      <c r="H120" s="253"/>
      <c r="I120" s="129"/>
      <c r="J120" s="230"/>
      <c r="K120" s="148"/>
      <c r="L120" s="148"/>
      <c r="M120" s="148"/>
      <c r="N120" s="148"/>
      <c r="O120" s="148"/>
      <c r="P120" s="148"/>
      <c r="Q120" s="148"/>
      <c r="R120" s="148"/>
      <c r="S120" s="148"/>
      <c r="T120" s="148"/>
      <c r="U120" s="148"/>
      <c r="V120" s="148"/>
      <c r="W120" s="148"/>
      <c r="X120" s="148"/>
      <c r="Y120" s="148"/>
      <c r="Z120" s="148"/>
    </row>
    <row r="121" spans="1:26" ht="48" x14ac:dyDescent="0.25">
      <c r="A121" s="230"/>
      <c r="B121" s="49"/>
      <c r="C121" s="124" t="s">
        <v>5138</v>
      </c>
      <c r="D121" s="153">
        <f t="shared" si="7"/>
        <v>1</v>
      </c>
      <c r="E121" s="126">
        <v>1</v>
      </c>
      <c r="F121" s="126"/>
      <c r="G121" s="127"/>
      <c r="H121" s="253"/>
      <c r="I121" s="129"/>
      <c r="J121" s="230"/>
      <c r="K121" s="148"/>
      <c r="L121" s="148"/>
      <c r="M121" s="148"/>
      <c r="N121" s="148"/>
      <c r="O121" s="148"/>
      <c r="P121" s="148"/>
      <c r="Q121" s="148"/>
      <c r="R121" s="148"/>
      <c r="S121" s="148"/>
      <c r="T121" s="148"/>
      <c r="U121" s="148"/>
      <c r="V121" s="148"/>
      <c r="W121" s="148"/>
      <c r="X121" s="148"/>
      <c r="Y121" s="148"/>
      <c r="Z121" s="148"/>
    </row>
    <row r="122" spans="1:26" ht="48" x14ac:dyDescent="0.25">
      <c r="A122" s="230"/>
      <c r="B122" s="49"/>
      <c r="C122" s="130" t="s">
        <v>5394</v>
      </c>
      <c r="D122" s="153">
        <f t="shared" ref="D122:D123" si="8">IF(E122="Justificado",0,1)</f>
        <v>1</v>
      </c>
      <c r="E122" s="126">
        <v>1</v>
      </c>
      <c r="F122" s="126"/>
      <c r="G122" s="127"/>
      <c r="H122" s="253"/>
      <c r="I122" s="129"/>
      <c r="J122" s="230"/>
      <c r="K122" s="148"/>
      <c r="L122" s="148"/>
      <c r="M122" s="148"/>
      <c r="N122" s="148"/>
      <c r="O122" s="148"/>
      <c r="P122" s="148"/>
      <c r="Q122" s="148"/>
      <c r="R122" s="148"/>
      <c r="S122" s="148"/>
      <c r="T122" s="148"/>
      <c r="U122" s="148"/>
      <c r="V122" s="148"/>
      <c r="W122" s="148"/>
      <c r="X122" s="148"/>
      <c r="Y122" s="148"/>
      <c r="Z122" s="148"/>
    </row>
    <row r="123" spans="1:26" x14ac:dyDescent="0.25">
      <c r="A123" s="230"/>
      <c r="B123" s="49"/>
      <c r="C123" s="124" t="s">
        <v>4716</v>
      </c>
      <c r="D123" s="153">
        <f t="shared" si="8"/>
        <v>1</v>
      </c>
      <c r="E123" s="126">
        <v>1</v>
      </c>
      <c r="F123" s="126"/>
      <c r="G123" s="127"/>
      <c r="H123" s="253"/>
      <c r="I123" s="129"/>
      <c r="J123" s="230"/>
      <c r="K123" s="148"/>
      <c r="L123" s="148"/>
      <c r="M123" s="148"/>
      <c r="N123" s="148"/>
      <c r="O123" s="148"/>
      <c r="P123" s="148"/>
      <c r="Q123" s="148"/>
      <c r="R123" s="148"/>
      <c r="S123" s="148"/>
      <c r="T123" s="148"/>
      <c r="U123" s="148"/>
      <c r="V123" s="148"/>
      <c r="W123" s="148"/>
      <c r="X123" s="148"/>
      <c r="Y123" s="148"/>
      <c r="Z123" s="148"/>
    </row>
    <row r="124" spans="1:26" x14ac:dyDescent="0.25">
      <c r="A124" s="230"/>
      <c r="B124" s="97"/>
      <c r="C124" s="254"/>
      <c r="D124" s="255"/>
      <c r="E124" s="255"/>
      <c r="F124" s="255"/>
      <c r="G124" s="255"/>
      <c r="H124" s="255"/>
      <c r="I124" s="98"/>
      <c r="J124" s="230"/>
      <c r="K124" s="148"/>
      <c r="L124" s="148"/>
      <c r="M124" s="148"/>
      <c r="N124" s="148"/>
      <c r="O124" s="148"/>
      <c r="P124" s="148"/>
      <c r="Q124" s="148"/>
      <c r="R124" s="148"/>
      <c r="S124" s="148"/>
      <c r="T124" s="148"/>
      <c r="U124" s="148"/>
      <c r="V124" s="148"/>
      <c r="W124" s="148"/>
      <c r="X124" s="148"/>
      <c r="Y124" s="148"/>
      <c r="Z124" s="148"/>
    </row>
    <row r="125" spans="1:26" x14ac:dyDescent="0.25">
      <c r="A125" s="230"/>
      <c r="B125" s="230"/>
      <c r="C125" s="256"/>
      <c r="D125" s="230"/>
      <c r="E125" s="230"/>
      <c r="F125" s="230"/>
      <c r="G125" s="230"/>
      <c r="H125" s="230"/>
      <c r="I125" s="230"/>
      <c r="J125" s="230"/>
      <c r="K125" s="148"/>
      <c r="L125" s="148"/>
      <c r="M125" s="148"/>
      <c r="N125" s="148"/>
      <c r="O125" s="148"/>
      <c r="P125" s="148"/>
      <c r="Q125" s="148"/>
      <c r="R125" s="148"/>
      <c r="S125" s="148"/>
      <c r="T125" s="148"/>
      <c r="U125" s="148"/>
      <c r="V125" s="148"/>
      <c r="W125" s="148"/>
      <c r="X125" s="148"/>
      <c r="Y125" s="148"/>
      <c r="Z125" s="148"/>
    </row>
    <row r="126" spans="1:26" x14ac:dyDescent="0.25">
      <c r="A126" s="230"/>
      <c r="B126" s="230"/>
      <c r="C126" s="256"/>
      <c r="D126" s="230"/>
      <c r="E126" s="230"/>
      <c r="F126" s="230"/>
      <c r="G126" s="230"/>
      <c r="H126" s="230"/>
      <c r="I126" s="230"/>
      <c r="J126" s="230"/>
      <c r="K126" s="148"/>
      <c r="L126" s="148"/>
      <c r="M126" s="148"/>
      <c r="N126" s="148"/>
      <c r="O126" s="148"/>
      <c r="P126" s="148"/>
      <c r="Q126" s="148"/>
      <c r="R126" s="148"/>
      <c r="S126" s="148"/>
      <c r="T126" s="148"/>
      <c r="U126" s="148"/>
      <c r="V126" s="148"/>
      <c r="W126" s="148"/>
      <c r="X126" s="148"/>
      <c r="Y126" s="148"/>
      <c r="Z126" s="148"/>
    </row>
    <row r="127" spans="1:26" ht="18.75" x14ac:dyDescent="0.25">
      <c r="A127" s="234"/>
      <c r="B127" s="407" t="s">
        <v>5395</v>
      </c>
      <c r="C127" s="408"/>
      <c r="D127" s="408"/>
      <c r="E127" s="408"/>
      <c r="F127" s="408"/>
      <c r="G127" s="408"/>
      <c r="H127" s="408"/>
      <c r="I127" s="243"/>
      <c r="J127" s="233"/>
      <c r="K127" s="105"/>
      <c r="L127" s="105"/>
      <c r="M127" s="105"/>
      <c r="N127" s="105"/>
      <c r="O127" s="105"/>
      <c r="P127" s="105"/>
      <c r="Q127" s="105"/>
      <c r="R127" s="105"/>
      <c r="S127" s="105"/>
      <c r="T127" s="105"/>
      <c r="U127" s="105"/>
      <c r="V127" s="105"/>
      <c r="W127" s="105"/>
      <c r="X127" s="105"/>
      <c r="Y127" s="105"/>
      <c r="Z127" s="105"/>
    </row>
    <row r="128" spans="1:26" x14ac:dyDescent="0.25">
      <c r="A128" s="234"/>
      <c r="B128" s="232"/>
      <c r="C128" s="232"/>
      <c r="D128" s="232"/>
      <c r="E128" s="232"/>
      <c r="F128" s="232"/>
      <c r="G128" s="232"/>
      <c r="H128" s="232"/>
      <c r="I128" s="232"/>
      <c r="J128" s="233"/>
      <c r="K128" s="105"/>
      <c r="L128" s="105"/>
      <c r="M128" s="105"/>
      <c r="N128" s="105"/>
      <c r="O128" s="105"/>
      <c r="P128" s="105"/>
      <c r="Q128" s="105"/>
      <c r="R128" s="105"/>
      <c r="S128" s="105"/>
      <c r="T128" s="105"/>
      <c r="U128" s="105"/>
      <c r="V128" s="105"/>
      <c r="W128" s="105"/>
      <c r="X128" s="105"/>
      <c r="Y128" s="105"/>
      <c r="Z128" s="105"/>
    </row>
    <row r="129" spans="1:26" x14ac:dyDescent="0.25">
      <c r="A129" s="234"/>
      <c r="B129" s="232"/>
      <c r="C129" s="244" t="s">
        <v>1478</v>
      </c>
      <c r="D129" s="244"/>
      <c r="E129" s="245">
        <f>IF(SUM(D138:D145)=0,"NA",SUM(E138:E145)/SUM(D138:D145))</f>
        <v>1</v>
      </c>
      <c r="F129" s="246"/>
      <c r="G129" s="248"/>
      <c r="H129" s="234"/>
      <c r="I129" s="232"/>
      <c r="J129" s="233"/>
      <c r="K129" s="105"/>
      <c r="L129" s="105"/>
      <c r="M129" s="105"/>
      <c r="N129" s="105"/>
      <c r="O129" s="105"/>
      <c r="P129" s="105"/>
      <c r="Q129" s="105"/>
      <c r="R129" s="105"/>
      <c r="S129" s="105"/>
      <c r="T129" s="105"/>
      <c r="U129" s="105"/>
      <c r="V129" s="105"/>
      <c r="W129" s="105"/>
      <c r="X129" s="105"/>
      <c r="Y129" s="105"/>
      <c r="Z129" s="105"/>
    </row>
    <row r="130" spans="1:26" x14ac:dyDescent="0.25">
      <c r="A130" s="234"/>
      <c r="B130" s="234"/>
      <c r="C130" s="244" t="s">
        <v>1480</v>
      </c>
      <c r="D130" s="244"/>
      <c r="E130" s="245">
        <f>IF(SUM(D138:D145)=0,"NA",SUM(E150:E158)/SUM(D150:D158))</f>
        <v>1</v>
      </c>
      <c r="F130" s="246"/>
      <c r="G130" s="248"/>
      <c r="H130" s="234"/>
      <c r="I130" s="232"/>
      <c r="J130" s="233"/>
      <c r="K130" s="105"/>
      <c r="L130" s="105"/>
      <c r="M130" s="105"/>
      <c r="N130" s="105"/>
      <c r="O130" s="105"/>
      <c r="P130" s="105"/>
      <c r="Q130" s="105"/>
      <c r="R130" s="105"/>
      <c r="S130" s="105"/>
      <c r="T130" s="105"/>
      <c r="U130" s="105"/>
      <c r="V130" s="105"/>
      <c r="W130" s="105"/>
      <c r="X130" s="105"/>
      <c r="Y130" s="105"/>
      <c r="Z130" s="105"/>
    </row>
    <row r="131" spans="1:26" x14ac:dyDescent="0.25">
      <c r="A131" s="234"/>
      <c r="B131" s="234"/>
      <c r="C131" s="244" t="s">
        <v>1482</v>
      </c>
      <c r="D131" s="244"/>
      <c r="E131" s="177">
        <f>IF(SUM(D138:D145)=0,"NA",E129*0.6+E130*0.4)</f>
        <v>1</v>
      </c>
      <c r="F131" s="249"/>
      <c r="G131" s="235" t="s">
        <v>3917</v>
      </c>
      <c r="H131" s="234"/>
      <c r="I131" s="232"/>
      <c r="J131" s="233"/>
      <c r="K131" s="105"/>
      <c r="L131" s="105"/>
      <c r="M131" s="105"/>
      <c r="N131" s="105"/>
      <c r="O131" s="105"/>
      <c r="P131" s="105"/>
      <c r="Q131" s="105"/>
      <c r="R131" s="105"/>
      <c r="S131" s="105"/>
      <c r="T131" s="105"/>
      <c r="U131" s="105"/>
      <c r="V131" s="105"/>
      <c r="W131" s="105"/>
      <c r="X131" s="105"/>
      <c r="Y131" s="105"/>
      <c r="Z131" s="105"/>
    </row>
    <row r="132" spans="1:26" x14ac:dyDescent="0.25">
      <c r="A132" s="234"/>
      <c r="B132" s="234"/>
      <c r="C132" s="234"/>
      <c r="D132" s="234"/>
      <c r="E132" s="236"/>
      <c r="F132" s="236"/>
      <c r="G132" s="234"/>
      <c r="H132" s="234"/>
      <c r="I132" s="232"/>
      <c r="J132" s="233"/>
      <c r="K132" s="105"/>
      <c r="L132" s="105"/>
      <c r="M132" s="105"/>
      <c r="N132" s="105"/>
      <c r="O132" s="105"/>
      <c r="P132" s="105"/>
      <c r="Q132" s="105"/>
      <c r="R132" s="105"/>
      <c r="S132" s="105"/>
      <c r="T132" s="105"/>
      <c r="U132" s="105"/>
      <c r="V132" s="105"/>
      <c r="W132" s="105"/>
      <c r="X132" s="105"/>
      <c r="Y132" s="105"/>
      <c r="Z132" s="105"/>
    </row>
    <row r="133" spans="1:26" x14ac:dyDescent="0.25">
      <c r="A133" s="230"/>
      <c r="B133" s="231"/>
      <c r="C133" s="232"/>
      <c r="D133" s="231"/>
      <c r="E133" s="231"/>
      <c r="F133" s="231"/>
      <c r="G133" s="231"/>
      <c r="H133" s="232"/>
      <c r="I133" s="232"/>
      <c r="J133" s="233"/>
      <c r="K133" s="148"/>
      <c r="L133" s="148"/>
      <c r="M133" s="148"/>
      <c r="N133" s="148"/>
      <c r="O133" s="148"/>
      <c r="P133" s="148"/>
      <c r="Q133" s="148"/>
      <c r="R133" s="148"/>
      <c r="S133" s="148"/>
      <c r="T133" s="148"/>
      <c r="U133" s="148"/>
      <c r="V133" s="148"/>
      <c r="W133" s="148"/>
      <c r="X133" s="148"/>
      <c r="Y133" s="148"/>
      <c r="Z133" s="148"/>
    </row>
    <row r="134" spans="1:26" x14ac:dyDescent="0.25">
      <c r="A134" s="230"/>
      <c r="B134" s="91"/>
      <c r="C134" s="251"/>
      <c r="D134" s="252"/>
      <c r="E134" s="409"/>
      <c r="F134" s="410"/>
      <c r="G134" s="410"/>
      <c r="H134" s="252"/>
      <c r="I134" s="92"/>
      <c r="J134" s="233"/>
      <c r="K134" s="148"/>
      <c r="L134" s="148"/>
      <c r="M134" s="148"/>
      <c r="N134" s="148"/>
      <c r="O134" s="148"/>
      <c r="P134" s="148"/>
      <c r="Q134" s="148"/>
      <c r="R134" s="148"/>
      <c r="S134" s="148"/>
      <c r="T134" s="148"/>
      <c r="U134" s="148"/>
      <c r="V134" s="148"/>
      <c r="W134" s="148"/>
      <c r="X134" s="148"/>
      <c r="Y134" s="148"/>
      <c r="Z134" s="148"/>
    </row>
    <row r="135" spans="1:26" x14ac:dyDescent="0.25">
      <c r="A135" s="230"/>
      <c r="B135" s="49"/>
      <c r="C135" s="234" t="s">
        <v>1484</v>
      </c>
      <c r="D135" s="253"/>
      <c r="E135" s="253"/>
      <c r="F135" s="253"/>
      <c r="G135" s="253"/>
      <c r="H135" s="253"/>
      <c r="I135" s="93"/>
      <c r="J135" s="233"/>
      <c r="K135" s="148"/>
      <c r="L135" s="148"/>
      <c r="M135" s="148"/>
      <c r="N135" s="148"/>
      <c r="O135" s="148"/>
      <c r="P135" s="148"/>
      <c r="Q135" s="148"/>
      <c r="R135" s="148"/>
      <c r="S135" s="148"/>
      <c r="T135" s="148"/>
      <c r="U135" s="148"/>
      <c r="V135" s="148"/>
      <c r="W135" s="148"/>
      <c r="X135" s="148"/>
      <c r="Y135" s="148"/>
      <c r="Z135" s="148"/>
    </row>
    <row r="136" spans="1:26" x14ac:dyDescent="0.25">
      <c r="A136" s="230"/>
      <c r="B136" s="123"/>
      <c r="C136" s="234"/>
      <c r="D136" s="253"/>
      <c r="E136" s="253"/>
      <c r="F136" s="253"/>
      <c r="G136" s="253"/>
      <c r="H136" s="253"/>
      <c r="I136" s="93"/>
      <c r="J136" s="233"/>
      <c r="K136" s="148"/>
      <c r="L136" s="148"/>
      <c r="M136" s="148"/>
      <c r="N136" s="148"/>
      <c r="O136" s="148"/>
      <c r="P136" s="148"/>
      <c r="Q136" s="148"/>
      <c r="R136" s="148"/>
      <c r="S136" s="148"/>
      <c r="T136" s="148"/>
      <c r="U136" s="148"/>
      <c r="V136" s="148"/>
      <c r="W136" s="148"/>
      <c r="X136" s="148"/>
      <c r="Y136" s="148"/>
      <c r="Z136" s="148"/>
    </row>
    <row r="137" spans="1:26" x14ac:dyDescent="0.25">
      <c r="A137" s="230"/>
      <c r="B137" s="123"/>
      <c r="C137" s="232" t="s">
        <v>726</v>
      </c>
      <c r="D137" s="231"/>
      <c r="E137" s="231" t="s">
        <v>1485</v>
      </c>
      <c r="F137" s="231" t="s">
        <v>712</v>
      </c>
      <c r="G137" s="231" t="s">
        <v>1486</v>
      </c>
      <c r="H137" s="253"/>
      <c r="I137" s="93"/>
      <c r="J137" s="233"/>
      <c r="K137" s="148"/>
      <c r="L137" s="148"/>
      <c r="M137" s="148"/>
      <c r="N137" s="148"/>
      <c r="O137" s="148"/>
      <c r="P137" s="148"/>
      <c r="Q137" s="148"/>
      <c r="R137" s="148"/>
      <c r="S137" s="148"/>
      <c r="T137" s="148"/>
      <c r="U137" s="148"/>
      <c r="V137" s="148"/>
      <c r="W137" s="148"/>
      <c r="X137" s="148"/>
      <c r="Y137" s="148"/>
      <c r="Z137" s="148"/>
    </row>
    <row r="138" spans="1:26" x14ac:dyDescent="0.25">
      <c r="A138" s="230"/>
      <c r="B138" s="49"/>
      <c r="C138" s="124" t="s">
        <v>1487</v>
      </c>
      <c r="D138" s="153">
        <f>IF(E138="Justificado",0,1)</f>
        <v>1</v>
      </c>
      <c r="E138" s="126">
        <v>1</v>
      </c>
      <c r="F138" s="126"/>
      <c r="G138" s="127"/>
      <c r="H138" s="253"/>
      <c r="I138" s="93"/>
      <c r="J138" s="230"/>
      <c r="K138" s="148"/>
      <c r="L138" s="148"/>
      <c r="M138" s="148"/>
      <c r="N138" s="148"/>
      <c r="O138" s="148"/>
      <c r="P138" s="148"/>
      <c r="Q138" s="148"/>
      <c r="R138" s="148"/>
      <c r="S138" s="148"/>
      <c r="T138" s="148"/>
      <c r="U138" s="148"/>
      <c r="V138" s="148"/>
      <c r="W138" s="148"/>
      <c r="X138" s="148"/>
      <c r="Y138" s="148"/>
      <c r="Z138" s="148"/>
    </row>
    <row r="139" spans="1:26" ht="24" x14ac:dyDescent="0.25">
      <c r="A139" s="230"/>
      <c r="B139" s="49"/>
      <c r="C139" s="124" t="s">
        <v>1488</v>
      </c>
      <c r="D139" s="153">
        <f>IF(E139="Justificado",0,1)</f>
        <v>1</v>
      </c>
      <c r="E139" s="126">
        <v>1</v>
      </c>
      <c r="F139" s="126"/>
      <c r="G139" s="127"/>
      <c r="H139" s="253"/>
      <c r="I139" s="93"/>
      <c r="J139" s="230"/>
      <c r="K139" s="148"/>
      <c r="L139" s="148"/>
      <c r="M139" s="148"/>
      <c r="N139" s="148"/>
      <c r="O139" s="148"/>
      <c r="P139" s="148"/>
      <c r="Q139" s="148"/>
      <c r="R139" s="148"/>
      <c r="S139" s="148"/>
      <c r="T139" s="148"/>
      <c r="U139" s="148"/>
      <c r="V139" s="148"/>
      <c r="W139" s="148"/>
      <c r="X139" s="148"/>
      <c r="Y139" s="148"/>
      <c r="Z139" s="148"/>
    </row>
    <row r="140" spans="1:26" ht="24" x14ac:dyDescent="0.25">
      <c r="A140" s="230"/>
      <c r="B140" s="49"/>
      <c r="C140" s="136" t="s">
        <v>5396</v>
      </c>
      <c r="D140" s="153">
        <f t="shared" ref="D140:D145" si="9">IF(E140="Justificado",0,1)</f>
        <v>1</v>
      </c>
      <c r="E140" s="126">
        <v>1</v>
      </c>
      <c r="F140" s="126"/>
      <c r="G140" s="127"/>
      <c r="H140" s="253"/>
      <c r="I140" s="93"/>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49"/>
      <c r="C141" s="136" t="s">
        <v>5397</v>
      </c>
      <c r="D141" s="153">
        <f t="shared" si="9"/>
        <v>1</v>
      </c>
      <c r="E141" s="126">
        <v>1</v>
      </c>
      <c r="F141" s="126"/>
      <c r="G141" s="127"/>
      <c r="H141" s="253"/>
      <c r="I141" s="93"/>
      <c r="J141" s="230"/>
      <c r="K141" s="148"/>
      <c r="L141" s="148"/>
      <c r="M141" s="148"/>
      <c r="N141" s="148"/>
      <c r="O141" s="148"/>
      <c r="P141" s="148"/>
      <c r="Q141" s="148"/>
      <c r="R141" s="148"/>
      <c r="S141" s="148"/>
      <c r="T141" s="148"/>
      <c r="U141" s="148"/>
      <c r="V141" s="148"/>
      <c r="W141" s="148"/>
      <c r="X141" s="148"/>
      <c r="Y141" s="148"/>
      <c r="Z141" s="148"/>
    </row>
    <row r="142" spans="1:26" x14ac:dyDescent="0.25">
      <c r="A142" s="230"/>
      <c r="B142" s="49"/>
      <c r="C142" s="136" t="s">
        <v>5398</v>
      </c>
      <c r="D142" s="153">
        <f t="shared" si="9"/>
        <v>1</v>
      </c>
      <c r="E142" s="126">
        <v>1</v>
      </c>
      <c r="F142" s="126"/>
      <c r="G142" s="127"/>
      <c r="H142" s="253"/>
      <c r="I142" s="93"/>
      <c r="J142" s="230"/>
      <c r="K142" s="148"/>
      <c r="L142" s="148"/>
      <c r="M142" s="148"/>
      <c r="N142" s="148"/>
      <c r="O142" s="148"/>
      <c r="P142" s="148"/>
      <c r="Q142" s="148"/>
      <c r="R142" s="148"/>
      <c r="S142" s="148"/>
      <c r="T142" s="148"/>
      <c r="U142" s="148"/>
      <c r="V142" s="148"/>
      <c r="W142" s="148"/>
      <c r="X142" s="148"/>
      <c r="Y142" s="148"/>
      <c r="Z142" s="148"/>
    </row>
    <row r="143" spans="1:26" ht="24" x14ac:dyDescent="0.25">
      <c r="A143" s="230"/>
      <c r="B143" s="49"/>
      <c r="C143" s="136" t="s">
        <v>5399</v>
      </c>
      <c r="D143" s="153">
        <f t="shared" si="9"/>
        <v>1</v>
      </c>
      <c r="E143" s="126">
        <v>1</v>
      </c>
      <c r="F143" s="126"/>
      <c r="G143" s="127"/>
      <c r="H143" s="253"/>
      <c r="I143" s="129"/>
      <c r="J143" s="230"/>
      <c r="K143" s="148"/>
      <c r="L143" s="148"/>
      <c r="M143" s="148"/>
      <c r="N143" s="148"/>
      <c r="O143" s="148"/>
      <c r="P143" s="148"/>
      <c r="Q143" s="148"/>
      <c r="R143" s="148"/>
      <c r="S143" s="148"/>
      <c r="T143" s="148"/>
      <c r="U143" s="148"/>
      <c r="V143" s="148"/>
      <c r="W143" s="148"/>
      <c r="X143" s="148"/>
      <c r="Y143" s="148"/>
      <c r="Z143" s="148"/>
    </row>
    <row r="144" spans="1:26" x14ac:dyDescent="0.25">
      <c r="A144" s="230"/>
      <c r="B144" s="49"/>
      <c r="C144" s="136" t="s">
        <v>5400</v>
      </c>
      <c r="D144" s="153">
        <f t="shared" si="9"/>
        <v>1</v>
      </c>
      <c r="E144" s="126">
        <v>1</v>
      </c>
      <c r="F144" s="126"/>
      <c r="G144" s="127"/>
      <c r="H144" s="253"/>
      <c r="I144" s="129"/>
      <c r="J144" s="230"/>
      <c r="K144" s="148"/>
      <c r="L144" s="148"/>
      <c r="M144" s="148"/>
      <c r="N144" s="148"/>
      <c r="O144" s="148"/>
      <c r="P144" s="148"/>
      <c r="Q144" s="148"/>
      <c r="R144" s="148"/>
      <c r="S144" s="148"/>
      <c r="T144" s="148"/>
      <c r="U144" s="148"/>
      <c r="V144" s="148"/>
      <c r="W144" s="148"/>
      <c r="X144" s="148"/>
      <c r="Y144" s="148"/>
      <c r="Z144" s="148"/>
    </row>
    <row r="145" spans="1:26" ht="24" x14ac:dyDescent="0.25">
      <c r="A145" s="230"/>
      <c r="B145" s="49"/>
      <c r="C145" s="136" t="s">
        <v>5401</v>
      </c>
      <c r="D145" s="153">
        <f t="shared" si="9"/>
        <v>1</v>
      </c>
      <c r="E145" s="126">
        <v>1</v>
      </c>
      <c r="F145" s="126"/>
      <c r="G145" s="127"/>
      <c r="H145" s="253"/>
      <c r="I145" s="129"/>
      <c r="J145" s="230"/>
      <c r="K145" s="148"/>
      <c r="L145" s="148"/>
      <c r="M145" s="148"/>
      <c r="N145" s="148"/>
      <c r="O145" s="148"/>
      <c r="P145" s="148"/>
      <c r="Q145" s="148"/>
      <c r="R145" s="148"/>
      <c r="S145" s="148"/>
      <c r="T145" s="148"/>
      <c r="U145" s="148"/>
      <c r="V145" s="148"/>
      <c r="W145" s="148"/>
      <c r="X145" s="148"/>
      <c r="Y145" s="148"/>
      <c r="Z145" s="148"/>
    </row>
    <row r="146" spans="1:26" x14ac:dyDescent="0.25">
      <c r="A146" s="230"/>
      <c r="B146" s="49"/>
      <c r="C146" s="234"/>
      <c r="D146" s="253"/>
      <c r="E146" s="253"/>
      <c r="F146" s="253"/>
      <c r="G146" s="253"/>
      <c r="H146" s="253"/>
      <c r="I146" s="129"/>
      <c r="J146" s="230"/>
      <c r="K146" s="148"/>
      <c r="L146" s="148"/>
      <c r="M146" s="148"/>
      <c r="N146" s="148"/>
      <c r="O146" s="148"/>
      <c r="P146" s="148"/>
      <c r="Q146" s="148"/>
      <c r="R146" s="148"/>
      <c r="S146" s="148"/>
      <c r="T146" s="148"/>
      <c r="U146" s="148"/>
      <c r="V146" s="148"/>
      <c r="W146" s="148"/>
      <c r="X146" s="148"/>
      <c r="Y146" s="148"/>
      <c r="Z146" s="148"/>
    </row>
    <row r="147" spans="1:26" x14ac:dyDescent="0.25">
      <c r="A147" s="230"/>
      <c r="B147" s="49"/>
      <c r="C147" s="234" t="s">
        <v>1480</v>
      </c>
      <c r="D147" s="253"/>
      <c r="E147" s="253"/>
      <c r="F147" s="253"/>
      <c r="G147" s="253"/>
      <c r="H147" s="253"/>
      <c r="I147" s="129"/>
      <c r="J147" s="230"/>
      <c r="K147" s="148"/>
      <c r="L147" s="148"/>
      <c r="M147" s="148"/>
      <c r="N147" s="148"/>
      <c r="O147" s="148"/>
      <c r="P147" s="148"/>
      <c r="Q147" s="148"/>
      <c r="R147" s="148"/>
      <c r="S147" s="148"/>
      <c r="T147" s="148"/>
      <c r="U147" s="148"/>
      <c r="V147" s="148"/>
      <c r="W147" s="148"/>
      <c r="X147" s="148"/>
      <c r="Y147" s="148"/>
      <c r="Z147" s="148"/>
    </row>
    <row r="148" spans="1:26" x14ac:dyDescent="0.25">
      <c r="A148" s="230"/>
      <c r="B148" s="49"/>
      <c r="C148" s="234"/>
      <c r="D148" s="253"/>
      <c r="E148" s="253"/>
      <c r="F148" s="253"/>
      <c r="G148" s="253"/>
      <c r="H148" s="253"/>
      <c r="I148" s="129"/>
      <c r="J148" s="230"/>
      <c r="K148" s="148"/>
      <c r="L148" s="148"/>
      <c r="M148" s="148"/>
      <c r="N148" s="148"/>
      <c r="O148" s="148"/>
      <c r="P148" s="148"/>
      <c r="Q148" s="148"/>
      <c r="R148" s="148"/>
      <c r="S148" s="148"/>
      <c r="T148" s="148"/>
      <c r="U148" s="148"/>
      <c r="V148" s="148"/>
      <c r="W148" s="148"/>
      <c r="X148" s="148"/>
      <c r="Y148" s="148"/>
      <c r="Z148" s="148"/>
    </row>
    <row r="149" spans="1:26" x14ac:dyDescent="0.25">
      <c r="A149" s="230"/>
      <c r="B149" s="49"/>
      <c r="C149" s="232" t="s">
        <v>726</v>
      </c>
      <c r="D149" s="231"/>
      <c r="E149" s="231" t="s">
        <v>1485</v>
      </c>
      <c r="F149" s="231" t="s">
        <v>712</v>
      </c>
      <c r="G149" s="231" t="s">
        <v>1486</v>
      </c>
      <c r="H149" s="253"/>
      <c r="I149" s="129"/>
      <c r="J149" s="230"/>
      <c r="K149" s="148"/>
      <c r="L149" s="148"/>
      <c r="M149" s="148"/>
      <c r="N149" s="148"/>
      <c r="O149" s="148"/>
      <c r="P149" s="148"/>
      <c r="Q149" s="148"/>
      <c r="R149" s="148"/>
      <c r="S149" s="148"/>
      <c r="T149" s="148"/>
      <c r="U149" s="148"/>
      <c r="V149" s="148"/>
      <c r="W149" s="148"/>
      <c r="X149" s="148"/>
      <c r="Y149" s="148"/>
      <c r="Z149" s="148"/>
    </row>
    <row r="150" spans="1:26" x14ac:dyDescent="0.25">
      <c r="A150" s="230"/>
      <c r="B150" s="49"/>
      <c r="C150" s="130" t="s">
        <v>5270</v>
      </c>
      <c r="D150" s="153">
        <f t="shared" ref="D150:D156" si="10">IF(E150="Justificado",0,1)</f>
        <v>1</v>
      </c>
      <c r="E150" s="126">
        <v>1</v>
      </c>
      <c r="F150" s="126"/>
      <c r="G150" s="127"/>
      <c r="H150" s="253"/>
      <c r="I150" s="129"/>
      <c r="J150" s="230"/>
      <c r="K150" s="148"/>
      <c r="L150" s="148"/>
      <c r="M150" s="148"/>
      <c r="N150" s="148"/>
      <c r="O150" s="148"/>
      <c r="P150" s="148"/>
      <c r="Q150" s="148"/>
      <c r="R150" s="148"/>
      <c r="S150" s="148"/>
      <c r="T150" s="148"/>
      <c r="U150" s="148"/>
      <c r="V150" s="148"/>
      <c r="W150" s="148"/>
      <c r="X150" s="148"/>
      <c r="Y150" s="148"/>
      <c r="Z150" s="148"/>
    </row>
    <row r="151" spans="1:26" ht="36" x14ac:dyDescent="0.25">
      <c r="A151" s="230"/>
      <c r="B151" s="49"/>
      <c r="C151" s="124" t="s">
        <v>5134</v>
      </c>
      <c r="D151" s="153">
        <f t="shared" si="10"/>
        <v>1</v>
      </c>
      <c r="E151" s="126">
        <v>1</v>
      </c>
      <c r="F151" s="126"/>
      <c r="G151" s="127"/>
      <c r="H151" s="253"/>
      <c r="I151" s="129"/>
      <c r="J151" s="230"/>
      <c r="K151" s="148"/>
      <c r="L151" s="148"/>
      <c r="M151" s="148"/>
      <c r="N151" s="148"/>
      <c r="O151" s="148"/>
      <c r="P151" s="148"/>
      <c r="Q151" s="148"/>
      <c r="R151" s="148"/>
      <c r="S151" s="148"/>
      <c r="T151" s="148"/>
      <c r="U151" s="148"/>
      <c r="V151" s="148"/>
      <c r="W151" s="148"/>
      <c r="X151" s="148"/>
      <c r="Y151" s="148"/>
      <c r="Z151" s="148"/>
    </row>
    <row r="152" spans="1:26" ht="48" x14ac:dyDescent="0.25">
      <c r="A152" s="230"/>
      <c r="B152" s="49"/>
      <c r="C152" s="124" t="s">
        <v>5135</v>
      </c>
      <c r="D152" s="153">
        <f t="shared" si="10"/>
        <v>1</v>
      </c>
      <c r="E152" s="126">
        <v>1</v>
      </c>
      <c r="F152" s="126"/>
      <c r="G152" s="127"/>
      <c r="H152" s="253"/>
      <c r="I152" s="129"/>
      <c r="J152" s="230"/>
      <c r="K152" s="148"/>
      <c r="L152" s="148"/>
      <c r="M152" s="148"/>
      <c r="N152" s="148"/>
      <c r="O152" s="148"/>
      <c r="P152" s="148"/>
      <c r="Q152" s="148"/>
      <c r="R152" s="148"/>
      <c r="S152" s="148"/>
      <c r="T152" s="148"/>
      <c r="U152" s="148"/>
      <c r="V152" s="148"/>
      <c r="W152" s="148"/>
      <c r="X152" s="148"/>
      <c r="Y152" s="148"/>
      <c r="Z152" s="148"/>
    </row>
    <row r="153" spans="1:26" ht="36" x14ac:dyDescent="0.25">
      <c r="A153" s="230"/>
      <c r="B153" s="49"/>
      <c r="C153" s="124" t="s">
        <v>5136</v>
      </c>
      <c r="D153" s="153">
        <f t="shared" si="10"/>
        <v>1</v>
      </c>
      <c r="E153" s="126">
        <v>1</v>
      </c>
      <c r="F153" s="126"/>
      <c r="G153" s="127"/>
      <c r="H153" s="253"/>
      <c r="I153" s="129"/>
      <c r="J153" s="230"/>
      <c r="K153" s="148"/>
      <c r="L153" s="148"/>
      <c r="M153" s="148"/>
      <c r="N153" s="148"/>
      <c r="O153" s="148"/>
      <c r="P153" s="148"/>
      <c r="Q153" s="148"/>
      <c r="R153" s="148"/>
      <c r="S153" s="148"/>
      <c r="T153" s="148"/>
      <c r="U153" s="148"/>
      <c r="V153" s="148"/>
      <c r="W153" s="148"/>
      <c r="X153" s="148"/>
      <c r="Y153" s="148"/>
      <c r="Z153" s="148"/>
    </row>
    <row r="154" spans="1:26" ht="24" x14ac:dyDescent="0.25">
      <c r="A154" s="230"/>
      <c r="B154" s="49"/>
      <c r="C154" s="124" t="s">
        <v>4238</v>
      </c>
      <c r="D154" s="153">
        <f t="shared" si="10"/>
        <v>1</v>
      </c>
      <c r="E154" s="126">
        <v>1</v>
      </c>
      <c r="F154" s="126"/>
      <c r="G154" s="127"/>
      <c r="H154" s="253"/>
      <c r="I154" s="129"/>
      <c r="J154" s="230"/>
      <c r="K154" s="148"/>
      <c r="L154" s="148"/>
      <c r="M154" s="148"/>
      <c r="N154" s="148"/>
      <c r="O154" s="148"/>
      <c r="P154" s="148"/>
      <c r="Q154" s="148"/>
      <c r="R154" s="148"/>
      <c r="S154" s="148"/>
      <c r="T154" s="148"/>
      <c r="U154" s="148"/>
      <c r="V154" s="148"/>
      <c r="W154" s="148"/>
      <c r="X154" s="148"/>
      <c r="Y154" s="148"/>
      <c r="Z154" s="148"/>
    </row>
    <row r="155" spans="1:26" ht="24" x14ac:dyDescent="0.25">
      <c r="A155" s="230"/>
      <c r="B155" s="49"/>
      <c r="C155" s="124" t="s">
        <v>5137</v>
      </c>
      <c r="D155" s="153">
        <f t="shared" si="10"/>
        <v>1</v>
      </c>
      <c r="E155" s="126">
        <v>1</v>
      </c>
      <c r="F155" s="126"/>
      <c r="G155" s="127"/>
      <c r="H155" s="253"/>
      <c r="I155" s="129"/>
      <c r="J155" s="230"/>
      <c r="K155" s="148"/>
      <c r="L155" s="148"/>
      <c r="M155" s="148"/>
      <c r="N155" s="148"/>
      <c r="O155" s="148"/>
      <c r="P155" s="148"/>
      <c r="Q155" s="148"/>
      <c r="R155" s="148"/>
      <c r="S155" s="148"/>
      <c r="T155" s="148"/>
      <c r="U155" s="148"/>
      <c r="V155" s="148"/>
      <c r="W155" s="148"/>
      <c r="X155" s="148"/>
      <c r="Y155" s="148"/>
      <c r="Z155" s="148"/>
    </row>
    <row r="156" spans="1:26" ht="48" x14ac:dyDescent="0.25">
      <c r="A156" s="230"/>
      <c r="B156" s="49"/>
      <c r="C156" s="124" t="s">
        <v>5138</v>
      </c>
      <c r="D156" s="153">
        <f t="shared" si="10"/>
        <v>1</v>
      </c>
      <c r="E156" s="126">
        <v>1</v>
      </c>
      <c r="F156" s="126"/>
      <c r="G156" s="127"/>
      <c r="H156" s="253"/>
      <c r="I156" s="129"/>
      <c r="J156" s="230"/>
      <c r="K156" s="148"/>
      <c r="L156" s="148"/>
      <c r="M156" s="148"/>
      <c r="N156" s="148"/>
      <c r="O156" s="148"/>
      <c r="P156" s="148"/>
      <c r="Q156" s="148"/>
      <c r="R156" s="148"/>
      <c r="S156" s="148"/>
      <c r="T156" s="148"/>
      <c r="U156" s="148"/>
      <c r="V156" s="148"/>
      <c r="W156" s="148"/>
      <c r="X156" s="148"/>
      <c r="Y156" s="148"/>
      <c r="Z156" s="148"/>
    </row>
    <row r="157" spans="1:26" ht="48" x14ac:dyDescent="0.25">
      <c r="A157" s="230"/>
      <c r="B157" s="49"/>
      <c r="C157" s="130" t="s">
        <v>5402</v>
      </c>
      <c r="D157" s="153">
        <f t="shared" ref="D157:D158" si="11">IF(E157="Justificado",0,1)</f>
        <v>1</v>
      </c>
      <c r="E157" s="126">
        <v>1</v>
      </c>
      <c r="F157" s="126"/>
      <c r="G157" s="127"/>
      <c r="H157" s="253"/>
      <c r="I157" s="129"/>
      <c r="J157" s="230"/>
      <c r="K157" s="148"/>
      <c r="L157" s="148"/>
      <c r="M157" s="148"/>
      <c r="N157" s="148"/>
      <c r="O157" s="148"/>
      <c r="P157" s="148"/>
      <c r="Q157" s="148"/>
      <c r="R157" s="148"/>
      <c r="S157" s="148"/>
      <c r="T157" s="148"/>
      <c r="U157" s="148"/>
      <c r="V157" s="148"/>
      <c r="W157" s="148"/>
      <c r="X157" s="148"/>
      <c r="Y157" s="148"/>
      <c r="Z157" s="148"/>
    </row>
    <row r="158" spans="1:26" x14ac:dyDescent="0.25">
      <c r="A158" s="230"/>
      <c r="B158" s="49"/>
      <c r="C158" s="124" t="s">
        <v>4716</v>
      </c>
      <c r="D158" s="153">
        <f t="shared" si="11"/>
        <v>1</v>
      </c>
      <c r="E158" s="126">
        <v>1</v>
      </c>
      <c r="F158" s="126"/>
      <c r="G158" s="127"/>
      <c r="H158" s="253"/>
      <c r="I158" s="129"/>
      <c r="J158" s="230"/>
      <c r="K158" s="148"/>
      <c r="L158" s="148"/>
      <c r="M158" s="148"/>
      <c r="N158" s="148"/>
      <c r="O158" s="148"/>
      <c r="P158" s="148"/>
      <c r="Q158" s="148"/>
      <c r="R158" s="148"/>
      <c r="S158" s="148"/>
      <c r="T158" s="148"/>
      <c r="U158" s="148"/>
      <c r="V158" s="148"/>
      <c r="W158" s="148"/>
      <c r="X158" s="148"/>
      <c r="Y158" s="148"/>
      <c r="Z158" s="148"/>
    </row>
    <row r="159" spans="1:26" x14ac:dyDescent="0.25">
      <c r="A159" s="230"/>
      <c r="B159" s="97"/>
      <c r="C159" s="254"/>
      <c r="D159" s="255"/>
      <c r="E159" s="255"/>
      <c r="F159" s="255"/>
      <c r="G159" s="255"/>
      <c r="H159" s="255"/>
      <c r="I159" s="98"/>
      <c r="J159" s="230"/>
      <c r="K159" s="148"/>
      <c r="L159" s="148"/>
      <c r="M159" s="148"/>
      <c r="N159" s="148"/>
      <c r="O159" s="148"/>
      <c r="P159" s="148"/>
      <c r="Q159" s="148"/>
      <c r="R159" s="148"/>
      <c r="S159" s="148"/>
      <c r="T159" s="148"/>
      <c r="U159" s="148"/>
      <c r="V159" s="148"/>
      <c r="W159" s="148"/>
      <c r="X159" s="148"/>
      <c r="Y159" s="148"/>
      <c r="Z159" s="148"/>
    </row>
  </sheetData>
  <sheetProtection sheet="1" objects="1" scenarios="1"/>
  <mergeCells count="10">
    <mergeCell ref="E96:G96"/>
    <mergeCell ref="B127:H127"/>
    <mergeCell ref="E134:G134"/>
    <mergeCell ref="C1:G1"/>
    <mergeCell ref="E24:G24"/>
    <mergeCell ref="C3:G3"/>
    <mergeCell ref="B17:H17"/>
    <mergeCell ref="B89:H89"/>
    <mergeCell ref="B57:H57"/>
    <mergeCell ref="E64:G64"/>
  </mergeCells>
  <hyperlinks>
    <hyperlink ref="A1" location="Google_Sheet_Link_27140760" display="Volver al índice"/>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workbookViewId="0"/>
  </sheetViews>
  <sheetFormatPr baseColWidth="10" defaultColWidth="14.42578125" defaultRowHeight="15" customHeight="1" x14ac:dyDescent="0.25"/>
  <cols>
    <col min="1" max="1" width="10.7109375" customWidth="1"/>
    <col min="2" max="2" width="8" customWidth="1"/>
    <col min="3" max="3" width="18" customWidth="1"/>
    <col min="4" max="17" width="8" customWidth="1"/>
    <col min="18" max="26" width="10.7109375" customWidth="1"/>
  </cols>
  <sheetData>
    <row r="1" spans="1:17" x14ac:dyDescent="0.25">
      <c r="A1" s="382" t="s">
        <v>38</v>
      </c>
      <c r="B1" s="379"/>
      <c r="C1" s="379"/>
      <c r="D1" s="379"/>
      <c r="E1" s="379"/>
      <c r="F1" s="379"/>
      <c r="G1" s="379"/>
      <c r="H1" s="379"/>
      <c r="I1" s="380"/>
      <c r="J1" s="157"/>
      <c r="K1" s="157"/>
      <c r="L1" s="157"/>
      <c r="M1" s="157"/>
      <c r="N1" s="157"/>
      <c r="O1" s="157"/>
      <c r="P1" s="157"/>
      <c r="Q1" s="157"/>
    </row>
    <row r="2" spans="1:17" x14ac:dyDescent="0.25">
      <c r="A2" s="1" t="s">
        <v>39</v>
      </c>
      <c r="B2" s="2">
        <v>1</v>
      </c>
      <c r="C2" s="2">
        <v>2</v>
      </c>
      <c r="D2" s="2">
        <v>3</v>
      </c>
      <c r="E2" s="2">
        <v>4</v>
      </c>
      <c r="F2" s="2">
        <v>5</v>
      </c>
      <c r="G2" s="2">
        <v>6</v>
      </c>
      <c r="H2" s="2">
        <v>7</v>
      </c>
      <c r="I2" s="2">
        <v>8</v>
      </c>
      <c r="J2" s="157"/>
      <c r="K2" s="157"/>
      <c r="L2" s="157"/>
      <c r="M2" s="157"/>
      <c r="N2" s="157"/>
      <c r="O2" s="157"/>
      <c r="P2" s="157"/>
      <c r="Q2" s="157"/>
    </row>
    <row r="3" spans="1:17" x14ac:dyDescent="0.25">
      <c r="A3" s="3" t="s">
        <v>22</v>
      </c>
      <c r="B3" s="3">
        <v>0.66666666666666663</v>
      </c>
      <c r="C3" s="3" t="s">
        <v>40</v>
      </c>
      <c r="D3" s="3">
        <v>0.92307692307692302</v>
      </c>
      <c r="E3" s="3">
        <v>0.70588235294117652</v>
      </c>
      <c r="F3" s="3">
        <v>1</v>
      </c>
      <c r="G3" s="3" t="s">
        <v>40</v>
      </c>
      <c r="H3" s="3" t="s">
        <v>40</v>
      </c>
      <c r="I3" s="3" t="s">
        <v>40</v>
      </c>
      <c r="J3" s="157"/>
      <c r="K3" s="157"/>
      <c r="L3" s="157"/>
      <c r="M3" s="157"/>
      <c r="N3" s="157"/>
      <c r="O3" s="157"/>
      <c r="P3" s="157"/>
      <c r="Q3" s="157"/>
    </row>
    <row r="4" spans="1:17" x14ac:dyDescent="0.25">
      <c r="A4" s="3" t="s">
        <v>41</v>
      </c>
      <c r="B4" s="3">
        <v>0.27777777777777779</v>
      </c>
      <c r="C4" s="3">
        <v>0.83333333333333326</v>
      </c>
      <c r="D4" s="3" t="s">
        <v>40</v>
      </c>
      <c r="E4" s="3">
        <v>0.29411764705882354</v>
      </c>
      <c r="F4" s="3" t="s">
        <v>40</v>
      </c>
      <c r="G4" s="3">
        <v>1</v>
      </c>
      <c r="H4" s="3" t="s">
        <v>40</v>
      </c>
      <c r="I4" s="3" t="s">
        <v>40</v>
      </c>
      <c r="J4" s="157"/>
      <c r="K4" s="157"/>
      <c r="L4" s="157"/>
      <c r="M4" s="157"/>
      <c r="N4" s="157"/>
      <c r="O4" s="157"/>
      <c r="P4" s="157"/>
      <c r="Q4" s="157"/>
    </row>
    <row r="5" spans="1:17" x14ac:dyDescent="0.25">
      <c r="A5" s="3" t="s">
        <v>24</v>
      </c>
      <c r="B5" s="3">
        <v>5.5555555555555559E-2</v>
      </c>
      <c r="C5" s="3">
        <v>0.16666666666666666</v>
      </c>
      <c r="D5" s="3">
        <v>7.6923076923076927E-2</v>
      </c>
      <c r="E5" s="3" t="s">
        <v>40</v>
      </c>
      <c r="F5" s="3" t="s">
        <v>40</v>
      </c>
      <c r="G5" s="3" t="s">
        <v>40</v>
      </c>
      <c r="H5" s="3">
        <v>1</v>
      </c>
      <c r="I5" s="3" t="s">
        <v>40</v>
      </c>
      <c r="J5" s="157"/>
      <c r="K5" s="157"/>
      <c r="L5" s="157"/>
      <c r="M5" s="157"/>
      <c r="N5" s="157"/>
      <c r="O5" s="157"/>
      <c r="P5" s="157"/>
      <c r="Q5" s="157"/>
    </row>
    <row r="6" spans="1:17" x14ac:dyDescent="0.25">
      <c r="A6" s="157"/>
      <c r="B6" s="6"/>
      <c r="C6" s="6"/>
      <c r="D6" s="6"/>
      <c r="E6" s="6"/>
      <c r="F6" s="6"/>
      <c r="G6" s="6"/>
      <c r="H6" s="6"/>
      <c r="I6" s="6"/>
      <c r="J6" s="6"/>
      <c r="K6" s="6"/>
      <c r="L6" s="6"/>
      <c r="M6" s="6"/>
      <c r="N6" s="6"/>
      <c r="O6" s="6"/>
      <c r="P6" s="6"/>
      <c r="Q6" s="6"/>
    </row>
    <row r="8" spans="1:17" x14ac:dyDescent="0.25">
      <c r="A8" s="7" t="s">
        <v>28</v>
      </c>
      <c r="B8" s="383" t="s">
        <v>29</v>
      </c>
      <c r="C8" s="379"/>
      <c r="D8" s="379"/>
      <c r="E8" s="380"/>
      <c r="F8" s="157"/>
      <c r="G8" s="157"/>
      <c r="H8" s="157"/>
      <c r="I8" s="157"/>
      <c r="J8" s="157"/>
      <c r="K8" s="157"/>
      <c r="L8" s="157"/>
      <c r="M8" s="157"/>
      <c r="N8" s="157"/>
      <c r="O8" s="157"/>
      <c r="P8" s="157"/>
      <c r="Q8" s="157"/>
    </row>
    <row r="9" spans="1:17" x14ac:dyDescent="0.25">
      <c r="A9" s="8">
        <v>1</v>
      </c>
      <c r="B9" s="381" t="s">
        <v>30</v>
      </c>
      <c r="C9" s="379"/>
      <c r="D9" s="379"/>
      <c r="E9" s="380"/>
      <c r="F9" s="157"/>
      <c r="G9" s="157"/>
      <c r="H9" s="157"/>
      <c r="I9" s="157"/>
      <c r="J9" s="157"/>
      <c r="K9" s="157"/>
      <c r="L9" s="157"/>
      <c r="M9" s="157"/>
      <c r="N9" s="157"/>
      <c r="O9" s="157"/>
      <c r="P9" s="157"/>
      <c r="Q9" s="157"/>
    </row>
    <row r="10" spans="1:17" x14ac:dyDescent="0.25">
      <c r="A10" s="8">
        <v>2</v>
      </c>
      <c r="B10" s="381" t="s">
        <v>31</v>
      </c>
      <c r="C10" s="379"/>
      <c r="D10" s="379"/>
      <c r="E10" s="380"/>
      <c r="F10" s="157"/>
      <c r="G10" s="157"/>
      <c r="H10" s="157"/>
      <c r="I10" s="157"/>
      <c r="J10" s="157"/>
      <c r="K10" s="157"/>
      <c r="L10" s="157"/>
      <c r="M10" s="157"/>
      <c r="N10" s="157"/>
      <c r="O10" s="157"/>
      <c r="P10" s="157"/>
      <c r="Q10" s="157"/>
    </row>
    <row r="11" spans="1:17" x14ac:dyDescent="0.25">
      <c r="A11" s="8">
        <v>3</v>
      </c>
      <c r="B11" s="381" t="s">
        <v>32</v>
      </c>
      <c r="C11" s="379"/>
      <c r="D11" s="379"/>
      <c r="E11" s="380"/>
      <c r="F11" s="157"/>
      <c r="G11" s="157"/>
      <c r="H11" s="157"/>
      <c r="I11" s="157"/>
      <c r="J11" s="157"/>
      <c r="K11" s="157"/>
      <c r="L11" s="157"/>
      <c r="M11" s="157"/>
      <c r="N11" s="157"/>
      <c r="O11" s="157"/>
      <c r="P11" s="157"/>
      <c r="Q11" s="157"/>
    </row>
    <row r="12" spans="1:17" x14ac:dyDescent="0.25">
      <c r="A12" s="8">
        <v>4</v>
      </c>
      <c r="B12" s="381" t="s">
        <v>33</v>
      </c>
      <c r="C12" s="379"/>
      <c r="D12" s="379"/>
      <c r="E12" s="380"/>
      <c r="F12" s="157"/>
      <c r="G12" s="157"/>
      <c r="H12" s="157"/>
      <c r="I12" s="157"/>
      <c r="J12" s="157"/>
      <c r="K12" s="157"/>
      <c r="L12" s="157"/>
      <c r="M12" s="157"/>
      <c r="N12" s="157"/>
      <c r="O12" s="157"/>
      <c r="P12" s="157"/>
      <c r="Q12" s="157"/>
    </row>
    <row r="13" spans="1:17" x14ac:dyDescent="0.25">
      <c r="A13" s="8">
        <v>5</v>
      </c>
      <c r="B13" s="381" t="s">
        <v>34</v>
      </c>
      <c r="C13" s="379"/>
      <c r="D13" s="379"/>
      <c r="E13" s="380"/>
      <c r="F13" s="157"/>
      <c r="G13" s="157"/>
      <c r="H13" s="157"/>
      <c r="I13" s="157"/>
      <c r="J13" s="157"/>
      <c r="K13" s="157"/>
      <c r="L13" s="157"/>
      <c r="M13" s="157"/>
      <c r="N13" s="157"/>
      <c r="O13" s="157"/>
      <c r="P13" s="157"/>
      <c r="Q13" s="157"/>
    </row>
    <row r="14" spans="1:17" x14ac:dyDescent="0.25">
      <c r="A14" s="8">
        <v>6</v>
      </c>
      <c r="B14" s="378" t="s">
        <v>35</v>
      </c>
      <c r="C14" s="379"/>
      <c r="D14" s="379"/>
      <c r="E14" s="380"/>
      <c r="F14" s="157"/>
      <c r="G14" s="157"/>
      <c r="H14" s="157"/>
      <c r="I14" s="157"/>
      <c r="J14" s="157"/>
      <c r="K14" s="157"/>
      <c r="L14" s="157"/>
      <c r="M14" s="157"/>
      <c r="N14" s="157"/>
      <c r="O14" s="157"/>
      <c r="P14" s="157"/>
      <c r="Q14" s="157"/>
    </row>
    <row r="15" spans="1:17" x14ac:dyDescent="0.25">
      <c r="A15" s="8">
        <v>7</v>
      </c>
      <c r="B15" s="381" t="s">
        <v>36</v>
      </c>
      <c r="C15" s="379"/>
      <c r="D15" s="379"/>
      <c r="E15" s="380"/>
      <c r="F15" s="157"/>
      <c r="G15" s="157"/>
      <c r="H15" s="157"/>
      <c r="I15" s="157"/>
      <c r="J15" s="157"/>
      <c r="K15" s="157"/>
      <c r="L15" s="157"/>
      <c r="M15" s="157"/>
      <c r="N15" s="157"/>
      <c r="O15" s="157"/>
      <c r="P15" s="157"/>
      <c r="Q15" s="157"/>
    </row>
    <row r="16" spans="1:17" x14ac:dyDescent="0.25">
      <c r="A16" s="8">
        <v>8</v>
      </c>
      <c r="B16" s="381" t="s">
        <v>37</v>
      </c>
      <c r="C16" s="379"/>
      <c r="D16" s="379"/>
      <c r="E16" s="380"/>
      <c r="F16" s="157"/>
      <c r="G16" s="157"/>
      <c r="H16" s="157"/>
      <c r="I16" s="157"/>
      <c r="J16" s="157"/>
      <c r="K16" s="157"/>
      <c r="L16" s="157"/>
      <c r="M16" s="157"/>
      <c r="N16" s="157"/>
      <c r="O16" s="157"/>
      <c r="P16" s="157"/>
      <c r="Q16" s="157"/>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4:E14"/>
    <mergeCell ref="B15:E15"/>
    <mergeCell ref="B16:E16"/>
    <mergeCell ref="A1:I1"/>
    <mergeCell ref="B11:E11"/>
    <mergeCell ref="B9:E9"/>
    <mergeCell ref="B8:E8"/>
    <mergeCell ref="B10:E10"/>
    <mergeCell ref="B12:E12"/>
    <mergeCell ref="B13:E13"/>
  </mergeCell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2"/>
  <sheetViews>
    <sheetView workbookViewId="0">
      <selection activeCell="G16" sqref="G16"/>
    </sheetView>
  </sheetViews>
  <sheetFormatPr baseColWidth="10" defaultColWidth="14.42578125" defaultRowHeight="15" x14ac:dyDescent="0.25"/>
  <cols>
    <col min="1" max="2" width="10.7109375" style="48" customWidth="1"/>
    <col min="3" max="3" width="47.42578125" style="48" customWidth="1"/>
    <col min="4" max="4" width="0.140625" style="48" hidden="1" customWidth="1"/>
    <col min="5" max="5" width="16.7109375" style="48" customWidth="1"/>
    <col min="6" max="6" width="19.42578125" style="48" customWidth="1"/>
    <col min="7" max="7" width="60.5703125" style="48" customWidth="1"/>
    <col min="8" max="26" width="10.7109375" style="48" customWidth="1"/>
    <col min="27" max="16384" width="14.42578125" style="48"/>
  </cols>
  <sheetData>
    <row r="1" spans="1:10" ht="27" customHeight="1" x14ac:dyDescent="0.25">
      <c r="A1" s="226" t="s">
        <v>0</v>
      </c>
      <c r="B1" s="227"/>
      <c r="C1" s="419" t="str">
        <f>Resultados!D2</f>
        <v>Universidad Tecnológica de Calvillo</v>
      </c>
      <c r="D1" s="359"/>
      <c r="E1" s="359"/>
      <c r="F1" s="359"/>
      <c r="G1" s="359"/>
      <c r="H1" s="227"/>
      <c r="I1" s="228"/>
      <c r="J1" s="229"/>
    </row>
    <row r="2" spans="1:10" x14ac:dyDescent="0.25">
      <c r="A2" s="230"/>
      <c r="B2" s="231"/>
      <c r="C2" s="232"/>
      <c r="D2" s="231"/>
      <c r="E2" s="231"/>
      <c r="F2" s="231"/>
      <c r="G2" s="231"/>
      <c r="H2" s="232"/>
      <c r="I2" s="232"/>
      <c r="J2" s="233"/>
    </row>
    <row r="3" spans="1:10" x14ac:dyDescent="0.25">
      <c r="A3" s="234"/>
      <c r="B3" s="234"/>
      <c r="C3" s="370" t="s">
        <v>5403</v>
      </c>
      <c r="D3" s="420"/>
      <c r="E3" s="420"/>
      <c r="F3" s="420"/>
      <c r="G3" s="420"/>
      <c r="H3" s="234"/>
      <c r="I3" s="232"/>
      <c r="J3" s="233"/>
    </row>
    <row r="4" spans="1:10" x14ac:dyDescent="0.25">
      <c r="A4" s="230"/>
      <c r="B4" s="231"/>
      <c r="C4" s="232"/>
      <c r="D4" s="231"/>
      <c r="E4" s="231"/>
      <c r="F4" s="231"/>
      <c r="G4" s="231"/>
      <c r="H4" s="232"/>
      <c r="I4" s="232"/>
      <c r="J4" s="233"/>
    </row>
    <row r="5" spans="1:10" x14ac:dyDescent="0.25">
      <c r="A5" s="234"/>
      <c r="B5" s="234"/>
      <c r="C5" s="235" t="s">
        <v>3</v>
      </c>
      <c r="D5" s="236"/>
      <c r="E5" s="236"/>
      <c r="F5" s="236"/>
      <c r="G5" s="235" t="s">
        <v>4</v>
      </c>
      <c r="H5" s="234"/>
      <c r="I5" s="232"/>
      <c r="J5" s="233"/>
    </row>
    <row r="6" spans="1:10" x14ac:dyDescent="0.25">
      <c r="A6" s="230"/>
      <c r="B6" s="230"/>
      <c r="C6" s="230"/>
      <c r="D6" s="230"/>
      <c r="E6" s="230"/>
      <c r="F6" s="230"/>
      <c r="G6" s="230"/>
      <c r="H6" s="232"/>
      <c r="I6" s="232"/>
      <c r="J6" s="233"/>
    </row>
    <row r="7" spans="1:10" x14ac:dyDescent="0.25">
      <c r="A7" s="234"/>
      <c r="B7" s="234"/>
      <c r="C7" s="152"/>
      <c r="D7" s="231"/>
      <c r="E7" s="231"/>
      <c r="F7" s="231"/>
      <c r="G7" s="152"/>
      <c r="H7" s="234"/>
      <c r="I7" s="232"/>
      <c r="J7" s="233"/>
    </row>
    <row r="8" spans="1:10" x14ac:dyDescent="0.25">
      <c r="A8" s="230"/>
      <c r="B8" s="231"/>
      <c r="C8" s="232"/>
      <c r="D8" s="231"/>
      <c r="E8" s="231"/>
      <c r="F8" s="231"/>
      <c r="G8" s="231"/>
      <c r="H8" s="232"/>
      <c r="I8" s="232"/>
      <c r="J8" s="233"/>
    </row>
    <row r="9" spans="1:10" ht="18.75" x14ac:dyDescent="0.25">
      <c r="A9" s="234"/>
      <c r="B9" s="234"/>
      <c r="C9" s="237" t="s">
        <v>1473</v>
      </c>
      <c r="D9" s="234"/>
      <c r="E9" s="238" t="str">
        <f>IF('Aplicabilidad Específicos'!K11="NO","NA",AVERAGE(E19,E71,E106))</f>
        <v>NA</v>
      </c>
      <c r="F9" s="239"/>
      <c r="G9" s="234"/>
      <c r="H9" s="234"/>
      <c r="I9" s="232"/>
      <c r="J9" s="233"/>
    </row>
    <row r="10" spans="1:10" ht="18.75" x14ac:dyDescent="0.25">
      <c r="A10" s="230"/>
      <c r="B10" s="240"/>
      <c r="C10" s="237" t="s">
        <v>1474</v>
      </c>
      <c r="D10" s="231"/>
      <c r="E10" s="238" t="str">
        <f>IF('Aplicabilidad Específicos'!K12="NO","NA",AVERAGE(E20,E72,E107))</f>
        <v>NA</v>
      </c>
      <c r="F10" s="239"/>
      <c r="G10" s="231"/>
      <c r="H10" s="232"/>
      <c r="I10" s="232"/>
      <c r="J10" s="233"/>
    </row>
    <row r="11" spans="1:10" ht="18.75" x14ac:dyDescent="0.25">
      <c r="A11" s="234"/>
      <c r="B11" s="234"/>
      <c r="C11" s="237" t="s">
        <v>1475</v>
      </c>
      <c r="D11" s="234"/>
      <c r="E11" s="238" t="str">
        <f>IF('Aplicabilidad Específicos'!K13="NO","NA",AVERAGE(E21,E73,E108))</f>
        <v>NA</v>
      </c>
      <c r="F11" s="242"/>
      <c r="G11" s="234"/>
      <c r="H11" s="234"/>
      <c r="I11" s="232"/>
      <c r="J11" s="233"/>
    </row>
    <row r="12" spans="1:10" x14ac:dyDescent="0.25">
      <c r="A12" s="230"/>
      <c r="B12" s="231"/>
      <c r="C12" s="232"/>
      <c r="D12" s="231"/>
      <c r="E12" s="231"/>
      <c r="F12" s="231"/>
      <c r="G12" s="231"/>
      <c r="H12" s="232"/>
      <c r="I12" s="232"/>
      <c r="J12" s="233"/>
    </row>
    <row r="13" spans="1:10" x14ac:dyDescent="0.25">
      <c r="A13" s="234"/>
      <c r="B13" s="234"/>
      <c r="C13" s="234"/>
      <c r="D13" s="234"/>
      <c r="E13" s="236"/>
      <c r="F13" s="236"/>
      <c r="G13" s="234"/>
      <c r="H13" s="234"/>
      <c r="I13" s="232"/>
      <c r="J13" s="233"/>
    </row>
    <row r="14" spans="1:10" ht="15.75" x14ac:dyDescent="0.25">
      <c r="A14" s="230"/>
      <c r="B14" s="240" t="s">
        <v>1476</v>
      </c>
      <c r="C14" s="232"/>
      <c r="D14" s="231"/>
      <c r="E14" s="231"/>
      <c r="F14" s="231"/>
      <c r="G14" s="231"/>
      <c r="H14" s="232"/>
      <c r="I14" s="232"/>
      <c r="J14" s="233"/>
    </row>
    <row r="15" spans="1:10" x14ac:dyDescent="0.25">
      <c r="A15" s="234"/>
      <c r="B15" s="234"/>
      <c r="C15" s="234"/>
      <c r="D15" s="234"/>
      <c r="E15" s="236"/>
      <c r="F15" s="236"/>
      <c r="G15" s="234"/>
      <c r="H15" s="234"/>
      <c r="I15" s="232"/>
      <c r="J15" s="233"/>
    </row>
    <row r="16" spans="1:10" x14ac:dyDescent="0.25">
      <c r="A16" s="230"/>
      <c r="B16" s="231"/>
      <c r="C16" s="232"/>
      <c r="D16" s="231"/>
      <c r="E16" s="231"/>
      <c r="F16" s="231"/>
      <c r="G16" s="231"/>
      <c r="H16" s="232"/>
      <c r="I16" s="232"/>
      <c r="J16" s="233"/>
    </row>
    <row r="17" spans="1:10" ht="18.75" x14ac:dyDescent="0.25">
      <c r="A17" s="234"/>
      <c r="B17" s="407" t="s">
        <v>5404</v>
      </c>
      <c r="C17" s="408"/>
      <c r="D17" s="408"/>
      <c r="E17" s="408"/>
      <c r="F17" s="408"/>
      <c r="G17" s="408"/>
      <c r="H17" s="408"/>
      <c r="I17" s="243"/>
      <c r="J17" s="233"/>
    </row>
    <row r="18" spans="1:10" x14ac:dyDescent="0.25">
      <c r="A18" s="234"/>
      <c r="B18" s="232"/>
      <c r="C18" s="232"/>
      <c r="D18" s="232"/>
      <c r="E18" s="232"/>
      <c r="F18" s="232"/>
      <c r="G18" s="232"/>
      <c r="H18" s="232"/>
      <c r="I18" s="232"/>
      <c r="J18" s="233"/>
    </row>
    <row r="19" spans="1:10" x14ac:dyDescent="0.25">
      <c r="A19" s="234"/>
      <c r="B19" s="232"/>
      <c r="C19" s="244" t="s">
        <v>1478</v>
      </c>
      <c r="D19" s="244"/>
      <c r="E19" s="245">
        <f>IF(SUM(D28:D48)=0,"NA",SUM(E28:E48)/SUM(D28:D48))</f>
        <v>1</v>
      </c>
      <c r="F19" s="246"/>
      <c r="G19" s="248"/>
      <c r="H19" s="234"/>
      <c r="I19" s="232"/>
      <c r="J19" s="233"/>
    </row>
    <row r="20" spans="1:10" x14ac:dyDescent="0.25">
      <c r="A20" s="234"/>
      <c r="B20" s="234"/>
      <c r="C20" s="244" t="s">
        <v>1480</v>
      </c>
      <c r="D20" s="244"/>
      <c r="E20" s="245">
        <f>IF(SUM(D28:D48)=0,"NA",SUM(E53:E61)/SUM(D53:D61))</f>
        <v>1</v>
      </c>
      <c r="F20" s="246"/>
      <c r="G20" s="248"/>
      <c r="H20" s="234"/>
      <c r="I20" s="232"/>
      <c r="J20" s="233"/>
    </row>
    <row r="21" spans="1:10" x14ac:dyDescent="0.25">
      <c r="A21" s="234"/>
      <c r="B21" s="234"/>
      <c r="C21" s="244" t="s">
        <v>1482</v>
      </c>
      <c r="D21" s="244"/>
      <c r="E21" s="177">
        <f>IF(SUM(D28:D48)=0,"NA",E19*0.6+E20*0.4)</f>
        <v>1</v>
      </c>
      <c r="F21" s="249"/>
      <c r="G21" s="235" t="s">
        <v>3917</v>
      </c>
      <c r="H21" s="234"/>
      <c r="I21" s="232"/>
      <c r="J21" s="233"/>
    </row>
    <row r="22" spans="1:10" x14ac:dyDescent="0.25">
      <c r="A22" s="234"/>
      <c r="B22" s="234"/>
      <c r="C22" s="234"/>
      <c r="D22" s="234"/>
      <c r="E22" s="236"/>
      <c r="F22" s="236"/>
      <c r="G22" s="234"/>
      <c r="H22" s="234"/>
      <c r="I22" s="232"/>
      <c r="J22" s="233"/>
    </row>
    <row r="23" spans="1:10" x14ac:dyDescent="0.25">
      <c r="A23" s="230"/>
      <c r="B23" s="231"/>
      <c r="C23" s="232"/>
      <c r="D23" s="231"/>
      <c r="E23" s="231"/>
      <c r="F23" s="231"/>
      <c r="G23" s="231"/>
      <c r="H23" s="232"/>
      <c r="I23" s="232"/>
      <c r="J23" s="233"/>
    </row>
    <row r="24" spans="1:10" x14ac:dyDescent="0.25">
      <c r="A24" s="230"/>
      <c r="B24" s="91"/>
      <c r="C24" s="251"/>
      <c r="D24" s="252"/>
      <c r="E24" s="409"/>
      <c r="F24" s="410"/>
      <c r="G24" s="410"/>
      <c r="H24" s="252"/>
      <c r="I24" s="92"/>
      <c r="J24" s="233"/>
    </row>
    <row r="25" spans="1:10" x14ac:dyDescent="0.25">
      <c r="A25" s="230"/>
      <c r="B25" s="49"/>
      <c r="C25" s="234" t="s">
        <v>1484</v>
      </c>
      <c r="D25" s="253"/>
      <c r="E25" s="253"/>
      <c r="F25" s="253"/>
      <c r="G25" s="253"/>
      <c r="H25" s="253"/>
      <c r="I25" s="93"/>
      <c r="J25" s="233"/>
    </row>
    <row r="26" spans="1:10" x14ac:dyDescent="0.25">
      <c r="A26" s="230"/>
      <c r="B26" s="123"/>
      <c r="C26" s="234"/>
      <c r="D26" s="253"/>
      <c r="E26" s="253"/>
      <c r="F26" s="253"/>
      <c r="G26" s="253"/>
      <c r="H26" s="253"/>
      <c r="I26" s="93"/>
      <c r="J26" s="233"/>
    </row>
    <row r="27" spans="1:10" x14ac:dyDescent="0.25">
      <c r="A27" s="230"/>
      <c r="B27" s="123"/>
      <c r="C27" s="232" t="s">
        <v>726</v>
      </c>
      <c r="D27" s="231"/>
      <c r="E27" s="231" t="s">
        <v>1485</v>
      </c>
      <c r="F27" s="231" t="s">
        <v>712</v>
      </c>
      <c r="G27" s="231" t="s">
        <v>1486</v>
      </c>
      <c r="H27" s="253"/>
      <c r="I27" s="93"/>
      <c r="J27" s="233"/>
    </row>
    <row r="28" spans="1:10" x14ac:dyDescent="0.25">
      <c r="A28" s="230"/>
      <c r="B28" s="49"/>
      <c r="C28" s="124" t="s">
        <v>1487</v>
      </c>
      <c r="D28" s="153">
        <f>IF(E28="Justificado",0,1)</f>
        <v>1</v>
      </c>
      <c r="E28" s="126">
        <v>1</v>
      </c>
      <c r="F28" s="126"/>
      <c r="G28" s="127"/>
      <c r="H28" s="253"/>
      <c r="I28" s="93"/>
      <c r="J28" s="230"/>
    </row>
    <row r="29" spans="1:10" ht="24" x14ac:dyDescent="0.25">
      <c r="A29" s="230"/>
      <c r="B29" s="49"/>
      <c r="C29" s="124" t="s">
        <v>1488</v>
      </c>
      <c r="D29" s="153">
        <f t="shared" ref="D29:D48" si="0">IF(E29="Justificado",0,1)</f>
        <v>1</v>
      </c>
      <c r="E29" s="126">
        <v>1</v>
      </c>
      <c r="F29" s="126"/>
      <c r="G29" s="127"/>
      <c r="H29" s="253"/>
      <c r="I29" s="93"/>
      <c r="J29" s="230"/>
    </row>
    <row r="30" spans="1:10" x14ac:dyDescent="0.25">
      <c r="A30" s="230"/>
      <c r="B30" s="49"/>
      <c r="C30" s="136" t="s">
        <v>5405</v>
      </c>
      <c r="D30" s="153">
        <f t="shared" si="0"/>
        <v>1</v>
      </c>
      <c r="E30" s="126">
        <v>1</v>
      </c>
      <c r="F30" s="126"/>
      <c r="G30" s="127"/>
      <c r="H30" s="253"/>
      <c r="I30" s="93"/>
      <c r="J30" s="230"/>
    </row>
    <row r="31" spans="1:10" x14ac:dyDescent="0.25">
      <c r="A31" s="230"/>
      <c r="B31" s="49"/>
      <c r="C31" s="149" t="s">
        <v>5406</v>
      </c>
      <c r="D31" s="153">
        <f t="shared" si="0"/>
        <v>1</v>
      </c>
      <c r="E31" s="126">
        <v>1</v>
      </c>
      <c r="F31" s="126"/>
      <c r="G31" s="127"/>
      <c r="H31" s="253"/>
      <c r="I31" s="93"/>
      <c r="J31" s="230"/>
    </row>
    <row r="32" spans="1:10" x14ac:dyDescent="0.25">
      <c r="A32" s="230"/>
      <c r="B32" s="49"/>
      <c r="C32" s="136" t="s">
        <v>5407</v>
      </c>
      <c r="D32" s="153">
        <f t="shared" si="0"/>
        <v>1</v>
      </c>
      <c r="E32" s="126">
        <v>1</v>
      </c>
      <c r="F32" s="126"/>
      <c r="G32" s="127"/>
      <c r="H32" s="253"/>
      <c r="I32" s="93"/>
      <c r="J32" s="230"/>
    </row>
    <row r="33" spans="1:10" ht="36" x14ac:dyDescent="0.25">
      <c r="A33" s="230"/>
      <c r="B33" s="49"/>
      <c r="C33" s="136" t="s">
        <v>5408</v>
      </c>
      <c r="D33" s="153">
        <f t="shared" si="0"/>
        <v>1</v>
      </c>
      <c r="E33" s="126">
        <v>1</v>
      </c>
      <c r="F33" s="126"/>
      <c r="G33" s="127"/>
      <c r="H33" s="253"/>
      <c r="I33" s="93"/>
      <c r="J33" s="230"/>
    </row>
    <row r="34" spans="1:10" ht="24" x14ac:dyDescent="0.25">
      <c r="A34" s="230"/>
      <c r="B34" s="49"/>
      <c r="C34" s="136" t="s">
        <v>5409</v>
      </c>
      <c r="D34" s="153">
        <f t="shared" si="0"/>
        <v>1</v>
      </c>
      <c r="E34" s="126">
        <v>1</v>
      </c>
      <c r="F34" s="126"/>
      <c r="G34" s="127"/>
      <c r="H34" s="253"/>
      <c r="I34" s="93"/>
      <c r="J34" s="230"/>
    </row>
    <row r="35" spans="1:10" x14ac:dyDescent="0.25">
      <c r="A35" s="230"/>
      <c r="B35" s="49"/>
      <c r="C35" s="136" t="s">
        <v>5410</v>
      </c>
      <c r="D35" s="153">
        <f t="shared" si="0"/>
        <v>1</v>
      </c>
      <c r="E35" s="126">
        <v>1</v>
      </c>
      <c r="F35" s="126"/>
      <c r="G35" s="127"/>
      <c r="H35" s="253"/>
      <c r="I35" s="93"/>
      <c r="J35" s="230"/>
    </row>
    <row r="36" spans="1:10" x14ac:dyDescent="0.25">
      <c r="A36" s="230"/>
      <c r="B36" s="49"/>
      <c r="C36" s="136" t="s">
        <v>5411</v>
      </c>
      <c r="D36" s="153">
        <f t="shared" si="0"/>
        <v>1</v>
      </c>
      <c r="E36" s="126">
        <v>1</v>
      </c>
      <c r="F36" s="126"/>
      <c r="G36" s="127"/>
      <c r="H36" s="253"/>
      <c r="I36" s="93"/>
      <c r="J36" s="230"/>
    </row>
    <row r="37" spans="1:10" x14ac:dyDescent="0.25">
      <c r="A37" s="230"/>
      <c r="B37" s="49"/>
      <c r="C37" s="136" t="s">
        <v>5412</v>
      </c>
      <c r="D37" s="153">
        <f t="shared" si="0"/>
        <v>1</v>
      </c>
      <c r="E37" s="126">
        <v>1</v>
      </c>
      <c r="F37" s="126"/>
      <c r="G37" s="127"/>
      <c r="H37" s="253"/>
      <c r="I37" s="93"/>
      <c r="J37" s="230"/>
    </row>
    <row r="38" spans="1:10" x14ac:dyDescent="0.25">
      <c r="A38" s="230"/>
      <c r="B38" s="49"/>
      <c r="C38" s="136" t="s">
        <v>5413</v>
      </c>
      <c r="D38" s="153">
        <f t="shared" si="0"/>
        <v>1</v>
      </c>
      <c r="E38" s="126">
        <v>1</v>
      </c>
      <c r="F38" s="126"/>
      <c r="G38" s="127"/>
      <c r="H38" s="253"/>
      <c r="I38" s="93"/>
      <c r="J38" s="230"/>
    </row>
    <row r="39" spans="1:10" x14ac:dyDescent="0.25">
      <c r="A39" s="230"/>
      <c r="B39" s="49"/>
      <c r="C39" s="136" t="s">
        <v>5414</v>
      </c>
      <c r="D39" s="153">
        <f t="shared" si="0"/>
        <v>1</v>
      </c>
      <c r="E39" s="126">
        <v>1</v>
      </c>
      <c r="F39" s="126"/>
      <c r="G39" s="127"/>
      <c r="H39" s="253"/>
      <c r="I39" s="93"/>
      <c r="J39" s="230"/>
    </row>
    <row r="40" spans="1:10" x14ac:dyDescent="0.25">
      <c r="A40" s="230"/>
      <c r="B40" s="49"/>
      <c r="C40" s="136" t="s">
        <v>5415</v>
      </c>
      <c r="D40" s="153">
        <f t="shared" si="0"/>
        <v>1</v>
      </c>
      <c r="E40" s="126">
        <v>1</v>
      </c>
      <c r="F40" s="126"/>
      <c r="G40" s="127"/>
      <c r="H40" s="253"/>
      <c r="I40" s="93"/>
      <c r="J40" s="230"/>
    </row>
    <row r="41" spans="1:10" x14ac:dyDescent="0.25">
      <c r="A41" s="230"/>
      <c r="B41" s="49"/>
      <c r="C41" s="136" t="s">
        <v>5416</v>
      </c>
      <c r="D41" s="153">
        <f t="shared" si="0"/>
        <v>1</v>
      </c>
      <c r="E41" s="126">
        <v>1</v>
      </c>
      <c r="F41" s="126"/>
      <c r="G41" s="127"/>
      <c r="H41" s="253"/>
      <c r="I41" s="93"/>
      <c r="J41" s="230"/>
    </row>
    <row r="42" spans="1:10" x14ac:dyDescent="0.25">
      <c r="A42" s="230"/>
      <c r="B42" s="49"/>
      <c r="C42" s="136" t="s">
        <v>5417</v>
      </c>
      <c r="D42" s="153">
        <f t="shared" si="0"/>
        <v>1</v>
      </c>
      <c r="E42" s="126">
        <v>1</v>
      </c>
      <c r="F42" s="126"/>
      <c r="G42" s="127"/>
      <c r="H42" s="253"/>
      <c r="I42" s="93"/>
      <c r="J42" s="230"/>
    </row>
    <row r="43" spans="1:10" x14ac:dyDescent="0.25">
      <c r="A43" s="230"/>
      <c r="B43" s="49"/>
      <c r="C43" s="136" t="s">
        <v>5418</v>
      </c>
      <c r="D43" s="153">
        <f t="shared" si="0"/>
        <v>1</v>
      </c>
      <c r="E43" s="126">
        <v>1</v>
      </c>
      <c r="F43" s="126"/>
      <c r="G43" s="127"/>
      <c r="H43" s="253"/>
      <c r="I43" s="93"/>
      <c r="J43" s="230"/>
    </row>
    <row r="44" spans="1:10" x14ac:dyDescent="0.25">
      <c r="A44" s="230"/>
      <c r="B44" s="49"/>
      <c r="C44" s="136" t="s">
        <v>5419</v>
      </c>
      <c r="D44" s="153">
        <f t="shared" si="0"/>
        <v>1</v>
      </c>
      <c r="E44" s="126">
        <v>1</v>
      </c>
      <c r="F44" s="126"/>
      <c r="G44" s="127"/>
      <c r="H44" s="253"/>
      <c r="I44" s="93"/>
      <c r="J44" s="230"/>
    </row>
    <row r="45" spans="1:10" x14ac:dyDescent="0.25">
      <c r="A45" s="230"/>
      <c r="B45" s="49"/>
      <c r="C45" s="136" t="s">
        <v>5420</v>
      </c>
      <c r="D45" s="153">
        <f t="shared" si="0"/>
        <v>1</v>
      </c>
      <c r="E45" s="126">
        <v>1</v>
      </c>
      <c r="F45" s="126"/>
      <c r="G45" s="127"/>
      <c r="H45" s="253"/>
      <c r="I45" s="93"/>
      <c r="J45" s="230"/>
    </row>
    <row r="46" spans="1:10" x14ac:dyDescent="0.25">
      <c r="A46" s="230"/>
      <c r="B46" s="49"/>
      <c r="C46" s="136" t="s">
        <v>5421</v>
      </c>
      <c r="D46" s="153">
        <f t="shared" si="0"/>
        <v>1</v>
      </c>
      <c r="E46" s="126">
        <v>1</v>
      </c>
      <c r="F46" s="126"/>
      <c r="G46" s="127"/>
      <c r="H46" s="253"/>
      <c r="I46" s="93"/>
      <c r="J46" s="230"/>
    </row>
    <row r="47" spans="1:10" x14ac:dyDescent="0.25">
      <c r="A47" s="230"/>
      <c r="B47" s="49"/>
      <c r="C47" s="136" t="s">
        <v>5422</v>
      </c>
      <c r="D47" s="153">
        <f t="shared" si="0"/>
        <v>1</v>
      </c>
      <c r="E47" s="126">
        <v>1</v>
      </c>
      <c r="F47" s="126"/>
      <c r="G47" s="127"/>
      <c r="H47" s="253"/>
      <c r="I47" s="93"/>
      <c r="J47" s="230"/>
    </row>
    <row r="48" spans="1:10" ht="48" x14ac:dyDescent="0.25">
      <c r="A48" s="230"/>
      <c r="B48" s="49"/>
      <c r="C48" s="136" t="s">
        <v>5423</v>
      </c>
      <c r="D48" s="153">
        <f t="shared" si="0"/>
        <v>1</v>
      </c>
      <c r="E48" s="126">
        <v>1</v>
      </c>
      <c r="F48" s="126"/>
      <c r="G48" s="127"/>
      <c r="H48" s="253"/>
      <c r="I48" s="93"/>
      <c r="J48" s="230"/>
    </row>
    <row r="49" spans="1:10" x14ac:dyDescent="0.25">
      <c r="A49" s="230"/>
      <c r="B49" s="49"/>
      <c r="C49" s="234"/>
      <c r="D49" s="253"/>
      <c r="E49" s="253"/>
      <c r="F49" s="253"/>
      <c r="G49" s="253"/>
      <c r="H49" s="253"/>
      <c r="I49" s="129"/>
      <c r="J49" s="230"/>
    </row>
    <row r="50" spans="1:10" x14ac:dyDescent="0.25">
      <c r="A50" s="230"/>
      <c r="B50" s="49"/>
      <c r="C50" s="234" t="s">
        <v>1480</v>
      </c>
      <c r="D50" s="253"/>
      <c r="E50" s="253"/>
      <c r="F50" s="253"/>
      <c r="G50" s="253"/>
      <c r="H50" s="253"/>
      <c r="I50" s="129"/>
      <c r="J50" s="230"/>
    </row>
    <row r="51" spans="1:10" x14ac:dyDescent="0.25">
      <c r="A51" s="230"/>
      <c r="B51" s="49"/>
      <c r="C51" s="234"/>
      <c r="D51" s="253"/>
      <c r="E51" s="253"/>
      <c r="F51" s="253"/>
      <c r="G51" s="253"/>
      <c r="H51" s="253"/>
      <c r="I51" s="129"/>
      <c r="J51" s="230"/>
    </row>
    <row r="52" spans="1:10" x14ac:dyDescent="0.25">
      <c r="A52" s="230"/>
      <c r="B52" s="49"/>
      <c r="C52" s="232" t="s">
        <v>726</v>
      </c>
      <c r="D52" s="231"/>
      <c r="E52" s="231" t="s">
        <v>1485</v>
      </c>
      <c r="F52" s="231" t="s">
        <v>712</v>
      </c>
      <c r="G52" s="231" t="s">
        <v>1486</v>
      </c>
      <c r="H52" s="253"/>
      <c r="I52" s="129"/>
      <c r="J52" s="230"/>
    </row>
    <row r="53" spans="1:10" ht="24" x14ac:dyDescent="0.25">
      <c r="A53" s="230"/>
      <c r="B53" s="49"/>
      <c r="C53" s="130" t="s">
        <v>3935</v>
      </c>
      <c r="D53" s="153">
        <f t="shared" ref="D53:D61" si="1">IF(E53="Justificado",0,1)</f>
        <v>1</v>
      </c>
      <c r="E53" s="126">
        <v>1</v>
      </c>
      <c r="F53" s="126"/>
      <c r="G53" s="127"/>
      <c r="H53" s="253"/>
      <c r="I53" s="129"/>
      <c r="J53" s="230"/>
    </row>
    <row r="54" spans="1:10" ht="48" x14ac:dyDescent="0.25">
      <c r="A54" s="230"/>
      <c r="B54" s="49"/>
      <c r="C54" s="124" t="s">
        <v>2272</v>
      </c>
      <c r="D54" s="153">
        <f t="shared" si="1"/>
        <v>1</v>
      </c>
      <c r="E54" s="126">
        <v>1</v>
      </c>
      <c r="F54" s="126"/>
      <c r="G54" s="127"/>
      <c r="H54" s="253"/>
      <c r="I54" s="129"/>
      <c r="J54" s="230"/>
    </row>
    <row r="55" spans="1:10" ht="48" x14ac:dyDescent="0.25">
      <c r="A55" s="230"/>
      <c r="B55" s="49"/>
      <c r="C55" s="124" t="s">
        <v>2273</v>
      </c>
      <c r="D55" s="153">
        <f t="shared" si="1"/>
        <v>1</v>
      </c>
      <c r="E55" s="126">
        <v>1</v>
      </c>
      <c r="F55" s="126"/>
      <c r="G55" s="127"/>
      <c r="H55" s="253"/>
      <c r="I55" s="129"/>
      <c r="J55" s="230"/>
    </row>
    <row r="56" spans="1:10" ht="36" x14ac:dyDescent="0.25">
      <c r="A56" s="230"/>
      <c r="B56" s="49"/>
      <c r="C56" s="124" t="s">
        <v>2274</v>
      </c>
      <c r="D56" s="153">
        <f t="shared" si="1"/>
        <v>1</v>
      </c>
      <c r="E56" s="126">
        <v>1</v>
      </c>
      <c r="F56" s="126"/>
      <c r="G56" s="127"/>
      <c r="H56" s="253"/>
      <c r="I56" s="129"/>
      <c r="J56" s="230"/>
    </row>
    <row r="57" spans="1:10" ht="24" x14ac:dyDescent="0.25">
      <c r="A57" s="230"/>
      <c r="B57" s="49"/>
      <c r="C57" s="124" t="s">
        <v>2275</v>
      </c>
      <c r="D57" s="153">
        <f t="shared" si="1"/>
        <v>1</v>
      </c>
      <c r="E57" s="126">
        <v>1</v>
      </c>
      <c r="F57" s="126"/>
      <c r="G57" s="127"/>
      <c r="H57" s="253"/>
      <c r="I57" s="129"/>
      <c r="J57" s="230"/>
    </row>
    <row r="58" spans="1:10" ht="24" x14ac:dyDescent="0.25">
      <c r="A58" s="230"/>
      <c r="B58" s="49"/>
      <c r="C58" s="124" t="s">
        <v>2276</v>
      </c>
      <c r="D58" s="153">
        <f t="shared" si="1"/>
        <v>1</v>
      </c>
      <c r="E58" s="126">
        <v>1</v>
      </c>
      <c r="F58" s="126"/>
      <c r="G58" s="127"/>
      <c r="H58" s="253"/>
      <c r="I58" s="129"/>
      <c r="J58" s="230"/>
    </row>
    <row r="59" spans="1:10" ht="48" x14ac:dyDescent="0.25">
      <c r="A59" s="230"/>
      <c r="B59" s="49"/>
      <c r="C59" s="124" t="s">
        <v>2277</v>
      </c>
      <c r="D59" s="153">
        <f t="shared" si="1"/>
        <v>1</v>
      </c>
      <c r="E59" s="126">
        <v>1</v>
      </c>
      <c r="F59" s="126"/>
      <c r="G59" s="127"/>
      <c r="H59" s="253"/>
      <c r="I59" s="129"/>
      <c r="J59" s="230"/>
    </row>
    <row r="60" spans="1:10" ht="48" x14ac:dyDescent="0.25">
      <c r="A60" s="230"/>
      <c r="B60" s="49"/>
      <c r="C60" s="130" t="s">
        <v>5424</v>
      </c>
      <c r="D60" s="153">
        <f t="shared" si="1"/>
        <v>1</v>
      </c>
      <c r="E60" s="126">
        <v>1</v>
      </c>
      <c r="F60" s="126"/>
      <c r="G60" s="127"/>
      <c r="H60" s="253"/>
      <c r="I60" s="129"/>
      <c r="J60" s="230"/>
    </row>
    <row r="61" spans="1:10" ht="24" x14ac:dyDescent="0.25">
      <c r="A61" s="230"/>
      <c r="B61" s="49"/>
      <c r="C61" s="124" t="s">
        <v>2279</v>
      </c>
      <c r="D61" s="153">
        <f t="shared" si="1"/>
        <v>1</v>
      </c>
      <c r="E61" s="126">
        <v>1</v>
      </c>
      <c r="F61" s="126"/>
      <c r="G61" s="127"/>
      <c r="H61" s="253"/>
      <c r="I61" s="129"/>
      <c r="J61" s="230"/>
    </row>
    <row r="62" spans="1:10" x14ac:dyDescent="0.25">
      <c r="A62" s="230"/>
      <c r="B62" s="97"/>
      <c r="C62" s="254"/>
      <c r="D62" s="255"/>
      <c r="E62" s="255"/>
      <c r="F62" s="255"/>
      <c r="G62" s="255"/>
      <c r="H62" s="255"/>
      <c r="I62" s="98"/>
      <c r="J62" s="230"/>
    </row>
    <row r="63" spans="1:10" x14ac:dyDescent="0.25">
      <c r="A63" s="230"/>
      <c r="B63" s="230"/>
      <c r="C63" s="256"/>
      <c r="D63" s="230"/>
      <c r="E63" s="230"/>
      <c r="F63" s="230"/>
      <c r="G63" s="230"/>
      <c r="H63" s="230"/>
      <c r="I63" s="230"/>
      <c r="J63" s="230"/>
    </row>
    <row r="64" spans="1:10" x14ac:dyDescent="0.25">
      <c r="A64" s="230"/>
      <c r="B64" s="230"/>
      <c r="C64" s="256"/>
      <c r="D64" s="230"/>
      <c r="E64" s="230"/>
      <c r="F64" s="230"/>
      <c r="G64" s="230"/>
      <c r="H64" s="230"/>
      <c r="I64" s="230"/>
      <c r="J64" s="230"/>
    </row>
    <row r="65" spans="1:10" x14ac:dyDescent="0.25">
      <c r="A65" s="230"/>
      <c r="B65" s="230"/>
      <c r="C65" s="256"/>
      <c r="D65" s="230"/>
      <c r="E65" s="230"/>
      <c r="F65" s="230"/>
      <c r="G65" s="230"/>
      <c r="H65" s="230"/>
      <c r="I65" s="230"/>
      <c r="J65" s="230"/>
    </row>
    <row r="66" spans="1:10" x14ac:dyDescent="0.25">
      <c r="A66" s="230"/>
      <c r="B66" s="230"/>
      <c r="C66" s="256"/>
      <c r="D66" s="230"/>
      <c r="E66" s="230"/>
      <c r="F66" s="230"/>
      <c r="G66" s="230"/>
      <c r="H66" s="230"/>
      <c r="I66" s="230"/>
      <c r="J66" s="230"/>
    </row>
    <row r="67" spans="1:10" x14ac:dyDescent="0.25">
      <c r="A67" s="230"/>
      <c r="B67" s="230"/>
      <c r="C67" s="256"/>
      <c r="D67" s="230"/>
      <c r="E67" s="230"/>
      <c r="F67" s="230"/>
      <c r="G67" s="230"/>
      <c r="H67" s="230"/>
      <c r="I67" s="230"/>
      <c r="J67" s="230"/>
    </row>
    <row r="68" spans="1:10" x14ac:dyDescent="0.25">
      <c r="A68" s="230"/>
      <c r="B68" s="230"/>
      <c r="C68" s="256"/>
      <c r="D68" s="230"/>
      <c r="E68" s="230"/>
      <c r="F68" s="230"/>
      <c r="G68" s="230"/>
      <c r="H68" s="230"/>
      <c r="I68" s="230"/>
      <c r="J68" s="230"/>
    </row>
    <row r="69" spans="1:10" ht="18.75" x14ac:dyDescent="0.25">
      <c r="A69" s="234"/>
      <c r="B69" s="407" t="s">
        <v>5425</v>
      </c>
      <c r="C69" s="408"/>
      <c r="D69" s="408"/>
      <c r="E69" s="408"/>
      <c r="F69" s="408"/>
      <c r="G69" s="408"/>
      <c r="H69" s="408"/>
      <c r="I69" s="243"/>
      <c r="J69" s="233"/>
    </row>
    <row r="70" spans="1:10" x14ac:dyDescent="0.25">
      <c r="A70" s="234"/>
      <c r="B70" s="232"/>
      <c r="C70" s="232"/>
      <c r="D70" s="232"/>
      <c r="E70" s="232"/>
      <c r="F70" s="232"/>
      <c r="G70" s="232"/>
      <c r="H70" s="232"/>
      <c r="I70" s="232"/>
      <c r="J70" s="233"/>
    </row>
    <row r="71" spans="1:10" x14ac:dyDescent="0.25">
      <c r="A71" s="234"/>
      <c r="B71" s="232"/>
      <c r="C71" s="244" t="s">
        <v>1478</v>
      </c>
      <c r="D71" s="244"/>
      <c r="E71" s="245">
        <f>IF(SUM(D80:D87)=0,"NA",SUM(E80:E87)/SUM(D80:D87))</f>
        <v>1</v>
      </c>
      <c r="F71" s="246"/>
      <c r="G71" s="248"/>
      <c r="H71" s="234"/>
      <c r="I71" s="232"/>
      <c r="J71" s="233"/>
    </row>
    <row r="72" spans="1:10" x14ac:dyDescent="0.25">
      <c r="A72" s="234"/>
      <c r="B72" s="234"/>
      <c r="C72" s="244" t="s">
        <v>1480</v>
      </c>
      <c r="D72" s="244"/>
      <c r="E72" s="245">
        <f>IF(SUM(D80:D87)=0,"NA",SUM(E92:E100)/SUM(D92:D100))</f>
        <v>1</v>
      </c>
      <c r="F72" s="246"/>
      <c r="G72" s="248"/>
      <c r="H72" s="234"/>
      <c r="I72" s="232"/>
      <c r="J72" s="233"/>
    </row>
    <row r="73" spans="1:10" x14ac:dyDescent="0.25">
      <c r="A73" s="234"/>
      <c r="B73" s="234"/>
      <c r="C73" s="244" t="s">
        <v>1482</v>
      </c>
      <c r="D73" s="244"/>
      <c r="E73" s="177">
        <f>IF(SUM(D80:D87)=0,"NA",E71*0.6+E72*0.4)</f>
        <v>1</v>
      </c>
      <c r="F73" s="249"/>
      <c r="G73" s="235" t="s">
        <v>3917</v>
      </c>
      <c r="H73" s="234"/>
      <c r="I73" s="232"/>
      <c r="J73" s="233"/>
    </row>
    <row r="74" spans="1:10" x14ac:dyDescent="0.25">
      <c r="A74" s="234"/>
      <c r="B74" s="234"/>
      <c r="C74" s="234"/>
      <c r="D74" s="234"/>
      <c r="E74" s="236"/>
      <c r="F74" s="236"/>
      <c r="G74" s="234"/>
      <c r="H74" s="234"/>
      <c r="I74" s="232"/>
      <c r="J74" s="233"/>
    </row>
    <row r="75" spans="1:10" x14ac:dyDescent="0.25">
      <c r="A75" s="230"/>
      <c r="B75" s="231"/>
      <c r="C75" s="232"/>
      <c r="D75" s="231"/>
      <c r="E75" s="231"/>
      <c r="F75" s="231"/>
      <c r="G75" s="231"/>
      <c r="H75" s="232"/>
      <c r="I75" s="232"/>
      <c r="J75" s="233"/>
    </row>
    <row r="76" spans="1:10" x14ac:dyDescent="0.25">
      <c r="A76" s="230"/>
      <c r="B76" s="91"/>
      <c r="C76" s="251"/>
      <c r="D76" s="252"/>
      <c r="E76" s="409"/>
      <c r="F76" s="410"/>
      <c r="G76" s="410"/>
      <c r="H76" s="252"/>
      <c r="I76" s="92"/>
      <c r="J76" s="233"/>
    </row>
    <row r="77" spans="1:10" x14ac:dyDescent="0.25">
      <c r="A77" s="230"/>
      <c r="B77" s="49"/>
      <c r="C77" s="234" t="s">
        <v>1484</v>
      </c>
      <c r="D77" s="253"/>
      <c r="E77" s="253"/>
      <c r="F77" s="253"/>
      <c r="G77" s="253"/>
      <c r="H77" s="253"/>
      <c r="I77" s="93"/>
      <c r="J77" s="233"/>
    </row>
    <row r="78" spans="1:10" x14ac:dyDescent="0.25">
      <c r="A78" s="230"/>
      <c r="B78" s="123"/>
      <c r="C78" s="234"/>
      <c r="D78" s="253"/>
      <c r="E78" s="253"/>
      <c r="F78" s="253"/>
      <c r="G78" s="253"/>
      <c r="H78" s="253"/>
      <c r="I78" s="93"/>
      <c r="J78" s="233"/>
    </row>
    <row r="79" spans="1:10" x14ac:dyDescent="0.25">
      <c r="A79" s="230"/>
      <c r="B79" s="123"/>
      <c r="C79" s="232" t="s">
        <v>726</v>
      </c>
      <c r="D79" s="231"/>
      <c r="E79" s="231" t="s">
        <v>1485</v>
      </c>
      <c r="F79" s="231" t="s">
        <v>712</v>
      </c>
      <c r="G79" s="231" t="s">
        <v>1486</v>
      </c>
      <c r="H79" s="253"/>
      <c r="I79" s="93"/>
      <c r="J79" s="233"/>
    </row>
    <row r="80" spans="1:10" x14ac:dyDescent="0.25">
      <c r="A80" s="230"/>
      <c r="B80" s="49"/>
      <c r="C80" s="124" t="s">
        <v>1487</v>
      </c>
      <c r="D80" s="153">
        <f>IF(E80="Justificado",0,1)</f>
        <v>1</v>
      </c>
      <c r="E80" s="126">
        <v>1</v>
      </c>
      <c r="F80" s="126"/>
      <c r="G80" s="127"/>
      <c r="H80" s="253"/>
      <c r="I80" s="93"/>
      <c r="J80" s="230"/>
    </row>
    <row r="81" spans="1:10" ht="24" x14ac:dyDescent="0.25">
      <c r="A81" s="230"/>
      <c r="B81" s="49"/>
      <c r="C81" s="124" t="s">
        <v>1488</v>
      </c>
      <c r="D81" s="153">
        <f>IF(E81="Justificado",0,1)</f>
        <v>1</v>
      </c>
      <c r="E81" s="126">
        <v>1</v>
      </c>
      <c r="F81" s="126"/>
      <c r="G81" s="127"/>
      <c r="H81" s="253"/>
      <c r="I81" s="93"/>
      <c r="J81" s="230"/>
    </row>
    <row r="82" spans="1:10" x14ac:dyDescent="0.25">
      <c r="A82" s="230"/>
      <c r="B82" s="49"/>
      <c r="C82" s="136" t="s">
        <v>5426</v>
      </c>
      <c r="D82" s="153">
        <f t="shared" ref="D82:D87" si="2">IF(E82="Justificado",0,1)</f>
        <v>1</v>
      </c>
      <c r="E82" s="126">
        <v>1</v>
      </c>
      <c r="F82" s="126"/>
      <c r="G82" s="127"/>
      <c r="H82" s="253"/>
      <c r="I82" s="93"/>
      <c r="J82" s="230"/>
    </row>
    <row r="83" spans="1:10" x14ac:dyDescent="0.25">
      <c r="A83" s="230"/>
      <c r="B83" s="49"/>
      <c r="C83" s="136" t="s">
        <v>5427</v>
      </c>
      <c r="D83" s="153">
        <f t="shared" si="2"/>
        <v>1</v>
      </c>
      <c r="E83" s="126">
        <v>1</v>
      </c>
      <c r="F83" s="126"/>
      <c r="G83" s="127"/>
      <c r="H83" s="253"/>
      <c r="I83" s="93"/>
      <c r="J83" s="230"/>
    </row>
    <row r="84" spans="1:10" x14ac:dyDescent="0.25">
      <c r="A84" s="230"/>
      <c r="B84" s="49"/>
      <c r="C84" s="136" t="s">
        <v>5428</v>
      </c>
      <c r="D84" s="153">
        <f t="shared" si="2"/>
        <v>1</v>
      </c>
      <c r="E84" s="126">
        <v>1</v>
      </c>
      <c r="F84" s="126"/>
      <c r="G84" s="127"/>
      <c r="H84" s="253"/>
      <c r="I84" s="93"/>
      <c r="J84" s="230"/>
    </row>
    <row r="85" spans="1:10" ht="36" x14ac:dyDescent="0.25">
      <c r="A85" s="230"/>
      <c r="B85" s="49"/>
      <c r="C85" s="136" t="s">
        <v>5408</v>
      </c>
      <c r="D85" s="153">
        <f t="shared" si="2"/>
        <v>1</v>
      </c>
      <c r="E85" s="126">
        <v>1</v>
      </c>
      <c r="F85" s="126"/>
      <c r="G85" s="127"/>
      <c r="H85" s="253"/>
      <c r="I85" s="93"/>
      <c r="J85" s="230"/>
    </row>
    <row r="86" spans="1:10" ht="24" x14ac:dyDescent="0.25">
      <c r="A86" s="230"/>
      <c r="B86" s="49"/>
      <c r="C86" s="136" t="s">
        <v>2440</v>
      </c>
      <c r="D86" s="153">
        <f t="shared" si="2"/>
        <v>1</v>
      </c>
      <c r="E86" s="126">
        <v>1</v>
      </c>
      <c r="F86" s="126"/>
      <c r="G86" s="127"/>
      <c r="H86" s="253"/>
      <c r="I86" s="93"/>
      <c r="J86" s="230"/>
    </row>
    <row r="87" spans="1:10" x14ac:dyDescent="0.25">
      <c r="A87" s="230"/>
      <c r="B87" s="49"/>
      <c r="C87" s="136" t="s">
        <v>5410</v>
      </c>
      <c r="D87" s="153">
        <f t="shared" si="2"/>
        <v>1</v>
      </c>
      <c r="E87" s="126">
        <v>1</v>
      </c>
      <c r="F87" s="126"/>
      <c r="G87" s="127"/>
      <c r="H87" s="253"/>
      <c r="I87" s="93"/>
      <c r="J87" s="230"/>
    </row>
    <row r="88" spans="1:10" x14ac:dyDescent="0.25">
      <c r="A88" s="230"/>
      <c r="B88" s="49"/>
      <c r="C88" s="234"/>
      <c r="D88" s="253"/>
      <c r="E88" s="253"/>
      <c r="F88" s="253"/>
      <c r="G88" s="253"/>
      <c r="H88" s="253"/>
      <c r="I88" s="129"/>
      <c r="J88" s="230"/>
    </row>
    <row r="89" spans="1:10" x14ac:dyDescent="0.25">
      <c r="A89" s="230"/>
      <c r="B89" s="49"/>
      <c r="C89" s="234" t="s">
        <v>1480</v>
      </c>
      <c r="D89" s="253"/>
      <c r="E89" s="253"/>
      <c r="F89" s="253"/>
      <c r="G89" s="253"/>
      <c r="H89" s="253"/>
      <c r="I89" s="129"/>
      <c r="J89" s="230"/>
    </row>
    <row r="90" spans="1:10" x14ac:dyDescent="0.25">
      <c r="A90" s="230"/>
      <c r="B90" s="49"/>
      <c r="C90" s="234"/>
      <c r="D90" s="253"/>
      <c r="E90" s="253"/>
      <c r="F90" s="253"/>
      <c r="G90" s="253"/>
      <c r="H90" s="253"/>
      <c r="I90" s="129"/>
      <c r="J90" s="230"/>
    </row>
    <row r="91" spans="1:10" x14ac:dyDescent="0.25">
      <c r="A91" s="230"/>
      <c r="B91" s="49"/>
      <c r="C91" s="232" t="s">
        <v>726</v>
      </c>
      <c r="D91" s="231"/>
      <c r="E91" s="231" t="s">
        <v>1485</v>
      </c>
      <c r="F91" s="231" t="s">
        <v>712</v>
      </c>
      <c r="G91" s="231" t="s">
        <v>1486</v>
      </c>
      <c r="H91" s="253"/>
      <c r="I91" s="129"/>
      <c r="J91" s="230"/>
    </row>
    <row r="92" spans="1:10" ht="24" x14ac:dyDescent="0.25">
      <c r="A92" s="230"/>
      <c r="B92" s="49"/>
      <c r="C92" s="130" t="s">
        <v>2427</v>
      </c>
      <c r="D92" s="153">
        <f t="shared" ref="D92:D98" si="3">IF(E92="Justificado",0,1)</f>
        <v>1</v>
      </c>
      <c r="E92" s="126">
        <v>1</v>
      </c>
      <c r="F92" s="126"/>
      <c r="G92" s="127"/>
      <c r="H92" s="253"/>
      <c r="I92" s="129"/>
      <c r="J92" s="230"/>
    </row>
    <row r="93" spans="1:10" ht="48" x14ac:dyDescent="0.25">
      <c r="A93" s="230"/>
      <c r="B93" s="49"/>
      <c r="C93" s="124" t="s">
        <v>1548</v>
      </c>
      <c r="D93" s="153">
        <f t="shared" si="3"/>
        <v>1</v>
      </c>
      <c r="E93" s="126">
        <v>1</v>
      </c>
      <c r="F93" s="126"/>
      <c r="G93" s="127"/>
      <c r="H93" s="253"/>
      <c r="I93" s="129"/>
      <c r="J93" s="230"/>
    </row>
    <row r="94" spans="1:10" ht="48" x14ac:dyDescent="0.25">
      <c r="A94" s="230"/>
      <c r="B94" s="49"/>
      <c r="C94" s="124" t="s">
        <v>1549</v>
      </c>
      <c r="D94" s="153">
        <f t="shared" si="3"/>
        <v>1</v>
      </c>
      <c r="E94" s="126">
        <v>1</v>
      </c>
      <c r="F94" s="126"/>
      <c r="G94" s="127"/>
      <c r="H94" s="253"/>
      <c r="I94" s="129"/>
      <c r="J94" s="230"/>
    </row>
    <row r="95" spans="1:10" ht="36" x14ac:dyDescent="0.25">
      <c r="A95" s="230"/>
      <c r="B95" s="49"/>
      <c r="C95" s="124" t="s">
        <v>1550</v>
      </c>
      <c r="D95" s="153">
        <f t="shared" si="3"/>
        <v>1</v>
      </c>
      <c r="E95" s="126">
        <v>1</v>
      </c>
      <c r="F95" s="126"/>
      <c r="G95" s="127"/>
      <c r="H95" s="253"/>
      <c r="I95" s="129"/>
      <c r="J95" s="230"/>
    </row>
    <row r="96" spans="1:10" ht="24" x14ac:dyDescent="0.25">
      <c r="A96" s="230"/>
      <c r="B96" s="49"/>
      <c r="C96" s="124" t="s">
        <v>1551</v>
      </c>
      <c r="D96" s="153">
        <f t="shared" si="3"/>
        <v>1</v>
      </c>
      <c r="E96" s="126">
        <v>1</v>
      </c>
      <c r="F96" s="126"/>
      <c r="G96" s="127"/>
      <c r="H96" s="253"/>
      <c r="I96" s="129"/>
      <c r="J96" s="230"/>
    </row>
    <row r="97" spans="1:10" ht="24" x14ac:dyDescent="0.25">
      <c r="A97" s="230"/>
      <c r="B97" s="49"/>
      <c r="C97" s="124" t="s">
        <v>1552</v>
      </c>
      <c r="D97" s="153">
        <f t="shared" si="3"/>
        <v>1</v>
      </c>
      <c r="E97" s="126">
        <v>1</v>
      </c>
      <c r="F97" s="126"/>
      <c r="G97" s="127"/>
      <c r="H97" s="253"/>
      <c r="I97" s="129"/>
      <c r="J97" s="230"/>
    </row>
    <row r="98" spans="1:10" ht="48" x14ac:dyDescent="0.25">
      <c r="A98" s="230"/>
      <c r="B98" s="49"/>
      <c r="C98" s="124" t="s">
        <v>1553</v>
      </c>
      <c r="D98" s="153">
        <f t="shared" si="3"/>
        <v>1</v>
      </c>
      <c r="E98" s="126">
        <v>1</v>
      </c>
      <c r="F98" s="126"/>
      <c r="G98" s="127"/>
      <c r="H98" s="253"/>
      <c r="I98" s="129"/>
      <c r="J98" s="230"/>
    </row>
    <row r="99" spans="1:10" ht="48" x14ac:dyDescent="0.25">
      <c r="A99" s="230"/>
      <c r="B99" s="49"/>
      <c r="C99" s="130" t="s">
        <v>5429</v>
      </c>
      <c r="D99" s="153">
        <f t="shared" ref="D99:D100" si="4">IF(E99="Justificado",0,1)</f>
        <v>1</v>
      </c>
      <c r="E99" s="126">
        <v>1</v>
      </c>
      <c r="F99" s="126"/>
      <c r="G99" s="127"/>
      <c r="H99" s="253"/>
      <c r="I99" s="129"/>
      <c r="J99" s="230"/>
    </row>
    <row r="100" spans="1:10" ht="24" x14ac:dyDescent="0.25">
      <c r="A100" s="230"/>
      <c r="B100" s="49"/>
      <c r="C100" s="124" t="s">
        <v>1555</v>
      </c>
      <c r="D100" s="153">
        <f t="shared" si="4"/>
        <v>1</v>
      </c>
      <c r="E100" s="126">
        <v>1</v>
      </c>
      <c r="F100" s="126"/>
      <c r="G100" s="127"/>
      <c r="H100" s="253"/>
      <c r="I100" s="129"/>
      <c r="J100" s="230"/>
    </row>
    <row r="101" spans="1:10" x14ac:dyDescent="0.25">
      <c r="A101" s="230"/>
      <c r="B101" s="97"/>
      <c r="C101" s="254"/>
      <c r="D101" s="255"/>
      <c r="E101" s="255"/>
      <c r="F101" s="255"/>
      <c r="G101" s="255"/>
      <c r="H101" s="255"/>
      <c r="I101" s="98"/>
      <c r="J101" s="230"/>
    </row>
    <row r="102" spans="1:10" x14ac:dyDescent="0.25">
      <c r="A102" s="230"/>
      <c r="B102" s="230"/>
      <c r="C102" s="256"/>
      <c r="D102" s="230"/>
      <c r="E102" s="230"/>
      <c r="F102" s="230"/>
      <c r="G102" s="230"/>
      <c r="H102" s="230"/>
      <c r="I102" s="230"/>
      <c r="J102" s="230"/>
    </row>
    <row r="103" spans="1:10" x14ac:dyDescent="0.25">
      <c r="A103" s="230"/>
      <c r="B103" s="230"/>
      <c r="C103" s="256"/>
      <c r="D103" s="230"/>
      <c r="E103" s="230"/>
      <c r="F103" s="230"/>
      <c r="G103" s="230"/>
      <c r="H103" s="230"/>
      <c r="I103" s="230"/>
      <c r="J103" s="230"/>
    </row>
    <row r="104" spans="1:10" ht="18.75" x14ac:dyDescent="0.25">
      <c r="A104" s="234"/>
      <c r="B104" s="407" t="s">
        <v>5430</v>
      </c>
      <c r="C104" s="408"/>
      <c r="D104" s="408"/>
      <c r="E104" s="408"/>
      <c r="F104" s="408"/>
      <c r="G104" s="408"/>
      <c r="H104" s="408"/>
      <c r="I104" s="243"/>
      <c r="J104" s="233"/>
    </row>
    <row r="105" spans="1:10" x14ac:dyDescent="0.25">
      <c r="A105" s="234"/>
      <c r="B105" s="232"/>
      <c r="C105" s="232"/>
      <c r="D105" s="232"/>
      <c r="E105" s="232"/>
      <c r="F105" s="232"/>
      <c r="G105" s="232"/>
      <c r="H105" s="232"/>
      <c r="I105" s="232"/>
      <c r="J105" s="233"/>
    </row>
    <row r="106" spans="1:10" x14ac:dyDescent="0.25">
      <c r="A106" s="234"/>
      <c r="B106" s="232"/>
      <c r="C106" s="244" t="s">
        <v>1478</v>
      </c>
      <c r="D106" s="244"/>
      <c r="E106" s="245">
        <f>IF(SUM(D115:D138)=0,"NA",SUM(E115:E138)/SUM(D115:D138))</f>
        <v>1</v>
      </c>
      <c r="F106" s="246"/>
      <c r="G106" s="248"/>
      <c r="H106" s="234"/>
      <c r="I106" s="232"/>
      <c r="J106" s="233"/>
    </row>
    <row r="107" spans="1:10" x14ac:dyDescent="0.25">
      <c r="A107" s="234"/>
      <c r="B107" s="234"/>
      <c r="C107" s="244" t="s">
        <v>1480</v>
      </c>
      <c r="D107" s="244"/>
      <c r="E107" s="245">
        <f>IF(SUM(D115:D138)=0,"NA",SUM(E143:E151)/SUM(D143:D151))</f>
        <v>1</v>
      </c>
      <c r="F107" s="246"/>
      <c r="G107" s="248"/>
      <c r="H107" s="234"/>
      <c r="I107" s="232"/>
      <c r="J107" s="233"/>
    </row>
    <row r="108" spans="1:10" x14ac:dyDescent="0.25">
      <c r="A108" s="234"/>
      <c r="B108" s="234"/>
      <c r="C108" s="244" t="s">
        <v>1482</v>
      </c>
      <c r="D108" s="244"/>
      <c r="E108" s="177">
        <f>IF(SUM(D115:D138)=0,"NA",E106*0.6+E107*0.4)</f>
        <v>1</v>
      </c>
      <c r="F108" s="249"/>
      <c r="G108" s="235" t="s">
        <v>3917</v>
      </c>
      <c r="H108" s="234"/>
      <c r="I108" s="232"/>
      <c r="J108" s="233"/>
    </row>
    <row r="109" spans="1:10" x14ac:dyDescent="0.25">
      <c r="A109" s="234"/>
      <c r="B109" s="234"/>
      <c r="C109" s="234"/>
      <c r="D109" s="234"/>
      <c r="E109" s="236"/>
      <c r="F109" s="236"/>
      <c r="G109" s="234"/>
      <c r="H109" s="234"/>
      <c r="I109" s="232"/>
      <c r="J109" s="233"/>
    </row>
    <row r="110" spans="1:10" x14ac:dyDescent="0.25">
      <c r="A110" s="230"/>
      <c r="B110" s="231"/>
      <c r="C110" s="232"/>
      <c r="D110" s="231"/>
      <c r="E110" s="231"/>
      <c r="F110" s="231"/>
      <c r="G110" s="231"/>
      <c r="H110" s="232"/>
      <c r="I110" s="232"/>
      <c r="J110" s="233"/>
    </row>
    <row r="111" spans="1:10" x14ac:dyDescent="0.25">
      <c r="A111" s="230"/>
      <c r="B111" s="91"/>
      <c r="C111" s="251"/>
      <c r="D111" s="252"/>
      <c r="E111" s="409"/>
      <c r="F111" s="410"/>
      <c r="G111" s="410"/>
      <c r="H111" s="252"/>
      <c r="I111" s="92"/>
      <c r="J111" s="233"/>
    </row>
    <row r="112" spans="1:10" x14ac:dyDescent="0.25">
      <c r="A112" s="230"/>
      <c r="B112" s="49"/>
      <c r="C112" s="234" t="s">
        <v>1484</v>
      </c>
      <c r="D112" s="253"/>
      <c r="E112" s="253"/>
      <c r="F112" s="253"/>
      <c r="G112" s="253"/>
      <c r="H112" s="253"/>
      <c r="I112" s="93"/>
      <c r="J112" s="233"/>
    </row>
    <row r="113" spans="1:10" x14ac:dyDescent="0.25">
      <c r="A113" s="230"/>
      <c r="B113" s="123"/>
      <c r="C113" s="234"/>
      <c r="D113" s="253"/>
      <c r="E113" s="253"/>
      <c r="F113" s="253"/>
      <c r="G113" s="253"/>
      <c r="H113" s="253"/>
      <c r="I113" s="93"/>
      <c r="J113" s="233"/>
    </row>
    <row r="114" spans="1:10" x14ac:dyDescent="0.25">
      <c r="A114" s="230"/>
      <c r="B114" s="123"/>
      <c r="C114" s="232" t="s">
        <v>726</v>
      </c>
      <c r="D114" s="231"/>
      <c r="E114" s="231" t="s">
        <v>1485</v>
      </c>
      <c r="F114" s="231" t="s">
        <v>712</v>
      </c>
      <c r="G114" s="231" t="s">
        <v>1486</v>
      </c>
      <c r="H114" s="253"/>
      <c r="I114" s="93"/>
      <c r="J114" s="233"/>
    </row>
    <row r="115" spans="1:10" x14ac:dyDescent="0.25">
      <c r="A115" s="230"/>
      <c r="B115" s="49"/>
      <c r="C115" s="124" t="s">
        <v>1487</v>
      </c>
      <c r="D115" s="153">
        <f t="shared" ref="D115:D124" si="5">IF(E115="Justificado",0,1)</f>
        <v>1</v>
      </c>
      <c r="E115" s="126">
        <v>1</v>
      </c>
      <c r="F115" s="126"/>
      <c r="G115" s="127"/>
      <c r="H115" s="253"/>
      <c r="I115" s="93"/>
      <c r="J115" s="230"/>
    </row>
    <row r="116" spans="1:10" ht="24" x14ac:dyDescent="0.25">
      <c r="A116" s="230"/>
      <c r="B116" s="49"/>
      <c r="C116" s="124" t="s">
        <v>1488</v>
      </c>
      <c r="D116" s="153">
        <f t="shared" si="5"/>
        <v>1</v>
      </c>
      <c r="E116" s="126">
        <v>1</v>
      </c>
      <c r="F116" s="126"/>
      <c r="G116" s="127"/>
      <c r="H116" s="253"/>
      <c r="I116" s="93"/>
      <c r="J116" s="230"/>
    </row>
    <row r="117" spans="1:10" x14ac:dyDescent="0.25">
      <c r="A117" s="230"/>
      <c r="B117" s="49"/>
      <c r="C117" s="136" t="s">
        <v>5431</v>
      </c>
      <c r="D117" s="153">
        <f t="shared" si="5"/>
        <v>1</v>
      </c>
      <c r="E117" s="126">
        <v>1</v>
      </c>
      <c r="F117" s="126"/>
      <c r="G117" s="127"/>
      <c r="H117" s="253"/>
      <c r="I117" s="93"/>
      <c r="J117" s="230"/>
    </row>
    <row r="118" spans="1:10" x14ac:dyDescent="0.25">
      <c r="A118" s="230"/>
      <c r="B118" s="49"/>
      <c r="C118" s="136" t="s">
        <v>5432</v>
      </c>
      <c r="D118" s="153">
        <f t="shared" si="5"/>
        <v>1</v>
      </c>
      <c r="E118" s="126">
        <v>1</v>
      </c>
      <c r="F118" s="126"/>
      <c r="G118" s="127"/>
      <c r="H118" s="253"/>
      <c r="I118" s="93"/>
      <c r="J118" s="230"/>
    </row>
    <row r="119" spans="1:10" x14ac:dyDescent="0.25">
      <c r="A119" s="230"/>
      <c r="B119" s="49"/>
      <c r="C119" s="136" t="s">
        <v>5433</v>
      </c>
      <c r="D119" s="153">
        <f t="shared" si="5"/>
        <v>1</v>
      </c>
      <c r="E119" s="126">
        <v>1</v>
      </c>
      <c r="F119" s="126"/>
      <c r="G119" s="127"/>
      <c r="H119" s="253"/>
      <c r="I119" s="93"/>
      <c r="J119" s="230"/>
    </row>
    <row r="120" spans="1:10" x14ac:dyDescent="0.25">
      <c r="A120" s="230"/>
      <c r="B120" s="49"/>
      <c r="C120" s="136" t="s">
        <v>5434</v>
      </c>
      <c r="D120" s="153">
        <f t="shared" si="5"/>
        <v>1</v>
      </c>
      <c r="E120" s="126">
        <v>1</v>
      </c>
      <c r="F120" s="126"/>
      <c r="G120" s="127"/>
      <c r="H120" s="253"/>
      <c r="I120" s="93"/>
      <c r="J120" s="230"/>
    </row>
    <row r="121" spans="1:10" x14ac:dyDescent="0.25">
      <c r="A121" s="230"/>
      <c r="B121" s="49"/>
      <c r="C121" s="136" t="s">
        <v>5435</v>
      </c>
      <c r="D121" s="153">
        <f t="shared" si="5"/>
        <v>1</v>
      </c>
      <c r="E121" s="126">
        <v>1</v>
      </c>
      <c r="F121" s="126"/>
      <c r="G121" s="127"/>
      <c r="H121" s="253"/>
      <c r="I121" s="129"/>
      <c r="J121" s="230"/>
    </row>
    <row r="122" spans="1:10" x14ac:dyDescent="0.25">
      <c r="A122" s="230"/>
      <c r="B122" s="49"/>
      <c r="C122" s="136" t="s">
        <v>5436</v>
      </c>
      <c r="D122" s="153">
        <f t="shared" si="5"/>
        <v>1</v>
      </c>
      <c r="E122" s="126">
        <v>1</v>
      </c>
      <c r="F122" s="126"/>
      <c r="G122" s="127"/>
      <c r="H122" s="253"/>
      <c r="I122" s="129"/>
      <c r="J122" s="230"/>
    </row>
    <row r="123" spans="1:10" x14ac:dyDescent="0.25">
      <c r="A123" s="230"/>
      <c r="B123" s="49"/>
      <c r="C123" s="136" t="s">
        <v>5437</v>
      </c>
      <c r="D123" s="153">
        <f t="shared" si="5"/>
        <v>1</v>
      </c>
      <c r="E123" s="126">
        <v>1</v>
      </c>
      <c r="F123" s="126"/>
      <c r="G123" s="127"/>
      <c r="H123" s="253"/>
      <c r="I123" s="129"/>
      <c r="J123" s="230"/>
    </row>
    <row r="124" spans="1:10" ht="24" x14ac:dyDescent="0.25">
      <c r="A124" s="230"/>
      <c r="B124" s="49"/>
      <c r="C124" s="136" t="s">
        <v>5438</v>
      </c>
      <c r="D124" s="153">
        <f t="shared" si="5"/>
        <v>1</v>
      </c>
      <c r="E124" s="126">
        <v>1</v>
      </c>
      <c r="F124" s="126"/>
      <c r="G124" s="127"/>
      <c r="H124" s="253"/>
      <c r="I124" s="129"/>
      <c r="J124" s="230"/>
    </row>
    <row r="125" spans="1:10" x14ac:dyDescent="0.25">
      <c r="A125" s="230"/>
      <c r="B125" s="49"/>
      <c r="C125" s="136" t="s">
        <v>5439</v>
      </c>
      <c r="D125" s="128">
        <v>1</v>
      </c>
      <c r="E125" s="126">
        <v>1</v>
      </c>
      <c r="F125" s="126"/>
      <c r="G125" s="127"/>
      <c r="H125" s="253"/>
      <c r="I125" s="129"/>
      <c r="J125" s="230"/>
    </row>
    <row r="126" spans="1:10" x14ac:dyDescent="0.25">
      <c r="A126" s="230"/>
      <c r="B126" s="49"/>
      <c r="C126" s="136" t="s">
        <v>5440</v>
      </c>
      <c r="D126" s="128">
        <v>1</v>
      </c>
      <c r="E126" s="126">
        <v>1</v>
      </c>
      <c r="F126" s="126"/>
      <c r="G126" s="127"/>
      <c r="H126" s="253"/>
      <c r="I126" s="129"/>
      <c r="J126" s="230"/>
    </row>
    <row r="127" spans="1:10" x14ac:dyDescent="0.25">
      <c r="A127" s="230"/>
      <c r="B127" s="49"/>
      <c r="C127" s="136" t="s">
        <v>5441</v>
      </c>
      <c r="D127" s="128">
        <v>1</v>
      </c>
      <c r="E127" s="126">
        <v>1</v>
      </c>
      <c r="F127" s="126"/>
      <c r="G127" s="127"/>
      <c r="H127" s="253"/>
      <c r="I127" s="129"/>
      <c r="J127" s="230"/>
    </row>
    <row r="128" spans="1:10" x14ac:dyDescent="0.25">
      <c r="A128" s="230"/>
      <c r="B128" s="49"/>
      <c r="C128" s="136" t="s">
        <v>5442</v>
      </c>
      <c r="D128" s="128">
        <v>1</v>
      </c>
      <c r="E128" s="126">
        <v>1</v>
      </c>
      <c r="F128" s="126"/>
      <c r="G128" s="127"/>
      <c r="H128" s="253"/>
      <c r="I128" s="129"/>
      <c r="J128" s="230"/>
    </row>
    <row r="129" spans="1:10" x14ac:dyDescent="0.25">
      <c r="A129" s="230"/>
      <c r="B129" s="49"/>
      <c r="C129" s="136" t="s">
        <v>5443</v>
      </c>
      <c r="D129" s="128">
        <v>1</v>
      </c>
      <c r="E129" s="126">
        <v>1</v>
      </c>
      <c r="F129" s="126"/>
      <c r="G129" s="127"/>
      <c r="H129" s="253"/>
      <c r="I129" s="129"/>
      <c r="J129" s="230"/>
    </row>
    <row r="130" spans="1:10" x14ac:dyDescent="0.25">
      <c r="A130" s="230"/>
      <c r="B130" s="49"/>
      <c r="C130" s="136" t="s">
        <v>5444</v>
      </c>
      <c r="D130" s="128">
        <v>1</v>
      </c>
      <c r="E130" s="126">
        <v>1</v>
      </c>
      <c r="F130" s="126"/>
      <c r="G130" s="127"/>
      <c r="H130" s="253"/>
      <c r="I130" s="129"/>
      <c r="J130" s="230"/>
    </row>
    <row r="131" spans="1:10" x14ac:dyDescent="0.25">
      <c r="A131" s="230"/>
      <c r="B131" s="49"/>
      <c r="C131" s="136" t="s">
        <v>5445</v>
      </c>
      <c r="D131" s="128">
        <v>1</v>
      </c>
      <c r="E131" s="126">
        <v>1</v>
      </c>
      <c r="F131" s="126"/>
      <c r="G131" s="127"/>
      <c r="H131" s="253"/>
      <c r="I131" s="129"/>
      <c r="J131" s="230"/>
    </row>
    <row r="132" spans="1:10" x14ac:dyDescent="0.25">
      <c r="A132" s="230"/>
      <c r="B132" s="49"/>
      <c r="C132" s="136" t="s">
        <v>5446</v>
      </c>
      <c r="D132" s="128">
        <v>1</v>
      </c>
      <c r="E132" s="126">
        <v>1</v>
      </c>
      <c r="F132" s="126"/>
      <c r="G132" s="127"/>
      <c r="H132" s="253"/>
      <c r="I132" s="129"/>
      <c r="J132" s="230"/>
    </row>
    <row r="133" spans="1:10" x14ac:dyDescent="0.25">
      <c r="A133" s="230"/>
      <c r="B133" s="49"/>
      <c r="C133" s="136" t="s">
        <v>5447</v>
      </c>
      <c r="D133" s="128">
        <v>1</v>
      </c>
      <c r="E133" s="126">
        <v>1</v>
      </c>
      <c r="F133" s="126"/>
      <c r="G133" s="127"/>
      <c r="H133" s="253"/>
      <c r="I133" s="129"/>
      <c r="J133" s="230"/>
    </row>
    <row r="134" spans="1:10" x14ac:dyDescent="0.25">
      <c r="A134" s="230"/>
      <c r="B134" s="49"/>
      <c r="C134" s="136" t="s">
        <v>5448</v>
      </c>
      <c r="D134" s="128">
        <v>1</v>
      </c>
      <c r="E134" s="126">
        <v>1</v>
      </c>
      <c r="F134" s="126"/>
      <c r="G134" s="127"/>
      <c r="H134" s="253"/>
      <c r="I134" s="129"/>
      <c r="J134" s="230"/>
    </row>
    <row r="135" spans="1:10" x14ac:dyDescent="0.25">
      <c r="A135" s="230"/>
      <c r="B135" s="49"/>
      <c r="C135" s="136" t="s">
        <v>5449</v>
      </c>
      <c r="D135" s="128">
        <v>1</v>
      </c>
      <c r="E135" s="126">
        <v>1</v>
      </c>
      <c r="F135" s="126"/>
      <c r="G135" s="127"/>
      <c r="H135" s="253"/>
      <c r="I135" s="129"/>
      <c r="J135" s="230"/>
    </row>
    <row r="136" spans="1:10" x14ac:dyDescent="0.25">
      <c r="A136" s="230"/>
      <c r="B136" s="49"/>
      <c r="C136" s="136" t="s">
        <v>5450</v>
      </c>
      <c r="D136" s="128">
        <v>1</v>
      </c>
      <c r="E136" s="126">
        <v>1</v>
      </c>
      <c r="F136" s="126"/>
      <c r="G136" s="127"/>
      <c r="H136" s="253"/>
      <c r="I136" s="129"/>
      <c r="J136" s="230"/>
    </row>
    <row r="137" spans="1:10" x14ac:dyDescent="0.25">
      <c r="A137" s="230"/>
      <c r="B137" s="49"/>
      <c r="C137" s="136" t="s">
        <v>5451</v>
      </c>
      <c r="D137" s="128">
        <v>1</v>
      </c>
      <c r="E137" s="126">
        <v>1</v>
      </c>
      <c r="F137" s="126"/>
      <c r="G137" s="127"/>
      <c r="H137" s="253"/>
      <c r="I137" s="129"/>
      <c r="J137" s="230"/>
    </row>
    <row r="138" spans="1:10" ht="48" x14ac:dyDescent="0.25">
      <c r="A138" s="230"/>
      <c r="B138" s="49"/>
      <c r="C138" s="136" t="s">
        <v>5452</v>
      </c>
      <c r="D138" s="153">
        <f>IF(E138="Justificado",0,1)</f>
        <v>1</v>
      </c>
      <c r="E138" s="126">
        <v>1</v>
      </c>
      <c r="F138" s="126"/>
      <c r="G138" s="127"/>
      <c r="H138" s="253"/>
      <c r="I138" s="129"/>
      <c r="J138" s="230"/>
    </row>
    <row r="139" spans="1:10" x14ac:dyDescent="0.25">
      <c r="A139" s="230"/>
      <c r="B139" s="49"/>
      <c r="C139" s="234"/>
      <c r="D139" s="253"/>
      <c r="E139" s="253"/>
      <c r="F139" s="253"/>
      <c r="G139" s="253"/>
      <c r="H139" s="253"/>
      <c r="I139" s="129"/>
      <c r="J139" s="230"/>
    </row>
    <row r="140" spans="1:10" x14ac:dyDescent="0.25">
      <c r="A140" s="230"/>
      <c r="B140" s="49"/>
      <c r="C140" s="234" t="s">
        <v>1480</v>
      </c>
      <c r="D140" s="253"/>
      <c r="E140" s="253"/>
      <c r="F140" s="253"/>
      <c r="G140" s="253"/>
      <c r="H140" s="253"/>
      <c r="I140" s="129"/>
      <c r="J140" s="230"/>
    </row>
    <row r="141" spans="1:10" x14ac:dyDescent="0.25">
      <c r="A141" s="230"/>
      <c r="B141" s="49"/>
      <c r="C141" s="234"/>
      <c r="D141" s="253"/>
      <c r="E141" s="253"/>
      <c r="F141" s="253"/>
      <c r="G141" s="253"/>
      <c r="H141" s="253"/>
      <c r="I141" s="129"/>
      <c r="J141" s="230"/>
    </row>
    <row r="142" spans="1:10" x14ac:dyDescent="0.25">
      <c r="A142" s="230"/>
      <c r="B142" s="49"/>
      <c r="C142" s="232" t="s">
        <v>726</v>
      </c>
      <c r="D142" s="231"/>
      <c r="E142" s="231" t="s">
        <v>1485</v>
      </c>
      <c r="F142" s="231" t="s">
        <v>712</v>
      </c>
      <c r="G142" s="231" t="s">
        <v>1486</v>
      </c>
      <c r="H142" s="253"/>
      <c r="I142" s="129"/>
      <c r="J142" s="230"/>
    </row>
    <row r="143" spans="1:10" ht="24" x14ac:dyDescent="0.25">
      <c r="A143" s="230"/>
      <c r="B143" s="49"/>
      <c r="C143" s="130" t="s">
        <v>5453</v>
      </c>
      <c r="D143" s="153">
        <f t="shared" ref="D143:D149" si="6">IF(E143="Justificado",0,1)</f>
        <v>1</v>
      </c>
      <c r="E143" s="126">
        <v>1</v>
      </c>
      <c r="F143" s="126"/>
      <c r="G143" s="127"/>
      <c r="H143" s="253"/>
      <c r="I143" s="129"/>
      <c r="J143" s="230"/>
    </row>
    <row r="144" spans="1:10" ht="48" x14ac:dyDescent="0.25">
      <c r="A144" s="230"/>
      <c r="B144" s="49"/>
      <c r="C144" s="124" t="s">
        <v>2232</v>
      </c>
      <c r="D144" s="153">
        <f t="shared" si="6"/>
        <v>1</v>
      </c>
      <c r="E144" s="126">
        <v>1</v>
      </c>
      <c r="F144" s="126"/>
      <c r="G144" s="127"/>
      <c r="H144" s="253"/>
      <c r="I144" s="129"/>
      <c r="J144" s="230"/>
    </row>
    <row r="145" spans="1:10" ht="48" x14ac:dyDescent="0.25">
      <c r="A145" s="230"/>
      <c r="B145" s="49"/>
      <c r="C145" s="124" t="s">
        <v>2233</v>
      </c>
      <c r="D145" s="153">
        <f t="shared" si="6"/>
        <v>1</v>
      </c>
      <c r="E145" s="126">
        <v>1</v>
      </c>
      <c r="F145" s="126"/>
      <c r="G145" s="127"/>
      <c r="H145" s="253"/>
      <c r="I145" s="129"/>
      <c r="J145" s="230"/>
    </row>
    <row r="146" spans="1:10" ht="36" x14ac:dyDescent="0.25">
      <c r="A146" s="230"/>
      <c r="B146" s="49"/>
      <c r="C146" s="124" t="s">
        <v>2234</v>
      </c>
      <c r="D146" s="153">
        <f t="shared" si="6"/>
        <v>1</v>
      </c>
      <c r="E146" s="126">
        <v>1</v>
      </c>
      <c r="F146" s="126"/>
      <c r="G146" s="127"/>
      <c r="H146" s="253"/>
      <c r="I146" s="129"/>
      <c r="J146" s="230"/>
    </row>
    <row r="147" spans="1:10" ht="24" x14ac:dyDescent="0.25">
      <c r="A147" s="230"/>
      <c r="B147" s="49"/>
      <c r="C147" s="124" t="s">
        <v>2235</v>
      </c>
      <c r="D147" s="153">
        <f t="shared" si="6"/>
        <v>1</v>
      </c>
      <c r="E147" s="126">
        <v>1</v>
      </c>
      <c r="F147" s="126"/>
      <c r="G147" s="127"/>
      <c r="H147" s="253"/>
      <c r="I147" s="129"/>
      <c r="J147" s="230"/>
    </row>
    <row r="148" spans="1:10" ht="24" x14ac:dyDescent="0.25">
      <c r="A148" s="230"/>
      <c r="B148" s="49"/>
      <c r="C148" s="124" t="s">
        <v>2236</v>
      </c>
      <c r="D148" s="153">
        <f t="shared" si="6"/>
        <v>1</v>
      </c>
      <c r="E148" s="126">
        <v>1</v>
      </c>
      <c r="F148" s="126"/>
      <c r="G148" s="127"/>
      <c r="H148" s="253"/>
      <c r="I148" s="129"/>
      <c r="J148" s="230"/>
    </row>
    <row r="149" spans="1:10" ht="48" x14ac:dyDescent="0.25">
      <c r="A149" s="230"/>
      <c r="B149" s="49"/>
      <c r="C149" s="124" t="s">
        <v>2237</v>
      </c>
      <c r="D149" s="153">
        <f t="shared" si="6"/>
        <v>1</v>
      </c>
      <c r="E149" s="126">
        <v>1</v>
      </c>
      <c r="F149" s="126"/>
      <c r="G149" s="127"/>
      <c r="H149" s="253"/>
      <c r="I149" s="129"/>
      <c r="J149" s="230"/>
    </row>
    <row r="150" spans="1:10" ht="48" x14ac:dyDescent="0.25">
      <c r="A150" s="230"/>
      <c r="B150" s="49"/>
      <c r="C150" s="130" t="s">
        <v>5454</v>
      </c>
      <c r="D150" s="153">
        <f t="shared" ref="D150:D151" si="7">IF(E150="Justificado",0,1)</f>
        <v>1</v>
      </c>
      <c r="E150" s="126">
        <v>1</v>
      </c>
      <c r="F150" s="126"/>
      <c r="G150" s="127"/>
      <c r="H150" s="253"/>
      <c r="I150" s="129"/>
      <c r="J150" s="230"/>
    </row>
    <row r="151" spans="1:10" ht="24" x14ac:dyDescent="0.25">
      <c r="A151" s="230"/>
      <c r="B151" s="49"/>
      <c r="C151" s="124" t="s">
        <v>2239</v>
      </c>
      <c r="D151" s="153">
        <f t="shared" si="7"/>
        <v>1</v>
      </c>
      <c r="E151" s="126">
        <v>1</v>
      </c>
      <c r="F151" s="126"/>
      <c r="G151" s="127"/>
      <c r="H151" s="253"/>
      <c r="I151" s="129"/>
      <c r="J151" s="230"/>
    </row>
    <row r="152" spans="1:10" x14ac:dyDescent="0.25">
      <c r="A152" s="230"/>
      <c r="B152" s="97"/>
      <c r="C152" s="254"/>
      <c r="D152" s="255"/>
      <c r="E152" s="255"/>
      <c r="F152" s="255"/>
      <c r="G152" s="255"/>
      <c r="H152" s="255"/>
      <c r="I152" s="98"/>
      <c r="J152" s="230"/>
    </row>
  </sheetData>
  <sheetProtection sheet="1" objects="1" scenarios="1"/>
  <mergeCells count="8">
    <mergeCell ref="B104:H104"/>
    <mergeCell ref="E111:G111"/>
    <mergeCell ref="C1:G1"/>
    <mergeCell ref="C3:G3"/>
    <mergeCell ref="B17:H17"/>
    <mergeCell ref="E24:G24"/>
    <mergeCell ref="B69:H69"/>
    <mergeCell ref="E76:G76"/>
  </mergeCells>
  <hyperlinks>
    <hyperlink ref="A1" location="Google_Sheet_Link_679263994" display="Volver al índice"/>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3"/>
  <sheetViews>
    <sheetView workbookViewId="0">
      <pane ySplit="1" topLeftCell="A2" activePane="bottomLeft" state="frozen"/>
      <selection pane="bottomLeft" activeCell="C1" sqref="C1:G1 E9:E11 E19:E21 D28:D37 D42:D50 E60:E62 D69:D92 D97:D105 E115:E117 D124:D132 D137:D145 E155:E157 D164:D176 D181:D189 E199:E201 D208:D221 D226:D234 E244:E246 D253:D267 D272:D280 E290:E292 D299:D317 D322:D330 E340:E342 D349:D365 D370:D378 E388:E390 D397:D403 D408:D416"/>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3.4257812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5455</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Específicos'!K12="NO","NA",AVERAGE(E19,E60,E115,E155,E388,E199,E244,E290,E340))</f>
        <v>NA</v>
      </c>
      <c r="F9" s="239"/>
      <c r="G9" s="234"/>
      <c r="H9" s="234"/>
      <c r="I9" s="232"/>
      <c r="J9" s="233"/>
    </row>
    <row r="10" spans="1:26" ht="18.75" x14ac:dyDescent="0.25">
      <c r="A10" s="230"/>
      <c r="B10" s="240"/>
      <c r="C10" s="237" t="s">
        <v>1474</v>
      </c>
      <c r="D10" s="231"/>
      <c r="E10" s="238" t="str">
        <f>IF('Aplicabilidad Específicos'!K12="NO","NA",AVERAGE(E20,E61,E116,E156,E389,E200,E245,E291,E341))</f>
        <v>NA</v>
      </c>
      <c r="F10" s="239"/>
      <c r="G10" s="231"/>
      <c r="H10" s="232"/>
      <c r="I10" s="232"/>
      <c r="J10" s="233"/>
    </row>
    <row r="11" spans="1:26" ht="18.75" x14ac:dyDescent="0.25">
      <c r="A11" s="234"/>
      <c r="B11" s="234"/>
      <c r="C11" s="237" t="s">
        <v>1475</v>
      </c>
      <c r="D11" s="234"/>
      <c r="E11" s="241" t="str">
        <f>IF('Aplicabilidad Específicos'!K12="NO","NA",AVERAGE(E21,E62,E117,E157,E390,E201,E246,E292,E342))</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5456</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IF(SUM(D28:D37)=0,"NA",SUM(E28:E37)/SUM(D28:D37))</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IF(SUM(D28:D37)=0,"NA",SUM(E42:E50)/SUM(D42:D50))</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IF(SUM(D30:D37)=0,"NA",E19*0.6+E20*0.4)</f>
        <v>1</v>
      </c>
      <c r="F21" s="249"/>
      <c r="G21" s="235" t="s">
        <v>4551</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123"/>
      <c r="C28" s="124" t="s">
        <v>1487</v>
      </c>
      <c r="D28" s="153">
        <f t="shared" ref="D28:D37" si="0">IF(E28="Justificado",0,1)</f>
        <v>1</v>
      </c>
      <c r="E28" s="126">
        <v>1</v>
      </c>
      <c r="F28" s="126"/>
      <c r="G28" s="127"/>
      <c r="H28" s="253"/>
      <c r="I28" s="93"/>
      <c r="J28" s="233"/>
      <c r="K28" s="148"/>
      <c r="L28" s="148"/>
      <c r="M28" s="148"/>
      <c r="N28" s="148"/>
      <c r="O28" s="148"/>
      <c r="P28" s="148"/>
      <c r="Q28" s="148"/>
      <c r="R28" s="148"/>
      <c r="S28" s="148"/>
      <c r="T28" s="148"/>
      <c r="U28" s="148"/>
      <c r="V28" s="148"/>
      <c r="W28" s="148"/>
      <c r="X28" s="148"/>
      <c r="Y28" s="148"/>
      <c r="Z28" s="148"/>
    </row>
    <row r="29" spans="1:26" ht="24" x14ac:dyDescent="0.25">
      <c r="A29" s="230"/>
      <c r="B29" s="123"/>
      <c r="C29" s="124" t="s">
        <v>1488</v>
      </c>
      <c r="D29" s="153">
        <f t="shared" si="0"/>
        <v>1</v>
      </c>
      <c r="E29" s="126">
        <v>1</v>
      </c>
      <c r="F29" s="126"/>
      <c r="G29" s="127"/>
      <c r="H29" s="253"/>
      <c r="I29" s="93"/>
      <c r="J29" s="233"/>
      <c r="K29" s="148"/>
      <c r="L29" s="148"/>
      <c r="M29" s="148"/>
      <c r="N29" s="148"/>
      <c r="O29" s="148"/>
      <c r="P29" s="148"/>
      <c r="Q29" s="148"/>
      <c r="R29" s="148"/>
      <c r="S29" s="148"/>
      <c r="T29" s="148"/>
      <c r="U29" s="148"/>
      <c r="V29" s="148"/>
      <c r="W29" s="148"/>
      <c r="X29" s="148"/>
      <c r="Y29" s="148"/>
      <c r="Z29" s="148"/>
    </row>
    <row r="30" spans="1:26" x14ac:dyDescent="0.25">
      <c r="A30" s="230"/>
      <c r="B30" s="49"/>
      <c r="C30" s="128" t="s">
        <v>5457</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5458</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5459</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x14ac:dyDescent="0.25">
      <c r="A33" s="230"/>
      <c r="B33" s="49"/>
      <c r="C33" s="128" t="s">
        <v>5460</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24" x14ac:dyDescent="0.25">
      <c r="A34" s="230"/>
      <c r="B34" s="49"/>
      <c r="C34" s="128" t="s">
        <v>5461</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x14ac:dyDescent="0.25">
      <c r="A35" s="230"/>
      <c r="B35" s="49"/>
      <c r="C35" s="128" t="s">
        <v>5462</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x14ac:dyDescent="0.25">
      <c r="A36" s="230"/>
      <c r="B36" s="49"/>
      <c r="C36" s="128" t="s">
        <v>5463</v>
      </c>
      <c r="D36" s="153">
        <f t="shared" si="0"/>
        <v>1</v>
      </c>
      <c r="E36" s="126">
        <v>1</v>
      </c>
      <c r="F36" s="126"/>
      <c r="G36" s="127"/>
      <c r="H36" s="253"/>
      <c r="I36" s="129"/>
      <c r="J36" s="230"/>
      <c r="K36" s="148"/>
      <c r="L36" s="148"/>
      <c r="M36" s="148"/>
      <c r="N36" s="148"/>
      <c r="O36" s="148"/>
      <c r="P36" s="148"/>
      <c r="Q36" s="148"/>
      <c r="R36" s="148"/>
      <c r="S36" s="148"/>
      <c r="T36" s="148"/>
      <c r="U36" s="148"/>
      <c r="V36" s="148"/>
      <c r="W36" s="148"/>
      <c r="X36" s="148"/>
      <c r="Y36" s="148"/>
      <c r="Z36" s="148"/>
    </row>
    <row r="37" spans="1:26" ht="24" x14ac:dyDescent="0.25">
      <c r="A37" s="230"/>
      <c r="B37" s="49"/>
      <c r="C37" s="128" t="s">
        <v>5464</v>
      </c>
      <c r="D37" s="153">
        <f t="shared" si="0"/>
        <v>1</v>
      </c>
      <c r="E37" s="126">
        <v>1</v>
      </c>
      <c r="F37" s="126"/>
      <c r="G37" s="127"/>
      <c r="H37" s="253"/>
      <c r="I37" s="129"/>
      <c r="J37" s="230"/>
      <c r="K37" s="148"/>
      <c r="L37" s="148"/>
      <c r="M37" s="148"/>
      <c r="N37" s="148"/>
      <c r="O37" s="148"/>
      <c r="P37" s="148"/>
      <c r="Q37" s="148"/>
      <c r="R37" s="148"/>
      <c r="S37" s="148"/>
      <c r="T37" s="148"/>
      <c r="U37" s="148"/>
      <c r="V37" s="148"/>
      <c r="W37" s="148"/>
      <c r="X37" s="148"/>
      <c r="Y37" s="148"/>
      <c r="Z37" s="148"/>
    </row>
    <row r="38" spans="1:26" x14ac:dyDescent="0.25">
      <c r="A38" s="230"/>
      <c r="B38" s="49"/>
      <c r="C38" s="234"/>
      <c r="D38" s="253"/>
      <c r="E38" s="253"/>
      <c r="F38" s="253"/>
      <c r="G38" s="253"/>
      <c r="H38" s="253"/>
      <c r="I38" s="129"/>
      <c r="J38" s="230"/>
      <c r="K38" s="148"/>
      <c r="L38" s="148"/>
      <c r="M38" s="148"/>
      <c r="N38" s="148"/>
      <c r="O38" s="148"/>
      <c r="P38" s="148"/>
      <c r="Q38" s="148"/>
      <c r="R38" s="148"/>
      <c r="S38" s="148"/>
      <c r="T38" s="148"/>
      <c r="U38" s="148"/>
      <c r="V38" s="148"/>
      <c r="W38" s="148"/>
      <c r="X38" s="148"/>
      <c r="Y38" s="148"/>
      <c r="Z38" s="148"/>
    </row>
    <row r="39" spans="1:26" x14ac:dyDescent="0.25">
      <c r="A39" s="230"/>
      <c r="B39" s="49"/>
      <c r="C39" s="234" t="s">
        <v>1480</v>
      </c>
      <c r="D39" s="253"/>
      <c r="E39" s="253"/>
      <c r="F39" s="253"/>
      <c r="G39" s="253"/>
      <c r="H39" s="253"/>
      <c r="I39" s="129"/>
      <c r="J39" s="230"/>
      <c r="K39" s="148"/>
      <c r="L39" s="148"/>
      <c r="M39" s="148"/>
      <c r="N39" s="148"/>
      <c r="O39" s="148"/>
      <c r="P39" s="148"/>
      <c r="Q39" s="148"/>
      <c r="R39" s="148"/>
      <c r="S39" s="148"/>
      <c r="T39" s="148"/>
      <c r="U39" s="148"/>
      <c r="V39" s="148"/>
      <c r="W39" s="148"/>
      <c r="X39" s="148"/>
      <c r="Y39" s="148"/>
      <c r="Z39" s="148"/>
    </row>
    <row r="40" spans="1:26" x14ac:dyDescent="0.25">
      <c r="A40" s="230"/>
      <c r="B40" s="49"/>
      <c r="C40" s="234"/>
      <c r="D40" s="253"/>
      <c r="E40" s="253"/>
      <c r="F40" s="253"/>
      <c r="G40" s="253"/>
      <c r="H40" s="253"/>
      <c r="I40" s="129"/>
      <c r="J40" s="230"/>
      <c r="K40" s="148"/>
      <c r="L40" s="148"/>
      <c r="M40" s="148"/>
      <c r="N40" s="148"/>
      <c r="O40" s="148"/>
      <c r="P40" s="148"/>
      <c r="Q40" s="148"/>
      <c r="R40" s="148"/>
      <c r="S40" s="148"/>
      <c r="T40" s="148"/>
      <c r="U40" s="148"/>
      <c r="V40" s="148"/>
      <c r="W40" s="148"/>
      <c r="X40" s="148"/>
      <c r="Y40" s="148"/>
      <c r="Z40" s="148"/>
    </row>
    <row r="41" spans="1:26" x14ac:dyDescent="0.25">
      <c r="A41" s="230"/>
      <c r="B41" s="49"/>
      <c r="C41" s="232" t="s">
        <v>726</v>
      </c>
      <c r="D41" s="231"/>
      <c r="E41" s="231" t="s">
        <v>1485</v>
      </c>
      <c r="F41" s="231" t="s">
        <v>712</v>
      </c>
      <c r="G41" s="231" t="s">
        <v>1486</v>
      </c>
      <c r="H41" s="253"/>
      <c r="I41" s="129"/>
      <c r="J41" s="230"/>
      <c r="K41" s="148"/>
      <c r="L41" s="148"/>
      <c r="M41" s="148"/>
      <c r="N41" s="148"/>
      <c r="O41" s="148"/>
      <c r="P41" s="148"/>
      <c r="Q41" s="148"/>
      <c r="R41" s="148"/>
      <c r="S41" s="148"/>
      <c r="T41" s="148"/>
      <c r="U41" s="148"/>
      <c r="V41" s="148"/>
      <c r="W41" s="148"/>
      <c r="X41" s="148"/>
      <c r="Y41" s="148"/>
      <c r="Z41" s="148"/>
    </row>
    <row r="42" spans="1:26" x14ac:dyDescent="0.25">
      <c r="A42" s="230"/>
      <c r="B42" s="49"/>
      <c r="C42" s="130" t="s">
        <v>5465</v>
      </c>
      <c r="D42" s="153">
        <f t="shared" ref="D42:D48" si="1">IF(E42="Justificado",0,1)</f>
        <v>1</v>
      </c>
      <c r="E42" s="126">
        <v>1</v>
      </c>
      <c r="F42" s="126"/>
      <c r="G42" s="127"/>
      <c r="H42" s="253"/>
      <c r="I42" s="129"/>
      <c r="J42" s="230"/>
      <c r="K42" s="148"/>
      <c r="L42" s="148"/>
      <c r="M42" s="148"/>
      <c r="N42" s="148"/>
      <c r="O42" s="148"/>
      <c r="P42" s="148"/>
      <c r="Q42" s="148"/>
      <c r="R42" s="148"/>
      <c r="S42" s="148"/>
      <c r="T42" s="148"/>
      <c r="U42" s="148"/>
      <c r="V42" s="148"/>
      <c r="W42" s="148"/>
      <c r="X42" s="148"/>
      <c r="Y42" s="148"/>
      <c r="Z42" s="148"/>
    </row>
    <row r="43" spans="1:26" ht="36" x14ac:dyDescent="0.25">
      <c r="A43" s="230"/>
      <c r="B43" s="49"/>
      <c r="C43" s="124" t="s">
        <v>5134</v>
      </c>
      <c r="D43" s="153">
        <f t="shared" si="1"/>
        <v>1</v>
      </c>
      <c r="E43" s="126">
        <v>1</v>
      </c>
      <c r="F43" s="126"/>
      <c r="G43" s="127"/>
      <c r="H43" s="253"/>
      <c r="I43" s="129"/>
      <c r="J43" s="230"/>
      <c r="K43" s="148"/>
      <c r="L43" s="148"/>
      <c r="M43" s="148"/>
      <c r="N43" s="148"/>
      <c r="O43" s="148"/>
      <c r="P43" s="148"/>
      <c r="Q43" s="148"/>
      <c r="R43" s="148"/>
      <c r="S43" s="148"/>
      <c r="T43" s="148"/>
      <c r="U43" s="148"/>
      <c r="V43" s="148"/>
      <c r="W43" s="148"/>
      <c r="X43" s="148"/>
      <c r="Y43" s="148"/>
      <c r="Z43" s="148"/>
    </row>
    <row r="44" spans="1:26" ht="36" x14ac:dyDescent="0.25">
      <c r="A44" s="230"/>
      <c r="B44" s="49"/>
      <c r="C44" s="124" t="s">
        <v>5135</v>
      </c>
      <c r="D44" s="153">
        <f t="shared" si="1"/>
        <v>1</v>
      </c>
      <c r="E44" s="126">
        <v>1</v>
      </c>
      <c r="F44" s="126"/>
      <c r="G44" s="127"/>
      <c r="H44" s="253"/>
      <c r="I44" s="129"/>
      <c r="J44" s="230"/>
      <c r="K44" s="148"/>
      <c r="L44" s="148"/>
      <c r="M44" s="148"/>
      <c r="N44" s="148"/>
      <c r="O44" s="148"/>
      <c r="P44" s="148"/>
      <c r="Q44" s="148"/>
      <c r="R44" s="148"/>
      <c r="S44" s="148"/>
      <c r="T44" s="148"/>
      <c r="U44" s="148"/>
      <c r="V44" s="148"/>
      <c r="W44" s="148"/>
      <c r="X44" s="148"/>
      <c r="Y44" s="148"/>
      <c r="Z44" s="148"/>
    </row>
    <row r="45" spans="1:26" ht="24" x14ac:dyDescent="0.25">
      <c r="A45" s="230"/>
      <c r="B45" s="49"/>
      <c r="C45" s="124" t="s">
        <v>5136</v>
      </c>
      <c r="D45" s="153">
        <f t="shared" si="1"/>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ht="24" x14ac:dyDescent="0.25">
      <c r="A46" s="230"/>
      <c r="B46" s="49"/>
      <c r="C46" s="124" t="s">
        <v>4238</v>
      </c>
      <c r="D46" s="153">
        <f t="shared" si="1"/>
        <v>1</v>
      </c>
      <c r="E46" s="126">
        <v>1</v>
      </c>
      <c r="F46" s="126"/>
      <c r="G46" s="127"/>
      <c r="H46" s="253"/>
      <c r="I46" s="129"/>
      <c r="J46" s="230"/>
      <c r="K46" s="148"/>
      <c r="L46" s="148"/>
      <c r="M46" s="148"/>
      <c r="N46" s="148"/>
      <c r="O46" s="148"/>
      <c r="P46" s="148"/>
      <c r="Q46" s="148"/>
      <c r="R46" s="148"/>
      <c r="S46" s="148"/>
      <c r="T46" s="148"/>
      <c r="U46" s="148"/>
      <c r="V46" s="148"/>
      <c r="W46" s="148"/>
      <c r="X46" s="148"/>
      <c r="Y46" s="148"/>
      <c r="Z46" s="148"/>
    </row>
    <row r="47" spans="1:26" ht="24" x14ac:dyDescent="0.25">
      <c r="A47" s="230"/>
      <c r="B47" s="49"/>
      <c r="C47" s="124" t="s">
        <v>5137</v>
      </c>
      <c r="D47" s="153">
        <f t="shared" si="1"/>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36" x14ac:dyDescent="0.25">
      <c r="A48" s="230"/>
      <c r="B48" s="49"/>
      <c r="C48" s="124" t="s">
        <v>5138</v>
      </c>
      <c r="D48" s="153">
        <f t="shared" si="1"/>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ht="36" x14ac:dyDescent="0.25">
      <c r="A49" s="230"/>
      <c r="B49" s="49"/>
      <c r="C49" s="130" t="s">
        <v>5139</v>
      </c>
      <c r="D49" s="153">
        <f t="shared" ref="D49:D50" si="2">IF(E49="Justificado",0,1)</f>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x14ac:dyDescent="0.25">
      <c r="A50" s="230"/>
      <c r="B50" s="49"/>
      <c r="C50" s="124" t="s">
        <v>4716</v>
      </c>
      <c r="D50" s="153">
        <f t="shared" si="2"/>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x14ac:dyDescent="0.25">
      <c r="A51" s="230"/>
      <c r="B51" s="97"/>
      <c r="C51" s="254"/>
      <c r="D51" s="255"/>
      <c r="E51" s="255"/>
      <c r="F51" s="255"/>
      <c r="G51" s="255"/>
      <c r="H51" s="255"/>
      <c r="I51" s="98"/>
      <c r="J51" s="230"/>
      <c r="K51" s="148"/>
      <c r="L51" s="148"/>
      <c r="M51" s="148"/>
      <c r="N51" s="148"/>
      <c r="O51" s="148"/>
      <c r="P51" s="148"/>
      <c r="Q51" s="148"/>
      <c r="R51" s="148"/>
      <c r="S51" s="148"/>
      <c r="T51" s="148"/>
      <c r="U51" s="148"/>
      <c r="V51" s="148"/>
      <c r="W51" s="148"/>
      <c r="X51" s="148"/>
      <c r="Y51" s="148"/>
      <c r="Z51" s="148"/>
    </row>
    <row r="52" spans="1:26" x14ac:dyDescent="0.25">
      <c r="A52" s="230"/>
      <c r="B52" s="230"/>
      <c r="C52" s="256"/>
      <c r="D52" s="230"/>
      <c r="E52" s="230"/>
      <c r="F52" s="230"/>
      <c r="G52" s="230"/>
      <c r="H52" s="230"/>
      <c r="I52" s="230"/>
      <c r="J52" s="230"/>
      <c r="K52" s="148"/>
      <c r="L52" s="148"/>
      <c r="M52" s="148"/>
      <c r="N52" s="148"/>
      <c r="O52" s="148"/>
      <c r="P52" s="148"/>
      <c r="Q52" s="148"/>
      <c r="R52" s="148"/>
      <c r="S52" s="148"/>
      <c r="T52" s="148"/>
      <c r="U52" s="148"/>
      <c r="V52" s="148"/>
      <c r="W52" s="148"/>
      <c r="X52" s="148"/>
      <c r="Y52" s="148"/>
      <c r="Z52" s="148"/>
    </row>
    <row r="53" spans="1:26" x14ac:dyDescent="0.25">
      <c r="A53" s="230"/>
      <c r="B53" s="230"/>
      <c r="C53" s="256"/>
      <c r="D53" s="230"/>
      <c r="E53" s="230"/>
      <c r="F53" s="230"/>
      <c r="G53" s="230"/>
      <c r="H53" s="230"/>
      <c r="I53" s="230"/>
      <c r="J53" s="230"/>
      <c r="K53" s="148"/>
      <c r="L53" s="148"/>
      <c r="M53" s="148"/>
      <c r="N53" s="148"/>
      <c r="O53" s="148"/>
      <c r="P53" s="148"/>
      <c r="Q53" s="148"/>
      <c r="R53" s="148"/>
      <c r="S53" s="148"/>
      <c r="T53" s="148"/>
      <c r="U53" s="148"/>
      <c r="V53" s="148"/>
      <c r="W53" s="148"/>
      <c r="X53" s="148"/>
      <c r="Y53" s="148"/>
      <c r="Z53" s="148"/>
    </row>
    <row r="54" spans="1:26" x14ac:dyDescent="0.25">
      <c r="A54" s="230"/>
      <c r="B54" s="230"/>
      <c r="C54" s="256"/>
      <c r="D54" s="230"/>
      <c r="E54" s="230"/>
      <c r="F54" s="230"/>
      <c r="G54" s="230"/>
      <c r="H54" s="230"/>
      <c r="I54" s="230"/>
      <c r="J54" s="230"/>
      <c r="K54" s="148"/>
      <c r="L54" s="148"/>
      <c r="M54" s="148"/>
      <c r="N54" s="148"/>
      <c r="O54" s="148"/>
      <c r="P54" s="148"/>
      <c r="Q54" s="148"/>
      <c r="R54" s="148"/>
      <c r="S54" s="148"/>
      <c r="T54" s="148"/>
      <c r="U54" s="148"/>
      <c r="V54" s="148"/>
      <c r="W54" s="148"/>
      <c r="X54" s="148"/>
      <c r="Y54" s="148"/>
      <c r="Z54" s="148"/>
    </row>
    <row r="55" spans="1:26" x14ac:dyDescent="0.25">
      <c r="A55" s="230"/>
      <c r="B55" s="230"/>
      <c r="C55" s="256"/>
      <c r="D55" s="230"/>
      <c r="E55" s="230"/>
      <c r="F55" s="230"/>
      <c r="G55" s="230"/>
      <c r="H55" s="230"/>
      <c r="I55" s="230"/>
      <c r="J55" s="230"/>
      <c r="K55" s="148"/>
      <c r="L55" s="148"/>
      <c r="M55" s="148"/>
      <c r="N55" s="148"/>
      <c r="O55" s="148"/>
      <c r="P55" s="148"/>
      <c r="Q55" s="148"/>
      <c r="R55" s="148"/>
      <c r="S55" s="148"/>
      <c r="T55" s="148"/>
      <c r="U55" s="148"/>
      <c r="V55" s="148"/>
      <c r="W55" s="148"/>
      <c r="X55" s="148"/>
      <c r="Y55" s="148"/>
      <c r="Z55" s="148"/>
    </row>
    <row r="56" spans="1:26" x14ac:dyDescent="0.25">
      <c r="A56" s="230"/>
      <c r="B56" s="230"/>
      <c r="C56" s="256"/>
      <c r="D56" s="230"/>
      <c r="E56" s="230"/>
      <c r="F56" s="230"/>
      <c r="G56" s="230"/>
      <c r="H56" s="230"/>
      <c r="I56" s="230"/>
      <c r="J56" s="230"/>
      <c r="K56" s="148"/>
      <c r="L56" s="148"/>
      <c r="M56" s="148"/>
      <c r="N56" s="148"/>
      <c r="O56" s="148"/>
      <c r="P56" s="148"/>
      <c r="Q56" s="148"/>
      <c r="R56" s="148"/>
      <c r="S56" s="148"/>
      <c r="T56" s="148"/>
      <c r="U56" s="148"/>
      <c r="V56" s="148"/>
      <c r="W56" s="148"/>
      <c r="X56" s="148"/>
      <c r="Y56" s="148"/>
      <c r="Z56" s="148"/>
    </row>
    <row r="57" spans="1:26" x14ac:dyDescent="0.25">
      <c r="A57" s="230"/>
      <c r="B57" s="230"/>
      <c r="C57" s="256"/>
      <c r="D57" s="230"/>
      <c r="E57" s="230"/>
      <c r="F57" s="230"/>
      <c r="G57" s="230"/>
      <c r="H57" s="230"/>
      <c r="I57" s="230"/>
      <c r="J57" s="230"/>
      <c r="K57" s="148"/>
      <c r="L57" s="148"/>
      <c r="M57" s="148"/>
      <c r="N57" s="148"/>
      <c r="O57" s="148"/>
      <c r="P57" s="148"/>
      <c r="Q57" s="148"/>
      <c r="R57" s="148"/>
      <c r="S57" s="148"/>
      <c r="T57" s="148"/>
      <c r="U57" s="148"/>
      <c r="V57" s="148"/>
      <c r="W57" s="148"/>
      <c r="X57" s="148"/>
      <c r="Y57" s="148"/>
      <c r="Z57" s="148"/>
    </row>
    <row r="58" spans="1:26" ht="18.75" x14ac:dyDescent="0.25">
      <c r="A58" s="234"/>
      <c r="B58" s="407" t="s">
        <v>5466</v>
      </c>
      <c r="C58" s="408"/>
      <c r="D58" s="408"/>
      <c r="E58" s="408"/>
      <c r="F58" s="408"/>
      <c r="G58" s="408"/>
      <c r="H58" s="408"/>
      <c r="I58" s="243"/>
      <c r="J58" s="233"/>
      <c r="K58" s="105"/>
      <c r="L58" s="105"/>
      <c r="M58" s="105"/>
      <c r="N58" s="105"/>
      <c r="O58" s="105"/>
      <c r="P58" s="105"/>
      <c r="Q58" s="105"/>
      <c r="R58" s="105"/>
      <c r="S58" s="105"/>
      <c r="T58" s="105"/>
      <c r="U58" s="105"/>
      <c r="V58" s="105"/>
      <c r="W58" s="105"/>
      <c r="X58" s="105"/>
      <c r="Y58" s="105"/>
      <c r="Z58" s="105"/>
    </row>
    <row r="59" spans="1:26" x14ac:dyDescent="0.25">
      <c r="A59" s="234"/>
      <c r="B59" s="232"/>
      <c r="C59" s="232"/>
      <c r="D59" s="232"/>
      <c r="E59" s="232"/>
      <c r="F59" s="232"/>
      <c r="G59" s="232"/>
      <c r="H59" s="232"/>
      <c r="I59" s="232"/>
      <c r="J59" s="233"/>
      <c r="K59" s="105"/>
      <c r="L59" s="105"/>
      <c r="M59" s="105"/>
      <c r="N59" s="105"/>
      <c r="O59" s="105"/>
      <c r="P59" s="105"/>
      <c r="Q59" s="105"/>
      <c r="R59" s="105"/>
      <c r="S59" s="105"/>
      <c r="T59" s="105"/>
      <c r="U59" s="105"/>
      <c r="V59" s="105"/>
      <c r="W59" s="105"/>
      <c r="X59" s="105"/>
      <c r="Y59" s="105"/>
      <c r="Z59" s="105"/>
    </row>
    <row r="60" spans="1:26" x14ac:dyDescent="0.25">
      <c r="A60" s="234"/>
      <c r="B60" s="232"/>
      <c r="C60" s="244" t="s">
        <v>1478</v>
      </c>
      <c r="D60" s="244"/>
      <c r="E60" s="245">
        <f>IF(SUM(D69:D92)=0,"NA",SUM(E69:E92)/SUM(D69:D92))</f>
        <v>1</v>
      </c>
      <c r="F60" s="246"/>
      <c r="G60" s="248"/>
      <c r="H60" s="234"/>
      <c r="I60" s="232"/>
      <c r="J60" s="233"/>
      <c r="K60" s="105"/>
      <c r="L60" s="105"/>
      <c r="M60" s="105"/>
      <c r="N60" s="105"/>
      <c r="O60" s="105"/>
      <c r="P60" s="105"/>
      <c r="Q60" s="105"/>
      <c r="R60" s="105"/>
      <c r="S60" s="105"/>
      <c r="T60" s="105"/>
      <c r="U60" s="105"/>
      <c r="V60" s="105"/>
      <c r="W60" s="105"/>
      <c r="X60" s="105"/>
      <c r="Y60" s="105"/>
      <c r="Z60" s="105"/>
    </row>
    <row r="61" spans="1:26" x14ac:dyDescent="0.25">
      <c r="A61" s="234"/>
      <c r="B61" s="234"/>
      <c r="C61" s="244" t="s">
        <v>1480</v>
      </c>
      <c r="D61" s="244"/>
      <c r="E61" s="245">
        <f>IF(SUM(D69:D92)=0,"NA",SUM(E97:E105)/SUM(D97:D105))</f>
        <v>1</v>
      </c>
      <c r="F61" s="246"/>
      <c r="G61" s="248"/>
      <c r="H61" s="234"/>
      <c r="I61" s="232"/>
      <c r="J61" s="233"/>
      <c r="K61" s="105"/>
      <c r="L61" s="105"/>
      <c r="M61" s="105"/>
      <c r="N61" s="105"/>
      <c r="O61" s="105"/>
      <c r="P61" s="105"/>
      <c r="Q61" s="105"/>
      <c r="R61" s="105"/>
      <c r="S61" s="105"/>
      <c r="T61" s="105"/>
      <c r="U61" s="105"/>
      <c r="V61" s="105"/>
      <c r="W61" s="105"/>
      <c r="X61" s="105"/>
      <c r="Y61" s="105"/>
      <c r="Z61" s="105"/>
    </row>
    <row r="62" spans="1:26" x14ac:dyDescent="0.25">
      <c r="A62" s="234"/>
      <c r="B62" s="234"/>
      <c r="C62" s="244" t="s">
        <v>1482</v>
      </c>
      <c r="D62" s="244"/>
      <c r="E62" s="177">
        <f>IF(SUM(D71:D92)=0,"NA",E60*0.6+E61*0.4)</f>
        <v>1</v>
      </c>
      <c r="F62" s="249"/>
      <c r="G62" s="235" t="s">
        <v>4551</v>
      </c>
      <c r="H62" s="234"/>
      <c r="I62" s="232"/>
      <c r="J62" s="233"/>
      <c r="K62" s="105"/>
      <c r="L62" s="105"/>
      <c r="M62" s="105"/>
      <c r="N62" s="105"/>
      <c r="O62" s="105"/>
      <c r="P62" s="105"/>
      <c r="Q62" s="105"/>
      <c r="R62" s="105"/>
      <c r="S62" s="105"/>
      <c r="T62" s="105"/>
      <c r="U62" s="105"/>
      <c r="V62" s="105"/>
      <c r="W62" s="105"/>
      <c r="X62" s="105"/>
      <c r="Y62" s="105"/>
      <c r="Z62" s="105"/>
    </row>
    <row r="63" spans="1:26" x14ac:dyDescent="0.25">
      <c r="A63" s="234"/>
      <c r="B63" s="234"/>
      <c r="C63" s="234"/>
      <c r="D63" s="234"/>
      <c r="E63" s="236"/>
      <c r="F63" s="236"/>
      <c r="G63" s="234"/>
      <c r="H63" s="234"/>
      <c r="I63" s="232"/>
      <c r="J63" s="233"/>
      <c r="K63" s="105"/>
      <c r="L63" s="105"/>
      <c r="M63" s="105"/>
      <c r="N63" s="105"/>
      <c r="O63" s="105"/>
      <c r="P63" s="105"/>
      <c r="Q63" s="105"/>
      <c r="R63" s="105"/>
      <c r="S63" s="105"/>
      <c r="T63" s="105"/>
      <c r="U63" s="105"/>
      <c r="V63" s="105"/>
      <c r="W63" s="105"/>
      <c r="X63" s="105"/>
      <c r="Y63" s="105"/>
      <c r="Z63" s="105"/>
    </row>
    <row r="64" spans="1:26" x14ac:dyDescent="0.25">
      <c r="A64" s="230"/>
      <c r="B64" s="231"/>
      <c r="C64" s="232"/>
      <c r="D64" s="231"/>
      <c r="E64" s="231"/>
      <c r="F64" s="231"/>
      <c r="G64" s="231"/>
      <c r="H64" s="232"/>
      <c r="I64" s="232"/>
      <c r="J64" s="233"/>
      <c r="K64" s="148"/>
      <c r="L64" s="148"/>
      <c r="M64" s="148"/>
      <c r="N64" s="148"/>
      <c r="O64" s="148"/>
      <c r="P64" s="148"/>
      <c r="Q64" s="148"/>
      <c r="R64" s="148"/>
      <c r="S64" s="148"/>
      <c r="T64" s="148"/>
      <c r="U64" s="148"/>
      <c r="V64" s="148"/>
      <c r="W64" s="148"/>
      <c r="X64" s="148"/>
      <c r="Y64" s="148"/>
      <c r="Z64" s="148"/>
    </row>
    <row r="65" spans="1:26" x14ac:dyDescent="0.25">
      <c r="A65" s="230"/>
      <c r="B65" s="91"/>
      <c r="C65" s="251"/>
      <c r="D65" s="252"/>
      <c r="E65" s="409"/>
      <c r="F65" s="410"/>
      <c r="G65" s="410"/>
      <c r="H65" s="252"/>
      <c r="I65" s="92"/>
      <c r="J65" s="233"/>
      <c r="K65" s="148"/>
      <c r="L65" s="148"/>
      <c r="M65" s="148"/>
      <c r="N65" s="148"/>
      <c r="O65" s="148"/>
      <c r="P65" s="148"/>
      <c r="Q65" s="148"/>
      <c r="R65" s="148"/>
      <c r="S65" s="148"/>
      <c r="T65" s="148"/>
      <c r="U65" s="148"/>
      <c r="V65" s="148"/>
      <c r="W65" s="148"/>
      <c r="X65" s="148"/>
      <c r="Y65" s="148"/>
      <c r="Z65" s="148"/>
    </row>
    <row r="66" spans="1:26" x14ac:dyDescent="0.25">
      <c r="A66" s="230"/>
      <c r="B66" s="49"/>
      <c r="C66" s="234" t="s">
        <v>1484</v>
      </c>
      <c r="D66" s="253"/>
      <c r="E66" s="253"/>
      <c r="F66" s="253"/>
      <c r="G66" s="253"/>
      <c r="H66" s="253"/>
      <c r="I66" s="93"/>
      <c r="J66" s="233"/>
      <c r="K66" s="148"/>
      <c r="L66" s="148"/>
      <c r="M66" s="148"/>
      <c r="N66" s="148"/>
      <c r="O66" s="148"/>
      <c r="P66" s="148"/>
      <c r="Q66" s="148"/>
      <c r="R66" s="148"/>
      <c r="S66" s="148"/>
      <c r="T66" s="148"/>
      <c r="U66" s="148"/>
      <c r="V66" s="148"/>
      <c r="W66" s="148"/>
      <c r="X66" s="148"/>
      <c r="Y66" s="148"/>
      <c r="Z66" s="148"/>
    </row>
    <row r="67" spans="1:26" x14ac:dyDescent="0.25">
      <c r="A67" s="230"/>
      <c r="B67" s="123"/>
      <c r="C67" s="234"/>
      <c r="D67" s="253"/>
      <c r="E67" s="253"/>
      <c r="F67" s="253"/>
      <c r="G67" s="253"/>
      <c r="H67" s="253"/>
      <c r="I67" s="93"/>
      <c r="J67" s="233"/>
      <c r="K67" s="148"/>
      <c r="L67" s="148"/>
      <c r="M67" s="148"/>
      <c r="N67" s="148"/>
      <c r="O67" s="148"/>
      <c r="P67" s="148"/>
      <c r="Q67" s="148"/>
      <c r="R67" s="148"/>
      <c r="S67" s="148"/>
      <c r="T67" s="148"/>
      <c r="U67" s="148"/>
      <c r="V67" s="148"/>
      <c r="W67" s="148"/>
      <c r="X67" s="148"/>
      <c r="Y67" s="148"/>
      <c r="Z67" s="148"/>
    </row>
    <row r="68" spans="1:26" x14ac:dyDescent="0.25">
      <c r="A68" s="230"/>
      <c r="B68" s="123"/>
      <c r="C68" s="232" t="s">
        <v>726</v>
      </c>
      <c r="D68" s="231"/>
      <c r="E68" s="231" t="s">
        <v>1485</v>
      </c>
      <c r="F68" s="231" t="s">
        <v>712</v>
      </c>
      <c r="G68" s="231" t="s">
        <v>1486</v>
      </c>
      <c r="H68" s="253"/>
      <c r="I68" s="93"/>
      <c r="J68" s="233"/>
      <c r="K68" s="148"/>
      <c r="L68" s="148"/>
      <c r="M68" s="148"/>
      <c r="N68" s="148"/>
      <c r="O68" s="148"/>
      <c r="P68" s="148"/>
      <c r="Q68" s="148"/>
      <c r="R68" s="148"/>
      <c r="S68" s="148"/>
      <c r="T68" s="148"/>
      <c r="U68" s="148"/>
      <c r="V68" s="148"/>
      <c r="W68" s="148"/>
      <c r="X68" s="148"/>
      <c r="Y68" s="148"/>
      <c r="Z68" s="148"/>
    </row>
    <row r="69" spans="1:26" x14ac:dyDescent="0.25">
      <c r="A69" s="230"/>
      <c r="B69" s="123"/>
      <c r="C69" s="124" t="s">
        <v>1487</v>
      </c>
      <c r="D69" s="153">
        <f t="shared" ref="D69:D90" si="3">IF(E69="Justificado",0,1)</f>
        <v>1</v>
      </c>
      <c r="E69" s="126">
        <v>1</v>
      </c>
      <c r="F69" s="126"/>
      <c r="G69" s="127"/>
      <c r="H69" s="253"/>
      <c r="I69" s="93"/>
      <c r="J69" s="233"/>
      <c r="K69" s="148"/>
      <c r="L69" s="148"/>
      <c r="M69" s="148"/>
      <c r="N69" s="148"/>
      <c r="O69" s="148"/>
      <c r="P69" s="148"/>
      <c r="Q69" s="148"/>
      <c r="R69" s="148"/>
      <c r="S69" s="148"/>
      <c r="T69" s="148"/>
      <c r="U69" s="148"/>
      <c r="V69" s="148"/>
      <c r="W69" s="148"/>
      <c r="X69" s="148"/>
      <c r="Y69" s="148"/>
      <c r="Z69" s="148"/>
    </row>
    <row r="70" spans="1:26" ht="24" x14ac:dyDescent="0.25">
      <c r="A70" s="230"/>
      <c r="B70" s="123"/>
      <c r="C70" s="124" t="s">
        <v>1488</v>
      </c>
      <c r="D70" s="153">
        <f t="shared" si="3"/>
        <v>1</v>
      </c>
      <c r="E70" s="126">
        <v>1</v>
      </c>
      <c r="F70" s="126"/>
      <c r="G70" s="127"/>
      <c r="H70" s="253"/>
      <c r="I70" s="93"/>
      <c r="J70" s="233"/>
      <c r="K70" s="148"/>
      <c r="L70" s="148"/>
      <c r="M70" s="148"/>
      <c r="N70" s="148"/>
      <c r="O70" s="148"/>
      <c r="P70" s="148"/>
      <c r="Q70" s="148"/>
      <c r="R70" s="148"/>
      <c r="S70" s="148"/>
      <c r="T70" s="148"/>
      <c r="U70" s="148"/>
      <c r="V70" s="148"/>
      <c r="W70" s="148"/>
      <c r="X70" s="148"/>
      <c r="Y70" s="148"/>
      <c r="Z70" s="148"/>
    </row>
    <row r="71" spans="1:26" ht="24" x14ac:dyDescent="0.25">
      <c r="A71" s="230"/>
      <c r="B71" s="49"/>
      <c r="C71" s="128" t="s">
        <v>5467</v>
      </c>
      <c r="D71" s="153">
        <f t="shared" si="3"/>
        <v>1</v>
      </c>
      <c r="E71" s="126">
        <v>1</v>
      </c>
      <c r="F71" s="126"/>
      <c r="G71" s="127"/>
      <c r="H71" s="253"/>
      <c r="I71" s="93"/>
      <c r="J71" s="230"/>
      <c r="K71" s="148"/>
      <c r="L71" s="148"/>
      <c r="M71" s="148"/>
      <c r="N71" s="148"/>
      <c r="O71" s="148"/>
      <c r="P71" s="148"/>
      <c r="Q71" s="148"/>
      <c r="R71" s="148"/>
      <c r="S71" s="148"/>
      <c r="T71" s="148"/>
      <c r="U71" s="148"/>
      <c r="V71" s="148"/>
      <c r="W71" s="148"/>
      <c r="X71" s="148"/>
      <c r="Y71" s="148"/>
      <c r="Z71" s="148"/>
    </row>
    <row r="72" spans="1:26" ht="48" x14ac:dyDescent="0.25">
      <c r="A72" s="230"/>
      <c r="B72" s="49"/>
      <c r="C72" s="128" t="s">
        <v>5468</v>
      </c>
      <c r="D72" s="153">
        <f t="shared" si="3"/>
        <v>1</v>
      </c>
      <c r="E72" s="126">
        <v>1</v>
      </c>
      <c r="F72" s="126"/>
      <c r="G72" s="127"/>
      <c r="H72" s="253"/>
      <c r="I72" s="93"/>
      <c r="J72" s="230"/>
      <c r="K72" s="148"/>
      <c r="L72" s="148"/>
      <c r="M72" s="148"/>
      <c r="N72" s="148"/>
      <c r="O72" s="148"/>
      <c r="P72" s="148"/>
      <c r="Q72" s="148"/>
      <c r="R72" s="148"/>
      <c r="S72" s="148"/>
      <c r="T72" s="148"/>
      <c r="U72" s="148"/>
      <c r="V72" s="148"/>
      <c r="W72" s="148"/>
      <c r="X72" s="148"/>
      <c r="Y72" s="148"/>
      <c r="Z72" s="148"/>
    </row>
    <row r="73" spans="1:26" x14ac:dyDescent="0.25">
      <c r="A73" s="230"/>
      <c r="B73" s="49"/>
      <c r="C73" s="128" t="s">
        <v>5469</v>
      </c>
      <c r="D73" s="153">
        <f t="shared" si="3"/>
        <v>1</v>
      </c>
      <c r="E73" s="126">
        <v>1</v>
      </c>
      <c r="F73" s="126"/>
      <c r="G73" s="127"/>
      <c r="H73" s="253"/>
      <c r="I73" s="93"/>
      <c r="J73" s="230"/>
      <c r="K73" s="148"/>
      <c r="L73" s="148"/>
      <c r="M73" s="148"/>
      <c r="N73" s="148"/>
      <c r="O73" s="148"/>
      <c r="P73" s="148"/>
      <c r="Q73" s="148"/>
      <c r="R73" s="148"/>
      <c r="S73" s="148"/>
      <c r="T73" s="148"/>
      <c r="U73" s="148"/>
      <c r="V73" s="148"/>
      <c r="W73" s="148"/>
      <c r="X73" s="148"/>
      <c r="Y73" s="148"/>
      <c r="Z73" s="148"/>
    </row>
    <row r="74" spans="1:26" x14ac:dyDescent="0.25">
      <c r="A74" s="230"/>
      <c r="B74" s="49"/>
      <c r="C74" s="128" t="s">
        <v>5470</v>
      </c>
      <c r="D74" s="153">
        <f t="shared" si="3"/>
        <v>1</v>
      </c>
      <c r="E74" s="126">
        <v>1</v>
      </c>
      <c r="F74" s="126"/>
      <c r="G74" s="127"/>
      <c r="H74" s="253"/>
      <c r="I74" s="93"/>
      <c r="J74" s="230"/>
      <c r="K74" s="148"/>
      <c r="L74" s="148"/>
      <c r="M74" s="148"/>
      <c r="N74" s="148"/>
      <c r="O74" s="148"/>
      <c r="P74" s="148"/>
      <c r="Q74" s="148"/>
      <c r="R74" s="148"/>
      <c r="S74" s="148"/>
      <c r="T74" s="148"/>
      <c r="U74" s="148"/>
      <c r="V74" s="148"/>
      <c r="W74" s="148"/>
      <c r="X74" s="148"/>
      <c r="Y74" s="148"/>
      <c r="Z74" s="148"/>
    </row>
    <row r="75" spans="1:26" ht="24" x14ac:dyDescent="0.25">
      <c r="A75" s="230"/>
      <c r="B75" s="49"/>
      <c r="C75" s="128" t="s">
        <v>5471</v>
      </c>
      <c r="D75" s="153">
        <f t="shared" si="3"/>
        <v>1</v>
      </c>
      <c r="E75" s="126">
        <v>1</v>
      </c>
      <c r="F75" s="126"/>
      <c r="G75" s="127"/>
      <c r="H75" s="253"/>
      <c r="I75" s="93"/>
      <c r="J75" s="230"/>
      <c r="K75" s="148"/>
      <c r="L75" s="148"/>
      <c r="M75" s="148"/>
      <c r="N75" s="148"/>
      <c r="O75" s="148"/>
      <c r="P75" s="148"/>
      <c r="Q75" s="148"/>
      <c r="R75" s="148"/>
      <c r="S75" s="148"/>
      <c r="T75" s="148"/>
      <c r="U75" s="148"/>
      <c r="V75" s="148"/>
      <c r="W75" s="148"/>
      <c r="X75" s="148"/>
      <c r="Y75" s="148"/>
      <c r="Z75" s="148"/>
    </row>
    <row r="76" spans="1:26" ht="24" x14ac:dyDescent="0.25">
      <c r="A76" s="230"/>
      <c r="B76" s="49"/>
      <c r="C76" s="128" t="s">
        <v>5472</v>
      </c>
      <c r="D76" s="153">
        <f t="shared" si="3"/>
        <v>1</v>
      </c>
      <c r="E76" s="126">
        <v>1</v>
      </c>
      <c r="F76" s="126"/>
      <c r="G76" s="127"/>
      <c r="H76" s="253"/>
      <c r="I76" s="93"/>
      <c r="J76" s="230"/>
      <c r="K76" s="148"/>
      <c r="L76" s="148"/>
      <c r="M76" s="148"/>
      <c r="N76" s="148"/>
      <c r="O76" s="148"/>
      <c r="P76" s="148"/>
      <c r="Q76" s="148"/>
      <c r="R76" s="148"/>
      <c r="S76" s="148"/>
      <c r="T76" s="148"/>
      <c r="U76" s="148"/>
      <c r="V76" s="148"/>
      <c r="W76" s="148"/>
      <c r="X76" s="148"/>
      <c r="Y76" s="148"/>
      <c r="Z76" s="148"/>
    </row>
    <row r="77" spans="1:26" ht="24" x14ac:dyDescent="0.25">
      <c r="A77" s="230"/>
      <c r="B77" s="49"/>
      <c r="C77" s="128" t="s">
        <v>5473</v>
      </c>
      <c r="D77" s="153">
        <f t="shared" si="3"/>
        <v>1</v>
      </c>
      <c r="E77" s="126">
        <v>1</v>
      </c>
      <c r="F77" s="126"/>
      <c r="G77" s="127"/>
      <c r="H77" s="253"/>
      <c r="I77" s="93"/>
      <c r="J77" s="230"/>
      <c r="K77" s="148"/>
      <c r="L77" s="148"/>
      <c r="M77" s="148"/>
      <c r="N77" s="148"/>
      <c r="O77" s="148"/>
      <c r="P77" s="148"/>
      <c r="Q77" s="148"/>
      <c r="R77" s="148"/>
      <c r="S77" s="148"/>
      <c r="T77" s="148"/>
      <c r="U77" s="148"/>
      <c r="V77" s="148"/>
      <c r="W77" s="148"/>
      <c r="X77" s="148"/>
      <c r="Y77" s="148"/>
      <c r="Z77" s="148"/>
    </row>
    <row r="78" spans="1:26" ht="84" x14ac:dyDescent="0.25">
      <c r="A78" s="230"/>
      <c r="B78" s="49"/>
      <c r="C78" s="128" t="s">
        <v>5474</v>
      </c>
      <c r="D78" s="153">
        <f t="shared" si="3"/>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x14ac:dyDescent="0.25">
      <c r="A79" s="230"/>
      <c r="B79" s="49"/>
      <c r="C79" s="128" t="s">
        <v>5475</v>
      </c>
      <c r="D79" s="153">
        <f t="shared" si="3"/>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x14ac:dyDescent="0.25">
      <c r="A80" s="230"/>
      <c r="B80" s="49"/>
      <c r="C80" s="128" t="s">
        <v>5476</v>
      </c>
      <c r="D80" s="153">
        <f t="shared" si="3"/>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x14ac:dyDescent="0.25">
      <c r="A81" s="230"/>
      <c r="B81" s="49"/>
      <c r="C81" s="124" t="s">
        <v>1487</v>
      </c>
      <c r="D81" s="153">
        <f t="shared" si="3"/>
        <v>1</v>
      </c>
      <c r="E81" s="126">
        <v>1</v>
      </c>
      <c r="F81" s="126"/>
      <c r="G81" s="127"/>
      <c r="H81" s="253"/>
      <c r="I81" s="93"/>
      <c r="J81" s="230"/>
      <c r="K81" s="148"/>
      <c r="L81" s="148"/>
      <c r="M81" s="148"/>
      <c r="N81" s="148"/>
      <c r="O81" s="148"/>
      <c r="P81" s="148"/>
      <c r="Q81" s="148"/>
      <c r="R81" s="148"/>
      <c r="S81" s="148"/>
      <c r="T81" s="148"/>
      <c r="U81" s="148"/>
      <c r="V81" s="148"/>
      <c r="W81" s="148"/>
      <c r="X81" s="148"/>
      <c r="Y81" s="148"/>
      <c r="Z81" s="148"/>
    </row>
    <row r="82" spans="1:26" ht="24" x14ac:dyDescent="0.25">
      <c r="A82" s="230"/>
      <c r="B82" s="49"/>
      <c r="C82" s="124" t="s">
        <v>1488</v>
      </c>
      <c r="D82" s="153">
        <f t="shared" si="3"/>
        <v>1</v>
      </c>
      <c r="E82" s="126">
        <v>1</v>
      </c>
      <c r="F82" s="126"/>
      <c r="G82" s="127"/>
      <c r="H82" s="253"/>
      <c r="I82" s="93"/>
      <c r="J82" s="230"/>
      <c r="K82" s="148"/>
      <c r="L82" s="148"/>
      <c r="M82" s="148"/>
      <c r="N82" s="148"/>
      <c r="O82" s="148"/>
      <c r="P82" s="148"/>
      <c r="Q82" s="148"/>
      <c r="R82" s="148"/>
      <c r="S82" s="148"/>
      <c r="T82" s="148"/>
      <c r="U82" s="148"/>
      <c r="V82" s="148"/>
      <c r="W82" s="148"/>
      <c r="X82" s="148"/>
      <c r="Y82" s="148"/>
      <c r="Z82" s="148"/>
    </row>
    <row r="83" spans="1:26" ht="24" x14ac:dyDescent="0.25">
      <c r="A83" s="230"/>
      <c r="B83" s="49"/>
      <c r="C83" s="128" t="s">
        <v>5477</v>
      </c>
      <c r="D83" s="153">
        <f t="shared" si="3"/>
        <v>1</v>
      </c>
      <c r="E83" s="126">
        <v>1</v>
      </c>
      <c r="F83" s="126"/>
      <c r="G83" s="127"/>
      <c r="H83" s="253"/>
      <c r="I83" s="93"/>
      <c r="J83" s="230"/>
      <c r="K83" s="148"/>
      <c r="L83" s="148"/>
      <c r="M83" s="148"/>
      <c r="N83" s="148"/>
      <c r="O83" s="148"/>
      <c r="P83" s="148"/>
      <c r="Q83" s="148"/>
      <c r="R83" s="148"/>
      <c r="S83" s="148"/>
      <c r="T83" s="148"/>
      <c r="U83" s="148"/>
      <c r="V83" s="148"/>
      <c r="W83" s="148"/>
      <c r="X83" s="148"/>
      <c r="Y83" s="148"/>
      <c r="Z83" s="148"/>
    </row>
    <row r="84" spans="1:26" x14ac:dyDescent="0.25">
      <c r="A84" s="230"/>
      <c r="B84" s="49"/>
      <c r="C84" s="128" t="s">
        <v>5478</v>
      </c>
      <c r="D84" s="153">
        <f t="shared" si="3"/>
        <v>1</v>
      </c>
      <c r="E84" s="126">
        <v>1</v>
      </c>
      <c r="F84" s="126"/>
      <c r="G84" s="127"/>
      <c r="H84" s="253"/>
      <c r="I84" s="93"/>
      <c r="J84" s="230"/>
      <c r="K84" s="148"/>
      <c r="L84" s="148"/>
      <c r="M84" s="148"/>
      <c r="N84" s="148"/>
      <c r="O84" s="148"/>
      <c r="P84" s="148"/>
      <c r="Q84" s="148"/>
      <c r="R84" s="148"/>
      <c r="S84" s="148"/>
      <c r="T84" s="148"/>
      <c r="U84" s="148"/>
      <c r="V84" s="148"/>
      <c r="W84" s="148"/>
      <c r="X84" s="148"/>
      <c r="Y84" s="148"/>
      <c r="Z84" s="148"/>
    </row>
    <row r="85" spans="1:26" x14ac:dyDescent="0.25">
      <c r="A85" s="230"/>
      <c r="B85" s="49"/>
      <c r="C85" s="128" t="s">
        <v>5479</v>
      </c>
      <c r="D85" s="153">
        <f t="shared" si="3"/>
        <v>1</v>
      </c>
      <c r="E85" s="126">
        <v>1</v>
      </c>
      <c r="F85" s="126"/>
      <c r="G85" s="127"/>
      <c r="H85" s="253"/>
      <c r="I85" s="93"/>
      <c r="J85" s="230"/>
      <c r="K85" s="148"/>
      <c r="L85" s="148"/>
      <c r="M85" s="148"/>
      <c r="N85" s="148"/>
      <c r="O85" s="148"/>
      <c r="P85" s="148"/>
      <c r="Q85" s="148"/>
      <c r="R85" s="148"/>
      <c r="S85" s="148"/>
      <c r="T85" s="148"/>
      <c r="U85" s="148"/>
      <c r="V85" s="148"/>
      <c r="W85" s="148"/>
      <c r="X85" s="148"/>
      <c r="Y85" s="148"/>
      <c r="Z85" s="148"/>
    </row>
    <row r="86" spans="1:26" ht="24" x14ac:dyDescent="0.25">
      <c r="A86" s="230"/>
      <c r="B86" s="49"/>
      <c r="C86" s="128" t="s">
        <v>5480</v>
      </c>
      <c r="D86" s="153">
        <f t="shared" si="3"/>
        <v>1</v>
      </c>
      <c r="E86" s="126">
        <v>1</v>
      </c>
      <c r="F86" s="126"/>
      <c r="G86" s="127"/>
      <c r="H86" s="253"/>
      <c r="I86" s="93"/>
      <c r="J86" s="230"/>
      <c r="K86" s="148"/>
      <c r="L86" s="148"/>
      <c r="M86" s="148"/>
      <c r="N86" s="148"/>
      <c r="O86" s="148"/>
      <c r="P86" s="148"/>
      <c r="Q86" s="148"/>
      <c r="R86" s="148"/>
      <c r="S86" s="148"/>
      <c r="T86" s="148"/>
      <c r="U86" s="148"/>
      <c r="V86" s="148"/>
      <c r="W86" s="148"/>
      <c r="X86" s="148"/>
      <c r="Y86" s="148"/>
      <c r="Z86" s="148"/>
    </row>
    <row r="87" spans="1:26" ht="24" x14ac:dyDescent="0.25">
      <c r="A87" s="230"/>
      <c r="B87" s="49"/>
      <c r="C87" s="128" t="s">
        <v>5481</v>
      </c>
      <c r="D87" s="153">
        <f t="shared" si="3"/>
        <v>1</v>
      </c>
      <c r="E87" s="126">
        <v>1</v>
      </c>
      <c r="F87" s="126"/>
      <c r="G87" s="127"/>
      <c r="H87" s="253"/>
      <c r="I87" s="93"/>
      <c r="J87" s="230"/>
      <c r="K87" s="148"/>
      <c r="L87" s="148"/>
      <c r="M87" s="148"/>
      <c r="N87" s="148"/>
      <c r="O87" s="148"/>
      <c r="P87" s="148"/>
      <c r="Q87" s="148"/>
      <c r="R87" s="148"/>
      <c r="S87" s="148"/>
      <c r="T87" s="148"/>
      <c r="U87" s="148"/>
      <c r="V87" s="148"/>
      <c r="W87" s="148"/>
      <c r="X87" s="148"/>
      <c r="Y87" s="148"/>
      <c r="Z87" s="148"/>
    </row>
    <row r="88" spans="1:26" ht="36" x14ac:dyDescent="0.25">
      <c r="A88" s="230"/>
      <c r="B88" s="49"/>
      <c r="C88" s="128" t="s">
        <v>5482</v>
      </c>
      <c r="D88" s="153">
        <f t="shared" si="3"/>
        <v>1</v>
      </c>
      <c r="E88" s="126">
        <v>1</v>
      </c>
      <c r="F88" s="126"/>
      <c r="G88" s="127"/>
      <c r="H88" s="253"/>
      <c r="I88" s="93"/>
      <c r="J88" s="230"/>
      <c r="K88" s="148"/>
      <c r="L88" s="148"/>
      <c r="M88" s="148"/>
      <c r="N88" s="148"/>
      <c r="O88" s="148"/>
      <c r="P88" s="148"/>
      <c r="Q88" s="148"/>
      <c r="R88" s="148"/>
      <c r="S88" s="148"/>
      <c r="T88" s="148"/>
      <c r="U88" s="148"/>
      <c r="V88" s="148"/>
      <c r="W88" s="148"/>
      <c r="X88" s="148"/>
      <c r="Y88" s="148"/>
      <c r="Z88" s="148"/>
    </row>
    <row r="89" spans="1:26" ht="84" x14ac:dyDescent="0.25">
      <c r="A89" s="230"/>
      <c r="B89" s="49"/>
      <c r="C89" s="128" t="s">
        <v>5483</v>
      </c>
      <c r="D89" s="153">
        <f t="shared" si="3"/>
        <v>1</v>
      </c>
      <c r="E89" s="126">
        <v>1</v>
      </c>
      <c r="F89" s="126"/>
      <c r="G89" s="127"/>
      <c r="H89" s="253"/>
      <c r="I89" s="93"/>
      <c r="J89" s="230"/>
      <c r="K89" s="148"/>
      <c r="L89" s="148"/>
      <c r="M89" s="148"/>
      <c r="N89" s="148"/>
      <c r="O89" s="148"/>
      <c r="P89" s="148"/>
      <c r="Q89" s="148"/>
      <c r="R89" s="148"/>
      <c r="S89" s="148"/>
      <c r="T89" s="148"/>
      <c r="U89" s="148"/>
      <c r="V89" s="148"/>
      <c r="W89" s="148"/>
      <c r="X89" s="148"/>
      <c r="Y89" s="148"/>
      <c r="Z89" s="148"/>
    </row>
    <row r="90" spans="1:26" x14ac:dyDescent="0.25">
      <c r="A90" s="230"/>
      <c r="B90" s="49"/>
      <c r="C90" s="128" t="s">
        <v>5484</v>
      </c>
      <c r="D90" s="153">
        <f t="shared" si="3"/>
        <v>1</v>
      </c>
      <c r="E90" s="126">
        <v>1</v>
      </c>
      <c r="F90" s="126"/>
      <c r="G90" s="127"/>
      <c r="H90" s="253"/>
      <c r="I90" s="93"/>
      <c r="J90" s="230"/>
      <c r="K90" s="148"/>
      <c r="L90" s="148"/>
      <c r="M90" s="148"/>
      <c r="N90" s="148"/>
      <c r="O90" s="148"/>
      <c r="P90" s="148"/>
      <c r="Q90" s="148"/>
      <c r="R90" s="148"/>
      <c r="S90" s="148"/>
      <c r="T90" s="148"/>
      <c r="U90" s="148"/>
      <c r="V90" s="148"/>
      <c r="W90" s="148"/>
      <c r="X90" s="148"/>
      <c r="Y90" s="148"/>
      <c r="Z90" s="148"/>
    </row>
    <row r="91" spans="1:26" x14ac:dyDescent="0.25">
      <c r="A91" s="230"/>
      <c r="B91" s="49"/>
      <c r="C91" s="128" t="s">
        <v>5485</v>
      </c>
      <c r="D91" s="153">
        <f t="shared" ref="D91:D92" si="4">IF(E91="Justificado",0,1)</f>
        <v>1</v>
      </c>
      <c r="E91" s="126">
        <v>1</v>
      </c>
      <c r="F91" s="126"/>
      <c r="G91" s="127"/>
      <c r="H91" s="253"/>
      <c r="I91" s="129"/>
      <c r="J91" s="230"/>
      <c r="K91" s="148"/>
      <c r="L91" s="148"/>
      <c r="M91" s="148"/>
      <c r="N91" s="148"/>
      <c r="O91" s="148"/>
      <c r="P91" s="148"/>
      <c r="Q91" s="148"/>
      <c r="R91" s="148"/>
      <c r="S91" s="148"/>
      <c r="T91" s="148"/>
      <c r="U91" s="148"/>
      <c r="V91" s="148"/>
      <c r="W91" s="148"/>
      <c r="X91" s="148"/>
      <c r="Y91" s="148"/>
      <c r="Z91" s="148"/>
    </row>
    <row r="92" spans="1:26" ht="36" x14ac:dyDescent="0.25">
      <c r="A92" s="230"/>
      <c r="B92" s="49"/>
      <c r="C92" s="128" t="s">
        <v>5486</v>
      </c>
      <c r="D92" s="153">
        <f t="shared" si="4"/>
        <v>1</v>
      </c>
      <c r="E92" s="126">
        <v>1</v>
      </c>
      <c r="F92" s="126"/>
      <c r="G92" s="127"/>
      <c r="H92" s="253"/>
      <c r="I92" s="129"/>
      <c r="J92" s="230"/>
      <c r="K92" s="148"/>
      <c r="L92" s="148"/>
      <c r="M92" s="148"/>
      <c r="N92" s="148"/>
      <c r="O92" s="148"/>
      <c r="P92" s="148"/>
      <c r="Q92" s="148"/>
      <c r="R92" s="148"/>
      <c r="S92" s="148"/>
      <c r="T92" s="148"/>
      <c r="U92" s="148"/>
      <c r="V92" s="148"/>
      <c r="W92" s="148"/>
      <c r="X92" s="148"/>
      <c r="Y92" s="148"/>
      <c r="Z92" s="148"/>
    </row>
    <row r="93" spans="1:26" x14ac:dyDescent="0.25">
      <c r="A93" s="230"/>
      <c r="B93" s="49"/>
      <c r="C93" s="234"/>
      <c r="D93" s="253"/>
      <c r="E93" s="253"/>
      <c r="F93" s="253"/>
      <c r="G93" s="253"/>
      <c r="H93" s="253"/>
      <c r="I93" s="129"/>
      <c r="J93" s="230"/>
      <c r="K93" s="148"/>
      <c r="L93" s="148"/>
      <c r="M93" s="148"/>
      <c r="N93" s="148"/>
      <c r="O93" s="148"/>
      <c r="P93" s="148"/>
      <c r="Q93" s="148"/>
      <c r="R93" s="148"/>
      <c r="S93" s="148"/>
      <c r="T93" s="148"/>
      <c r="U93" s="148"/>
      <c r="V93" s="148"/>
      <c r="W93" s="148"/>
      <c r="X93" s="148"/>
      <c r="Y93" s="148"/>
      <c r="Z93" s="148"/>
    </row>
    <row r="94" spans="1:26" x14ac:dyDescent="0.25">
      <c r="A94" s="230"/>
      <c r="B94" s="49"/>
      <c r="C94" s="234" t="s">
        <v>1480</v>
      </c>
      <c r="D94" s="253"/>
      <c r="E94" s="253"/>
      <c r="F94" s="253"/>
      <c r="G94" s="253"/>
      <c r="H94" s="253"/>
      <c r="I94" s="129"/>
      <c r="J94" s="230"/>
      <c r="K94" s="148"/>
      <c r="L94" s="148"/>
      <c r="M94" s="148"/>
      <c r="N94" s="148"/>
      <c r="O94" s="148"/>
      <c r="P94" s="148"/>
      <c r="Q94" s="148"/>
      <c r="R94" s="148"/>
      <c r="S94" s="148"/>
      <c r="T94" s="148"/>
      <c r="U94" s="148"/>
      <c r="V94" s="148"/>
      <c r="W94" s="148"/>
      <c r="X94" s="148"/>
      <c r="Y94" s="148"/>
      <c r="Z94" s="148"/>
    </row>
    <row r="95" spans="1:26" x14ac:dyDescent="0.25">
      <c r="A95" s="230"/>
      <c r="B95" s="49"/>
      <c r="C95" s="234"/>
      <c r="D95" s="253"/>
      <c r="E95" s="253"/>
      <c r="F95" s="253"/>
      <c r="G95" s="253"/>
      <c r="H95" s="253"/>
      <c r="I95" s="129"/>
      <c r="J95" s="230"/>
      <c r="K95" s="148"/>
      <c r="L95" s="148"/>
      <c r="M95" s="148"/>
      <c r="N95" s="148"/>
      <c r="O95" s="148"/>
      <c r="P95" s="148"/>
      <c r="Q95" s="148"/>
      <c r="R95" s="148"/>
      <c r="S95" s="148"/>
      <c r="T95" s="148"/>
      <c r="U95" s="148"/>
      <c r="V95" s="148"/>
      <c r="W95" s="148"/>
      <c r="X95" s="148"/>
      <c r="Y95" s="148"/>
      <c r="Z95" s="148"/>
    </row>
    <row r="96" spans="1:26" x14ac:dyDescent="0.25">
      <c r="A96" s="230"/>
      <c r="B96" s="49"/>
      <c r="C96" s="232" t="s">
        <v>726</v>
      </c>
      <c r="D96" s="231"/>
      <c r="E96" s="231" t="s">
        <v>1485</v>
      </c>
      <c r="F96" s="231" t="s">
        <v>712</v>
      </c>
      <c r="G96" s="231" t="s">
        <v>1486</v>
      </c>
      <c r="H96" s="253"/>
      <c r="I96" s="129"/>
      <c r="J96" s="230"/>
      <c r="K96" s="148"/>
      <c r="L96" s="148"/>
      <c r="M96" s="148"/>
      <c r="N96" s="148"/>
      <c r="O96" s="148"/>
      <c r="P96" s="148"/>
      <c r="Q96" s="148"/>
      <c r="R96" s="148"/>
      <c r="S96" s="148"/>
      <c r="T96" s="148"/>
      <c r="U96" s="148"/>
      <c r="V96" s="148"/>
      <c r="W96" s="148"/>
      <c r="X96" s="148"/>
      <c r="Y96" s="148"/>
      <c r="Z96" s="148"/>
    </row>
    <row r="97" spans="1:26" x14ac:dyDescent="0.25">
      <c r="A97" s="230"/>
      <c r="B97" s="49"/>
      <c r="C97" s="130" t="s">
        <v>5465</v>
      </c>
      <c r="D97" s="153">
        <f t="shared" ref="D97:D103" si="5">IF(E97="Justificado",0,1)</f>
        <v>1</v>
      </c>
      <c r="E97" s="126">
        <v>1</v>
      </c>
      <c r="F97" s="126"/>
      <c r="G97" s="127"/>
      <c r="H97" s="253"/>
      <c r="I97" s="129"/>
      <c r="J97" s="230"/>
      <c r="K97" s="148"/>
      <c r="L97" s="148"/>
      <c r="M97" s="148"/>
      <c r="N97" s="148"/>
      <c r="O97" s="148"/>
      <c r="P97" s="148"/>
      <c r="Q97" s="148"/>
      <c r="R97" s="148"/>
      <c r="S97" s="148"/>
      <c r="T97" s="148"/>
      <c r="U97" s="148"/>
      <c r="V97" s="148"/>
      <c r="W97" s="148"/>
      <c r="X97" s="148"/>
      <c r="Y97" s="148"/>
      <c r="Z97" s="148"/>
    </row>
    <row r="98" spans="1:26" ht="36" x14ac:dyDescent="0.25">
      <c r="A98" s="230"/>
      <c r="B98" s="49"/>
      <c r="C98" s="124" t="s">
        <v>5134</v>
      </c>
      <c r="D98" s="153">
        <f t="shared" si="5"/>
        <v>1</v>
      </c>
      <c r="E98" s="126">
        <v>1</v>
      </c>
      <c r="F98" s="126"/>
      <c r="G98" s="127"/>
      <c r="H98" s="253"/>
      <c r="I98" s="129"/>
      <c r="J98" s="230"/>
      <c r="K98" s="148"/>
      <c r="L98" s="148"/>
      <c r="M98" s="148"/>
      <c r="N98" s="148"/>
      <c r="O98" s="148"/>
      <c r="P98" s="148"/>
      <c r="Q98" s="148"/>
      <c r="R98" s="148"/>
      <c r="S98" s="148"/>
      <c r="T98" s="148"/>
      <c r="U98" s="148"/>
      <c r="V98" s="148"/>
      <c r="W98" s="148"/>
      <c r="X98" s="148"/>
      <c r="Y98" s="148"/>
      <c r="Z98" s="148"/>
    </row>
    <row r="99" spans="1:26" ht="36" x14ac:dyDescent="0.25">
      <c r="A99" s="230"/>
      <c r="B99" s="49"/>
      <c r="C99" s="124" t="s">
        <v>5135</v>
      </c>
      <c r="D99" s="153">
        <f t="shared" si="5"/>
        <v>1</v>
      </c>
      <c r="E99" s="126">
        <v>1</v>
      </c>
      <c r="F99" s="126"/>
      <c r="G99" s="127"/>
      <c r="H99" s="253"/>
      <c r="I99" s="129"/>
      <c r="J99" s="230"/>
      <c r="K99" s="148"/>
      <c r="L99" s="148"/>
      <c r="M99" s="148"/>
      <c r="N99" s="148"/>
      <c r="O99" s="148"/>
      <c r="P99" s="148"/>
      <c r="Q99" s="148"/>
      <c r="R99" s="148"/>
      <c r="S99" s="148"/>
      <c r="T99" s="148"/>
      <c r="U99" s="148"/>
      <c r="V99" s="148"/>
      <c r="W99" s="148"/>
      <c r="X99" s="148"/>
      <c r="Y99" s="148"/>
      <c r="Z99" s="148"/>
    </row>
    <row r="100" spans="1:26" ht="24" x14ac:dyDescent="0.25">
      <c r="A100" s="230"/>
      <c r="B100" s="49"/>
      <c r="C100" s="124" t="s">
        <v>5136</v>
      </c>
      <c r="D100" s="153">
        <f t="shared" si="5"/>
        <v>1</v>
      </c>
      <c r="E100" s="126">
        <v>1</v>
      </c>
      <c r="F100" s="126"/>
      <c r="G100" s="127"/>
      <c r="H100" s="253"/>
      <c r="I100" s="129"/>
      <c r="J100" s="230"/>
      <c r="K100" s="148"/>
      <c r="L100" s="148"/>
      <c r="M100" s="148"/>
      <c r="N100" s="148"/>
      <c r="O100" s="148"/>
      <c r="P100" s="148"/>
      <c r="Q100" s="148"/>
      <c r="R100" s="148"/>
      <c r="S100" s="148"/>
      <c r="T100" s="148"/>
      <c r="U100" s="148"/>
      <c r="V100" s="148"/>
      <c r="W100" s="148"/>
      <c r="X100" s="148"/>
      <c r="Y100" s="148"/>
      <c r="Z100" s="148"/>
    </row>
    <row r="101" spans="1:26" ht="24" x14ac:dyDescent="0.25">
      <c r="A101" s="230"/>
      <c r="B101" s="49"/>
      <c r="C101" s="124" t="s">
        <v>4238</v>
      </c>
      <c r="D101" s="153">
        <f t="shared" si="5"/>
        <v>1</v>
      </c>
      <c r="E101" s="126">
        <v>1</v>
      </c>
      <c r="F101" s="126"/>
      <c r="G101" s="127"/>
      <c r="H101" s="253"/>
      <c r="I101" s="129"/>
      <c r="J101" s="230"/>
      <c r="K101" s="148"/>
      <c r="L101" s="148"/>
      <c r="M101" s="148"/>
      <c r="N101" s="148"/>
      <c r="O101" s="148"/>
      <c r="P101" s="148"/>
      <c r="Q101" s="148"/>
      <c r="R101" s="148"/>
      <c r="S101" s="148"/>
      <c r="T101" s="148"/>
      <c r="U101" s="148"/>
      <c r="V101" s="148"/>
      <c r="W101" s="148"/>
      <c r="X101" s="148"/>
      <c r="Y101" s="148"/>
      <c r="Z101" s="148"/>
    </row>
    <row r="102" spans="1:26" ht="24" x14ac:dyDescent="0.25">
      <c r="A102" s="230"/>
      <c r="B102" s="49"/>
      <c r="C102" s="124" t="s">
        <v>5137</v>
      </c>
      <c r="D102" s="153">
        <f t="shared" si="5"/>
        <v>1</v>
      </c>
      <c r="E102" s="126">
        <v>1</v>
      </c>
      <c r="F102" s="126"/>
      <c r="G102" s="127"/>
      <c r="H102" s="253"/>
      <c r="I102" s="129"/>
      <c r="J102" s="230"/>
      <c r="K102" s="148"/>
      <c r="L102" s="148"/>
      <c r="M102" s="148"/>
      <c r="N102" s="148"/>
      <c r="O102" s="148"/>
      <c r="P102" s="148"/>
      <c r="Q102" s="148"/>
      <c r="R102" s="148"/>
      <c r="S102" s="148"/>
      <c r="T102" s="148"/>
      <c r="U102" s="148"/>
      <c r="V102" s="148"/>
      <c r="W102" s="148"/>
      <c r="X102" s="148"/>
      <c r="Y102" s="148"/>
      <c r="Z102" s="148"/>
    </row>
    <row r="103" spans="1:26" ht="36" x14ac:dyDescent="0.25">
      <c r="A103" s="230"/>
      <c r="B103" s="49"/>
      <c r="C103" s="124" t="s">
        <v>5138</v>
      </c>
      <c r="D103" s="153">
        <f t="shared" si="5"/>
        <v>1</v>
      </c>
      <c r="E103" s="126">
        <v>1</v>
      </c>
      <c r="F103" s="126"/>
      <c r="G103" s="127"/>
      <c r="H103" s="253"/>
      <c r="I103" s="129"/>
      <c r="J103" s="230"/>
      <c r="K103" s="148"/>
      <c r="L103" s="148"/>
      <c r="M103" s="148"/>
      <c r="N103" s="148"/>
      <c r="O103" s="148"/>
      <c r="P103" s="148"/>
      <c r="Q103" s="148"/>
      <c r="R103" s="148"/>
      <c r="S103" s="148"/>
      <c r="T103" s="148"/>
      <c r="U103" s="148"/>
      <c r="V103" s="148"/>
      <c r="W103" s="148"/>
      <c r="X103" s="148"/>
      <c r="Y103" s="148"/>
      <c r="Z103" s="148"/>
    </row>
    <row r="104" spans="1:26" ht="36" x14ac:dyDescent="0.25">
      <c r="A104" s="230"/>
      <c r="B104" s="49"/>
      <c r="C104" s="130" t="s">
        <v>5288</v>
      </c>
      <c r="D104" s="153">
        <f t="shared" ref="D104:D105" si="6">IF(E104="Justificado",0,1)</f>
        <v>1</v>
      </c>
      <c r="E104" s="126">
        <v>1</v>
      </c>
      <c r="F104" s="126"/>
      <c r="G104" s="127"/>
      <c r="H104" s="253"/>
      <c r="I104" s="129"/>
      <c r="J104" s="230"/>
      <c r="K104" s="148"/>
      <c r="L104" s="148"/>
      <c r="M104" s="148"/>
      <c r="N104" s="148"/>
      <c r="O104" s="148"/>
      <c r="P104" s="148"/>
      <c r="Q104" s="148"/>
      <c r="R104" s="148"/>
      <c r="S104" s="148"/>
      <c r="T104" s="148"/>
      <c r="U104" s="148"/>
      <c r="V104" s="148"/>
      <c r="W104" s="148"/>
      <c r="X104" s="148"/>
      <c r="Y104" s="148"/>
      <c r="Z104" s="148"/>
    </row>
    <row r="105" spans="1:26" x14ac:dyDescent="0.25">
      <c r="A105" s="230"/>
      <c r="B105" s="49"/>
      <c r="C105" s="124" t="s">
        <v>4716</v>
      </c>
      <c r="D105" s="153">
        <f t="shared" si="6"/>
        <v>1</v>
      </c>
      <c r="E105" s="126">
        <v>1</v>
      </c>
      <c r="F105" s="126"/>
      <c r="G105" s="127"/>
      <c r="H105" s="253"/>
      <c r="I105" s="129"/>
      <c r="J105" s="230"/>
      <c r="K105" s="148"/>
      <c r="L105" s="148"/>
      <c r="M105" s="148"/>
      <c r="N105" s="148"/>
      <c r="O105" s="148"/>
      <c r="P105" s="148"/>
      <c r="Q105" s="148"/>
      <c r="R105" s="148"/>
      <c r="S105" s="148"/>
      <c r="T105" s="148"/>
      <c r="U105" s="148"/>
      <c r="V105" s="148"/>
      <c r="W105" s="148"/>
      <c r="X105" s="148"/>
      <c r="Y105" s="148"/>
      <c r="Z105" s="148"/>
    </row>
    <row r="106" spans="1:26" x14ac:dyDescent="0.25">
      <c r="A106" s="230"/>
      <c r="B106" s="97"/>
      <c r="C106" s="254"/>
      <c r="D106" s="255"/>
      <c r="E106" s="255"/>
      <c r="F106" s="255"/>
      <c r="G106" s="255"/>
      <c r="H106" s="255"/>
      <c r="I106" s="98"/>
      <c r="J106" s="230"/>
      <c r="K106" s="148"/>
      <c r="L106" s="148"/>
      <c r="M106" s="148"/>
      <c r="N106" s="148"/>
      <c r="O106" s="148"/>
      <c r="P106" s="148"/>
      <c r="Q106" s="148"/>
      <c r="R106" s="148"/>
      <c r="S106" s="148"/>
      <c r="T106" s="148"/>
      <c r="U106" s="148"/>
      <c r="V106" s="148"/>
      <c r="W106" s="148"/>
      <c r="X106" s="148"/>
      <c r="Y106" s="148"/>
      <c r="Z106" s="148"/>
    </row>
    <row r="107" spans="1:26" x14ac:dyDescent="0.25">
      <c r="A107" s="230"/>
      <c r="B107" s="230"/>
      <c r="C107" s="256"/>
      <c r="D107" s="230"/>
      <c r="E107" s="230"/>
      <c r="F107" s="230"/>
      <c r="G107" s="230"/>
      <c r="H107" s="230"/>
      <c r="I107" s="230"/>
      <c r="J107" s="230"/>
      <c r="K107" s="148"/>
      <c r="L107" s="148"/>
      <c r="M107" s="148"/>
      <c r="N107" s="148"/>
      <c r="O107" s="148"/>
      <c r="P107" s="148"/>
      <c r="Q107" s="148"/>
      <c r="R107" s="148"/>
      <c r="S107" s="148"/>
      <c r="T107" s="148"/>
      <c r="U107" s="148"/>
      <c r="V107" s="148"/>
      <c r="W107" s="148"/>
      <c r="X107" s="148"/>
      <c r="Y107" s="148"/>
      <c r="Z107" s="148"/>
    </row>
    <row r="108" spans="1:26" x14ac:dyDescent="0.25">
      <c r="A108" s="230"/>
      <c r="B108" s="230"/>
      <c r="C108" s="256"/>
      <c r="D108" s="230"/>
      <c r="E108" s="230"/>
      <c r="F108" s="230"/>
      <c r="G108" s="230"/>
      <c r="H108" s="230"/>
      <c r="I108" s="230"/>
      <c r="J108" s="230"/>
      <c r="K108" s="148"/>
      <c r="L108" s="148"/>
      <c r="M108" s="148"/>
      <c r="N108" s="148"/>
      <c r="O108" s="148"/>
      <c r="P108" s="148"/>
      <c r="Q108" s="148"/>
      <c r="R108" s="148"/>
      <c r="S108" s="148"/>
      <c r="T108" s="148"/>
      <c r="U108" s="148"/>
      <c r="V108" s="148"/>
      <c r="W108" s="148"/>
      <c r="X108" s="148"/>
      <c r="Y108" s="148"/>
      <c r="Z108" s="148"/>
    </row>
    <row r="109" spans="1:26" x14ac:dyDescent="0.25">
      <c r="A109" s="230"/>
      <c r="B109" s="230"/>
      <c r="C109" s="256"/>
      <c r="D109" s="230"/>
      <c r="E109" s="230"/>
      <c r="F109" s="230"/>
      <c r="G109" s="230"/>
      <c r="H109" s="230"/>
      <c r="I109" s="230"/>
      <c r="J109" s="230"/>
      <c r="K109" s="148"/>
      <c r="L109" s="148"/>
      <c r="M109" s="148"/>
      <c r="N109" s="148"/>
      <c r="O109" s="148"/>
      <c r="P109" s="148"/>
      <c r="Q109" s="148"/>
      <c r="R109" s="148"/>
      <c r="S109" s="148"/>
      <c r="T109" s="148"/>
      <c r="U109" s="148"/>
      <c r="V109" s="148"/>
      <c r="W109" s="148"/>
      <c r="X109" s="148"/>
      <c r="Y109" s="148"/>
      <c r="Z109" s="148"/>
    </row>
    <row r="110" spans="1:26" x14ac:dyDescent="0.25">
      <c r="A110" s="230"/>
      <c r="B110" s="230"/>
      <c r="C110" s="256"/>
      <c r="D110" s="230"/>
      <c r="E110" s="230"/>
      <c r="F110" s="230"/>
      <c r="G110" s="230"/>
      <c r="H110" s="230"/>
      <c r="I110" s="230"/>
      <c r="J110" s="230"/>
      <c r="K110" s="148"/>
      <c r="L110" s="148"/>
      <c r="M110" s="148"/>
      <c r="N110" s="148"/>
      <c r="O110" s="148"/>
      <c r="P110" s="148"/>
      <c r="Q110" s="148"/>
      <c r="R110" s="148"/>
      <c r="S110" s="148"/>
      <c r="T110" s="148"/>
      <c r="U110" s="148"/>
      <c r="V110" s="148"/>
      <c r="W110" s="148"/>
      <c r="X110" s="148"/>
      <c r="Y110" s="148"/>
      <c r="Z110" s="148"/>
    </row>
    <row r="111" spans="1:26" x14ac:dyDescent="0.25">
      <c r="A111" s="230"/>
      <c r="B111" s="230"/>
      <c r="C111" s="256"/>
      <c r="D111" s="230"/>
      <c r="E111" s="230"/>
      <c r="F111" s="230"/>
      <c r="G111" s="230"/>
      <c r="H111" s="230"/>
      <c r="I111" s="230"/>
      <c r="J111" s="230"/>
      <c r="K111" s="148"/>
      <c r="L111" s="148"/>
      <c r="M111" s="148"/>
      <c r="N111" s="148"/>
      <c r="O111" s="148"/>
      <c r="P111" s="148"/>
      <c r="Q111" s="148"/>
      <c r="R111" s="148"/>
      <c r="S111" s="148"/>
      <c r="T111" s="148"/>
      <c r="U111" s="148"/>
      <c r="V111" s="148"/>
      <c r="W111" s="148"/>
      <c r="X111" s="148"/>
      <c r="Y111" s="148"/>
      <c r="Z111" s="148"/>
    </row>
    <row r="112" spans="1:26" x14ac:dyDescent="0.25">
      <c r="A112" s="230"/>
      <c r="B112" s="230"/>
      <c r="C112" s="256"/>
      <c r="D112" s="230"/>
      <c r="E112" s="230"/>
      <c r="F112" s="230"/>
      <c r="G112" s="230"/>
      <c r="H112" s="230"/>
      <c r="I112" s="230"/>
      <c r="J112" s="230"/>
      <c r="K112" s="148"/>
      <c r="L112" s="148"/>
      <c r="M112" s="148"/>
      <c r="N112" s="148"/>
      <c r="O112" s="148"/>
      <c r="P112" s="148"/>
      <c r="Q112" s="148"/>
      <c r="R112" s="148"/>
      <c r="S112" s="148"/>
      <c r="T112" s="148"/>
      <c r="U112" s="148"/>
      <c r="V112" s="148"/>
      <c r="W112" s="148"/>
      <c r="X112" s="148"/>
      <c r="Y112" s="148"/>
      <c r="Z112" s="148"/>
    </row>
    <row r="113" spans="1:26" ht="18.75" x14ac:dyDescent="0.25">
      <c r="A113" s="234"/>
      <c r="B113" s="407" t="s">
        <v>5487</v>
      </c>
      <c r="C113" s="408"/>
      <c r="D113" s="408"/>
      <c r="E113" s="408"/>
      <c r="F113" s="408"/>
      <c r="G113" s="408"/>
      <c r="H113" s="408"/>
      <c r="I113" s="243"/>
      <c r="J113" s="233"/>
      <c r="K113" s="105"/>
      <c r="L113" s="105"/>
      <c r="M113" s="105"/>
      <c r="N113" s="105"/>
      <c r="O113" s="105"/>
      <c r="P113" s="105"/>
      <c r="Q113" s="105"/>
      <c r="R113" s="105"/>
      <c r="S113" s="105"/>
      <c r="T113" s="105"/>
      <c r="U113" s="105"/>
      <c r="V113" s="105"/>
      <c r="W113" s="105"/>
      <c r="X113" s="105"/>
      <c r="Y113" s="105"/>
      <c r="Z113" s="105"/>
    </row>
    <row r="114" spans="1:26" x14ac:dyDescent="0.25">
      <c r="A114" s="234"/>
      <c r="B114" s="232"/>
      <c r="C114" s="232"/>
      <c r="D114" s="232"/>
      <c r="E114" s="232"/>
      <c r="F114" s="232"/>
      <c r="G114" s="232"/>
      <c r="H114" s="232"/>
      <c r="I114" s="232"/>
      <c r="J114" s="233"/>
      <c r="K114" s="105"/>
      <c r="L114" s="105"/>
      <c r="M114" s="105"/>
      <c r="N114" s="105"/>
      <c r="O114" s="105"/>
      <c r="P114" s="105"/>
      <c r="Q114" s="105"/>
      <c r="R114" s="105"/>
      <c r="S114" s="105"/>
      <c r="T114" s="105"/>
      <c r="U114" s="105"/>
      <c r="V114" s="105"/>
      <c r="W114" s="105"/>
      <c r="X114" s="105"/>
      <c r="Y114" s="105"/>
      <c r="Z114" s="105"/>
    </row>
    <row r="115" spans="1:26" x14ac:dyDescent="0.25">
      <c r="A115" s="234"/>
      <c r="B115" s="232"/>
      <c r="C115" s="244" t="s">
        <v>1478</v>
      </c>
      <c r="D115" s="244"/>
      <c r="E115" s="245">
        <f>IF(SUM(D124:D132)=0,"NA",SUM(E124:E132)/SUM(D124:D132))</f>
        <v>1</v>
      </c>
      <c r="F115" s="246"/>
      <c r="G115" s="248"/>
      <c r="H115" s="234"/>
      <c r="I115" s="232"/>
      <c r="J115" s="233"/>
      <c r="K115" s="105"/>
      <c r="L115" s="105"/>
      <c r="M115" s="105"/>
      <c r="N115" s="105"/>
      <c r="O115" s="105"/>
      <c r="P115" s="105"/>
      <c r="Q115" s="105"/>
      <c r="R115" s="105"/>
      <c r="S115" s="105"/>
      <c r="T115" s="105"/>
      <c r="U115" s="105"/>
      <c r="V115" s="105"/>
      <c r="W115" s="105"/>
      <c r="X115" s="105"/>
      <c r="Y115" s="105"/>
      <c r="Z115" s="105"/>
    </row>
    <row r="116" spans="1:26" x14ac:dyDescent="0.25">
      <c r="A116" s="234"/>
      <c r="B116" s="234"/>
      <c r="C116" s="244" t="s">
        <v>1480</v>
      </c>
      <c r="D116" s="244"/>
      <c r="E116" s="245">
        <f>IF(SUM(D124:D132)=0,"NA",SUM(E137:E145)/SUM(D137:D145))</f>
        <v>1</v>
      </c>
      <c r="F116" s="246"/>
      <c r="G116" s="248"/>
      <c r="H116" s="234"/>
      <c r="I116" s="232"/>
      <c r="J116" s="233"/>
      <c r="K116" s="105"/>
      <c r="L116" s="105"/>
      <c r="M116" s="105"/>
      <c r="N116" s="105"/>
      <c r="O116" s="105"/>
      <c r="P116" s="105"/>
      <c r="Q116" s="105"/>
      <c r="R116" s="105"/>
      <c r="S116" s="105"/>
      <c r="T116" s="105"/>
      <c r="U116" s="105"/>
      <c r="V116" s="105"/>
      <c r="W116" s="105"/>
      <c r="X116" s="105"/>
      <c r="Y116" s="105"/>
      <c r="Z116" s="105"/>
    </row>
    <row r="117" spans="1:26" x14ac:dyDescent="0.25">
      <c r="A117" s="234"/>
      <c r="B117" s="234"/>
      <c r="C117" s="244" t="s">
        <v>1482</v>
      </c>
      <c r="D117" s="244"/>
      <c r="E117" s="177">
        <f>IF(SUM(D124:D132)=0,"NA",E115*0.6+E116*0.4)</f>
        <v>1</v>
      </c>
      <c r="F117" s="249"/>
      <c r="G117" s="235" t="s">
        <v>3885</v>
      </c>
      <c r="H117" s="234"/>
      <c r="I117" s="232"/>
      <c r="J117" s="233"/>
      <c r="K117" s="105"/>
      <c r="L117" s="105"/>
      <c r="M117" s="105"/>
      <c r="N117" s="105"/>
      <c r="O117" s="105"/>
      <c r="P117" s="105"/>
      <c r="Q117" s="105"/>
      <c r="R117" s="105"/>
      <c r="S117" s="105"/>
      <c r="T117" s="105"/>
      <c r="U117" s="105"/>
      <c r="V117" s="105"/>
      <c r="W117" s="105"/>
      <c r="X117" s="105"/>
      <c r="Y117" s="105"/>
      <c r="Z117" s="105"/>
    </row>
    <row r="118" spans="1:26" x14ac:dyDescent="0.25">
      <c r="A118" s="234"/>
      <c r="B118" s="234"/>
      <c r="C118" s="234"/>
      <c r="D118" s="234"/>
      <c r="E118" s="236"/>
      <c r="F118" s="236"/>
      <c r="G118" s="234"/>
      <c r="H118" s="234"/>
      <c r="I118" s="232"/>
      <c r="J118" s="233"/>
      <c r="K118" s="105"/>
      <c r="L118" s="105"/>
      <c r="M118" s="105"/>
      <c r="N118" s="105"/>
      <c r="O118" s="105"/>
      <c r="P118" s="105"/>
      <c r="Q118" s="105"/>
      <c r="R118" s="105"/>
      <c r="S118" s="105"/>
      <c r="T118" s="105"/>
      <c r="U118" s="105"/>
      <c r="V118" s="105"/>
      <c r="W118" s="105"/>
      <c r="X118" s="105"/>
      <c r="Y118" s="105"/>
      <c r="Z118" s="105"/>
    </row>
    <row r="119" spans="1:26" x14ac:dyDescent="0.25">
      <c r="A119" s="230"/>
      <c r="B119" s="231"/>
      <c r="C119" s="232"/>
      <c r="D119" s="231"/>
      <c r="E119" s="231"/>
      <c r="F119" s="231"/>
      <c r="G119" s="231"/>
      <c r="H119" s="232"/>
      <c r="I119" s="232"/>
      <c r="J119" s="233"/>
      <c r="K119" s="148"/>
      <c r="L119" s="148"/>
      <c r="M119" s="148"/>
      <c r="N119" s="148"/>
      <c r="O119" s="148"/>
      <c r="P119" s="148"/>
      <c r="Q119" s="148"/>
      <c r="R119" s="148"/>
      <c r="S119" s="148"/>
      <c r="T119" s="148"/>
      <c r="U119" s="148"/>
      <c r="V119" s="148"/>
      <c r="W119" s="148"/>
      <c r="X119" s="148"/>
      <c r="Y119" s="148"/>
      <c r="Z119" s="148"/>
    </row>
    <row r="120" spans="1:26" x14ac:dyDescent="0.25">
      <c r="A120" s="230"/>
      <c r="B120" s="91"/>
      <c r="C120" s="251"/>
      <c r="D120" s="252"/>
      <c r="E120" s="409"/>
      <c r="F120" s="410"/>
      <c r="G120" s="410"/>
      <c r="H120" s="252"/>
      <c r="I120" s="92"/>
      <c r="J120" s="233"/>
      <c r="K120" s="148"/>
      <c r="L120" s="148"/>
      <c r="M120" s="148"/>
      <c r="N120" s="148"/>
      <c r="O120" s="148"/>
      <c r="P120" s="148"/>
      <c r="Q120" s="148"/>
      <c r="R120" s="148"/>
      <c r="S120" s="148"/>
      <c r="T120" s="148"/>
      <c r="U120" s="148"/>
      <c r="V120" s="148"/>
      <c r="W120" s="148"/>
      <c r="X120" s="148"/>
      <c r="Y120" s="148"/>
      <c r="Z120" s="148"/>
    </row>
    <row r="121" spans="1:26" x14ac:dyDescent="0.25">
      <c r="A121" s="230"/>
      <c r="B121" s="49"/>
      <c r="C121" s="234" t="s">
        <v>1484</v>
      </c>
      <c r="D121" s="253"/>
      <c r="E121" s="253"/>
      <c r="F121" s="253"/>
      <c r="G121" s="253"/>
      <c r="H121" s="253"/>
      <c r="I121" s="93"/>
      <c r="J121" s="233"/>
      <c r="K121" s="148"/>
      <c r="L121" s="148"/>
      <c r="M121" s="148"/>
      <c r="N121" s="148"/>
      <c r="O121" s="148"/>
      <c r="P121" s="148"/>
      <c r="Q121" s="148"/>
      <c r="R121" s="148"/>
      <c r="S121" s="148"/>
      <c r="T121" s="148"/>
      <c r="U121" s="148"/>
      <c r="V121" s="148"/>
      <c r="W121" s="148"/>
      <c r="X121" s="148"/>
      <c r="Y121" s="148"/>
      <c r="Z121" s="148"/>
    </row>
    <row r="122" spans="1:26" x14ac:dyDescent="0.25">
      <c r="A122" s="230"/>
      <c r="B122" s="123"/>
      <c r="C122" s="234"/>
      <c r="D122" s="253"/>
      <c r="E122" s="253"/>
      <c r="F122" s="253"/>
      <c r="G122" s="253"/>
      <c r="H122" s="253"/>
      <c r="I122" s="93"/>
      <c r="J122" s="233"/>
      <c r="K122" s="148"/>
      <c r="L122" s="148"/>
      <c r="M122" s="148"/>
      <c r="N122" s="148"/>
      <c r="O122" s="148"/>
      <c r="P122" s="148"/>
      <c r="Q122" s="148"/>
      <c r="R122" s="148"/>
      <c r="S122" s="148"/>
      <c r="T122" s="148"/>
      <c r="U122" s="148"/>
      <c r="V122" s="148"/>
      <c r="W122" s="148"/>
      <c r="X122" s="148"/>
      <c r="Y122" s="148"/>
      <c r="Z122" s="148"/>
    </row>
    <row r="123" spans="1:26" x14ac:dyDescent="0.25">
      <c r="A123" s="230"/>
      <c r="B123" s="123"/>
      <c r="C123" s="232" t="s">
        <v>726</v>
      </c>
      <c r="D123" s="231"/>
      <c r="E123" s="231" t="s">
        <v>1485</v>
      </c>
      <c r="F123" s="231" t="s">
        <v>712</v>
      </c>
      <c r="G123" s="231" t="s">
        <v>1486</v>
      </c>
      <c r="H123" s="253"/>
      <c r="I123" s="93"/>
      <c r="J123" s="233"/>
      <c r="K123" s="148"/>
      <c r="L123" s="148"/>
      <c r="M123" s="148"/>
      <c r="N123" s="148"/>
      <c r="O123" s="148"/>
      <c r="P123" s="148"/>
      <c r="Q123" s="148"/>
      <c r="R123" s="148"/>
      <c r="S123" s="148"/>
      <c r="T123" s="148"/>
      <c r="U123" s="148"/>
      <c r="V123" s="148"/>
      <c r="W123" s="148"/>
      <c r="X123" s="148"/>
      <c r="Y123" s="148"/>
      <c r="Z123" s="148"/>
    </row>
    <row r="124" spans="1:26" x14ac:dyDescent="0.25">
      <c r="A124" s="230"/>
      <c r="B124" s="49"/>
      <c r="C124" s="124" t="s">
        <v>1487</v>
      </c>
      <c r="D124" s="153">
        <f t="shared" ref="D124:D132" si="7">IF(E124="Justificado",0,1)</f>
        <v>1</v>
      </c>
      <c r="E124" s="126">
        <v>1</v>
      </c>
      <c r="F124" s="126"/>
      <c r="G124" s="127"/>
      <c r="H124" s="253"/>
      <c r="I124" s="93"/>
      <c r="J124" s="230"/>
      <c r="K124" s="148"/>
      <c r="L124" s="148"/>
      <c r="M124" s="148"/>
      <c r="N124" s="148"/>
      <c r="O124" s="148"/>
      <c r="P124" s="148"/>
      <c r="Q124" s="148"/>
      <c r="R124" s="148"/>
      <c r="S124" s="148"/>
      <c r="T124" s="148"/>
      <c r="U124" s="148"/>
      <c r="V124" s="148"/>
      <c r="W124" s="148"/>
      <c r="X124" s="148"/>
      <c r="Y124" s="148"/>
      <c r="Z124" s="148"/>
    </row>
    <row r="125" spans="1:26" ht="24" x14ac:dyDescent="0.25">
      <c r="A125" s="230"/>
      <c r="B125" s="49"/>
      <c r="C125" s="124" t="s">
        <v>1488</v>
      </c>
      <c r="D125" s="153">
        <f t="shared" si="7"/>
        <v>1</v>
      </c>
      <c r="E125" s="126">
        <v>1</v>
      </c>
      <c r="F125" s="126"/>
      <c r="G125" s="127"/>
      <c r="H125" s="253"/>
      <c r="I125" s="93"/>
      <c r="J125" s="230"/>
      <c r="K125" s="148"/>
      <c r="L125" s="148"/>
      <c r="M125" s="148"/>
      <c r="N125" s="148"/>
      <c r="O125" s="148"/>
      <c r="P125" s="148"/>
      <c r="Q125" s="148"/>
      <c r="R125" s="148"/>
      <c r="S125" s="148"/>
      <c r="T125" s="148"/>
      <c r="U125" s="148"/>
      <c r="V125" s="148"/>
      <c r="W125" s="148"/>
      <c r="X125" s="148"/>
      <c r="Y125" s="148"/>
      <c r="Z125" s="148"/>
    </row>
    <row r="126" spans="1:26" x14ac:dyDescent="0.25">
      <c r="A126" s="230"/>
      <c r="B126" s="49"/>
      <c r="C126" s="128" t="s">
        <v>5488</v>
      </c>
      <c r="D126" s="153">
        <f t="shared" si="7"/>
        <v>1</v>
      </c>
      <c r="E126" s="126">
        <v>1</v>
      </c>
      <c r="F126" s="126"/>
      <c r="G126" s="127"/>
      <c r="H126" s="253"/>
      <c r="I126" s="93"/>
      <c r="J126" s="230"/>
      <c r="K126" s="148"/>
      <c r="L126" s="148"/>
      <c r="M126" s="148"/>
      <c r="N126" s="148"/>
      <c r="O126" s="148"/>
      <c r="P126" s="148"/>
      <c r="Q126" s="148"/>
      <c r="R126" s="148"/>
      <c r="S126" s="148"/>
      <c r="T126" s="148"/>
      <c r="U126" s="148"/>
      <c r="V126" s="148"/>
      <c r="W126" s="148"/>
      <c r="X126" s="148"/>
      <c r="Y126" s="148"/>
      <c r="Z126" s="148"/>
    </row>
    <row r="127" spans="1:26" ht="24" x14ac:dyDescent="0.25">
      <c r="A127" s="230"/>
      <c r="B127" s="49"/>
      <c r="C127" s="128" t="s">
        <v>5489</v>
      </c>
      <c r="D127" s="153">
        <f t="shared" si="7"/>
        <v>1</v>
      </c>
      <c r="E127" s="126">
        <v>1</v>
      </c>
      <c r="F127" s="126"/>
      <c r="G127" s="127"/>
      <c r="H127" s="253"/>
      <c r="I127" s="93"/>
      <c r="J127" s="230"/>
      <c r="K127" s="148"/>
      <c r="L127" s="148"/>
      <c r="M127" s="148"/>
      <c r="N127" s="148"/>
      <c r="O127" s="148"/>
      <c r="P127" s="148"/>
      <c r="Q127" s="148"/>
      <c r="R127" s="148"/>
      <c r="S127" s="148"/>
      <c r="T127" s="148"/>
      <c r="U127" s="148"/>
      <c r="V127" s="148"/>
      <c r="W127" s="148"/>
      <c r="X127" s="148"/>
      <c r="Y127" s="148"/>
      <c r="Z127" s="148"/>
    </row>
    <row r="128" spans="1:26" x14ac:dyDescent="0.25">
      <c r="A128" s="230"/>
      <c r="B128" s="49"/>
      <c r="C128" s="128" t="s">
        <v>5490</v>
      </c>
      <c r="D128" s="153">
        <f t="shared" si="7"/>
        <v>1</v>
      </c>
      <c r="E128" s="126">
        <v>1</v>
      </c>
      <c r="F128" s="126"/>
      <c r="G128" s="127"/>
      <c r="H128" s="253"/>
      <c r="I128" s="93"/>
      <c r="J128" s="230"/>
      <c r="K128" s="148"/>
      <c r="L128" s="148"/>
      <c r="M128" s="148"/>
      <c r="N128" s="148"/>
      <c r="O128" s="148"/>
      <c r="P128" s="148"/>
      <c r="Q128" s="148"/>
      <c r="R128" s="148"/>
      <c r="S128" s="148"/>
      <c r="T128" s="148"/>
      <c r="U128" s="148"/>
      <c r="V128" s="148"/>
      <c r="W128" s="148"/>
      <c r="X128" s="148"/>
      <c r="Y128" s="148"/>
      <c r="Z128" s="148"/>
    </row>
    <row r="129" spans="1:26" x14ac:dyDescent="0.25">
      <c r="A129" s="230"/>
      <c r="B129" s="49"/>
      <c r="C129" s="128" t="s">
        <v>5491</v>
      </c>
      <c r="D129" s="153">
        <f t="shared" si="7"/>
        <v>1</v>
      </c>
      <c r="E129" s="126">
        <v>1</v>
      </c>
      <c r="F129" s="126"/>
      <c r="G129" s="127"/>
      <c r="H129" s="253"/>
      <c r="I129" s="93"/>
      <c r="J129" s="230"/>
      <c r="K129" s="148"/>
      <c r="L129" s="148"/>
      <c r="M129" s="148"/>
      <c r="N129" s="148"/>
      <c r="O129" s="148"/>
      <c r="P129" s="148"/>
      <c r="Q129" s="148"/>
      <c r="R129" s="148"/>
      <c r="S129" s="148"/>
      <c r="T129" s="148"/>
      <c r="U129" s="148"/>
      <c r="V129" s="148"/>
      <c r="W129" s="148"/>
      <c r="X129" s="148"/>
      <c r="Y129" s="148"/>
      <c r="Z129" s="148"/>
    </row>
    <row r="130" spans="1:26" x14ac:dyDescent="0.25">
      <c r="A130" s="230"/>
      <c r="B130" s="49"/>
      <c r="C130" s="128" t="s">
        <v>5492</v>
      </c>
      <c r="D130" s="153">
        <f t="shared" si="7"/>
        <v>1</v>
      </c>
      <c r="E130" s="126">
        <v>1</v>
      </c>
      <c r="F130" s="126"/>
      <c r="G130" s="127"/>
      <c r="H130" s="253"/>
      <c r="I130" s="93"/>
      <c r="J130" s="230"/>
      <c r="K130" s="148"/>
      <c r="L130" s="148"/>
      <c r="M130" s="148"/>
      <c r="N130" s="148"/>
      <c r="O130" s="148"/>
      <c r="P130" s="148"/>
      <c r="Q130" s="148"/>
      <c r="R130" s="148"/>
      <c r="S130" s="148"/>
      <c r="T130" s="148"/>
      <c r="U130" s="148"/>
      <c r="V130" s="148"/>
      <c r="W130" s="148"/>
      <c r="X130" s="148"/>
      <c r="Y130" s="148"/>
      <c r="Z130" s="148"/>
    </row>
    <row r="131" spans="1:26" x14ac:dyDescent="0.25">
      <c r="A131" s="230"/>
      <c r="B131" s="49"/>
      <c r="C131" s="128" t="s">
        <v>5493</v>
      </c>
      <c r="D131" s="153">
        <f t="shared" si="7"/>
        <v>1</v>
      </c>
      <c r="E131" s="126">
        <v>1</v>
      </c>
      <c r="F131" s="126"/>
      <c r="G131" s="127"/>
      <c r="H131" s="253"/>
      <c r="I131" s="129"/>
      <c r="J131" s="230"/>
      <c r="K131" s="148"/>
      <c r="L131" s="148"/>
      <c r="M131" s="148"/>
      <c r="N131" s="148"/>
      <c r="O131" s="148"/>
      <c r="P131" s="148"/>
      <c r="Q131" s="148"/>
      <c r="R131" s="148"/>
      <c r="S131" s="148"/>
      <c r="T131" s="148"/>
      <c r="U131" s="148"/>
      <c r="V131" s="148"/>
      <c r="W131" s="148"/>
      <c r="X131" s="148"/>
      <c r="Y131" s="148"/>
      <c r="Z131" s="148"/>
    </row>
    <row r="132" spans="1:26" x14ac:dyDescent="0.25">
      <c r="A132" s="230"/>
      <c r="B132" s="49"/>
      <c r="C132" s="128" t="s">
        <v>5494</v>
      </c>
      <c r="D132" s="153">
        <f t="shared" si="7"/>
        <v>1</v>
      </c>
      <c r="E132" s="126">
        <v>1</v>
      </c>
      <c r="F132" s="126"/>
      <c r="G132" s="127"/>
      <c r="H132" s="253"/>
      <c r="I132" s="129"/>
      <c r="J132" s="230"/>
      <c r="K132" s="148"/>
      <c r="L132" s="148"/>
      <c r="M132" s="148"/>
      <c r="N132" s="148"/>
      <c r="O132" s="148"/>
      <c r="P132" s="148"/>
      <c r="Q132" s="148"/>
      <c r="R132" s="148"/>
      <c r="S132" s="148"/>
      <c r="T132" s="148"/>
      <c r="U132" s="148"/>
      <c r="V132" s="148"/>
      <c r="W132" s="148"/>
      <c r="X132" s="148"/>
      <c r="Y132" s="148"/>
      <c r="Z132" s="148"/>
    </row>
    <row r="133" spans="1:26" x14ac:dyDescent="0.25">
      <c r="A133" s="230"/>
      <c r="B133" s="49"/>
      <c r="C133" s="234"/>
      <c r="D133" s="253"/>
      <c r="E133" s="253"/>
      <c r="F133" s="253"/>
      <c r="G133" s="253"/>
      <c r="H133" s="253"/>
      <c r="I133" s="129"/>
      <c r="J133" s="230"/>
      <c r="K133" s="148"/>
      <c r="L133" s="148"/>
      <c r="M133" s="148"/>
      <c r="N133" s="148"/>
      <c r="O133" s="148"/>
      <c r="P133" s="148"/>
      <c r="Q133" s="148"/>
      <c r="R133" s="148"/>
      <c r="S133" s="148"/>
      <c r="T133" s="148"/>
      <c r="U133" s="148"/>
      <c r="V133" s="148"/>
      <c r="W133" s="148"/>
      <c r="X133" s="148"/>
      <c r="Y133" s="148"/>
      <c r="Z133" s="148"/>
    </row>
    <row r="134" spans="1:26" x14ac:dyDescent="0.25">
      <c r="A134" s="230"/>
      <c r="B134" s="49"/>
      <c r="C134" s="234" t="s">
        <v>1480</v>
      </c>
      <c r="D134" s="253"/>
      <c r="E134" s="253"/>
      <c r="F134" s="253"/>
      <c r="G134" s="253"/>
      <c r="H134" s="253"/>
      <c r="I134" s="129"/>
      <c r="J134" s="230"/>
      <c r="K134" s="148"/>
      <c r="L134" s="148"/>
      <c r="M134" s="148"/>
      <c r="N134" s="148"/>
      <c r="O134" s="148"/>
      <c r="P134" s="148"/>
      <c r="Q134" s="148"/>
      <c r="R134" s="148"/>
      <c r="S134" s="148"/>
      <c r="T134" s="148"/>
      <c r="U134" s="148"/>
      <c r="V134" s="148"/>
      <c r="W134" s="148"/>
      <c r="X134" s="148"/>
      <c r="Y134" s="148"/>
      <c r="Z134" s="148"/>
    </row>
    <row r="135" spans="1:26" x14ac:dyDescent="0.25">
      <c r="A135" s="230"/>
      <c r="B135" s="49"/>
      <c r="C135" s="234"/>
      <c r="D135" s="253"/>
      <c r="E135" s="253"/>
      <c r="F135" s="253"/>
      <c r="G135" s="253"/>
      <c r="H135" s="253"/>
      <c r="I135" s="129"/>
      <c r="J135" s="230"/>
      <c r="K135" s="148"/>
      <c r="L135" s="148"/>
      <c r="M135" s="148"/>
      <c r="N135" s="148"/>
      <c r="O135" s="148"/>
      <c r="P135" s="148"/>
      <c r="Q135" s="148"/>
      <c r="R135" s="148"/>
      <c r="S135" s="148"/>
      <c r="T135" s="148"/>
      <c r="U135" s="148"/>
      <c r="V135" s="148"/>
      <c r="W135" s="148"/>
      <c r="X135" s="148"/>
      <c r="Y135" s="148"/>
      <c r="Z135" s="148"/>
    </row>
    <row r="136" spans="1:26" x14ac:dyDescent="0.25">
      <c r="A136" s="230"/>
      <c r="B136" s="49"/>
      <c r="C136" s="232" t="s">
        <v>726</v>
      </c>
      <c r="D136" s="231"/>
      <c r="E136" s="231" t="s">
        <v>1485</v>
      </c>
      <c r="F136" s="231" t="s">
        <v>712</v>
      </c>
      <c r="G136" s="231" t="s">
        <v>1486</v>
      </c>
      <c r="H136" s="253"/>
      <c r="I136" s="129"/>
      <c r="J136" s="230"/>
      <c r="K136" s="148"/>
      <c r="L136" s="148"/>
      <c r="M136" s="148"/>
      <c r="N136" s="148"/>
      <c r="O136" s="148"/>
      <c r="P136" s="148"/>
      <c r="Q136" s="148"/>
      <c r="R136" s="148"/>
      <c r="S136" s="148"/>
      <c r="T136" s="148"/>
      <c r="U136" s="148"/>
      <c r="V136" s="148"/>
      <c r="W136" s="148"/>
      <c r="X136" s="148"/>
      <c r="Y136" s="148"/>
      <c r="Z136" s="148"/>
    </row>
    <row r="137" spans="1:26" x14ac:dyDescent="0.25">
      <c r="A137" s="230"/>
      <c r="B137" s="49"/>
      <c r="C137" s="130" t="s">
        <v>5495</v>
      </c>
      <c r="D137" s="153">
        <f t="shared" ref="D137:D143" si="8">IF(E137="Justificado",0,1)</f>
        <v>1</v>
      </c>
      <c r="E137" s="126">
        <v>1</v>
      </c>
      <c r="F137" s="126"/>
      <c r="G137" s="127"/>
      <c r="H137" s="253"/>
      <c r="I137" s="129"/>
      <c r="J137" s="230"/>
      <c r="K137" s="148"/>
      <c r="L137" s="148"/>
      <c r="M137" s="148"/>
      <c r="N137" s="148"/>
      <c r="O137" s="148"/>
      <c r="P137" s="148"/>
      <c r="Q137" s="148"/>
      <c r="R137" s="148"/>
      <c r="S137" s="148"/>
      <c r="T137" s="148"/>
      <c r="U137" s="148"/>
      <c r="V137" s="148"/>
      <c r="W137" s="148"/>
      <c r="X137" s="148"/>
      <c r="Y137" s="148"/>
      <c r="Z137" s="148"/>
    </row>
    <row r="138" spans="1:26" ht="36" x14ac:dyDescent="0.25">
      <c r="A138" s="230"/>
      <c r="B138" s="49"/>
      <c r="C138" s="124" t="s">
        <v>5134</v>
      </c>
      <c r="D138" s="153">
        <f t="shared" si="8"/>
        <v>1</v>
      </c>
      <c r="E138" s="126">
        <v>1</v>
      </c>
      <c r="F138" s="126"/>
      <c r="G138" s="127"/>
      <c r="H138" s="253"/>
      <c r="I138" s="129"/>
      <c r="J138" s="230"/>
      <c r="K138" s="148"/>
      <c r="L138" s="148"/>
      <c r="M138" s="148"/>
      <c r="N138" s="148"/>
      <c r="O138" s="148"/>
      <c r="P138" s="148"/>
      <c r="Q138" s="148"/>
      <c r="R138" s="148"/>
      <c r="S138" s="148"/>
      <c r="T138" s="148"/>
      <c r="U138" s="148"/>
      <c r="V138" s="148"/>
      <c r="W138" s="148"/>
      <c r="X138" s="148"/>
      <c r="Y138" s="148"/>
      <c r="Z138" s="148"/>
    </row>
    <row r="139" spans="1:26" ht="36" x14ac:dyDescent="0.25">
      <c r="A139" s="230"/>
      <c r="B139" s="49"/>
      <c r="C139" s="124" t="s">
        <v>5135</v>
      </c>
      <c r="D139" s="153">
        <f t="shared" si="8"/>
        <v>1</v>
      </c>
      <c r="E139" s="126">
        <v>1</v>
      </c>
      <c r="F139" s="126"/>
      <c r="G139" s="127"/>
      <c r="H139" s="253"/>
      <c r="I139" s="129"/>
      <c r="J139" s="230"/>
      <c r="K139" s="148"/>
      <c r="L139" s="148"/>
      <c r="M139" s="148"/>
      <c r="N139" s="148"/>
      <c r="O139" s="148"/>
      <c r="P139" s="148"/>
      <c r="Q139" s="148"/>
      <c r="R139" s="148"/>
      <c r="S139" s="148"/>
      <c r="T139" s="148"/>
      <c r="U139" s="148"/>
      <c r="V139" s="148"/>
      <c r="W139" s="148"/>
      <c r="X139" s="148"/>
      <c r="Y139" s="148"/>
      <c r="Z139" s="148"/>
    </row>
    <row r="140" spans="1:26" ht="24" x14ac:dyDescent="0.25">
      <c r="A140" s="230"/>
      <c r="B140" s="49"/>
      <c r="C140" s="124" t="s">
        <v>5136</v>
      </c>
      <c r="D140" s="153">
        <f t="shared" si="8"/>
        <v>1</v>
      </c>
      <c r="E140" s="126">
        <v>1</v>
      </c>
      <c r="F140" s="126"/>
      <c r="G140" s="127"/>
      <c r="H140" s="253"/>
      <c r="I140" s="129"/>
      <c r="J140" s="230"/>
      <c r="K140" s="148"/>
      <c r="L140" s="148"/>
      <c r="M140" s="148"/>
      <c r="N140" s="148"/>
      <c r="O140" s="148"/>
      <c r="P140" s="148"/>
      <c r="Q140" s="148"/>
      <c r="R140" s="148"/>
      <c r="S140" s="148"/>
      <c r="T140" s="148"/>
      <c r="U140" s="148"/>
      <c r="V140" s="148"/>
      <c r="W140" s="148"/>
      <c r="X140" s="148"/>
      <c r="Y140" s="148"/>
      <c r="Z140" s="148"/>
    </row>
    <row r="141" spans="1:26" ht="24" x14ac:dyDescent="0.25">
      <c r="A141" s="230"/>
      <c r="B141" s="49"/>
      <c r="C141" s="124" t="s">
        <v>4238</v>
      </c>
      <c r="D141" s="153">
        <f t="shared" si="8"/>
        <v>1</v>
      </c>
      <c r="E141" s="126">
        <v>1</v>
      </c>
      <c r="F141" s="126"/>
      <c r="G141" s="127"/>
      <c r="H141" s="253"/>
      <c r="I141" s="129"/>
      <c r="J141" s="230"/>
      <c r="K141" s="148"/>
      <c r="L141" s="148"/>
      <c r="M141" s="148"/>
      <c r="N141" s="148"/>
      <c r="O141" s="148"/>
      <c r="P141" s="148"/>
      <c r="Q141" s="148"/>
      <c r="R141" s="148"/>
      <c r="S141" s="148"/>
      <c r="T141" s="148"/>
      <c r="U141" s="148"/>
      <c r="V141" s="148"/>
      <c r="W141" s="148"/>
      <c r="X141" s="148"/>
      <c r="Y141" s="148"/>
      <c r="Z141" s="148"/>
    </row>
    <row r="142" spans="1:26" ht="24" x14ac:dyDescent="0.25">
      <c r="A142" s="230"/>
      <c r="B142" s="49"/>
      <c r="C142" s="124" t="s">
        <v>5137</v>
      </c>
      <c r="D142" s="153">
        <f t="shared" si="8"/>
        <v>1</v>
      </c>
      <c r="E142" s="126">
        <v>1</v>
      </c>
      <c r="F142" s="126"/>
      <c r="G142" s="127"/>
      <c r="H142" s="253"/>
      <c r="I142" s="129"/>
      <c r="J142" s="230"/>
      <c r="K142" s="148"/>
      <c r="L142" s="148"/>
      <c r="M142" s="148"/>
      <c r="N142" s="148"/>
      <c r="O142" s="148"/>
      <c r="P142" s="148"/>
      <c r="Q142" s="148"/>
      <c r="R142" s="148"/>
      <c r="S142" s="148"/>
      <c r="T142" s="148"/>
      <c r="U142" s="148"/>
      <c r="V142" s="148"/>
      <c r="W142" s="148"/>
      <c r="X142" s="148"/>
      <c r="Y142" s="148"/>
      <c r="Z142" s="148"/>
    </row>
    <row r="143" spans="1:26" ht="36" x14ac:dyDescent="0.25">
      <c r="A143" s="230"/>
      <c r="B143" s="49"/>
      <c r="C143" s="124" t="s">
        <v>5138</v>
      </c>
      <c r="D143" s="153">
        <f t="shared" si="8"/>
        <v>1</v>
      </c>
      <c r="E143" s="126">
        <v>1</v>
      </c>
      <c r="F143" s="126"/>
      <c r="G143" s="127"/>
      <c r="H143" s="253"/>
      <c r="I143" s="129"/>
      <c r="J143" s="230"/>
      <c r="K143" s="148"/>
      <c r="L143" s="148"/>
      <c r="M143" s="148"/>
      <c r="N143" s="148"/>
      <c r="O143" s="148"/>
      <c r="P143" s="148"/>
      <c r="Q143" s="148"/>
      <c r="R143" s="148"/>
      <c r="S143" s="148"/>
      <c r="T143" s="148"/>
      <c r="U143" s="148"/>
      <c r="V143" s="148"/>
      <c r="W143" s="148"/>
      <c r="X143" s="148"/>
      <c r="Y143" s="148"/>
      <c r="Z143" s="148"/>
    </row>
    <row r="144" spans="1:26" ht="36" x14ac:dyDescent="0.25">
      <c r="A144" s="230"/>
      <c r="B144" s="49"/>
      <c r="C144" s="130" t="s">
        <v>5300</v>
      </c>
      <c r="D144" s="153">
        <f t="shared" ref="D144:D145" si="9">IF(E144="Justificado",0,1)</f>
        <v>1</v>
      </c>
      <c r="E144" s="126">
        <v>1</v>
      </c>
      <c r="F144" s="126"/>
      <c r="G144" s="127"/>
      <c r="H144" s="253"/>
      <c r="I144" s="129"/>
      <c r="J144" s="230"/>
      <c r="K144" s="148"/>
      <c r="L144" s="148"/>
      <c r="M144" s="148"/>
      <c r="N144" s="148"/>
      <c r="O144" s="148"/>
      <c r="P144" s="148"/>
      <c r="Q144" s="148"/>
      <c r="R144" s="148"/>
      <c r="S144" s="148"/>
      <c r="T144" s="148"/>
      <c r="U144" s="148"/>
      <c r="V144" s="148"/>
      <c r="W144" s="148"/>
      <c r="X144" s="148"/>
      <c r="Y144" s="148"/>
      <c r="Z144" s="148"/>
    </row>
    <row r="145" spans="1:26" x14ac:dyDescent="0.25">
      <c r="A145" s="230"/>
      <c r="B145" s="49"/>
      <c r="C145" s="124" t="s">
        <v>4716</v>
      </c>
      <c r="D145" s="153">
        <f t="shared" si="9"/>
        <v>1</v>
      </c>
      <c r="E145" s="126">
        <v>1</v>
      </c>
      <c r="F145" s="126"/>
      <c r="G145" s="127"/>
      <c r="H145" s="253"/>
      <c r="I145" s="129"/>
      <c r="J145" s="230"/>
      <c r="K145" s="148"/>
      <c r="L145" s="148"/>
      <c r="M145" s="148"/>
      <c r="N145" s="148"/>
      <c r="O145" s="148"/>
      <c r="P145" s="148"/>
      <c r="Q145" s="148"/>
      <c r="R145" s="148"/>
      <c r="S145" s="148"/>
      <c r="T145" s="148"/>
      <c r="U145" s="148"/>
      <c r="V145" s="148"/>
      <c r="W145" s="148"/>
      <c r="X145" s="148"/>
      <c r="Y145" s="148"/>
      <c r="Z145" s="148"/>
    </row>
    <row r="146" spans="1:26" x14ac:dyDescent="0.25">
      <c r="A146" s="230"/>
      <c r="B146" s="97"/>
      <c r="C146" s="254"/>
      <c r="D146" s="255"/>
      <c r="E146" s="255"/>
      <c r="F146" s="255"/>
      <c r="G146" s="255"/>
      <c r="H146" s="255"/>
      <c r="I146" s="98"/>
      <c r="J146" s="230"/>
      <c r="K146" s="148"/>
      <c r="L146" s="148"/>
      <c r="M146" s="148"/>
      <c r="N146" s="148"/>
      <c r="O146" s="148"/>
      <c r="P146" s="148"/>
      <c r="Q146" s="148"/>
      <c r="R146" s="148"/>
      <c r="S146" s="148"/>
      <c r="T146" s="148"/>
      <c r="U146" s="148"/>
      <c r="V146" s="148"/>
      <c r="W146" s="148"/>
      <c r="X146" s="148"/>
      <c r="Y146" s="148"/>
      <c r="Z146" s="148"/>
    </row>
    <row r="147" spans="1:26" x14ac:dyDescent="0.25">
      <c r="A147" s="230"/>
      <c r="B147" s="230"/>
      <c r="C147" s="256"/>
      <c r="D147" s="230"/>
      <c r="E147" s="230"/>
      <c r="F147" s="230"/>
      <c r="G147" s="230"/>
      <c r="H147" s="230"/>
      <c r="I147" s="230"/>
      <c r="J147" s="230"/>
      <c r="K147" s="148"/>
      <c r="L147" s="148"/>
      <c r="M147" s="148"/>
      <c r="N147" s="148"/>
      <c r="O147" s="148"/>
      <c r="P147" s="148"/>
      <c r="Q147" s="148"/>
      <c r="R147" s="148"/>
      <c r="S147" s="148"/>
      <c r="T147" s="148"/>
      <c r="U147" s="148"/>
      <c r="V147" s="148"/>
      <c r="W147" s="148"/>
      <c r="X147" s="148"/>
      <c r="Y147" s="148"/>
      <c r="Z147" s="148"/>
    </row>
    <row r="148" spans="1:26" x14ac:dyDescent="0.25">
      <c r="A148" s="230"/>
      <c r="B148" s="230"/>
      <c r="C148" s="256"/>
      <c r="D148" s="230"/>
      <c r="E148" s="230"/>
      <c r="F148" s="230"/>
      <c r="G148" s="230"/>
      <c r="H148" s="230"/>
      <c r="I148" s="230"/>
      <c r="J148" s="230"/>
      <c r="K148" s="148"/>
      <c r="L148" s="148"/>
      <c r="M148" s="148"/>
      <c r="N148" s="148"/>
      <c r="O148" s="148"/>
      <c r="P148" s="148"/>
      <c r="Q148" s="148"/>
      <c r="R148" s="148"/>
      <c r="S148" s="148"/>
      <c r="T148" s="148"/>
      <c r="U148" s="148"/>
      <c r="V148" s="148"/>
      <c r="W148" s="148"/>
      <c r="X148" s="148"/>
      <c r="Y148" s="148"/>
      <c r="Z148" s="148"/>
    </row>
    <row r="149" spans="1:26" x14ac:dyDescent="0.25">
      <c r="A149" s="230"/>
      <c r="B149" s="230"/>
      <c r="C149" s="256"/>
      <c r="D149" s="230"/>
      <c r="E149" s="230"/>
      <c r="F149" s="230"/>
      <c r="G149" s="230"/>
      <c r="H149" s="230"/>
      <c r="I149" s="230"/>
      <c r="J149" s="230"/>
      <c r="K149" s="148"/>
      <c r="L149" s="148"/>
      <c r="M149" s="148"/>
      <c r="N149" s="148"/>
      <c r="O149" s="148"/>
      <c r="P149" s="148"/>
      <c r="Q149" s="148"/>
      <c r="R149" s="148"/>
      <c r="S149" s="148"/>
      <c r="T149" s="148"/>
      <c r="U149" s="148"/>
      <c r="V149" s="148"/>
      <c r="W149" s="148"/>
      <c r="X149" s="148"/>
      <c r="Y149" s="148"/>
      <c r="Z149" s="148"/>
    </row>
    <row r="150" spans="1:26" x14ac:dyDescent="0.25">
      <c r="A150" s="230"/>
      <c r="B150" s="230"/>
      <c r="C150" s="256"/>
      <c r="D150" s="230"/>
      <c r="E150" s="230"/>
      <c r="F150" s="230"/>
      <c r="G150" s="230"/>
      <c r="H150" s="230"/>
      <c r="I150" s="230"/>
      <c r="J150" s="230"/>
      <c r="K150" s="148"/>
      <c r="L150" s="148"/>
      <c r="M150" s="148"/>
      <c r="N150" s="148"/>
      <c r="O150" s="148"/>
      <c r="P150" s="148"/>
      <c r="Q150" s="148"/>
      <c r="R150" s="148"/>
      <c r="S150" s="148"/>
      <c r="T150" s="148"/>
      <c r="U150" s="148"/>
      <c r="V150" s="148"/>
      <c r="W150" s="148"/>
      <c r="X150" s="148"/>
      <c r="Y150" s="148"/>
      <c r="Z150" s="148"/>
    </row>
    <row r="151" spans="1:26" x14ac:dyDescent="0.25">
      <c r="A151" s="230"/>
      <c r="B151" s="230"/>
      <c r="C151" s="256"/>
      <c r="D151" s="230"/>
      <c r="E151" s="230"/>
      <c r="F151" s="230"/>
      <c r="G151" s="230"/>
      <c r="H151" s="230"/>
      <c r="I151" s="230"/>
      <c r="J151" s="230"/>
      <c r="K151" s="148"/>
      <c r="L151" s="148"/>
      <c r="M151" s="148"/>
      <c r="N151" s="148"/>
      <c r="O151" s="148"/>
      <c r="P151" s="148"/>
      <c r="Q151" s="148"/>
      <c r="R151" s="148"/>
      <c r="S151" s="148"/>
      <c r="T151" s="148"/>
      <c r="U151" s="148"/>
      <c r="V151" s="148"/>
      <c r="W151" s="148"/>
      <c r="X151" s="148"/>
      <c r="Y151" s="148"/>
      <c r="Z151" s="148"/>
    </row>
    <row r="152" spans="1:26" x14ac:dyDescent="0.25">
      <c r="A152" s="230"/>
      <c r="B152" s="230"/>
      <c r="C152" s="256"/>
      <c r="D152" s="230"/>
      <c r="E152" s="230"/>
      <c r="F152" s="230"/>
      <c r="G152" s="230"/>
      <c r="H152" s="230"/>
      <c r="I152" s="230"/>
      <c r="J152" s="230"/>
      <c r="K152" s="148"/>
      <c r="L152" s="148"/>
      <c r="M152" s="148"/>
      <c r="N152" s="148"/>
      <c r="O152" s="148"/>
      <c r="P152" s="148"/>
      <c r="Q152" s="148"/>
      <c r="R152" s="148"/>
      <c r="S152" s="148"/>
      <c r="T152" s="148"/>
      <c r="U152" s="148"/>
      <c r="V152" s="148"/>
      <c r="W152" s="148"/>
      <c r="X152" s="148"/>
      <c r="Y152" s="148"/>
      <c r="Z152" s="148"/>
    </row>
    <row r="153" spans="1:26" ht="18.75" x14ac:dyDescent="0.25">
      <c r="A153" s="234"/>
      <c r="B153" s="407" t="s">
        <v>5496</v>
      </c>
      <c r="C153" s="408"/>
      <c r="D153" s="408"/>
      <c r="E153" s="408"/>
      <c r="F153" s="408"/>
      <c r="G153" s="408"/>
      <c r="H153" s="408"/>
      <c r="I153" s="243"/>
      <c r="J153" s="233"/>
      <c r="K153" s="105"/>
      <c r="L153" s="105"/>
      <c r="M153" s="105"/>
      <c r="N153" s="105"/>
      <c r="O153" s="105"/>
      <c r="P153" s="105"/>
      <c r="Q153" s="105"/>
      <c r="R153" s="105"/>
      <c r="S153" s="105"/>
      <c r="T153" s="105"/>
      <c r="U153" s="105"/>
      <c r="V153" s="105"/>
      <c r="W153" s="105"/>
      <c r="X153" s="105"/>
      <c r="Y153" s="105"/>
      <c r="Z153" s="105"/>
    </row>
    <row r="154" spans="1:26" x14ac:dyDescent="0.25">
      <c r="A154" s="234"/>
      <c r="B154" s="232"/>
      <c r="C154" s="232"/>
      <c r="D154" s="232"/>
      <c r="E154" s="232"/>
      <c r="F154" s="232"/>
      <c r="G154" s="232"/>
      <c r="H154" s="232"/>
      <c r="I154" s="232"/>
      <c r="J154" s="233"/>
      <c r="K154" s="105"/>
      <c r="L154" s="105"/>
      <c r="M154" s="105"/>
      <c r="N154" s="105"/>
      <c r="O154" s="105"/>
      <c r="P154" s="105"/>
      <c r="Q154" s="105"/>
      <c r="R154" s="105"/>
      <c r="S154" s="105"/>
      <c r="T154" s="105"/>
      <c r="U154" s="105"/>
      <c r="V154" s="105"/>
      <c r="W154" s="105"/>
      <c r="X154" s="105"/>
      <c r="Y154" s="105"/>
      <c r="Z154" s="105"/>
    </row>
    <row r="155" spans="1:26" x14ac:dyDescent="0.25">
      <c r="A155" s="234"/>
      <c r="B155" s="232"/>
      <c r="C155" s="244" t="s">
        <v>1478</v>
      </c>
      <c r="D155" s="244"/>
      <c r="E155" s="245">
        <f>IF(SUM(D164:D176)=0,"NA",SUM(E164:E176)/SUM(D164:D176))</f>
        <v>1</v>
      </c>
      <c r="F155" s="246"/>
      <c r="G155" s="248"/>
      <c r="H155" s="234"/>
      <c r="I155" s="232"/>
      <c r="J155" s="233"/>
      <c r="K155" s="105"/>
      <c r="L155" s="105"/>
      <c r="M155" s="105"/>
      <c r="N155" s="105"/>
      <c r="O155" s="105"/>
      <c r="P155" s="105"/>
      <c r="Q155" s="105"/>
      <c r="R155" s="105"/>
      <c r="S155" s="105"/>
      <c r="T155" s="105"/>
      <c r="U155" s="105"/>
      <c r="V155" s="105"/>
      <c r="W155" s="105"/>
      <c r="X155" s="105"/>
      <c r="Y155" s="105"/>
      <c r="Z155" s="105"/>
    </row>
    <row r="156" spans="1:26" x14ac:dyDescent="0.25">
      <c r="A156" s="234"/>
      <c r="B156" s="234"/>
      <c r="C156" s="244" t="s">
        <v>1480</v>
      </c>
      <c r="D156" s="244"/>
      <c r="E156" s="245">
        <f>IF(SUM(D164:D176)=0,"NA",SUM(E181:E189)/SUM(D181:D189))</f>
        <v>1</v>
      </c>
      <c r="F156" s="246"/>
      <c r="G156" s="248"/>
      <c r="H156" s="234"/>
      <c r="I156" s="232"/>
      <c r="J156" s="233"/>
      <c r="K156" s="105"/>
      <c r="L156" s="105"/>
      <c r="M156" s="105"/>
      <c r="N156" s="105"/>
      <c r="O156" s="105"/>
      <c r="P156" s="105"/>
      <c r="Q156" s="105"/>
      <c r="R156" s="105"/>
      <c r="S156" s="105"/>
      <c r="T156" s="105"/>
      <c r="U156" s="105"/>
      <c r="V156" s="105"/>
      <c r="W156" s="105"/>
      <c r="X156" s="105"/>
      <c r="Y156" s="105"/>
      <c r="Z156" s="105"/>
    </row>
    <row r="157" spans="1:26" x14ac:dyDescent="0.25">
      <c r="A157" s="234"/>
      <c r="B157" s="234"/>
      <c r="C157" s="244" t="s">
        <v>1482</v>
      </c>
      <c r="D157" s="244"/>
      <c r="E157" s="177">
        <f>IF(SUM(D164:D176)=0,"NA",E155*0.6+E156*0.4)</f>
        <v>1</v>
      </c>
      <c r="F157" s="249"/>
      <c r="G157" s="235" t="s">
        <v>3917</v>
      </c>
      <c r="H157" s="234"/>
      <c r="I157" s="232"/>
      <c r="J157" s="233"/>
      <c r="K157" s="105"/>
      <c r="L157" s="105"/>
      <c r="M157" s="105"/>
      <c r="N157" s="105"/>
      <c r="O157" s="105"/>
      <c r="P157" s="105"/>
      <c r="Q157" s="105"/>
      <c r="R157" s="105"/>
      <c r="S157" s="105"/>
      <c r="T157" s="105"/>
      <c r="U157" s="105"/>
      <c r="V157" s="105"/>
      <c r="W157" s="105"/>
      <c r="X157" s="105"/>
      <c r="Y157" s="105"/>
      <c r="Z157" s="105"/>
    </row>
    <row r="158" spans="1:26" x14ac:dyDescent="0.25">
      <c r="A158" s="234"/>
      <c r="B158" s="234"/>
      <c r="C158" s="234"/>
      <c r="D158" s="234"/>
      <c r="E158" s="236"/>
      <c r="F158" s="236"/>
      <c r="G158" s="234"/>
      <c r="H158" s="234"/>
      <c r="I158" s="232"/>
      <c r="J158" s="233"/>
      <c r="K158" s="105"/>
      <c r="L158" s="105"/>
      <c r="M158" s="105"/>
      <c r="N158" s="105"/>
      <c r="O158" s="105"/>
      <c r="P158" s="105"/>
      <c r="Q158" s="105"/>
      <c r="R158" s="105"/>
      <c r="S158" s="105"/>
      <c r="T158" s="105"/>
      <c r="U158" s="105"/>
      <c r="V158" s="105"/>
      <c r="W158" s="105"/>
      <c r="X158" s="105"/>
      <c r="Y158" s="105"/>
      <c r="Z158" s="105"/>
    </row>
    <row r="159" spans="1:26" x14ac:dyDescent="0.25">
      <c r="A159" s="230"/>
      <c r="B159" s="231"/>
      <c r="C159" s="232"/>
      <c r="D159" s="231"/>
      <c r="E159" s="231"/>
      <c r="F159" s="231"/>
      <c r="G159" s="231"/>
      <c r="H159" s="232"/>
      <c r="I159" s="232"/>
      <c r="J159" s="233"/>
      <c r="K159" s="148"/>
      <c r="L159" s="148"/>
      <c r="M159" s="148"/>
      <c r="N159" s="148"/>
      <c r="O159" s="148"/>
      <c r="P159" s="148"/>
      <c r="Q159" s="148"/>
      <c r="R159" s="148"/>
      <c r="S159" s="148"/>
      <c r="T159" s="148"/>
      <c r="U159" s="148"/>
      <c r="V159" s="148"/>
      <c r="W159" s="148"/>
      <c r="X159" s="148"/>
      <c r="Y159" s="148"/>
      <c r="Z159" s="148"/>
    </row>
    <row r="160" spans="1:26" x14ac:dyDescent="0.25">
      <c r="A160" s="230"/>
      <c r="B160" s="91"/>
      <c r="C160" s="251"/>
      <c r="D160" s="252"/>
      <c r="E160" s="409"/>
      <c r="F160" s="410"/>
      <c r="G160" s="410"/>
      <c r="H160" s="252"/>
      <c r="I160" s="92"/>
      <c r="J160" s="233"/>
      <c r="K160" s="148"/>
      <c r="L160" s="148"/>
      <c r="M160" s="148"/>
      <c r="N160" s="148"/>
      <c r="O160" s="148"/>
      <c r="P160" s="148"/>
      <c r="Q160" s="148"/>
      <c r="R160" s="148"/>
      <c r="S160" s="148"/>
      <c r="T160" s="148"/>
      <c r="U160" s="148"/>
      <c r="V160" s="148"/>
      <c r="W160" s="148"/>
      <c r="X160" s="148"/>
      <c r="Y160" s="148"/>
      <c r="Z160" s="148"/>
    </row>
    <row r="161" spans="1:26" x14ac:dyDescent="0.25">
      <c r="A161" s="230"/>
      <c r="B161" s="49"/>
      <c r="C161" s="234" t="s">
        <v>1484</v>
      </c>
      <c r="D161" s="253"/>
      <c r="E161" s="253"/>
      <c r="F161" s="253"/>
      <c r="G161" s="253"/>
      <c r="H161" s="253"/>
      <c r="I161" s="93"/>
      <c r="J161" s="233"/>
      <c r="K161" s="148"/>
      <c r="L161" s="148"/>
      <c r="M161" s="148"/>
      <c r="N161" s="148"/>
      <c r="O161" s="148"/>
      <c r="P161" s="148"/>
      <c r="Q161" s="148"/>
      <c r="R161" s="148"/>
      <c r="S161" s="148"/>
      <c r="T161" s="148"/>
      <c r="U161" s="148"/>
      <c r="V161" s="148"/>
      <c r="W161" s="148"/>
      <c r="X161" s="148"/>
      <c r="Y161" s="148"/>
      <c r="Z161" s="148"/>
    </row>
    <row r="162" spans="1:26" x14ac:dyDescent="0.25">
      <c r="A162" s="230"/>
      <c r="B162" s="123"/>
      <c r="C162" s="234"/>
      <c r="D162" s="253"/>
      <c r="E162" s="253"/>
      <c r="F162" s="253"/>
      <c r="G162" s="253"/>
      <c r="H162" s="253"/>
      <c r="I162" s="93"/>
      <c r="J162" s="233"/>
      <c r="K162" s="148"/>
      <c r="L162" s="148"/>
      <c r="M162" s="148"/>
      <c r="N162" s="148"/>
      <c r="O162" s="148"/>
      <c r="P162" s="148"/>
      <c r="Q162" s="148"/>
      <c r="R162" s="148"/>
      <c r="S162" s="148"/>
      <c r="T162" s="148"/>
      <c r="U162" s="148"/>
      <c r="V162" s="148"/>
      <c r="W162" s="148"/>
      <c r="X162" s="148"/>
      <c r="Y162" s="148"/>
      <c r="Z162" s="148"/>
    </row>
    <row r="163" spans="1:26" x14ac:dyDescent="0.25">
      <c r="A163" s="230"/>
      <c r="B163" s="123"/>
      <c r="C163" s="232" t="s">
        <v>726</v>
      </c>
      <c r="D163" s="231"/>
      <c r="E163" s="231" t="s">
        <v>1485</v>
      </c>
      <c r="F163" s="231" t="s">
        <v>712</v>
      </c>
      <c r="G163" s="231" t="s">
        <v>1486</v>
      </c>
      <c r="H163" s="253"/>
      <c r="I163" s="93"/>
      <c r="J163" s="233"/>
      <c r="K163" s="148"/>
      <c r="L163" s="148"/>
      <c r="M163" s="148"/>
      <c r="N163" s="148"/>
      <c r="O163" s="148"/>
      <c r="P163" s="148"/>
      <c r="Q163" s="148"/>
      <c r="R163" s="148"/>
      <c r="S163" s="148"/>
      <c r="T163" s="148"/>
      <c r="U163" s="148"/>
      <c r="V163" s="148"/>
      <c r="W163" s="148"/>
      <c r="X163" s="148"/>
      <c r="Y163" s="148"/>
      <c r="Z163" s="148"/>
    </row>
    <row r="164" spans="1:26" x14ac:dyDescent="0.25">
      <c r="A164" s="230"/>
      <c r="B164" s="49"/>
      <c r="C164" s="124" t="s">
        <v>1487</v>
      </c>
      <c r="D164" s="153">
        <f t="shared" ref="D164:D176" si="10">IF(E164="Justificado",0,1)</f>
        <v>1</v>
      </c>
      <c r="E164" s="126">
        <v>1</v>
      </c>
      <c r="F164" s="126"/>
      <c r="G164" s="127"/>
      <c r="H164" s="253"/>
      <c r="I164" s="93"/>
      <c r="J164" s="230"/>
      <c r="K164" s="148"/>
      <c r="L164" s="148"/>
      <c r="M164" s="148"/>
      <c r="N164" s="148"/>
      <c r="O164" s="148"/>
      <c r="P164" s="148"/>
      <c r="Q164" s="148"/>
      <c r="R164" s="148"/>
      <c r="S164" s="148"/>
      <c r="T164" s="148"/>
      <c r="U164" s="148"/>
      <c r="V164" s="148"/>
      <c r="W164" s="148"/>
      <c r="X164" s="148"/>
      <c r="Y164" s="148"/>
      <c r="Z164" s="148"/>
    </row>
    <row r="165" spans="1:26" ht="24" x14ac:dyDescent="0.25">
      <c r="A165" s="230"/>
      <c r="B165" s="49"/>
      <c r="C165" s="124" t="s">
        <v>1488</v>
      </c>
      <c r="D165" s="153">
        <f t="shared" si="10"/>
        <v>1</v>
      </c>
      <c r="E165" s="126">
        <v>1</v>
      </c>
      <c r="F165" s="126"/>
      <c r="G165" s="127"/>
      <c r="H165" s="253"/>
      <c r="I165" s="93"/>
      <c r="J165" s="230"/>
      <c r="K165" s="148"/>
      <c r="L165" s="148"/>
      <c r="M165" s="148"/>
      <c r="N165" s="148"/>
      <c r="O165" s="148"/>
      <c r="P165" s="148"/>
      <c r="Q165" s="148"/>
      <c r="R165" s="148"/>
      <c r="S165" s="148"/>
      <c r="T165" s="148"/>
      <c r="U165" s="148"/>
      <c r="V165" s="148"/>
      <c r="W165" s="148"/>
      <c r="X165" s="148"/>
      <c r="Y165" s="148"/>
      <c r="Z165" s="148"/>
    </row>
    <row r="166" spans="1:26" x14ac:dyDescent="0.25">
      <c r="A166" s="230"/>
      <c r="B166" s="49"/>
      <c r="C166" s="128" t="s">
        <v>5497</v>
      </c>
      <c r="D166" s="153">
        <f t="shared" si="10"/>
        <v>1</v>
      </c>
      <c r="E166" s="126">
        <v>1</v>
      </c>
      <c r="F166" s="126"/>
      <c r="G166" s="127"/>
      <c r="H166" s="253"/>
      <c r="I166" s="93"/>
      <c r="J166" s="230"/>
      <c r="K166" s="148"/>
      <c r="L166" s="148"/>
      <c r="M166" s="148"/>
      <c r="N166" s="148"/>
      <c r="O166" s="148"/>
      <c r="P166" s="148"/>
      <c r="Q166" s="148"/>
      <c r="R166" s="148"/>
      <c r="S166" s="148"/>
      <c r="T166" s="148"/>
      <c r="U166" s="148"/>
      <c r="V166" s="148"/>
      <c r="W166" s="148"/>
      <c r="X166" s="148"/>
      <c r="Y166" s="148"/>
      <c r="Z166" s="148"/>
    </row>
    <row r="167" spans="1:26" ht="24" x14ac:dyDescent="0.25">
      <c r="A167" s="230"/>
      <c r="B167" s="49"/>
      <c r="C167" s="128" t="s">
        <v>5489</v>
      </c>
      <c r="D167" s="153">
        <f t="shared" si="10"/>
        <v>1</v>
      </c>
      <c r="E167" s="126">
        <v>1</v>
      </c>
      <c r="F167" s="126"/>
      <c r="G167" s="127"/>
      <c r="H167" s="253"/>
      <c r="I167" s="93"/>
      <c r="J167" s="230"/>
      <c r="K167" s="148"/>
      <c r="L167" s="148"/>
      <c r="M167" s="148"/>
      <c r="N167" s="148"/>
      <c r="O167" s="148"/>
      <c r="P167" s="148"/>
      <c r="Q167" s="148"/>
      <c r="R167" s="148"/>
      <c r="S167" s="148"/>
      <c r="T167" s="148"/>
      <c r="U167" s="148"/>
      <c r="V167" s="148"/>
      <c r="W167" s="148"/>
      <c r="X167" s="148"/>
      <c r="Y167" s="148"/>
      <c r="Z167" s="148"/>
    </row>
    <row r="168" spans="1:26" ht="60" x14ac:dyDescent="0.25">
      <c r="A168" s="230"/>
      <c r="B168" s="49"/>
      <c r="C168" s="128" t="s">
        <v>5498</v>
      </c>
      <c r="D168" s="153">
        <f t="shared" si="10"/>
        <v>1</v>
      </c>
      <c r="E168" s="126">
        <v>1</v>
      </c>
      <c r="F168" s="126"/>
      <c r="G168" s="127"/>
      <c r="H168" s="253"/>
      <c r="I168" s="93"/>
      <c r="J168" s="230"/>
      <c r="K168" s="148"/>
      <c r="L168" s="148"/>
      <c r="M168" s="148"/>
      <c r="N168" s="148"/>
      <c r="O168" s="148"/>
      <c r="P168" s="148"/>
      <c r="Q168" s="148"/>
      <c r="R168" s="148"/>
      <c r="S168" s="148"/>
      <c r="T168" s="148"/>
      <c r="U168" s="148"/>
      <c r="V168" s="148"/>
      <c r="W168" s="148"/>
      <c r="X168" s="148"/>
      <c r="Y168" s="148"/>
      <c r="Z168" s="148"/>
    </row>
    <row r="169" spans="1:26" x14ac:dyDescent="0.25">
      <c r="A169" s="230"/>
      <c r="B169" s="49"/>
      <c r="C169" s="128" t="s">
        <v>5499</v>
      </c>
      <c r="D169" s="153">
        <f t="shared" si="10"/>
        <v>1</v>
      </c>
      <c r="E169" s="126">
        <v>1</v>
      </c>
      <c r="F169" s="126"/>
      <c r="G169" s="127"/>
      <c r="H169" s="253"/>
      <c r="I169" s="93"/>
      <c r="J169" s="230"/>
      <c r="K169" s="148"/>
      <c r="L169" s="148"/>
      <c r="M169" s="148"/>
      <c r="N169" s="148"/>
      <c r="O169" s="148"/>
      <c r="P169" s="148"/>
      <c r="Q169" s="148"/>
      <c r="R169" s="148"/>
      <c r="S169" s="148"/>
      <c r="T169" s="148"/>
      <c r="U169" s="148"/>
      <c r="V169" s="148"/>
      <c r="W169" s="148"/>
      <c r="X169" s="148"/>
      <c r="Y169" s="148"/>
      <c r="Z169" s="148"/>
    </row>
    <row r="170" spans="1:26" x14ac:dyDescent="0.25">
      <c r="A170" s="230"/>
      <c r="B170" s="49"/>
      <c r="C170" s="128" t="s">
        <v>5500</v>
      </c>
      <c r="D170" s="153">
        <f t="shared" si="10"/>
        <v>1</v>
      </c>
      <c r="E170" s="126">
        <v>1</v>
      </c>
      <c r="F170" s="126"/>
      <c r="G170" s="127"/>
      <c r="H170" s="253"/>
      <c r="I170" s="93"/>
      <c r="J170" s="230"/>
      <c r="K170" s="148"/>
      <c r="L170" s="148"/>
      <c r="M170" s="148"/>
      <c r="N170" s="148"/>
      <c r="O170" s="148"/>
      <c r="P170" s="148"/>
      <c r="Q170" s="148"/>
      <c r="R170" s="148"/>
      <c r="S170" s="148"/>
      <c r="T170" s="148"/>
      <c r="U170" s="148"/>
      <c r="V170" s="148"/>
      <c r="W170" s="148"/>
      <c r="X170" s="148"/>
      <c r="Y170" s="148"/>
      <c r="Z170" s="148"/>
    </row>
    <row r="171" spans="1:26" x14ac:dyDescent="0.25">
      <c r="A171" s="230"/>
      <c r="B171" s="49"/>
      <c r="C171" s="124" t="s">
        <v>1487</v>
      </c>
      <c r="D171" s="153">
        <f t="shared" si="10"/>
        <v>1</v>
      </c>
      <c r="E171" s="126">
        <v>1</v>
      </c>
      <c r="F171" s="126"/>
      <c r="G171" s="127"/>
      <c r="H171" s="253"/>
      <c r="I171" s="93"/>
      <c r="J171" s="230"/>
      <c r="K171" s="148"/>
      <c r="L171" s="148"/>
      <c r="M171" s="148"/>
      <c r="N171" s="148"/>
      <c r="O171" s="148"/>
      <c r="P171" s="148"/>
      <c r="Q171" s="148"/>
      <c r="R171" s="148"/>
      <c r="S171" s="148"/>
      <c r="T171" s="148"/>
      <c r="U171" s="148"/>
      <c r="V171" s="148"/>
      <c r="W171" s="148"/>
      <c r="X171" s="148"/>
      <c r="Y171" s="148"/>
      <c r="Z171" s="148"/>
    </row>
    <row r="172" spans="1:26" ht="24" x14ac:dyDescent="0.25">
      <c r="A172" s="230"/>
      <c r="B172" s="49"/>
      <c r="C172" s="124" t="s">
        <v>1488</v>
      </c>
      <c r="D172" s="153">
        <f t="shared" si="10"/>
        <v>1</v>
      </c>
      <c r="E172" s="126">
        <v>1</v>
      </c>
      <c r="F172" s="126"/>
      <c r="G172" s="127"/>
      <c r="H172" s="253"/>
      <c r="I172" s="93"/>
      <c r="J172" s="230"/>
      <c r="K172" s="148"/>
      <c r="L172" s="148"/>
      <c r="M172" s="148"/>
      <c r="N172" s="148"/>
      <c r="O172" s="148"/>
      <c r="P172" s="148"/>
      <c r="Q172" s="148"/>
      <c r="R172" s="148"/>
      <c r="S172" s="148"/>
      <c r="T172" s="148"/>
      <c r="U172" s="148"/>
      <c r="V172" s="148"/>
      <c r="W172" s="148"/>
      <c r="X172" s="148"/>
      <c r="Y172" s="148"/>
      <c r="Z172" s="148"/>
    </row>
    <row r="173" spans="1:26" ht="24" x14ac:dyDescent="0.25">
      <c r="A173" s="230"/>
      <c r="B173" s="49"/>
      <c r="C173" s="128" t="s">
        <v>5501</v>
      </c>
      <c r="D173" s="153">
        <f t="shared" si="10"/>
        <v>1</v>
      </c>
      <c r="E173" s="126">
        <v>1</v>
      </c>
      <c r="F173" s="126"/>
      <c r="G173" s="127"/>
      <c r="H173" s="253"/>
      <c r="I173" s="93"/>
      <c r="J173" s="230"/>
      <c r="K173" s="148"/>
      <c r="L173" s="148"/>
      <c r="M173" s="148"/>
      <c r="N173" s="148"/>
      <c r="O173" s="148"/>
      <c r="P173" s="148"/>
      <c r="Q173" s="148"/>
      <c r="R173" s="148"/>
      <c r="S173" s="148"/>
      <c r="T173" s="148"/>
      <c r="U173" s="148"/>
      <c r="V173" s="148"/>
      <c r="W173" s="148"/>
      <c r="X173" s="148"/>
      <c r="Y173" s="148"/>
      <c r="Z173" s="148"/>
    </row>
    <row r="174" spans="1:26" ht="24" x14ac:dyDescent="0.25">
      <c r="A174" s="230"/>
      <c r="B174" s="49"/>
      <c r="C174" s="128" t="s">
        <v>5502</v>
      </c>
      <c r="D174" s="153">
        <f t="shared" si="10"/>
        <v>1</v>
      </c>
      <c r="E174" s="126">
        <v>1</v>
      </c>
      <c r="F174" s="126"/>
      <c r="G174" s="127"/>
      <c r="H174" s="253"/>
      <c r="I174" s="93"/>
      <c r="J174" s="230"/>
      <c r="K174" s="148"/>
      <c r="L174" s="148"/>
      <c r="M174" s="148"/>
      <c r="N174" s="148"/>
      <c r="O174" s="148"/>
      <c r="P174" s="148"/>
      <c r="Q174" s="148"/>
      <c r="R174" s="148"/>
      <c r="S174" s="148"/>
      <c r="T174" s="148"/>
      <c r="U174" s="148"/>
      <c r="V174" s="148"/>
      <c r="W174" s="148"/>
      <c r="X174" s="148"/>
      <c r="Y174" s="148"/>
      <c r="Z174" s="148"/>
    </row>
    <row r="175" spans="1:26" x14ac:dyDescent="0.25">
      <c r="A175" s="230"/>
      <c r="B175" s="49"/>
      <c r="C175" s="128" t="s">
        <v>5503</v>
      </c>
      <c r="D175" s="153">
        <f t="shared" si="10"/>
        <v>1</v>
      </c>
      <c r="E175" s="126">
        <v>1</v>
      </c>
      <c r="F175" s="126"/>
      <c r="G175" s="127"/>
      <c r="H175" s="253"/>
      <c r="I175" s="129"/>
      <c r="J175" s="230"/>
      <c r="K175" s="148"/>
      <c r="L175" s="148"/>
      <c r="M175" s="148"/>
      <c r="N175" s="148"/>
      <c r="O175" s="148"/>
      <c r="P175" s="148"/>
      <c r="Q175" s="148"/>
      <c r="R175" s="148"/>
      <c r="S175" s="148"/>
      <c r="T175" s="148"/>
      <c r="U175" s="148"/>
      <c r="V175" s="148"/>
      <c r="W175" s="148"/>
      <c r="X175" s="148"/>
      <c r="Y175" s="148"/>
      <c r="Z175" s="148"/>
    </row>
    <row r="176" spans="1:26" x14ac:dyDescent="0.25">
      <c r="A176" s="230"/>
      <c r="B176" s="49"/>
      <c r="C176" s="128" t="s">
        <v>5504</v>
      </c>
      <c r="D176" s="153">
        <f t="shared" si="10"/>
        <v>1</v>
      </c>
      <c r="E176" s="126">
        <v>1</v>
      </c>
      <c r="F176" s="126"/>
      <c r="G176" s="127"/>
      <c r="H176" s="253"/>
      <c r="I176" s="129"/>
      <c r="J176" s="230"/>
      <c r="K176" s="148"/>
      <c r="L176" s="148"/>
      <c r="M176" s="148"/>
      <c r="N176" s="148"/>
      <c r="O176" s="148"/>
      <c r="P176" s="148"/>
      <c r="Q176" s="148"/>
      <c r="R176" s="148"/>
      <c r="S176" s="148"/>
      <c r="T176" s="148"/>
      <c r="U176" s="148"/>
      <c r="V176" s="148"/>
      <c r="W176" s="148"/>
      <c r="X176" s="148"/>
      <c r="Y176" s="148"/>
      <c r="Z176" s="148"/>
    </row>
    <row r="177" spans="1:26" x14ac:dyDescent="0.25">
      <c r="A177" s="230"/>
      <c r="B177" s="49"/>
      <c r="C177" s="234"/>
      <c r="D177" s="253"/>
      <c r="E177" s="253"/>
      <c r="F177" s="253"/>
      <c r="G177" s="253"/>
      <c r="H177" s="253"/>
      <c r="I177" s="129"/>
      <c r="J177" s="230"/>
      <c r="K177" s="148"/>
      <c r="L177" s="148"/>
      <c r="M177" s="148"/>
      <c r="N177" s="148"/>
      <c r="O177" s="148"/>
      <c r="P177" s="148"/>
      <c r="Q177" s="148"/>
      <c r="R177" s="148"/>
      <c r="S177" s="148"/>
      <c r="T177" s="148"/>
      <c r="U177" s="148"/>
      <c r="V177" s="148"/>
      <c r="W177" s="148"/>
      <c r="X177" s="148"/>
      <c r="Y177" s="148"/>
      <c r="Z177" s="148"/>
    </row>
    <row r="178" spans="1:26" x14ac:dyDescent="0.25">
      <c r="A178" s="230"/>
      <c r="B178" s="49"/>
      <c r="C178" s="234" t="s">
        <v>1480</v>
      </c>
      <c r="D178" s="253"/>
      <c r="E178" s="253"/>
      <c r="F178" s="253"/>
      <c r="G178" s="253"/>
      <c r="H178" s="253"/>
      <c r="I178" s="129"/>
      <c r="J178" s="230"/>
      <c r="K178" s="148"/>
      <c r="L178" s="148"/>
      <c r="M178" s="148"/>
      <c r="N178" s="148"/>
      <c r="O178" s="148"/>
      <c r="P178" s="148"/>
      <c r="Q178" s="148"/>
      <c r="R178" s="148"/>
      <c r="S178" s="148"/>
      <c r="T178" s="148"/>
      <c r="U178" s="148"/>
      <c r="V178" s="148"/>
      <c r="W178" s="148"/>
      <c r="X178" s="148"/>
      <c r="Y178" s="148"/>
      <c r="Z178" s="148"/>
    </row>
    <row r="179" spans="1:26" x14ac:dyDescent="0.25">
      <c r="A179" s="230"/>
      <c r="B179" s="49"/>
      <c r="C179" s="234"/>
      <c r="D179" s="253"/>
      <c r="E179" s="253"/>
      <c r="F179" s="253"/>
      <c r="G179" s="253"/>
      <c r="H179" s="253"/>
      <c r="I179" s="129"/>
      <c r="J179" s="230"/>
      <c r="K179" s="148"/>
      <c r="L179" s="148"/>
      <c r="M179" s="148"/>
      <c r="N179" s="148"/>
      <c r="O179" s="148"/>
      <c r="P179" s="148"/>
      <c r="Q179" s="148"/>
      <c r="R179" s="148"/>
      <c r="S179" s="148"/>
      <c r="T179" s="148"/>
      <c r="U179" s="148"/>
      <c r="V179" s="148"/>
      <c r="W179" s="148"/>
      <c r="X179" s="148"/>
      <c r="Y179" s="148"/>
      <c r="Z179" s="148"/>
    </row>
    <row r="180" spans="1:26" x14ac:dyDescent="0.25">
      <c r="A180" s="230"/>
      <c r="B180" s="49"/>
      <c r="C180" s="232" t="s">
        <v>726</v>
      </c>
      <c r="D180" s="231"/>
      <c r="E180" s="231" t="s">
        <v>1485</v>
      </c>
      <c r="F180" s="231" t="s">
        <v>712</v>
      </c>
      <c r="G180" s="231" t="s">
        <v>1486</v>
      </c>
      <c r="H180" s="253"/>
      <c r="I180" s="129"/>
      <c r="J180" s="230"/>
      <c r="K180" s="148"/>
      <c r="L180" s="148"/>
      <c r="M180" s="148"/>
      <c r="N180" s="148"/>
      <c r="O180" s="148"/>
      <c r="P180" s="148"/>
      <c r="Q180" s="148"/>
      <c r="R180" s="148"/>
      <c r="S180" s="148"/>
      <c r="T180" s="148"/>
      <c r="U180" s="148"/>
      <c r="V180" s="148"/>
      <c r="W180" s="148"/>
      <c r="X180" s="148"/>
      <c r="Y180" s="148"/>
      <c r="Z180" s="148"/>
    </row>
    <row r="181" spans="1:26" x14ac:dyDescent="0.25">
      <c r="A181" s="230"/>
      <c r="B181" s="49"/>
      <c r="C181" s="130" t="s">
        <v>5270</v>
      </c>
      <c r="D181" s="153">
        <f t="shared" ref="D181:D187" si="11">IF(E181="Justificado",0,1)</f>
        <v>1</v>
      </c>
      <c r="E181" s="126">
        <v>1</v>
      </c>
      <c r="F181" s="126"/>
      <c r="G181" s="127"/>
      <c r="H181" s="253"/>
      <c r="I181" s="129"/>
      <c r="J181" s="230"/>
      <c r="K181" s="148"/>
      <c r="L181" s="148"/>
      <c r="M181" s="148"/>
      <c r="N181" s="148"/>
      <c r="O181" s="148"/>
      <c r="P181" s="148"/>
      <c r="Q181" s="148"/>
      <c r="R181" s="148"/>
      <c r="S181" s="148"/>
      <c r="T181" s="148"/>
      <c r="U181" s="148"/>
      <c r="V181" s="148"/>
      <c r="W181" s="148"/>
      <c r="X181" s="148"/>
      <c r="Y181" s="148"/>
      <c r="Z181" s="148"/>
    </row>
    <row r="182" spans="1:26" ht="36" x14ac:dyDescent="0.25">
      <c r="A182" s="230"/>
      <c r="B182" s="49"/>
      <c r="C182" s="124" t="s">
        <v>5134</v>
      </c>
      <c r="D182" s="153">
        <f t="shared" si="11"/>
        <v>1</v>
      </c>
      <c r="E182" s="126">
        <v>1</v>
      </c>
      <c r="F182" s="126"/>
      <c r="G182" s="127"/>
      <c r="H182" s="253"/>
      <c r="I182" s="129"/>
      <c r="J182" s="230"/>
      <c r="K182" s="148"/>
      <c r="L182" s="148"/>
      <c r="M182" s="148"/>
      <c r="N182" s="148"/>
      <c r="O182" s="148"/>
      <c r="P182" s="148"/>
      <c r="Q182" s="148"/>
      <c r="R182" s="148"/>
      <c r="S182" s="148"/>
      <c r="T182" s="148"/>
      <c r="U182" s="148"/>
      <c r="V182" s="148"/>
      <c r="W182" s="148"/>
      <c r="X182" s="148"/>
      <c r="Y182" s="148"/>
      <c r="Z182" s="148"/>
    </row>
    <row r="183" spans="1:26" ht="36" x14ac:dyDescent="0.25">
      <c r="A183" s="230"/>
      <c r="B183" s="49"/>
      <c r="C183" s="124" t="s">
        <v>5135</v>
      </c>
      <c r="D183" s="153">
        <f t="shared" si="11"/>
        <v>1</v>
      </c>
      <c r="E183" s="126">
        <v>1</v>
      </c>
      <c r="F183" s="126"/>
      <c r="G183" s="127"/>
      <c r="H183" s="253"/>
      <c r="I183" s="129"/>
      <c r="J183" s="230"/>
      <c r="K183" s="148"/>
      <c r="L183" s="148"/>
      <c r="M183" s="148"/>
      <c r="N183" s="148"/>
      <c r="O183" s="148"/>
      <c r="P183" s="148"/>
      <c r="Q183" s="148"/>
      <c r="R183" s="148"/>
      <c r="S183" s="148"/>
      <c r="T183" s="148"/>
      <c r="U183" s="148"/>
      <c r="V183" s="148"/>
      <c r="W183" s="148"/>
      <c r="X183" s="148"/>
      <c r="Y183" s="148"/>
      <c r="Z183" s="148"/>
    </row>
    <row r="184" spans="1:26" ht="24" x14ac:dyDescent="0.25">
      <c r="A184" s="230"/>
      <c r="B184" s="49"/>
      <c r="C184" s="124" t="s">
        <v>5136</v>
      </c>
      <c r="D184" s="153">
        <f t="shared" si="11"/>
        <v>1</v>
      </c>
      <c r="E184" s="126">
        <v>1</v>
      </c>
      <c r="F184" s="126"/>
      <c r="G184" s="127"/>
      <c r="H184" s="253"/>
      <c r="I184" s="129"/>
      <c r="J184" s="230"/>
      <c r="K184" s="148"/>
      <c r="L184" s="148"/>
      <c r="M184" s="148"/>
      <c r="N184" s="148"/>
      <c r="O184" s="148"/>
      <c r="P184" s="148"/>
      <c r="Q184" s="148"/>
      <c r="R184" s="148"/>
      <c r="S184" s="148"/>
      <c r="T184" s="148"/>
      <c r="U184" s="148"/>
      <c r="V184" s="148"/>
      <c r="W184" s="148"/>
      <c r="X184" s="148"/>
      <c r="Y184" s="148"/>
      <c r="Z184" s="148"/>
    </row>
    <row r="185" spans="1:26" ht="24" x14ac:dyDescent="0.25">
      <c r="A185" s="230"/>
      <c r="B185" s="49"/>
      <c r="C185" s="124" t="s">
        <v>4238</v>
      </c>
      <c r="D185" s="153">
        <f t="shared" si="11"/>
        <v>1</v>
      </c>
      <c r="E185" s="126">
        <v>1</v>
      </c>
      <c r="F185" s="126"/>
      <c r="G185" s="127"/>
      <c r="H185" s="253"/>
      <c r="I185" s="129"/>
      <c r="J185" s="230"/>
      <c r="K185" s="148"/>
      <c r="L185" s="148"/>
      <c r="M185" s="148"/>
      <c r="N185" s="148"/>
      <c r="O185" s="148"/>
      <c r="P185" s="148"/>
      <c r="Q185" s="148"/>
      <c r="R185" s="148"/>
      <c r="S185" s="148"/>
      <c r="T185" s="148"/>
      <c r="U185" s="148"/>
      <c r="V185" s="148"/>
      <c r="W185" s="148"/>
      <c r="X185" s="148"/>
      <c r="Y185" s="148"/>
      <c r="Z185" s="148"/>
    </row>
    <row r="186" spans="1:26" ht="24" x14ac:dyDescent="0.25">
      <c r="A186" s="230"/>
      <c r="B186" s="49"/>
      <c r="C186" s="124" t="s">
        <v>5137</v>
      </c>
      <c r="D186" s="153">
        <f t="shared" si="11"/>
        <v>1</v>
      </c>
      <c r="E186" s="126">
        <v>1</v>
      </c>
      <c r="F186" s="126"/>
      <c r="G186" s="127"/>
      <c r="H186" s="253"/>
      <c r="I186" s="129"/>
      <c r="J186" s="230"/>
      <c r="K186" s="148"/>
      <c r="L186" s="148"/>
      <c r="M186" s="148"/>
      <c r="N186" s="148"/>
      <c r="O186" s="148"/>
      <c r="P186" s="148"/>
      <c r="Q186" s="148"/>
      <c r="R186" s="148"/>
      <c r="S186" s="148"/>
      <c r="T186" s="148"/>
      <c r="U186" s="148"/>
      <c r="V186" s="148"/>
      <c r="W186" s="148"/>
      <c r="X186" s="148"/>
      <c r="Y186" s="148"/>
      <c r="Z186" s="148"/>
    </row>
    <row r="187" spans="1:26" ht="36" x14ac:dyDescent="0.25">
      <c r="A187" s="230"/>
      <c r="B187" s="49"/>
      <c r="C187" s="124" t="s">
        <v>5138</v>
      </c>
      <c r="D187" s="153">
        <f t="shared" si="11"/>
        <v>1</v>
      </c>
      <c r="E187" s="126">
        <v>1</v>
      </c>
      <c r="F187" s="126"/>
      <c r="G187" s="127"/>
      <c r="H187" s="253"/>
      <c r="I187" s="129"/>
      <c r="J187" s="230"/>
      <c r="K187" s="148"/>
      <c r="L187" s="148"/>
      <c r="M187" s="148"/>
      <c r="N187" s="148"/>
      <c r="O187" s="148"/>
      <c r="P187" s="148"/>
      <c r="Q187" s="148"/>
      <c r="R187" s="148"/>
      <c r="S187" s="148"/>
      <c r="T187" s="148"/>
      <c r="U187" s="148"/>
      <c r="V187" s="148"/>
      <c r="W187" s="148"/>
      <c r="X187" s="148"/>
      <c r="Y187" s="148"/>
      <c r="Z187" s="148"/>
    </row>
    <row r="188" spans="1:26" ht="36" x14ac:dyDescent="0.25">
      <c r="A188" s="230"/>
      <c r="B188" s="49"/>
      <c r="C188" s="130" t="s">
        <v>5505</v>
      </c>
      <c r="D188" s="153">
        <f t="shared" ref="D188:D189" si="12">IF(E188="Justificado",0,1)</f>
        <v>1</v>
      </c>
      <c r="E188" s="126">
        <v>1</v>
      </c>
      <c r="F188" s="126"/>
      <c r="G188" s="127"/>
      <c r="H188" s="253"/>
      <c r="I188" s="129"/>
      <c r="J188" s="230"/>
      <c r="K188" s="148"/>
      <c r="L188" s="148"/>
      <c r="M188" s="148"/>
      <c r="N188" s="148"/>
      <c r="O188" s="148"/>
      <c r="P188" s="148"/>
      <c r="Q188" s="148"/>
      <c r="R188" s="148"/>
      <c r="S188" s="148"/>
      <c r="T188" s="148"/>
      <c r="U188" s="148"/>
      <c r="V188" s="148"/>
      <c r="W188" s="148"/>
      <c r="X188" s="148"/>
      <c r="Y188" s="148"/>
      <c r="Z188" s="148"/>
    </row>
    <row r="189" spans="1:26" x14ac:dyDescent="0.25">
      <c r="A189" s="230"/>
      <c r="B189" s="49"/>
      <c r="C189" s="124" t="s">
        <v>4716</v>
      </c>
      <c r="D189" s="153">
        <f t="shared" si="12"/>
        <v>1</v>
      </c>
      <c r="E189" s="126">
        <v>1</v>
      </c>
      <c r="F189" s="126"/>
      <c r="G189" s="127"/>
      <c r="H189" s="253"/>
      <c r="I189" s="129"/>
      <c r="J189" s="230"/>
      <c r="K189" s="148"/>
      <c r="L189" s="148"/>
      <c r="M189" s="148"/>
      <c r="N189" s="148"/>
      <c r="O189" s="148"/>
      <c r="P189" s="148"/>
      <c r="Q189" s="148"/>
      <c r="R189" s="148"/>
      <c r="S189" s="148"/>
      <c r="T189" s="148"/>
      <c r="U189" s="148"/>
      <c r="V189" s="148"/>
      <c r="W189" s="148"/>
      <c r="X189" s="148"/>
      <c r="Y189" s="148"/>
      <c r="Z189" s="148"/>
    </row>
    <row r="190" spans="1:26" x14ac:dyDescent="0.25">
      <c r="A190" s="230"/>
      <c r="B190" s="97"/>
      <c r="C190" s="254"/>
      <c r="D190" s="255"/>
      <c r="E190" s="255"/>
      <c r="F190" s="255"/>
      <c r="G190" s="255"/>
      <c r="H190" s="255"/>
      <c r="I190" s="98"/>
      <c r="J190" s="230"/>
      <c r="K190" s="148"/>
      <c r="L190" s="148"/>
      <c r="M190" s="148"/>
      <c r="N190" s="148"/>
      <c r="O190" s="148"/>
      <c r="P190" s="148"/>
      <c r="Q190" s="148"/>
      <c r="R190" s="148"/>
      <c r="S190" s="148"/>
      <c r="T190" s="148"/>
      <c r="U190" s="148"/>
      <c r="V190" s="148"/>
      <c r="W190" s="148"/>
      <c r="X190" s="148"/>
      <c r="Y190" s="148"/>
      <c r="Z190" s="148"/>
    </row>
    <row r="191" spans="1:26" x14ac:dyDescent="0.25">
      <c r="A191" s="230"/>
      <c r="B191" s="230"/>
      <c r="C191" s="256"/>
      <c r="D191" s="230"/>
      <c r="E191" s="230"/>
      <c r="F191" s="230"/>
      <c r="G191" s="230"/>
      <c r="H191" s="230"/>
      <c r="I191" s="230"/>
      <c r="J191" s="230"/>
      <c r="K191" s="148"/>
      <c r="L191" s="148"/>
      <c r="M191" s="148"/>
      <c r="N191" s="148"/>
      <c r="O191" s="148"/>
      <c r="P191" s="148"/>
      <c r="Q191" s="148"/>
      <c r="R191" s="148"/>
      <c r="S191" s="148"/>
      <c r="T191" s="148"/>
      <c r="U191" s="148"/>
      <c r="V191" s="148"/>
      <c r="W191" s="148"/>
      <c r="X191" s="148"/>
      <c r="Y191" s="148"/>
      <c r="Z191" s="148"/>
    </row>
    <row r="192" spans="1:26" x14ac:dyDescent="0.25">
      <c r="A192" s="230"/>
      <c r="B192" s="230"/>
      <c r="C192" s="256"/>
      <c r="D192" s="230"/>
      <c r="E192" s="230"/>
      <c r="F192" s="230"/>
      <c r="G192" s="230"/>
      <c r="H192" s="230"/>
      <c r="I192" s="230"/>
      <c r="J192" s="230"/>
      <c r="K192" s="148"/>
      <c r="L192" s="148"/>
      <c r="M192" s="148"/>
      <c r="N192" s="148"/>
      <c r="O192" s="148"/>
      <c r="P192" s="148"/>
      <c r="Q192" s="148"/>
      <c r="R192" s="148"/>
      <c r="S192" s="148"/>
      <c r="T192" s="148"/>
      <c r="U192" s="148"/>
      <c r="V192" s="148"/>
      <c r="W192" s="148"/>
      <c r="X192" s="148"/>
      <c r="Y192" s="148"/>
      <c r="Z192" s="148"/>
    </row>
    <row r="193" spans="1:26" x14ac:dyDescent="0.25">
      <c r="A193" s="230"/>
      <c r="B193" s="230"/>
      <c r="C193" s="256"/>
      <c r="D193" s="230"/>
      <c r="E193" s="230"/>
      <c r="F193" s="230"/>
      <c r="G193" s="230"/>
      <c r="H193" s="230"/>
      <c r="I193" s="230"/>
      <c r="J193" s="230"/>
      <c r="K193" s="148"/>
      <c r="L193" s="148"/>
      <c r="M193" s="148"/>
      <c r="N193" s="148"/>
      <c r="O193" s="148"/>
      <c r="P193" s="148"/>
      <c r="Q193" s="148"/>
      <c r="R193" s="148"/>
      <c r="S193" s="148"/>
      <c r="T193" s="148"/>
      <c r="U193" s="148"/>
      <c r="V193" s="148"/>
      <c r="W193" s="148"/>
      <c r="X193" s="148"/>
      <c r="Y193" s="148"/>
      <c r="Z193" s="148"/>
    </row>
    <row r="194" spans="1:26" x14ac:dyDescent="0.25">
      <c r="A194" s="230"/>
      <c r="B194" s="230"/>
      <c r="C194" s="256"/>
      <c r="D194" s="230"/>
      <c r="E194" s="230"/>
      <c r="F194" s="230"/>
      <c r="G194" s="230"/>
      <c r="H194" s="230"/>
      <c r="I194" s="230"/>
      <c r="J194" s="230"/>
      <c r="K194" s="148"/>
      <c r="L194" s="148"/>
      <c r="M194" s="148"/>
      <c r="N194" s="148"/>
      <c r="O194" s="148"/>
      <c r="P194" s="148"/>
      <c r="Q194" s="148"/>
      <c r="R194" s="148"/>
      <c r="S194" s="148"/>
      <c r="T194" s="148"/>
      <c r="U194" s="148"/>
      <c r="V194" s="148"/>
      <c r="W194" s="148"/>
      <c r="X194" s="148"/>
      <c r="Y194" s="148"/>
      <c r="Z194" s="148"/>
    </row>
    <row r="195" spans="1:26" x14ac:dyDescent="0.25">
      <c r="A195" s="230"/>
      <c r="B195" s="230"/>
      <c r="C195" s="256"/>
      <c r="D195" s="230"/>
      <c r="E195" s="230"/>
      <c r="F195" s="230"/>
      <c r="G195" s="230"/>
      <c r="H195" s="230"/>
      <c r="I195" s="230"/>
      <c r="J195" s="230"/>
      <c r="K195" s="148"/>
      <c r="L195" s="148"/>
      <c r="M195" s="148"/>
      <c r="N195" s="148"/>
      <c r="O195" s="148"/>
      <c r="P195" s="148"/>
      <c r="Q195" s="148"/>
      <c r="R195" s="148"/>
      <c r="S195" s="148"/>
      <c r="T195" s="148"/>
      <c r="U195" s="148"/>
      <c r="V195" s="148"/>
      <c r="W195" s="148"/>
      <c r="X195" s="148"/>
      <c r="Y195" s="148"/>
      <c r="Z195" s="148"/>
    </row>
    <row r="196" spans="1:26" x14ac:dyDescent="0.25">
      <c r="A196" s="230"/>
      <c r="B196" s="230"/>
      <c r="C196" s="256"/>
      <c r="D196" s="230"/>
      <c r="E196" s="230"/>
      <c r="F196" s="230"/>
      <c r="G196" s="230"/>
      <c r="H196" s="230"/>
      <c r="I196" s="230"/>
      <c r="J196" s="230"/>
      <c r="K196" s="148"/>
      <c r="L196" s="148"/>
      <c r="M196" s="148"/>
      <c r="N196" s="148"/>
      <c r="O196" s="148"/>
      <c r="P196" s="148"/>
      <c r="Q196" s="148"/>
      <c r="R196" s="148"/>
      <c r="S196" s="148"/>
      <c r="T196" s="148"/>
      <c r="U196" s="148"/>
      <c r="V196" s="148"/>
      <c r="W196" s="148"/>
      <c r="X196" s="148"/>
      <c r="Y196" s="148"/>
      <c r="Z196" s="148"/>
    </row>
    <row r="197" spans="1:26" ht="18.75" x14ac:dyDescent="0.25">
      <c r="A197" s="234"/>
      <c r="B197" s="407" t="s">
        <v>5506</v>
      </c>
      <c r="C197" s="408"/>
      <c r="D197" s="408"/>
      <c r="E197" s="408"/>
      <c r="F197" s="408"/>
      <c r="G197" s="408"/>
      <c r="H197" s="408"/>
      <c r="I197" s="243"/>
      <c r="J197" s="233"/>
      <c r="K197" s="105"/>
      <c r="L197" s="105"/>
      <c r="M197" s="105"/>
      <c r="N197" s="105"/>
      <c r="O197" s="105"/>
      <c r="P197" s="105"/>
      <c r="Q197" s="105"/>
      <c r="R197" s="105"/>
      <c r="S197" s="105"/>
      <c r="T197" s="105"/>
      <c r="U197" s="105"/>
      <c r="V197" s="105"/>
      <c r="W197" s="105"/>
      <c r="X197" s="105"/>
      <c r="Y197" s="105"/>
      <c r="Z197" s="105"/>
    </row>
    <row r="198" spans="1:26" x14ac:dyDescent="0.25">
      <c r="A198" s="234"/>
      <c r="B198" s="232"/>
      <c r="C198" s="232"/>
      <c r="D198" s="232"/>
      <c r="E198" s="232"/>
      <c r="F198" s="232"/>
      <c r="G198" s="232"/>
      <c r="H198" s="232"/>
      <c r="I198" s="232"/>
      <c r="J198" s="233"/>
      <c r="K198" s="105"/>
      <c r="L198" s="105"/>
      <c r="M198" s="105"/>
      <c r="N198" s="105"/>
      <c r="O198" s="105"/>
      <c r="P198" s="105"/>
      <c r="Q198" s="105"/>
      <c r="R198" s="105"/>
      <c r="S198" s="105"/>
      <c r="T198" s="105"/>
      <c r="U198" s="105"/>
      <c r="V198" s="105"/>
      <c r="W198" s="105"/>
      <c r="X198" s="105"/>
      <c r="Y198" s="105"/>
      <c r="Z198" s="105"/>
    </row>
    <row r="199" spans="1:26" x14ac:dyDescent="0.25">
      <c r="A199" s="234"/>
      <c r="B199" s="232"/>
      <c r="C199" s="244" t="s">
        <v>1478</v>
      </c>
      <c r="D199" s="244"/>
      <c r="E199" s="245">
        <f>IF(SUM(D208:D221)=0,"NA",SUM(E208:E221)/SUM(D208:D221))</f>
        <v>1</v>
      </c>
      <c r="F199" s="246"/>
      <c r="G199" s="248"/>
      <c r="H199" s="234"/>
      <c r="I199" s="232"/>
      <c r="J199" s="233"/>
      <c r="K199" s="105"/>
      <c r="L199" s="105"/>
      <c r="M199" s="105"/>
      <c r="N199" s="105"/>
      <c r="O199" s="105"/>
      <c r="P199" s="105"/>
      <c r="Q199" s="105"/>
      <c r="R199" s="105"/>
      <c r="S199" s="105"/>
      <c r="T199" s="105"/>
      <c r="U199" s="105"/>
      <c r="V199" s="105"/>
      <c r="W199" s="105"/>
      <c r="X199" s="105"/>
      <c r="Y199" s="105"/>
      <c r="Z199" s="105"/>
    </row>
    <row r="200" spans="1:26" x14ac:dyDescent="0.25">
      <c r="A200" s="234"/>
      <c r="B200" s="234"/>
      <c r="C200" s="244" t="s">
        <v>1480</v>
      </c>
      <c r="D200" s="244"/>
      <c r="E200" s="245">
        <f>IF(SUM(D208:D221)=0,"NA",SUM(E226:E234)/SUM(D226:D234))</f>
        <v>1</v>
      </c>
      <c r="F200" s="246"/>
      <c r="G200" s="248"/>
      <c r="H200" s="234"/>
      <c r="I200" s="232"/>
      <c r="J200" s="233"/>
      <c r="K200" s="105"/>
      <c r="L200" s="105"/>
      <c r="M200" s="105"/>
      <c r="N200" s="105"/>
      <c r="O200" s="105"/>
      <c r="P200" s="105"/>
      <c r="Q200" s="105"/>
      <c r="R200" s="105"/>
      <c r="S200" s="105"/>
      <c r="T200" s="105"/>
      <c r="U200" s="105"/>
      <c r="V200" s="105"/>
      <c r="W200" s="105"/>
      <c r="X200" s="105"/>
      <c r="Y200" s="105"/>
      <c r="Z200" s="105"/>
    </row>
    <row r="201" spans="1:26" x14ac:dyDescent="0.25">
      <c r="A201" s="234"/>
      <c r="B201" s="234"/>
      <c r="C201" s="244" t="s">
        <v>1482</v>
      </c>
      <c r="D201" s="244"/>
      <c r="E201" s="177">
        <f>IF(SUM(D210:D221)=0,"NA",E199*0.6+E200*0.4)</f>
        <v>1</v>
      </c>
      <c r="F201" s="249"/>
      <c r="G201" s="235" t="s">
        <v>3917</v>
      </c>
      <c r="H201" s="234"/>
      <c r="I201" s="232"/>
      <c r="J201" s="233"/>
      <c r="K201" s="105"/>
      <c r="L201" s="105"/>
      <c r="M201" s="105"/>
      <c r="N201" s="105"/>
      <c r="O201" s="105"/>
      <c r="P201" s="105"/>
      <c r="Q201" s="105"/>
      <c r="R201" s="105"/>
      <c r="S201" s="105"/>
      <c r="T201" s="105"/>
      <c r="U201" s="105"/>
      <c r="V201" s="105"/>
      <c r="W201" s="105"/>
      <c r="X201" s="105"/>
      <c r="Y201" s="105"/>
      <c r="Z201" s="105"/>
    </row>
    <row r="202" spans="1:26" x14ac:dyDescent="0.25">
      <c r="A202" s="234"/>
      <c r="B202" s="234"/>
      <c r="C202" s="234"/>
      <c r="D202" s="234"/>
      <c r="E202" s="236"/>
      <c r="F202" s="236"/>
      <c r="G202" s="234"/>
      <c r="H202" s="234"/>
      <c r="I202" s="232"/>
      <c r="J202" s="233"/>
      <c r="K202" s="105"/>
      <c r="L202" s="105"/>
      <c r="M202" s="105"/>
      <c r="N202" s="105"/>
      <c r="O202" s="105"/>
      <c r="P202" s="105"/>
      <c r="Q202" s="105"/>
      <c r="R202" s="105"/>
      <c r="S202" s="105"/>
      <c r="T202" s="105"/>
      <c r="U202" s="105"/>
      <c r="V202" s="105"/>
      <c r="W202" s="105"/>
      <c r="X202" s="105"/>
      <c r="Y202" s="105"/>
      <c r="Z202" s="105"/>
    </row>
    <row r="203" spans="1:26" x14ac:dyDescent="0.25">
      <c r="A203" s="230"/>
      <c r="B203" s="231"/>
      <c r="C203" s="232"/>
      <c r="D203" s="231"/>
      <c r="E203" s="231"/>
      <c r="F203" s="231"/>
      <c r="G203" s="231"/>
      <c r="H203" s="232"/>
      <c r="I203" s="232"/>
      <c r="J203" s="233"/>
      <c r="K203" s="148"/>
      <c r="L203" s="148"/>
      <c r="M203" s="148"/>
      <c r="N203" s="148"/>
      <c r="O203" s="148"/>
      <c r="P203" s="148"/>
      <c r="Q203" s="148"/>
      <c r="R203" s="148"/>
      <c r="S203" s="148"/>
      <c r="T203" s="148"/>
      <c r="U203" s="148"/>
      <c r="V203" s="148"/>
      <c r="W203" s="148"/>
      <c r="X203" s="148"/>
      <c r="Y203" s="148"/>
      <c r="Z203" s="148"/>
    </row>
    <row r="204" spans="1:26" x14ac:dyDescent="0.25">
      <c r="A204" s="230"/>
      <c r="B204" s="91"/>
      <c r="C204" s="251"/>
      <c r="D204" s="252"/>
      <c r="E204" s="409"/>
      <c r="F204" s="410"/>
      <c r="G204" s="410"/>
      <c r="H204" s="252"/>
      <c r="I204" s="92"/>
      <c r="J204" s="233"/>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234" t="s">
        <v>1484</v>
      </c>
      <c r="D205" s="253"/>
      <c r="E205" s="253"/>
      <c r="F205" s="253"/>
      <c r="G205" s="253"/>
      <c r="H205" s="253"/>
      <c r="I205" s="93"/>
      <c r="J205" s="233"/>
      <c r="K205" s="148"/>
      <c r="L205" s="148"/>
      <c r="M205" s="148"/>
      <c r="N205" s="148"/>
      <c r="O205" s="148"/>
      <c r="P205" s="148"/>
      <c r="Q205" s="148"/>
      <c r="R205" s="148"/>
      <c r="S205" s="148"/>
      <c r="T205" s="148"/>
      <c r="U205" s="148"/>
      <c r="V205" s="148"/>
      <c r="W205" s="148"/>
      <c r="X205" s="148"/>
      <c r="Y205" s="148"/>
      <c r="Z205" s="148"/>
    </row>
    <row r="206" spans="1:26" x14ac:dyDescent="0.25">
      <c r="A206" s="230"/>
      <c r="B206" s="123"/>
      <c r="C206" s="234"/>
      <c r="D206" s="253"/>
      <c r="E206" s="253"/>
      <c r="F206" s="253"/>
      <c r="G206" s="253"/>
      <c r="H206" s="253"/>
      <c r="I206" s="93"/>
      <c r="J206" s="233"/>
      <c r="K206" s="148"/>
      <c r="L206" s="148"/>
      <c r="M206" s="148"/>
      <c r="N206" s="148"/>
      <c r="O206" s="148"/>
      <c r="P206" s="148"/>
      <c r="Q206" s="148"/>
      <c r="R206" s="148"/>
      <c r="S206" s="148"/>
      <c r="T206" s="148"/>
      <c r="U206" s="148"/>
      <c r="V206" s="148"/>
      <c r="W206" s="148"/>
      <c r="X206" s="148"/>
      <c r="Y206" s="148"/>
      <c r="Z206" s="148"/>
    </row>
    <row r="207" spans="1:26" x14ac:dyDescent="0.25">
      <c r="A207" s="230"/>
      <c r="B207" s="123"/>
      <c r="C207" s="232" t="s">
        <v>726</v>
      </c>
      <c r="D207" s="231"/>
      <c r="E207" s="231" t="s">
        <v>1485</v>
      </c>
      <c r="F207" s="231" t="s">
        <v>712</v>
      </c>
      <c r="G207" s="231" t="s">
        <v>1486</v>
      </c>
      <c r="H207" s="253"/>
      <c r="I207" s="93"/>
      <c r="J207" s="233"/>
      <c r="K207" s="148"/>
      <c r="L207" s="148"/>
      <c r="M207" s="148"/>
      <c r="N207" s="148"/>
      <c r="O207" s="148"/>
      <c r="P207" s="148"/>
      <c r="Q207" s="148"/>
      <c r="R207" s="148"/>
      <c r="S207" s="148"/>
      <c r="T207" s="148"/>
      <c r="U207" s="148"/>
      <c r="V207" s="148"/>
      <c r="W207" s="148"/>
      <c r="X207" s="148"/>
      <c r="Y207" s="148"/>
      <c r="Z207" s="148"/>
    </row>
    <row r="208" spans="1:26" x14ac:dyDescent="0.25">
      <c r="A208" s="230"/>
      <c r="B208" s="123"/>
      <c r="C208" s="124" t="s">
        <v>1487</v>
      </c>
      <c r="D208" s="153">
        <f t="shared" ref="D208:D221" si="13">IF(E208="Justificado",0,1)</f>
        <v>1</v>
      </c>
      <c r="E208" s="126">
        <v>1</v>
      </c>
      <c r="F208" s="126"/>
      <c r="G208" s="127"/>
      <c r="H208" s="253"/>
      <c r="I208" s="93"/>
      <c r="J208" s="233"/>
      <c r="K208" s="148"/>
      <c r="L208" s="148"/>
      <c r="M208" s="148"/>
      <c r="N208" s="148"/>
      <c r="O208" s="148"/>
      <c r="P208" s="148"/>
      <c r="Q208" s="148"/>
      <c r="R208" s="148"/>
      <c r="S208" s="148"/>
      <c r="T208" s="148"/>
      <c r="U208" s="148"/>
      <c r="V208" s="148"/>
      <c r="W208" s="148"/>
      <c r="X208" s="148"/>
      <c r="Y208" s="148"/>
      <c r="Z208" s="148"/>
    </row>
    <row r="209" spans="1:26" ht="24" x14ac:dyDescent="0.25">
      <c r="A209" s="230"/>
      <c r="B209" s="123"/>
      <c r="C209" s="124" t="s">
        <v>1488</v>
      </c>
      <c r="D209" s="153">
        <f t="shared" si="13"/>
        <v>1</v>
      </c>
      <c r="E209" s="126">
        <v>1</v>
      </c>
      <c r="F209" s="126"/>
      <c r="G209" s="127"/>
      <c r="H209" s="253"/>
      <c r="I209" s="93"/>
      <c r="J209" s="233"/>
      <c r="K209" s="148"/>
      <c r="L209" s="148"/>
      <c r="M209" s="148"/>
      <c r="N209" s="148"/>
      <c r="O209" s="148"/>
      <c r="P209" s="148"/>
      <c r="Q209" s="148"/>
      <c r="R209" s="148"/>
      <c r="S209" s="148"/>
      <c r="T209" s="148"/>
      <c r="U209" s="148"/>
      <c r="V209" s="148"/>
      <c r="W209" s="148"/>
      <c r="X209" s="148"/>
      <c r="Y209" s="148"/>
      <c r="Z209" s="148"/>
    </row>
    <row r="210" spans="1:26" x14ac:dyDescent="0.25">
      <c r="A210" s="230"/>
      <c r="B210" s="49"/>
      <c r="C210" s="128" t="s">
        <v>5507</v>
      </c>
      <c r="D210" s="153">
        <f t="shared" si="13"/>
        <v>1</v>
      </c>
      <c r="E210" s="126">
        <v>1</v>
      </c>
      <c r="F210" s="126"/>
      <c r="G210" s="127"/>
      <c r="H210" s="253"/>
      <c r="I210" s="93"/>
      <c r="J210" s="230"/>
      <c r="K210" s="148"/>
      <c r="L210" s="148"/>
      <c r="M210" s="148"/>
      <c r="N210" s="148"/>
      <c r="O210" s="148"/>
      <c r="P210" s="148"/>
      <c r="Q210" s="148"/>
      <c r="R210" s="148"/>
      <c r="S210" s="148"/>
      <c r="T210" s="148"/>
      <c r="U210" s="148"/>
      <c r="V210" s="148"/>
      <c r="W210" s="148"/>
      <c r="X210" s="148"/>
      <c r="Y210" s="148"/>
      <c r="Z210" s="148"/>
    </row>
    <row r="211" spans="1:26" x14ac:dyDescent="0.25">
      <c r="A211" s="230"/>
      <c r="B211" s="49"/>
      <c r="C211" s="128" t="s">
        <v>5508</v>
      </c>
      <c r="D211" s="153">
        <f t="shared" si="13"/>
        <v>1</v>
      </c>
      <c r="E211" s="126">
        <v>1</v>
      </c>
      <c r="F211" s="126"/>
      <c r="G211" s="127"/>
      <c r="H211" s="253"/>
      <c r="I211" s="93"/>
      <c r="J211" s="230"/>
      <c r="K211" s="148"/>
      <c r="L211" s="148"/>
      <c r="M211" s="148"/>
      <c r="N211" s="148"/>
      <c r="O211" s="148"/>
      <c r="P211" s="148"/>
      <c r="Q211" s="148"/>
      <c r="R211" s="148"/>
      <c r="S211" s="148"/>
      <c r="T211" s="148"/>
      <c r="U211" s="148"/>
      <c r="V211" s="148"/>
      <c r="W211" s="148"/>
      <c r="X211" s="148"/>
      <c r="Y211" s="148"/>
      <c r="Z211" s="148"/>
    </row>
    <row r="212" spans="1:26" x14ac:dyDescent="0.25">
      <c r="A212" s="230"/>
      <c r="B212" s="49"/>
      <c r="C212" s="128" t="s">
        <v>5509</v>
      </c>
      <c r="D212" s="153">
        <f t="shared" si="13"/>
        <v>1</v>
      </c>
      <c r="E212" s="126">
        <v>1</v>
      </c>
      <c r="F212" s="126"/>
      <c r="G212" s="127"/>
      <c r="H212" s="253"/>
      <c r="I212" s="93"/>
      <c r="J212" s="230"/>
      <c r="K212" s="148"/>
      <c r="L212" s="148"/>
      <c r="M212" s="148"/>
      <c r="N212" s="148"/>
      <c r="O212" s="148"/>
      <c r="P212" s="148"/>
      <c r="Q212" s="148"/>
      <c r="R212" s="148"/>
      <c r="S212" s="148"/>
      <c r="T212" s="148"/>
      <c r="U212" s="148"/>
      <c r="V212" s="148"/>
      <c r="W212" s="148"/>
      <c r="X212" s="148"/>
      <c r="Y212" s="148"/>
      <c r="Z212" s="148"/>
    </row>
    <row r="213" spans="1:26" x14ac:dyDescent="0.25">
      <c r="A213" s="230"/>
      <c r="B213" s="49"/>
      <c r="C213" s="128" t="s">
        <v>5510</v>
      </c>
      <c r="D213" s="153">
        <f t="shared" si="13"/>
        <v>1</v>
      </c>
      <c r="E213" s="126">
        <v>1</v>
      </c>
      <c r="F213" s="126"/>
      <c r="G213" s="127"/>
      <c r="H213" s="253"/>
      <c r="I213" s="93"/>
      <c r="J213" s="230"/>
      <c r="K213" s="148"/>
      <c r="L213" s="148"/>
      <c r="M213" s="148"/>
      <c r="N213" s="148"/>
      <c r="O213" s="148"/>
      <c r="P213" s="148"/>
      <c r="Q213" s="148"/>
      <c r="R213" s="148"/>
      <c r="S213" s="148"/>
      <c r="T213" s="148"/>
      <c r="U213" s="148"/>
      <c r="V213" s="148"/>
      <c r="W213" s="148"/>
      <c r="X213" s="148"/>
      <c r="Y213" s="148"/>
      <c r="Z213" s="148"/>
    </row>
    <row r="214" spans="1:26" ht="24" x14ac:dyDescent="0.25">
      <c r="A214" s="230"/>
      <c r="B214" s="49"/>
      <c r="C214" s="128" t="s">
        <v>5511</v>
      </c>
      <c r="D214" s="153">
        <f t="shared" si="13"/>
        <v>1</v>
      </c>
      <c r="E214" s="126">
        <v>1</v>
      </c>
      <c r="F214" s="126"/>
      <c r="G214" s="127"/>
      <c r="H214" s="253"/>
      <c r="I214" s="93"/>
      <c r="J214" s="230"/>
      <c r="K214" s="148"/>
      <c r="L214" s="148"/>
      <c r="M214" s="148"/>
      <c r="N214" s="148"/>
      <c r="O214" s="148"/>
      <c r="P214" s="148"/>
      <c r="Q214" s="148"/>
      <c r="R214" s="148"/>
      <c r="S214" s="148"/>
      <c r="T214" s="148"/>
      <c r="U214" s="148"/>
      <c r="V214" s="148"/>
      <c r="W214" s="148"/>
      <c r="X214" s="148"/>
      <c r="Y214" s="148"/>
      <c r="Z214" s="148"/>
    </row>
    <row r="215" spans="1:26" ht="24" x14ac:dyDescent="0.25">
      <c r="A215" s="230"/>
      <c r="B215" s="49"/>
      <c r="C215" s="128" t="s">
        <v>5512</v>
      </c>
      <c r="D215" s="153">
        <f t="shared" si="13"/>
        <v>1</v>
      </c>
      <c r="E215" s="126">
        <v>1</v>
      </c>
      <c r="F215" s="126"/>
      <c r="G215" s="127"/>
      <c r="H215" s="253"/>
      <c r="I215" s="93"/>
      <c r="J215" s="230"/>
      <c r="K215" s="148"/>
      <c r="L215" s="148"/>
      <c r="M215" s="148"/>
      <c r="N215" s="148"/>
      <c r="O215" s="148"/>
      <c r="P215" s="148"/>
      <c r="Q215" s="148"/>
      <c r="R215" s="148"/>
      <c r="S215" s="148"/>
      <c r="T215" s="148"/>
      <c r="U215" s="148"/>
      <c r="V215" s="148"/>
      <c r="W215" s="148"/>
      <c r="X215" s="148"/>
      <c r="Y215" s="148"/>
      <c r="Z215" s="148"/>
    </row>
    <row r="216" spans="1:26" ht="24" x14ac:dyDescent="0.25">
      <c r="A216" s="230"/>
      <c r="B216" s="49"/>
      <c r="C216" s="128" t="s">
        <v>5513</v>
      </c>
      <c r="D216" s="153">
        <f t="shared" si="13"/>
        <v>1</v>
      </c>
      <c r="E216" s="126">
        <v>1</v>
      </c>
      <c r="F216" s="126"/>
      <c r="G216" s="127"/>
      <c r="H216" s="253"/>
      <c r="I216" s="93"/>
      <c r="J216" s="230"/>
      <c r="K216" s="148"/>
      <c r="L216" s="148"/>
      <c r="M216" s="148"/>
      <c r="N216" s="148"/>
      <c r="O216" s="148"/>
      <c r="P216" s="148"/>
      <c r="Q216" s="148"/>
      <c r="R216" s="148"/>
      <c r="S216" s="148"/>
      <c r="T216" s="148"/>
      <c r="U216" s="148"/>
      <c r="V216" s="148"/>
      <c r="W216" s="148"/>
      <c r="X216" s="148"/>
      <c r="Y216" s="148"/>
      <c r="Z216" s="148"/>
    </row>
    <row r="217" spans="1:26" ht="24" x14ac:dyDescent="0.25">
      <c r="A217" s="230"/>
      <c r="B217" s="49"/>
      <c r="C217" s="128" t="s">
        <v>5514</v>
      </c>
      <c r="D217" s="153">
        <f t="shared" si="13"/>
        <v>1</v>
      </c>
      <c r="E217" s="126">
        <v>1</v>
      </c>
      <c r="F217" s="126"/>
      <c r="G217" s="127"/>
      <c r="H217" s="253"/>
      <c r="I217" s="93"/>
      <c r="J217" s="230"/>
      <c r="K217" s="148"/>
      <c r="L217" s="148"/>
      <c r="M217" s="148"/>
      <c r="N217" s="148"/>
      <c r="O217" s="148"/>
      <c r="P217" s="148"/>
      <c r="Q217" s="148"/>
      <c r="R217" s="148"/>
      <c r="S217" s="148"/>
      <c r="T217" s="148"/>
      <c r="U217" s="148"/>
      <c r="V217" s="148"/>
      <c r="W217" s="148"/>
      <c r="X217" s="148"/>
      <c r="Y217" s="148"/>
      <c r="Z217" s="148"/>
    </row>
    <row r="218" spans="1:26" x14ac:dyDescent="0.25">
      <c r="A218" s="230"/>
      <c r="B218" s="49"/>
      <c r="C218" s="128" t="s">
        <v>5515</v>
      </c>
      <c r="D218" s="153">
        <f t="shared" si="13"/>
        <v>1</v>
      </c>
      <c r="E218" s="126">
        <v>1</v>
      </c>
      <c r="F218" s="126"/>
      <c r="G218" s="127"/>
      <c r="H218" s="253"/>
      <c r="I218" s="93"/>
      <c r="J218" s="230"/>
      <c r="K218" s="148"/>
      <c r="L218" s="148"/>
      <c r="M218" s="148"/>
      <c r="N218" s="148"/>
      <c r="O218" s="148"/>
      <c r="P218" s="148"/>
      <c r="Q218" s="148"/>
      <c r="R218" s="148"/>
      <c r="S218" s="148"/>
      <c r="T218" s="148"/>
      <c r="U218" s="148"/>
      <c r="V218" s="148"/>
      <c r="W218" s="148"/>
      <c r="X218" s="148"/>
      <c r="Y218" s="148"/>
      <c r="Z218" s="148"/>
    </row>
    <row r="219" spans="1:26" ht="24" x14ac:dyDescent="0.25">
      <c r="A219" s="230"/>
      <c r="B219" s="49"/>
      <c r="C219" s="128" t="s">
        <v>5516</v>
      </c>
      <c r="D219" s="153">
        <f t="shared" si="13"/>
        <v>1</v>
      </c>
      <c r="E219" s="126">
        <v>1</v>
      </c>
      <c r="F219" s="126"/>
      <c r="G219" s="127"/>
      <c r="H219" s="253"/>
      <c r="I219" s="93"/>
      <c r="J219" s="230"/>
      <c r="K219" s="148"/>
      <c r="L219" s="148"/>
      <c r="M219" s="148"/>
      <c r="N219" s="148"/>
      <c r="O219" s="148"/>
      <c r="P219" s="148"/>
      <c r="Q219" s="148"/>
      <c r="R219" s="148"/>
      <c r="S219" s="148"/>
      <c r="T219" s="148"/>
      <c r="U219" s="148"/>
      <c r="V219" s="148"/>
      <c r="W219" s="148"/>
      <c r="X219" s="148"/>
      <c r="Y219" s="148"/>
      <c r="Z219" s="148"/>
    </row>
    <row r="220" spans="1:26" ht="84" x14ac:dyDescent="0.25">
      <c r="A220" s="230"/>
      <c r="B220" s="49"/>
      <c r="C220" s="128" t="s">
        <v>5517</v>
      </c>
      <c r="D220" s="153">
        <f t="shared" si="13"/>
        <v>1</v>
      </c>
      <c r="E220" s="126">
        <v>1</v>
      </c>
      <c r="F220" s="126"/>
      <c r="G220" s="127"/>
      <c r="H220" s="253"/>
      <c r="I220" s="129"/>
      <c r="J220" s="230"/>
      <c r="K220" s="148"/>
      <c r="L220" s="148"/>
      <c r="M220" s="148"/>
      <c r="N220" s="148"/>
      <c r="O220" s="148"/>
      <c r="P220" s="148"/>
      <c r="Q220" s="148"/>
      <c r="R220" s="148"/>
      <c r="S220" s="148"/>
      <c r="T220" s="148"/>
      <c r="U220" s="148"/>
      <c r="V220" s="148"/>
      <c r="W220" s="148"/>
      <c r="X220" s="148"/>
      <c r="Y220" s="148"/>
      <c r="Z220" s="148"/>
    </row>
    <row r="221" spans="1:26" x14ac:dyDescent="0.25">
      <c r="A221" s="230"/>
      <c r="B221" s="49"/>
      <c r="C221" s="128" t="s">
        <v>5518</v>
      </c>
      <c r="D221" s="153">
        <f t="shared" si="13"/>
        <v>1</v>
      </c>
      <c r="E221" s="126">
        <v>1</v>
      </c>
      <c r="F221" s="126"/>
      <c r="G221" s="127"/>
      <c r="H221" s="253"/>
      <c r="I221" s="129"/>
      <c r="J221" s="230"/>
      <c r="K221" s="148"/>
      <c r="L221" s="148"/>
      <c r="M221" s="148"/>
      <c r="N221" s="148"/>
      <c r="O221" s="148"/>
      <c r="P221" s="148"/>
      <c r="Q221" s="148"/>
      <c r="R221" s="148"/>
      <c r="S221" s="148"/>
      <c r="T221" s="148"/>
      <c r="U221" s="148"/>
      <c r="V221" s="148"/>
      <c r="W221" s="148"/>
      <c r="X221" s="148"/>
      <c r="Y221" s="148"/>
      <c r="Z221" s="148"/>
    </row>
    <row r="222" spans="1:26" x14ac:dyDescent="0.25">
      <c r="A222" s="230"/>
      <c r="B222" s="49"/>
      <c r="C222" s="234"/>
      <c r="D222" s="253"/>
      <c r="E222" s="253"/>
      <c r="F222" s="253"/>
      <c r="G222" s="253"/>
      <c r="H222" s="253"/>
      <c r="I222" s="129"/>
      <c r="J222" s="230"/>
      <c r="K222" s="148"/>
      <c r="L222" s="148"/>
      <c r="M222" s="148"/>
      <c r="N222" s="148"/>
      <c r="O222" s="148"/>
      <c r="P222" s="148"/>
      <c r="Q222" s="148"/>
      <c r="R222" s="148"/>
      <c r="S222" s="148"/>
      <c r="T222" s="148"/>
      <c r="U222" s="148"/>
      <c r="V222" s="148"/>
      <c r="W222" s="148"/>
      <c r="X222" s="148"/>
      <c r="Y222" s="148"/>
      <c r="Z222" s="148"/>
    </row>
    <row r="223" spans="1:26" x14ac:dyDescent="0.25">
      <c r="A223" s="230"/>
      <c r="B223" s="49"/>
      <c r="C223" s="234" t="s">
        <v>1480</v>
      </c>
      <c r="D223" s="253"/>
      <c r="E223" s="253"/>
      <c r="F223" s="253"/>
      <c r="G223" s="253"/>
      <c r="H223" s="253"/>
      <c r="I223" s="129"/>
      <c r="J223" s="230"/>
      <c r="K223" s="148"/>
      <c r="L223" s="148"/>
      <c r="M223" s="148"/>
      <c r="N223" s="148"/>
      <c r="O223" s="148"/>
      <c r="P223" s="148"/>
      <c r="Q223" s="148"/>
      <c r="R223" s="148"/>
      <c r="S223" s="148"/>
      <c r="T223" s="148"/>
      <c r="U223" s="148"/>
      <c r="V223" s="148"/>
      <c r="W223" s="148"/>
      <c r="X223" s="148"/>
      <c r="Y223" s="148"/>
      <c r="Z223" s="148"/>
    </row>
    <row r="224" spans="1:26" x14ac:dyDescent="0.25">
      <c r="A224" s="230"/>
      <c r="B224" s="49"/>
      <c r="C224" s="234"/>
      <c r="D224" s="253"/>
      <c r="E224" s="253"/>
      <c r="F224" s="253"/>
      <c r="G224" s="253"/>
      <c r="H224" s="253"/>
      <c r="I224" s="129"/>
      <c r="J224" s="230"/>
      <c r="K224" s="148"/>
      <c r="L224" s="148"/>
      <c r="M224" s="148"/>
      <c r="N224" s="148"/>
      <c r="O224" s="148"/>
      <c r="P224" s="148"/>
      <c r="Q224" s="148"/>
      <c r="R224" s="148"/>
      <c r="S224" s="148"/>
      <c r="T224" s="148"/>
      <c r="U224" s="148"/>
      <c r="V224" s="148"/>
      <c r="W224" s="148"/>
      <c r="X224" s="148"/>
      <c r="Y224" s="148"/>
      <c r="Z224" s="148"/>
    </row>
    <row r="225" spans="1:26" x14ac:dyDescent="0.25">
      <c r="A225" s="230"/>
      <c r="B225" s="49"/>
      <c r="C225" s="232" t="s">
        <v>726</v>
      </c>
      <c r="D225" s="231"/>
      <c r="E225" s="231" t="s">
        <v>1485</v>
      </c>
      <c r="F225" s="231" t="s">
        <v>712</v>
      </c>
      <c r="G225" s="231" t="s">
        <v>1486</v>
      </c>
      <c r="H225" s="253"/>
      <c r="I225" s="129"/>
      <c r="J225" s="230"/>
      <c r="K225" s="148"/>
      <c r="L225" s="148"/>
      <c r="M225" s="148"/>
      <c r="N225" s="148"/>
      <c r="O225" s="148"/>
      <c r="P225" s="148"/>
      <c r="Q225" s="148"/>
      <c r="R225" s="148"/>
      <c r="S225" s="148"/>
      <c r="T225" s="148"/>
      <c r="U225" s="148"/>
      <c r="V225" s="148"/>
      <c r="W225" s="148"/>
      <c r="X225" s="148"/>
      <c r="Y225" s="148"/>
      <c r="Z225" s="148"/>
    </row>
    <row r="226" spans="1:26" x14ac:dyDescent="0.25">
      <c r="A226" s="230"/>
      <c r="B226" s="49"/>
      <c r="C226" s="130" t="s">
        <v>5270</v>
      </c>
      <c r="D226" s="153">
        <f t="shared" ref="D226:D232" si="14">IF(E226="Justificado",0,1)</f>
        <v>1</v>
      </c>
      <c r="E226" s="126">
        <v>1</v>
      </c>
      <c r="F226" s="126"/>
      <c r="G226" s="127"/>
      <c r="H226" s="253"/>
      <c r="I226" s="129"/>
      <c r="J226" s="230"/>
      <c r="K226" s="148"/>
      <c r="L226" s="148"/>
      <c r="M226" s="148"/>
      <c r="N226" s="148"/>
      <c r="O226" s="148"/>
      <c r="P226" s="148"/>
      <c r="Q226" s="148"/>
      <c r="R226" s="148"/>
      <c r="S226" s="148"/>
      <c r="T226" s="148"/>
      <c r="U226" s="148"/>
      <c r="V226" s="148"/>
      <c r="W226" s="148"/>
      <c r="X226" s="148"/>
      <c r="Y226" s="148"/>
      <c r="Z226" s="148"/>
    </row>
    <row r="227" spans="1:26" ht="36" x14ac:dyDescent="0.25">
      <c r="A227" s="230"/>
      <c r="B227" s="49"/>
      <c r="C227" s="124" t="s">
        <v>5134</v>
      </c>
      <c r="D227" s="153">
        <f t="shared" si="14"/>
        <v>1</v>
      </c>
      <c r="E227" s="126">
        <v>1</v>
      </c>
      <c r="F227" s="126"/>
      <c r="G227" s="127"/>
      <c r="H227" s="253"/>
      <c r="I227" s="129"/>
      <c r="J227" s="230"/>
      <c r="K227" s="148"/>
      <c r="L227" s="148"/>
      <c r="M227" s="148"/>
      <c r="N227" s="148"/>
      <c r="O227" s="148"/>
      <c r="P227" s="148"/>
      <c r="Q227" s="148"/>
      <c r="R227" s="148"/>
      <c r="S227" s="148"/>
      <c r="T227" s="148"/>
      <c r="U227" s="148"/>
      <c r="V227" s="148"/>
      <c r="W227" s="148"/>
      <c r="X227" s="148"/>
      <c r="Y227" s="148"/>
      <c r="Z227" s="148"/>
    </row>
    <row r="228" spans="1:26" ht="36" x14ac:dyDescent="0.25">
      <c r="A228" s="230"/>
      <c r="B228" s="49"/>
      <c r="C228" s="124" t="s">
        <v>5135</v>
      </c>
      <c r="D228" s="153">
        <f t="shared" si="14"/>
        <v>1</v>
      </c>
      <c r="E228" s="126">
        <v>1</v>
      </c>
      <c r="F228" s="126"/>
      <c r="G228" s="127"/>
      <c r="H228" s="253"/>
      <c r="I228" s="129"/>
      <c r="J228" s="230"/>
      <c r="K228" s="148"/>
      <c r="L228" s="148"/>
      <c r="M228" s="148"/>
      <c r="N228" s="148"/>
      <c r="O228" s="148"/>
      <c r="P228" s="148"/>
      <c r="Q228" s="148"/>
      <c r="R228" s="148"/>
      <c r="S228" s="148"/>
      <c r="T228" s="148"/>
      <c r="U228" s="148"/>
      <c r="V228" s="148"/>
      <c r="W228" s="148"/>
      <c r="X228" s="148"/>
      <c r="Y228" s="148"/>
      <c r="Z228" s="148"/>
    </row>
    <row r="229" spans="1:26" ht="24" x14ac:dyDescent="0.25">
      <c r="A229" s="230"/>
      <c r="B229" s="49"/>
      <c r="C229" s="124" t="s">
        <v>5136</v>
      </c>
      <c r="D229" s="153">
        <f t="shared" si="14"/>
        <v>1</v>
      </c>
      <c r="E229" s="126">
        <v>1</v>
      </c>
      <c r="F229" s="126"/>
      <c r="G229" s="127"/>
      <c r="H229" s="253"/>
      <c r="I229" s="129"/>
      <c r="J229" s="230"/>
      <c r="K229" s="148"/>
      <c r="L229" s="148"/>
      <c r="M229" s="148"/>
      <c r="N229" s="148"/>
      <c r="O229" s="148"/>
      <c r="P229" s="148"/>
      <c r="Q229" s="148"/>
      <c r="R229" s="148"/>
      <c r="S229" s="148"/>
      <c r="T229" s="148"/>
      <c r="U229" s="148"/>
      <c r="V229" s="148"/>
      <c r="W229" s="148"/>
      <c r="X229" s="148"/>
      <c r="Y229" s="148"/>
      <c r="Z229" s="148"/>
    </row>
    <row r="230" spans="1:26" ht="24" x14ac:dyDescent="0.25">
      <c r="A230" s="230"/>
      <c r="B230" s="49"/>
      <c r="C230" s="124" t="s">
        <v>4238</v>
      </c>
      <c r="D230" s="153">
        <f t="shared" si="14"/>
        <v>1</v>
      </c>
      <c r="E230" s="126">
        <v>1</v>
      </c>
      <c r="F230" s="126"/>
      <c r="G230" s="127"/>
      <c r="H230" s="253"/>
      <c r="I230" s="129"/>
      <c r="J230" s="230"/>
      <c r="K230" s="148"/>
      <c r="L230" s="148"/>
      <c r="M230" s="148"/>
      <c r="N230" s="148"/>
      <c r="O230" s="148"/>
      <c r="P230" s="148"/>
      <c r="Q230" s="148"/>
      <c r="R230" s="148"/>
      <c r="S230" s="148"/>
      <c r="T230" s="148"/>
      <c r="U230" s="148"/>
      <c r="V230" s="148"/>
      <c r="W230" s="148"/>
      <c r="X230" s="148"/>
      <c r="Y230" s="148"/>
      <c r="Z230" s="148"/>
    </row>
    <row r="231" spans="1:26" ht="24" x14ac:dyDescent="0.25">
      <c r="A231" s="230"/>
      <c r="B231" s="49"/>
      <c r="C231" s="124" t="s">
        <v>5137</v>
      </c>
      <c r="D231" s="153">
        <f t="shared" si="14"/>
        <v>1</v>
      </c>
      <c r="E231" s="126">
        <v>1</v>
      </c>
      <c r="F231" s="126"/>
      <c r="G231" s="127"/>
      <c r="H231" s="253"/>
      <c r="I231" s="129"/>
      <c r="J231" s="230"/>
      <c r="K231" s="148"/>
      <c r="L231" s="148"/>
      <c r="M231" s="148"/>
      <c r="N231" s="148"/>
      <c r="O231" s="148"/>
      <c r="P231" s="148"/>
      <c r="Q231" s="148"/>
      <c r="R231" s="148"/>
      <c r="S231" s="148"/>
      <c r="T231" s="148"/>
      <c r="U231" s="148"/>
      <c r="V231" s="148"/>
      <c r="W231" s="148"/>
      <c r="X231" s="148"/>
      <c r="Y231" s="148"/>
      <c r="Z231" s="148"/>
    </row>
    <row r="232" spans="1:26" ht="36" x14ac:dyDescent="0.25">
      <c r="A232" s="230"/>
      <c r="B232" s="49"/>
      <c r="C232" s="124" t="s">
        <v>5138</v>
      </c>
      <c r="D232" s="153">
        <f t="shared" si="14"/>
        <v>1</v>
      </c>
      <c r="E232" s="126">
        <v>1</v>
      </c>
      <c r="F232" s="126"/>
      <c r="G232" s="127"/>
      <c r="H232" s="253"/>
      <c r="I232" s="129"/>
      <c r="J232" s="230"/>
      <c r="K232" s="148"/>
      <c r="L232" s="148"/>
      <c r="M232" s="148"/>
      <c r="N232" s="148"/>
      <c r="O232" s="148"/>
      <c r="P232" s="148"/>
      <c r="Q232" s="148"/>
      <c r="R232" s="148"/>
      <c r="S232" s="148"/>
      <c r="T232" s="148"/>
      <c r="U232" s="148"/>
      <c r="V232" s="148"/>
      <c r="W232" s="148"/>
      <c r="X232" s="148"/>
      <c r="Y232" s="148"/>
      <c r="Z232" s="148"/>
    </row>
    <row r="233" spans="1:26" ht="36" x14ac:dyDescent="0.25">
      <c r="A233" s="230"/>
      <c r="B233" s="49"/>
      <c r="C233" s="130" t="s">
        <v>5177</v>
      </c>
      <c r="D233" s="153">
        <f t="shared" ref="D233:D234" si="15">IF(E233="Justificado",0,1)</f>
        <v>1</v>
      </c>
      <c r="E233" s="126">
        <v>1</v>
      </c>
      <c r="F233" s="126"/>
      <c r="G233" s="127"/>
      <c r="H233" s="253"/>
      <c r="I233" s="129"/>
      <c r="J233" s="230"/>
      <c r="K233" s="148"/>
      <c r="L233" s="148"/>
      <c r="M233" s="148"/>
      <c r="N233" s="148"/>
      <c r="O233" s="148"/>
      <c r="P233" s="148"/>
      <c r="Q233" s="148"/>
      <c r="R233" s="148"/>
      <c r="S233" s="148"/>
      <c r="T233" s="148"/>
      <c r="U233" s="148"/>
      <c r="V233" s="148"/>
      <c r="W233" s="148"/>
      <c r="X233" s="148"/>
      <c r="Y233" s="148"/>
      <c r="Z233" s="148"/>
    </row>
    <row r="234" spans="1:26" x14ac:dyDescent="0.25">
      <c r="A234" s="230"/>
      <c r="B234" s="49"/>
      <c r="C234" s="124" t="s">
        <v>4716</v>
      </c>
      <c r="D234" s="153">
        <f t="shared" si="15"/>
        <v>1</v>
      </c>
      <c r="E234" s="126">
        <v>1</v>
      </c>
      <c r="F234" s="126"/>
      <c r="G234" s="127"/>
      <c r="H234" s="253"/>
      <c r="I234" s="129"/>
      <c r="J234" s="230"/>
      <c r="K234" s="148"/>
      <c r="L234" s="148"/>
      <c r="M234" s="148"/>
      <c r="N234" s="148"/>
      <c r="O234" s="148"/>
      <c r="P234" s="148"/>
      <c r="Q234" s="148"/>
      <c r="R234" s="148"/>
      <c r="S234" s="148"/>
      <c r="T234" s="148"/>
      <c r="U234" s="148"/>
      <c r="V234" s="148"/>
      <c r="W234" s="148"/>
      <c r="X234" s="148"/>
      <c r="Y234" s="148"/>
      <c r="Z234" s="148"/>
    </row>
    <row r="235" spans="1:26" x14ac:dyDescent="0.25">
      <c r="A235" s="230"/>
      <c r="B235" s="97"/>
      <c r="C235" s="254"/>
      <c r="D235" s="255"/>
      <c r="E235" s="255"/>
      <c r="F235" s="255"/>
      <c r="G235" s="255"/>
      <c r="H235" s="255"/>
      <c r="I235" s="98"/>
      <c r="J235" s="230"/>
      <c r="K235" s="148"/>
      <c r="L235" s="148"/>
      <c r="M235" s="148"/>
      <c r="N235" s="148"/>
      <c r="O235" s="148"/>
      <c r="P235" s="148"/>
      <c r="Q235" s="148"/>
      <c r="R235" s="148"/>
      <c r="S235" s="148"/>
      <c r="T235" s="148"/>
      <c r="U235" s="148"/>
      <c r="V235" s="148"/>
      <c r="W235" s="148"/>
      <c r="X235" s="148"/>
      <c r="Y235" s="148"/>
      <c r="Z235" s="148"/>
    </row>
    <row r="236" spans="1:26" x14ac:dyDescent="0.25">
      <c r="A236" s="230"/>
      <c r="B236" s="230"/>
      <c r="C236" s="256"/>
      <c r="D236" s="230"/>
      <c r="E236" s="230"/>
      <c r="F236" s="230"/>
      <c r="G236" s="230"/>
      <c r="H236" s="230"/>
      <c r="I236" s="230"/>
      <c r="J236" s="230"/>
      <c r="K236" s="148"/>
      <c r="L236" s="148"/>
      <c r="M236" s="148"/>
      <c r="N236" s="148"/>
      <c r="O236" s="148"/>
      <c r="P236" s="148"/>
      <c r="Q236" s="148"/>
      <c r="R236" s="148"/>
      <c r="S236" s="148"/>
      <c r="T236" s="148"/>
      <c r="U236" s="148"/>
      <c r="V236" s="148"/>
      <c r="W236" s="148"/>
      <c r="X236" s="148"/>
      <c r="Y236" s="148"/>
      <c r="Z236" s="148"/>
    </row>
    <row r="237" spans="1:26" x14ac:dyDescent="0.25">
      <c r="A237" s="230"/>
      <c r="B237" s="230"/>
      <c r="C237" s="256"/>
      <c r="D237" s="230"/>
      <c r="E237" s="230"/>
      <c r="F237" s="230"/>
      <c r="G237" s="230"/>
      <c r="H237" s="230"/>
      <c r="I237" s="230"/>
      <c r="J237" s="230"/>
      <c r="K237" s="148"/>
      <c r="L237" s="148"/>
      <c r="M237" s="148"/>
      <c r="N237" s="148"/>
      <c r="O237" s="148"/>
      <c r="P237" s="148"/>
      <c r="Q237" s="148"/>
      <c r="R237" s="148"/>
      <c r="S237" s="148"/>
      <c r="T237" s="148"/>
      <c r="U237" s="148"/>
      <c r="V237" s="148"/>
      <c r="W237" s="148"/>
      <c r="X237" s="148"/>
      <c r="Y237" s="148"/>
      <c r="Z237" s="148"/>
    </row>
    <row r="238" spans="1:26" x14ac:dyDescent="0.25">
      <c r="A238" s="230"/>
      <c r="B238" s="230"/>
      <c r="C238" s="256"/>
      <c r="D238" s="230"/>
      <c r="E238" s="230"/>
      <c r="F238" s="230"/>
      <c r="G238" s="230"/>
      <c r="H238" s="230"/>
      <c r="I238" s="230"/>
      <c r="J238" s="230"/>
      <c r="K238" s="148"/>
      <c r="L238" s="148"/>
      <c r="M238" s="148"/>
      <c r="N238" s="148"/>
      <c r="O238" s="148"/>
      <c r="P238" s="148"/>
      <c r="Q238" s="148"/>
      <c r="R238" s="148"/>
      <c r="S238" s="148"/>
      <c r="T238" s="148"/>
      <c r="U238" s="148"/>
      <c r="V238" s="148"/>
      <c r="W238" s="148"/>
      <c r="X238" s="148"/>
      <c r="Y238" s="148"/>
      <c r="Z238" s="148"/>
    </row>
    <row r="239" spans="1:26" x14ac:dyDescent="0.25">
      <c r="A239" s="230"/>
      <c r="B239" s="230"/>
      <c r="C239" s="256"/>
      <c r="D239" s="230"/>
      <c r="E239" s="230"/>
      <c r="F239" s="230"/>
      <c r="G239" s="230"/>
      <c r="H239" s="230"/>
      <c r="I239" s="230"/>
      <c r="J239" s="230"/>
      <c r="K239" s="148"/>
      <c r="L239" s="148"/>
      <c r="M239" s="148"/>
      <c r="N239" s="148"/>
      <c r="O239" s="148"/>
      <c r="P239" s="148"/>
      <c r="Q239" s="148"/>
      <c r="R239" s="148"/>
      <c r="S239" s="148"/>
      <c r="T239" s="148"/>
      <c r="U239" s="148"/>
      <c r="V239" s="148"/>
      <c r="W239" s="148"/>
      <c r="X239" s="148"/>
      <c r="Y239" s="148"/>
      <c r="Z239" s="148"/>
    </row>
    <row r="240" spans="1:26" x14ac:dyDescent="0.25">
      <c r="A240" s="230"/>
      <c r="B240" s="230"/>
      <c r="C240" s="256"/>
      <c r="D240" s="230"/>
      <c r="E240" s="230"/>
      <c r="F240" s="230"/>
      <c r="G240" s="230"/>
      <c r="H240" s="230"/>
      <c r="I240" s="230"/>
      <c r="J240" s="230"/>
      <c r="K240" s="148"/>
      <c r="L240" s="148"/>
      <c r="M240" s="148"/>
      <c r="N240" s="148"/>
      <c r="O240" s="148"/>
      <c r="P240" s="148"/>
      <c r="Q240" s="148"/>
      <c r="R240" s="148"/>
      <c r="S240" s="148"/>
      <c r="T240" s="148"/>
      <c r="U240" s="148"/>
      <c r="V240" s="148"/>
      <c r="W240" s="148"/>
      <c r="X240" s="148"/>
      <c r="Y240" s="148"/>
      <c r="Z240" s="148"/>
    </row>
    <row r="241" spans="1:26" x14ac:dyDescent="0.25">
      <c r="A241" s="230"/>
      <c r="B241" s="230"/>
      <c r="C241" s="256"/>
      <c r="D241" s="230"/>
      <c r="E241" s="230"/>
      <c r="F241" s="230"/>
      <c r="G241" s="230"/>
      <c r="H241" s="230"/>
      <c r="I241" s="230"/>
      <c r="J241" s="230"/>
      <c r="K241" s="148"/>
      <c r="L241" s="148"/>
      <c r="M241" s="148"/>
      <c r="N241" s="148"/>
      <c r="O241" s="148"/>
      <c r="P241" s="148"/>
      <c r="Q241" s="148"/>
      <c r="R241" s="148"/>
      <c r="S241" s="148"/>
      <c r="T241" s="148"/>
      <c r="U241" s="148"/>
      <c r="V241" s="148"/>
      <c r="W241" s="148"/>
      <c r="X241" s="148"/>
      <c r="Y241" s="148"/>
      <c r="Z241" s="148"/>
    </row>
    <row r="242" spans="1:26" ht="18.75" x14ac:dyDescent="0.25">
      <c r="A242" s="234"/>
      <c r="B242" s="407" t="s">
        <v>5519</v>
      </c>
      <c r="C242" s="408"/>
      <c r="D242" s="408"/>
      <c r="E242" s="408"/>
      <c r="F242" s="408"/>
      <c r="G242" s="408"/>
      <c r="H242" s="408"/>
      <c r="I242" s="243"/>
      <c r="J242" s="233"/>
      <c r="K242" s="105"/>
      <c r="L242" s="105"/>
      <c r="M242" s="105"/>
      <c r="N242" s="105"/>
      <c r="O242" s="105"/>
      <c r="P242" s="105"/>
      <c r="Q242" s="105"/>
      <c r="R242" s="105"/>
      <c r="S242" s="105"/>
      <c r="T242" s="105"/>
      <c r="U242" s="105"/>
      <c r="V242" s="105"/>
      <c r="W242" s="105"/>
      <c r="X242" s="105"/>
      <c r="Y242" s="105"/>
      <c r="Z242" s="105"/>
    </row>
    <row r="243" spans="1:26" x14ac:dyDescent="0.25">
      <c r="A243" s="234"/>
      <c r="B243" s="232"/>
      <c r="C243" s="232"/>
      <c r="D243" s="232"/>
      <c r="E243" s="232"/>
      <c r="F243" s="232"/>
      <c r="G243" s="232"/>
      <c r="H243" s="232"/>
      <c r="I243" s="232"/>
      <c r="J243" s="233"/>
      <c r="K243" s="105"/>
      <c r="L243" s="105"/>
      <c r="M243" s="105"/>
      <c r="N243" s="105"/>
      <c r="O243" s="105"/>
      <c r="P243" s="105"/>
      <c r="Q243" s="105"/>
      <c r="R243" s="105"/>
      <c r="S243" s="105"/>
      <c r="T243" s="105"/>
      <c r="U243" s="105"/>
      <c r="V243" s="105"/>
      <c r="W243" s="105"/>
      <c r="X243" s="105"/>
      <c r="Y243" s="105"/>
      <c r="Z243" s="105"/>
    </row>
    <row r="244" spans="1:26" x14ac:dyDescent="0.25">
      <c r="A244" s="234"/>
      <c r="B244" s="232"/>
      <c r="C244" s="244" t="s">
        <v>1478</v>
      </c>
      <c r="D244" s="244"/>
      <c r="E244" s="245">
        <f>IF(SUM(D253:D267)=0,"NA",SUM(E253:E267)/SUM(D253:D267))</f>
        <v>1</v>
      </c>
      <c r="F244" s="246"/>
      <c r="G244" s="248"/>
      <c r="H244" s="234"/>
      <c r="I244" s="232"/>
      <c r="J244" s="233"/>
      <c r="K244" s="105"/>
      <c r="L244" s="105"/>
      <c r="M244" s="105"/>
      <c r="N244" s="105"/>
      <c r="O244" s="105"/>
      <c r="P244" s="105"/>
      <c r="Q244" s="105"/>
      <c r="R244" s="105"/>
      <c r="S244" s="105"/>
      <c r="T244" s="105"/>
      <c r="U244" s="105"/>
      <c r="V244" s="105"/>
      <c r="W244" s="105"/>
      <c r="X244" s="105"/>
      <c r="Y244" s="105"/>
      <c r="Z244" s="105"/>
    </row>
    <row r="245" spans="1:26" x14ac:dyDescent="0.25">
      <c r="A245" s="234"/>
      <c r="B245" s="234"/>
      <c r="C245" s="244" t="s">
        <v>1480</v>
      </c>
      <c r="D245" s="244"/>
      <c r="E245" s="245">
        <f>IF(SUM(D253:D267)=0,"NA",SUM(E272:E280)/SUM(D272:D280))</f>
        <v>1</v>
      </c>
      <c r="F245" s="246"/>
      <c r="G245" s="248"/>
      <c r="H245" s="234"/>
      <c r="I245" s="232"/>
      <c r="J245" s="233"/>
      <c r="K245" s="105"/>
      <c r="L245" s="105"/>
      <c r="M245" s="105"/>
      <c r="N245" s="105"/>
      <c r="O245" s="105"/>
      <c r="P245" s="105"/>
      <c r="Q245" s="105"/>
      <c r="R245" s="105"/>
      <c r="S245" s="105"/>
      <c r="T245" s="105"/>
      <c r="U245" s="105"/>
      <c r="V245" s="105"/>
      <c r="W245" s="105"/>
      <c r="X245" s="105"/>
      <c r="Y245" s="105"/>
      <c r="Z245" s="105"/>
    </row>
    <row r="246" spans="1:26" x14ac:dyDescent="0.25">
      <c r="A246" s="234"/>
      <c r="B246" s="234"/>
      <c r="C246" s="244" t="s">
        <v>1482</v>
      </c>
      <c r="D246" s="244"/>
      <c r="E246" s="177">
        <f>IF(SUM(D253:D267)=0,"NA",E244*0.6+E245*0.4)</f>
        <v>1</v>
      </c>
      <c r="F246" s="249"/>
      <c r="G246" s="235" t="s">
        <v>3917</v>
      </c>
      <c r="H246" s="234"/>
      <c r="I246" s="232"/>
      <c r="J246" s="233"/>
      <c r="K246" s="105"/>
      <c r="L246" s="105"/>
      <c r="M246" s="105"/>
      <c r="N246" s="105"/>
      <c r="O246" s="105"/>
      <c r="P246" s="105"/>
      <c r="Q246" s="105"/>
      <c r="R246" s="105"/>
      <c r="S246" s="105"/>
      <c r="T246" s="105"/>
      <c r="U246" s="105"/>
      <c r="V246" s="105"/>
      <c r="W246" s="105"/>
      <c r="X246" s="105"/>
      <c r="Y246" s="105"/>
      <c r="Z246" s="105"/>
    </row>
    <row r="247" spans="1:26" x14ac:dyDescent="0.25">
      <c r="A247" s="234"/>
      <c r="B247" s="234"/>
      <c r="C247" s="234"/>
      <c r="D247" s="234"/>
      <c r="E247" s="236"/>
      <c r="F247" s="236"/>
      <c r="G247" s="234"/>
      <c r="H247" s="234"/>
      <c r="I247" s="232"/>
      <c r="J247" s="233"/>
      <c r="K247" s="105"/>
      <c r="L247" s="105"/>
      <c r="M247" s="105"/>
      <c r="N247" s="105"/>
      <c r="O247" s="105"/>
      <c r="P247" s="105"/>
      <c r="Q247" s="105"/>
      <c r="R247" s="105"/>
      <c r="S247" s="105"/>
      <c r="T247" s="105"/>
      <c r="U247" s="105"/>
      <c r="V247" s="105"/>
      <c r="W247" s="105"/>
      <c r="X247" s="105"/>
      <c r="Y247" s="105"/>
      <c r="Z247" s="105"/>
    </row>
    <row r="248" spans="1:26" x14ac:dyDescent="0.25">
      <c r="A248" s="230"/>
      <c r="B248" s="231"/>
      <c r="C248" s="232"/>
      <c r="D248" s="231"/>
      <c r="E248" s="231"/>
      <c r="F248" s="231"/>
      <c r="G248" s="231"/>
      <c r="H248" s="232"/>
      <c r="I248" s="232"/>
      <c r="J248" s="233"/>
      <c r="K248" s="148"/>
      <c r="L248" s="148"/>
      <c r="M248" s="148"/>
      <c r="N248" s="148"/>
      <c r="O248" s="148"/>
      <c r="P248" s="148"/>
      <c r="Q248" s="148"/>
      <c r="R248" s="148"/>
      <c r="S248" s="148"/>
      <c r="T248" s="148"/>
      <c r="U248" s="148"/>
      <c r="V248" s="148"/>
      <c r="W248" s="148"/>
      <c r="X248" s="148"/>
      <c r="Y248" s="148"/>
      <c r="Z248" s="148"/>
    </row>
    <row r="249" spans="1:26" x14ac:dyDescent="0.25">
      <c r="A249" s="230"/>
      <c r="B249" s="91"/>
      <c r="C249" s="251"/>
      <c r="D249" s="252"/>
      <c r="E249" s="409"/>
      <c r="F249" s="410"/>
      <c r="G249" s="410"/>
      <c r="H249" s="252"/>
      <c r="I249" s="92"/>
      <c r="J249" s="233"/>
      <c r="K249" s="148"/>
      <c r="L249" s="148"/>
      <c r="M249" s="148"/>
      <c r="N249" s="148"/>
      <c r="O249" s="148"/>
      <c r="P249" s="148"/>
      <c r="Q249" s="148"/>
      <c r="R249" s="148"/>
      <c r="S249" s="148"/>
      <c r="T249" s="148"/>
      <c r="U249" s="148"/>
      <c r="V249" s="148"/>
      <c r="W249" s="148"/>
      <c r="X249" s="148"/>
      <c r="Y249" s="148"/>
      <c r="Z249" s="148"/>
    </row>
    <row r="250" spans="1:26" x14ac:dyDescent="0.25">
      <c r="A250" s="230"/>
      <c r="B250" s="49"/>
      <c r="C250" s="234" t="s">
        <v>1484</v>
      </c>
      <c r="D250" s="253"/>
      <c r="E250" s="253"/>
      <c r="F250" s="253"/>
      <c r="G250" s="253"/>
      <c r="H250" s="253"/>
      <c r="I250" s="93"/>
      <c r="J250" s="233"/>
      <c r="K250" s="148"/>
      <c r="L250" s="148"/>
      <c r="M250" s="148"/>
      <c r="N250" s="148"/>
      <c r="O250" s="148"/>
      <c r="P250" s="148"/>
      <c r="Q250" s="148"/>
      <c r="R250" s="148"/>
      <c r="S250" s="148"/>
      <c r="T250" s="148"/>
      <c r="U250" s="148"/>
      <c r="V250" s="148"/>
      <c r="W250" s="148"/>
      <c r="X250" s="148"/>
      <c r="Y250" s="148"/>
      <c r="Z250" s="148"/>
    </row>
    <row r="251" spans="1:26" x14ac:dyDescent="0.25">
      <c r="A251" s="230"/>
      <c r="B251" s="123"/>
      <c r="C251" s="234"/>
      <c r="D251" s="253"/>
      <c r="E251" s="253"/>
      <c r="F251" s="253"/>
      <c r="G251" s="253"/>
      <c r="H251" s="253"/>
      <c r="I251" s="93"/>
      <c r="J251" s="233"/>
      <c r="K251" s="148"/>
      <c r="L251" s="148"/>
      <c r="M251" s="148"/>
      <c r="N251" s="148"/>
      <c r="O251" s="148"/>
      <c r="P251" s="148"/>
      <c r="Q251" s="148"/>
      <c r="R251" s="148"/>
      <c r="S251" s="148"/>
      <c r="T251" s="148"/>
      <c r="U251" s="148"/>
      <c r="V251" s="148"/>
      <c r="W251" s="148"/>
      <c r="X251" s="148"/>
      <c r="Y251" s="148"/>
      <c r="Z251" s="148"/>
    </row>
    <row r="252" spans="1:26" x14ac:dyDescent="0.25">
      <c r="A252" s="230"/>
      <c r="B252" s="123"/>
      <c r="C252" s="232" t="s">
        <v>726</v>
      </c>
      <c r="D252" s="231"/>
      <c r="E252" s="231" t="s">
        <v>1485</v>
      </c>
      <c r="F252" s="231" t="s">
        <v>712</v>
      </c>
      <c r="G252" s="231" t="s">
        <v>1486</v>
      </c>
      <c r="H252" s="253"/>
      <c r="I252" s="93"/>
      <c r="J252" s="233"/>
      <c r="K252" s="148"/>
      <c r="L252" s="148"/>
      <c r="M252" s="148"/>
      <c r="N252" s="148"/>
      <c r="O252" s="148"/>
      <c r="P252" s="148"/>
      <c r="Q252" s="148"/>
      <c r="R252" s="148"/>
      <c r="S252" s="148"/>
      <c r="T252" s="148"/>
      <c r="U252" s="148"/>
      <c r="V252" s="148"/>
      <c r="W252" s="148"/>
      <c r="X252" s="148"/>
      <c r="Y252" s="148"/>
      <c r="Z252" s="148"/>
    </row>
    <row r="253" spans="1:26" x14ac:dyDescent="0.25">
      <c r="A253" s="230"/>
      <c r="B253" s="49"/>
      <c r="C253" s="124" t="s">
        <v>1487</v>
      </c>
      <c r="D253" s="153">
        <f t="shared" ref="D253:D267" si="16">IF(E253="Justificado",0,1)</f>
        <v>1</v>
      </c>
      <c r="E253" s="126">
        <v>1</v>
      </c>
      <c r="F253" s="126"/>
      <c r="G253" s="127"/>
      <c r="H253" s="253"/>
      <c r="I253" s="93"/>
      <c r="J253" s="230"/>
      <c r="K253" s="148"/>
      <c r="L253" s="148"/>
      <c r="M253" s="148"/>
      <c r="N253" s="148"/>
      <c r="O253" s="148"/>
      <c r="P253" s="148"/>
      <c r="Q253" s="148"/>
      <c r="R253" s="148"/>
      <c r="S253" s="148"/>
      <c r="T253" s="148"/>
      <c r="U253" s="148"/>
      <c r="V253" s="148"/>
      <c r="W253" s="148"/>
      <c r="X253" s="148"/>
      <c r="Y253" s="148"/>
      <c r="Z253" s="148"/>
    </row>
    <row r="254" spans="1:26" ht="24" x14ac:dyDescent="0.25">
      <c r="A254" s="230"/>
      <c r="B254" s="49"/>
      <c r="C254" s="124" t="s">
        <v>1488</v>
      </c>
      <c r="D254" s="153">
        <f t="shared" si="16"/>
        <v>1</v>
      </c>
      <c r="E254" s="126">
        <v>1</v>
      </c>
      <c r="F254" s="126"/>
      <c r="G254" s="127"/>
      <c r="H254" s="253"/>
      <c r="I254" s="93"/>
      <c r="J254" s="230"/>
      <c r="K254" s="148"/>
      <c r="L254" s="148"/>
      <c r="M254" s="148"/>
      <c r="N254" s="148"/>
      <c r="O254" s="148"/>
      <c r="P254" s="148"/>
      <c r="Q254" s="148"/>
      <c r="R254" s="148"/>
      <c r="S254" s="148"/>
      <c r="T254" s="148"/>
      <c r="U254" s="148"/>
      <c r="V254" s="148"/>
      <c r="W254" s="148"/>
      <c r="X254" s="148"/>
      <c r="Y254" s="148"/>
      <c r="Z254" s="148"/>
    </row>
    <row r="255" spans="1:26" x14ac:dyDescent="0.25">
      <c r="A255" s="230"/>
      <c r="B255" s="49"/>
      <c r="C255" s="128" t="s">
        <v>5520</v>
      </c>
      <c r="D255" s="153">
        <f t="shared" si="16"/>
        <v>1</v>
      </c>
      <c r="E255" s="126">
        <v>1</v>
      </c>
      <c r="F255" s="126"/>
      <c r="G255" s="127"/>
      <c r="H255" s="253"/>
      <c r="I255" s="93"/>
      <c r="J255" s="230"/>
      <c r="K255" s="148"/>
      <c r="L255" s="148"/>
      <c r="M255" s="148"/>
      <c r="N255" s="148"/>
      <c r="O255" s="148"/>
      <c r="P255" s="148"/>
      <c r="Q255" s="148"/>
      <c r="R255" s="148"/>
      <c r="S255" s="148"/>
      <c r="T255" s="148"/>
      <c r="U255" s="148"/>
      <c r="V255" s="148"/>
      <c r="W255" s="148"/>
      <c r="X255" s="148"/>
      <c r="Y255" s="148"/>
      <c r="Z255" s="148"/>
    </row>
    <row r="256" spans="1:26" x14ac:dyDescent="0.25">
      <c r="A256" s="230"/>
      <c r="B256" s="49"/>
      <c r="C256" s="128" t="s">
        <v>5521</v>
      </c>
      <c r="D256" s="153">
        <f t="shared" si="16"/>
        <v>1</v>
      </c>
      <c r="E256" s="126">
        <v>1</v>
      </c>
      <c r="F256" s="126"/>
      <c r="G256" s="127"/>
      <c r="H256" s="253"/>
      <c r="I256" s="93"/>
      <c r="J256" s="230"/>
      <c r="K256" s="148"/>
      <c r="L256" s="148"/>
      <c r="M256" s="148"/>
      <c r="N256" s="148"/>
      <c r="O256" s="148"/>
      <c r="P256" s="148"/>
      <c r="Q256" s="148"/>
      <c r="R256" s="148"/>
      <c r="S256" s="148"/>
      <c r="T256" s="148"/>
      <c r="U256" s="148"/>
      <c r="V256" s="148"/>
      <c r="W256" s="148"/>
      <c r="X256" s="148"/>
      <c r="Y256" s="148"/>
      <c r="Z256" s="148"/>
    </row>
    <row r="257" spans="1:26" x14ac:dyDescent="0.25">
      <c r="A257" s="230"/>
      <c r="B257" s="49"/>
      <c r="C257" s="128" t="s">
        <v>5522</v>
      </c>
      <c r="D257" s="153">
        <f t="shared" si="16"/>
        <v>1</v>
      </c>
      <c r="E257" s="126">
        <v>1</v>
      </c>
      <c r="F257" s="126"/>
      <c r="G257" s="127"/>
      <c r="H257" s="253"/>
      <c r="I257" s="93"/>
      <c r="J257" s="230"/>
      <c r="K257" s="148"/>
      <c r="L257" s="148"/>
      <c r="M257" s="148"/>
      <c r="N257" s="148"/>
      <c r="O257" s="148"/>
      <c r="P257" s="148"/>
      <c r="Q257" s="148"/>
      <c r="R257" s="148"/>
      <c r="S257" s="148"/>
      <c r="T257" s="148"/>
      <c r="U257" s="148"/>
      <c r="V257" s="148"/>
      <c r="W257" s="148"/>
      <c r="X257" s="148"/>
      <c r="Y257" s="148"/>
      <c r="Z257" s="148"/>
    </row>
    <row r="258" spans="1:26" x14ac:dyDescent="0.25">
      <c r="A258" s="230"/>
      <c r="B258" s="49"/>
      <c r="C258" s="128" t="s">
        <v>5523</v>
      </c>
      <c r="D258" s="153">
        <f t="shared" si="16"/>
        <v>1</v>
      </c>
      <c r="E258" s="126">
        <v>1</v>
      </c>
      <c r="F258" s="126"/>
      <c r="G258" s="127"/>
      <c r="H258" s="253"/>
      <c r="I258" s="93"/>
      <c r="J258" s="230"/>
      <c r="K258" s="148"/>
      <c r="L258" s="148"/>
      <c r="M258" s="148"/>
      <c r="N258" s="148"/>
      <c r="O258" s="148"/>
      <c r="P258" s="148"/>
      <c r="Q258" s="148"/>
      <c r="R258" s="148"/>
      <c r="S258" s="148"/>
      <c r="T258" s="148"/>
      <c r="U258" s="148"/>
      <c r="V258" s="148"/>
      <c r="W258" s="148"/>
      <c r="X258" s="148"/>
      <c r="Y258" s="148"/>
      <c r="Z258" s="148"/>
    </row>
    <row r="259" spans="1:26" x14ac:dyDescent="0.25">
      <c r="A259" s="230"/>
      <c r="B259" s="49"/>
      <c r="C259" s="128" t="s">
        <v>5524</v>
      </c>
      <c r="D259" s="153">
        <f t="shared" si="16"/>
        <v>1</v>
      </c>
      <c r="E259" s="126">
        <v>1</v>
      </c>
      <c r="F259" s="126"/>
      <c r="G259" s="127"/>
      <c r="H259" s="253"/>
      <c r="I259" s="93"/>
      <c r="J259" s="230"/>
      <c r="K259" s="148"/>
      <c r="L259" s="148"/>
      <c r="M259" s="148"/>
      <c r="N259" s="148"/>
      <c r="O259" s="148"/>
      <c r="P259" s="148"/>
      <c r="Q259" s="148"/>
      <c r="R259" s="148"/>
      <c r="S259" s="148"/>
      <c r="T259" s="148"/>
      <c r="U259" s="148"/>
      <c r="V259" s="148"/>
      <c r="W259" s="148"/>
      <c r="X259" s="148"/>
      <c r="Y259" s="148"/>
      <c r="Z259" s="148"/>
    </row>
    <row r="260" spans="1:26" x14ac:dyDescent="0.25">
      <c r="A260" s="230"/>
      <c r="B260" s="49"/>
      <c r="C260" s="128" t="s">
        <v>5525</v>
      </c>
      <c r="D260" s="153">
        <f t="shared" si="16"/>
        <v>1</v>
      </c>
      <c r="E260" s="126">
        <v>1</v>
      </c>
      <c r="F260" s="126"/>
      <c r="G260" s="127"/>
      <c r="H260" s="253"/>
      <c r="I260" s="93"/>
      <c r="J260" s="230"/>
      <c r="K260" s="148"/>
      <c r="L260" s="148"/>
      <c r="M260" s="148"/>
      <c r="N260" s="148"/>
      <c r="O260" s="148"/>
      <c r="P260" s="148"/>
      <c r="Q260" s="148"/>
      <c r="R260" s="148"/>
      <c r="S260" s="148"/>
      <c r="T260" s="148"/>
      <c r="U260" s="148"/>
      <c r="V260" s="148"/>
      <c r="W260" s="148"/>
      <c r="X260" s="148"/>
      <c r="Y260" s="148"/>
      <c r="Z260" s="148"/>
    </row>
    <row r="261" spans="1:26" ht="24" x14ac:dyDescent="0.25">
      <c r="A261" s="230"/>
      <c r="B261" s="49"/>
      <c r="C261" s="128" t="s">
        <v>5526</v>
      </c>
      <c r="D261" s="153">
        <f t="shared" si="16"/>
        <v>1</v>
      </c>
      <c r="E261" s="126">
        <v>1</v>
      </c>
      <c r="F261" s="126"/>
      <c r="G261" s="127"/>
      <c r="H261" s="253"/>
      <c r="I261" s="93"/>
      <c r="J261" s="230"/>
      <c r="K261" s="148"/>
      <c r="L261" s="148"/>
      <c r="M261" s="148"/>
      <c r="N261" s="148"/>
      <c r="O261" s="148"/>
      <c r="P261" s="148"/>
      <c r="Q261" s="148"/>
      <c r="R261" s="148"/>
      <c r="S261" s="148"/>
      <c r="T261" s="148"/>
      <c r="U261" s="148"/>
      <c r="V261" s="148"/>
      <c r="W261" s="148"/>
      <c r="X261" s="148"/>
      <c r="Y261" s="148"/>
      <c r="Z261" s="148"/>
    </row>
    <row r="262" spans="1:26" ht="24" x14ac:dyDescent="0.25">
      <c r="A262" s="230"/>
      <c r="B262" s="49"/>
      <c r="C262" s="128" t="s">
        <v>5527</v>
      </c>
      <c r="D262" s="153">
        <f t="shared" si="16"/>
        <v>1</v>
      </c>
      <c r="E262" s="126">
        <v>1</v>
      </c>
      <c r="F262" s="126"/>
      <c r="G262" s="127"/>
      <c r="H262" s="253"/>
      <c r="I262" s="93"/>
      <c r="J262" s="230"/>
      <c r="K262" s="148"/>
      <c r="L262" s="148"/>
      <c r="M262" s="148"/>
      <c r="N262" s="148"/>
      <c r="O262" s="148"/>
      <c r="P262" s="148"/>
      <c r="Q262" s="148"/>
      <c r="R262" s="148"/>
      <c r="S262" s="148"/>
      <c r="T262" s="148"/>
      <c r="U262" s="148"/>
      <c r="V262" s="148"/>
      <c r="W262" s="148"/>
      <c r="X262" s="148"/>
      <c r="Y262" s="148"/>
      <c r="Z262" s="148"/>
    </row>
    <row r="263" spans="1:26" x14ac:dyDescent="0.25">
      <c r="A263" s="230"/>
      <c r="B263" s="49"/>
      <c r="C263" s="128" t="s">
        <v>5528</v>
      </c>
      <c r="D263" s="153">
        <f t="shared" si="16"/>
        <v>1</v>
      </c>
      <c r="E263" s="126">
        <v>1</v>
      </c>
      <c r="F263" s="126"/>
      <c r="G263" s="127"/>
      <c r="H263" s="253"/>
      <c r="I263" s="93"/>
      <c r="J263" s="230"/>
      <c r="K263" s="148"/>
      <c r="L263" s="148"/>
      <c r="M263" s="148"/>
      <c r="N263" s="148"/>
      <c r="O263" s="148"/>
      <c r="P263" s="148"/>
      <c r="Q263" s="148"/>
      <c r="R263" s="148"/>
      <c r="S263" s="148"/>
      <c r="T263" s="148"/>
      <c r="U263" s="148"/>
      <c r="V263" s="148"/>
      <c r="W263" s="148"/>
      <c r="X263" s="148"/>
      <c r="Y263" s="148"/>
      <c r="Z263" s="148"/>
    </row>
    <row r="264" spans="1:26" x14ac:dyDescent="0.25">
      <c r="A264" s="230"/>
      <c r="B264" s="49"/>
      <c r="C264" s="128" t="s">
        <v>5529</v>
      </c>
      <c r="D264" s="153">
        <f t="shared" si="16"/>
        <v>1</v>
      </c>
      <c r="E264" s="126">
        <v>1</v>
      </c>
      <c r="F264" s="126"/>
      <c r="G264" s="127"/>
      <c r="H264" s="253"/>
      <c r="I264" s="93"/>
      <c r="J264" s="230"/>
      <c r="K264" s="148"/>
      <c r="L264" s="148"/>
      <c r="M264" s="148"/>
      <c r="N264" s="148"/>
      <c r="O264" s="148"/>
      <c r="P264" s="148"/>
      <c r="Q264" s="148"/>
      <c r="R264" s="148"/>
      <c r="S264" s="148"/>
      <c r="T264" s="148"/>
      <c r="U264" s="148"/>
      <c r="V264" s="148"/>
      <c r="W264" s="148"/>
      <c r="X264" s="148"/>
      <c r="Y264" s="148"/>
      <c r="Z264" s="148"/>
    </row>
    <row r="265" spans="1:26" ht="24" x14ac:dyDescent="0.25">
      <c r="A265" s="230"/>
      <c r="B265" s="49"/>
      <c r="C265" s="128" t="s">
        <v>5530</v>
      </c>
      <c r="D265" s="153">
        <f t="shared" si="16"/>
        <v>1</v>
      </c>
      <c r="E265" s="126">
        <v>1</v>
      </c>
      <c r="F265" s="126"/>
      <c r="G265" s="127"/>
      <c r="H265" s="253"/>
      <c r="I265" s="93"/>
      <c r="J265" s="230"/>
      <c r="K265" s="148"/>
      <c r="L265" s="148"/>
      <c r="M265" s="148"/>
      <c r="N265" s="148"/>
      <c r="O265" s="148"/>
      <c r="P265" s="148"/>
      <c r="Q265" s="148"/>
      <c r="R265" s="148"/>
      <c r="S265" s="148"/>
      <c r="T265" s="148"/>
      <c r="U265" s="148"/>
      <c r="V265" s="148"/>
      <c r="W265" s="148"/>
      <c r="X265" s="148"/>
      <c r="Y265" s="148"/>
      <c r="Z265" s="148"/>
    </row>
    <row r="266" spans="1:26" x14ac:dyDescent="0.25">
      <c r="A266" s="230"/>
      <c r="B266" s="49"/>
      <c r="C266" s="128" t="s">
        <v>5531</v>
      </c>
      <c r="D266" s="153">
        <f t="shared" si="16"/>
        <v>1</v>
      </c>
      <c r="E266" s="126">
        <v>1</v>
      </c>
      <c r="F266" s="126"/>
      <c r="G266" s="127"/>
      <c r="H266" s="253"/>
      <c r="I266" s="129"/>
      <c r="J266" s="230"/>
      <c r="K266" s="148"/>
      <c r="L266" s="148"/>
      <c r="M266" s="148"/>
      <c r="N266" s="148"/>
      <c r="O266" s="148"/>
      <c r="P266" s="148"/>
      <c r="Q266" s="148"/>
      <c r="R266" s="148"/>
      <c r="S266" s="148"/>
      <c r="T266" s="148"/>
      <c r="U266" s="148"/>
      <c r="V266" s="148"/>
      <c r="W266" s="148"/>
      <c r="X266" s="148"/>
      <c r="Y266" s="148"/>
      <c r="Z266" s="148"/>
    </row>
    <row r="267" spans="1:26" x14ac:dyDescent="0.25">
      <c r="A267" s="230"/>
      <c r="B267" s="49"/>
      <c r="C267" s="128" t="s">
        <v>5532</v>
      </c>
      <c r="D267" s="153">
        <f t="shared" si="16"/>
        <v>1</v>
      </c>
      <c r="E267" s="126">
        <v>1</v>
      </c>
      <c r="F267" s="126"/>
      <c r="G267" s="127"/>
      <c r="H267" s="253"/>
      <c r="I267" s="129"/>
      <c r="J267" s="230"/>
      <c r="K267" s="148"/>
      <c r="L267" s="148"/>
      <c r="M267" s="148"/>
      <c r="N267" s="148"/>
      <c r="O267" s="148"/>
      <c r="P267" s="148"/>
      <c r="Q267" s="148"/>
      <c r="R267" s="148"/>
      <c r="S267" s="148"/>
      <c r="T267" s="148"/>
      <c r="U267" s="148"/>
      <c r="V267" s="148"/>
      <c r="W267" s="148"/>
      <c r="X267" s="148"/>
      <c r="Y267" s="148"/>
      <c r="Z267" s="148"/>
    </row>
    <row r="268" spans="1:26" x14ac:dyDescent="0.25">
      <c r="A268" s="230"/>
      <c r="B268" s="49"/>
      <c r="C268" s="234"/>
      <c r="D268" s="253"/>
      <c r="E268" s="253"/>
      <c r="F268" s="253"/>
      <c r="G268" s="253"/>
      <c r="H268" s="253"/>
      <c r="I268" s="129"/>
      <c r="J268" s="230"/>
      <c r="K268" s="148"/>
      <c r="L268" s="148"/>
      <c r="M268" s="148"/>
      <c r="N268" s="148"/>
      <c r="O268" s="148"/>
      <c r="P268" s="148"/>
      <c r="Q268" s="148"/>
      <c r="R268" s="148"/>
      <c r="S268" s="148"/>
      <c r="T268" s="148"/>
      <c r="U268" s="148"/>
      <c r="V268" s="148"/>
      <c r="W268" s="148"/>
      <c r="X268" s="148"/>
      <c r="Y268" s="148"/>
      <c r="Z268" s="148"/>
    </row>
    <row r="269" spans="1:26" x14ac:dyDescent="0.25">
      <c r="A269" s="230"/>
      <c r="B269" s="49"/>
      <c r="C269" s="234" t="s">
        <v>1480</v>
      </c>
      <c r="D269" s="253"/>
      <c r="E269" s="253"/>
      <c r="F269" s="253"/>
      <c r="G269" s="253"/>
      <c r="H269" s="253"/>
      <c r="I269" s="129"/>
      <c r="J269" s="230"/>
      <c r="K269" s="148"/>
      <c r="L269" s="148"/>
      <c r="M269" s="148"/>
      <c r="N269" s="148"/>
      <c r="O269" s="148"/>
      <c r="P269" s="148"/>
      <c r="Q269" s="148"/>
      <c r="R269" s="148"/>
      <c r="S269" s="148"/>
      <c r="T269" s="148"/>
      <c r="U269" s="148"/>
      <c r="V269" s="148"/>
      <c r="W269" s="148"/>
      <c r="X269" s="148"/>
      <c r="Y269" s="148"/>
      <c r="Z269" s="148"/>
    </row>
    <row r="270" spans="1:26" x14ac:dyDescent="0.25">
      <c r="A270" s="230"/>
      <c r="B270" s="49"/>
      <c r="C270" s="234"/>
      <c r="D270" s="253"/>
      <c r="E270" s="253"/>
      <c r="F270" s="253"/>
      <c r="G270" s="253"/>
      <c r="H270" s="253"/>
      <c r="I270" s="129"/>
      <c r="J270" s="230"/>
      <c r="K270" s="148"/>
      <c r="L270" s="148"/>
      <c r="M270" s="148"/>
      <c r="N270" s="148"/>
      <c r="O270" s="148"/>
      <c r="P270" s="148"/>
      <c r="Q270" s="148"/>
      <c r="R270" s="148"/>
      <c r="S270" s="148"/>
      <c r="T270" s="148"/>
      <c r="U270" s="148"/>
      <c r="V270" s="148"/>
      <c r="W270" s="148"/>
      <c r="X270" s="148"/>
      <c r="Y270" s="148"/>
      <c r="Z270" s="148"/>
    </row>
    <row r="271" spans="1:26" x14ac:dyDescent="0.25">
      <c r="A271" s="230"/>
      <c r="B271" s="49"/>
      <c r="C271" s="232" t="s">
        <v>726</v>
      </c>
      <c r="D271" s="231"/>
      <c r="E271" s="231" t="s">
        <v>1485</v>
      </c>
      <c r="F271" s="231" t="s">
        <v>712</v>
      </c>
      <c r="G271" s="231" t="s">
        <v>1486</v>
      </c>
      <c r="H271" s="253"/>
      <c r="I271" s="129"/>
      <c r="J271" s="230"/>
      <c r="K271" s="148"/>
      <c r="L271" s="148"/>
      <c r="M271" s="148"/>
      <c r="N271" s="148"/>
      <c r="O271" s="148"/>
      <c r="P271" s="148"/>
      <c r="Q271" s="148"/>
      <c r="R271" s="148"/>
      <c r="S271" s="148"/>
      <c r="T271" s="148"/>
      <c r="U271" s="148"/>
      <c r="V271" s="148"/>
      <c r="W271" s="148"/>
      <c r="X271" s="148"/>
      <c r="Y271" s="148"/>
      <c r="Z271" s="148"/>
    </row>
    <row r="272" spans="1:26" x14ac:dyDescent="0.25">
      <c r="A272" s="230"/>
      <c r="B272" s="49"/>
      <c r="C272" s="130" t="s">
        <v>5270</v>
      </c>
      <c r="D272" s="153">
        <f t="shared" ref="D272:D278" si="17">IF(E272="Justificado",0,1)</f>
        <v>1</v>
      </c>
      <c r="E272" s="126">
        <v>1</v>
      </c>
      <c r="F272" s="126"/>
      <c r="G272" s="127"/>
      <c r="H272" s="253"/>
      <c r="I272" s="129"/>
      <c r="J272" s="230"/>
      <c r="K272" s="148"/>
      <c r="L272" s="148"/>
      <c r="M272" s="148"/>
      <c r="N272" s="148"/>
      <c r="O272" s="148"/>
      <c r="P272" s="148"/>
      <c r="Q272" s="148"/>
      <c r="R272" s="148"/>
      <c r="S272" s="148"/>
      <c r="T272" s="148"/>
      <c r="U272" s="148"/>
      <c r="V272" s="148"/>
      <c r="W272" s="148"/>
      <c r="X272" s="148"/>
      <c r="Y272" s="148"/>
      <c r="Z272" s="148"/>
    </row>
    <row r="273" spans="1:26" ht="36" x14ac:dyDescent="0.25">
      <c r="A273" s="230"/>
      <c r="B273" s="49"/>
      <c r="C273" s="124" t="s">
        <v>5134</v>
      </c>
      <c r="D273" s="153">
        <f t="shared" si="17"/>
        <v>1</v>
      </c>
      <c r="E273" s="126">
        <v>1</v>
      </c>
      <c r="F273" s="126"/>
      <c r="G273" s="127"/>
      <c r="H273" s="253"/>
      <c r="I273" s="129"/>
      <c r="J273" s="230"/>
      <c r="K273" s="148"/>
      <c r="L273" s="148"/>
      <c r="M273" s="148"/>
      <c r="N273" s="148"/>
      <c r="O273" s="148"/>
      <c r="P273" s="148"/>
      <c r="Q273" s="148"/>
      <c r="R273" s="148"/>
      <c r="S273" s="148"/>
      <c r="T273" s="148"/>
      <c r="U273" s="148"/>
      <c r="V273" s="148"/>
      <c r="W273" s="148"/>
      <c r="X273" s="148"/>
      <c r="Y273" s="148"/>
      <c r="Z273" s="148"/>
    </row>
    <row r="274" spans="1:26" ht="36" x14ac:dyDescent="0.25">
      <c r="A274" s="230"/>
      <c r="B274" s="49"/>
      <c r="C274" s="124" t="s">
        <v>5135</v>
      </c>
      <c r="D274" s="153">
        <f t="shared" si="17"/>
        <v>1</v>
      </c>
      <c r="E274" s="126">
        <v>1</v>
      </c>
      <c r="F274" s="126"/>
      <c r="G274" s="127"/>
      <c r="H274" s="253"/>
      <c r="I274" s="129"/>
      <c r="J274" s="230"/>
      <c r="K274" s="148"/>
      <c r="L274" s="148"/>
      <c r="M274" s="148"/>
      <c r="N274" s="148"/>
      <c r="O274" s="148"/>
      <c r="P274" s="148"/>
      <c r="Q274" s="148"/>
      <c r="R274" s="148"/>
      <c r="S274" s="148"/>
      <c r="T274" s="148"/>
      <c r="U274" s="148"/>
      <c r="V274" s="148"/>
      <c r="W274" s="148"/>
      <c r="X274" s="148"/>
      <c r="Y274" s="148"/>
      <c r="Z274" s="148"/>
    </row>
    <row r="275" spans="1:26" ht="24" x14ac:dyDescent="0.25">
      <c r="A275" s="230"/>
      <c r="B275" s="49"/>
      <c r="C275" s="124" t="s">
        <v>5136</v>
      </c>
      <c r="D275" s="153">
        <f t="shared" si="17"/>
        <v>1</v>
      </c>
      <c r="E275" s="126">
        <v>1</v>
      </c>
      <c r="F275" s="126"/>
      <c r="G275" s="127"/>
      <c r="H275" s="253"/>
      <c r="I275" s="129"/>
      <c r="J275" s="230"/>
      <c r="K275" s="148"/>
      <c r="L275" s="148"/>
      <c r="M275" s="148"/>
      <c r="N275" s="148"/>
      <c r="O275" s="148"/>
      <c r="P275" s="148"/>
      <c r="Q275" s="148"/>
      <c r="R275" s="148"/>
      <c r="S275" s="148"/>
      <c r="T275" s="148"/>
      <c r="U275" s="148"/>
      <c r="V275" s="148"/>
      <c r="W275" s="148"/>
      <c r="X275" s="148"/>
      <c r="Y275" s="148"/>
      <c r="Z275" s="148"/>
    </row>
    <row r="276" spans="1:26" ht="24" x14ac:dyDescent="0.25">
      <c r="A276" s="230"/>
      <c r="B276" s="49"/>
      <c r="C276" s="124" t="s">
        <v>4238</v>
      </c>
      <c r="D276" s="153">
        <f t="shared" si="17"/>
        <v>1</v>
      </c>
      <c r="E276" s="126">
        <v>1</v>
      </c>
      <c r="F276" s="126"/>
      <c r="G276" s="127"/>
      <c r="H276" s="253"/>
      <c r="I276" s="129"/>
      <c r="J276" s="230"/>
      <c r="K276" s="148"/>
      <c r="L276" s="148"/>
      <c r="M276" s="148"/>
      <c r="N276" s="148"/>
      <c r="O276" s="148"/>
      <c r="P276" s="148"/>
      <c r="Q276" s="148"/>
      <c r="R276" s="148"/>
      <c r="S276" s="148"/>
      <c r="T276" s="148"/>
      <c r="U276" s="148"/>
      <c r="V276" s="148"/>
      <c r="W276" s="148"/>
      <c r="X276" s="148"/>
      <c r="Y276" s="148"/>
      <c r="Z276" s="148"/>
    </row>
    <row r="277" spans="1:26" ht="24" x14ac:dyDescent="0.25">
      <c r="A277" s="230"/>
      <c r="B277" s="49"/>
      <c r="C277" s="124" t="s">
        <v>5137</v>
      </c>
      <c r="D277" s="153">
        <f t="shared" si="17"/>
        <v>1</v>
      </c>
      <c r="E277" s="126">
        <v>1</v>
      </c>
      <c r="F277" s="126"/>
      <c r="G277" s="127"/>
      <c r="H277" s="253"/>
      <c r="I277" s="129"/>
      <c r="J277" s="230"/>
      <c r="K277" s="148"/>
      <c r="L277" s="148"/>
      <c r="M277" s="148"/>
      <c r="N277" s="148"/>
      <c r="O277" s="148"/>
      <c r="P277" s="148"/>
      <c r="Q277" s="148"/>
      <c r="R277" s="148"/>
      <c r="S277" s="148"/>
      <c r="T277" s="148"/>
      <c r="U277" s="148"/>
      <c r="V277" s="148"/>
      <c r="W277" s="148"/>
      <c r="X277" s="148"/>
      <c r="Y277" s="148"/>
      <c r="Z277" s="148"/>
    </row>
    <row r="278" spans="1:26" ht="36" x14ac:dyDescent="0.25">
      <c r="A278" s="230"/>
      <c r="B278" s="49"/>
      <c r="C278" s="124" t="s">
        <v>5138</v>
      </c>
      <c r="D278" s="153">
        <f t="shared" si="17"/>
        <v>1</v>
      </c>
      <c r="E278" s="126">
        <v>1</v>
      </c>
      <c r="F278" s="126"/>
      <c r="G278" s="127"/>
      <c r="H278" s="253"/>
      <c r="I278" s="129"/>
      <c r="J278" s="230"/>
      <c r="K278" s="148"/>
      <c r="L278" s="148"/>
      <c r="M278" s="148"/>
      <c r="N278" s="148"/>
      <c r="O278" s="148"/>
      <c r="P278" s="148"/>
      <c r="Q278" s="148"/>
      <c r="R278" s="148"/>
      <c r="S278" s="148"/>
      <c r="T278" s="148"/>
      <c r="U278" s="148"/>
      <c r="V278" s="148"/>
      <c r="W278" s="148"/>
      <c r="X278" s="148"/>
      <c r="Y278" s="148"/>
      <c r="Z278" s="148"/>
    </row>
    <row r="279" spans="1:26" ht="36" x14ac:dyDescent="0.25">
      <c r="A279" s="230"/>
      <c r="B279" s="49"/>
      <c r="C279" s="130" t="s">
        <v>5191</v>
      </c>
      <c r="D279" s="153">
        <f t="shared" ref="D279:D280" si="18">IF(E279="Justificado",0,1)</f>
        <v>1</v>
      </c>
      <c r="E279" s="126">
        <v>1</v>
      </c>
      <c r="F279" s="126"/>
      <c r="G279" s="127"/>
      <c r="H279" s="253"/>
      <c r="I279" s="129"/>
      <c r="J279" s="230"/>
      <c r="K279" s="148"/>
      <c r="L279" s="148"/>
      <c r="M279" s="148"/>
      <c r="N279" s="148"/>
      <c r="O279" s="148"/>
      <c r="P279" s="148"/>
      <c r="Q279" s="148"/>
      <c r="R279" s="148"/>
      <c r="S279" s="148"/>
      <c r="T279" s="148"/>
      <c r="U279" s="148"/>
      <c r="V279" s="148"/>
      <c r="W279" s="148"/>
      <c r="X279" s="148"/>
      <c r="Y279" s="148"/>
      <c r="Z279" s="148"/>
    </row>
    <row r="280" spans="1:26" x14ac:dyDescent="0.25">
      <c r="A280" s="230"/>
      <c r="B280" s="49"/>
      <c r="C280" s="124" t="s">
        <v>4716</v>
      </c>
      <c r="D280" s="153">
        <f t="shared" si="18"/>
        <v>1</v>
      </c>
      <c r="E280" s="126">
        <v>1</v>
      </c>
      <c r="F280" s="126"/>
      <c r="G280" s="127"/>
      <c r="H280" s="253"/>
      <c r="I280" s="129"/>
      <c r="J280" s="230"/>
      <c r="K280" s="148"/>
      <c r="L280" s="148"/>
      <c r="M280" s="148"/>
      <c r="N280" s="148"/>
      <c r="O280" s="148"/>
      <c r="P280" s="148"/>
      <c r="Q280" s="148"/>
      <c r="R280" s="148"/>
      <c r="S280" s="148"/>
      <c r="T280" s="148"/>
      <c r="U280" s="148"/>
      <c r="V280" s="148"/>
      <c r="W280" s="148"/>
      <c r="X280" s="148"/>
      <c r="Y280" s="148"/>
      <c r="Z280" s="148"/>
    </row>
    <row r="281" spans="1:26" x14ac:dyDescent="0.25">
      <c r="A281" s="230"/>
      <c r="B281" s="97"/>
      <c r="C281" s="254"/>
      <c r="D281" s="255"/>
      <c r="E281" s="255"/>
      <c r="F281" s="255"/>
      <c r="G281" s="255"/>
      <c r="H281" s="255"/>
      <c r="I281" s="98"/>
      <c r="J281" s="230"/>
      <c r="K281" s="148"/>
      <c r="L281" s="148"/>
      <c r="M281" s="148"/>
      <c r="N281" s="148"/>
      <c r="O281" s="148"/>
      <c r="P281" s="148"/>
      <c r="Q281" s="148"/>
      <c r="R281" s="148"/>
      <c r="S281" s="148"/>
      <c r="T281" s="148"/>
      <c r="U281" s="148"/>
      <c r="V281" s="148"/>
      <c r="W281" s="148"/>
      <c r="X281" s="148"/>
      <c r="Y281" s="148"/>
      <c r="Z281" s="148"/>
    </row>
    <row r="282" spans="1:26" x14ac:dyDescent="0.25">
      <c r="A282" s="230"/>
      <c r="B282" s="230"/>
      <c r="C282" s="256"/>
      <c r="D282" s="230"/>
      <c r="E282" s="230"/>
      <c r="F282" s="230"/>
      <c r="G282" s="230"/>
      <c r="H282" s="230"/>
      <c r="I282" s="230"/>
      <c r="J282" s="230"/>
      <c r="K282" s="148"/>
      <c r="L282" s="148"/>
      <c r="M282" s="148"/>
      <c r="N282" s="148"/>
      <c r="O282" s="148"/>
      <c r="P282" s="148"/>
      <c r="Q282" s="148"/>
      <c r="R282" s="148"/>
      <c r="S282" s="148"/>
      <c r="T282" s="148"/>
      <c r="U282" s="148"/>
      <c r="V282" s="148"/>
      <c r="W282" s="148"/>
      <c r="X282" s="148"/>
      <c r="Y282" s="148"/>
      <c r="Z282" s="148"/>
    </row>
    <row r="283" spans="1:26" x14ac:dyDescent="0.25">
      <c r="A283" s="230"/>
      <c r="B283" s="230"/>
      <c r="C283" s="256"/>
      <c r="D283" s="230"/>
      <c r="E283" s="230"/>
      <c r="F283" s="230"/>
      <c r="G283" s="230"/>
      <c r="H283" s="230"/>
      <c r="I283" s="230"/>
      <c r="J283" s="230"/>
      <c r="K283" s="148"/>
      <c r="L283" s="148"/>
      <c r="M283" s="148"/>
      <c r="N283" s="148"/>
      <c r="O283" s="148"/>
      <c r="P283" s="148"/>
      <c r="Q283" s="148"/>
      <c r="R283" s="148"/>
      <c r="S283" s="148"/>
      <c r="T283" s="148"/>
      <c r="U283" s="148"/>
      <c r="V283" s="148"/>
      <c r="W283" s="148"/>
      <c r="X283" s="148"/>
      <c r="Y283" s="148"/>
      <c r="Z283" s="148"/>
    </row>
    <row r="284" spans="1:26" x14ac:dyDescent="0.25">
      <c r="A284" s="230"/>
      <c r="B284" s="230"/>
      <c r="C284" s="256"/>
      <c r="D284" s="230"/>
      <c r="E284" s="230"/>
      <c r="F284" s="230"/>
      <c r="G284" s="230"/>
      <c r="H284" s="230"/>
      <c r="I284" s="230"/>
      <c r="J284" s="230"/>
      <c r="K284" s="148"/>
      <c r="L284" s="148"/>
      <c r="M284" s="148"/>
      <c r="N284" s="148"/>
      <c r="O284" s="148"/>
      <c r="P284" s="148"/>
      <c r="Q284" s="148"/>
      <c r="R284" s="148"/>
      <c r="S284" s="148"/>
      <c r="T284" s="148"/>
      <c r="U284" s="148"/>
      <c r="V284" s="148"/>
      <c r="W284" s="148"/>
      <c r="X284" s="148"/>
      <c r="Y284" s="148"/>
      <c r="Z284" s="148"/>
    </row>
    <row r="285" spans="1:26" x14ac:dyDescent="0.25">
      <c r="A285" s="230"/>
      <c r="B285" s="230"/>
      <c r="C285" s="256"/>
      <c r="D285" s="230"/>
      <c r="E285" s="230"/>
      <c r="F285" s="230"/>
      <c r="G285" s="230"/>
      <c r="H285" s="230"/>
      <c r="I285" s="230"/>
      <c r="J285" s="230"/>
      <c r="K285" s="148"/>
      <c r="L285" s="148"/>
      <c r="M285" s="148"/>
      <c r="N285" s="148"/>
      <c r="O285" s="148"/>
      <c r="P285" s="148"/>
      <c r="Q285" s="148"/>
      <c r="R285" s="148"/>
      <c r="S285" s="148"/>
      <c r="T285" s="148"/>
      <c r="U285" s="148"/>
      <c r="V285" s="148"/>
      <c r="W285" s="148"/>
      <c r="X285" s="148"/>
      <c r="Y285" s="148"/>
      <c r="Z285" s="148"/>
    </row>
    <row r="286" spans="1:26" x14ac:dyDescent="0.25">
      <c r="A286" s="230"/>
      <c r="B286" s="230"/>
      <c r="C286" s="256"/>
      <c r="D286" s="230"/>
      <c r="E286" s="230"/>
      <c r="F286" s="230"/>
      <c r="G286" s="230"/>
      <c r="H286" s="230"/>
      <c r="I286" s="230"/>
      <c r="J286" s="230"/>
      <c r="K286" s="148"/>
      <c r="L286" s="148"/>
      <c r="M286" s="148"/>
      <c r="N286" s="148"/>
      <c r="O286" s="148"/>
      <c r="P286" s="148"/>
      <c r="Q286" s="148"/>
      <c r="R286" s="148"/>
      <c r="S286" s="148"/>
      <c r="T286" s="148"/>
      <c r="U286" s="148"/>
      <c r="V286" s="148"/>
      <c r="W286" s="148"/>
      <c r="X286" s="148"/>
      <c r="Y286" s="148"/>
      <c r="Z286" s="148"/>
    </row>
    <row r="287" spans="1:26" x14ac:dyDescent="0.25">
      <c r="A287" s="230"/>
      <c r="B287" s="230"/>
      <c r="C287" s="256"/>
      <c r="D287" s="230"/>
      <c r="E287" s="230"/>
      <c r="F287" s="230"/>
      <c r="G287" s="230"/>
      <c r="H287" s="230"/>
      <c r="I287" s="230"/>
      <c r="J287" s="230"/>
      <c r="K287" s="148"/>
      <c r="L287" s="148"/>
      <c r="M287" s="148"/>
      <c r="N287" s="148"/>
      <c r="O287" s="148"/>
      <c r="P287" s="148"/>
      <c r="Q287" s="148"/>
      <c r="R287" s="148"/>
      <c r="S287" s="148"/>
      <c r="T287" s="148"/>
      <c r="U287" s="148"/>
      <c r="V287" s="148"/>
      <c r="W287" s="148"/>
      <c r="X287" s="148"/>
      <c r="Y287" s="148"/>
      <c r="Z287" s="148"/>
    </row>
    <row r="288" spans="1:26" ht="18.75" x14ac:dyDescent="0.25">
      <c r="A288" s="234"/>
      <c r="B288" s="407" t="s">
        <v>5533</v>
      </c>
      <c r="C288" s="408"/>
      <c r="D288" s="408"/>
      <c r="E288" s="408"/>
      <c r="F288" s="408"/>
      <c r="G288" s="408"/>
      <c r="H288" s="408"/>
      <c r="I288" s="243"/>
      <c r="J288" s="233"/>
      <c r="K288" s="105"/>
      <c r="L288" s="105"/>
      <c r="M288" s="105"/>
      <c r="N288" s="105"/>
      <c r="O288" s="105"/>
      <c r="P288" s="105"/>
      <c r="Q288" s="105"/>
      <c r="R288" s="105"/>
      <c r="S288" s="105"/>
      <c r="T288" s="105"/>
      <c r="U288" s="105"/>
      <c r="V288" s="105"/>
      <c r="W288" s="105"/>
      <c r="X288" s="105"/>
      <c r="Y288" s="105"/>
      <c r="Z288" s="105"/>
    </row>
    <row r="289" spans="1:26" x14ac:dyDescent="0.25">
      <c r="A289" s="234"/>
      <c r="B289" s="232"/>
      <c r="C289" s="232"/>
      <c r="D289" s="232"/>
      <c r="E289" s="232"/>
      <c r="F289" s="232"/>
      <c r="G289" s="232"/>
      <c r="H289" s="232"/>
      <c r="I289" s="232"/>
      <c r="J289" s="233"/>
      <c r="K289" s="105"/>
      <c r="L289" s="105"/>
      <c r="M289" s="105"/>
      <c r="N289" s="105"/>
      <c r="O289" s="105"/>
      <c r="P289" s="105"/>
      <c r="Q289" s="105"/>
      <c r="R289" s="105"/>
      <c r="S289" s="105"/>
      <c r="T289" s="105"/>
      <c r="U289" s="105"/>
      <c r="V289" s="105"/>
      <c r="W289" s="105"/>
      <c r="X289" s="105"/>
      <c r="Y289" s="105"/>
      <c r="Z289" s="105"/>
    </row>
    <row r="290" spans="1:26" x14ac:dyDescent="0.25">
      <c r="A290" s="234"/>
      <c r="B290" s="232"/>
      <c r="C290" s="244" t="s">
        <v>1478</v>
      </c>
      <c r="D290" s="244"/>
      <c r="E290" s="245">
        <f>IF(SUM(D299:D317)=0,"NA",SUM(E299:E317)/SUM(D299:D317))</f>
        <v>1</v>
      </c>
      <c r="F290" s="246"/>
      <c r="G290" s="248"/>
      <c r="H290" s="234"/>
      <c r="I290" s="232"/>
      <c r="J290" s="233"/>
      <c r="K290" s="105"/>
      <c r="L290" s="105"/>
      <c r="M290" s="105"/>
      <c r="N290" s="105"/>
      <c r="O290" s="105"/>
      <c r="P290" s="105"/>
      <c r="Q290" s="105"/>
      <c r="R290" s="105"/>
      <c r="S290" s="105"/>
      <c r="T290" s="105"/>
      <c r="U290" s="105"/>
      <c r="V290" s="105"/>
      <c r="W290" s="105"/>
      <c r="X290" s="105"/>
      <c r="Y290" s="105"/>
      <c r="Z290" s="105"/>
    </row>
    <row r="291" spans="1:26" x14ac:dyDescent="0.25">
      <c r="A291" s="234"/>
      <c r="B291" s="234"/>
      <c r="C291" s="244" t="s">
        <v>1480</v>
      </c>
      <c r="D291" s="244"/>
      <c r="E291" s="245">
        <f>IF(SUM(D299:D317)=0,"NA",SUM(E322:E330)/SUM(D322:D330))</f>
        <v>1</v>
      </c>
      <c r="F291" s="246"/>
      <c r="G291" s="248"/>
      <c r="H291" s="234"/>
      <c r="I291" s="232"/>
      <c r="J291" s="233"/>
      <c r="K291" s="105"/>
      <c r="L291" s="105"/>
      <c r="M291" s="105"/>
      <c r="N291" s="105"/>
      <c r="O291" s="105"/>
      <c r="P291" s="105"/>
      <c r="Q291" s="105"/>
      <c r="R291" s="105"/>
      <c r="S291" s="105"/>
      <c r="T291" s="105"/>
      <c r="U291" s="105"/>
      <c r="V291" s="105"/>
      <c r="W291" s="105"/>
      <c r="X291" s="105"/>
      <c r="Y291" s="105"/>
      <c r="Z291" s="105"/>
    </row>
    <row r="292" spans="1:26" x14ac:dyDescent="0.25">
      <c r="A292" s="234"/>
      <c r="B292" s="234"/>
      <c r="C292" s="244" t="s">
        <v>1482</v>
      </c>
      <c r="D292" s="244"/>
      <c r="E292" s="177">
        <f>IF(SUM(D301:D317)=0,"NA",E290*0.6+E291*0.4)</f>
        <v>1</v>
      </c>
      <c r="F292" s="249"/>
      <c r="G292" s="235" t="s">
        <v>3917</v>
      </c>
      <c r="H292" s="234"/>
      <c r="I292" s="232"/>
      <c r="J292" s="233"/>
      <c r="K292" s="105"/>
      <c r="L292" s="105"/>
      <c r="M292" s="105"/>
      <c r="N292" s="105"/>
      <c r="O292" s="105"/>
      <c r="P292" s="105"/>
      <c r="Q292" s="105"/>
      <c r="R292" s="105"/>
      <c r="S292" s="105"/>
      <c r="T292" s="105"/>
      <c r="U292" s="105"/>
      <c r="V292" s="105"/>
      <c r="W292" s="105"/>
      <c r="X292" s="105"/>
      <c r="Y292" s="105"/>
      <c r="Z292" s="105"/>
    </row>
    <row r="293" spans="1:26" x14ac:dyDescent="0.25">
      <c r="A293" s="234"/>
      <c r="B293" s="234"/>
      <c r="C293" s="234"/>
      <c r="D293" s="234"/>
      <c r="E293" s="236"/>
      <c r="F293" s="236"/>
      <c r="G293" s="234"/>
      <c r="H293" s="234"/>
      <c r="I293" s="232"/>
      <c r="J293" s="233"/>
      <c r="K293" s="105"/>
      <c r="L293" s="105"/>
      <c r="M293" s="105"/>
      <c r="N293" s="105"/>
      <c r="O293" s="105"/>
      <c r="P293" s="105"/>
      <c r="Q293" s="105"/>
      <c r="R293" s="105"/>
      <c r="S293" s="105"/>
      <c r="T293" s="105"/>
      <c r="U293" s="105"/>
      <c r="V293" s="105"/>
      <c r="W293" s="105"/>
      <c r="X293" s="105"/>
      <c r="Y293" s="105"/>
      <c r="Z293" s="105"/>
    </row>
    <row r="294" spans="1:26" x14ac:dyDescent="0.25">
      <c r="A294" s="230"/>
      <c r="B294" s="231"/>
      <c r="C294" s="232"/>
      <c r="D294" s="231"/>
      <c r="E294" s="231"/>
      <c r="F294" s="231"/>
      <c r="G294" s="231"/>
      <c r="H294" s="232"/>
      <c r="I294" s="232"/>
      <c r="J294" s="233"/>
      <c r="K294" s="148"/>
      <c r="L294" s="148"/>
      <c r="M294" s="148"/>
      <c r="N294" s="148"/>
      <c r="O294" s="148"/>
      <c r="P294" s="148"/>
      <c r="Q294" s="148"/>
      <c r="R294" s="148"/>
      <c r="S294" s="148"/>
      <c r="T294" s="148"/>
      <c r="U294" s="148"/>
      <c r="V294" s="148"/>
      <c r="W294" s="148"/>
      <c r="X294" s="148"/>
      <c r="Y294" s="148"/>
      <c r="Z294" s="148"/>
    </row>
    <row r="295" spans="1:26" x14ac:dyDescent="0.25">
      <c r="A295" s="230"/>
      <c r="B295" s="91"/>
      <c r="C295" s="251"/>
      <c r="D295" s="252"/>
      <c r="E295" s="409"/>
      <c r="F295" s="410"/>
      <c r="G295" s="410"/>
      <c r="H295" s="252"/>
      <c r="I295" s="92"/>
      <c r="J295" s="233"/>
      <c r="K295" s="148"/>
      <c r="L295" s="148"/>
      <c r="M295" s="148"/>
      <c r="N295" s="148"/>
      <c r="O295" s="148"/>
      <c r="P295" s="148"/>
      <c r="Q295" s="148"/>
      <c r="R295" s="148"/>
      <c r="S295" s="148"/>
      <c r="T295" s="148"/>
      <c r="U295" s="148"/>
      <c r="V295" s="148"/>
      <c r="W295" s="148"/>
      <c r="X295" s="148"/>
      <c r="Y295" s="148"/>
      <c r="Z295" s="148"/>
    </row>
    <row r="296" spans="1:26" x14ac:dyDescent="0.25">
      <c r="A296" s="230"/>
      <c r="B296" s="49"/>
      <c r="C296" s="234" t="s">
        <v>1484</v>
      </c>
      <c r="D296" s="253"/>
      <c r="E296" s="253"/>
      <c r="F296" s="253"/>
      <c r="G296" s="253"/>
      <c r="H296" s="253"/>
      <c r="I296" s="93"/>
      <c r="J296" s="233"/>
      <c r="K296" s="148"/>
      <c r="L296" s="148"/>
      <c r="M296" s="148"/>
      <c r="N296" s="148"/>
      <c r="O296" s="148"/>
      <c r="P296" s="148"/>
      <c r="Q296" s="148"/>
      <c r="R296" s="148"/>
      <c r="S296" s="148"/>
      <c r="T296" s="148"/>
      <c r="U296" s="148"/>
      <c r="V296" s="148"/>
      <c r="W296" s="148"/>
      <c r="X296" s="148"/>
      <c r="Y296" s="148"/>
      <c r="Z296" s="148"/>
    </row>
    <row r="297" spans="1:26" x14ac:dyDescent="0.25">
      <c r="A297" s="230"/>
      <c r="B297" s="123"/>
      <c r="C297" s="234"/>
      <c r="D297" s="253"/>
      <c r="E297" s="253"/>
      <c r="F297" s="253"/>
      <c r="G297" s="253"/>
      <c r="H297" s="253"/>
      <c r="I297" s="93"/>
      <c r="J297" s="233"/>
      <c r="K297" s="148"/>
      <c r="L297" s="148"/>
      <c r="M297" s="148"/>
      <c r="N297" s="148"/>
      <c r="O297" s="148"/>
      <c r="P297" s="148"/>
      <c r="Q297" s="148"/>
      <c r="R297" s="148"/>
      <c r="S297" s="148"/>
      <c r="T297" s="148"/>
      <c r="U297" s="148"/>
      <c r="V297" s="148"/>
      <c r="W297" s="148"/>
      <c r="X297" s="148"/>
      <c r="Y297" s="148"/>
      <c r="Z297" s="148"/>
    </row>
    <row r="298" spans="1:26" x14ac:dyDescent="0.25">
      <c r="A298" s="230"/>
      <c r="B298" s="123"/>
      <c r="C298" s="232" t="s">
        <v>726</v>
      </c>
      <c r="D298" s="231"/>
      <c r="E298" s="231" t="s">
        <v>1485</v>
      </c>
      <c r="F298" s="231" t="s">
        <v>712</v>
      </c>
      <c r="G298" s="231" t="s">
        <v>1486</v>
      </c>
      <c r="H298" s="253"/>
      <c r="I298" s="93"/>
      <c r="J298" s="233"/>
      <c r="K298" s="148"/>
      <c r="L298" s="148"/>
      <c r="M298" s="148"/>
      <c r="N298" s="148"/>
      <c r="O298" s="148"/>
      <c r="P298" s="148"/>
      <c r="Q298" s="148"/>
      <c r="R298" s="148"/>
      <c r="S298" s="148"/>
      <c r="T298" s="148"/>
      <c r="U298" s="148"/>
      <c r="V298" s="148"/>
      <c r="W298" s="148"/>
      <c r="X298" s="148"/>
      <c r="Y298" s="148"/>
      <c r="Z298" s="148"/>
    </row>
    <row r="299" spans="1:26" x14ac:dyDescent="0.25">
      <c r="A299" s="230"/>
      <c r="B299" s="123"/>
      <c r="C299" s="124" t="s">
        <v>1487</v>
      </c>
      <c r="D299" s="153">
        <f t="shared" ref="D299:D317" si="19">IF(E299="Justificado",0,1)</f>
        <v>1</v>
      </c>
      <c r="E299" s="126">
        <v>1</v>
      </c>
      <c r="F299" s="126"/>
      <c r="G299" s="127"/>
      <c r="H299" s="253"/>
      <c r="I299" s="93"/>
      <c r="J299" s="233"/>
      <c r="K299" s="148"/>
      <c r="L299" s="148"/>
      <c r="M299" s="148"/>
      <c r="N299" s="148"/>
      <c r="O299" s="148"/>
      <c r="P299" s="148"/>
      <c r="Q299" s="148"/>
      <c r="R299" s="148"/>
      <c r="S299" s="148"/>
      <c r="T299" s="148"/>
      <c r="U299" s="148"/>
      <c r="V299" s="148"/>
      <c r="W299" s="148"/>
      <c r="X299" s="148"/>
      <c r="Y299" s="148"/>
      <c r="Z299" s="148"/>
    </row>
    <row r="300" spans="1:26" ht="24" x14ac:dyDescent="0.25">
      <c r="A300" s="230"/>
      <c r="B300" s="123"/>
      <c r="C300" s="124" t="s">
        <v>1488</v>
      </c>
      <c r="D300" s="153">
        <f t="shared" si="19"/>
        <v>1</v>
      </c>
      <c r="E300" s="126">
        <v>1</v>
      </c>
      <c r="F300" s="126"/>
      <c r="G300" s="127"/>
      <c r="H300" s="253"/>
      <c r="I300" s="93"/>
      <c r="J300" s="233"/>
      <c r="K300" s="148"/>
      <c r="L300" s="148"/>
      <c r="M300" s="148"/>
      <c r="N300" s="148"/>
      <c r="O300" s="148"/>
      <c r="P300" s="148"/>
      <c r="Q300" s="148"/>
      <c r="R300" s="148"/>
      <c r="S300" s="148"/>
      <c r="T300" s="148"/>
      <c r="U300" s="148"/>
      <c r="V300" s="148"/>
      <c r="W300" s="148"/>
      <c r="X300" s="148"/>
      <c r="Y300" s="148"/>
      <c r="Z300" s="148"/>
    </row>
    <row r="301" spans="1:26" ht="24" x14ac:dyDescent="0.25">
      <c r="A301" s="230"/>
      <c r="B301" s="49"/>
      <c r="C301" s="128" t="s">
        <v>5534</v>
      </c>
      <c r="D301" s="153">
        <f t="shared" si="19"/>
        <v>1</v>
      </c>
      <c r="E301" s="126">
        <v>1</v>
      </c>
      <c r="F301" s="126"/>
      <c r="G301" s="127"/>
      <c r="H301" s="253"/>
      <c r="I301" s="93"/>
      <c r="J301" s="230"/>
      <c r="K301" s="148"/>
      <c r="L301" s="148"/>
      <c r="M301" s="148"/>
      <c r="N301" s="148"/>
      <c r="O301" s="148"/>
      <c r="P301" s="148"/>
      <c r="Q301" s="148"/>
      <c r="R301" s="148"/>
      <c r="S301" s="148"/>
      <c r="T301" s="148"/>
      <c r="U301" s="148"/>
      <c r="V301" s="148"/>
      <c r="W301" s="148"/>
      <c r="X301" s="148"/>
      <c r="Y301" s="148"/>
      <c r="Z301" s="148"/>
    </row>
    <row r="302" spans="1:26" ht="24" x14ac:dyDescent="0.25">
      <c r="A302" s="230"/>
      <c r="B302" s="49"/>
      <c r="C302" s="128" t="s">
        <v>5535</v>
      </c>
      <c r="D302" s="153">
        <f t="shared" si="19"/>
        <v>1</v>
      </c>
      <c r="E302" s="126">
        <v>1</v>
      </c>
      <c r="F302" s="126"/>
      <c r="G302" s="127"/>
      <c r="H302" s="253"/>
      <c r="I302" s="93"/>
      <c r="J302" s="230"/>
      <c r="K302" s="148"/>
      <c r="L302" s="148"/>
      <c r="M302" s="148"/>
      <c r="N302" s="148"/>
      <c r="O302" s="148"/>
      <c r="P302" s="148"/>
      <c r="Q302" s="148"/>
      <c r="R302" s="148"/>
      <c r="S302" s="148"/>
      <c r="T302" s="148"/>
      <c r="U302" s="148"/>
      <c r="V302" s="148"/>
      <c r="W302" s="148"/>
      <c r="X302" s="148"/>
      <c r="Y302" s="148"/>
      <c r="Z302" s="148"/>
    </row>
    <row r="303" spans="1:26" ht="24" x14ac:dyDescent="0.25">
      <c r="A303" s="230"/>
      <c r="B303" s="49"/>
      <c r="C303" s="128" t="s">
        <v>5536</v>
      </c>
      <c r="D303" s="153">
        <f t="shared" si="19"/>
        <v>1</v>
      </c>
      <c r="E303" s="126">
        <v>1</v>
      </c>
      <c r="F303" s="126"/>
      <c r="G303" s="127"/>
      <c r="H303" s="253"/>
      <c r="I303" s="93"/>
      <c r="J303" s="230"/>
      <c r="K303" s="148"/>
      <c r="L303" s="148"/>
      <c r="M303" s="148"/>
      <c r="N303" s="148"/>
      <c r="O303" s="148"/>
      <c r="P303" s="148"/>
      <c r="Q303" s="148"/>
      <c r="R303" s="148"/>
      <c r="S303" s="148"/>
      <c r="T303" s="148"/>
      <c r="U303" s="148"/>
      <c r="V303" s="148"/>
      <c r="W303" s="148"/>
      <c r="X303" s="148"/>
      <c r="Y303" s="148"/>
      <c r="Z303" s="148"/>
    </row>
    <row r="304" spans="1:26" ht="24" x14ac:dyDescent="0.25">
      <c r="A304" s="230"/>
      <c r="B304" s="49"/>
      <c r="C304" s="128" t="s">
        <v>5537</v>
      </c>
      <c r="D304" s="153">
        <f t="shared" si="19"/>
        <v>1</v>
      </c>
      <c r="E304" s="126">
        <v>1</v>
      </c>
      <c r="F304" s="126"/>
      <c r="G304" s="127"/>
      <c r="H304" s="253"/>
      <c r="I304" s="93"/>
      <c r="J304" s="230"/>
      <c r="K304" s="148"/>
      <c r="L304" s="148"/>
      <c r="M304" s="148"/>
      <c r="N304" s="148"/>
      <c r="O304" s="148"/>
      <c r="P304" s="148"/>
      <c r="Q304" s="148"/>
      <c r="R304" s="148"/>
      <c r="S304" s="148"/>
      <c r="T304" s="148"/>
      <c r="U304" s="148"/>
      <c r="V304" s="148"/>
      <c r="W304" s="148"/>
      <c r="X304" s="148"/>
      <c r="Y304" s="148"/>
      <c r="Z304" s="148"/>
    </row>
    <row r="305" spans="1:26" x14ac:dyDescent="0.25">
      <c r="A305" s="230"/>
      <c r="B305" s="49"/>
      <c r="C305" s="128" t="s">
        <v>5538</v>
      </c>
      <c r="D305" s="153">
        <f t="shared" si="19"/>
        <v>1</v>
      </c>
      <c r="E305" s="126">
        <v>1</v>
      </c>
      <c r="F305" s="126"/>
      <c r="G305" s="127"/>
      <c r="H305" s="253"/>
      <c r="I305" s="93"/>
      <c r="J305" s="230"/>
      <c r="K305" s="148"/>
      <c r="L305" s="148"/>
      <c r="M305" s="148"/>
      <c r="N305" s="148"/>
      <c r="O305" s="148"/>
      <c r="P305" s="148"/>
      <c r="Q305" s="148"/>
      <c r="R305" s="148"/>
      <c r="S305" s="148"/>
      <c r="T305" s="148"/>
      <c r="U305" s="148"/>
      <c r="V305" s="148"/>
      <c r="W305" s="148"/>
      <c r="X305" s="148"/>
      <c r="Y305" s="148"/>
      <c r="Z305" s="148"/>
    </row>
    <row r="306" spans="1:26" x14ac:dyDescent="0.25">
      <c r="A306" s="230"/>
      <c r="B306" s="49"/>
      <c r="C306" s="124" t="s">
        <v>1487</v>
      </c>
      <c r="D306" s="153">
        <f t="shared" si="19"/>
        <v>1</v>
      </c>
      <c r="E306" s="126">
        <v>1</v>
      </c>
      <c r="F306" s="126"/>
      <c r="G306" s="127"/>
      <c r="H306" s="253"/>
      <c r="I306" s="93"/>
      <c r="J306" s="230"/>
      <c r="K306" s="148"/>
      <c r="L306" s="148"/>
      <c r="M306" s="148"/>
      <c r="N306" s="148"/>
      <c r="O306" s="148"/>
      <c r="P306" s="148"/>
      <c r="Q306" s="148"/>
      <c r="R306" s="148"/>
      <c r="S306" s="148"/>
      <c r="T306" s="148"/>
      <c r="U306" s="148"/>
      <c r="V306" s="148"/>
      <c r="W306" s="148"/>
      <c r="X306" s="148"/>
      <c r="Y306" s="148"/>
      <c r="Z306" s="148"/>
    </row>
    <row r="307" spans="1:26" ht="24" x14ac:dyDescent="0.25">
      <c r="A307" s="230"/>
      <c r="B307" s="49"/>
      <c r="C307" s="124" t="s">
        <v>1488</v>
      </c>
      <c r="D307" s="153">
        <f t="shared" si="19"/>
        <v>1</v>
      </c>
      <c r="E307" s="126">
        <v>1</v>
      </c>
      <c r="F307" s="126"/>
      <c r="G307" s="127"/>
      <c r="H307" s="253"/>
      <c r="I307" s="93"/>
      <c r="J307" s="230"/>
      <c r="K307" s="148"/>
      <c r="L307" s="148"/>
      <c r="M307" s="148"/>
      <c r="N307" s="148"/>
      <c r="O307" s="148"/>
      <c r="P307" s="148"/>
      <c r="Q307" s="148"/>
      <c r="R307" s="148"/>
      <c r="S307" s="148"/>
      <c r="T307" s="148"/>
      <c r="U307" s="148"/>
      <c r="V307" s="148"/>
      <c r="W307" s="148"/>
      <c r="X307" s="148"/>
      <c r="Y307" s="148"/>
      <c r="Z307" s="148"/>
    </row>
    <row r="308" spans="1:26" ht="24" x14ac:dyDescent="0.25">
      <c r="A308" s="230"/>
      <c r="B308" s="49"/>
      <c r="C308" s="128" t="s">
        <v>5539</v>
      </c>
      <c r="D308" s="153">
        <f t="shared" si="19"/>
        <v>1</v>
      </c>
      <c r="E308" s="126">
        <v>1</v>
      </c>
      <c r="F308" s="126"/>
      <c r="G308" s="127"/>
      <c r="H308" s="253"/>
      <c r="I308" s="93"/>
      <c r="J308" s="230"/>
      <c r="K308" s="148"/>
      <c r="L308" s="148"/>
      <c r="M308" s="148"/>
      <c r="N308" s="148"/>
      <c r="O308" s="148"/>
      <c r="P308" s="148"/>
      <c r="Q308" s="148"/>
      <c r="R308" s="148"/>
      <c r="S308" s="148"/>
      <c r="T308" s="148"/>
      <c r="U308" s="148"/>
      <c r="V308" s="148"/>
      <c r="W308" s="148"/>
      <c r="X308" s="148"/>
      <c r="Y308" s="148"/>
      <c r="Z308" s="148"/>
    </row>
    <row r="309" spans="1:26" x14ac:dyDescent="0.25">
      <c r="A309" s="230"/>
      <c r="B309" s="49"/>
      <c r="C309" s="128" t="s">
        <v>5540</v>
      </c>
      <c r="D309" s="153">
        <f t="shared" si="19"/>
        <v>1</v>
      </c>
      <c r="E309" s="126">
        <v>1</v>
      </c>
      <c r="F309" s="126"/>
      <c r="G309" s="127"/>
      <c r="H309" s="253"/>
      <c r="I309" s="93"/>
      <c r="J309" s="230"/>
      <c r="K309" s="148"/>
      <c r="L309" s="148"/>
      <c r="M309" s="148"/>
      <c r="N309" s="148"/>
      <c r="O309" s="148"/>
      <c r="P309" s="148"/>
      <c r="Q309" s="148"/>
      <c r="R309" s="148"/>
      <c r="S309" s="148"/>
      <c r="T309" s="148"/>
      <c r="U309" s="148"/>
      <c r="V309" s="148"/>
      <c r="W309" s="148"/>
      <c r="X309" s="148"/>
      <c r="Y309" s="148"/>
      <c r="Z309" s="148"/>
    </row>
    <row r="310" spans="1:26" x14ac:dyDescent="0.25">
      <c r="A310" s="230"/>
      <c r="B310" s="49"/>
      <c r="C310" s="128" t="s">
        <v>5541</v>
      </c>
      <c r="D310" s="153">
        <f t="shared" si="19"/>
        <v>1</v>
      </c>
      <c r="E310" s="126">
        <v>1</v>
      </c>
      <c r="F310" s="126"/>
      <c r="G310" s="127"/>
      <c r="H310" s="253"/>
      <c r="I310" s="93"/>
      <c r="J310" s="230"/>
      <c r="K310" s="148"/>
      <c r="L310" s="148"/>
      <c r="M310" s="148"/>
      <c r="N310" s="148"/>
      <c r="O310" s="148"/>
      <c r="P310" s="148"/>
      <c r="Q310" s="148"/>
      <c r="R310" s="148"/>
      <c r="S310" s="148"/>
      <c r="T310" s="148"/>
      <c r="U310" s="148"/>
      <c r="V310" s="148"/>
      <c r="W310" s="148"/>
      <c r="X310" s="148"/>
      <c r="Y310" s="148"/>
      <c r="Z310" s="148"/>
    </row>
    <row r="311" spans="1:26" x14ac:dyDescent="0.25">
      <c r="A311" s="230"/>
      <c r="B311" s="49"/>
      <c r="C311" s="128" t="s">
        <v>5542</v>
      </c>
      <c r="D311" s="153">
        <f t="shared" si="19"/>
        <v>1</v>
      </c>
      <c r="E311" s="126">
        <v>1</v>
      </c>
      <c r="F311" s="126"/>
      <c r="G311" s="127"/>
      <c r="H311" s="253"/>
      <c r="I311" s="93"/>
      <c r="J311" s="230"/>
      <c r="K311" s="148"/>
      <c r="L311" s="148"/>
      <c r="M311" s="148"/>
      <c r="N311" s="148"/>
      <c r="O311" s="148"/>
      <c r="P311" s="148"/>
      <c r="Q311" s="148"/>
      <c r="R311" s="148"/>
      <c r="S311" s="148"/>
      <c r="T311" s="148"/>
      <c r="U311" s="148"/>
      <c r="V311" s="148"/>
      <c r="W311" s="148"/>
      <c r="X311" s="148"/>
      <c r="Y311" s="148"/>
      <c r="Z311" s="148"/>
    </row>
    <row r="312" spans="1:26" x14ac:dyDescent="0.25">
      <c r="A312" s="230"/>
      <c r="B312" s="49"/>
      <c r="C312" s="128" t="s">
        <v>5543</v>
      </c>
      <c r="D312" s="153">
        <f t="shared" si="19"/>
        <v>1</v>
      </c>
      <c r="E312" s="126">
        <v>1</v>
      </c>
      <c r="F312" s="126"/>
      <c r="G312" s="127"/>
      <c r="H312" s="253"/>
      <c r="I312" s="93"/>
      <c r="J312" s="230"/>
      <c r="K312" s="148"/>
      <c r="L312" s="148"/>
      <c r="M312" s="148"/>
      <c r="N312" s="148"/>
      <c r="O312" s="148"/>
      <c r="P312" s="148"/>
      <c r="Q312" s="148"/>
      <c r="R312" s="148"/>
      <c r="S312" s="148"/>
      <c r="T312" s="148"/>
      <c r="U312" s="148"/>
      <c r="V312" s="148"/>
      <c r="W312" s="148"/>
      <c r="X312" s="148"/>
      <c r="Y312" s="148"/>
      <c r="Z312" s="148"/>
    </row>
    <row r="313" spans="1:26" x14ac:dyDescent="0.25">
      <c r="A313" s="230"/>
      <c r="B313" s="49"/>
      <c r="C313" s="128" t="s">
        <v>5544</v>
      </c>
      <c r="D313" s="153">
        <f t="shared" si="19"/>
        <v>1</v>
      </c>
      <c r="E313" s="126">
        <v>1</v>
      </c>
      <c r="F313" s="126"/>
      <c r="G313" s="127"/>
      <c r="H313" s="253"/>
      <c r="I313" s="93"/>
      <c r="J313" s="230"/>
      <c r="K313" s="148"/>
      <c r="L313" s="148"/>
      <c r="M313" s="148"/>
      <c r="N313" s="148"/>
      <c r="O313" s="148"/>
      <c r="P313" s="148"/>
      <c r="Q313" s="148"/>
      <c r="R313" s="148"/>
      <c r="S313" s="148"/>
      <c r="T313" s="148"/>
      <c r="U313" s="148"/>
      <c r="V313" s="148"/>
      <c r="W313" s="148"/>
      <c r="X313" s="148"/>
      <c r="Y313" s="148"/>
      <c r="Z313" s="148"/>
    </row>
    <row r="314" spans="1:26" x14ac:dyDescent="0.25">
      <c r="A314" s="230"/>
      <c r="B314" s="49"/>
      <c r="C314" s="128" t="s">
        <v>5545</v>
      </c>
      <c r="D314" s="153">
        <f t="shared" si="19"/>
        <v>1</v>
      </c>
      <c r="E314" s="126">
        <v>1</v>
      </c>
      <c r="F314" s="126"/>
      <c r="G314" s="127"/>
      <c r="H314" s="253"/>
      <c r="I314" s="93"/>
      <c r="J314" s="230"/>
      <c r="K314" s="148"/>
      <c r="L314" s="148"/>
      <c r="M314" s="148"/>
      <c r="N314" s="148"/>
      <c r="O314" s="148"/>
      <c r="P314" s="148"/>
      <c r="Q314" s="148"/>
      <c r="R314" s="148"/>
      <c r="S314" s="148"/>
      <c r="T314" s="148"/>
      <c r="U314" s="148"/>
      <c r="V314" s="148"/>
      <c r="W314" s="148"/>
      <c r="X314" s="148"/>
      <c r="Y314" s="148"/>
      <c r="Z314" s="148"/>
    </row>
    <row r="315" spans="1:26" x14ac:dyDescent="0.25">
      <c r="A315" s="230"/>
      <c r="B315" s="49"/>
      <c r="C315" s="128" t="s">
        <v>5546</v>
      </c>
      <c r="D315" s="153">
        <f t="shared" si="19"/>
        <v>1</v>
      </c>
      <c r="E315" s="126">
        <v>1</v>
      </c>
      <c r="F315" s="126"/>
      <c r="G315" s="127"/>
      <c r="H315" s="253"/>
      <c r="I315" s="93"/>
      <c r="J315" s="230"/>
      <c r="K315" s="148"/>
      <c r="L315" s="148"/>
      <c r="M315" s="148"/>
      <c r="N315" s="148"/>
      <c r="O315" s="148"/>
      <c r="P315" s="148"/>
      <c r="Q315" s="148"/>
      <c r="R315" s="148"/>
      <c r="S315" s="148"/>
      <c r="T315" s="148"/>
      <c r="U315" s="148"/>
      <c r="V315" s="148"/>
      <c r="W315" s="148"/>
      <c r="X315" s="148"/>
      <c r="Y315" s="148"/>
      <c r="Z315" s="148"/>
    </row>
    <row r="316" spans="1:26" x14ac:dyDescent="0.25">
      <c r="A316" s="230"/>
      <c r="B316" s="49"/>
      <c r="C316" s="128" t="s">
        <v>5547</v>
      </c>
      <c r="D316" s="153">
        <f t="shared" si="19"/>
        <v>1</v>
      </c>
      <c r="E316" s="126">
        <v>1</v>
      </c>
      <c r="F316" s="126"/>
      <c r="G316" s="127"/>
      <c r="H316" s="253"/>
      <c r="I316" s="129"/>
      <c r="J316" s="230"/>
      <c r="K316" s="148"/>
      <c r="L316" s="148"/>
      <c r="M316" s="148"/>
      <c r="N316" s="148"/>
      <c r="O316" s="148"/>
      <c r="P316" s="148"/>
      <c r="Q316" s="148"/>
      <c r="R316" s="148"/>
      <c r="S316" s="148"/>
      <c r="T316" s="148"/>
      <c r="U316" s="148"/>
      <c r="V316" s="148"/>
      <c r="W316" s="148"/>
      <c r="X316" s="148"/>
      <c r="Y316" s="148"/>
      <c r="Z316" s="148"/>
    </row>
    <row r="317" spans="1:26" x14ac:dyDescent="0.25">
      <c r="A317" s="230"/>
      <c r="B317" s="49"/>
      <c r="C317" s="128" t="s">
        <v>5548</v>
      </c>
      <c r="D317" s="153">
        <f t="shared" si="19"/>
        <v>1</v>
      </c>
      <c r="E317" s="126">
        <v>1</v>
      </c>
      <c r="F317" s="126"/>
      <c r="G317" s="127"/>
      <c r="H317" s="253"/>
      <c r="I317" s="129"/>
      <c r="J317" s="230"/>
      <c r="K317" s="148"/>
      <c r="L317" s="148"/>
      <c r="M317" s="148"/>
      <c r="N317" s="148"/>
      <c r="O317" s="148"/>
      <c r="P317" s="148"/>
      <c r="Q317" s="148"/>
      <c r="R317" s="148"/>
      <c r="S317" s="148"/>
      <c r="T317" s="148"/>
      <c r="U317" s="148"/>
      <c r="V317" s="148"/>
      <c r="W317" s="148"/>
      <c r="X317" s="148"/>
      <c r="Y317" s="148"/>
      <c r="Z317" s="148"/>
    </row>
    <row r="318" spans="1:26" x14ac:dyDescent="0.25">
      <c r="A318" s="230"/>
      <c r="B318" s="49"/>
      <c r="C318" s="234"/>
      <c r="D318" s="253"/>
      <c r="E318" s="253"/>
      <c r="F318" s="253"/>
      <c r="G318" s="253"/>
      <c r="H318" s="253"/>
      <c r="I318" s="129"/>
      <c r="J318" s="230"/>
      <c r="K318" s="148"/>
      <c r="L318" s="148"/>
      <c r="M318" s="148"/>
      <c r="N318" s="148"/>
      <c r="O318" s="148"/>
      <c r="P318" s="148"/>
      <c r="Q318" s="148"/>
      <c r="R318" s="148"/>
      <c r="S318" s="148"/>
      <c r="T318" s="148"/>
      <c r="U318" s="148"/>
      <c r="V318" s="148"/>
      <c r="W318" s="148"/>
      <c r="X318" s="148"/>
      <c r="Y318" s="148"/>
      <c r="Z318" s="148"/>
    </row>
    <row r="319" spans="1:26" x14ac:dyDescent="0.25">
      <c r="A319" s="230"/>
      <c r="B319" s="49"/>
      <c r="C319" s="234" t="s">
        <v>1480</v>
      </c>
      <c r="D319" s="253"/>
      <c r="E319" s="253"/>
      <c r="F319" s="253"/>
      <c r="G319" s="253"/>
      <c r="H319" s="253"/>
      <c r="I319" s="129"/>
      <c r="J319" s="230"/>
      <c r="K319" s="148"/>
      <c r="L319" s="148"/>
      <c r="M319" s="148"/>
      <c r="N319" s="148"/>
      <c r="O319" s="148"/>
      <c r="P319" s="148"/>
      <c r="Q319" s="148"/>
      <c r="R319" s="148"/>
      <c r="S319" s="148"/>
      <c r="T319" s="148"/>
      <c r="U319" s="148"/>
      <c r="V319" s="148"/>
      <c r="W319" s="148"/>
      <c r="X319" s="148"/>
      <c r="Y319" s="148"/>
      <c r="Z319" s="148"/>
    </row>
    <row r="320" spans="1:26" x14ac:dyDescent="0.25">
      <c r="A320" s="230"/>
      <c r="B320" s="49"/>
      <c r="C320" s="234"/>
      <c r="D320" s="253"/>
      <c r="E320" s="253"/>
      <c r="F320" s="253"/>
      <c r="G320" s="253"/>
      <c r="H320" s="253"/>
      <c r="I320" s="129"/>
      <c r="J320" s="230"/>
      <c r="K320" s="148"/>
      <c r="L320" s="148"/>
      <c r="M320" s="148"/>
      <c r="N320" s="148"/>
      <c r="O320" s="148"/>
      <c r="P320" s="148"/>
      <c r="Q320" s="148"/>
      <c r="R320" s="148"/>
      <c r="S320" s="148"/>
      <c r="T320" s="148"/>
      <c r="U320" s="148"/>
      <c r="V320" s="148"/>
      <c r="W320" s="148"/>
      <c r="X320" s="148"/>
      <c r="Y320" s="148"/>
      <c r="Z320" s="148"/>
    </row>
    <row r="321" spans="1:26" x14ac:dyDescent="0.25">
      <c r="A321" s="230"/>
      <c r="B321" s="49"/>
      <c r="C321" s="232" t="s">
        <v>726</v>
      </c>
      <c r="D321" s="231"/>
      <c r="E321" s="231" t="s">
        <v>1485</v>
      </c>
      <c r="F321" s="231" t="s">
        <v>712</v>
      </c>
      <c r="G321" s="231" t="s">
        <v>1486</v>
      </c>
      <c r="H321" s="253"/>
      <c r="I321" s="129"/>
      <c r="J321" s="230"/>
      <c r="K321" s="148"/>
      <c r="L321" s="148"/>
      <c r="M321" s="148"/>
      <c r="N321" s="148"/>
      <c r="O321" s="148"/>
      <c r="P321" s="148"/>
      <c r="Q321" s="148"/>
      <c r="R321" s="148"/>
      <c r="S321" s="148"/>
      <c r="T321" s="148"/>
      <c r="U321" s="148"/>
      <c r="V321" s="148"/>
      <c r="W321" s="148"/>
      <c r="X321" s="148"/>
      <c r="Y321" s="148"/>
      <c r="Z321" s="148"/>
    </row>
    <row r="322" spans="1:26" x14ac:dyDescent="0.25">
      <c r="A322" s="230"/>
      <c r="B322" s="49"/>
      <c r="C322" s="130" t="s">
        <v>5270</v>
      </c>
      <c r="D322" s="153">
        <f t="shared" ref="D322:D328" si="20">IF(E322="Justificado",0,1)</f>
        <v>1</v>
      </c>
      <c r="E322" s="126">
        <v>1</v>
      </c>
      <c r="F322" s="126"/>
      <c r="G322" s="127"/>
      <c r="H322" s="253"/>
      <c r="I322" s="129"/>
      <c r="J322" s="230"/>
      <c r="K322" s="148"/>
      <c r="L322" s="148"/>
      <c r="M322" s="148"/>
      <c r="N322" s="148"/>
      <c r="O322" s="148"/>
      <c r="P322" s="148"/>
      <c r="Q322" s="148"/>
      <c r="R322" s="148"/>
      <c r="S322" s="148"/>
      <c r="T322" s="148"/>
      <c r="U322" s="148"/>
      <c r="V322" s="148"/>
      <c r="W322" s="148"/>
      <c r="X322" s="148"/>
      <c r="Y322" s="148"/>
      <c r="Z322" s="148"/>
    </row>
    <row r="323" spans="1:26" ht="36" x14ac:dyDescent="0.25">
      <c r="A323" s="230"/>
      <c r="B323" s="49"/>
      <c r="C323" s="124" t="s">
        <v>5134</v>
      </c>
      <c r="D323" s="153">
        <f t="shared" si="20"/>
        <v>1</v>
      </c>
      <c r="E323" s="126">
        <v>1</v>
      </c>
      <c r="F323" s="126"/>
      <c r="G323" s="127"/>
      <c r="H323" s="253"/>
      <c r="I323" s="129"/>
      <c r="J323" s="230"/>
      <c r="K323" s="148"/>
      <c r="L323" s="148"/>
      <c r="M323" s="148"/>
      <c r="N323" s="148"/>
      <c r="O323" s="148"/>
      <c r="P323" s="148"/>
      <c r="Q323" s="148"/>
      <c r="R323" s="148"/>
      <c r="S323" s="148"/>
      <c r="T323" s="148"/>
      <c r="U323" s="148"/>
      <c r="V323" s="148"/>
      <c r="W323" s="148"/>
      <c r="X323" s="148"/>
      <c r="Y323" s="148"/>
      <c r="Z323" s="148"/>
    </row>
    <row r="324" spans="1:26" ht="36" x14ac:dyDescent="0.25">
      <c r="A324" s="230"/>
      <c r="B324" s="49"/>
      <c r="C324" s="124" t="s">
        <v>5135</v>
      </c>
      <c r="D324" s="153">
        <f t="shared" si="20"/>
        <v>1</v>
      </c>
      <c r="E324" s="126">
        <v>1</v>
      </c>
      <c r="F324" s="126"/>
      <c r="G324" s="127"/>
      <c r="H324" s="253"/>
      <c r="I324" s="129"/>
      <c r="J324" s="230"/>
      <c r="K324" s="148"/>
      <c r="L324" s="148"/>
      <c r="M324" s="148"/>
      <c r="N324" s="148"/>
      <c r="O324" s="148"/>
      <c r="P324" s="148"/>
      <c r="Q324" s="148"/>
      <c r="R324" s="148"/>
      <c r="S324" s="148"/>
      <c r="T324" s="148"/>
      <c r="U324" s="148"/>
      <c r="V324" s="148"/>
      <c r="W324" s="148"/>
      <c r="X324" s="148"/>
      <c r="Y324" s="148"/>
      <c r="Z324" s="148"/>
    </row>
    <row r="325" spans="1:26" ht="24" x14ac:dyDescent="0.25">
      <c r="A325" s="230"/>
      <c r="B325" s="49"/>
      <c r="C325" s="124" t="s">
        <v>5136</v>
      </c>
      <c r="D325" s="153">
        <f t="shared" si="20"/>
        <v>1</v>
      </c>
      <c r="E325" s="126">
        <v>1</v>
      </c>
      <c r="F325" s="126"/>
      <c r="G325" s="127"/>
      <c r="H325" s="253"/>
      <c r="I325" s="129"/>
      <c r="J325" s="230"/>
      <c r="K325" s="148"/>
      <c r="L325" s="148"/>
      <c r="M325" s="148"/>
      <c r="N325" s="148"/>
      <c r="O325" s="148"/>
      <c r="P325" s="148"/>
      <c r="Q325" s="148"/>
      <c r="R325" s="148"/>
      <c r="S325" s="148"/>
      <c r="T325" s="148"/>
      <c r="U325" s="148"/>
      <c r="V325" s="148"/>
      <c r="W325" s="148"/>
      <c r="X325" s="148"/>
      <c r="Y325" s="148"/>
      <c r="Z325" s="148"/>
    </row>
    <row r="326" spans="1:26" ht="24" x14ac:dyDescent="0.25">
      <c r="A326" s="230"/>
      <c r="B326" s="49"/>
      <c r="C326" s="124" t="s">
        <v>4238</v>
      </c>
      <c r="D326" s="153">
        <f t="shared" si="20"/>
        <v>1</v>
      </c>
      <c r="E326" s="126">
        <v>1</v>
      </c>
      <c r="F326" s="126"/>
      <c r="G326" s="127"/>
      <c r="H326" s="253"/>
      <c r="I326" s="129"/>
      <c r="J326" s="230"/>
      <c r="K326" s="148"/>
      <c r="L326" s="148"/>
      <c r="M326" s="148"/>
      <c r="N326" s="148"/>
      <c r="O326" s="148"/>
      <c r="P326" s="148"/>
      <c r="Q326" s="148"/>
      <c r="R326" s="148"/>
      <c r="S326" s="148"/>
      <c r="T326" s="148"/>
      <c r="U326" s="148"/>
      <c r="V326" s="148"/>
      <c r="W326" s="148"/>
      <c r="X326" s="148"/>
      <c r="Y326" s="148"/>
      <c r="Z326" s="148"/>
    </row>
    <row r="327" spans="1:26" ht="24" x14ac:dyDescent="0.25">
      <c r="A327" s="230"/>
      <c r="B327" s="49"/>
      <c r="C327" s="124" t="s">
        <v>5137</v>
      </c>
      <c r="D327" s="153">
        <f t="shared" si="20"/>
        <v>1</v>
      </c>
      <c r="E327" s="126">
        <v>1</v>
      </c>
      <c r="F327" s="126"/>
      <c r="G327" s="127"/>
      <c r="H327" s="253"/>
      <c r="I327" s="129"/>
      <c r="J327" s="230"/>
      <c r="K327" s="148"/>
      <c r="L327" s="148"/>
      <c r="M327" s="148"/>
      <c r="N327" s="148"/>
      <c r="O327" s="148"/>
      <c r="P327" s="148"/>
      <c r="Q327" s="148"/>
      <c r="R327" s="148"/>
      <c r="S327" s="148"/>
      <c r="T327" s="148"/>
      <c r="U327" s="148"/>
      <c r="V327" s="148"/>
      <c r="W327" s="148"/>
      <c r="X327" s="148"/>
      <c r="Y327" s="148"/>
      <c r="Z327" s="148"/>
    </row>
    <row r="328" spans="1:26" ht="36" x14ac:dyDescent="0.25">
      <c r="A328" s="230"/>
      <c r="B328" s="49"/>
      <c r="C328" s="124" t="s">
        <v>5138</v>
      </c>
      <c r="D328" s="153">
        <f t="shared" si="20"/>
        <v>1</v>
      </c>
      <c r="E328" s="126">
        <v>1</v>
      </c>
      <c r="F328" s="126"/>
      <c r="G328" s="127"/>
      <c r="H328" s="253"/>
      <c r="I328" s="129"/>
      <c r="J328" s="230"/>
      <c r="K328" s="148"/>
      <c r="L328" s="148"/>
      <c r="M328" s="148"/>
      <c r="N328" s="148"/>
      <c r="O328" s="148"/>
      <c r="P328" s="148"/>
      <c r="Q328" s="148"/>
      <c r="R328" s="148"/>
      <c r="S328" s="148"/>
      <c r="T328" s="148"/>
      <c r="U328" s="148"/>
      <c r="V328" s="148"/>
      <c r="W328" s="148"/>
      <c r="X328" s="148"/>
      <c r="Y328" s="148"/>
      <c r="Z328" s="148"/>
    </row>
    <row r="329" spans="1:26" ht="36" x14ac:dyDescent="0.25">
      <c r="A329" s="230"/>
      <c r="B329" s="49"/>
      <c r="C329" s="130" t="s">
        <v>5549</v>
      </c>
      <c r="D329" s="153">
        <f t="shared" ref="D329:D330" si="21">IF(E329="Justificado",0,1)</f>
        <v>1</v>
      </c>
      <c r="E329" s="126">
        <v>1</v>
      </c>
      <c r="F329" s="126"/>
      <c r="G329" s="127"/>
      <c r="H329" s="253"/>
      <c r="I329" s="129"/>
      <c r="J329" s="230"/>
      <c r="K329" s="148"/>
      <c r="L329" s="148"/>
      <c r="M329" s="148"/>
      <c r="N329" s="148"/>
      <c r="O329" s="148"/>
      <c r="P329" s="148"/>
      <c r="Q329" s="148"/>
      <c r="R329" s="148"/>
      <c r="S329" s="148"/>
      <c r="T329" s="148"/>
      <c r="U329" s="148"/>
      <c r="V329" s="148"/>
      <c r="W329" s="148"/>
      <c r="X329" s="148"/>
      <c r="Y329" s="148"/>
      <c r="Z329" s="148"/>
    </row>
    <row r="330" spans="1:26" x14ac:dyDescent="0.25">
      <c r="A330" s="230"/>
      <c r="B330" s="49"/>
      <c r="C330" s="124" t="s">
        <v>4716</v>
      </c>
      <c r="D330" s="153">
        <f t="shared" si="21"/>
        <v>1</v>
      </c>
      <c r="E330" s="126">
        <v>1</v>
      </c>
      <c r="F330" s="126"/>
      <c r="G330" s="127"/>
      <c r="H330" s="253"/>
      <c r="I330" s="129"/>
      <c r="J330" s="230"/>
      <c r="K330" s="148"/>
      <c r="L330" s="148"/>
      <c r="M330" s="148"/>
      <c r="N330" s="148"/>
      <c r="O330" s="148"/>
      <c r="P330" s="148"/>
      <c r="Q330" s="148"/>
      <c r="R330" s="148"/>
      <c r="S330" s="148"/>
      <c r="T330" s="148"/>
      <c r="U330" s="148"/>
      <c r="V330" s="148"/>
      <c r="W330" s="148"/>
      <c r="X330" s="148"/>
      <c r="Y330" s="148"/>
      <c r="Z330" s="148"/>
    </row>
    <row r="331" spans="1:26" x14ac:dyDescent="0.25">
      <c r="A331" s="230"/>
      <c r="B331" s="97"/>
      <c r="C331" s="254"/>
      <c r="D331" s="255"/>
      <c r="E331" s="255"/>
      <c r="F331" s="255"/>
      <c r="G331" s="255"/>
      <c r="H331" s="255"/>
      <c r="I331" s="98"/>
      <c r="J331" s="230"/>
      <c r="K331" s="148"/>
      <c r="L331" s="148"/>
      <c r="M331" s="148"/>
      <c r="N331" s="148"/>
      <c r="O331" s="148"/>
      <c r="P331" s="148"/>
      <c r="Q331" s="148"/>
      <c r="R331" s="148"/>
      <c r="S331" s="148"/>
      <c r="T331" s="148"/>
      <c r="U331" s="148"/>
      <c r="V331" s="148"/>
      <c r="W331" s="148"/>
      <c r="X331" s="148"/>
      <c r="Y331" s="148"/>
      <c r="Z331" s="148"/>
    </row>
    <row r="332" spans="1:26" x14ac:dyDescent="0.25">
      <c r="A332" s="230"/>
      <c r="B332" s="230"/>
      <c r="C332" s="256"/>
      <c r="D332" s="230"/>
      <c r="E332" s="230"/>
      <c r="F332" s="230"/>
      <c r="G332" s="230"/>
      <c r="H332" s="230"/>
      <c r="I332" s="230"/>
      <c r="J332" s="230"/>
      <c r="K332" s="148"/>
      <c r="L332" s="148"/>
      <c r="M332" s="148"/>
      <c r="N332" s="148"/>
      <c r="O332" s="148"/>
      <c r="P332" s="148"/>
      <c r="Q332" s="148"/>
      <c r="R332" s="148"/>
      <c r="S332" s="148"/>
      <c r="T332" s="148"/>
      <c r="U332" s="148"/>
      <c r="V332" s="148"/>
      <c r="W332" s="148"/>
      <c r="X332" s="148"/>
      <c r="Y332" s="148"/>
      <c r="Z332" s="148"/>
    </row>
    <row r="333" spans="1:26" x14ac:dyDescent="0.25">
      <c r="A333" s="230"/>
      <c r="B333" s="230"/>
      <c r="C333" s="256"/>
      <c r="D333" s="230"/>
      <c r="E333" s="230"/>
      <c r="F333" s="230"/>
      <c r="G333" s="230"/>
      <c r="H333" s="230"/>
      <c r="I333" s="230"/>
      <c r="J333" s="230"/>
      <c r="K333" s="148"/>
      <c r="L333" s="148"/>
      <c r="M333" s="148"/>
      <c r="N333" s="148"/>
      <c r="O333" s="148"/>
      <c r="P333" s="148"/>
      <c r="Q333" s="148"/>
      <c r="R333" s="148"/>
      <c r="S333" s="148"/>
      <c r="T333" s="148"/>
      <c r="U333" s="148"/>
      <c r="V333" s="148"/>
      <c r="W333" s="148"/>
      <c r="X333" s="148"/>
      <c r="Y333" s="148"/>
      <c r="Z333" s="148"/>
    </row>
    <row r="334" spans="1:26" x14ac:dyDescent="0.25">
      <c r="A334" s="230"/>
      <c r="B334" s="230"/>
      <c r="C334" s="256"/>
      <c r="D334" s="230"/>
      <c r="E334" s="230"/>
      <c r="F334" s="230"/>
      <c r="G334" s="230"/>
      <c r="H334" s="230"/>
      <c r="I334" s="230"/>
      <c r="J334" s="230"/>
      <c r="K334" s="148"/>
      <c r="L334" s="148"/>
      <c r="M334" s="148"/>
      <c r="N334" s="148"/>
      <c r="O334" s="148"/>
      <c r="P334" s="148"/>
      <c r="Q334" s="148"/>
      <c r="R334" s="148"/>
      <c r="S334" s="148"/>
      <c r="T334" s="148"/>
      <c r="U334" s="148"/>
      <c r="V334" s="148"/>
      <c r="W334" s="148"/>
      <c r="X334" s="148"/>
      <c r="Y334" s="148"/>
      <c r="Z334" s="148"/>
    </row>
    <row r="335" spans="1:26" x14ac:dyDescent="0.25">
      <c r="A335" s="230"/>
      <c r="B335" s="230"/>
      <c r="C335" s="256"/>
      <c r="D335" s="230"/>
      <c r="E335" s="230"/>
      <c r="F335" s="230"/>
      <c r="G335" s="230"/>
      <c r="H335" s="230"/>
      <c r="I335" s="230"/>
      <c r="J335" s="230"/>
      <c r="K335" s="148"/>
      <c r="L335" s="148"/>
      <c r="M335" s="148"/>
      <c r="N335" s="148"/>
      <c r="O335" s="148"/>
      <c r="P335" s="148"/>
      <c r="Q335" s="148"/>
      <c r="R335" s="148"/>
      <c r="S335" s="148"/>
      <c r="T335" s="148"/>
      <c r="U335" s="148"/>
      <c r="V335" s="148"/>
      <c r="W335" s="148"/>
      <c r="X335" s="148"/>
      <c r="Y335" s="148"/>
      <c r="Z335" s="148"/>
    </row>
    <row r="336" spans="1:26" x14ac:dyDescent="0.25">
      <c r="A336" s="230"/>
      <c r="B336" s="230"/>
      <c r="C336" s="256"/>
      <c r="D336" s="230"/>
      <c r="E336" s="230"/>
      <c r="F336" s="230"/>
      <c r="G336" s="230"/>
      <c r="H336" s="230"/>
      <c r="I336" s="230"/>
      <c r="J336" s="230"/>
      <c r="K336" s="148"/>
      <c r="L336" s="148"/>
      <c r="M336" s="148"/>
      <c r="N336" s="148"/>
      <c r="O336" s="148"/>
      <c r="P336" s="148"/>
      <c r="Q336" s="148"/>
      <c r="R336" s="148"/>
      <c r="S336" s="148"/>
      <c r="T336" s="148"/>
      <c r="U336" s="148"/>
      <c r="V336" s="148"/>
      <c r="W336" s="148"/>
      <c r="X336" s="148"/>
      <c r="Y336" s="148"/>
      <c r="Z336" s="148"/>
    </row>
    <row r="337" spans="1:26" x14ac:dyDescent="0.25">
      <c r="A337" s="230"/>
      <c r="B337" s="230"/>
      <c r="C337" s="256"/>
      <c r="D337" s="230"/>
      <c r="E337" s="230"/>
      <c r="F337" s="230"/>
      <c r="G337" s="230"/>
      <c r="H337" s="230"/>
      <c r="I337" s="230"/>
      <c r="J337" s="230"/>
      <c r="K337" s="148"/>
      <c r="L337" s="148"/>
      <c r="M337" s="148"/>
      <c r="N337" s="148"/>
      <c r="O337" s="148"/>
      <c r="P337" s="148"/>
      <c r="Q337" s="148"/>
      <c r="R337" s="148"/>
      <c r="S337" s="148"/>
      <c r="T337" s="148"/>
      <c r="U337" s="148"/>
      <c r="V337" s="148"/>
      <c r="W337" s="148"/>
      <c r="X337" s="148"/>
      <c r="Y337" s="148"/>
      <c r="Z337" s="148"/>
    </row>
    <row r="338" spans="1:26" ht="18.75" x14ac:dyDescent="0.25">
      <c r="A338" s="234"/>
      <c r="B338" s="407" t="s">
        <v>5550</v>
      </c>
      <c r="C338" s="408"/>
      <c r="D338" s="408"/>
      <c r="E338" s="408"/>
      <c r="F338" s="408"/>
      <c r="G338" s="408"/>
      <c r="H338" s="408"/>
      <c r="I338" s="243"/>
      <c r="J338" s="233"/>
      <c r="K338" s="105"/>
      <c r="L338" s="105"/>
      <c r="M338" s="105"/>
      <c r="N338" s="105"/>
      <c r="O338" s="105"/>
      <c r="P338" s="105"/>
      <c r="Q338" s="105"/>
      <c r="R338" s="105"/>
      <c r="S338" s="105"/>
      <c r="T338" s="105"/>
      <c r="U338" s="105"/>
      <c r="V338" s="105"/>
      <c r="W338" s="105"/>
      <c r="X338" s="105"/>
      <c r="Y338" s="105"/>
      <c r="Z338" s="105"/>
    </row>
    <row r="339" spans="1:26" x14ac:dyDescent="0.25">
      <c r="A339" s="234"/>
      <c r="B339" s="232"/>
      <c r="C339" s="232"/>
      <c r="D339" s="232"/>
      <c r="E339" s="232"/>
      <c r="F339" s="232"/>
      <c r="G339" s="232"/>
      <c r="H339" s="232"/>
      <c r="I339" s="232"/>
      <c r="J339" s="233"/>
      <c r="K339" s="105"/>
      <c r="L339" s="105"/>
      <c r="M339" s="105"/>
      <c r="N339" s="105"/>
      <c r="O339" s="105"/>
      <c r="P339" s="105"/>
      <c r="Q339" s="105"/>
      <c r="R339" s="105"/>
      <c r="S339" s="105"/>
      <c r="T339" s="105"/>
      <c r="U339" s="105"/>
      <c r="V339" s="105"/>
      <c r="W339" s="105"/>
      <c r="X339" s="105"/>
      <c r="Y339" s="105"/>
      <c r="Z339" s="105"/>
    </row>
    <row r="340" spans="1:26" x14ac:dyDescent="0.25">
      <c r="A340" s="234"/>
      <c r="B340" s="232"/>
      <c r="C340" s="244" t="s">
        <v>1478</v>
      </c>
      <c r="D340" s="244"/>
      <c r="E340" s="245">
        <f>IF(SUM(D349:D365)=0,"NA",SUM(E349:E365)/SUM(D349:D365))</f>
        <v>1</v>
      </c>
      <c r="F340" s="246"/>
      <c r="G340" s="248"/>
      <c r="H340" s="234"/>
      <c r="I340" s="232"/>
      <c r="J340" s="233"/>
      <c r="K340" s="105"/>
      <c r="L340" s="105"/>
      <c r="M340" s="105"/>
      <c r="N340" s="105"/>
      <c r="O340" s="105"/>
      <c r="P340" s="105"/>
      <c r="Q340" s="105"/>
      <c r="R340" s="105"/>
      <c r="S340" s="105"/>
      <c r="T340" s="105"/>
      <c r="U340" s="105"/>
      <c r="V340" s="105"/>
      <c r="W340" s="105"/>
      <c r="X340" s="105"/>
      <c r="Y340" s="105"/>
      <c r="Z340" s="105"/>
    </row>
    <row r="341" spans="1:26" x14ac:dyDescent="0.25">
      <c r="A341" s="234"/>
      <c r="B341" s="234"/>
      <c r="C341" s="244" t="s">
        <v>1480</v>
      </c>
      <c r="D341" s="244"/>
      <c r="E341" s="245">
        <f>IF(SUM(D349:D365)=0,"NA",SUM(E370:E378)/SUM(D370:D378))</f>
        <v>1</v>
      </c>
      <c r="F341" s="246"/>
      <c r="G341" s="248"/>
      <c r="H341" s="234"/>
      <c r="I341" s="232"/>
      <c r="J341" s="233"/>
      <c r="K341" s="105"/>
      <c r="L341" s="105"/>
      <c r="M341" s="105"/>
      <c r="N341" s="105"/>
      <c r="O341" s="105"/>
      <c r="P341" s="105"/>
      <c r="Q341" s="105"/>
      <c r="R341" s="105"/>
      <c r="S341" s="105"/>
      <c r="T341" s="105"/>
      <c r="U341" s="105"/>
      <c r="V341" s="105"/>
      <c r="W341" s="105"/>
      <c r="X341" s="105"/>
      <c r="Y341" s="105"/>
      <c r="Z341" s="105"/>
    </row>
    <row r="342" spans="1:26" x14ac:dyDescent="0.25">
      <c r="A342" s="234"/>
      <c r="B342" s="234"/>
      <c r="C342" s="244" t="s">
        <v>1482</v>
      </c>
      <c r="D342" s="244"/>
      <c r="E342" s="177">
        <f>IF(SUM(D349:D365)=0,"NA",E340*0.6+E341*0.4)</f>
        <v>1</v>
      </c>
      <c r="F342" s="249"/>
      <c r="G342" s="235" t="s">
        <v>4551</v>
      </c>
      <c r="H342" s="234"/>
      <c r="I342" s="232"/>
      <c r="J342" s="233"/>
      <c r="K342" s="105"/>
      <c r="L342" s="105"/>
      <c r="M342" s="105"/>
      <c r="N342" s="105"/>
      <c r="O342" s="105"/>
      <c r="P342" s="105"/>
      <c r="Q342" s="105"/>
      <c r="R342" s="105"/>
      <c r="S342" s="105"/>
      <c r="T342" s="105"/>
      <c r="U342" s="105"/>
      <c r="V342" s="105"/>
      <c r="W342" s="105"/>
      <c r="X342" s="105"/>
      <c r="Y342" s="105"/>
      <c r="Z342" s="105"/>
    </row>
    <row r="343" spans="1:26" x14ac:dyDescent="0.25">
      <c r="A343" s="234"/>
      <c r="B343" s="234"/>
      <c r="C343" s="234"/>
      <c r="D343" s="234"/>
      <c r="E343" s="236"/>
      <c r="F343" s="236"/>
      <c r="G343" s="234"/>
      <c r="H343" s="234"/>
      <c r="I343" s="232"/>
      <c r="J343" s="233"/>
      <c r="K343" s="105"/>
      <c r="L343" s="105"/>
      <c r="M343" s="105"/>
      <c r="N343" s="105"/>
      <c r="O343" s="105"/>
      <c r="P343" s="105"/>
      <c r="Q343" s="105"/>
      <c r="R343" s="105"/>
      <c r="S343" s="105"/>
      <c r="T343" s="105"/>
      <c r="U343" s="105"/>
      <c r="V343" s="105"/>
      <c r="W343" s="105"/>
      <c r="X343" s="105"/>
      <c r="Y343" s="105"/>
      <c r="Z343" s="105"/>
    </row>
    <row r="344" spans="1:26" x14ac:dyDescent="0.25">
      <c r="A344" s="230"/>
      <c r="B344" s="231"/>
      <c r="C344" s="232"/>
      <c r="D344" s="231"/>
      <c r="E344" s="231"/>
      <c r="F344" s="231"/>
      <c r="G344" s="231"/>
      <c r="H344" s="232"/>
      <c r="I344" s="232"/>
      <c r="J344" s="233"/>
      <c r="K344" s="148"/>
      <c r="L344" s="148"/>
      <c r="M344" s="148"/>
      <c r="N344" s="148"/>
      <c r="O344" s="148"/>
      <c r="P344" s="148"/>
      <c r="Q344" s="148"/>
      <c r="R344" s="148"/>
      <c r="S344" s="148"/>
      <c r="T344" s="148"/>
      <c r="U344" s="148"/>
      <c r="V344" s="148"/>
      <c r="W344" s="148"/>
      <c r="X344" s="148"/>
      <c r="Y344" s="148"/>
      <c r="Z344" s="148"/>
    </row>
    <row r="345" spans="1:26" x14ac:dyDescent="0.25">
      <c r="A345" s="230"/>
      <c r="B345" s="91"/>
      <c r="C345" s="251"/>
      <c r="D345" s="252"/>
      <c r="E345" s="409"/>
      <c r="F345" s="410"/>
      <c r="G345" s="410"/>
      <c r="H345" s="252"/>
      <c r="I345" s="92"/>
      <c r="J345" s="233"/>
      <c r="K345" s="148"/>
      <c r="L345" s="148"/>
      <c r="M345" s="148"/>
      <c r="N345" s="148"/>
      <c r="O345" s="148"/>
      <c r="P345" s="148"/>
      <c r="Q345" s="148"/>
      <c r="R345" s="148"/>
      <c r="S345" s="148"/>
      <c r="T345" s="148"/>
      <c r="U345" s="148"/>
      <c r="V345" s="148"/>
      <c r="W345" s="148"/>
      <c r="X345" s="148"/>
      <c r="Y345" s="148"/>
      <c r="Z345" s="148"/>
    </row>
    <row r="346" spans="1:26" x14ac:dyDescent="0.25">
      <c r="A346" s="230"/>
      <c r="B346" s="49"/>
      <c r="C346" s="234" t="s">
        <v>1484</v>
      </c>
      <c r="D346" s="253"/>
      <c r="E346" s="253"/>
      <c r="F346" s="253"/>
      <c r="G346" s="253"/>
      <c r="H346" s="253"/>
      <c r="I346" s="93"/>
      <c r="J346" s="233"/>
      <c r="K346" s="148"/>
      <c r="L346" s="148"/>
      <c r="M346" s="148"/>
      <c r="N346" s="148"/>
      <c r="O346" s="148"/>
      <c r="P346" s="148"/>
      <c r="Q346" s="148"/>
      <c r="R346" s="148"/>
      <c r="S346" s="148"/>
      <c r="T346" s="148"/>
      <c r="U346" s="148"/>
      <c r="V346" s="148"/>
      <c r="W346" s="148"/>
      <c r="X346" s="148"/>
      <c r="Y346" s="148"/>
      <c r="Z346" s="148"/>
    </row>
    <row r="347" spans="1:26" x14ac:dyDescent="0.25">
      <c r="A347" s="230"/>
      <c r="B347" s="123"/>
      <c r="C347" s="234"/>
      <c r="D347" s="253"/>
      <c r="E347" s="253"/>
      <c r="F347" s="253"/>
      <c r="G347" s="253"/>
      <c r="H347" s="253"/>
      <c r="I347" s="93"/>
      <c r="J347" s="233"/>
      <c r="K347" s="148"/>
      <c r="L347" s="148"/>
      <c r="M347" s="148"/>
      <c r="N347" s="148"/>
      <c r="O347" s="148"/>
      <c r="P347" s="148"/>
      <c r="Q347" s="148"/>
      <c r="R347" s="148"/>
      <c r="S347" s="148"/>
      <c r="T347" s="148"/>
      <c r="U347" s="148"/>
      <c r="V347" s="148"/>
      <c r="W347" s="148"/>
      <c r="X347" s="148"/>
      <c r="Y347" s="148"/>
      <c r="Z347" s="148"/>
    </row>
    <row r="348" spans="1:26" x14ac:dyDescent="0.25">
      <c r="A348" s="230"/>
      <c r="B348" s="123"/>
      <c r="C348" s="232" t="s">
        <v>726</v>
      </c>
      <c r="D348" s="231"/>
      <c r="E348" s="231" t="s">
        <v>1485</v>
      </c>
      <c r="F348" s="231" t="s">
        <v>712</v>
      </c>
      <c r="G348" s="231" t="s">
        <v>1486</v>
      </c>
      <c r="H348" s="253"/>
      <c r="I348" s="93"/>
      <c r="J348" s="233"/>
      <c r="K348" s="148"/>
      <c r="L348" s="148"/>
      <c r="M348" s="148"/>
      <c r="N348" s="148"/>
      <c r="O348" s="148"/>
      <c r="P348" s="148"/>
      <c r="Q348" s="148"/>
      <c r="R348" s="148"/>
      <c r="S348" s="148"/>
      <c r="T348" s="148"/>
      <c r="U348" s="148"/>
      <c r="V348" s="148"/>
      <c r="W348" s="148"/>
      <c r="X348" s="148"/>
      <c r="Y348" s="148"/>
      <c r="Z348" s="148"/>
    </row>
    <row r="349" spans="1:26" x14ac:dyDescent="0.25">
      <c r="A349" s="230"/>
      <c r="B349" s="49"/>
      <c r="C349" s="124" t="s">
        <v>1487</v>
      </c>
      <c r="D349" s="153">
        <f t="shared" ref="D349:D365" si="22">IF(E349="Justificado",0,1)</f>
        <v>1</v>
      </c>
      <c r="E349" s="126">
        <v>1</v>
      </c>
      <c r="F349" s="126"/>
      <c r="G349" s="127"/>
      <c r="H349" s="253"/>
      <c r="I349" s="93"/>
      <c r="J349" s="230"/>
      <c r="K349" s="148"/>
      <c r="L349" s="148"/>
      <c r="M349" s="148"/>
      <c r="N349" s="148"/>
      <c r="O349" s="148"/>
      <c r="P349" s="148"/>
      <c r="Q349" s="148"/>
      <c r="R349" s="148"/>
      <c r="S349" s="148"/>
      <c r="T349" s="148"/>
      <c r="U349" s="148"/>
      <c r="V349" s="148"/>
      <c r="W349" s="148"/>
      <c r="X349" s="148"/>
      <c r="Y349" s="148"/>
      <c r="Z349" s="148"/>
    </row>
    <row r="350" spans="1:26" ht="24" x14ac:dyDescent="0.25">
      <c r="A350" s="230"/>
      <c r="B350" s="49"/>
      <c r="C350" s="124" t="s">
        <v>1488</v>
      </c>
      <c r="D350" s="153">
        <f t="shared" si="22"/>
        <v>1</v>
      </c>
      <c r="E350" s="126">
        <v>1</v>
      </c>
      <c r="F350" s="126"/>
      <c r="G350" s="127"/>
      <c r="H350" s="253"/>
      <c r="I350" s="93"/>
      <c r="J350" s="230"/>
      <c r="K350" s="148"/>
      <c r="L350" s="148"/>
      <c r="M350" s="148"/>
      <c r="N350" s="148"/>
      <c r="O350" s="148"/>
      <c r="P350" s="148"/>
      <c r="Q350" s="148"/>
      <c r="R350" s="148"/>
      <c r="S350" s="148"/>
      <c r="T350" s="148"/>
      <c r="U350" s="148"/>
      <c r="V350" s="148"/>
      <c r="W350" s="148"/>
      <c r="X350" s="148"/>
      <c r="Y350" s="148"/>
      <c r="Z350" s="148"/>
    </row>
    <row r="351" spans="1:26" ht="24" x14ac:dyDescent="0.25">
      <c r="A351" s="230"/>
      <c r="B351" s="49"/>
      <c r="C351" s="128" t="s">
        <v>5551</v>
      </c>
      <c r="D351" s="153">
        <f t="shared" si="22"/>
        <v>1</v>
      </c>
      <c r="E351" s="126">
        <v>1</v>
      </c>
      <c r="F351" s="126"/>
      <c r="G351" s="127"/>
      <c r="H351" s="253"/>
      <c r="I351" s="93"/>
      <c r="J351" s="230"/>
      <c r="K351" s="148"/>
      <c r="L351" s="148"/>
      <c r="M351" s="148"/>
      <c r="N351" s="148"/>
      <c r="O351" s="148"/>
      <c r="P351" s="148"/>
      <c r="Q351" s="148"/>
      <c r="R351" s="148"/>
      <c r="S351" s="148"/>
      <c r="T351" s="148"/>
      <c r="U351" s="148"/>
      <c r="V351" s="148"/>
      <c r="W351" s="148"/>
      <c r="X351" s="148"/>
      <c r="Y351" s="148"/>
      <c r="Z351" s="148"/>
    </row>
    <row r="352" spans="1:26" x14ac:dyDescent="0.25">
      <c r="A352" s="230"/>
      <c r="B352" s="49"/>
      <c r="C352" s="128" t="s">
        <v>5552</v>
      </c>
      <c r="D352" s="153">
        <f t="shared" si="22"/>
        <v>1</v>
      </c>
      <c r="E352" s="126">
        <v>1</v>
      </c>
      <c r="F352" s="126"/>
      <c r="G352" s="127"/>
      <c r="H352" s="253"/>
      <c r="I352" s="93"/>
      <c r="J352" s="230"/>
      <c r="K352" s="148"/>
      <c r="L352" s="148"/>
      <c r="M352" s="148"/>
      <c r="N352" s="148"/>
      <c r="O352" s="148"/>
      <c r="P352" s="148"/>
      <c r="Q352" s="148"/>
      <c r="R352" s="148"/>
      <c r="S352" s="148"/>
      <c r="T352" s="148"/>
      <c r="U352" s="148"/>
      <c r="V352" s="148"/>
      <c r="W352" s="148"/>
      <c r="X352" s="148"/>
      <c r="Y352" s="148"/>
      <c r="Z352" s="148"/>
    </row>
    <row r="353" spans="1:26" ht="36" x14ac:dyDescent="0.25">
      <c r="A353" s="230"/>
      <c r="B353" s="49"/>
      <c r="C353" s="128" t="s">
        <v>5553</v>
      </c>
      <c r="D353" s="153">
        <f t="shared" si="22"/>
        <v>1</v>
      </c>
      <c r="E353" s="126">
        <v>1</v>
      </c>
      <c r="F353" s="126"/>
      <c r="G353" s="127"/>
      <c r="H353" s="253"/>
      <c r="I353" s="93"/>
      <c r="J353" s="230"/>
      <c r="K353" s="148"/>
      <c r="L353" s="148"/>
      <c r="M353" s="148"/>
      <c r="N353" s="148"/>
      <c r="O353" s="148"/>
      <c r="P353" s="148"/>
      <c r="Q353" s="148"/>
      <c r="R353" s="148"/>
      <c r="S353" s="148"/>
      <c r="T353" s="148"/>
      <c r="U353" s="148"/>
      <c r="V353" s="148"/>
      <c r="W353" s="148"/>
      <c r="X353" s="148"/>
      <c r="Y353" s="148"/>
      <c r="Z353" s="148"/>
    </row>
    <row r="354" spans="1:26" x14ac:dyDescent="0.25">
      <c r="A354" s="230"/>
      <c r="B354" s="49"/>
      <c r="C354" s="128" t="s">
        <v>5554</v>
      </c>
      <c r="D354" s="153">
        <f t="shared" si="22"/>
        <v>1</v>
      </c>
      <c r="E354" s="126">
        <v>1</v>
      </c>
      <c r="F354" s="126"/>
      <c r="G354" s="127"/>
      <c r="H354" s="253"/>
      <c r="I354" s="93"/>
      <c r="J354" s="230"/>
      <c r="K354" s="148"/>
      <c r="L354" s="148"/>
      <c r="M354" s="148"/>
      <c r="N354" s="148"/>
      <c r="O354" s="148"/>
      <c r="P354" s="148"/>
      <c r="Q354" s="148"/>
      <c r="R354" s="148"/>
      <c r="S354" s="148"/>
      <c r="T354" s="148"/>
      <c r="U354" s="148"/>
      <c r="V354" s="148"/>
      <c r="W354" s="148"/>
      <c r="X354" s="148"/>
      <c r="Y354" s="148"/>
      <c r="Z354" s="148"/>
    </row>
    <row r="355" spans="1:26" ht="24" x14ac:dyDescent="0.25">
      <c r="A355" s="230"/>
      <c r="B355" s="49"/>
      <c r="C355" s="128" t="s">
        <v>5555</v>
      </c>
      <c r="D355" s="153">
        <f t="shared" si="22"/>
        <v>1</v>
      </c>
      <c r="E355" s="126">
        <v>1</v>
      </c>
      <c r="F355" s="126"/>
      <c r="G355" s="127"/>
      <c r="H355" s="253"/>
      <c r="I355" s="93"/>
      <c r="J355" s="230"/>
      <c r="K355" s="148"/>
      <c r="L355" s="148"/>
      <c r="M355" s="148"/>
      <c r="N355" s="148"/>
      <c r="O355" s="148"/>
      <c r="P355" s="148"/>
      <c r="Q355" s="148"/>
      <c r="R355" s="148"/>
      <c r="S355" s="148"/>
      <c r="T355" s="148"/>
      <c r="U355" s="148"/>
      <c r="V355" s="148"/>
      <c r="W355" s="148"/>
      <c r="X355" s="148"/>
      <c r="Y355" s="148"/>
      <c r="Z355" s="148"/>
    </row>
    <row r="356" spans="1:26" x14ac:dyDescent="0.25">
      <c r="A356" s="230"/>
      <c r="B356" s="49"/>
      <c r="C356" s="128" t="s">
        <v>5556</v>
      </c>
      <c r="D356" s="153">
        <f t="shared" si="22"/>
        <v>1</v>
      </c>
      <c r="E356" s="126">
        <v>1</v>
      </c>
      <c r="F356" s="126"/>
      <c r="G356" s="127"/>
      <c r="H356" s="253"/>
      <c r="I356" s="93"/>
      <c r="J356" s="230"/>
      <c r="K356" s="148"/>
      <c r="L356" s="148"/>
      <c r="M356" s="148"/>
      <c r="N356" s="148"/>
      <c r="O356" s="148"/>
      <c r="P356" s="148"/>
      <c r="Q356" s="148"/>
      <c r="R356" s="148"/>
      <c r="S356" s="148"/>
      <c r="T356" s="148"/>
      <c r="U356" s="148"/>
      <c r="V356" s="148"/>
      <c r="W356" s="148"/>
      <c r="X356" s="148"/>
      <c r="Y356" s="148"/>
      <c r="Z356" s="148"/>
    </row>
    <row r="357" spans="1:26" x14ac:dyDescent="0.25">
      <c r="A357" s="230"/>
      <c r="B357" s="49"/>
      <c r="C357" s="128" t="s">
        <v>5557</v>
      </c>
      <c r="D357" s="153">
        <f t="shared" si="22"/>
        <v>1</v>
      </c>
      <c r="E357" s="126">
        <v>1</v>
      </c>
      <c r="F357" s="126"/>
      <c r="G357" s="127"/>
      <c r="H357" s="253"/>
      <c r="I357" s="93"/>
      <c r="J357" s="230"/>
      <c r="K357" s="148"/>
      <c r="L357" s="148"/>
      <c r="M357" s="148"/>
      <c r="N357" s="148"/>
      <c r="O357" s="148"/>
      <c r="P357" s="148"/>
      <c r="Q357" s="148"/>
      <c r="R357" s="148"/>
      <c r="S357" s="148"/>
      <c r="T357" s="148"/>
      <c r="U357" s="148"/>
      <c r="V357" s="148"/>
      <c r="W357" s="148"/>
      <c r="X357" s="148"/>
      <c r="Y357" s="148"/>
      <c r="Z357" s="148"/>
    </row>
    <row r="358" spans="1:26" x14ac:dyDescent="0.25">
      <c r="A358" s="230"/>
      <c r="B358" s="49"/>
      <c r="C358" s="128" t="s">
        <v>5558</v>
      </c>
      <c r="D358" s="153">
        <f t="shared" si="22"/>
        <v>1</v>
      </c>
      <c r="E358" s="126">
        <v>1</v>
      </c>
      <c r="F358" s="126"/>
      <c r="G358" s="127"/>
      <c r="H358" s="253"/>
      <c r="I358" s="93"/>
      <c r="J358" s="230"/>
      <c r="K358" s="148"/>
      <c r="L358" s="148"/>
      <c r="M358" s="148"/>
      <c r="N358" s="148"/>
      <c r="O358" s="148"/>
      <c r="P358" s="148"/>
      <c r="Q358" s="148"/>
      <c r="R358" s="148"/>
      <c r="S358" s="148"/>
      <c r="T358" s="148"/>
      <c r="U358" s="148"/>
      <c r="V358" s="148"/>
      <c r="W358" s="148"/>
      <c r="X358" s="148"/>
      <c r="Y358" s="148"/>
      <c r="Z358" s="148"/>
    </row>
    <row r="359" spans="1:26" ht="24" x14ac:dyDescent="0.25">
      <c r="A359" s="230"/>
      <c r="B359" s="49"/>
      <c r="C359" s="128" t="s">
        <v>5559</v>
      </c>
      <c r="D359" s="153">
        <f t="shared" si="22"/>
        <v>1</v>
      </c>
      <c r="E359" s="126">
        <v>1</v>
      </c>
      <c r="F359" s="126"/>
      <c r="G359" s="127"/>
      <c r="H359" s="253"/>
      <c r="I359" s="93"/>
      <c r="J359" s="230"/>
      <c r="K359" s="148"/>
      <c r="L359" s="148"/>
      <c r="M359" s="148"/>
      <c r="N359" s="148"/>
      <c r="O359" s="148"/>
      <c r="P359" s="148"/>
      <c r="Q359" s="148"/>
      <c r="R359" s="148"/>
      <c r="S359" s="148"/>
      <c r="T359" s="148"/>
      <c r="U359" s="148"/>
      <c r="V359" s="148"/>
      <c r="W359" s="148"/>
      <c r="X359" s="148"/>
      <c r="Y359" s="148"/>
      <c r="Z359" s="148"/>
    </row>
    <row r="360" spans="1:26" ht="24" x14ac:dyDescent="0.25">
      <c r="A360" s="230"/>
      <c r="B360" s="49"/>
      <c r="C360" s="128" t="s">
        <v>5560</v>
      </c>
      <c r="D360" s="153">
        <f t="shared" si="22"/>
        <v>1</v>
      </c>
      <c r="E360" s="126">
        <v>1</v>
      </c>
      <c r="F360" s="126"/>
      <c r="G360" s="127"/>
      <c r="H360" s="253"/>
      <c r="I360" s="93"/>
      <c r="J360" s="230"/>
      <c r="K360" s="148"/>
      <c r="L360" s="148"/>
      <c r="M360" s="148"/>
      <c r="N360" s="148"/>
      <c r="O360" s="148"/>
      <c r="P360" s="148"/>
      <c r="Q360" s="148"/>
      <c r="R360" s="148"/>
      <c r="S360" s="148"/>
      <c r="T360" s="148"/>
      <c r="U360" s="148"/>
      <c r="V360" s="148"/>
      <c r="W360" s="148"/>
      <c r="X360" s="148"/>
      <c r="Y360" s="148"/>
      <c r="Z360" s="148"/>
    </row>
    <row r="361" spans="1:26" ht="24" x14ac:dyDescent="0.25">
      <c r="A361" s="230"/>
      <c r="B361" s="49"/>
      <c r="C361" s="128" t="s">
        <v>5561</v>
      </c>
      <c r="D361" s="153">
        <f t="shared" si="22"/>
        <v>1</v>
      </c>
      <c r="E361" s="126">
        <v>1</v>
      </c>
      <c r="F361" s="126"/>
      <c r="G361" s="127"/>
      <c r="H361" s="253"/>
      <c r="I361" s="93"/>
      <c r="J361" s="230"/>
      <c r="K361" s="148"/>
      <c r="L361" s="148"/>
      <c r="M361" s="148"/>
      <c r="N361" s="148"/>
      <c r="O361" s="148"/>
      <c r="P361" s="148"/>
      <c r="Q361" s="148"/>
      <c r="R361" s="148"/>
      <c r="S361" s="148"/>
      <c r="T361" s="148"/>
      <c r="U361" s="148"/>
      <c r="V361" s="148"/>
      <c r="W361" s="148"/>
      <c r="X361" s="148"/>
      <c r="Y361" s="148"/>
      <c r="Z361" s="148"/>
    </row>
    <row r="362" spans="1:26" x14ac:dyDescent="0.25">
      <c r="A362" s="230"/>
      <c r="B362" s="49"/>
      <c r="C362" s="128" t="s">
        <v>5562</v>
      </c>
      <c r="D362" s="153">
        <f t="shared" si="22"/>
        <v>1</v>
      </c>
      <c r="E362" s="126">
        <v>1</v>
      </c>
      <c r="F362" s="126"/>
      <c r="G362" s="127"/>
      <c r="H362" s="253"/>
      <c r="I362" s="93"/>
      <c r="J362" s="230"/>
      <c r="K362" s="148"/>
      <c r="L362" s="148"/>
      <c r="M362" s="148"/>
      <c r="N362" s="148"/>
      <c r="O362" s="148"/>
      <c r="P362" s="148"/>
      <c r="Q362" s="148"/>
      <c r="R362" s="148"/>
      <c r="S362" s="148"/>
      <c r="T362" s="148"/>
      <c r="U362" s="148"/>
      <c r="V362" s="148"/>
      <c r="W362" s="148"/>
      <c r="X362" s="148"/>
      <c r="Y362" s="148"/>
      <c r="Z362" s="148"/>
    </row>
    <row r="363" spans="1:26" x14ac:dyDescent="0.25">
      <c r="A363" s="230"/>
      <c r="B363" s="49"/>
      <c r="C363" s="128" t="s">
        <v>5563</v>
      </c>
      <c r="D363" s="153">
        <f t="shared" si="22"/>
        <v>1</v>
      </c>
      <c r="E363" s="126">
        <v>1</v>
      </c>
      <c r="F363" s="126"/>
      <c r="G363" s="127"/>
      <c r="H363" s="253"/>
      <c r="I363" s="93"/>
      <c r="J363" s="230"/>
      <c r="K363" s="148"/>
      <c r="L363" s="148"/>
      <c r="M363" s="148"/>
      <c r="N363" s="148"/>
      <c r="O363" s="148"/>
      <c r="P363" s="148"/>
      <c r="Q363" s="148"/>
      <c r="R363" s="148"/>
      <c r="S363" s="148"/>
      <c r="T363" s="148"/>
      <c r="U363" s="148"/>
      <c r="V363" s="148"/>
      <c r="W363" s="148"/>
      <c r="X363" s="148"/>
      <c r="Y363" s="148"/>
      <c r="Z363" s="148"/>
    </row>
    <row r="364" spans="1:26" x14ac:dyDescent="0.25">
      <c r="A364" s="230"/>
      <c r="B364" s="49"/>
      <c r="C364" s="128" t="s">
        <v>5564</v>
      </c>
      <c r="D364" s="153">
        <f t="shared" si="22"/>
        <v>1</v>
      </c>
      <c r="E364" s="126">
        <v>1</v>
      </c>
      <c r="F364" s="126"/>
      <c r="G364" s="127"/>
      <c r="H364" s="253"/>
      <c r="I364" s="129"/>
      <c r="J364" s="230"/>
      <c r="K364" s="148"/>
      <c r="L364" s="148"/>
      <c r="M364" s="148"/>
      <c r="N364" s="148"/>
      <c r="O364" s="148"/>
      <c r="P364" s="148"/>
      <c r="Q364" s="148"/>
      <c r="R364" s="148"/>
      <c r="S364" s="148"/>
      <c r="T364" s="148"/>
      <c r="U364" s="148"/>
      <c r="V364" s="148"/>
      <c r="W364" s="148"/>
      <c r="X364" s="148"/>
      <c r="Y364" s="148"/>
      <c r="Z364" s="148"/>
    </row>
    <row r="365" spans="1:26" x14ac:dyDescent="0.25">
      <c r="A365" s="230"/>
      <c r="B365" s="49"/>
      <c r="C365" s="128" t="s">
        <v>5565</v>
      </c>
      <c r="D365" s="153">
        <f t="shared" si="22"/>
        <v>1</v>
      </c>
      <c r="E365" s="126">
        <v>1</v>
      </c>
      <c r="F365" s="126"/>
      <c r="G365" s="127"/>
      <c r="H365" s="253"/>
      <c r="I365" s="129"/>
      <c r="J365" s="230"/>
      <c r="K365" s="148"/>
      <c r="L365" s="148"/>
      <c r="M365" s="148"/>
      <c r="N365" s="148"/>
      <c r="O365" s="148"/>
      <c r="P365" s="148"/>
      <c r="Q365" s="148"/>
      <c r="R365" s="148"/>
      <c r="S365" s="148"/>
      <c r="T365" s="148"/>
      <c r="U365" s="148"/>
      <c r="V365" s="148"/>
      <c r="W365" s="148"/>
      <c r="X365" s="148"/>
      <c r="Y365" s="148"/>
      <c r="Z365" s="148"/>
    </row>
    <row r="366" spans="1:26" x14ac:dyDescent="0.25">
      <c r="A366" s="230"/>
      <c r="B366" s="49"/>
      <c r="C366" s="234"/>
      <c r="D366" s="253"/>
      <c r="E366" s="253"/>
      <c r="F366" s="253"/>
      <c r="G366" s="253"/>
      <c r="H366" s="253"/>
      <c r="I366" s="129"/>
      <c r="J366" s="230"/>
      <c r="K366" s="148"/>
      <c r="L366" s="148"/>
      <c r="M366" s="148"/>
      <c r="N366" s="148"/>
      <c r="O366" s="148"/>
      <c r="P366" s="148"/>
      <c r="Q366" s="148"/>
      <c r="R366" s="148"/>
      <c r="S366" s="148"/>
      <c r="T366" s="148"/>
      <c r="U366" s="148"/>
      <c r="V366" s="148"/>
      <c r="W366" s="148"/>
      <c r="X366" s="148"/>
      <c r="Y366" s="148"/>
      <c r="Z366" s="148"/>
    </row>
    <row r="367" spans="1:26" x14ac:dyDescent="0.25">
      <c r="A367" s="230"/>
      <c r="B367" s="49"/>
      <c r="C367" s="234" t="s">
        <v>1480</v>
      </c>
      <c r="D367" s="253"/>
      <c r="E367" s="253"/>
      <c r="F367" s="253"/>
      <c r="G367" s="253"/>
      <c r="H367" s="253"/>
      <c r="I367" s="129"/>
      <c r="J367" s="230"/>
      <c r="K367" s="148"/>
      <c r="L367" s="148"/>
      <c r="M367" s="148"/>
      <c r="N367" s="148"/>
      <c r="O367" s="148"/>
      <c r="P367" s="148"/>
      <c r="Q367" s="148"/>
      <c r="R367" s="148"/>
      <c r="S367" s="148"/>
      <c r="T367" s="148"/>
      <c r="U367" s="148"/>
      <c r="V367" s="148"/>
      <c r="W367" s="148"/>
      <c r="X367" s="148"/>
      <c r="Y367" s="148"/>
      <c r="Z367" s="148"/>
    </row>
    <row r="368" spans="1:26" x14ac:dyDescent="0.25">
      <c r="A368" s="230"/>
      <c r="B368" s="49"/>
      <c r="C368" s="234"/>
      <c r="D368" s="253"/>
      <c r="E368" s="253"/>
      <c r="F368" s="253"/>
      <c r="G368" s="253"/>
      <c r="H368" s="253"/>
      <c r="I368" s="129"/>
      <c r="J368" s="230"/>
      <c r="K368" s="148"/>
      <c r="L368" s="148"/>
      <c r="M368" s="148"/>
      <c r="N368" s="148"/>
      <c r="O368" s="148"/>
      <c r="P368" s="148"/>
      <c r="Q368" s="148"/>
      <c r="R368" s="148"/>
      <c r="S368" s="148"/>
      <c r="T368" s="148"/>
      <c r="U368" s="148"/>
      <c r="V368" s="148"/>
      <c r="W368" s="148"/>
      <c r="X368" s="148"/>
      <c r="Y368" s="148"/>
      <c r="Z368" s="148"/>
    </row>
    <row r="369" spans="1:26" x14ac:dyDescent="0.25">
      <c r="A369" s="230"/>
      <c r="B369" s="49"/>
      <c r="C369" s="232" t="s">
        <v>726</v>
      </c>
      <c r="D369" s="231"/>
      <c r="E369" s="231" t="s">
        <v>1485</v>
      </c>
      <c r="F369" s="231" t="s">
        <v>712</v>
      </c>
      <c r="G369" s="231" t="s">
        <v>1486</v>
      </c>
      <c r="H369" s="253"/>
      <c r="I369" s="129"/>
      <c r="J369" s="230"/>
      <c r="K369" s="148"/>
      <c r="L369" s="148"/>
      <c r="M369" s="148"/>
      <c r="N369" s="148"/>
      <c r="O369" s="148"/>
      <c r="P369" s="148"/>
      <c r="Q369" s="148"/>
      <c r="R369" s="148"/>
      <c r="S369" s="148"/>
      <c r="T369" s="148"/>
      <c r="U369" s="148"/>
      <c r="V369" s="148"/>
      <c r="W369" s="148"/>
      <c r="X369" s="148"/>
      <c r="Y369" s="148"/>
      <c r="Z369" s="148"/>
    </row>
    <row r="370" spans="1:26" x14ac:dyDescent="0.25">
      <c r="A370" s="230"/>
      <c r="B370" s="49"/>
      <c r="C370" s="130" t="s">
        <v>5465</v>
      </c>
      <c r="D370" s="153">
        <f t="shared" ref="D370:D376" si="23">IF(E370="Justificado",0,1)</f>
        <v>1</v>
      </c>
      <c r="E370" s="126">
        <v>1</v>
      </c>
      <c r="F370" s="126"/>
      <c r="G370" s="127"/>
      <c r="H370" s="253"/>
      <c r="I370" s="129"/>
      <c r="J370" s="230"/>
      <c r="K370" s="148"/>
      <c r="L370" s="148"/>
      <c r="M370" s="148"/>
      <c r="N370" s="148"/>
      <c r="O370" s="148"/>
      <c r="P370" s="148"/>
      <c r="Q370" s="148"/>
      <c r="R370" s="148"/>
      <c r="S370" s="148"/>
      <c r="T370" s="148"/>
      <c r="U370" s="148"/>
      <c r="V370" s="148"/>
      <c r="W370" s="148"/>
      <c r="X370" s="148"/>
      <c r="Y370" s="148"/>
      <c r="Z370" s="148"/>
    </row>
    <row r="371" spans="1:26" ht="36" x14ac:dyDescent="0.25">
      <c r="A371" s="230"/>
      <c r="B371" s="49"/>
      <c r="C371" s="124" t="s">
        <v>5134</v>
      </c>
      <c r="D371" s="153">
        <f t="shared" si="23"/>
        <v>1</v>
      </c>
      <c r="E371" s="126">
        <v>1</v>
      </c>
      <c r="F371" s="126"/>
      <c r="G371" s="127"/>
      <c r="H371" s="253"/>
      <c r="I371" s="129"/>
      <c r="J371" s="230"/>
      <c r="K371" s="148"/>
      <c r="L371" s="148"/>
      <c r="M371" s="148"/>
      <c r="N371" s="148"/>
      <c r="O371" s="148"/>
      <c r="P371" s="148"/>
      <c r="Q371" s="148"/>
      <c r="R371" s="148"/>
      <c r="S371" s="148"/>
      <c r="T371" s="148"/>
      <c r="U371" s="148"/>
      <c r="V371" s="148"/>
      <c r="W371" s="148"/>
      <c r="X371" s="148"/>
      <c r="Y371" s="148"/>
      <c r="Z371" s="148"/>
    </row>
    <row r="372" spans="1:26" ht="36" x14ac:dyDescent="0.25">
      <c r="A372" s="230"/>
      <c r="B372" s="49"/>
      <c r="C372" s="124" t="s">
        <v>5135</v>
      </c>
      <c r="D372" s="153">
        <f t="shared" si="23"/>
        <v>1</v>
      </c>
      <c r="E372" s="126">
        <v>1</v>
      </c>
      <c r="F372" s="126"/>
      <c r="G372" s="127"/>
      <c r="H372" s="253"/>
      <c r="I372" s="129"/>
      <c r="J372" s="230"/>
      <c r="K372" s="148"/>
      <c r="L372" s="148"/>
      <c r="M372" s="148"/>
      <c r="N372" s="148"/>
      <c r="O372" s="148"/>
      <c r="P372" s="148"/>
      <c r="Q372" s="148"/>
      <c r="R372" s="148"/>
      <c r="S372" s="148"/>
      <c r="T372" s="148"/>
      <c r="U372" s="148"/>
      <c r="V372" s="148"/>
      <c r="W372" s="148"/>
      <c r="X372" s="148"/>
      <c r="Y372" s="148"/>
      <c r="Z372" s="148"/>
    </row>
    <row r="373" spans="1:26" ht="24" x14ac:dyDescent="0.25">
      <c r="A373" s="230"/>
      <c r="B373" s="49"/>
      <c r="C373" s="124" t="s">
        <v>5136</v>
      </c>
      <c r="D373" s="153">
        <f t="shared" si="23"/>
        <v>1</v>
      </c>
      <c r="E373" s="126">
        <v>1</v>
      </c>
      <c r="F373" s="126"/>
      <c r="G373" s="127"/>
      <c r="H373" s="253"/>
      <c r="I373" s="129"/>
      <c r="J373" s="230"/>
      <c r="K373" s="148"/>
      <c r="L373" s="148"/>
      <c r="M373" s="148"/>
      <c r="N373" s="148"/>
      <c r="O373" s="148"/>
      <c r="P373" s="148"/>
      <c r="Q373" s="148"/>
      <c r="R373" s="148"/>
      <c r="S373" s="148"/>
      <c r="T373" s="148"/>
      <c r="U373" s="148"/>
      <c r="V373" s="148"/>
      <c r="W373" s="148"/>
      <c r="X373" s="148"/>
      <c r="Y373" s="148"/>
      <c r="Z373" s="148"/>
    </row>
    <row r="374" spans="1:26" ht="24" x14ac:dyDescent="0.25">
      <c r="A374" s="230"/>
      <c r="B374" s="49"/>
      <c r="C374" s="124" t="s">
        <v>4238</v>
      </c>
      <c r="D374" s="153">
        <f t="shared" si="23"/>
        <v>1</v>
      </c>
      <c r="E374" s="126">
        <v>1</v>
      </c>
      <c r="F374" s="126"/>
      <c r="G374" s="127"/>
      <c r="H374" s="253"/>
      <c r="I374" s="129"/>
      <c r="J374" s="230"/>
      <c r="K374" s="148"/>
      <c r="L374" s="148"/>
      <c r="M374" s="148"/>
      <c r="N374" s="148"/>
      <c r="O374" s="148"/>
      <c r="P374" s="148"/>
      <c r="Q374" s="148"/>
      <c r="R374" s="148"/>
      <c r="S374" s="148"/>
      <c r="T374" s="148"/>
      <c r="U374" s="148"/>
      <c r="V374" s="148"/>
      <c r="W374" s="148"/>
      <c r="X374" s="148"/>
      <c r="Y374" s="148"/>
      <c r="Z374" s="148"/>
    </row>
    <row r="375" spans="1:26" ht="24" x14ac:dyDescent="0.25">
      <c r="A375" s="230"/>
      <c r="B375" s="49"/>
      <c r="C375" s="124" t="s">
        <v>5137</v>
      </c>
      <c r="D375" s="153">
        <f t="shared" si="23"/>
        <v>1</v>
      </c>
      <c r="E375" s="126">
        <v>1</v>
      </c>
      <c r="F375" s="126"/>
      <c r="G375" s="127"/>
      <c r="H375" s="253"/>
      <c r="I375" s="129"/>
      <c r="J375" s="230"/>
      <c r="K375" s="148"/>
      <c r="L375" s="148"/>
      <c r="M375" s="148"/>
      <c r="N375" s="148"/>
      <c r="O375" s="148"/>
      <c r="P375" s="148"/>
      <c r="Q375" s="148"/>
      <c r="R375" s="148"/>
      <c r="S375" s="148"/>
      <c r="T375" s="148"/>
      <c r="U375" s="148"/>
      <c r="V375" s="148"/>
      <c r="W375" s="148"/>
      <c r="X375" s="148"/>
      <c r="Y375" s="148"/>
      <c r="Z375" s="148"/>
    </row>
    <row r="376" spans="1:26" ht="36" x14ac:dyDescent="0.25">
      <c r="A376" s="230"/>
      <c r="B376" s="49"/>
      <c r="C376" s="124" t="s">
        <v>5138</v>
      </c>
      <c r="D376" s="153">
        <f t="shared" si="23"/>
        <v>1</v>
      </c>
      <c r="E376" s="126">
        <v>1</v>
      </c>
      <c r="F376" s="126"/>
      <c r="G376" s="127"/>
      <c r="H376" s="253"/>
      <c r="I376" s="129"/>
      <c r="J376" s="230"/>
      <c r="K376" s="148"/>
      <c r="L376" s="148"/>
      <c r="M376" s="148"/>
      <c r="N376" s="148"/>
      <c r="O376" s="148"/>
      <c r="P376" s="148"/>
      <c r="Q376" s="148"/>
      <c r="R376" s="148"/>
      <c r="S376" s="148"/>
      <c r="T376" s="148"/>
      <c r="U376" s="148"/>
      <c r="V376" s="148"/>
      <c r="W376" s="148"/>
      <c r="X376" s="148"/>
      <c r="Y376" s="148"/>
      <c r="Z376" s="148"/>
    </row>
    <row r="377" spans="1:26" ht="36" x14ac:dyDescent="0.25">
      <c r="A377" s="230"/>
      <c r="B377" s="49"/>
      <c r="C377" s="130" t="s">
        <v>5566</v>
      </c>
      <c r="D377" s="153">
        <f t="shared" ref="D377:D378" si="24">IF(E377="Justificado",0,1)</f>
        <v>1</v>
      </c>
      <c r="E377" s="126">
        <v>1</v>
      </c>
      <c r="F377" s="126"/>
      <c r="G377" s="127"/>
      <c r="H377" s="253"/>
      <c r="I377" s="129"/>
      <c r="J377" s="230"/>
      <c r="K377" s="148"/>
      <c r="L377" s="148"/>
      <c r="M377" s="148"/>
      <c r="N377" s="148"/>
      <c r="O377" s="148"/>
      <c r="P377" s="148"/>
      <c r="Q377" s="148"/>
      <c r="R377" s="148"/>
      <c r="S377" s="148"/>
      <c r="T377" s="148"/>
      <c r="U377" s="148"/>
      <c r="V377" s="148"/>
      <c r="W377" s="148"/>
      <c r="X377" s="148"/>
      <c r="Y377" s="148"/>
      <c r="Z377" s="148"/>
    </row>
    <row r="378" spans="1:26" x14ac:dyDescent="0.25">
      <c r="A378" s="230"/>
      <c r="B378" s="49"/>
      <c r="C378" s="124" t="s">
        <v>4716</v>
      </c>
      <c r="D378" s="153">
        <f t="shared" si="24"/>
        <v>1</v>
      </c>
      <c r="E378" s="126">
        <v>1</v>
      </c>
      <c r="F378" s="126"/>
      <c r="G378" s="127"/>
      <c r="H378" s="253"/>
      <c r="I378" s="129"/>
      <c r="J378" s="230"/>
      <c r="K378" s="148"/>
      <c r="L378" s="148"/>
      <c r="M378" s="148"/>
      <c r="N378" s="148"/>
      <c r="O378" s="148"/>
      <c r="P378" s="148"/>
      <c r="Q378" s="148"/>
      <c r="R378" s="148"/>
      <c r="S378" s="148"/>
      <c r="T378" s="148"/>
      <c r="U378" s="148"/>
      <c r="V378" s="148"/>
      <c r="W378" s="148"/>
      <c r="X378" s="148"/>
      <c r="Y378" s="148"/>
      <c r="Z378" s="148"/>
    </row>
    <row r="379" spans="1:26" x14ac:dyDescent="0.25">
      <c r="A379" s="230"/>
      <c r="B379" s="97"/>
      <c r="C379" s="254"/>
      <c r="D379" s="255"/>
      <c r="E379" s="255"/>
      <c r="F379" s="255"/>
      <c r="G379" s="255"/>
      <c r="H379" s="255"/>
      <c r="I379" s="98"/>
      <c r="J379" s="230"/>
      <c r="K379" s="148"/>
      <c r="L379" s="148"/>
      <c r="M379" s="148"/>
      <c r="N379" s="148"/>
      <c r="O379" s="148"/>
      <c r="P379" s="148"/>
      <c r="Q379" s="148"/>
      <c r="R379" s="148"/>
      <c r="S379" s="148"/>
      <c r="T379" s="148"/>
      <c r="U379" s="148"/>
      <c r="V379" s="148"/>
      <c r="W379" s="148"/>
      <c r="X379" s="148"/>
      <c r="Y379" s="148"/>
      <c r="Z379" s="148"/>
    </row>
    <row r="380" spans="1:26" x14ac:dyDescent="0.25">
      <c r="A380" s="230"/>
      <c r="B380" s="230"/>
      <c r="C380" s="256"/>
      <c r="D380" s="230"/>
      <c r="E380" s="230"/>
      <c r="F380" s="230"/>
      <c r="G380" s="230"/>
      <c r="H380" s="230"/>
      <c r="I380" s="230"/>
      <c r="J380" s="230"/>
      <c r="K380" s="148"/>
      <c r="L380" s="148"/>
      <c r="M380" s="148"/>
      <c r="N380" s="148"/>
      <c r="O380" s="148"/>
      <c r="P380" s="148"/>
      <c r="Q380" s="148"/>
      <c r="R380" s="148"/>
      <c r="S380" s="148"/>
      <c r="T380" s="148"/>
      <c r="U380" s="148"/>
      <c r="V380" s="148"/>
      <c r="W380" s="148"/>
      <c r="X380" s="148"/>
      <c r="Y380" s="148"/>
      <c r="Z380" s="148"/>
    </row>
    <row r="381" spans="1:26" x14ac:dyDescent="0.25">
      <c r="A381" s="230"/>
      <c r="B381" s="230"/>
      <c r="C381" s="256"/>
      <c r="D381" s="230"/>
      <c r="E381" s="230"/>
      <c r="F381" s="230"/>
      <c r="G381" s="230"/>
      <c r="H381" s="230"/>
      <c r="I381" s="230"/>
      <c r="J381" s="230"/>
      <c r="K381" s="148"/>
      <c r="L381" s="148"/>
      <c r="M381" s="148"/>
      <c r="N381" s="148"/>
      <c r="O381" s="148"/>
      <c r="P381" s="148"/>
      <c r="Q381" s="148"/>
      <c r="R381" s="148"/>
      <c r="S381" s="148"/>
      <c r="T381" s="148"/>
      <c r="U381" s="148"/>
      <c r="V381" s="148"/>
      <c r="W381" s="148"/>
      <c r="X381" s="148"/>
      <c r="Y381" s="148"/>
      <c r="Z381" s="148"/>
    </row>
    <row r="382" spans="1:26" x14ac:dyDescent="0.25">
      <c r="A382" s="230"/>
      <c r="B382" s="230"/>
      <c r="C382" s="256"/>
      <c r="D382" s="230"/>
      <c r="E382" s="230"/>
      <c r="F382" s="230"/>
      <c r="G382" s="230"/>
      <c r="H382" s="230"/>
      <c r="I382" s="230"/>
      <c r="J382" s="230"/>
      <c r="K382" s="148"/>
      <c r="L382" s="148"/>
      <c r="M382" s="148"/>
      <c r="N382" s="148"/>
      <c r="O382" s="148"/>
      <c r="P382" s="148"/>
      <c r="Q382" s="148"/>
      <c r="R382" s="148"/>
      <c r="S382" s="148"/>
      <c r="T382" s="148"/>
      <c r="U382" s="148"/>
      <c r="V382" s="148"/>
      <c r="W382" s="148"/>
      <c r="X382" s="148"/>
      <c r="Y382" s="148"/>
      <c r="Z382" s="148"/>
    </row>
    <row r="383" spans="1:26" x14ac:dyDescent="0.25">
      <c r="A383" s="230"/>
      <c r="B383" s="230"/>
      <c r="C383" s="256"/>
      <c r="D383" s="230"/>
      <c r="E383" s="230"/>
      <c r="F383" s="230"/>
      <c r="G383" s="230"/>
      <c r="H383" s="230"/>
      <c r="I383" s="230"/>
      <c r="J383" s="230"/>
      <c r="K383" s="148"/>
      <c r="L383" s="148"/>
      <c r="M383" s="148"/>
      <c r="N383" s="148"/>
      <c r="O383" s="148"/>
      <c r="P383" s="148"/>
      <c r="Q383" s="148"/>
      <c r="R383" s="148"/>
      <c r="S383" s="148"/>
      <c r="T383" s="148"/>
      <c r="U383" s="148"/>
      <c r="V383" s="148"/>
      <c r="W383" s="148"/>
      <c r="X383" s="148"/>
      <c r="Y383" s="148"/>
      <c r="Z383" s="148"/>
    </row>
    <row r="384" spans="1:26" x14ac:dyDescent="0.25">
      <c r="A384" s="230"/>
      <c r="B384" s="230"/>
      <c r="C384" s="256"/>
      <c r="D384" s="230"/>
      <c r="E384" s="230"/>
      <c r="F384" s="230"/>
      <c r="G384" s="230"/>
      <c r="H384" s="230"/>
      <c r="I384" s="230"/>
      <c r="J384" s="230"/>
      <c r="K384" s="148"/>
      <c r="L384" s="148"/>
      <c r="M384" s="148"/>
      <c r="N384" s="148"/>
      <c r="O384" s="148"/>
      <c r="P384" s="148"/>
      <c r="Q384" s="148"/>
      <c r="R384" s="148"/>
      <c r="S384" s="148"/>
      <c r="T384" s="148"/>
      <c r="U384" s="148"/>
      <c r="V384" s="148"/>
      <c r="W384" s="148"/>
      <c r="X384" s="148"/>
      <c r="Y384" s="148"/>
      <c r="Z384" s="148"/>
    </row>
    <row r="385" spans="1:26" x14ac:dyDescent="0.25">
      <c r="A385" s="230"/>
      <c r="B385" s="230"/>
      <c r="C385" s="256"/>
      <c r="D385" s="230"/>
      <c r="E385" s="230"/>
      <c r="F385" s="230"/>
      <c r="G385" s="230"/>
      <c r="H385" s="230"/>
      <c r="I385" s="230"/>
      <c r="J385" s="230"/>
      <c r="K385" s="148"/>
      <c r="L385" s="148"/>
      <c r="M385" s="148"/>
      <c r="N385" s="148"/>
      <c r="O385" s="148"/>
      <c r="P385" s="148"/>
      <c r="Q385" s="148"/>
      <c r="R385" s="148"/>
      <c r="S385" s="148"/>
      <c r="T385" s="148"/>
      <c r="U385" s="148"/>
      <c r="V385" s="148"/>
      <c r="W385" s="148"/>
      <c r="X385" s="148"/>
      <c r="Y385" s="148"/>
      <c r="Z385" s="148"/>
    </row>
    <row r="386" spans="1:26" ht="18.75" x14ac:dyDescent="0.25">
      <c r="A386" s="234"/>
      <c r="B386" s="407" t="s">
        <v>3491</v>
      </c>
      <c r="C386" s="408"/>
      <c r="D386" s="408"/>
      <c r="E386" s="408"/>
      <c r="F386" s="408"/>
      <c r="G386" s="408"/>
      <c r="H386" s="408"/>
      <c r="I386" s="243"/>
      <c r="J386" s="233"/>
      <c r="K386" s="105"/>
      <c r="L386" s="105"/>
      <c r="M386" s="105"/>
      <c r="N386" s="105"/>
      <c r="O386" s="105"/>
      <c r="P386" s="105"/>
      <c r="Q386" s="105"/>
      <c r="R386" s="105"/>
      <c r="S386" s="105"/>
      <c r="T386" s="105"/>
      <c r="U386" s="105"/>
      <c r="V386" s="105"/>
      <c r="W386" s="105"/>
      <c r="X386" s="105"/>
      <c r="Y386" s="105"/>
      <c r="Z386" s="105"/>
    </row>
    <row r="387" spans="1:26" x14ac:dyDescent="0.25">
      <c r="A387" s="234"/>
      <c r="B387" s="232"/>
      <c r="C387" s="232"/>
      <c r="D387" s="232"/>
      <c r="E387" s="232"/>
      <c r="F387" s="232"/>
      <c r="G387" s="232"/>
      <c r="H387" s="232"/>
      <c r="I387" s="232"/>
      <c r="J387" s="233"/>
      <c r="K387" s="105"/>
      <c r="L387" s="105"/>
      <c r="M387" s="105"/>
      <c r="N387" s="105"/>
      <c r="O387" s="105"/>
      <c r="P387" s="105"/>
      <c r="Q387" s="105"/>
      <c r="R387" s="105"/>
      <c r="S387" s="105"/>
      <c r="T387" s="105"/>
      <c r="U387" s="105"/>
      <c r="V387" s="105"/>
      <c r="W387" s="105"/>
      <c r="X387" s="105"/>
      <c r="Y387" s="105"/>
      <c r="Z387" s="105"/>
    </row>
    <row r="388" spans="1:26" x14ac:dyDescent="0.25">
      <c r="A388" s="234"/>
      <c r="B388" s="232"/>
      <c r="C388" s="244" t="s">
        <v>1478</v>
      </c>
      <c r="D388" s="244"/>
      <c r="E388" s="245">
        <f>IF(SUM(D397:D403)=0,"NA",SUM(E397:E403)/SUM(D397:D403))</f>
        <v>1</v>
      </c>
      <c r="F388" s="246"/>
      <c r="G388" s="248"/>
      <c r="H388" s="234"/>
      <c r="I388" s="232"/>
      <c r="J388" s="233"/>
      <c r="K388" s="105"/>
      <c r="L388" s="105"/>
      <c r="M388" s="105"/>
      <c r="N388" s="105"/>
      <c r="O388" s="105"/>
      <c r="P388" s="105"/>
      <c r="Q388" s="105"/>
      <c r="R388" s="105"/>
      <c r="S388" s="105"/>
      <c r="T388" s="105"/>
      <c r="U388" s="105"/>
      <c r="V388" s="105"/>
      <c r="W388" s="105"/>
      <c r="X388" s="105"/>
      <c r="Y388" s="105"/>
      <c r="Z388" s="105"/>
    </row>
    <row r="389" spans="1:26" x14ac:dyDescent="0.25">
      <c r="A389" s="234"/>
      <c r="B389" s="234"/>
      <c r="C389" s="244" t="s">
        <v>1480</v>
      </c>
      <c r="D389" s="244"/>
      <c r="E389" s="245">
        <f>IF(SUM(D397:D403)=0,"NA",SUM(E408:E416)/SUM(D408:D416))</f>
        <v>1</v>
      </c>
      <c r="F389" s="246"/>
      <c r="G389" s="248"/>
      <c r="H389" s="234"/>
      <c r="I389" s="232"/>
      <c r="J389" s="233"/>
      <c r="K389" s="105"/>
      <c r="L389" s="105"/>
      <c r="M389" s="105"/>
      <c r="N389" s="105"/>
      <c r="O389" s="105"/>
      <c r="P389" s="105"/>
      <c r="Q389" s="105"/>
      <c r="R389" s="105"/>
      <c r="S389" s="105"/>
      <c r="T389" s="105"/>
      <c r="U389" s="105"/>
      <c r="V389" s="105"/>
      <c r="W389" s="105"/>
      <c r="X389" s="105"/>
      <c r="Y389" s="105"/>
      <c r="Z389" s="105"/>
    </row>
    <row r="390" spans="1:26" x14ac:dyDescent="0.25">
      <c r="A390" s="234"/>
      <c r="B390" s="234"/>
      <c r="C390" s="244" t="s">
        <v>1482</v>
      </c>
      <c r="D390" s="244"/>
      <c r="E390" s="177">
        <f>IF(SUM(D400:D403)=0,"NA",E388*0.6+E389*0.4)</f>
        <v>1</v>
      </c>
      <c r="F390" s="249"/>
      <c r="G390" s="235" t="s">
        <v>4551</v>
      </c>
      <c r="H390" s="234"/>
      <c r="I390" s="232"/>
      <c r="J390" s="233"/>
      <c r="K390" s="105"/>
      <c r="L390" s="105"/>
      <c r="M390" s="105"/>
      <c r="N390" s="105"/>
      <c r="O390" s="105"/>
      <c r="P390" s="105"/>
      <c r="Q390" s="105"/>
      <c r="R390" s="105"/>
      <c r="S390" s="105"/>
      <c r="T390" s="105"/>
      <c r="U390" s="105"/>
      <c r="V390" s="105"/>
      <c r="W390" s="105"/>
      <c r="X390" s="105"/>
      <c r="Y390" s="105"/>
      <c r="Z390" s="105"/>
    </row>
    <row r="391" spans="1:26" x14ac:dyDescent="0.25">
      <c r="A391" s="234"/>
      <c r="B391" s="234"/>
      <c r="C391" s="234"/>
      <c r="D391" s="234"/>
      <c r="E391" s="236"/>
      <c r="F391" s="236"/>
      <c r="G391" s="234"/>
      <c r="H391" s="234"/>
      <c r="I391" s="232"/>
      <c r="J391" s="233"/>
      <c r="K391" s="105"/>
      <c r="L391" s="105"/>
      <c r="M391" s="105"/>
      <c r="N391" s="105"/>
      <c r="O391" s="105"/>
      <c r="P391" s="105"/>
      <c r="Q391" s="105"/>
      <c r="R391" s="105"/>
      <c r="S391" s="105"/>
      <c r="T391" s="105"/>
      <c r="U391" s="105"/>
      <c r="V391" s="105"/>
      <c r="W391" s="105"/>
      <c r="X391" s="105"/>
      <c r="Y391" s="105"/>
      <c r="Z391" s="105"/>
    </row>
    <row r="392" spans="1:26" x14ac:dyDescent="0.25">
      <c r="A392" s="230"/>
      <c r="B392" s="231"/>
      <c r="C392" s="232"/>
      <c r="D392" s="231"/>
      <c r="E392" s="231"/>
      <c r="F392" s="231"/>
      <c r="G392" s="231"/>
      <c r="H392" s="232"/>
      <c r="I392" s="232"/>
      <c r="J392" s="233"/>
      <c r="K392" s="148"/>
      <c r="L392" s="148"/>
      <c r="M392" s="148"/>
      <c r="N392" s="148"/>
      <c r="O392" s="148"/>
      <c r="P392" s="148"/>
      <c r="Q392" s="148"/>
      <c r="R392" s="148"/>
      <c r="S392" s="148"/>
      <c r="T392" s="148"/>
      <c r="U392" s="148"/>
      <c r="V392" s="148"/>
      <c r="W392" s="148"/>
      <c r="X392" s="148"/>
      <c r="Y392" s="148"/>
      <c r="Z392" s="148"/>
    </row>
    <row r="393" spans="1:26" x14ac:dyDescent="0.25">
      <c r="A393" s="230"/>
      <c r="B393" s="91"/>
      <c r="C393" s="251"/>
      <c r="D393" s="252"/>
      <c r="E393" s="409"/>
      <c r="F393" s="410"/>
      <c r="G393" s="410"/>
      <c r="H393" s="252"/>
      <c r="I393" s="92"/>
      <c r="J393" s="233"/>
      <c r="K393" s="148"/>
      <c r="L393" s="148"/>
      <c r="M393" s="148"/>
      <c r="N393" s="148"/>
      <c r="O393" s="148"/>
      <c r="P393" s="148"/>
      <c r="Q393" s="148"/>
      <c r="R393" s="148"/>
      <c r="S393" s="148"/>
      <c r="T393" s="148"/>
      <c r="U393" s="148"/>
      <c r="V393" s="148"/>
      <c r="W393" s="148"/>
      <c r="X393" s="148"/>
      <c r="Y393" s="148"/>
      <c r="Z393" s="148"/>
    </row>
    <row r="394" spans="1:26" x14ac:dyDescent="0.25">
      <c r="A394" s="230"/>
      <c r="B394" s="49"/>
      <c r="C394" s="234" t="s">
        <v>1484</v>
      </c>
      <c r="D394" s="253"/>
      <c r="E394" s="253"/>
      <c r="F394" s="253"/>
      <c r="G394" s="253"/>
      <c r="H394" s="253"/>
      <c r="I394" s="93"/>
      <c r="J394" s="233"/>
      <c r="K394" s="148"/>
      <c r="L394" s="148"/>
      <c r="M394" s="148"/>
      <c r="N394" s="148"/>
      <c r="O394" s="148"/>
      <c r="P394" s="148"/>
      <c r="Q394" s="148"/>
      <c r="R394" s="148"/>
      <c r="S394" s="148"/>
      <c r="T394" s="148"/>
      <c r="U394" s="148"/>
      <c r="V394" s="148"/>
      <c r="W394" s="148"/>
      <c r="X394" s="148"/>
      <c r="Y394" s="148"/>
      <c r="Z394" s="148"/>
    </row>
    <row r="395" spans="1:26" x14ac:dyDescent="0.25">
      <c r="A395" s="230"/>
      <c r="B395" s="123"/>
      <c r="C395" s="234"/>
      <c r="D395" s="253"/>
      <c r="E395" s="253"/>
      <c r="F395" s="253"/>
      <c r="G395" s="253"/>
      <c r="H395" s="253"/>
      <c r="I395" s="93"/>
      <c r="J395" s="233"/>
      <c r="K395" s="148"/>
      <c r="L395" s="148"/>
      <c r="M395" s="148"/>
      <c r="N395" s="148"/>
      <c r="O395" s="148"/>
      <c r="P395" s="148"/>
      <c r="Q395" s="148"/>
      <c r="R395" s="148"/>
      <c r="S395" s="148"/>
      <c r="T395" s="148"/>
      <c r="U395" s="148"/>
      <c r="V395" s="148"/>
      <c r="W395" s="148"/>
      <c r="X395" s="148"/>
      <c r="Y395" s="148"/>
      <c r="Z395" s="148"/>
    </row>
    <row r="396" spans="1:26" x14ac:dyDescent="0.25">
      <c r="A396" s="230"/>
      <c r="B396" s="123"/>
      <c r="C396" s="232" t="s">
        <v>726</v>
      </c>
      <c r="D396" s="231"/>
      <c r="E396" s="231" t="s">
        <v>1485</v>
      </c>
      <c r="F396" s="231" t="s">
        <v>712</v>
      </c>
      <c r="G396" s="231" t="s">
        <v>1486</v>
      </c>
      <c r="H396" s="253"/>
      <c r="I396" s="93"/>
      <c r="J396" s="233"/>
      <c r="K396" s="148"/>
      <c r="L396" s="148"/>
      <c r="M396" s="148"/>
      <c r="N396" s="148"/>
      <c r="O396" s="148"/>
      <c r="P396" s="148"/>
      <c r="Q396" s="148"/>
      <c r="R396" s="148"/>
      <c r="S396" s="148"/>
      <c r="T396" s="148"/>
      <c r="U396" s="148"/>
      <c r="V396" s="148"/>
      <c r="W396" s="148"/>
      <c r="X396" s="148"/>
      <c r="Y396" s="148"/>
      <c r="Z396" s="148"/>
    </row>
    <row r="397" spans="1:26" x14ac:dyDescent="0.25">
      <c r="A397" s="230"/>
      <c r="B397" s="123"/>
      <c r="C397" s="124" t="s">
        <v>1487</v>
      </c>
      <c r="D397" s="153">
        <f t="shared" ref="D397:D401" si="25">IF(E397="Justificado",0,1)</f>
        <v>1</v>
      </c>
      <c r="E397" s="126">
        <v>1</v>
      </c>
      <c r="F397" s="126"/>
      <c r="G397" s="127"/>
      <c r="H397" s="253"/>
      <c r="I397" s="93"/>
      <c r="J397" s="233"/>
      <c r="K397" s="148"/>
      <c r="L397" s="148"/>
      <c r="M397" s="148"/>
      <c r="N397" s="148"/>
      <c r="O397" s="148"/>
      <c r="P397" s="148"/>
      <c r="Q397" s="148"/>
      <c r="R397" s="148"/>
      <c r="S397" s="148"/>
      <c r="T397" s="148"/>
      <c r="U397" s="148"/>
      <c r="V397" s="148"/>
      <c r="W397" s="148"/>
      <c r="X397" s="148"/>
      <c r="Y397" s="148"/>
      <c r="Z397" s="148"/>
    </row>
    <row r="398" spans="1:26" ht="24" x14ac:dyDescent="0.25">
      <c r="A398" s="230"/>
      <c r="B398" s="123"/>
      <c r="C398" s="124" t="s">
        <v>1488</v>
      </c>
      <c r="D398" s="153">
        <f t="shared" si="25"/>
        <v>1</v>
      </c>
      <c r="E398" s="126">
        <v>1</v>
      </c>
      <c r="F398" s="126"/>
      <c r="G398" s="127"/>
      <c r="H398" s="253"/>
      <c r="I398" s="93"/>
      <c r="J398" s="233"/>
      <c r="K398" s="148"/>
      <c r="L398" s="148"/>
      <c r="M398" s="148"/>
      <c r="N398" s="148"/>
      <c r="O398" s="148"/>
      <c r="P398" s="148"/>
      <c r="Q398" s="148"/>
      <c r="R398" s="148"/>
      <c r="S398" s="148"/>
      <c r="T398" s="148"/>
      <c r="U398" s="148"/>
      <c r="V398" s="148"/>
      <c r="W398" s="148"/>
      <c r="X398" s="148"/>
      <c r="Y398" s="148"/>
      <c r="Z398" s="148"/>
    </row>
    <row r="399" spans="1:26" ht="24" x14ac:dyDescent="0.25">
      <c r="A399" s="230"/>
      <c r="B399" s="123"/>
      <c r="C399" s="128" t="s">
        <v>5567</v>
      </c>
      <c r="D399" s="153">
        <f t="shared" si="25"/>
        <v>1</v>
      </c>
      <c r="E399" s="126">
        <v>1</v>
      </c>
      <c r="F399" s="126"/>
      <c r="G399" s="127"/>
      <c r="H399" s="253"/>
      <c r="I399" s="93"/>
      <c r="J399" s="233"/>
      <c r="K399" s="148"/>
      <c r="L399" s="148"/>
      <c r="M399" s="148"/>
      <c r="N399" s="148"/>
      <c r="O399" s="148"/>
      <c r="P399" s="148"/>
      <c r="Q399" s="148"/>
      <c r="R399" s="148"/>
      <c r="S399" s="148"/>
      <c r="T399" s="148"/>
      <c r="U399" s="148"/>
      <c r="V399" s="148"/>
      <c r="W399" s="148"/>
      <c r="X399" s="148"/>
      <c r="Y399" s="148"/>
      <c r="Z399" s="148"/>
    </row>
    <row r="400" spans="1:26" x14ac:dyDescent="0.25">
      <c r="A400" s="230"/>
      <c r="B400" s="49"/>
      <c r="C400" s="128" t="s">
        <v>5568</v>
      </c>
      <c r="D400" s="153">
        <f>IF(E400="Justificado",0,1)</f>
        <v>1</v>
      </c>
      <c r="E400" s="126">
        <v>1</v>
      </c>
      <c r="F400" s="126"/>
      <c r="G400" s="127"/>
      <c r="H400" s="253"/>
      <c r="I400" s="93"/>
      <c r="J400" s="230"/>
      <c r="K400" s="148"/>
      <c r="L400" s="148"/>
      <c r="M400" s="148"/>
      <c r="N400" s="148"/>
      <c r="O400" s="148"/>
      <c r="P400" s="148"/>
      <c r="Q400" s="148"/>
      <c r="R400" s="148"/>
      <c r="S400" s="148"/>
      <c r="T400" s="148"/>
      <c r="U400" s="148"/>
      <c r="V400" s="148"/>
      <c r="W400" s="148"/>
      <c r="X400" s="148"/>
      <c r="Y400" s="148"/>
      <c r="Z400" s="148"/>
    </row>
    <row r="401" spans="1:26" x14ac:dyDescent="0.25">
      <c r="A401" s="230"/>
      <c r="B401" s="49"/>
      <c r="C401" s="128" t="s">
        <v>5569</v>
      </c>
      <c r="D401" s="153">
        <f t="shared" si="25"/>
        <v>1</v>
      </c>
      <c r="E401" s="126">
        <v>1</v>
      </c>
      <c r="F401" s="126"/>
      <c r="G401" s="127"/>
      <c r="H401" s="253"/>
      <c r="I401" s="93"/>
      <c r="J401" s="230"/>
      <c r="K401" s="148"/>
      <c r="L401" s="148"/>
      <c r="M401" s="148"/>
      <c r="N401" s="148"/>
      <c r="O401" s="148"/>
      <c r="P401" s="148"/>
      <c r="Q401" s="148"/>
      <c r="R401" s="148"/>
      <c r="S401" s="148"/>
      <c r="T401" s="148"/>
      <c r="U401" s="148"/>
      <c r="V401" s="148"/>
      <c r="W401" s="148"/>
      <c r="X401" s="148"/>
      <c r="Y401" s="148"/>
      <c r="Z401" s="148"/>
    </row>
    <row r="402" spans="1:26" x14ac:dyDescent="0.25">
      <c r="A402" s="230"/>
      <c r="B402" s="49"/>
      <c r="C402" s="128" t="s">
        <v>5570</v>
      </c>
      <c r="D402" s="153">
        <f t="shared" ref="D402:D403" si="26">IF(E402="Justificado",0,1)</f>
        <v>1</v>
      </c>
      <c r="E402" s="126">
        <v>1</v>
      </c>
      <c r="F402" s="126"/>
      <c r="G402" s="127"/>
      <c r="H402" s="253"/>
      <c r="I402" s="129"/>
      <c r="J402" s="230"/>
      <c r="K402" s="148"/>
      <c r="L402" s="148"/>
      <c r="M402" s="148"/>
      <c r="N402" s="148"/>
      <c r="O402" s="148"/>
      <c r="P402" s="148"/>
      <c r="Q402" s="148"/>
      <c r="R402" s="148"/>
      <c r="S402" s="148"/>
      <c r="T402" s="148"/>
      <c r="U402" s="148"/>
      <c r="V402" s="148"/>
      <c r="W402" s="148"/>
      <c r="X402" s="148"/>
      <c r="Y402" s="148"/>
      <c r="Z402" s="148"/>
    </row>
    <row r="403" spans="1:26" ht="36" x14ac:dyDescent="0.25">
      <c r="A403" s="230"/>
      <c r="B403" s="49"/>
      <c r="C403" s="128" t="s">
        <v>5571</v>
      </c>
      <c r="D403" s="153">
        <f t="shared" si="26"/>
        <v>1</v>
      </c>
      <c r="E403" s="126">
        <v>1</v>
      </c>
      <c r="F403" s="126"/>
      <c r="G403" s="127"/>
      <c r="H403" s="253"/>
      <c r="I403" s="129"/>
      <c r="J403" s="230"/>
      <c r="K403" s="148"/>
      <c r="L403" s="148"/>
      <c r="M403" s="148"/>
      <c r="N403" s="148"/>
      <c r="O403" s="148"/>
      <c r="P403" s="148"/>
      <c r="Q403" s="148"/>
      <c r="R403" s="148"/>
      <c r="S403" s="148"/>
      <c r="T403" s="148"/>
      <c r="U403" s="148"/>
      <c r="V403" s="148"/>
      <c r="W403" s="148"/>
      <c r="X403" s="148"/>
      <c r="Y403" s="148"/>
      <c r="Z403" s="148"/>
    </row>
    <row r="404" spans="1:26" x14ac:dyDescent="0.25">
      <c r="A404" s="230"/>
      <c r="B404" s="49"/>
      <c r="C404" s="234"/>
      <c r="D404" s="253"/>
      <c r="E404" s="253"/>
      <c r="F404" s="253"/>
      <c r="G404" s="253"/>
      <c r="H404" s="253"/>
      <c r="I404" s="129"/>
      <c r="J404" s="230"/>
      <c r="K404" s="148"/>
      <c r="L404" s="148"/>
      <c r="M404" s="148"/>
      <c r="N404" s="148"/>
      <c r="O404" s="148"/>
      <c r="P404" s="148"/>
      <c r="Q404" s="148"/>
      <c r="R404" s="148"/>
      <c r="S404" s="148"/>
      <c r="T404" s="148"/>
      <c r="U404" s="148"/>
      <c r="V404" s="148"/>
      <c r="W404" s="148"/>
      <c r="X404" s="148"/>
      <c r="Y404" s="148"/>
      <c r="Z404" s="148"/>
    </row>
    <row r="405" spans="1:26" x14ac:dyDescent="0.25">
      <c r="A405" s="230"/>
      <c r="B405" s="49"/>
      <c r="C405" s="234" t="s">
        <v>1480</v>
      </c>
      <c r="D405" s="253"/>
      <c r="E405" s="253"/>
      <c r="F405" s="253"/>
      <c r="G405" s="253"/>
      <c r="H405" s="253"/>
      <c r="I405" s="129"/>
      <c r="J405" s="230"/>
      <c r="K405" s="148"/>
      <c r="L405" s="148"/>
      <c r="M405" s="148"/>
      <c r="N405" s="148"/>
      <c r="O405" s="148"/>
      <c r="P405" s="148"/>
      <c r="Q405" s="148"/>
      <c r="R405" s="148"/>
      <c r="S405" s="148"/>
      <c r="T405" s="148"/>
      <c r="U405" s="148"/>
      <c r="V405" s="148"/>
      <c r="W405" s="148"/>
      <c r="X405" s="148"/>
      <c r="Y405" s="148"/>
      <c r="Z405" s="148"/>
    </row>
    <row r="406" spans="1:26" x14ac:dyDescent="0.25">
      <c r="A406" s="230"/>
      <c r="B406" s="49"/>
      <c r="C406" s="234"/>
      <c r="D406" s="253"/>
      <c r="E406" s="253"/>
      <c r="F406" s="253"/>
      <c r="G406" s="253"/>
      <c r="H406" s="253"/>
      <c r="I406" s="129"/>
      <c r="J406" s="230"/>
      <c r="K406" s="148"/>
      <c r="L406" s="148"/>
      <c r="M406" s="148"/>
      <c r="N406" s="148"/>
      <c r="O406" s="148"/>
      <c r="P406" s="148"/>
      <c r="Q406" s="148"/>
      <c r="R406" s="148"/>
      <c r="S406" s="148"/>
      <c r="T406" s="148"/>
      <c r="U406" s="148"/>
      <c r="V406" s="148"/>
      <c r="W406" s="148"/>
      <c r="X406" s="148"/>
      <c r="Y406" s="148"/>
      <c r="Z406" s="148"/>
    </row>
    <row r="407" spans="1:26" x14ac:dyDescent="0.25">
      <c r="A407" s="230"/>
      <c r="B407" s="49"/>
      <c r="C407" s="232" t="s">
        <v>726</v>
      </c>
      <c r="D407" s="231"/>
      <c r="E407" s="231" t="s">
        <v>1485</v>
      </c>
      <c r="F407" s="231" t="s">
        <v>712</v>
      </c>
      <c r="G407" s="231" t="s">
        <v>1486</v>
      </c>
      <c r="H407" s="253"/>
      <c r="I407" s="129"/>
      <c r="J407" s="230"/>
      <c r="K407" s="148"/>
      <c r="L407" s="148"/>
      <c r="M407" s="148"/>
      <c r="N407" s="148"/>
      <c r="O407" s="148"/>
      <c r="P407" s="148"/>
      <c r="Q407" s="148"/>
      <c r="R407" s="148"/>
      <c r="S407" s="148"/>
      <c r="T407" s="148"/>
      <c r="U407" s="148"/>
      <c r="V407" s="148"/>
      <c r="W407" s="148"/>
      <c r="X407" s="148"/>
      <c r="Y407" s="148"/>
      <c r="Z407" s="148"/>
    </row>
    <row r="408" spans="1:26" x14ac:dyDescent="0.25">
      <c r="A408" s="230"/>
      <c r="B408" s="49"/>
      <c r="C408" s="130" t="s">
        <v>5465</v>
      </c>
      <c r="D408" s="153">
        <f t="shared" ref="D408:D414" si="27">IF(E408="Justificado",0,1)</f>
        <v>1</v>
      </c>
      <c r="E408" s="126">
        <v>1</v>
      </c>
      <c r="F408" s="126"/>
      <c r="G408" s="127"/>
      <c r="H408" s="253"/>
      <c r="I408" s="129"/>
      <c r="J408" s="230"/>
      <c r="K408" s="148"/>
      <c r="L408" s="148"/>
      <c r="M408" s="148"/>
      <c r="N408" s="148"/>
      <c r="O408" s="148"/>
      <c r="P408" s="148"/>
      <c r="Q408" s="148"/>
      <c r="R408" s="148"/>
      <c r="S408" s="148"/>
      <c r="T408" s="148"/>
      <c r="U408" s="148"/>
      <c r="V408" s="148"/>
      <c r="W408" s="148"/>
      <c r="X408" s="148"/>
      <c r="Y408" s="148"/>
      <c r="Z408" s="148"/>
    </row>
    <row r="409" spans="1:26" ht="36" x14ac:dyDescent="0.25">
      <c r="A409" s="230"/>
      <c r="B409" s="49"/>
      <c r="C409" s="124" t="s">
        <v>5134</v>
      </c>
      <c r="D409" s="153">
        <f t="shared" si="27"/>
        <v>1</v>
      </c>
      <c r="E409" s="126">
        <v>1</v>
      </c>
      <c r="F409" s="126"/>
      <c r="G409" s="127"/>
      <c r="H409" s="253"/>
      <c r="I409" s="129"/>
      <c r="J409" s="230"/>
      <c r="K409" s="148"/>
      <c r="L409" s="148"/>
      <c r="M409" s="148"/>
      <c r="N409" s="148"/>
      <c r="O409" s="148"/>
      <c r="P409" s="148"/>
      <c r="Q409" s="148"/>
      <c r="R409" s="148"/>
      <c r="S409" s="148"/>
      <c r="T409" s="148"/>
      <c r="U409" s="148"/>
      <c r="V409" s="148"/>
      <c r="W409" s="148"/>
      <c r="X409" s="148"/>
      <c r="Y409" s="148"/>
      <c r="Z409" s="148"/>
    </row>
    <row r="410" spans="1:26" ht="36" x14ac:dyDescent="0.25">
      <c r="A410" s="230"/>
      <c r="B410" s="49"/>
      <c r="C410" s="124" t="s">
        <v>5135</v>
      </c>
      <c r="D410" s="153">
        <f t="shared" si="27"/>
        <v>1</v>
      </c>
      <c r="E410" s="126">
        <v>1</v>
      </c>
      <c r="F410" s="126"/>
      <c r="G410" s="127"/>
      <c r="H410" s="253"/>
      <c r="I410" s="129"/>
      <c r="J410" s="230"/>
      <c r="K410" s="148"/>
      <c r="L410" s="148"/>
      <c r="M410" s="148"/>
      <c r="N410" s="148"/>
      <c r="O410" s="148"/>
      <c r="P410" s="148"/>
      <c r="Q410" s="148"/>
      <c r="R410" s="148"/>
      <c r="S410" s="148"/>
      <c r="T410" s="148"/>
      <c r="U410" s="148"/>
      <c r="V410" s="148"/>
      <c r="W410" s="148"/>
      <c r="X410" s="148"/>
      <c r="Y410" s="148"/>
      <c r="Z410" s="148"/>
    </row>
    <row r="411" spans="1:26" ht="24" x14ac:dyDescent="0.25">
      <c r="A411" s="230"/>
      <c r="B411" s="49"/>
      <c r="C411" s="124" t="s">
        <v>5136</v>
      </c>
      <c r="D411" s="153">
        <f t="shared" si="27"/>
        <v>1</v>
      </c>
      <c r="E411" s="126">
        <v>1</v>
      </c>
      <c r="F411" s="126"/>
      <c r="G411" s="127"/>
      <c r="H411" s="253"/>
      <c r="I411" s="129"/>
      <c r="J411" s="230"/>
      <c r="K411" s="148"/>
      <c r="L411" s="148"/>
      <c r="M411" s="148"/>
      <c r="N411" s="148"/>
      <c r="O411" s="148"/>
      <c r="P411" s="148"/>
      <c r="Q411" s="148"/>
      <c r="R411" s="148"/>
      <c r="S411" s="148"/>
      <c r="T411" s="148"/>
      <c r="U411" s="148"/>
      <c r="V411" s="148"/>
      <c r="W411" s="148"/>
      <c r="X411" s="148"/>
      <c r="Y411" s="148"/>
      <c r="Z411" s="148"/>
    </row>
    <row r="412" spans="1:26" ht="24" x14ac:dyDescent="0.25">
      <c r="A412" s="230"/>
      <c r="B412" s="49"/>
      <c r="C412" s="124" t="s">
        <v>4238</v>
      </c>
      <c r="D412" s="153">
        <f t="shared" si="27"/>
        <v>1</v>
      </c>
      <c r="E412" s="126">
        <v>1</v>
      </c>
      <c r="F412" s="126"/>
      <c r="G412" s="127"/>
      <c r="H412" s="253"/>
      <c r="I412" s="129"/>
      <c r="J412" s="230"/>
      <c r="K412" s="148"/>
      <c r="L412" s="148"/>
      <c r="M412" s="148"/>
      <c r="N412" s="148"/>
      <c r="O412" s="148"/>
      <c r="P412" s="148"/>
      <c r="Q412" s="148"/>
      <c r="R412" s="148"/>
      <c r="S412" s="148"/>
      <c r="T412" s="148"/>
      <c r="U412" s="148"/>
      <c r="V412" s="148"/>
      <c r="W412" s="148"/>
      <c r="X412" s="148"/>
      <c r="Y412" s="148"/>
      <c r="Z412" s="148"/>
    </row>
    <row r="413" spans="1:26" ht="24" x14ac:dyDescent="0.25">
      <c r="A413" s="230"/>
      <c r="B413" s="49"/>
      <c r="C413" s="124" t="s">
        <v>5137</v>
      </c>
      <c r="D413" s="153">
        <f t="shared" si="27"/>
        <v>1</v>
      </c>
      <c r="E413" s="126">
        <v>1</v>
      </c>
      <c r="F413" s="126"/>
      <c r="G413" s="127"/>
      <c r="H413" s="253"/>
      <c r="I413" s="129"/>
      <c r="J413" s="230"/>
      <c r="K413" s="148"/>
      <c r="L413" s="148"/>
      <c r="M413" s="148"/>
      <c r="N413" s="148"/>
      <c r="O413" s="148"/>
      <c r="P413" s="148"/>
      <c r="Q413" s="148"/>
      <c r="R413" s="148"/>
      <c r="S413" s="148"/>
      <c r="T413" s="148"/>
      <c r="U413" s="148"/>
      <c r="V413" s="148"/>
      <c r="W413" s="148"/>
      <c r="X413" s="148"/>
      <c r="Y413" s="148"/>
      <c r="Z413" s="148"/>
    </row>
    <row r="414" spans="1:26" ht="36" x14ac:dyDescent="0.25">
      <c r="A414" s="230"/>
      <c r="B414" s="49"/>
      <c r="C414" s="124" t="s">
        <v>5138</v>
      </c>
      <c r="D414" s="153">
        <f t="shared" si="27"/>
        <v>1</v>
      </c>
      <c r="E414" s="126">
        <v>1</v>
      </c>
      <c r="F414" s="126"/>
      <c r="G414" s="127"/>
      <c r="H414" s="253"/>
      <c r="I414" s="129"/>
      <c r="J414" s="230"/>
      <c r="K414" s="148"/>
      <c r="L414" s="148"/>
      <c r="M414" s="148"/>
      <c r="N414" s="148"/>
      <c r="O414" s="148"/>
      <c r="P414" s="148"/>
      <c r="Q414" s="148"/>
      <c r="R414" s="148"/>
      <c r="S414" s="148"/>
      <c r="T414" s="148"/>
      <c r="U414" s="148"/>
      <c r="V414" s="148"/>
      <c r="W414" s="148"/>
      <c r="X414" s="148"/>
      <c r="Y414" s="148"/>
      <c r="Z414" s="148"/>
    </row>
    <row r="415" spans="1:26" ht="36" x14ac:dyDescent="0.25">
      <c r="A415" s="230"/>
      <c r="B415" s="49"/>
      <c r="C415" s="130" t="s">
        <v>5572</v>
      </c>
      <c r="D415" s="153">
        <f t="shared" ref="D415:D416" si="28">IF(E415="Justificado",0,1)</f>
        <v>1</v>
      </c>
      <c r="E415" s="126">
        <v>1</v>
      </c>
      <c r="F415" s="126"/>
      <c r="G415" s="127"/>
      <c r="H415" s="253"/>
      <c r="I415" s="129"/>
      <c r="J415" s="230"/>
      <c r="K415" s="148"/>
      <c r="L415" s="148"/>
      <c r="M415" s="148"/>
      <c r="N415" s="148"/>
      <c r="O415" s="148"/>
      <c r="P415" s="148"/>
      <c r="Q415" s="148"/>
      <c r="R415" s="148"/>
      <c r="S415" s="148"/>
      <c r="T415" s="148"/>
      <c r="U415" s="148"/>
      <c r="V415" s="148"/>
      <c r="W415" s="148"/>
      <c r="X415" s="148"/>
      <c r="Y415" s="148"/>
      <c r="Z415" s="148"/>
    </row>
    <row r="416" spans="1:26" x14ac:dyDescent="0.25">
      <c r="A416" s="230"/>
      <c r="B416" s="49"/>
      <c r="C416" s="124" t="s">
        <v>4716</v>
      </c>
      <c r="D416" s="153">
        <f t="shared" si="28"/>
        <v>1</v>
      </c>
      <c r="E416" s="126">
        <v>1</v>
      </c>
      <c r="F416" s="126"/>
      <c r="G416" s="127"/>
      <c r="H416" s="253"/>
      <c r="I416" s="129"/>
      <c r="J416" s="230"/>
      <c r="K416" s="148"/>
      <c r="L416" s="148"/>
      <c r="M416" s="148"/>
      <c r="N416" s="148"/>
      <c r="O416" s="148"/>
      <c r="P416" s="148"/>
      <c r="Q416" s="148"/>
      <c r="R416" s="148"/>
      <c r="S416" s="148"/>
      <c r="T416" s="148"/>
      <c r="U416" s="148"/>
      <c r="V416" s="148"/>
      <c r="W416" s="148"/>
      <c r="X416" s="148"/>
      <c r="Y416" s="148"/>
      <c r="Z416" s="148"/>
    </row>
    <row r="417" spans="1:26" x14ac:dyDescent="0.25">
      <c r="A417" s="230"/>
      <c r="B417" s="97"/>
      <c r="C417" s="254"/>
      <c r="D417" s="255"/>
      <c r="E417" s="255"/>
      <c r="F417" s="255"/>
      <c r="G417" s="255"/>
      <c r="H417" s="255"/>
      <c r="I417" s="98"/>
      <c r="J417" s="230"/>
      <c r="K417" s="148"/>
      <c r="L417" s="148"/>
      <c r="M417" s="148"/>
      <c r="N417" s="148"/>
      <c r="O417" s="148"/>
      <c r="P417" s="148"/>
      <c r="Q417" s="148"/>
      <c r="R417" s="148"/>
      <c r="S417" s="148"/>
      <c r="T417" s="148"/>
      <c r="U417" s="148"/>
      <c r="V417" s="148"/>
      <c r="W417" s="148"/>
      <c r="X417" s="148"/>
      <c r="Y417" s="148"/>
      <c r="Z417" s="148"/>
    </row>
    <row r="418" spans="1:26" x14ac:dyDescent="0.25">
      <c r="A418" s="230"/>
      <c r="B418" s="230"/>
      <c r="C418" s="256"/>
      <c r="D418" s="230"/>
      <c r="E418" s="230"/>
      <c r="F418" s="230"/>
      <c r="G418" s="230"/>
      <c r="H418" s="230"/>
      <c r="I418" s="230"/>
      <c r="J418" s="230"/>
      <c r="K418" s="148"/>
      <c r="L418" s="148"/>
      <c r="M418" s="148"/>
      <c r="N418" s="148"/>
      <c r="O418" s="148"/>
      <c r="P418" s="148"/>
      <c r="Q418" s="148"/>
      <c r="R418" s="148"/>
      <c r="S418" s="148"/>
      <c r="T418" s="148"/>
      <c r="U418" s="148"/>
      <c r="V418" s="148"/>
      <c r="W418" s="148"/>
      <c r="X418" s="148"/>
      <c r="Y418" s="148"/>
      <c r="Z418" s="148"/>
    </row>
    <row r="419" spans="1:26" x14ac:dyDescent="0.25">
      <c r="A419" s="230"/>
      <c r="B419" s="230"/>
      <c r="C419" s="256"/>
      <c r="D419" s="230"/>
      <c r="E419" s="230"/>
      <c r="F419" s="230"/>
      <c r="G419" s="230"/>
      <c r="H419" s="230"/>
      <c r="I419" s="230"/>
      <c r="J419" s="230"/>
      <c r="K419" s="148"/>
      <c r="L419" s="148"/>
      <c r="M419" s="148"/>
      <c r="N419" s="148"/>
      <c r="O419" s="148"/>
      <c r="P419" s="148"/>
      <c r="Q419" s="148"/>
      <c r="R419" s="148"/>
      <c r="S419" s="148"/>
      <c r="T419" s="148"/>
      <c r="U419" s="148"/>
      <c r="V419" s="148"/>
      <c r="W419" s="148"/>
      <c r="X419" s="148"/>
      <c r="Y419" s="148"/>
      <c r="Z419" s="148"/>
    </row>
    <row r="420" spans="1:26" x14ac:dyDescent="0.25">
      <c r="A420" s="230"/>
      <c r="B420" s="230"/>
      <c r="C420" s="256"/>
      <c r="D420" s="230"/>
      <c r="E420" s="230"/>
      <c r="F420" s="230"/>
      <c r="G420" s="230"/>
      <c r="H420" s="230"/>
      <c r="I420" s="230"/>
      <c r="J420" s="230"/>
      <c r="K420" s="148"/>
      <c r="L420" s="148"/>
      <c r="M420" s="148"/>
      <c r="N420" s="148"/>
      <c r="O420" s="148"/>
      <c r="P420" s="148"/>
      <c r="Q420" s="148"/>
      <c r="R420" s="148"/>
      <c r="S420" s="148"/>
      <c r="T420" s="148"/>
      <c r="U420" s="148"/>
      <c r="V420" s="148"/>
      <c r="W420" s="148"/>
      <c r="X420" s="148"/>
      <c r="Y420" s="148"/>
      <c r="Z420" s="148"/>
    </row>
    <row r="421" spans="1:26" x14ac:dyDescent="0.25">
      <c r="A421" s="230"/>
      <c r="B421" s="230"/>
      <c r="C421" s="256"/>
      <c r="D421" s="230"/>
      <c r="E421" s="230"/>
      <c r="F421" s="230"/>
      <c r="G421" s="230"/>
      <c r="H421" s="230"/>
      <c r="I421" s="230"/>
      <c r="J421" s="230"/>
      <c r="K421" s="148"/>
      <c r="L421" s="148"/>
      <c r="M421" s="148"/>
      <c r="N421" s="148"/>
      <c r="O421" s="148"/>
      <c r="P421" s="148"/>
      <c r="Q421" s="148"/>
      <c r="R421" s="148"/>
      <c r="S421" s="148"/>
      <c r="T421" s="148"/>
      <c r="U421" s="148"/>
      <c r="V421" s="148"/>
      <c r="W421" s="148"/>
      <c r="X421" s="148"/>
      <c r="Y421" s="148"/>
      <c r="Z421" s="148"/>
    </row>
    <row r="422" spans="1:26" x14ac:dyDescent="0.25">
      <c r="A422" s="230"/>
      <c r="B422" s="230"/>
      <c r="C422" s="256"/>
      <c r="D422" s="230"/>
      <c r="E422" s="230"/>
      <c r="F422" s="230"/>
      <c r="G422" s="230"/>
      <c r="H422" s="230"/>
      <c r="I422" s="230"/>
      <c r="J422" s="230"/>
      <c r="K422" s="148"/>
      <c r="L422" s="148"/>
      <c r="M422" s="148"/>
      <c r="N422" s="148"/>
      <c r="O422" s="148"/>
      <c r="P422" s="148"/>
      <c r="Q422" s="148"/>
      <c r="R422" s="148"/>
      <c r="S422" s="148"/>
      <c r="T422" s="148"/>
      <c r="U422" s="148"/>
      <c r="V422" s="148"/>
      <c r="W422" s="148"/>
      <c r="X422" s="148"/>
      <c r="Y422" s="148"/>
      <c r="Z422" s="148"/>
    </row>
    <row r="423" spans="1:26" x14ac:dyDescent="0.25">
      <c r="A423" s="230"/>
      <c r="B423" s="230"/>
      <c r="C423" s="256"/>
      <c r="D423" s="230"/>
      <c r="E423" s="230"/>
      <c r="F423" s="230"/>
      <c r="G423" s="230"/>
      <c r="H423" s="230"/>
      <c r="I423" s="230"/>
      <c r="J423" s="230"/>
      <c r="K423" s="148"/>
      <c r="L423" s="148"/>
      <c r="M423" s="148"/>
      <c r="N423" s="148"/>
      <c r="O423" s="148"/>
      <c r="P423" s="148"/>
      <c r="Q423" s="148"/>
      <c r="R423" s="148"/>
      <c r="S423" s="148"/>
      <c r="T423" s="148"/>
      <c r="U423" s="148"/>
      <c r="V423" s="148"/>
      <c r="W423" s="148"/>
      <c r="X423" s="148"/>
      <c r="Y423" s="148"/>
      <c r="Z423" s="148"/>
    </row>
  </sheetData>
  <sheetProtection sheet="1" objects="1" scenarios="1"/>
  <mergeCells count="20">
    <mergeCell ref="E345:G345"/>
    <mergeCell ref="E393:G393"/>
    <mergeCell ref="B386:H386"/>
    <mergeCell ref="E204:G204"/>
    <mergeCell ref="B242:H242"/>
    <mergeCell ref="E249:G249"/>
    <mergeCell ref="B288:H288"/>
    <mergeCell ref="E295:G295"/>
    <mergeCell ref="B338:H338"/>
    <mergeCell ref="C1:G1"/>
    <mergeCell ref="C3:G3"/>
    <mergeCell ref="B17:H17"/>
    <mergeCell ref="E24:G24"/>
    <mergeCell ref="B197:H197"/>
    <mergeCell ref="B113:H113"/>
    <mergeCell ref="E160:G160"/>
    <mergeCell ref="E120:G120"/>
    <mergeCell ref="B153:H153"/>
    <mergeCell ref="E65:G65"/>
    <mergeCell ref="B58:H58"/>
  </mergeCells>
  <hyperlinks>
    <hyperlink ref="A1" location="Google_Sheet_Link_1416944314" display="Volver al índice"/>
  </hyperlink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4"/>
  <sheetViews>
    <sheetView workbookViewId="0">
      <pane ySplit="1" topLeftCell="A2" activePane="bottomLeft" state="frozen"/>
      <selection pane="bottomLeft" activeCell="C1" sqref="C1:G1 E9:E11 E19:E21 D28:D34 D39:D47 E57:E59 D66:D72 D77:D85 E95:E97 D104:D112 D117:D125 E135:E137 D144:D156 D161:D169 E179:E181 D188:D192 D197:D205 E215:E217 D224:D230 D235:D243 E253:E255 D262:D268 D273:D281 E291:E293 D300:D307 D312:D320 E330:E332 D339:D348 D353:D361 E371:E373 D380:D389 D394:D402 E412:E414 D421:D424 D429:D437 E447:E449 D456:D464 D469:D477 E487:E489 D496:D505 D510:D518 E528:E530 D537:D543 D548:D556 E566:E568 D575:D583 D588:D596 E606:E608 D615:D626 D631:D639 E649:E651 D658:D674 D679:D687 E697:E699 D706:D724 D729:D737 E747:E749 D756:D763 D768:D776 E786:E788 D795:D804 D809:D817 E827:E829 D836:D847 D852:D860 E870:E872 D879:D889 D894:D902 E912:E914 D921:D931 D936:D944 E954:E956 D963:D980 D985:D993 E1003:E1005 D1012:D1040 D1045:D1053 E1063:E1065 D1072:D1080 D1085:D1093 E1103:E1105 D1112:D1120 D1125:D1133 E1143:E1145 D1152:D1163 D1168:D1176 E1186:E1188 D1195:D1207 D1212:D1220 E1230:E1232 D1239:D1244 D1249:D1257"/>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3.4257812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5573</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f>IF('Aplicabilidad Específicos'!K14="NO","NA",AVERAGE(E19,E57,E95,E135,E330,E179,E215,E253,E291,E371,E412,E447,E487,E528,E747,E566,E606,E649,E697,E786,E827,E870,E912,E954,E1186,E1003,E1063,E1103,E1143,E1230))</f>
        <v>1</v>
      </c>
      <c r="F9" s="239"/>
      <c r="G9" s="234"/>
      <c r="H9" s="234"/>
      <c r="I9" s="232"/>
      <c r="J9" s="233"/>
    </row>
    <row r="10" spans="1:26" ht="18.75" x14ac:dyDescent="0.25">
      <c r="A10" s="230"/>
      <c r="B10" s="240"/>
      <c r="C10" s="237" t="s">
        <v>1474</v>
      </c>
      <c r="D10" s="231"/>
      <c r="E10" s="238">
        <f>IF('Aplicabilidad Específicos'!K14="NO","NA",AVERAGE(E20,E58,E96,E136,E331,E180,E216,E254,E292,E372,E413,E448,E488,E529,E748,E567,E607,E650,E698,E787,E828,E871,E913,E955,E1187,E1004,E1064,E1104,E1144,E1231))</f>
        <v>1</v>
      </c>
      <c r="F10" s="239"/>
      <c r="G10" s="231"/>
      <c r="H10" s="232"/>
      <c r="I10" s="232"/>
      <c r="J10" s="233"/>
    </row>
    <row r="11" spans="1:26" ht="18.75" x14ac:dyDescent="0.25">
      <c r="A11" s="234"/>
      <c r="B11" s="234"/>
      <c r="C11" s="237" t="s">
        <v>1475</v>
      </c>
      <c r="D11" s="234"/>
      <c r="E11" s="241">
        <f>IF('Aplicabilidad Específicos'!K14="NO","NA",AVERAGE(E21,E59,E97,E137,E332,E181,E217,E255,E293,E373,E414,E449,E489,E530,E749,E568,E608,E651,E699,E788,E829,E872,E914,E956,E1188,E1005,E1065,E1105,E1145,E1232))</f>
        <v>1</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5574</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IF(SUM(D28:D34)=0,"NA",SUM(E28:E34)/SUM(D28:D34))</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IF(SUM(D28:D34)=0,"NA",SUM(E39:E47)/SUM(D39:D47))</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ht="30" x14ac:dyDescent="0.25">
      <c r="A21" s="234"/>
      <c r="B21" s="234"/>
      <c r="C21" s="244" t="s">
        <v>1482</v>
      </c>
      <c r="D21" s="244"/>
      <c r="E21" s="177">
        <f>IF(SUM(D28:D34)=0,"NA",E19*0.6+E20*0.4)</f>
        <v>1</v>
      </c>
      <c r="F21" s="249"/>
      <c r="G21" s="235" t="s">
        <v>5575</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 t="shared" ref="D28:D34"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28" t="s">
        <v>5576</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5577</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5578</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x14ac:dyDescent="0.25">
      <c r="A33" s="230"/>
      <c r="B33" s="49"/>
      <c r="C33" s="128" t="s">
        <v>5579</v>
      </c>
      <c r="D33" s="153">
        <f t="shared" si="0"/>
        <v>1</v>
      </c>
      <c r="E33" s="126">
        <v>1</v>
      </c>
      <c r="F33" s="126"/>
      <c r="G33" s="127"/>
      <c r="H33" s="253"/>
      <c r="I33" s="129"/>
      <c r="J33" s="230"/>
      <c r="K33" s="148"/>
      <c r="L33" s="148"/>
      <c r="M33" s="148"/>
      <c r="N33" s="148"/>
      <c r="O33" s="148"/>
      <c r="P33" s="148"/>
      <c r="Q33" s="148"/>
      <c r="R33" s="148"/>
      <c r="S33" s="148"/>
      <c r="T33" s="148"/>
      <c r="U33" s="148"/>
      <c r="V33" s="148"/>
      <c r="W33" s="148"/>
      <c r="X33" s="148"/>
      <c r="Y33" s="148"/>
      <c r="Z33" s="148"/>
    </row>
    <row r="34" spans="1:26" x14ac:dyDescent="0.25">
      <c r="A34" s="230"/>
      <c r="B34" s="49"/>
      <c r="C34" s="128" t="s">
        <v>5580</v>
      </c>
      <c r="D34" s="153">
        <f t="shared" si="0"/>
        <v>1</v>
      </c>
      <c r="E34" s="126">
        <v>1</v>
      </c>
      <c r="F34" s="126"/>
      <c r="G34" s="127"/>
      <c r="H34" s="253"/>
      <c r="I34" s="129"/>
      <c r="J34" s="230"/>
      <c r="K34" s="148"/>
      <c r="L34" s="148"/>
      <c r="M34" s="148"/>
      <c r="N34" s="148"/>
      <c r="O34" s="148"/>
      <c r="P34" s="148"/>
      <c r="Q34" s="148"/>
      <c r="R34" s="148"/>
      <c r="S34" s="148"/>
      <c r="T34" s="148"/>
      <c r="U34" s="148"/>
      <c r="V34" s="148"/>
      <c r="W34" s="148"/>
      <c r="X34" s="148"/>
      <c r="Y34" s="148"/>
      <c r="Z34" s="148"/>
    </row>
    <row r="35" spans="1:26" x14ac:dyDescent="0.25">
      <c r="A35" s="230"/>
      <c r="B35" s="49"/>
      <c r="C35" s="234"/>
      <c r="D35" s="253"/>
      <c r="E35" s="253"/>
      <c r="F35" s="253"/>
      <c r="G35" s="253"/>
      <c r="H35" s="253"/>
      <c r="I35" s="129"/>
      <c r="J35" s="230"/>
      <c r="K35" s="148"/>
      <c r="L35" s="148"/>
      <c r="M35" s="148"/>
      <c r="N35" s="148"/>
      <c r="O35" s="148"/>
      <c r="P35" s="148"/>
      <c r="Q35" s="148"/>
      <c r="R35" s="148"/>
      <c r="S35" s="148"/>
      <c r="T35" s="148"/>
      <c r="U35" s="148"/>
      <c r="V35" s="148"/>
      <c r="W35" s="148"/>
      <c r="X35" s="148"/>
      <c r="Y35" s="148"/>
      <c r="Z35" s="148"/>
    </row>
    <row r="36" spans="1:26" x14ac:dyDescent="0.25">
      <c r="A36" s="230"/>
      <c r="B36" s="49"/>
      <c r="C36" s="234" t="s">
        <v>1480</v>
      </c>
      <c r="D36" s="253"/>
      <c r="E36" s="253"/>
      <c r="F36" s="253"/>
      <c r="G36" s="253"/>
      <c r="H36" s="253"/>
      <c r="I36" s="129"/>
      <c r="J36" s="230"/>
      <c r="K36" s="148"/>
      <c r="L36" s="148"/>
      <c r="M36" s="148"/>
      <c r="N36" s="148"/>
      <c r="O36" s="148"/>
      <c r="P36" s="148"/>
      <c r="Q36" s="148"/>
      <c r="R36" s="148"/>
      <c r="S36" s="148"/>
      <c r="T36" s="148"/>
      <c r="U36" s="148"/>
      <c r="V36" s="148"/>
      <c r="W36" s="148"/>
      <c r="X36" s="148"/>
      <c r="Y36" s="148"/>
      <c r="Z36" s="148"/>
    </row>
    <row r="37" spans="1:26" x14ac:dyDescent="0.25">
      <c r="A37" s="230"/>
      <c r="B37" s="49"/>
      <c r="C37" s="234"/>
      <c r="D37" s="253"/>
      <c r="E37" s="253"/>
      <c r="F37" s="253"/>
      <c r="G37" s="253"/>
      <c r="H37" s="253"/>
      <c r="I37" s="129"/>
      <c r="J37" s="230"/>
      <c r="K37" s="148"/>
      <c r="L37" s="148"/>
      <c r="M37" s="148"/>
      <c r="N37" s="148"/>
      <c r="O37" s="148"/>
      <c r="P37" s="148"/>
      <c r="Q37" s="148"/>
      <c r="R37" s="148"/>
      <c r="S37" s="148"/>
      <c r="T37" s="148"/>
      <c r="U37" s="148"/>
      <c r="V37" s="148"/>
      <c r="W37" s="148"/>
      <c r="X37" s="148"/>
      <c r="Y37" s="148"/>
      <c r="Z37" s="148"/>
    </row>
    <row r="38" spans="1:26" x14ac:dyDescent="0.25">
      <c r="A38" s="230"/>
      <c r="B38" s="49"/>
      <c r="C38" s="232" t="s">
        <v>726</v>
      </c>
      <c r="D38" s="231"/>
      <c r="E38" s="231" t="s">
        <v>1485</v>
      </c>
      <c r="F38" s="231" t="s">
        <v>712</v>
      </c>
      <c r="G38" s="231" t="s">
        <v>1486</v>
      </c>
      <c r="H38" s="253"/>
      <c r="I38" s="129"/>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30" t="s">
        <v>5581</v>
      </c>
      <c r="D39" s="153">
        <f t="shared" ref="D39:D45" si="1">IF(E39="Justificado",0,1)</f>
        <v>1</v>
      </c>
      <c r="E39" s="126">
        <v>1</v>
      </c>
      <c r="F39" s="126"/>
      <c r="G39" s="127"/>
      <c r="H39" s="253"/>
      <c r="I39" s="129"/>
      <c r="J39" s="230"/>
      <c r="K39" s="148"/>
      <c r="L39" s="148"/>
      <c r="M39" s="148"/>
      <c r="N39" s="148"/>
      <c r="O39" s="148"/>
      <c r="P39" s="148"/>
      <c r="Q39" s="148"/>
      <c r="R39" s="148"/>
      <c r="S39" s="148"/>
      <c r="T39" s="148"/>
      <c r="U39" s="148"/>
      <c r="V39" s="148"/>
      <c r="W39" s="148"/>
      <c r="X39" s="148"/>
      <c r="Y39" s="148"/>
      <c r="Z39" s="148"/>
    </row>
    <row r="40" spans="1:26" ht="36" x14ac:dyDescent="0.25">
      <c r="A40" s="230"/>
      <c r="B40" s="49"/>
      <c r="C40" s="124" t="s">
        <v>2872</v>
      </c>
      <c r="D40" s="153">
        <f t="shared" si="1"/>
        <v>1</v>
      </c>
      <c r="E40" s="126">
        <v>1</v>
      </c>
      <c r="F40" s="126"/>
      <c r="G40" s="127"/>
      <c r="H40" s="253"/>
      <c r="I40" s="129"/>
      <c r="J40" s="230"/>
      <c r="K40" s="148"/>
      <c r="L40" s="148"/>
      <c r="M40" s="148"/>
      <c r="N40" s="148"/>
      <c r="O40" s="148"/>
      <c r="P40" s="148"/>
      <c r="Q40" s="148"/>
      <c r="R40" s="148"/>
      <c r="S40" s="148"/>
      <c r="T40" s="148"/>
      <c r="U40" s="148"/>
      <c r="V40" s="148"/>
      <c r="W40" s="148"/>
      <c r="X40" s="148"/>
      <c r="Y40" s="148"/>
      <c r="Z40" s="148"/>
    </row>
    <row r="41" spans="1:26" ht="36" x14ac:dyDescent="0.25">
      <c r="A41" s="230"/>
      <c r="B41" s="49"/>
      <c r="C41" s="124" t="s">
        <v>2873</v>
      </c>
      <c r="D41" s="153">
        <f t="shared" si="1"/>
        <v>1</v>
      </c>
      <c r="E41" s="126">
        <v>1</v>
      </c>
      <c r="F41" s="126"/>
      <c r="G41" s="127"/>
      <c r="H41" s="253"/>
      <c r="I41" s="129"/>
      <c r="J41" s="230"/>
      <c r="K41" s="148"/>
      <c r="L41" s="148"/>
      <c r="M41" s="148"/>
      <c r="N41" s="148"/>
      <c r="O41" s="148"/>
      <c r="P41" s="148"/>
      <c r="Q41" s="148"/>
      <c r="R41" s="148"/>
      <c r="S41" s="148"/>
      <c r="T41" s="148"/>
      <c r="U41" s="148"/>
      <c r="V41" s="148"/>
      <c r="W41" s="148"/>
      <c r="X41" s="148"/>
      <c r="Y41" s="148"/>
      <c r="Z41" s="148"/>
    </row>
    <row r="42" spans="1:26" ht="36" x14ac:dyDescent="0.25">
      <c r="A42" s="230"/>
      <c r="B42" s="49"/>
      <c r="C42" s="124" t="s">
        <v>2428</v>
      </c>
      <c r="D42" s="153">
        <f t="shared" si="1"/>
        <v>1</v>
      </c>
      <c r="E42" s="126">
        <v>1</v>
      </c>
      <c r="F42" s="126"/>
      <c r="G42" s="127"/>
      <c r="H42" s="253"/>
      <c r="I42" s="129"/>
      <c r="J42" s="230"/>
      <c r="K42" s="148"/>
      <c r="L42" s="148"/>
      <c r="M42" s="148"/>
      <c r="N42" s="148"/>
      <c r="O42" s="148"/>
      <c r="P42" s="148"/>
      <c r="Q42" s="148"/>
      <c r="R42" s="148"/>
      <c r="S42" s="148"/>
      <c r="T42" s="148"/>
      <c r="U42" s="148"/>
      <c r="V42" s="148"/>
      <c r="W42" s="148"/>
      <c r="X42" s="148"/>
      <c r="Y42" s="148"/>
      <c r="Z42" s="148"/>
    </row>
    <row r="43" spans="1:26" ht="24" x14ac:dyDescent="0.25">
      <c r="A43" s="230"/>
      <c r="B43" s="49"/>
      <c r="C43" s="124" t="s">
        <v>2429</v>
      </c>
      <c r="D43" s="153">
        <f t="shared" si="1"/>
        <v>1</v>
      </c>
      <c r="E43" s="126">
        <v>1</v>
      </c>
      <c r="F43" s="126"/>
      <c r="G43" s="127"/>
      <c r="H43" s="253"/>
      <c r="I43" s="129"/>
      <c r="J43" s="230"/>
      <c r="K43" s="148"/>
      <c r="L43" s="148"/>
      <c r="M43" s="148"/>
      <c r="N43" s="148"/>
      <c r="O43" s="148"/>
      <c r="P43" s="148"/>
      <c r="Q43" s="148"/>
      <c r="R43" s="148"/>
      <c r="S43" s="148"/>
      <c r="T43" s="148"/>
      <c r="U43" s="148"/>
      <c r="V43" s="148"/>
      <c r="W43" s="148"/>
      <c r="X43" s="148"/>
      <c r="Y43" s="148"/>
      <c r="Z43" s="148"/>
    </row>
    <row r="44" spans="1:26" ht="24" x14ac:dyDescent="0.25">
      <c r="A44" s="230"/>
      <c r="B44" s="49"/>
      <c r="C44" s="124" t="s">
        <v>2430</v>
      </c>
      <c r="D44" s="153">
        <f t="shared" si="1"/>
        <v>1</v>
      </c>
      <c r="E44" s="126">
        <v>1</v>
      </c>
      <c r="F44" s="126"/>
      <c r="G44" s="127"/>
      <c r="H44" s="253"/>
      <c r="I44" s="129"/>
      <c r="J44" s="230"/>
      <c r="K44" s="148"/>
      <c r="L44" s="148"/>
      <c r="M44" s="148"/>
      <c r="N44" s="148"/>
      <c r="O44" s="148"/>
      <c r="P44" s="148"/>
      <c r="Q44" s="148"/>
      <c r="R44" s="148"/>
      <c r="S44" s="148"/>
      <c r="T44" s="148"/>
      <c r="U44" s="148"/>
      <c r="V44" s="148"/>
      <c r="W44" s="148"/>
      <c r="X44" s="148"/>
      <c r="Y44" s="148"/>
      <c r="Z44" s="148"/>
    </row>
    <row r="45" spans="1:26" ht="36" x14ac:dyDescent="0.25">
      <c r="A45" s="230"/>
      <c r="B45" s="49"/>
      <c r="C45" s="124" t="s">
        <v>2431</v>
      </c>
      <c r="D45" s="153">
        <f t="shared" si="1"/>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ht="36" x14ac:dyDescent="0.25">
      <c r="A46" s="230"/>
      <c r="B46" s="49"/>
      <c r="C46" s="130" t="s">
        <v>5582</v>
      </c>
      <c r="D46" s="153">
        <f t="shared" ref="D46:D47" si="2">IF(E46="Justificado",0,1)</f>
        <v>1</v>
      </c>
      <c r="E46" s="126">
        <v>1</v>
      </c>
      <c r="F46" s="126"/>
      <c r="G46" s="127"/>
      <c r="H46" s="253"/>
      <c r="I46" s="129"/>
      <c r="J46" s="230"/>
      <c r="K46" s="148"/>
      <c r="L46" s="148"/>
      <c r="M46" s="148"/>
      <c r="N46" s="148"/>
      <c r="O46" s="148"/>
      <c r="P46" s="148"/>
      <c r="Q46" s="148"/>
      <c r="R46" s="148"/>
      <c r="S46" s="148"/>
      <c r="T46" s="148"/>
      <c r="U46" s="148"/>
      <c r="V46" s="148"/>
      <c r="W46" s="148"/>
      <c r="X46" s="148"/>
      <c r="Y46" s="148"/>
      <c r="Z46" s="148"/>
    </row>
    <row r="47" spans="1:26" x14ac:dyDescent="0.25">
      <c r="A47" s="230"/>
      <c r="B47" s="49"/>
      <c r="C47" s="124" t="s">
        <v>2433</v>
      </c>
      <c r="D47" s="153">
        <f t="shared" si="2"/>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x14ac:dyDescent="0.25">
      <c r="A48" s="230"/>
      <c r="B48" s="97"/>
      <c r="C48" s="254"/>
      <c r="D48" s="255"/>
      <c r="E48" s="255"/>
      <c r="F48" s="255"/>
      <c r="G48" s="255"/>
      <c r="H48" s="255"/>
      <c r="I48" s="98"/>
      <c r="J48" s="230"/>
      <c r="K48" s="148"/>
      <c r="L48" s="148"/>
      <c r="M48" s="148"/>
      <c r="N48" s="148"/>
      <c r="O48" s="148"/>
      <c r="P48" s="148"/>
      <c r="Q48" s="148"/>
      <c r="R48" s="148"/>
      <c r="S48" s="148"/>
      <c r="T48" s="148"/>
      <c r="U48" s="148"/>
      <c r="V48" s="148"/>
      <c r="W48" s="148"/>
      <c r="X48" s="148"/>
      <c r="Y48" s="148"/>
      <c r="Z48" s="148"/>
    </row>
    <row r="49" spans="1:26" x14ac:dyDescent="0.25">
      <c r="A49" s="230"/>
      <c r="B49" s="230"/>
      <c r="C49" s="256"/>
      <c r="D49" s="230"/>
      <c r="E49" s="230"/>
      <c r="F49" s="230"/>
      <c r="G49" s="230"/>
      <c r="H49" s="230"/>
      <c r="I49" s="230"/>
      <c r="J49" s="230"/>
      <c r="K49" s="148"/>
      <c r="L49" s="148"/>
      <c r="M49" s="148"/>
      <c r="N49" s="148"/>
      <c r="O49" s="148"/>
      <c r="P49" s="148"/>
      <c r="Q49" s="148"/>
      <c r="R49" s="148"/>
      <c r="S49" s="148"/>
      <c r="T49" s="148"/>
      <c r="U49" s="148"/>
      <c r="V49" s="148"/>
      <c r="W49" s="148"/>
      <c r="X49" s="148"/>
      <c r="Y49" s="148"/>
      <c r="Z49" s="148"/>
    </row>
    <row r="50" spans="1:26" x14ac:dyDescent="0.25">
      <c r="A50" s="230"/>
      <c r="B50" s="230"/>
      <c r="C50" s="256"/>
      <c r="D50" s="230"/>
      <c r="E50" s="230"/>
      <c r="F50" s="230"/>
      <c r="G50" s="230"/>
      <c r="H50" s="230"/>
      <c r="I50" s="230"/>
      <c r="J50" s="230"/>
      <c r="K50" s="148"/>
      <c r="L50" s="148"/>
      <c r="M50" s="148"/>
      <c r="N50" s="148"/>
      <c r="O50" s="148"/>
      <c r="P50" s="148"/>
      <c r="Q50" s="148"/>
      <c r="R50" s="148"/>
      <c r="S50" s="148"/>
      <c r="T50" s="148"/>
      <c r="U50" s="148"/>
      <c r="V50" s="148"/>
      <c r="W50" s="148"/>
      <c r="X50" s="148"/>
      <c r="Y50" s="148"/>
      <c r="Z50" s="148"/>
    </row>
    <row r="51" spans="1:26" x14ac:dyDescent="0.25">
      <c r="A51" s="230"/>
      <c r="B51" s="230"/>
      <c r="C51" s="256"/>
      <c r="D51" s="230"/>
      <c r="E51" s="230"/>
      <c r="F51" s="230"/>
      <c r="G51" s="230"/>
      <c r="H51" s="230"/>
      <c r="I51" s="230"/>
      <c r="J51" s="230"/>
      <c r="K51" s="148"/>
      <c r="L51" s="148"/>
      <c r="M51" s="148"/>
      <c r="N51" s="148"/>
      <c r="O51" s="148"/>
      <c r="P51" s="148"/>
      <c r="Q51" s="148"/>
      <c r="R51" s="148"/>
      <c r="S51" s="148"/>
      <c r="T51" s="148"/>
      <c r="U51" s="148"/>
      <c r="V51" s="148"/>
      <c r="W51" s="148"/>
      <c r="X51" s="148"/>
      <c r="Y51" s="148"/>
      <c r="Z51" s="148"/>
    </row>
    <row r="52" spans="1:26" x14ac:dyDescent="0.25">
      <c r="A52" s="230"/>
      <c r="B52" s="230"/>
      <c r="C52" s="256"/>
      <c r="D52" s="230"/>
      <c r="E52" s="230"/>
      <c r="F52" s="230"/>
      <c r="G52" s="230"/>
      <c r="H52" s="230"/>
      <c r="I52" s="230"/>
      <c r="J52" s="230"/>
      <c r="K52" s="148"/>
      <c r="L52" s="148"/>
      <c r="M52" s="148"/>
      <c r="N52" s="148"/>
      <c r="O52" s="148"/>
      <c r="P52" s="148"/>
      <c r="Q52" s="148"/>
      <c r="R52" s="148"/>
      <c r="S52" s="148"/>
      <c r="T52" s="148"/>
      <c r="U52" s="148"/>
      <c r="V52" s="148"/>
      <c r="W52" s="148"/>
      <c r="X52" s="148"/>
      <c r="Y52" s="148"/>
      <c r="Z52" s="148"/>
    </row>
    <row r="53" spans="1:26" x14ac:dyDescent="0.25">
      <c r="A53" s="230"/>
      <c r="B53" s="230"/>
      <c r="C53" s="256"/>
      <c r="D53" s="230"/>
      <c r="E53" s="230"/>
      <c r="F53" s="230"/>
      <c r="G53" s="230"/>
      <c r="H53" s="230"/>
      <c r="I53" s="230"/>
      <c r="J53" s="230"/>
      <c r="K53" s="148"/>
      <c r="L53" s="148"/>
      <c r="M53" s="148"/>
      <c r="N53" s="148"/>
      <c r="O53" s="148"/>
      <c r="P53" s="148"/>
      <c r="Q53" s="148"/>
      <c r="R53" s="148"/>
      <c r="S53" s="148"/>
      <c r="T53" s="148"/>
      <c r="U53" s="148"/>
      <c r="V53" s="148"/>
      <c r="W53" s="148"/>
      <c r="X53" s="148"/>
      <c r="Y53" s="148"/>
      <c r="Z53" s="148"/>
    </row>
    <row r="54" spans="1:26" x14ac:dyDescent="0.25">
      <c r="A54" s="230"/>
      <c r="B54" s="230"/>
      <c r="C54" s="256"/>
      <c r="D54" s="230"/>
      <c r="E54" s="230"/>
      <c r="F54" s="230"/>
      <c r="G54" s="230"/>
      <c r="H54" s="230"/>
      <c r="I54" s="230"/>
      <c r="J54" s="230"/>
      <c r="K54" s="148"/>
      <c r="L54" s="148"/>
      <c r="M54" s="148"/>
      <c r="N54" s="148"/>
      <c r="O54" s="148"/>
      <c r="P54" s="148"/>
      <c r="Q54" s="148"/>
      <c r="R54" s="148"/>
      <c r="S54" s="148"/>
      <c r="T54" s="148"/>
      <c r="U54" s="148"/>
      <c r="V54" s="148"/>
      <c r="W54" s="148"/>
      <c r="X54" s="148"/>
      <c r="Y54" s="148"/>
      <c r="Z54" s="148"/>
    </row>
    <row r="55" spans="1:26" ht="18.75" x14ac:dyDescent="0.25">
      <c r="A55" s="234"/>
      <c r="B55" s="407" t="s">
        <v>5583</v>
      </c>
      <c r="C55" s="408"/>
      <c r="D55" s="408"/>
      <c r="E55" s="408"/>
      <c r="F55" s="408"/>
      <c r="G55" s="408"/>
      <c r="H55" s="408"/>
      <c r="I55" s="243"/>
      <c r="J55" s="233"/>
      <c r="K55" s="105"/>
      <c r="L55" s="105"/>
      <c r="M55" s="105"/>
      <c r="N55" s="105"/>
      <c r="O55" s="105"/>
      <c r="P55" s="105"/>
      <c r="Q55" s="105"/>
      <c r="R55" s="105"/>
      <c r="S55" s="105"/>
      <c r="T55" s="105"/>
      <c r="U55" s="105"/>
      <c r="V55" s="105"/>
      <c r="W55" s="105"/>
      <c r="X55" s="105"/>
      <c r="Y55" s="105"/>
      <c r="Z55" s="105"/>
    </row>
    <row r="56" spans="1:26" x14ac:dyDescent="0.25">
      <c r="A56" s="234"/>
      <c r="B56" s="232"/>
      <c r="C56" s="232"/>
      <c r="D56" s="232"/>
      <c r="E56" s="232"/>
      <c r="F56" s="232"/>
      <c r="G56" s="232"/>
      <c r="H56" s="232"/>
      <c r="I56" s="232"/>
      <c r="J56" s="233"/>
      <c r="K56" s="105"/>
      <c r="L56" s="105"/>
      <c r="M56" s="105"/>
      <c r="N56" s="105"/>
      <c r="O56" s="105"/>
      <c r="P56" s="105"/>
      <c r="Q56" s="105"/>
      <c r="R56" s="105"/>
      <c r="S56" s="105"/>
      <c r="T56" s="105"/>
      <c r="U56" s="105"/>
      <c r="V56" s="105"/>
      <c r="W56" s="105"/>
      <c r="X56" s="105"/>
      <c r="Y56" s="105"/>
      <c r="Z56" s="105"/>
    </row>
    <row r="57" spans="1:26" x14ac:dyDescent="0.25">
      <c r="A57" s="234"/>
      <c r="B57" s="232"/>
      <c r="C57" s="244" t="s">
        <v>1478</v>
      </c>
      <c r="D57" s="244"/>
      <c r="E57" s="245">
        <f>IF(SUM(D66:D72)=0,"NA",SUM(E66:E72)/SUM(D66:D72))</f>
        <v>1</v>
      </c>
      <c r="F57" s="246"/>
      <c r="G57" s="248"/>
      <c r="H57" s="234"/>
      <c r="I57" s="232"/>
      <c r="J57" s="233"/>
      <c r="K57" s="105"/>
      <c r="L57" s="105"/>
      <c r="M57" s="105"/>
      <c r="N57" s="105"/>
      <c r="O57" s="105"/>
      <c r="P57" s="105"/>
      <c r="Q57" s="105"/>
      <c r="R57" s="105"/>
      <c r="S57" s="105"/>
      <c r="T57" s="105"/>
      <c r="U57" s="105"/>
      <c r="V57" s="105"/>
      <c r="W57" s="105"/>
      <c r="X57" s="105"/>
      <c r="Y57" s="105"/>
      <c r="Z57" s="105"/>
    </row>
    <row r="58" spans="1:26" x14ac:dyDescent="0.25">
      <c r="A58" s="234"/>
      <c r="B58" s="234"/>
      <c r="C58" s="244" t="s">
        <v>1480</v>
      </c>
      <c r="D58" s="244"/>
      <c r="E58" s="245">
        <f>IF(SUM(D66:D72)=0,"NA",SUM(E77:E85)/SUM(D77:D85))</f>
        <v>1</v>
      </c>
      <c r="F58" s="246"/>
      <c r="G58" s="248"/>
      <c r="H58" s="234"/>
      <c r="I58" s="232"/>
      <c r="J58" s="233"/>
      <c r="K58" s="105"/>
      <c r="L58" s="105"/>
      <c r="M58" s="105"/>
      <c r="N58" s="105"/>
      <c r="O58" s="105"/>
      <c r="P58" s="105"/>
      <c r="Q58" s="105"/>
      <c r="R58" s="105"/>
      <c r="S58" s="105"/>
      <c r="T58" s="105"/>
      <c r="U58" s="105"/>
      <c r="V58" s="105"/>
      <c r="W58" s="105"/>
      <c r="X58" s="105"/>
      <c r="Y58" s="105"/>
      <c r="Z58" s="105"/>
    </row>
    <row r="59" spans="1:26" x14ac:dyDescent="0.25">
      <c r="A59" s="234"/>
      <c r="B59" s="234"/>
      <c r="C59" s="244" t="s">
        <v>1482</v>
      </c>
      <c r="D59" s="244"/>
      <c r="E59" s="177">
        <f>IF(SUM(D66:D72)=0,"NA",E57*0.6+E58*0.4)</f>
        <v>1</v>
      </c>
      <c r="F59" s="249"/>
      <c r="G59" s="235" t="s">
        <v>3917</v>
      </c>
      <c r="H59" s="234"/>
      <c r="I59" s="232"/>
      <c r="J59" s="233"/>
      <c r="K59" s="105"/>
      <c r="L59" s="105"/>
      <c r="M59" s="105"/>
      <c r="N59" s="105"/>
      <c r="O59" s="105"/>
      <c r="P59" s="105"/>
      <c r="Q59" s="105"/>
      <c r="R59" s="105"/>
      <c r="S59" s="105"/>
      <c r="T59" s="105"/>
      <c r="U59" s="105"/>
      <c r="V59" s="105"/>
      <c r="W59" s="105"/>
      <c r="X59" s="105"/>
      <c r="Y59" s="105"/>
      <c r="Z59" s="105"/>
    </row>
    <row r="60" spans="1:26" x14ac:dyDescent="0.25">
      <c r="A60" s="234"/>
      <c r="B60" s="234"/>
      <c r="C60" s="234"/>
      <c r="D60" s="234"/>
      <c r="E60" s="236"/>
      <c r="F60" s="236"/>
      <c r="G60" s="234"/>
      <c r="H60" s="234"/>
      <c r="I60" s="232"/>
      <c r="J60" s="233"/>
      <c r="K60" s="105"/>
      <c r="L60" s="105"/>
      <c r="M60" s="105"/>
      <c r="N60" s="105"/>
      <c r="O60" s="105"/>
      <c r="P60" s="105"/>
      <c r="Q60" s="105"/>
      <c r="R60" s="105"/>
      <c r="S60" s="105"/>
      <c r="T60" s="105"/>
      <c r="U60" s="105"/>
      <c r="V60" s="105"/>
      <c r="W60" s="105"/>
      <c r="X60" s="105"/>
      <c r="Y60" s="105"/>
      <c r="Z60" s="105"/>
    </row>
    <row r="61" spans="1:26" x14ac:dyDescent="0.25">
      <c r="A61" s="230"/>
      <c r="B61" s="231"/>
      <c r="C61" s="232"/>
      <c r="D61" s="231"/>
      <c r="E61" s="231"/>
      <c r="F61" s="231"/>
      <c r="G61" s="231"/>
      <c r="H61" s="232"/>
      <c r="I61" s="232"/>
      <c r="J61" s="233"/>
      <c r="K61" s="148"/>
      <c r="L61" s="148"/>
      <c r="M61" s="148"/>
      <c r="N61" s="148"/>
      <c r="O61" s="148"/>
      <c r="P61" s="148"/>
      <c r="Q61" s="148"/>
      <c r="R61" s="148"/>
      <c r="S61" s="148"/>
      <c r="T61" s="148"/>
      <c r="U61" s="148"/>
      <c r="V61" s="148"/>
      <c r="W61" s="148"/>
      <c r="X61" s="148"/>
      <c r="Y61" s="148"/>
      <c r="Z61" s="148"/>
    </row>
    <row r="62" spans="1:26" x14ac:dyDescent="0.25">
      <c r="A62" s="230"/>
      <c r="B62" s="91"/>
      <c r="C62" s="251"/>
      <c r="D62" s="252"/>
      <c r="E62" s="409"/>
      <c r="F62" s="410"/>
      <c r="G62" s="410"/>
      <c r="H62" s="252"/>
      <c r="I62" s="92"/>
      <c r="J62" s="233"/>
      <c r="K62" s="148"/>
      <c r="L62" s="148"/>
      <c r="M62" s="148"/>
      <c r="N62" s="148"/>
      <c r="O62" s="148"/>
      <c r="P62" s="148"/>
      <c r="Q62" s="148"/>
      <c r="R62" s="148"/>
      <c r="S62" s="148"/>
      <c r="T62" s="148"/>
      <c r="U62" s="148"/>
      <c r="V62" s="148"/>
      <c r="W62" s="148"/>
      <c r="X62" s="148"/>
      <c r="Y62" s="148"/>
      <c r="Z62" s="148"/>
    </row>
    <row r="63" spans="1:26" x14ac:dyDescent="0.25">
      <c r="A63" s="230"/>
      <c r="B63" s="49"/>
      <c r="C63" s="234" t="s">
        <v>1484</v>
      </c>
      <c r="D63" s="253"/>
      <c r="E63" s="253"/>
      <c r="F63" s="253"/>
      <c r="G63" s="253"/>
      <c r="H63" s="253"/>
      <c r="I63" s="93"/>
      <c r="J63" s="233"/>
      <c r="K63" s="148"/>
      <c r="L63" s="148"/>
      <c r="M63" s="148"/>
      <c r="N63" s="148"/>
      <c r="O63" s="148"/>
      <c r="P63" s="148"/>
      <c r="Q63" s="148"/>
      <c r="R63" s="148"/>
      <c r="S63" s="148"/>
      <c r="T63" s="148"/>
      <c r="U63" s="148"/>
      <c r="V63" s="148"/>
      <c r="W63" s="148"/>
      <c r="X63" s="148"/>
      <c r="Y63" s="148"/>
      <c r="Z63" s="148"/>
    </row>
    <row r="64" spans="1:26" x14ac:dyDescent="0.25">
      <c r="A64" s="230"/>
      <c r="B64" s="123"/>
      <c r="C64" s="234"/>
      <c r="D64" s="253"/>
      <c r="E64" s="253"/>
      <c r="F64" s="253"/>
      <c r="G64" s="253"/>
      <c r="H64" s="253"/>
      <c r="I64" s="93"/>
      <c r="J64" s="233"/>
      <c r="K64" s="148"/>
      <c r="L64" s="148"/>
      <c r="M64" s="148"/>
      <c r="N64" s="148"/>
      <c r="O64" s="148"/>
      <c r="P64" s="148"/>
      <c r="Q64" s="148"/>
      <c r="R64" s="148"/>
      <c r="S64" s="148"/>
      <c r="T64" s="148"/>
      <c r="U64" s="148"/>
      <c r="V64" s="148"/>
      <c r="W64" s="148"/>
      <c r="X64" s="148"/>
      <c r="Y64" s="148"/>
      <c r="Z64" s="148"/>
    </row>
    <row r="65" spans="1:26" x14ac:dyDescent="0.25">
      <c r="A65" s="230"/>
      <c r="B65" s="123"/>
      <c r="C65" s="232" t="s">
        <v>726</v>
      </c>
      <c r="D65" s="231"/>
      <c r="E65" s="231" t="s">
        <v>1485</v>
      </c>
      <c r="F65" s="231" t="s">
        <v>712</v>
      </c>
      <c r="G65" s="231" t="s">
        <v>1486</v>
      </c>
      <c r="H65" s="253"/>
      <c r="I65" s="93"/>
      <c r="J65" s="233"/>
      <c r="K65" s="148"/>
      <c r="L65" s="148"/>
      <c r="M65" s="148"/>
      <c r="N65" s="148"/>
      <c r="O65" s="148"/>
      <c r="P65" s="148"/>
      <c r="Q65" s="148"/>
      <c r="R65" s="148"/>
      <c r="S65" s="148"/>
      <c r="T65" s="148"/>
      <c r="U65" s="148"/>
      <c r="V65" s="148"/>
      <c r="W65" s="148"/>
      <c r="X65" s="148"/>
      <c r="Y65" s="148"/>
      <c r="Z65" s="148"/>
    </row>
    <row r="66" spans="1:26" x14ac:dyDescent="0.25">
      <c r="A66" s="230"/>
      <c r="B66" s="49"/>
      <c r="C66" s="124" t="s">
        <v>1487</v>
      </c>
      <c r="D66" s="153">
        <f t="shared" ref="D66:D72" si="3">IF(E66="Justificado",0,1)</f>
        <v>1</v>
      </c>
      <c r="E66" s="126">
        <v>1</v>
      </c>
      <c r="F66" s="126"/>
      <c r="G66" s="127"/>
      <c r="H66" s="253"/>
      <c r="I66" s="93"/>
      <c r="J66" s="230"/>
      <c r="K66" s="148"/>
      <c r="L66" s="148"/>
      <c r="M66" s="148"/>
      <c r="N66" s="148"/>
      <c r="O66" s="148"/>
      <c r="P66" s="148"/>
      <c r="Q66" s="148"/>
      <c r="R66" s="148"/>
      <c r="S66" s="148"/>
      <c r="T66" s="148"/>
      <c r="U66" s="148"/>
      <c r="V66" s="148"/>
      <c r="W66" s="148"/>
      <c r="X66" s="148"/>
      <c r="Y66" s="148"/>
      <c r="Z66" s="148"/>
    </row>
    <row r="67" spans="1:26" ht="24" x14ac:dyDescent="0.25">
      <c r="A67" s="230"/>
      <c r="B67" s="49"/>
      <c r="C67" s="124" t="s">
        <v>1488</v>
      </c>
      <c r="D67" s="153">
        <f t="shared" si="3"/>
        <v>1</v>
      </c>
      <c r="E67" s="126">
        <v>1</v>
      </c>
      <c r="F67" s="126"/>
      <c r="G67" s="127"/>
      <c r="H67" s="253"/>
      <c r="I67" s="93"/>
      <c r="J67" s="230"/>
      <c r="K67" s="148"/>
      <c r="L67" s="148"/>
      <c r="M67" s="148"/>
      <c r="N67" s="148"/>
      <c r="O67" s="148"/>
      <c r="P67" s="148"/>
      <c r="Q67" s="148"/>
      <c r="R67" s="148"/>
      <c r="S67" s="148"/>
      <c r="T67" s="148"/>
      <c r="U67" s="148"/>
      <c r="V67" s="148"/>
      <c r="W67" s="148"/>
      <c r="X67" s="148"/>
      <c r="Y67" s="148"/>
      <c r="Z67" s="148"/>
    </row>
    <row r="68" spans="1:26" x14ac:dyDescent="0.25">
      <c r="A68" s="230"/>
      <c r="B68" s="49"/>
      <c r="C68" s="128" t="s">
        <v>5584</v>
      </c>
      <c r="D68" s="153">
        <f t="shared" si="3"/>
        <v>1</v>
      </c>
      <c r="E68" s="126">
        <v>1</v>
      </c>
      <c r="F68" s="126"/>
      <c r="G68" s="127"/>
      <c r="H68" s="253"/>
      <c r="I68" s="93"/>
      <c r="J68" s="230"/>
      <c r="K68" s="148"/>
      <c r="L68" s="148"/>
      <c r="M68" s="148"/>
      <c r="N68" s="148"/>
      <c r="O68" s="148"/>
      <c r="P68" s="148"/>
      <c r="Q68" s="148"/>
      <c r="R68" s="148"/>
      <c r="S68" s="148"/>
      <c r="T68" s="148"/>
      <c r="U68" s="148"/>
      <c r="V68" s="148"/>
      <c r="W68" s="148"/>
      <c r="X68" s="148"/>
      <c r="Y68" s="148"/>
      <c r="Z68" s="148"/>
    </row>
    <row r="69" spans="1:26" ht="36" x14ac:dyDescent="0.25">
      <c r="A69" s="230"/>
      <c r="B69" s="49"/>
      <c r="C69" s="128" t="s">
        <v>5585</v>
      </c>
      <c r="D69" s="153">
        <f t="shared" si="3"/>
        <v>1</v>
      </c>
      <c r="E69" s="126">
        <v>1</v>
      </c>
      <c r="F69" s="126"/>
      <c r="G69" s="127"/>
      <c r="H69" s="253"/>
      <c r="I69" s="93"/>
      <c r="J69" s="230"/>
      <c r="K69" s="148"/>
      <c r="L69" s="148"/>
      <c r="M69" s="148"/>
      <c r="N69" s="148"/>
      <c r="O69" s="148"/>
      <c r="P69" s="148"/>
      <c r="Q69" s="148"/>
      <c r="R69" s="148"/>
      <c r="S69" s="148"/>
      <c r="T69" s="148"/>
      <c r="U69" s="148"/>
      <c r="V69" s="148"/>
      <c r="W69" s="148"/>
      <c r="X69" s="148"/>
      <c r="Y69" s="148"/>
      <c r="Z69" s="148"/>
    </row>
    <row r="70" spans="1:26" x14ac:dyDescent="0.25">
      <c r="A70" s="230"/>
      <c r="B70" s="49"/>
      <c r="C70" s="128" t="s">
        <v>5586</v>
      </c>
      <c r="D70" s="153">
        <f t="shared" si="3"/>
        <v>1</v>
      </c>
      <c r="E70" s="126">
        <v>1</v>
      </c>
      <c r="F70" s="126"/>
      <c r="G70" s="127"/>
      <c r="H70" s="253"/>
      <c r="I70" s="93"/>
      <c r="J70" s="230"/>
      <c r="K70" s="148"/>
      <c r="L70" s="148"/>
      <c r="M70" s="148"/>
      <c r="N70" s="148"/>
      <c r="O70" s="148"/>
      <c r="P70" s="148"/>
      <c r="Q70" s="148"/>
      <c r="R70" s="148"/>
      <c r="S70" s="148"/>
      <c r="T70" s="148"/>
      <c r="U70" s="148"/>
      <c r="V70" s="148"/>
      <c r="W70" s="148"/>
      <c r="X70" s="148"/>
      <c r="Y70" s="148"/>
      <c r="Z70" s="148"/>
    </row>
    <row r="71" spans="1:26" x14ac:dyDescent="0.25">
      <c r="A71" s="230"/>
      <c r="B71" s="49"/>
      <c r="C71" s="128" t="s">
        <v>5587</v>
      </c>
      <c r="D71" s="153">
        <f t="shared" si="3"/>
        <v>1</v>
      </c>
      <c r="E71" s="126">
        <v>1</v>
      </c>
      <c r="F71" s="126"/>
      <c r="G71" s="127"/>
      <c r="H71" s="253"/>
      <c r="I71" s="129"/>
      <c r="J71" s="230"/>
      <c r="K71" s="148"/>
      <c r="L71" s="148"/>
      <c r="M71" s="148"/>
      <c r="N71" s="148"/>
      <c r="O71" s="148"/>
      <c r="P71" s="148"/>
      <c r="Q71" s="148"/>
      <c r="R71" s="148"/>
      <c r="S71" s="148"/>
      <c r="T71" s="148"/>
      <c r="U71" s="148"/>
      <c r="V71" s="148"/>
      <c r="W71" s="148"/>
      <c r="X71" s="148"/>
      <c r="Y71" s="148"/>
      <c r="Z71" s="148"/>
    </row>
    <row r="72" spans="1:26" x14ac:dyDescent="0.25">
      <c r="A72" s="230"/>
      <c r="B72" s="49"/>
      <c r="C72" s="128" t="s">
        <v>5588</v>
      </c>
      <c r="D72" s="153">
        <f t="shared" si="3"/>
        <v>1</v>
      </c>
      <c r="E72" s="126">
        <v>1</v>
      </c>
      <c r="F72" s="126"/>
      <c r="G72" s="127"/>
      <c r="H72" s="253"/>
      <c r="I72" s="129"/>
      <c r="J72" s="230"/>
      <c r="K72" s="148"/>
      <c r="L72" s="148"/>
      <c r="M72" s="148"/>
      <c r="N72" s="148"/>
      <c r="O72" s="148"/>
      <c r="P72" s="148"/>
      <c r="Q72" s="148"/>
      <c r="R72" s="148"/>
      <c r="S72" s="148"/>
      <c r="T72" s="148"/>
      <c r="U72" s="148"/>
      <c r="V72" s="148"/>
      <c r="W72" s="148"/>
      <c r="X72" s="148"/>
      <c r="Y72" s="148"/>
      <c r="Z72" s="148"/>
    </row>
    <row r="73" spans="1:26" x14ac:dyDescent="0.25">
      <c r="A73" s="230"/>
      <c r="B73" s="49"/>
      <c r="C73" s="234"/>
      <c r="D73" s="253"/>
      <c r="E73" s="253"/>
      <c r="F73" s="253"/>
      <c r="G73" s="253"/>
      <c r="H73" s="253"/>
      <c r="I73" s="129"/>
      <c r="J73" s="230"/>
      <c r="K73" s="148"/>
      <c r="L73" s="148"/>
      <c r="M73" s="148"/>
      <c r="N73" s="148"/>
      <c r="O73" s="148"/>
      <c r="P73" s="148"/>
      <c r="Q73" s="148"/>
      <c r="R73" s="148"/>
      <c r="S73" s="148"/>
      <c r="T73" s="148"/>
      <c r="U73" s="148"/>
      <c r="V73" s="148"/>
      <c r="W73" s="148"/>
      <c r="X73" s="148"/>
      <c r="Y73" s="148"/>
      <c r="Z73" s="148"/>
    </row>
    <row r="74" spans="1:26" x14ac:dyDescent="0.25">
      <c r="A74" s="230"/>
      <c r="B74" s="49"/>
      <c r="C74" s="234" t="s">
        <v>1480</v>
      </c>
      <c r="D74" s="253"/>
      <c r="E74" s="253"/>
      <c r="F74" s="253"/>
      <c r="G74" s="253"/>
      <c r="H74" s="253"/>
      <c r="I74" s="129"/>
      <c r="J74" s="230"/>
      <c r="K74" s="148"/>
      <c r="L74" s="148"/>
      <c r="M74" s="148"/>
      <c r="N74" s="148"/>
      <c r="O74" s="148"/>
      <c r="P74" s="148"/>
      <c r="Q74" s="148"/>
      <c r="R74" s="148"/>
      <c r="S74" s="148"/>
      <c r="T74" s="148"/>
      <c r="U74" s="148"/>
      <c r="V74" s="148"/>
      <c r="W74" s="148"/>
      <c r="X74" s="148"/>
      <c r="Y74" s="148"/>
      <c r="Z74" s="148"/>
    </row>
    <row r="75" spans="1:26" x14ac:dyDescent="0.25">
      <c r="A75" s="230"/>
      <c r="B75" s="49"/>
      <c r="C75" s="234"/>
      <c r="D75" s="253"/>
      <c r="E75" s="253"/>
      <c r="F75" s="253"/>
      <c r="G75" s="253"/>
      <c r="H75" s="253"/>
      <c r="I75" s="129"/>
      <c r="J75" s="230"/>
      <c r="K75" s="148"/>
      <c r="L75" s="148"/>
      <c r="M75" s="148"/>
      <c r="N75" s="148"/>
      <c r="O75" s="148"/>
      <c r="P75" s="148"/>
      <c r="Q75" s="148"/>
      <c r="R75" s="148"/>
      <c r="S75" s="148"/>
      <c r="T75" s="148"/>
      <c r="U75" s="148"/>
      <c r="V75" s="148"/>
      <c r="W75" s="148"/>
      <c r="X75" s="148"/>
      <c r="Y75" s="148"/>
      <c r="Z75" s="148"/>
    </row>
    <row r="76" spans="1:26" x14ac:dyDescent="0.25">
      <c r="A76" s="230"/>
      <c r="B76" s="49"/>
      <c r="C76" s="232" t="s">
        <v>726</v>
      </c>
      <c r="D76" s="231"/>
      <c r="E76" s="231" t="s">
        <v>1485</v>
      </c>
      <c r="F76" s="231" t="s">
        <v>712</v>
      </c>
      <c r="G76" s="231" t="s">
        <v>1486</v>
      </c>
      <c r="H76" s="253"/>
      <c r="I76" s="129"/>
      <c r="J76" s="230"/>
      <c r="K76" s="148"/>
      <c r="L76" s="148"/>
      <c r="M76" s="148"/>
      <c r="N76" s="148"/>
      <c r="O76" s="148"/>
      <c r="P76" s="148"/>
      <c r="Q76" s="148"/>
      <c r="R76" s="148"/>
      <c r="S76" s="148"/>
      <c r="T76" s="148"/>
      <c r="U76" s="148"/>
      <c r="V76" s="148"/>
      <c r="W76" s="148"/>
      <c r="X76" s="148"/>
      <c r="Y76" s="148"/>
      <c r="Z76" s="148"/>
    </row>
    <row r="77" spans="1:26" x14ac:dyDescent="0.25">
      <c r="A77" s="230"/>
      <c r="B77" s="49"/>
      <c r="C77" s="130" t="s">
        <v>5589</v>
      </c>
      <c r="D77" s="153">
        <f t="shared" ref="D77:D83" si="4">IF(E77="Justificado",0,1)</f>
        <v>1</v>
      </c>
      <c r="E77" s="126">
        <v>1</v>
      </c>
      <c r="F77" s="126"/>
      <c r="G77" s="127"/>
      <c r="H77" s="253"/>
      <c r="I77" s="129"/>
      <c r="J77" s="230"/>
      <c r="K77" s="148"/>
      <c r="L77" s="148"/>
      <c r="M77" s="148"/>
      <c r="N77" s="148"/>
      <c r="O77" s="148"/>
      <c r="P77" s="148"/>
      <c r="Q77" s="148"/>
      <c r="R77" s="148"/>
      <c r="S77" s="148"/>
      <c r="T77" s="148"/>
      <c r="U77" s="148"/>
      <c r="V77" s="148"/>
      <c r="W77" s="148"/>
      <c r="X77" s="148"/>
      <c r="Y77" s="148"/>
      <c r="Z77" s="148"/>
    </row>
    <row r="78" spans="1:26" ht="36" x14ac:dyDescent="0.25">
      <c r="A78" s="230"/>
      <c r="B78" s="49"/>
      <c r="C78" s="124" t="s">
        <v>2872</v>
      </c>
      <c r="D78" s="153">
        <f t="shared" si="4"/>
        <v>1</v>
      </c>
      <c r="E78" s="126">
        <v>1</v>
      </c>
      <c r="F78" s="126"/>
      <c r="G78" s="127"/>
      <c r="H78" s="253"/>
      <c r="I78" s="129"/>
      <c r="J78" s="230"/>
      <c r="K78" s="148"/>
      <c r="L78" s="148"/>
      <c r="M78" s="148"/>
      <c r="N78" s="148"/>
      <c r="O78" s="148"/>
      <c r="P78" s="148"/>
      <c r="Q78" s="148"/>
      <c r="R78" s="148"/>
      <c r="S78" s="148"/>
      <c r="T78" s="148"/>
      <c r="U78" s="148"/>
      <c r="V78" s="148"/>
      <c r="W78" s="148"/>
      <c r="X78" s="148"/>
      <c r="Y78" s="148"/>
      <c r="Z78" s="148"/>
    </row>
    <row r="79" spans="1:26" ht="36" x14ac:dyDescent="0.25">
      <c r="A79" s="230"/>
      <c r="B79" s="49"/>
      <c r="C79" s="124" t="s">
        <v>2873</v>
      </c>
      <c r="D79" s="153">
        <f t="shared" si="4"/>
        <v>1</v>
      </c>
      <c r="E79" s="126">
        <v>1</v>
      </c>
      <c r="F79" s="126"/>
      <c r="G79" s="127"/>
      <c r="H79" s="253"/>
      <c r="I79" s="129"/>
      <c r="J79" s="230"/>
      <c r="K79" s="148"/>
      <c r="L79" s="148"/>
      <c r="M79" s="148"/>
      <c r="N79" s="148"/>
      <c r="O79" s="148"/>
      <c r="P79" s="148"/>
      <c r="Q79" s="148"/>
      <c r="R79" s="148"/>
      <c r="S79" s="148"/>
      <c r="T79" s="148"/>
      <c r="U79" s="148"/>
      <c r="V79" s="148"/>
      <c r="W79" s="148"/>
      <c r="X79" s="148"/>
      <c r="Y79" s="148"/>
      <c r="Z79" s="148"/>
    </row>
    <row r="80" spans="1:26" ht="36" x14ac:dyDescent="0.25">
      <c r="A80" s="230"/>
      <c r="B80" s="49"/>
      <c r="C80" s="124" t="s">
        <v>2428</v>
      </c>
      <c r="D80" s="153">
        <f t="shared" si="4"/>
        <v>1</v>
      </c>
      <c r="E80" s="126">
        <v>1</v>
      </c>
      <c r="F80" s="126"/>
      <c r="G80" s="127"/>
      <c r="H80" s="253"/>
      <c r="I80" s="129"/>
      <c r="J80" s="230"/>
      <c r="K80" s="148"/>
      <c r="L80" s="148"/>
      <c r="M80" s="148"/>
      <c r="N80" s="148"/>
      <c r="O80" s="148"/>
      <c r="P80" s="148"/>
      <c r="Q80" s="148"/>
      <c r="R80" s="148"/>
      <c r="S80" s="148"/>
      <c r="T80" s="148"/>
      <c r="U80" s="148"/>
      <c r="V80" s="148"/>
      <c r="W80" s="148"/>
      <c r="X80" s="148"/>
      <c r="Y80" s="148"/>
      <c r="Z80" s="148"/>
    </row>
    <row r="81" spans="1:26" ht="24" x14ac:dyDescent="0.25">
      <c r="A81" s="230"/>
      <c r="B81" s="49"/>
      <c r="C81" s="124" t="s">
        <v>2429</v>
      </c>
      <c r="D81" s="153">
        <f t="shared" si="4"/>
        <v>1</v>
      </c>
      <c r="E81" s="126">
        <v>1</v>
      </c>
      <c r="F81" s="126"/>
      <c r="G81" s="127"/>
      <c r="H81" s="253"/>
      <c r="I81" s="129"/>
      <c r="J81" s="230"/>
      <c r="K81" s="148"/>
      <c r="L81" s="148"/>
      <c r="M81" s="148"/>
      <c r="N81" s="148"/>
      <c r="O81" s="148"/>
      <c r="P81" s="148"/>
      <c r="Q81" s="148"/>
      <c r="R81" s="148"/>
      <c r="S81" s="148"/>
      <c r="T81" s="148"/>
      <c r="U81" s="148"/>
      <c r="V81" s="148"/>
      <c r="W81" s="148"/>
      <c r="X81" s="148"/>
      <c r="Y81" s="148"/>
      <c r="Z81" s="148"/>
    </row>
    <row r="82" spans="1:26" ht="24" x14ac:dyDescent="0.25">
      <c r="A82" s="230"/>
      <c r="B82" s="49"/>
      <c r="C82" s="124" t="s">
        <v>2430</v>
      </c>
      <c r="D82" s="153">
        <f t="shared" si="4"/>
        <v>1</v>
      </c>
      <c r="E82" s="126">
        <v>1</v>
      </c>
      <c r="F82" s="126"/>
      <c r="G82" s="127"/>
      <c r="H82" s="253"/>
      <c r="I82" s="129"/>
      <c r="J82" s="230"/>
      <c r="K82" s="148"/>
      <c r="L82" s="148"/>
      <c r="M82" s="148"/>
      <c r="N82" s="148"/>
      <c r="O82" s="148"/>
      <c r="P82" s="148"/>
      <c r="Q82" s="148"/>
      <c r="R82" s="148"/>
      <c r="S82" s="148"/>
      <c r="T82" s="148"/>
      <c r="U82" s="148"/>
      <c r="V82" s="148"/>
      <c r="W82" s="148"/>
      <c r="X82" s="148"/>
      <c r="Y82" s="148"/>
      <c r="Z82" s="148"/>
    </row>
    <row r="83" spans="1:26" ht="36" x14ac:dyDescent="0.25">
      <c r="A83" s="230"/>
      <c r="B83" s="49"/>
      <c r="C83" s="124" t="s">
        <v>2431</v>
      </c>
      <c r="D83" s="153">
        <f t="shared" si="4"/>
        <v>1</v>
      </c>
      <c r="E83" s="126">
        <v>1</v>
      </c>
      <c r="F83" s="126"/>
      <c r="G83" s="127"/>
      <c r="H83" s="253"/>
      <c r="I83" s="129"/>
      <c r="J83" s="230"/>
      <c r="K83" s="148"/>
      <c r="L83" s="148"/>
      <c r="M83" s="148"/>
      <c r="N83" s="148"/>
      <c r="O83" s="148"/>
      <c r="P83" s="148"/>
      <c r="Q83" s="148"/>
      <c r="R83" s="148"/>
      <c r="S83" s="148"/>
      <c r="T83" s="148"/>
      <c r="U83" s="148"/>
      <c r="V83" s="148"/>
      <c r="W83" s="148"/>
      <c r="X83" s="148"/>
      <c r="Y83" s="148"/>
      <c r="Z83" s="148"/>
    </row>
    <row r="84" spans="1:26" ht="36" x14ac:dyDescent="0.25">
      <c r="A84" s="230"/>
      <c r="B84" s="49"/>
      <c r="C84" s="130" t="s">
        <v>5590</v>
      </c>
      <c r="D84" s="153">
        <f t="shared" ref="D84:D85" si="5">IF(E84="Justificado",0,1)</f>
        <v>1</v>
      </c>
      <c r="E84" s="126">
        <v>1</v>
      </c>
      <c r="F84" s="126"/>
      <c r="G84" s="127"/>
      <c r="H84" s="253"/>
      <c r="I84" s="129"/>
      <c r="J84" s="230"/>
      <c r="K84" s="148"/>
      <c r="L84" s="148"/>
      <c r="M84" s="148"/>
      <c r="N84" s="148"/>
      <c r="O84" s="148"/>
      <c r="P84" s="148"/>
      <c r="Q84" s="148"/>
      <c r="R84" s="148"/>
      <c r="S84" s="148"/>
      <c r="T84" s="148"/>
      <c r="U84" s="148"/>
      <c r="V84" s="148"/>
      <c r="W84" s="148"/>
      <c r="X84" s="148"/>
      <c r="Y84" s="148"/>
      <c r="Z84" s="148"/>
    </row>
    <row r="85" spans="1:26" x14ac:dyDescent="0.25">
      <c r="A85" s="230"/>
      <c r="B85" s="49"/>
      <c r="C85" s="124" t="s">
        <v>2433</v>
      </c>
      <c r="D85" s="153">
        <f t="shared" si="5"/>
        <v>1</v>
      </c>
      <c r="E85" s="126">
        <v>1</v>
      </c>
      <c r="F85" s="126"/>
      <c r="G85" s="127"/>
      <c r="H85" s="253"/>
      <c r="I85" s="129"/>
      <c r="J85" s="230"/>
      <c r="K85" s="148"/>
      <c r="L85" s="148"/>
      <c r="M85" s="148"/>
      <c r="N85" s="148"/>
      <c r="O85" s="148"/>
      <c r="P85" s="148"/>
      <c r="Q85" s="148"/>
      <c r="R85" s="148"/>
      <c r="S85" s="148"/>
      <c r="T85" s="148"/>
      <c r="U85" s="148"/>
      <c r="V85" s="148"/>
      <c r="W85" s="148"/>
      <c r="X85" s="148"/>
      <c r="Y85" s="148"/>
      <c r="Z85" s="148"/>
    </row>
    <row r="86" spans="1:26" x14ac:dyDescent="0.25">
      <c r="A86" s="230"/>
      <c r="B86" s="97"/>
      <c r="C86" s="254"/>
      <c r="D86" s="255"/>
      <c r="E86" s="255"/>
      <c r="F86" s="255"/>
      <c r="G86" s="255"/>
      <c r="H86" s="255"/>
      <c r="I86" s="98"/>
      <c r="J86" s="230"/>
      <c r="K86" s="148"/>
      <c r="L86" s="148"/>
      <c r="M86" s="148"/>
      <c r="N86" s="148"/>
      <c r="O86" s="148"/>
      <c r="P86" s="148"/>
      <c r="Q86" s="148"/>
      <c r="R86" s="148"/>
      <c r="S86" s="148"/>
      <c r="T86" s="148"/>
      <c r="U86" s="148"/>
      <c r="V86" s="148"/>
      <c r="W86" s="148"/>
      <c r="X86" s="148"/>
      <c r="Y86" s="148"/>
      <c r="Z86" s="148"/>
    </row>
    <row r="87" spans="1:26" x14ac:dyDescent="0.25">
      <c r="A87" s="230"/>
      <c r="B87" s="230"/>
      <c r="C87" s="256"/>
      <c r="D87" s="230"/>
      <c r="E87" s="230"/>
      <c r="F87" s="230"/>
      <c r="G87" s="230"/>
      <c r="H87" s="230"/>
      <c r="I87" s="230"/>
      <c r="J87" s="230"/>
      <c r="K87" s="148"/>
      <c r="L87" s="148"/>
      <c r="M87" s="148"/>
      <c r="N87" s="148"/>
      <c r="O87" s="148"/>
      <c r="P87" s="148"/>
      <c r="Q87" s="148"/>
      <c r="R87" s="148"/>
      <c r="S87" s="148"/>
      <c r="T87" s="148"/>
      <c r="U87" s="148"/>
      <c r="V87" s="148"/>
      <c r="W87" s="148"/>
      <c r="X87" s="148"/>
      <c r="Y87" s="148"/>
      <c r="Z87" s="148"/>
    </row>
    <row r="88" spans="1:26" x14ac:dyDescent="0.25">
      <c r="A88" s="230"/>
      <c r="B88" s="230"/>
      <c r="C88" s="256"/>
      <c r="D88" s="230"/>
      <c r="E88" s="230"/>
      <c r="F88" s="230"/>
      <c r="G88" s="230"/>
      <c r="H88" s="230"/>
      <c r="I88" s="230"/>
      <c r="J88" s="230"/>
      <c r="K88" s="148"/>
      <c r="L88" s="148"/>
      <c r="M88" s="148"/>
      <c r="N88" s="148"/>
      <c r="O88" s="148"/>
      <c r="P88" s="148"/>
      <c r="Q88" s="148"/>
      <c r="R88" s="148"/>
      <c r="S88" s="148"/>
      <c r="T88" s="148"/>
      <c r="U88" s="148"/>
      <c r="V88" s="148"/>
      <c r="W88" s="148"/>
      <c r="X88" s="148"/>
      <c r="Y88" s="148"/>
      <c r="Z88" s="148"/>
    </row>
    <row r="89" spans="1:26" x14ac:dyDescent="0.25">
      <c r="A89" s="230"/>
      <c r="B89" s="230"/>
      <c r="C89" s="256"/>
      <c r="D89" s="230"/>
      <c r="E89" s="230"/>
      <c r="F89" s="230"/>
      <c r="G89" s="230"/>
      <c r="H89" s="230"/>
      <c r="I89" s="230"/>
      <c r="J89" s="230"/>
      <c r="K89" s="148"/>
      <c r="L89" s="148"/>
      <c r="M89" s="148"/>
      <c r="N89" s="148"/>
      <c r="O89" s="148"/>
      <c r="P89" s="148"/>
      <c r="Q89" s="148"/>
      <c r="R89" s="148"/>
      <c r="S89" s="148"/>
      <c r="T89" s="148"/>
      <c r="U89" s="148"/>
      <c r="V89" s="148"/>
      <c r="W89" s="148"/>
      <c r="X89" s="148"/>
      <c r="Y89" s="148"/>
      <c r="Z89" s="148"/>
    </row>
    <row r="90" spans="1:26" x14ac:dyDescent="0.25">
      <c r="A90" s="230"/>
      <c r="B90" s="230"/>
      <c r="C90" s="256"/>
      <c r="D90" s="230"/>
      <c r="E90" s="230"/>
      <c r="F90" s="230"/>
      <c r="G90" s="230"/>
      <c r="H90" s="230"/>
      <c r="I90" s="230"/>
      <c r="J90" s="230"/>
      <c r="K90" s="148"/>
      <c r="L90" s="148"/>
      <c r="M90" s="148"/>
      <c r="N90" s="148"/>
      <c r="O90" s="148"/>
      <c r="P90" s="148"/>
      <c r="Q90" s="148"/>
      <c r="R90" s="148"/>
      <c r="S90" s="148"/>
      <c r="T90" s="148"/>
      <c r="U90" s="148"/>
      <c r="V90" s="148"/>
      <c r="W90" s="148"/>
      <c r="X90" s="148"/>
      <c r="Y90" s="148"/>
      <c r="Z90" s="148"/>
    </row>
    <row r="91" spans="1:26" x14ac:dyDescent="0.25">
      <c r="A91" s="230"/>
      <c r="B91" s="230"/>
      <c r="C91" s="256"/>
      <c r="D91" s="230"/>
      <c r="E91" s="230"/>
      <c r="F91" s="230"/>
      <c r="G91" s="230"/>
      <c r="H91" s="230"/>
      <c r="I91" s="230"/>
      <c r="J91" s="230"/>
      <c r="K91" s="148"/>
      <c r="L91" s="148"/>
      <c r="M91" s="148"/>
      <c r="N91" s="148"/>
      <c r="O91" s="148"/>
      <c r="P91" s="148"/>
      <c r="Q91" s="148"/>
      <c r="R91" s="148"/>
      <c r="S91" s="148"/>
      <c r="T91" s="148"/>
      <c r="U91" s="148"/>
      <c r="V91" s="148"/>
      <c r="W91" s="148"/>
      <c r="X91" s="148"/>
      <c r="Y91" s="148"/>
      <c r="Z91" s="148"/>
    </row>
    <row r="92" spans="1:26" x14ac:dyDescent="0.25">
      <c r="A92" s="230"/>
      <c r="B92" s="230"/>
      <c r="C92" s="256"/>
      <c r="D92" s="230"/>
      <c r="E92" s="230"/>
      <c r="F92" s="230"/>
      <c r="G92" s="230"/>
      <c r="H92" s="230"/>
      <c r="I92" s="230"/>
      <c r="J92" s="230"/>
      <c r="K92" s="148"/>
      <c r="L92" s="148"/>
      <c r="M92" s="148"/>
      <c r="N92" s="148"/>
      <c r="O92" s="148"/>
      <c r="P92" s="148"/>
      <c r="Q92" s="148"/>
      <c r="R92" s="148"/>
      <c r="S92" s="148"/>
      <c r="T92" s="148"/>
      <c r="U92" s="148"/>
      <c r="V92" s="148"/>
      <c r="W92" s="148"/>
      <c r="X92" s="148"/>
      <c r="Y92" s="148"/>
      <c r="Z92" s="148"/>
    </row>
    <row r="93" spans="1:26" ht="18.75" x14ac:dyDescent="0.25">
      <c r="A93" s="234"/>
      <c r="B93" s="407" t="s">
        <v>5591</v>
      </c>
      <c r="C93" s="408"/>
      <c r="D93" s="408"/>
      <c r="E93" s="408"/>
      <c r="F93" s="408"/>
      <c r="G93" s="408"/>
      <c r="H93" s="408"/>
      <c r="I93" s="243"/>
      <c r="J93" s="233"/>
      <c r="K93" s="105"/>
      <c r="L93" s="105"/>
      <c r="M93" s="105"/>
      <c r="N93" s="105"/>
      <c r="O93" s="105"/>
      <c r="P93" s="105"/>
      <c r="Q93" s="105"/>
      <c r="R93" s="105"/>
      <c r="S93" s="105"/>
      <c r="T93" s="105"/>
      <c r="U93" s="105"/>
      <c r="V93" s="105"/>
      <c r="W93" s="105"/>
      <c r="X93" s="105"/>
      <c r="Y93" s="105"/>
      <c r="Z93" s="105"/>
    </row>
    <row r="94" spans="1:26" x14ac:dyDescent="0.25">
      <c r="A94" s="234"/>
      <c r="B94" s="232"/>
      <c r="C94" s="232"/>
      <c r="D94" s="232"/>
      <c r="E94" s="232"/>
      <c r="F94" s="232"/>
      <c r="G94" s="232"/>
      <c r="H94" s="232"/>
      <c r="I94" s="232"/>
      <c r="J94" s="233"/>
      <c r="K94" s="105"/>
      <c r="L94" s="105"/>
      <c r="M94" s="105"/>
      <c r="N94" s="105"/>
      <c r="O94" s="105"/>
      <c r="P94" s="105"/>
      <c r="Q94" s="105"/>
      <c r="R94" s="105"/>
      <c r="S94" s="105"/>
      <c r="T94" s="105"/>
      <c r="U94" s="105"/>
      <c r="V94" s="105"/>
      <c r="W94" s="105"/>
      <c r="X94" s="105"/>
      <c r="Y94" s="105"/>
      <c r="Z94" s="105"/>
    </row>
    <row r="95" spans="1:26" x14ac:dyDescent="0.25">
      <c r="A95" s="234"/>
      <c r="B95" s="232"/>
      <c r="C95" s="244" t="s">
        <v>1478</v>
      </c>
      <c r="D95" s="244"/>
      <c r="E95" s="245">
        <f>IF(SUM(D104:D112)=0,"NA",SUM(E104:E112)/SUM(D104:D112))</f>
        <v>1</v>
      </c>
      <c r="F95" s="246"/>
      <c r="G95" s="248"/>
      <c r="H95" s="234"/>
      <c r="I95" s="232"/>
      <c r="J95" s="233"/>
      <c r="K95" s="105"/>
      <c r="L95" s="105"/>
      <c r="M95" s="105"/>
      <c r="N95" s="105"/>
      <c r="O95" s="105"/>
      <c r="P95" s="105"/>
      <c r="Q95" s="105"/>
      <c r="R95" s="105"/>
      <c r="S95" s="105"/>
      <c r="T95" s="105"/>
      <c r="U95" s="105"/>
      <c r="V95" s="105"/>
      <c r="W95" s="105"/>
      <c r="X95" s="105"/>
      <c r="Y95" s="105"/>
      <c r="Z95" s="105"/>
    </row>
    <row r="96" spans="1:26" x14ac:dyDescent="0.25">
      <c r="A96" s="234"/>
      <c r="B96" s="234"/>
      <c r="C96" s="244" t="s">
        <v>1480</v>
      </c>
      <c r="D96" s="244"/>
      <c r="E96" s="245">
        <f>IF(SUM(D104:D112)=0,"NA",SUM(E117:E125)/SUM(D117:D125))</f>
        <v>1</v>
      </c>
      <c r="F96" s="246"/>
      <c r="G96" s="248"/>
      <c r="H96" s="234"/>
      <c r="I96" s="232"/>
      <c r="J96" s="233"/>
      <c r="K96" s="105"/>
      <c r="L96" s="105"/>
      <c r="M96" s="105"/>
      <c r="N96" s="105"/>
      <c r="O96" s="105"/>
      <c r="P96" s="105"/>
      <c r="Q96" s="105"/>
      <c r="R96" s="105"/>
      <c r="S96" s="105"/>
      <c r="T96" s="105"/>
      <c r="U96" s="105"/>
      <c r="V96" s="105"/>
      <c r="W96" s="105"/>
      <c r="X96" s="105"/>
      <c r="Y96" s="105"/>
      <c r="Z96" s="105"/>
    </row>
    <row r="97" spans="1:26" x14ac:dyDescent="0.25">
      <c r="A97" s="234"/>
      <c r="B97" s="234"/>
      <c r="C97" s="244" t="s">
        <v>1482</v>
      </c>
      <c r="D97" s="244"/>
      <c r="E97" s="177">
        <f>IF(SUM(D104:D112)=0,"NA",E95*0.6+E96*0.4)</f>
        <v>1</v>
      </c>
      <c r="F97" s="249"/>
      <c r="G97" s="235" t="s">
        <v>3917</v>
      </c>
      <c r="H97" s="234"/>
      <c r="I97" s="232"/>
      <c r="J97" s="233"/>
      <c r="K97" s="105"/>
      <c r="L97" s="105"/>
      <c r="M97" s="105"/>
      <c r="N97" s="105"/>
      <c r="O97" s="105"/>
      <c r="P97" s="105"/>
      <c r="Q97" s="105"/>
      <c r="R97" s="105"/>
      <c r="S97" s="105"/>
      <c r="T97" s="105"/>
      <c r="U97" s="105"/>
      <c r="V97" s="105"/>
      <c r="W97" s="105"/>
      <c r="X97" s="105"/>
      <c r="Y97" s="105"/>
      <c r="Z97" s="105"/>
    </row>
    <row r="98" spans="1:26" x14ac:dyDescent="0.25">
      <c r="A98" s="234"/>
      <c r="B98" s="234"/>
      <c r="C98" s="234"/>
      <c r="D98" s="234"/>
      <c r="E98" s="236"/>
      <c r="F98" s="236"/>
      <c r="G98" s="234"/>
      <c r="H98" s="234"/>
      <c r="I98" s="232"/>
      <c r="J98" s="233"/>
      <c r="K98" s="105"/>
      <c r="L98" s="105"/>
      <c r="M98" s="105"/>
      <c r="N98" s="105"/>
      <c r="O98" s="105"/>
      <c r="P98" s="105"/>
      <c r="Q98" s="105"/>
      <c r="R98" s="105"/>
      <c r="S98" s="105"/>
      <c r="T98" s="105"/>
      <c r="U98" s="105"/>
      <c r="V98" s="105"/>
      <c r="W98" s="105"/>
      <c r="X98" s="105"/>
      <c r="Y98" s="105"/>
      <c r="Z98" s="105"/>
    </row>
    <row r="99" spans="1:26" x14ac:dyDescent="0.25">
      <c r="A99" s="230"/>
      <c r="B99" s="231"/>
      <c r="C99" s="232"/>
      <c r="D99" s="231"/>
      <c r="E99" s="231"/>
      <c r="F99" s="231"/>
      <c r="G99" s="231"/>
      <c r="H99" s="232"/>
      <c r="I99" s="232"/>
      <c r="J99" s="233"/>
      <c r="K99" s="148"/>
      <c r="L99" s="148"/>
      <c r="M99" s="148"/>
      <c r="N99" s="148"/>
      <c r="O99" s="148"/>
      <c r="P99" s="148"/>
      <c r="Q99" s="148"/>
      <c r="R99" s="148"/>
      <c r="S99" s="148"/>
      <c r="T99" s="148"/>
      <c r="U99" s="148"/>
      <c r="V99" s="148"/>
      <c r="W99" s="148"/>
      <c r="X99" s="148"/>
      <c r="Y99" s="148"/>
      <c r="Z99" s="148"/>
    </row>
    <row r="100" spans="1:26" x14ac:dyDescent="0.25">
      <c r="A100" s="230"/>
      <c r="B100" s="91"/>
      <c r="C100" s="251"/>
      <c r="D100" s="252"/>
      <c r="E100" s="409"/>
      <c r="F100" s="410"/>
      <c r="G100" s="410"/>
      <c r="H100" s="252"/>
      <c r="I100" s="92"/>
      <c r="J100" s="233"/>
      <c r="K100" s="148"/>
      <c r="L100" s="148"/>
      <c r="M100" s="148"/>
      <c r="N100" s="148"/>
      <c r="O100" s="148"/>
      <c r="P100" s="148"/>
      <c r="Q100" s="148"/>
      <c r="R100" s="148"/>
      <c r="S100" s="148"/>
      <c r="T100" s="148"/>
      <c r="U100" s="148"/>
      <c r="V100" s="148"/>
      <c r="W100" s="148"/>
      <c r="X100" s="148"/>
      <c r="Y100" s="148"/>
      <c r="Z100" s="148"/>
    </row>
    <row r="101" spans="1:26" x14ac:dyDescent="0.25">
      <c r="A101" s="230"/>
      <c r="B101" s="49"/>
      <c r="C101" s="234" t="s">
        <v>1484</v>
      </c>
      <c r="D101" s="253"/>
      <c r="E101" s="253"/>
      <c r="F101" s="253"/>
      <c r="G101" s="253"/>
      <c r="H101" s="253"/>
      <c r="I101" s="93"/>
      <c r="J101" s="233"/>
      <c r="K101" s="148"/>
      <c r="L101" s="148"/>
      <c r="M101" s="148"/>
      <c r="N101" s="148"/>
      <c r="O101" s="148"/>
      <c r="P101" s="148"/>
      <c r="Q101" s="148"/>
      <c r="R101" s="148"/>
      <c r="S101" s="148"/>
      <c r="T101" s="148"/>
      <c r="U101" s="148"/>
      <c r="V101" s="148"/>
      <c r="W101" s="148"/>
      <c r="X101" s="148"/>
      <c r="Y101" s="148"/>
      <c r="Z101" s="148"/>
    </row>
    <row r="102" spans="1:26" x14ac:dyDescent="0.25">
      <c r="A102" s="230"/>
      <c r="B102" s="123"/>
      <c r="C102" s="234"/>
      <c r="D102" s="253"/>
      <c r="E102" s="253"/>
      <c r="F102" s="253"/>
      <c r="G102" s="253"/>
      <c r="H102" s="253"/>
      <c r="I102" s="93"/>
      <c r="J102" s="233"/>
      <c r="K102" s="148"/>
      <c r="L102" s="148"/>
      <c r="M102" s="148"/>
      <c r="N102" s="148"/>
      <c r="O102" s="148"/>
      <c r="P102" s="148"/>
      <c r="Q102" s="148"/>
      <c r="R102" s="148"/>
      <c r="S102" s="148"/>
      <c r="T102" s="148"/>
      <c r="U102" s="148"/>
      <c r="V102" s="148"/>
      <c r="W102" s="148"/>
      <c r="X102" s="148"/>
      <c r="Y102" s="148"/>
      <c r="Z102" s="148"/>
    </row>
    <row r="103" spans="1:26" x14ac:dyDescent="0.25">
      <c r="A103" s="230"/>
      <c r="B103" s="123"/>
      <c r="C103" s="232" t="s">
        <v>726</v>
      </c>
      <c r="D103" s="231"/>
      <c r="E103" s="231" t="s">
        <v>1485</v>
      </c>
      <c r="F103" s="231" t="s">
        <v>712</v>
      </c>
      <c r="G103" s="231" t="s">
        <v>1486</v>
      </c>
      <c r="H103" s="253"/>
      <c r="I103" s="93"/>
      <c r="J103" s="233"/>
      <c r="K103" s="148"/>
      <c r="L103" s="148"/>
      <c r="M103" s="148"/>
      <c r="N103" s="148"/>
      <c r="O103" s="148"/>
      <c r="P103" s="148"/>
      <c r="Q103" s="148"/>
      <c r="R103" s="148"/>
      <c r="S103" s="148"/>
      <c r="T103" s="148"/>
      <c r="U103" s="148"/>
      <c r="V103" s="148"/>
      <c r="W103" s="148"/>
      <c r="X103" s="148"/>
      <c r="Y103" s="148"/>
      <c r="Z103" s="148"/>
    </row>
    <row r="104" spans="1:26" x14ac:dyDescent="0.25">
      <c r="A104" s="230"/>
      <c r="B104" s="49"/>
      <c r="C104" s="124" t="s">
        <v>1487</v>
      </c>
      <c r="D104" s="153">
        <f t="shared" ref="D104:D112" si="6">IF(E104="Justificado",0,1)</f>
        <v>1</v>
      </c>
      <c r="E104" s="126">
        <v>1</v>
      </c>
      <c r="F104" s="126"/>
      <c r="G104" s="127"/>
      <c r="H104" s="253"/>
      <c r="I104" s="93"/>
      <c r="J104" s="230"/>
      <c r="K104" s="148"/>
      <c r="L104" s="148"/>
      <c r="M104" s="148"/>
      <c r="N104" s="148"/>
      <c r="O104" s="148"/>
      <c r="P104" s="148"/>
      <c r="Q104" s="148"/>
      <c r="R104" s="148"/>
      <c r="S104" s="148"/>
      <c r="T104" s="148"/>
      <c r="U104" s="148"/>
      <c r="V104" s="148"/>
      <c r="W104" s="148"/>
      <c r="X104" s="148"/>
      <c r="Y104" s="148"/>
      <c r="Z104" s="148"/>
    </row>
    <row r="105" spans="1:26" ht="24" x14ac:dyDescent="0.25">
      <c r="A105" s="230"/>
      <c r="B105" s="49"/>
      <c r="C105" s="124" t="s">
        <v>1488</v>
      </c>
      <c r="D105" s="153">
        <f t="shared" si="6"/>
        <v>1</v>
      </c>
      <c r="E105" s="126">
        <v>1</v>
      </c>
      <c r="F105" s="126"/>
      <c r="G105" s="127"/>
      <c r="H105" s="253"/>
      <c r="I105" s="93"/>
      <c r="J105" s="230"/>
      <c r="K105" s="148"/>
      <c r="L105" s="148"/>
      <c r="M105" s="148"/>
      <c r="N105" s="148"/>
      <c r="O105" s="148"/>
      <c r="P105" s="148"/>
      <c r="Q105" s="148"/>
      <c r="R105" s="148"/>
      <c r="S105" s="148"/>
      <c r="T105" s="148"/>
      <c r="U105" s="148"/>
      <c r="V105" s="148"/>
      <c r="W105" s="148"/>
      <c r="X105" s="148"/>
      <c r="Y105" s="148"/>
      <c r="Z105" s="148"/>
    </row>
    <row r="106" spans="1:26" ht="24" x14ac:dyDescent="0.25">
      <c r="A106" s="230"/>
      <c r="B106" s="49"/>
      <c r="C106" s="128" t="s">
        <v>5592</v>
      </c>
      <c r="D106" s="153">
        <f t="shared" si="6"/>
        <v>1</v>
      </c>
      <c r="E106" s="126">
        <v>1</v>
      </c>
      <c r="F106" s="126"/>
      <c r="G106" s="127"/>
      <c r="H106" s="253"/>
      <c r="I106" s="93"/>
      <c r="J106" s="230"/>
      <c r="K106" s="148"/>
      <c r="L106" s="148"/>
      <c r="M106" s="148"/>
      <c r="N106" s="148"/>
      <c r="O106" s="148"/>
      <c r="P106" s="148"/>
      <c r="Q106" s="148"/>
      <c r="R106" s="148"/>
      <c r="S106" s="148"/>
      <c r="T106" s="148"/>
      <c r="U106" s="148"/>
      <c r="V106" s="148"/>
      <c r="W106" s="148"/>
      <c r="X106" s="148"/>
      <c r="Y106" s="148"/>
      <c r="Z106" s="148"/>
    </row>
    <row r="107" spans="1:26" x14ac:dyDescent="0.25">
      <c r="A107" s="230"/>
      <c r="B107" s="49"/>
      <c r="C107" s="128" t="s">
        <v>5593</v>
      </c>
      <c r="D107" s="153">
        <f t="shared" si="6"/>
        <v>1</v>
      </c>
      <c r="E107" s="126">
        <v>1</v>
      </c>
      <c r="F107" s="126"/>
      <c r="G107" s="127"/>
      <c r="H107" s="253"/>
      <c r="I107" s="93"/>
      <c r="J107" s="230"/>
      <c r="K107" s="148"/>
      <c r="L107" s="148"/>
      <c r="M107" s="148"/>
      <c r="N107" s="148"/>
      <c r="O107" s="148"/>
      <c r="P107" s="148"/>
      <c r="Q107" s="148"/>
      <c r="R107" s="148"/>
      <c r="S107" s="148"/>
      <c r="T107" s="148"/>
      <c r="U107" s="148"/>
      <c r="V107" s="148"/>
      <c r="W107" s="148"/>
      <c r="X107" s="148"/>
      <c r="Y107" s="148"/>
      <c r="Z107" s="148"/>
    </row>
    <row r="108" spans="1:26" x14ac:dyDescent="0.25">
      <c r="A108" s="230"/>
      <c r="B108" s="49"/>
      <c r="C108" s="128" t="s">
        <v>5594</v>
      </c>
      <c r="D108" s="153">
        <f t="shared" si="6"/>
        <v>1</v>
      </c>
      <c r="E108" s="126">
        <v>1</v>
      </c>
      <c r="F108" s="126"/>
      <c r="G108" s="127"/>
      <c r="H108" s="253"/>
      <c r="I108" s="93"/>
      <c r="J108" s="230"/>
      <c r="K108" s="148"/>
      <c r="L108" s="148"/>
      <c r="M108" s="148"/>
      <c r="N108" s="148"/>
      <c r="O108" s="148"/>
      <c r="P108" s="148"/>
      <c r="Q108" s="148"/>
      <c r="R108" s="148"/>
      <c r="S108" s="148"/>
      <c r="T108" s="148"/>
      <c r="U108" s="148"/>
      <c r="V108" s="148"/>
      <c r="W108" s="148"/>
      <c r="X108" s="148"/>
      <c r="Y108" s="148"/>
      <c r="Z108" s="148"/>
    </row>
    <row r="109" spans="1:26" x14ac:dyDescent="0.25">
      <c r="A109" s="230"/>
      <c r="B109" s="49"/>
      <c r="C109" s="128" t="s">
        <v>5595</v>
      </c>
      <c r="D109" s="153">
        <f t="shared" si="6"/>
        <v>1</v>
      </c>
      <c r="E109" s="126">
        <v>1</v>
      </c>
      <c r="F109" s="126"/>
      <c r="G109" s="127"/>
      <c r="H109" s="253"/>
      <c r="I109" s="93"/>
      <c r="J109" s="230"/>
      <c r="K109" s="148"/>
      <c r="L109" s="148"/>
      <c r="M109" s="148"/>
      <c r="N109" s="148"/>
      <c r="O109" s="148"/>
      <c r="P109" s="148"/>
      <c r="Q109" s="148"/>
      <c r="R109" s="148"/>
      <c r="S109" s="148"/>
      <c r="T109" s="148"/>
      <c r="U109" s="148"/>
      <c r="V109" s="148"/>
      <c r="W109" s="148"/>
      <c r="X109" s="148"/>
      <c r="Y109" s="148"/>
      <c r="Z109" s="148"/>
    </row>
    <row r="110" spans="1:26" x14ac:dyDescent="0.25">
      <c r="A110" s="230"/>
      <c r="B110" s="49"/>
      <c r="C110" s="128" t="s">
        <v>5596</v>
      </c>
      <c r="D110" s="153">
        <f t="shared" si="6"/>
        <v>1</v>
      </c>
      <c r="E110" s="126">
        <v>1</v>
      </c>
      <c r="F110" s="126"/>
      <c r="G110" s="127"/>
      <c r="H110" s="253"/>
      <c r="I110" s="93"/>
      <c r="J110" s="230"/>
      <c r="K110" s="148"/>
      <c r="L110" s="148"/>
      <c r="M110" s="148"/>
      <c r="N110" s="148"/>
      <c r="O110" s="148"/>
      <c r="P110" s="148"/>
      <c r="Q110" s="148"/>
      <c r="R110" s="148"/>
      <c r="S110" s="148"/>
      <c r="T110" s="148"/>
      <c r="U110" s="148"/>
      <c r="V110" s="148"/>
      <c r="W110" s="148"/>
      <c r="X110" s="148"/>
      <c r="Y110" s="148"/>
      <c r="Z110" s="148"/>
    </row>
    <row r="111" spans="1:26" x14ac:dyDescent="0.25">
      <c r="A111" s="230"/>
      <c r="B111" s="49"/>
      <c r="C111" s="128" t="s">
        <v>5597</v>
      </c>
      <c r="D111" s="153">
        <f t="shared" si="6"/>
        <v>1</v>
      </c>
      <c r="E111" s="126">
        <v>1</v>
      </c>
      <c r="F111" s="126"/>
      <c r="G111" s="127"/>
      <c r="H111" s="253"/>
      <c r="I111" s="129"/>
      <c r="J111" s="230"/>
      <c r="K111" s="148"/>
      <c r="L111" s="148"/>
      <c r="M111" s="148"/>
      <c r="N111" s="148"/>
      <c r="O111" s="148"/>
      <c r="P111" s="148"/>
      <c r="Q111" s="148"/>
      <c r="R111" s="148"/>
      <c r="S111" s="148"/>
      <c r="T111" s="148"/>
      <c r="U111" s="148"/>
      <c r="V111" s="148"/>
      <c r="W111" s="148"/>
      <c r="X111" s="148"/>
      <c r="Y111" s="148"/>
      <c r="Z111" s="148"/>
    </row>
    <row r="112" spans="1:26" ht="24" x14ac:dyDescent="0.25">
      <c r="A112" s="230"/>
      <c r="B112" s="49"/>
      <c r="C112" s="128" t="s">
        <v>5598</v>
      </c>
      <c r="D112" s="153">
        <f t="shared" si="6"/>
        <v>1</v>
      </c>
      <c r="E112" s="126">
        <v>1</v>
      </c>
      <c r="F112" s="126"/>
      <c r="G112" s="127"/>
      <c r="H112" s="253"/>
      <c r="I112" s="129"/>
      <c r="J112" s="230"/>
      <c r="K112" s="148"/>
      <c r="L112" s="148"/>
      <c r="M112" s="148"/>
      <c r="N112" s="148"/>
      <c r="O112" s="148"/>
      <c r="P112" s="148"/>
      <c r="Q112" s="148"/>
      <c r="R112" s="148"/>
      <c r="S112" s="148"/>
      <c r="T112" s="148"/>
      <c r="U112" s="148"/>
      <c r="V112" s="148"/>
      <c r="W112" s="148"/>
      <c r="X112" s="148"/>
      <c r="Y112" s="148"/>
      <c r="Z112" s="148"/>
    </row>
    <row r="113" spans="1:26" x14ac:dyDescent="0.25">
      <c r="A113" s="230"/>
      <c r="B113" s="49"/>
      <c r="C113" s="234"/>
      <c r="D113" s="253"/>
      <c r="E113" s="253"/>
      <c r="F113" s="253"/>
      <c r="G113" s="253"/>
      <c r="H113" s="253"/>
      <c r="I113" s="129"/>
      <c r="J113" s="230"/>
      <c r="K113" s="148"/>
      <c r="L113" s="148"/>
      <c r="M113" s="148"/>
      <c r="N113" s="148"/>
      <c r="O113" s="148"/>
      <c r="P113" s="148"/>
      <c r="Q113" s="148"/>
      <c r="R113" s="148"/>
      <c r="S113" s="148"/>
      <c r="T113" s="148"/>
      <c r="U113" s="148"/>
      <c r="V113" s="148"/>
      <c r="W113" s="148"/>
      <c r="X113" s="148"/>
      <c r="Y113" s="148"/>
      <c r="Z113" s="148"/>
    </row>
    <row r="114" spans="1:26" x14ac:dyDescent="0.25">
      <c r="A114" s="230"/>
      <c r="B114" s="49"/>
      <c r="C114" s="234" t="s">
        <v>1480</v>
      </c>
      <c r="D114" s="253"/>
      <c r="E114" s="253"/>
      <c r="F114" s="253"/>
      <c r="G114" s="253"/>
      <c r="H114" s="253"/>
      <c r="I114" s="129"/>
      <c r="J114" s="230"/>
      <c r="K114" s="148"/>
      <c r="L114" s="148"/>
      <c r="M114" s="148"/>
      <c r="N114" s="148"/>
      <c r="O114" s="148"/>
      <c r="P114" s="148"/>
      <c r="Q114" s="148"/>
      <c r="R114" s="148"/>
      <c r="S114" s="148"/>
      <c r="T114" s="148"/>
      <c r="U114" s="148"/>
      <c r="V114" s="148"/>
      <c r="W114" s="148"/>
      <c r="X114" s="148"/>
      <c r="Y114" s="148"/>
      <c r="Z114" s="148"/>
    </row>
    <row r="115" spans="1:26" x14ac:dyDescent="0.25">
      <c r="A115" s="230"/>
      <c r="B115" s="49"/>
      <c r="C115" s="234"/>
      <c r="D115" s="253"/>
      <c r="E115" s="253"/>
      <c r="F115" s="253"/>
      <c r="G115" s="253"/>
      <c r="H115" s="253"/>
      <c r="I115" s="129"/>
      <c r="J115" s="230"/>
      <c r="K115" s="148"/>
      <c r="L115" s="148"/>
      <c r="M115" s="148"/>
      <c r="N115" s="148"/>
      <c r="O115" s="148"/>
      <c r="P115" s="148"/>
      <c r="Q115" s="148"/>
      <c r="R115" s="148"/>
      <c r="S115" s="148"/>
      <c r="T115" s="148"/>
      <c r="U115" s="148"/>
      <c r="V115" s="148"/>
      <c r="W115" s="148"/>
      <c r="X115" s="148"/>
      <c r="Y115" s="148"/>
      <c r="Z115" s="148"/>
    </row>
    <row r="116" spans="1:26" x14ac:dyDescent="0.25">
      <c r="A116" s="230"/>
      <c r="B116" s="49"/>
      <c r="C116" s="232" t="s">
        <v>726</v>
      </c>
      <c r="D116" s="231"/>
      <c r="E116" s="231" t="s">
        <v>1485</v>
      </c>
      <c r="F116" s="231" t="s">
        <v>712</v>
      </c>
      <c r="G116" s="231" t="s">
        <v>1486</v>
      </c>
      <c r="H116" s="253"/>
      <c r="I116" s="129"/>
      <c r="J116" s="230"/>
      <c r="K116" s="148"/>
      <c r="L116" s="148"/>
      <c r="M116" s="148"/>
      <c r="N116" s="148"/>
      <c r="O116" s="148"/>
      <c r="P116" s="148"/>
      <c r="Q116" s="148"/>
      <c r="R116" s="148"/>
      <c r="S116" s="148"/>
      <c r="T116" s="148"/>
      <c r="U116" s="148"/>
      <c r="V116" s="148"/>
      <c r="W116" s="148"/>
      <c r="X116" s="148"/>
      <c r="Y116" s="148"/>
      <c r="Z116" s="148"/>
    </row>
    <row r="117" spans="1:26" x14ac:dyDescent="0.25">
      <c r="A117" s="230"/>
      <c r="B117" s="49"/>
      <c r="C117" s="130" t="s">
        <v>5072</v>
      </c>
      <c r="D117" s="153">
        <f t="shared" ref="D117:D123" si="7">IF(E117="Justificado",0,1)</f>
        <v>1</v>
      </c>
      <c r="E117" s="126">
        <v>1</v>
      </c>
      <c r="F117" s="126"/>
      <c r="G117" s="127"/>
      <c r="H117" s="253"/>
      <c r="I117" s="129"/>
      <c r="J117" s="230"/>
      <c r="K117" s="148"/>
      <c r="L117" s="148"/>
      <c r="M117" s="148"/>
      <c r="N117" s="148"/>
      <c r="O117" s="148"/>
      <c r="P117" s="148"/>
      <c r="Q117" s="148"/>
      <c r="R117" s="148"/>
      <c r="S117" s="148"/>
      <c r="T117" s="148"/>
      <c r="U117" s="148"/>
      <c r="V117" s="148"/>
      <c r="W117" s="148"/>
      <c r="X117" s="148"/>
      <c r="Y117" s="148"/>
      <c r="Z117" s="148"/>
    </row>
    <row r="118" spans="1:26" ht="36" x14ac:dyDescent="0.25">
      <c r="A118" s="230"/>
      <c r="B118" s="49"/>
      <c r="C118" s="124" t="s">
        <v>2444</v>
      </c>
      <c r="D118" s="153">
        <f t="shared" si="7"/>
        <v>1</v>
      </c>
      <c r="E118" s="126">
        <v>1</v>
      </c>
      <c r="F118" s="126"/>
      <c r="G118" s="127"/>
      <c r="H118" s="253"/>
      <c r="I118" s="129"/>
      <c r="J118" s="230"/>
      <c r="K118" s="148"/>
      <c r="L118" s="148"/>
      <c r="M118" s="148"/>
      <c r="N118" s="148"/>
      <c r="O118" s="148"/>
      <c r="P118" s="148"/>
      <c r="Q118" s="148"/>
      <c r="R118" s="148"/>
      <c r="S118" s="148"/>
      <c r="T118" s="148"/>
      <c r="U118" s="148"/>
      <c r="V118" s="148"/>
      <c r="W118" s="148"/>
      <c r="X118" s="148"/>
      <c r="Y118" s="148"/>
      <c r="Z118" s="148"/>
    </row>
    <row r="119" spans="1:26" ht="36" x14ac:dyDescent="0.25">
      <c r="A119" s="230"/>
      <c r="B119" s="49"/>
      <c r="C119" s="124" t="s">
        <v>2445</v>
      </c>
      <c r="D119" s="153">
        <f t="shared" si="7"/>
        <v>1</v>
      </c>
      <c r="E119" s="126">
        <v>1</v>
      </c>
      <c r="F119" s="126"/>
      <c r="G119" s="127"/>
      <c r="H119" s="253"/>
      <c r="I119" s="129"/>
      <c r="J119" s="230"/>
      <c r="K119" s="148"/>
      <c r="L119" s="148"/>
      <c r="M119" s="148"/>
      <c r="N119" s="148"/>
      <c r="O119" s="148"/>
      <c r="P119" s="148"/>
      <c r="Q119" s="148"/>
      <c r="R119" s="148"/>
      <c r="S119" s="148"/>
      <c r="T119" s="148"/>
      <c r="U119" s="148"/>
      <c r="V119" s="148"/>
      <c r="W119" s="148"/>
      <c r="X119" s="148"/>
      <c r="Y119" s="148"/>
      <c r="Z119" s="148"/>
    </row>
    <row r="120" spans="1:26" ht="36" x14ac:dyDescent="0.25">
      <c r="A120" s="230"/>
      <c r="B120" s="49"/>
      <c r="C120" s="124" t="s">
        <v>2446</v>
      </c>
      <c r="D120" s="153">
        <f t="shared" si="7"/>
        <v>1</v>
      </c>
      <c r="E120" s="126">
        <v>1</v>
      </c>
      <c r="F120" s="126"/>
      <c r="G120" s="127"/>
      <c r="H120" s="253"/>
      <c r="I120" s="129"/>
      <c r="J120" s="230"/>
      <c r="K120" s="148"/>
      <c r="L120" s="148"/>
      <c r="M120" s="148"/>
      <c r="N120" s="148"/>
      <c r="O120" s="148"/>
      <c r="P120" s="148"/>
      <c r="Q120" s="148"/>
      <c r="R120" s="148"/>
      <c r="S120" s="148"/>
      <c r="T120" s="148"/>
      <c r="U120" s="148"/>
      <c r="V120" s="148"/>
      <c r="W120" s="148"/>
      <c r="X120" s="148"/>
      <c r="Y120" s="148"/>
      <c r="Z120" s="148"/>
    </row>
    <row r="121" spans="1:26" ht="24" x14ac:dyDescent="0.25">
      <c r="A121" s="230"/>
      <c r="B121" s="49"/>
      <c r="C121" s="124" t="s">
        <v>2447</v>
      </c>
      <c r="D121" s="153">
        <f t="shared" si="7"/>
        <v>1</v>
      </c>
      <c r="E121" s="126">
        <v>1</v>
      </c>
      <c r="F121" s="126"/>
      <c r="G121" s="127"/>
      <c r="H121" s="253"/>
      <c r="I121" s="129"/>
      <c r="J121" s="230"/>
      <c r="K121" s="148"/>
      <c r="L121" s="148"/>
      <c r="M121" s="148"/>
      <c r="N121" s="148"/>
      <c r="O121" s="148"/>
      <c r="P121" s="148"/>
      <c r="Q121" s="148"/>
      <c r="R121" s="148"/>
      <c r="S121" s="148"/>
      <c r="T121" s="148"/>
      <c r="U121" s="148"/>
      <c r="V121" s="148"/>
      <c r="W121" s="148"/>
      <c r="X121" s="148"/>
      <c r="Y121" s="148"/>
      <c r="Z121" s="148"/>
    </row>
    <row r="122" spans="1:26" ht="24" x14ac:dyDescent="0.25">
      <c r="A122" s="230"/>
      <c r="B122" s="49"/>
      <c r="C122" s="124" t="s">
        <v>2448</v>
      </c>
      <c r="D122" s="153">
        <f t="shared" si="7"/>
        <v>1</v>
      </c>
      <c r="E122" s="126">
        <v>1</v>
      </c>
      <c r="F122" s="126"/>
      <c r="G122" s="127"/>
      <c r="H122" s="253"/>
      <c r="I122" s="129"/>
      <c r="J122" s="230"/>
      <c r="K122" s="148"/>
      <c r="L122" s="148"/>
      <c r="M122" s="148"/>
      <c r="N122" s="148"/>
      <c r="O122" s="148"/>
      <c r="P122" s="148"/>
      <c r="Q122" s="148"/>
      <c r="R122" s="148"/>
      <c r="S122" s="148"/>
      <c r="T122" s="148"/>
      <c r="U122" s="148"/>
      <c r="V122" s="148"/>
      <c r="W122" s="148"/>
      <c r="X122" s="148"/>
      <c r="Y122" s="148"/>
      <c r="Z122" s="148"/>
    </row>
    <row r="123" spans="1:26" ht="36" x14ac:dyDescent="0.25">
      <c r="A123" s="230"/>
      <c r="B123" s="49"/>
      <c r="C123" s="124" t="s">
        <v>2449</v>
      </c>
      <c r="D123" s="153">
        <f t="shared" si="7"/>
        <v>1</v>
      </c>
      <c r="E123" s="126">
        <v>1</v>
      </c>
      <c r="F123" s="126"/>
      <c r="G123" s="127"/>
      <c r="H123" s="253"/>
      <c r="I123" s="129"/>
      <c r="J123" s="230"/>
      <c r="K123" s="148"/>
      <c r="L123" s="148"/>
      <c r="M123" s="148"/>
      <c r="N123" s="148"/>
      <c r="O123" s="148"/>
      <c r="P123" s="148"/>
      <c r="Q123" s="148"/>
      <c r="R123" s="148"/>
      <c r="S123" s="148"/>
      <c r="T123" s="148"/>
      <c r="U123" s="148"/>
      <c r="V123" s="148"/>
      <c r="W123" s="148"/>
      <c r="X123" s="148"/>
      <c r="Y123" s="148"/>
      <c r="Z123" s="148"/>
    </row>
    <row r="124" spans="1:26" ht="36" x14ac:dyDescent="0.25">
      <c r="A124" s="230"/>
      <c r="B124" s="49"/>
      <c r="C124" s="130" t="s">
        <v>5599</v>
      </c>
      <c r="D124" s="153">
        <f t="shared" ref="D124:D125" si="8">IF(E124="Justificado",0,1)</f>
        <v>1</v>
      </c>
      <c r="E124" s="126">
        <v>1</v>
      </c>
      <c r="F124" s="126"/>
      <c r="G124" s="127"/>
      <c r="H124" s="253"/>
      <c r="I124" s="129"/>
      <c r="J124" s="230"/>
      <c r="K124" s="148"/>
      <c r="L124" s="148"/>
      <c r="M124" s="148"/>
      <c r="N124" s="148"/>
      <c r="O124" s="148"/>
      <c r="P124" s="148"/>
      <c r="Q124" s="148"/>
      <c r="R124" s="148"/>
      <c r="S124" s="148"/>
      <c r="T124" s="148"/>
      <c r="U124" s="148"/>
      <c r="V124" s="148"/>
      <c r="W124" s="148"/>
      <c r="X124" s="148"/>
      <c r="Y124" s="148"/>
      <c r="Z124" s="148"/>
    </row>
    <row r="125" spans="1:26" x14ac:dyDescent="0.25">
      <c r="A125" s="230"/>
      <c r="B125" s="49"/>
      <c r="C125" s="124" t="s">
        <v>2784</v>
      </c>
      <c r="D125" s="153">
        <f t="shared" si="8"/>
        <v>1</v>
      </c>
      <c r="E125" s="126">
        <v>1</v>
      </c>
      <c r="F125" s="126"/>
      <c r="G125" s="127"/>
      <c r="H125" s="253"/>
      <c r="I125" s="129"/>
      <c r="J125" s="230"/>
      <c r="K125" s="148"/>
      <c r="L125" s="148"/>
      <c r="M125" s="148"/>
      <c r="N125" s="148"/>
      <c r="O125" s="148"/>
      <c r="P125" s="148"/>
      <c r="Q125" s="148"/>
      <c r="R125" s="148"/>
      <c r="S125" s="148"/>
      <c r="T125" s="148"/>
      <c r="U125" s="148"/>
      <c r="V125" s="148"/>
      <c r="W125" s="148"/>
      <c r="X125" s="148"/>
      <c r="Y125" s="148"/>
      <c r="Z125" s="148"/>
    </row>
    <row r="126" spans="1:26" x14ac:dyDescent="0.25">
      <c r="A126" s="230"/>
      <c r="B126" s="97"/>
      <c r="C126" s="254"/>
      <c r="D126" s="255"/>
      <c r="E126" s="255"/>
      <c r="F126" s="255"/>
      <c r="G126" s="255"/>
      <c r="H126" s="255"/>
      <c r="I126" s="98"/>
      <c r="J126" s="230"/>
      <c r="K126" s="148"/>
      <c r="L126" s="148"/>
      <c r="M126" s="148"/>
      <c r="N126" s="148"/>
      <c r="O126" s="148"/>
      <c r="P126" s="148"/>
      <c r="Q126" s="148"/>
      <c r="R126" s="148"/>
      <c r="S126" s="148"/>
      <c r="T126" s="148"/>
      <c r="U126" s="148"/>
      <c r="V126" s="148"/>
      <c r="W126" s="148"/>
      <c r="X126" s="148"/>
      <c r="Y126" s="148"/>
      <c r="Z126" s="148"/>
    </row>
    <row r="127" spans="1:26" x14ac:dyDescent="0.25">
      <c r="A127" s="230"/>
      <c r="B127" s="230"/>
      <c r="C127" s="256"/>
      <c r="D127" s="230"/>
      <c r="E127" s="230"/>
      <c r="F127" s="230"/>
      <c r="G127" s="230"/>
      <c r="H127" s="230"/>
      <c r="I127" s="230"/>
      <c r="J127" s="230"/>
      <c r="K127" s="148"/>
      <c r="L127" s="148"/>
      <c r="M127" s="148"/>
      <c r="N127" s="148"/>
      <c r="O127" s="148"/>
      <c r="P127" s="148"/>
      <c r="Q127" s="148"/>
      <c r="R127" s="148"/>
      <c r="S127" s="148"/>
      <c r="T127" s="148"/>
      <c r="U127" s="148"/>
      <c r="V127" s="148"/>
      <c r="W127" s="148"/>
      <c r="X127" s="148"/>
      <c r="Y127" s="148"/>
      <c r="Z127" s="148"/>
    </row>
    <row r="128" spans="1:26" x14ac:dyDescent="0.25">
      <c r="A128" s="230"/>
      <c r="B128" s="230"/>
      <c r="C128" s="256"/>
      <c r="D128" s="230"/>
      <c r="E128" s="230"/>
      <c r="F128" s="230"/>
      <c r="G128" s="230"/>
      <c r="H128" s="230"/>
      <c r="I128" s="230"/>
      <c r="J128" s="230"/>
      <c r="K128" s="148"/>
      <c r="L128" s="148"/>
      <c r="M128" s="148"/>
      <c r="N128" s="148"/>
      <c r="O128" s="148"/>
      <c r="P128" s="148"/>
      <c r="Q128" s="148"/>
      <c r="R128" s="148"/>
      <c r="S128" s="148"/>
      <c r="T128" s="148"/>
      <c r="U128" s="148"/>
      <c r="V128" s="148"/>
      <c r="W128" s="148"/>
      <c r="X128" s="148"/>
      <c r="Y128" s="148"/>
      <c r="Z128" s="148"/>
    </row>
    <row r="129" spans="1:26" x14ac:dyDescent="0.25">
      <c r="A129" s="230"/>
      <c r="B129" s="230"/>
      <c r="C129" s="256"/>
      <c r="D129" s="230"/>
      <c r="E129" s="230"/>
      <c r="F129" s="230"/>
      <c r="G129" s="230"/>
      <c r="H129" s="230"/>
      <c r="I129" s="230"/>
      <c r="J129" s="230"/>
      <c r="K129" s="148"/>
      <c r="L129" s="148"/>
      <c r="M129" s="148"/>
      <c r="N129" s="148"/>
      <c r="O129" s="148"/>
      <c r="P129" s="148"/>
      <c r="Q129" s="148"/>
      <c r="R129" s="148"/>
      <c r="S129" s="148"/>
      <c r="T129" s="148"/>
      <c r="U129" s="148"/>
      <c r="V129" s="148"/>
      <c r="W129" s="148"/>
      <c r="X129" s="148"/>
      <c r="Y129" s="148"/>
      <c r="Z129" s="148"/>
    </row>
    <row r="130" spans="1:26" x14ac:dyDescent="0.25">
      <c r="A130" s="230"/>
      <c r="B130" s="230"/>
      <c r="C130" s="256"/>
      <c r="D130" s="230"/>
      <c r="E130" s="230"/>
      <c r="F130" s="230"/>
      <c r="G130" s="230"/>
      <c r="H130" s="230"/>
      <c r="I130" s="230"/>
      <c r="J130" s="230"/>
      <c r="K130" s="148"/>
      <c r="L130" s="148"/>
      <c r="M130" s="148"/>
      <c r="N130" s="148"/>
      <c r="O130" s="148"/>
      <c r="P130" s="148"/>
      <c r="Q130" s="148"/>
      <c r="R130" s="148"/>
      <c r="S130" s="148"/>
      <c r="T130" s="148"/>
      <c r="U130" s="148"/>
      <c r="V130" s="148"/>
      <c r="W130" s="148"/>
      <c r="X130" s="148"/>
      <c r="Y130" s="148"/>
      <c r="Z130" s="148"/>
    </row>
    <row r="131" spans="1:26" x14ac:dyDescent="0.25">
      <c r="A131" s="230"/>
      <c r="B131" s="230"/>
      <c r="C131" s="256"/>
      <c r="D131" s="230"/>
      <c r="E131" s="230"/>
      <c r="F131" s="230"/>
      <c r="G131" s="230"/>
      <c r="H131" s="230"/>
      <c r="I131" s="230"/>
      <c r="J131" s="230"/>
      <c r="K131" s="148"/>
      <c r="L131" s="148"/>
      <c r="M131" s="148"/>
      <c r="N131" s="148"/>
      <c r="O131" s="148"/>
      <c r="P131" s="148"/>
      <c r="Q131" s="148"/>
      <c r="R131" s="148"/>
      <c r="S131" s="148"/>
      <c r="T131" s="148"/>
      <c r="U131" s="148"/>
      <c r="V131" s="148"/>
      <c r="W131" s="148"/>
      <c r="X131" s="148"/>
      <c r="Y131" s="148"/>
      <c r="Z131" s="148"/>
    </row>
    <row r="132" spans="1:26" x14ac:dyDescent="0.25">
      <c r="A132" s="230"/>
      <c r="B132" s="230"/>
      <c r="C132" s="256"/>
      <c r="D132" s="230"/>
      <c r="E132" s="230"/>
      <c r="F132" s="230"/>
      <c r="G132" s="230"/>
      <c r="H132" s="230"/>
      <c r="I132" s="230"/>
      <c r="J132" s="230"/>
      <c r="K132" s="148"/>
      <c r="L132" s="148"/>
      <c r="M132" s="148"/>
      <c r="N132" s="148"/>
      <c r="O132" s="148"/>
      <c r="P132" s="148"/>
      <c r="Q132" s="148"/>
      <c r="R132" s="148"/>
      <c r="S132" s="148"/>
      <c r="T132" s="148"/>
      <c r="U132" s="148"/>
      <c r="V132" s="148"/>
      <c r="W132" s="148"/>
      <c r="X132" s="148"/>
      <c r="Y132" s="148"/>
      <c r="Z132" s="148"/>
    </row>
    <row r="133" spans="1:26" ht="18.75" x14ac:dyDescent="0.25">
      <c r="A133" s="234"/>
      <c r="B133" s="407" t="s">
        <v>5600</v>
      </c>
      <c r="C133" s="408"/>
      <c r="D133" s="408"/>
      <c r="E133" s="408"/>
      <c r="F133" s="408"/>
      <c r="G133" s="408"/>
      <c r="H133" s="408"/>
      <c r="I133" s="243"/>
      <c r="J133" s="233"/>
      <c r="K133" s="105"/>
      <c r="L133" s="105"/>
      <c r="M133" s="105"/>
      <c r="N133" s="105"/>
      <c r="O133" s="105"/>
      <c r="P133" s="105"/>
      <c r="Q133" s="105"/>
      <c r="R133" s="105"/>
      <c r="S133" s="105"/>
      <c r="T133" s="105"/>
      <c r="U133" s="105"/>
      <c r="V133" s="105"/>
      <c r="W133" s="105"/>
      <c r="X133" s="105"/>
      <c r="Y133" s="105"/>
      <c r="Z133" s="105"/>
    </row>
    <row r="134" spans="1:26" x14ac:dyDescent="0.25">
      <c r="A134" s="234"/>
      <c r="B134" s="232"/>
      <c r="C134" s="232"/>
      <c r="D134" s="232"/>
      <c r="E134" s="232"/>
      <c r="F134" s="232"/>
      <c r="G134" s="232"/>
      <c r="H134" s="232"/>
      <c r="I134" s="232"/>
      <c r="J134" s="233"/>
      <c r="K134" s="105"/>
      <c r="L134" s="105"/>
      <c r="M134" s="105"/>
      <c r="N134" s="105"/>
      <c r="O134" s="105"/>
      <c r="P134" s="105"/>
      <c r="Q134" s="105"/>
      <c r="R134" s="105"/>
      <c r="S134" s="105"/>
      <c r="T134" s="105"/>
      <c r="U134" s="105"/>
      <c r="V134" s="105"/>
      <c r="W134" s="105"/>
      <c r="X134" s="105"/>
      <c r="Y134" s="105"/>
      <c r="Z134" s="105"/>
    </row>
    <row r="135" spans="1:26" x14ac:dyDescent="0.25">
      <c r="A135" s="234"/>
      <c r="B135" s="232"/>
      <c r="C135" s="244" t="s">
        <v>1478</v>
      </c>
      <c r="D135" s="244"/>
      <c r="E135" s="245">
        <f>IF(SUM(D144:D156)=0,"NA",SUM(E144:E156)/SUM(D144:D156))</f>
        <v>1</v>
      </c>
      <c r="F135" s="246"/>
      <c r="G135" s="248"/>
      <c r="H135" s="234"/>
      <c r="I135" s="232"/>
      <c r="J135" s="233"/>
      <c r="K135" s="105"/>
      <c r="L135" s="105"/>
      <c r="M135" s="105"/>
      <c r="N135" s="105"/>
      <c r="O135" s="105"/>
      <c r="P135" s="105"/>
      <c r="Q135" s="105"/>
      <c r="R135" s="105"/>
      <c r="S135" s="105"/>
      <c r="T135" s="105"/>
      <c r="U135" s="105"/>
      <c r="V135" s="105"/>
      <c r="W135" s="105"/>
      <c r="X135" s="105"/>
      <c r="Y135" s="105"/>
      <c r="Z135" s="105"/>
    </row>
    <row r="136" spans="1:26" x14ac:dyDescent="0.25">
      <c r="A136" s="234"/>
      <c r="B136" s="234"/>
      <c r="C136" s="244" t="s">
        <v>1480</v>
      </c>
      <c r="D136" s="244"/>
      <c r="E136" s="245">
        <f>IF(SUM(D144:D156)=0,"NA",SUM(E161:E169)/SUM(D161:D169))</f>
        <v>1</v>
      </c>
      <c r="F136" s="246"/>
      <c r="G136" s="248"/>
      <c r="H136" s="234"/>
      <c r="I136" s="232"/>
      <c r="J136" s="233"/>
      <c r="K136" s="105"/>
      <c r="L136" s="105"/>
      <c r="M136" s="105"/>
      <c r="N136" s="105"/>
      <c r="O136" s="105"/>
      <c r="P136" s="105"/>
      <c r="Q136" s="105"/>
      <c r="R136" s="105"/>
      <c r="S136" s="105"/>
      <c r="T136" s="105"/>
      <c r="U136" s="105"/>
      <c r="V136" s="105"/>
      <c r="W136" s="105"/>
      <c r="X136" s="105"/>
      <c r="Y136" s="105"/>
      <c r="Z136" s="105"/>
    </row>
    <row r="137" spans="1:26" x14ac:dyDescent="0.25">
      <c r="A137" s="234"/>
      <c r="B137" s="234"/>
      <c r="C137" s="244" t="s">
        <v>1482</v>
      </c>
      <c r="D137" s="244"/>
      <c r="E137" s="177">
        <f>IF(SUM(D144:D156)=0,"NA",E135*0.6+E136*0.4)</f>
        <v>1</v>
      </c>
      <c r="F137" s="249"/>
      <c r="G137" s="235" t="s">
        <v>3917</v>
      </c>
      <c r="H137" s="234"/>
      <c r="I137" s="232"/>
      <c r="J137" s="233"/>
      <c r="K137" s="105"/>
      <c r="L137" s="105"/>
      <c r="M137" s="105"/>
      <c r="N137" s="105"/>
      <c r="O137" s="105"/>
      <c r="P137" s="105"/>
      <c r="Q137" s="105"/>
      <c r="R137" s="105"/>
      <c r="S137" s="105"/>
      <c r="T137" s="105"/>
      <c r="U137" s="105"/>
      <c r="V137" s="105"/>
      <c r="W137" s="105"/>
      <c r="X137" s="105"/>
      <c r="Y137" s="105"/>
      <c r="Z137" s="105"/>
    </row>
    <row r="138" spans="1:26" x14ac:dyDescent="0.25">
      <c r="A138" s="234"/>
      <c r="B138" s="234"/>
      <c r="C138" s="234"/>
      <c r="D138" s="234"/>
      <c r="E138" s="236"/>
      <c r="F138" s="236"/>
      <c r="G138" s="234"/>
      <c r="H138" s="234"/>
      <c r="I138" s="232"/>
      <c r="J138" s="233"/>
      <c r="K138" s="105"/>
      <c r="L138" s="105"/>
      <c r="M138" s="105"/>
      <c r="N138" s="105"/>
      <c r="O138" s="105"/>
      <c r="P138" s="105"/>
      <c r="Q138" s="105"/>
      <c r="R138" s="105"/>
      <c r="S138" s="105"/>
      <c r="T138" s="105"/>
      <c r="U138" s="105"/>
      <c r="V138" s="105"/>
      <c r="W138" s="105"/>
      <c r="X138" s="105"/>
      <c r="Y138" s="105"/>
      <c r="Z138" s="105"/>
    </row>
    <row r="139" spans="1:26" x14ac:dyDescent="0.25">
      <c r="A139" s="230"/>
      <c r="B139" s="231"/>
      <c r="C139" s="232"/>
      <c r="D139" s="231"/>
      <c r="E139" s="231"/>
      <c r="F139" s="231"/>
      <c r="G139" s="231"/>
      <c r="H139" s="232"/>
      <c r="I139" s="232"/>
      <c r="J139" s="233"/>
      <c r="K139" s="148"/>
      <c r="L139" s="148"/>
      <c r="M139" s="148"/>
      <c r="N139" s="148"/>
      <c r="O139" s="148"/>
      <c r="P139" s="148"/>
      <c r="Q139" s="148"/>
      <c r="R139" s="148"/>
      <c r="S139" s="148"/>
      <c r="T139" s="148"/>
      <c r="U139" s="148"/>
      <c r="V139" s="148"/>
      <c r="W139" s="148"/>
      <c r="X139" s="148"/>
      <c r="Y139" s="148"/>
      <c r="Z139" s="148"/>
    </row>
    <row r="140" spans="1:26" x14ac:dyDescent="0.25">
      <c r="A140" s="230"/>
      <c r="B140" s="91"/>
      <c r="C140" s="251"/>
      <c r="D140" s="252"/>
      <c r="E140" s="409"/>
      <c r="F140" s="410"/>
      <c r="G140" s="410"/>
      <c r="H140" s="252"/>
      <c r="I140" s="92"/>
      <c r="J140" s="233"/>
      <c r="K140" s="148"/>
      <c r="L140" s="148"/>
      <c r="M140" s="148"/>
      <c r="N140" s="148"/>
      <c r="O140" s="148"/>
      <c r="P140" s="148"/>
      <c r="Q140" s="148"/>
      <c r="R140" s="148"/>
      <c r="S140" s="148"/>
      <c r="T140" s="148"/>
      <c r="U140" s="148"/>
      <c r="V140" s="148"/>
      <c r="W140" s="148"/>
      <c r="X140" s="148"/>
      <c r="Y140" s="148"/>
      <c r="Z140" s="148"/>
    </row>
    <row r="141" spans="1:26" x14ac:dyDescent="0.25">
      <c r="A141" s="230"/>
      <c r="B141" s="49"/>
      <c r="C141" s="234" t="s">
        <v>1484</v>
      </c>
      <c r="D141" s="253"/>
      <c r="E141" s="253"/>
      <c r="F141" s="253"/>
      <c r="G141" s="253"/>
      <c r="H141" s="253"/>
      <c r="I141" s="93"/>
      <c r="J141" s="233"/>
      <c r="K141" s="148"/>
      <c r="L141" s="148"/>
      <c r="M141" s="148"/>
      <c r="N141" s="148"/>
      <c r="O141" s="148"/>
      <c r="P141" s="148"/>
      <c r="Q141" s="148"/>
      <c r="R141" s="148"/>
      <c r="S141" s="148"/>
      <c r="T141" s="148"/>
      <c r="U141" s="148"/>
      <c r="V141" s="148"/>
      <c r="W141" s="148"/>
      <c r="X141" s="148"/>
      <c r="Y141" s="148"/>
      <c r="Z141" s="148"/>
    </row>
    <row r="142" spans="1:26" x14ac:dyDescent="0.25">
      <c r="A142" s="230"/>
      <c r="B142" s="123"/>
      <c r="C142" s="234"/>
      <c r="D142" s="253"/>
      <c r="E142" s="253"/>
      <c r="F142" s="253"/>
      <c r="G142" s="253"/>
      <c r="H142" s="253"/>
      <c r="I142" s="93"/>
      <c r="J142" s="233"/>
      <c r="K142" s="148"/>
      <c r="L142" s="148"/>
      <c r="M142" s="148"/>
      <c r="N142" s="148"/>
      <c r="O142" s="148"/>
      <c r="P142" s="148"/>
      <c r="Q142" s="148"/>
      <c r="R142" s="148"/>
      <c r="S142" s="148"/>
      <c r="T142" s="148"/>
      <c r="U142" s="148"/>
      <c r="V142" s="148"/>
      <c r="W142" s="148"/>
      <c r="X142" s="148"/>
      <c r="Y142" s="148"/>
      <c r="Z142" s="148"/>
    </row>
    <row r="143" spans="1:26" x14ac:dyDescent="0.25">
      <c r="A143" s="230"/>
      <c r="B143" s="123"/>
      <c r="C143" s="232" t="s">
        <v>726</v>
      </c>
      <c r="D143" s="231"/>
      <c r="E143" s="231" t="s">
        <v>1485</v>
      </c>
      <c r="F143" s="231" t="s">
        <v>712</v>
      </c>
      <c r="G143" s="231" t="s">
        <v>1486</v>
      </c>
      <c r="H143" s="253"/>
      <c r="I143" s="93"/>
      <c r="J143" s="233"/>
      <c r="K143" s="148"/>
      <c r="L143" s="148"/>
      <c r="M143" s="148"/>
      <c r="N143" s="148"/>
      <c r="O143" s="148"/>
      <c r="P143" s="148"/>
      <c r="Q143" s="148"/>
      <c r="R143" s="148"/>
      <c r="S143" s="148"/>
      <c r="T143" s="148"/>
      <c r="U143" s="148"/>
      <c r="V143" s="148"/>
      <c r="W143" s="148"/>
      <c r="X143" s="148"/>
      <c r="Y143" s="148"/>
      <c r="Z143" s="148"/>
    </row>
    <row r="144" spans="1:26" x14ac:dyDescent="0.25">
      <c r="A144" s="230"/>
      <c r="B144" s="49"/>
      <c r="C144" s="124" t="s">
        <v>1487</v>
      </c>
      <c r="D144" s="153">
        <f t="shared" ref="D144:D153" si="9">IF(E144="Justificado",0,1)</f>
        <v>1</v>
      </c>
      <c r="E144" s="126">
        <v>1</v>
      </c>
      <c r="F144" s="126"/>
      <c r="G144" s="127"/>
      <c r="H144" s="253"/>
      <c r="I144" s="93"/>
      <c r="J144" s="230"/>
      <c r="K144" s="148"/>
      <c r="L144" s="148"/>
      <c r="M144" s="148"/>
      <c r="N144" s="148"/>
      <c r="O144" s="148"/>
      <c r="P144" s="148"/>
      <c r="Q144" s="148"/>
      <c r="R144" s="148"/>
      <c r="S144" s="148"/>
      <c r="T144" s="148"/>
      <c r="U144" s="148"/>
      <c r="V144" s="148"/>
      <c r="W144" s="148"/>
      <c r="X144" s="148"/>
      <c r="Y144" s="148"/>
      <c r="Z144" s="148"/>
    </row>
    <row r="145" spans="1:26" ht="24" x14ac:dyDescent="0.25">
      <c r="A145" s="230"/>
      <c r="B145" s="49"/>
      <c r="C145" s="124" t="s">
        <v>1488</v>
      </c>
      <c r="D145" s="153">
        <f t="shared" si="9"/>
        <v>1</v>
      </c>
      <c r="E145" s="126">
        <v>1</v>
      </c>
      <c r="F145" s="126"/>
      <c r="G145" s="127"/>
      <c r="H145" s="253"/>
      <c r="I145" s="93"/>
      <c r="J145" s="230"/>
      <c r="K145" s="148"/>
      <c r="L145" s="148"/>
      <c r="M145" s="148"/>
      <c r="N145" s="148"/>
      <c r="O145" s="148"/>
      <c r="P145" s="148"/>
      <c r="Q145" s="148"/>
      <c r="R145" s="148"/>
      <c r="S145" s="148"/>
      <c r="T145" s="148"/>
      <c r="U145" s="148"/>
      <c r="V145" s="148"/>
      <c r="W145" s="148"/>
      <c r="X145" s="148"/>
      <c r="Y145" s="148"/>
      <c r="Z145" s="148"/>
    </row>
    <row r="146" spans="1:26" ht="24" x14ac:dyDescent="0.25">
      <c r="A146" s="230"/>
      <c r="B146" s="49"/>
      <c r="C146" s="128" t="s">
        <v>5601</v>
      </c>
      <c r="D146" s="153">
        <f t="shared" si="9"/>
        <v>1</v>
      </c>
      <c r="E146" s="126">
        <v>1</v>
      </c>
      <c r="F146" s="126"/>
      <c r="G146" s="127"/>
      <c r="H146" s="253"/>
      <c r="I146" s="93"/>
      <c r="J146" s="230"/>
      <c r="K146" s="148"/>
      <c r="L146" s="148"/>
      <c r="M146" s="148"/>
      <c r="N146" s="148"/>
      <c r="O146" s="148"/>
      <c r="P146" s="148"/>
      <c r="Q146" s="148"/>
      <c r="R146" s="148"/>
      <c r="S146" s="148"/>
      <c r="T146" s="148"/>
      <c r="U146" s="148"/>
      <c r="V146" s="148"/>
      <c r="W146" s="148"/>
      <c r="X146" s="148"/>
      <c r="Y146" s="148"/>
      <c r="Z146" s="148"/>
    </row>
    <row r="147" spans="1:26" ht="24" x14ac:dyDescent="0.25">
      <c r="A147" s="230"/>
      <c r="B147" s="49"/>
      <c r="C147" s="128" t="s">
        <v>5602</v>
      </c>
      <c r="D147" s="153">
        <f t="shared" si="9"/>
        <v>1</v>
      </c>
      <c r="E147" s="126">
        <v>1</v>
      </c>
      <c r="F147" s="126"/>
      <c r="G147" s="127"/>
      <c r="H147" s="253"/>
      <c r="I147" s="93"/>
      <c r="J147" s="230"/>
      <c r="K147" s="148"/>
      <c r="L147" s="148"/>
      <c r="M147" s="148"/>
      <c r="N147" s="148"/>
      <c r="O147" s="148"/>
      <c r="P147" s="148"/>
      <c r="Q147" s="148"/>
      <c r="R147" s="148"/>
      <c r="S147" s="148"/>
      <c r="T147" s="148"/>
      <c r="U147" s="148"/>
      <c r="V147" s="148"/>
      <c r="W147" s="148"/>
      <c r="X147" s="148"/>
      <c r="Y147" s="148"/>
      <c r="Z147" s="148"/>
    </row>
    <row r="148" spans="1:26" ht="36" x14ac:dyDescent="0.25">
      <c r="A148" s="230"/>
      <c r="B148" s="49"/>
      <c r="C148" s="128" t="s">
        <v>5603</v>
      </c>
      <c r="D148" s="153">
        <f t="shared" si="9"/>
        <v>1</v>
      </c>
      <c r="E148" s="126">
        <v>1</v>
      </c>
      <c r="F148" s="126"/>
      <c r="G148" s="127"/>
      <c r="H148" s="253"/>
      <c r="I148" s="93"/>
      <c r="J148" s="230"/>
      <c r="K148" s="148"/>
      <c r="L148" s="148"/>
      <c r="M148" s="148"/>
      <c r="N148" s="148"/>
      <c r="O148" s="148"/>
      <c r="P148" s="148"/>
      <c r="Q148" s="148"/>
      <c r="R148" s="148"/>
      <c r="S148" s="148"/>
      <c r="T148" s="148"/>
      <c r="U148" s="148"/>
      <c r="V148" s="148"/>
      <c r="W148" s="148"/>
      <c r="X148" s="148"/>
      <c r="Y148" s="148"/>
      <c r="Z148" s="148"/>
    </row>
    <row r="149" spans="1:26" ht="24" x14ac:dyDescent="0.25">
      <c r="A149" s="230"/>
      <c r="B149" s="49"/>
      <c r="C149" s="128" t="s">
        <v>5604</v>
      </c>
      <c r="D149" s="153">
        <f t="shared" si="9"/>
        <v>1</v>
      </c>
      <c r="E149" s="126">
        <v>1</v>
      </c>
      <c r="F149" s="126"/>
      <c r="G149" s="127"/>
      <c r="H149" s="253"/>
      <c r="I149" s="93"/>
      <c r="J149" s="230"/>
      <c r="K149" s="148"/>
      <c r="L149" s="148"/>
      <c r="M149" s="148"/>
      <c r="N149" s="148"/>
      <c r="O149" s="148"/>
      <c r="P149" s="148"/>
      <c r="Q149" s="148"/>
      <c r="R149" s="148"/>
      <c r="S149" s="148"/>
      <c r="T149" s="148"/>
      <c r="U149" s="148"/>
      <c r="V149" s="148"/>
      <c r="W149" s="148"/>
      <c r="X149" s="148"/>
      <c r="Y149" s="148"/>
      <c r="Z149" s="148"/>
    </row>
    <row r="150" spans="1:26" x14ac:dyDescent="0.25">
      <c r="A150" s="230"/>
      <c r="B150" s="49"/>
      <c r="C150" s="128" t="s">
        <v>5605</v>
      </c>
      <c r="D150" s="153">
        <f t="shared" si="9"/>
        <v>1</v>
      </c>
      <c r="E150" s="126">
        <v>1</v>
      </c>
      <c r="F150" s="126"/>
      <c r="G150" s="127"/>
      <c r="H150" s="253"/>
      <c r="I150" s="93"/>
      <c r="J150" s="230"/>
      <c r="K150" s="148"/>
      <c r="L150" s="148"/>
      <c r="M150" s="148"/>
      <c r="N150" s="148"/>
      <c r="O150" s="148"/>
      <c r="P150" s="148"/>
      <c r="Q150" s="148"/>
      <c r="R150" s="148"/>
      <c r="S150" s="148"/>
      <c r="T150" s="148"/>
      <c r="U150" s="148"/>
      <c r="V150" s="148"/>
      <c r="W150" s="148"/>
      <c r="X150" s="148"/>
      <c r="Y150" s="148"/>
      <c r="Z150" s="148"/>
    </row>
    <row r="151" spans="1:26" x14ac:dyDescent="0.25">
      <c r="A151" s="230"/>
      <c r="B151" s="49"/>
      <c r="C151" s="128" t="s">
        <v>5606</v>
      </c>
      <c r="D151" s="153">
        <f t="shared" si="9"/>
        <v>1</v>
      </c>
      <c r="E151" s="126">
        <v>1</v>
      </c>
      <c r="F151" s="126"/>
      <c r="G151" s="127"/>
      <c r="H151" s="253"/>
      <c r="I151" s="93"/>
      <c r="J151" s="230"/>
      <c r="K151" s="148"/>
      <c r="L151" s="148"/>
      <c r="M151" s="148"/>
      <c r="N151" s="148"/>
      <c r="O151" s="148"/>
      <c r="P151" s="148"/>
      <c r="Q151" s="148"/>
      <c r="R151" s="148"/>
      <c r="S151" s="148"/>
      <c r="T151" s="148"/>
      <c r="U151" s="148"/>
      <c r="V151" s="148"/>
      <c r="W151" s="148"/>
      <c r="X151" s="148"/>
      <c r="Y151" s="148"/>
      <c r="Z151" s="148"/>
    </row>
    <row r="152" spans="1:26" x14ac:dyDescent="0.25">
      <c r="A152" s="230"/>
      <c r="B152" s="49"/>
      <c r="C152" s="128" t="s">
        <v>5607</v>
      </c>
      <c r="D152" s="153">
        <f t="shared" si="9"/>
        <v>1</v>
      </c>
      <c r="E152" s="126">
        <v>1</v>
      </c>
      <c r="F152" s="126"/>
      <c r="G152" s="127"/>
      <c r="H152" s="253"/>
      <c r="I152" s="93"/>
      <c r="J152" s="230"/>
      <c r="K152" s="148"/>
      <c r="L152" s="148"/>
      <c r="M152" s="148"/>
      <c r="N152" s="148"/>
      <c r="O152" s="148"/>
      <c r="P152" s="148"/>
      <c r="Q152" s="148"/>
      <c r="R152" s="148"/>
      <c r="S152" s="148"/>
      <c r="T152" s="148"/>
      <c r="U152" s="148"/>
      <c r="V152" s="148"/>
      <c r="W152" s="148"/>
      <c r="X152" s="148"/>
      <c r="Y152" s="148"/>
      <c r="Z152" s="148"/>
    </row>
    <row r="153" spans="1:26" ht="24" x14ac:dyDescent="0.25">
      <c r="A153" s="230"/>
      <c r="B153" s="49"/>
      <c r="C153" s="128" t="s">
        <v>5608</v>
      </c>
      <c r="D153" s="153">
        <f t="shared" si="9"/>
        <v>1</v>
      </c>
      <c r="E153" s="126">
        <v>1</v>
      </c>
      <c r="F153" s="126"/>
      <c r="G153" s="127"/>
      <c r="H153" s="253"/>
      <c r="I153" s="93"/>
      <c r="J153" s="230"/>
      <c r="K153" s="148"/>
      <c r="L153" s="148"/>
      <c r="M153" s="148"/>
      <c r="N153" s="148"/>
      <c r="O153" s="148"/>
      <c r="P153" s="148"/>
      <c r="Q153" s="148"/>
      <c r="R153" s="148"/>
      <c r="S153" s="148"/>
      <c r="T153" s="148"/>
      <c r="U153" s="148"/>
      <c r="V153" s="148"/>
      <c r="W153" s="148"/>
      <c r="X153" s="148"/>
      <c r="Y153" s="148"/>
      <c r="Z153" s="148"/>
    </row>
    <row r="154" spans="1:26" ht="24" x14ac:dyDescent="0.25">
      <c r="A154" s="230"/>
      <c r="B154" s="49"/>
      <c r="C154" s="128" t="s">
        <v>5609</v>
      </c>
      <c r="D154" s="153">
        <f t="shared" ref="D154:D156" si="10">IF(E154="Justificado",0,1)</f>
        <v>1</v>
      </c>
      <c r="E154" s="126">
        <v>1</v>
      </c>
      <c r="F154" s="126"/>
      <c r="G154" s="127"/>
      <c r="H154" s="253"/>
      <c r="I154" s="93"/>
      <c r="J154" s="230"/>
      <c r="K154" s="148"/>
      <c r="L154" s="148"/>
      <c r="M154" s="148"/>
      <c r="N154" s="148"/>
      <c r="O154" s="148"/>
      <c r="P154" s="148"/>
      <c r="Q154" s="148"/>
      <c r="R154" s="148"/>
      <c r="S154" s="148"/>
      <c r="T154" s="148"/>
      <c r="U154" s="148"/>
      <c r="V154" s="148"/>
      <c r="W154" s="148"/>
      <c r="X154" s="148"/>
      <c r="Y154" s="148"/>
      <c r="Z154" s="148"/>
    </row>
    <row r="155" spans="1:26" x14ac:dyDescent="0.25">
      <c r="A155" s="230"/>
      <c r="B155" s="49"/>
      <c r="C155" s="128" t="s">
        <v>5610</v>
      </c>
      <c r="D155" s="153">
        <f t="shared" si="10"/>
        <v>1</v>
      </c>
      <c r="E155" s="126">
        <v>1</v>
      </c>
      <c r="F155" s="126"/>
      <c r="G155" s="127"/>
      <c r="H155" s="253"/>
      <c r="I155" s="129"/>
      <c r="J155" s="230"/>
      <c r="K155" s="148"/>
      <c r="L155" s="148"/>
      <c r="M155" s="148"/>
      <c r="N155" s="148"/>
      <c r="O155" s="148"/>
      <c r="P155" s="148"/>
      <c r="Q155" s="148"/>
      <c r="R155" s="148"/>
      <c r="S155" s="148"/>
      <c r="T155" s="148"/>
      <c r="U155" s="148"/>
      <c r="V155" s="148"/>
      <c r="W155" s="148"/>
      <c r="X155" s="148"/>
      <c r="Y155" s="148"/>
      <c r="Z155" s="148"/>
    </row>
    <row r="156" spans="1:26" ht="24" x14ac:dyDescent="0.25">
      <c r="A156" s="230"/>
      <c r="B156" s="49"/>
      <c r="C156" s="128" t="s">
        <v>5611</v>
      </c>
      <c r="D156" s="153">
        <f t="shared" si="10"/>
        <v>1</v>
      </c>
      <c r="E156" s="126">
        <v>1</v>
      </c>
      <c r="F156" s="126"/>
      <c r="G156" s="127"/>
      <c r="H156" s="253"/>
      <c r="I156" s="129"/>
      <c r="J156" s="230"/>
      <c r="K156" s="148"/>
      <c r="L156" s="148"/>
      <c r="M156" s="148"/>
      <c r="N156" s="148"/>
      <c r="O156" s="148"/>
      <c r="P156" s="148"/>
      <c r="Q156" s="148"/>
      <c r="R156" s="148"/>
      <c r="S156" s="148"/>
      <c r="T156" s="148"/>
      <c r="U156" s="148"/>
      <c r="V156" s="148"/>
      <c r="W156" s="148"/>
      <c r="X156" s="148"/>
      <c r="Y156" s="148"/>
      <c r="Z156" s="148"/>
    </row>
    <row r="157" spans="1:26" x14ac:dyDescent="0.25">
      <c r="A157" s="230"/>
      <c r="B157" s="49"/>
      <c r="C157" s="234"/>
      <c r="D157" s="253"/>
      <c r="E157" s="253"/>
      <c r="F157" s="253"/>
      <c r="G157" s="253"/>
      <c r="H157" s="253"/>
      <c r="I157" s="129"/>
      <c r="J157" s="230"/>
      <c r="K157" s="148"/>
      <c r="L157" s="148"/>
      <c r="M157" s="148"/>
      <c r="N157" s="148"/>
      <c r="O157" s="148"/>
      <c r="P157" s="148"/>
      <c r="Q157" s="148"/>
      <c r="R157" s="148"/>
      <c r="S157" s="148"/>
      <c r="T157" s="148"/>
      <c r="U157" s="148"/>
      <c r="V157" s="148"/>
      <c r="W157" s="148"/>
      <c r="X157" s="148"/>
      <c r="Y157" s="148"/>
      <c r="Z157" s="148"/>
    </row>
    <row r="158" spans="1:26" x14ac:dyDescent="0.25">
      <c r="A158" s="230"/>
      <c r="B158" s="49"/>
      <c r="C158" s="234" t="s">
        <v>1480</v>
      </c>
      <c r="D158" s="253"/>
      <c r="E158" s="253"/>
      <c r="F158" s="253"/>
      <c r="G158" s="253"/>
      <c r="H158" s="253"/>
      <c r="I158" s="129"/>
      <c r="J158" s="230"/>
      <c r="K158" s="148"/>
      <c r="L158" s="148"/>
      <c r="M158" s="148"/>
      <c r="N158" s="148"/>
      <c r="O158" s="148"/>
      <c r="P158" s="148"/>
      <c r="Q158" s="148"/>
      <c r="R158" s="148"/>
      <c r="S158" s="148"/>
      <c r="T158" s="148"/>
      <c r="U158" s="148"/>
      <c r="V158" s="148"/>
      <c r="W158" s="148"/>
      <c r="X158" s="148"/>
      <c r="Y158" s="148"/>
      <c r="Z158" s="148"/>
    </row>
    <row r="159" spans="1:26" x14ac:dyDescent="0.25">
      <c r="A159" s="230"/>
      <c r="B159" s="49"/>
      <c r="C159" s="234"/>
      <c r="D159" s="253"/>
      <c r="E159" s="253"/>
      <c r="F159" s="253"/>
      <c r="G159" s="253"/>
      <c r="H159" s="253"/>
      <c r="I159" s="129"/>
      <c r="J159" s="230"/>
      <c r="K159" s="148"/>
      <c r="L159" s="148"/>
      <c r="M159" s="148"/>
      <c r="N159" s="148"/>
      <c r="O159" s="148"/>
      <c r="P159" s="148"/>
      <c r="Q159" s="148"/>
      <c r="R159" s="148"/>
      <c r="S159" s="148"/>
      <c r="T159" s="148"/>
      <c r="U159" s="148"/>
      <c r="V159" s="148"/>
      <c r="W159" s="148"/>
      <c r="X159" s="148"/>
      <c r="Y159" s="148"/>
      <c r="Z159" s="148"/>
    </row>
    <row r="160" spans="1:26" x14ac:dyDescent="0.25">
      <c r="A160" s="230"/>
      <c r="B160" s="49"/>
      <c r="C160" s="232" t="s">
        <v>726</v>
      </c>
      <c r="D160" s="231"/>
      <c r="E160" s="231" t="s">
        <v>1485</v>
      </c>
      <c r="F160" s="231" t="s">
        <v>712</v>
      </c>
      <c r="G160" s="231" t="s">
        <v>1486</v>
      </c>
      <c r="H160" s="253"/>
      <c r="I160" s="129"/>
      <c r="J160" s="230"/>
      <c r="K160" s="148"/>
      <c r="L160" s="148"/>
      <c r="M160" s="148"/>
      <c r="N160" s="148"/>
      <c r="O160" s="148"/>
      <c r="P160" s="148"/>
      <c r="Q160" s="148"/>
      <c r="R160" s="148"/>
      <c r="S160" s="148"/>
      <c r="T160" s="148"/>
      <c r="U160" s="148"/>
      <c r="V160" s="148"/>
      <c r="W160" s="148"/>
      <c r="X160" s="148"/>
      <c r="Y160" s="148"/>
      <c r="Z160" s="148"/>
    </row>
    <row r="161" spans="1:26" x14ac:dyDescent="0.25">
      <c r="A161" s="230"/>
      <c r="B161" s="49"/>
      <c r="C161" s="130" t="s">
        <v>5612</v>
      </c>
      <c r="D161" s="153">
        <f t="shared" ref="D161:D167" si="11">IF(E161="Justificado",0,1)</f>
        <v>1</v>
      </c>
      <c r="E161" s="126">
        <v>1</v>
      </c>
      <c r="F161" s="126"/>
      <c r="G161" s="127"/>
      <c r="H161" s="253"/>
      <c r="I161" s="129"/>
      <c r="J161" s="230"/>
      <c r="K161" s="148"/>
      <c r="L161" s="148"/>
      <c r="M161" s="148"/>
      <c r="N161" s="148"/>
      <c r="O161" s="148"/>
      <c r="P161" s="148"/>
      <c r="Q161" s="148"/>
      <c r="R161" s="148"/>
      <c r="S161" s="148"/>
      <c r="T161" s="148"/>
      <c r="U161" s="148"/>
      <c r="V161" s="148"/>
      <c r="W161" s="148"/>
      <c r="X161" s="148"/>
      <c r="Y161" s="148"/>
      <c r="Z161" s="148"/>
    </row>
    <row r="162" spans="1:26" ht="36" x14ac:dyDescent="0.25">
      <c r="A162" s="230"/>
      <c r="B162" s="49"/>
      <c r="C162" s="124" t="s">
        <v>2516</v>
      </c>
      <c r="D162" s="153">
        <f t="shared" si="11"/>
        <v>1</v>
      </c>
      <c r="E162" s="126">
        <v>1</v>
      </c>
      <c r="F162" s="126"/>
      <c r="G162" s="127"/>
      <c r="H162" s="253"/>
      <c r="I162" s="129"/>
      <c r="J162" s="230"/>
      <c r="K162" s="148"/>
      <c r="L162" s="148"/>
      <c r="M162" s="148"/>
      <c r="N162" s="148"/>
      <c r="O162" s="148"/>
      <c r="P162" s="148"/>
      <c r="Q162" s="148"/>
      <c r="R162" s="148"/>
      <c r="S162" s="148"/>
      <c r="T162" s="148"/>
      <c r="U162" s="148"/>
      <c r="V162" s="148"/>
      <c r="W162" s="148"/>
      <c r="X162" s="148"/>
      <c r="Y162" s="148"/>
      <c r="Z162" s="148"/>
    </row>
    <row r="163" spans="1:26" ht="36" x14ac:dyDescent="0.25">
      <c r="A163" s="230"/>
      <c r="B163" s="49"/>
      <c r="C163" s="124" t="s">
        <v>2517</v>
      </c>
      <c r="D163" s="153">
        <f t="shared" si="11"/>
        <v>1</v>
      </c>
      <c r="E163" s="126">
        <v>1</v>
      </c>
      <c r="F163" s="126"/>
      <c r="G163" s="127"/>
      <c r="H163" s="253"/>
      <c r="I163" s="129"/>
      <c r="J163" s="230"/>
      <c r="K163" s="148"/>
      <c r="L163" s="148"/>
      <c r="M163" s="148"/>
      <c r="N163" s="148"/>
      <c r="O163" s="148"/>
      <c r="P163" s="148"/>
      <c r="Q163" s="148"/>
      <c r="R163" s="148"/>
      <c r="S163" s="148"/>
      <c r="T163" s="148"/>
      <c r="U163" s="148"/>
      <c r="V163" s="148"/>
      <c r="W163" s="148"/>
      <c r="X163" s="148"/>
      <c r="Y163" s="148"/>
      <c r="Z163" s="148"/>
    </row>
    <row r="164" spans="1:26" ht="36" x14ac:dyDescent="0.25">
      <c r="A164" s="230"/>
      <c r="B164" s="49"/>
      <c r="C164" s="124" t="s">
        <v>1773</v>
      </c>
      <c r="D164" s="153">
        <f t="shared" si="11"/>
        <v>1</v>
      </c>
      <c r="E164" s="126">
        <v>1</v>
      </c>
      <c r="F164" s="126"/>
      <c r="G164" s="127"/>
      <c r="H164" s="253"/>
      <c r="I164" s="129"/>
      <c r="J164" s="230"/>
      <c r="K164" s="148"/>
      <c r="L164" s="148"/>
      <c r="M164" s="148"/>
      <c r="N164" s="148"/>
      <c r="O164" s="148"/>
      <c r="P164" s="148"/>
      <c r="Q164" s="148"/>
      <c r="R164" s="148"/>
      <c r="S164" s="148"/>
      <c r="T164" s="148"/>
      <c r="U164" s="148"/>
      <c r="V164" s="148"/>
      <c r="W164" s="148"/>
      <c r="X164" s="148"/>
      <c r="Y164" s="148"/>
      <c r="Z164" s="148"/>
    </row>
    <row r="165" spans="1:26" ht="24" x14ac:dyDescent="0.25">
      <c r="A165" s="230"/>
      <c r="B165" s="49"/>
      <c r="C165" s="124" t="s">
        <v>1774</v>
      </c>
      <c r="D165" s="153">
        <f t="shared" si="11"/>
        <v>1</v>
      </c>
      <c r="E165" s="126">
        <v>1</v>
      </c>
      <c r="F165" s="126"/>
      <c r="G165" s="127"/>
      <c r="H165" s="253"/>
      <c r="I165" s="129"/>
      <c r="J165" s="230"/>
      <c r="K165" s="148"/>
      <c r="L165" s="148"/>
      <c r="M165" s="148"/>
      <c r="N165" s="148"/>
      <c r="O165" s="148"/>
      <c r="P165" s="148"/>
      <c r="Q165" s="148"/>
      <c r="R165" s="148"/>
      <c r="S165" s="148"/>
      <c r="T165" s="148"/>
      <c r="U165" s="148"/>
      <c r="V165" s="148"/>
      <c r="W165" s="148"/>
      <c r="X165" s="148"/>
      <c r="Y165" s="148"/>
      <c r="Z165" s="148"/>
    </row>
    <row r="166" spans="1:26" ht="24" x14ac:dyDescent="0.25">
      <c r="A166" s="230"/>
      <c r="B166" s="49"/>
      <c r="C166" s="124" t="s">
        <v>1775</v>
      </c>
      <c r="D166" s="153">
        <f t="shared" si="11"/>
        <v>1</v>
      </c>
      <c r="E166" s="126">
        <v>1</v>
      </c>
      <c r="F166" s="126"/>
      <c r="G166" s="127"/>
      <c r="H166" s="253"/>
      <c r="I166" s="129"/>
      <c r="J166" s="230"/>
      <c r="K166" s="148"/>
      <c r="L166" s="148"/>
      <c r="M166" s="148"/>
      <c r="N166" s="148"/>
      <c r="O166" s="148"/>
      <c r="P166" s="148"/>
      <c r="Q166" s="148"/>
      <c r="R166" s="148"/>
      <c r="S166" s="148"/>
      <c r="T166" s="148"/>
      <c r="U166" s="148"/>
      <c r="V166" s="148"/>
      <c r="W166" s="148"/>
      <c r="X166" s="148"/>
      <c r="Y166" s="148"/>
      <c r="Z166" s="148"/>
    </row>
    <row r="167" spans="1:26" ht="36" x14ac:dyDescent="0.25">
      <c r="A167" s="230"/>
      <c r="B167" s="49"/>
      <c r="C167" s="124" t="s">
        <v>1776</v>
      </c>
      <c r="D167" s="153">
        <f t="shared" si="11"/>
        <v>1</v>
      </c>
      <c r="E167" s="126">
        <v>1</v>
      </c>
      <c r="F167" s="126"/>
      <c r="G167" s="127"/>
      <c r="H167" s="253"/>
      <c r="I167" s="129"/>
      <c r="J167" s="230"/>
      <c r="K167" s="148"/>
      <c r="L167" s="148"/>
      <c r="M167" s="148"/>
      <c r="N167" s="148"/>
      <c r="O167" s="148"/>
      <c r="P167" s="148"/>
      <c r="Q167" s="148"/>
      <c r="R167" s="148"/>
      <c r="S167" s="148"/>
      <c r="T167" s="148"/>
      <c r="U167" s="148"/>
      <c r="V167" s="148"/>
      <c r="W167" s="148"/>
      <c r="X167" s="148"/>
      <c r="Y167" s="148"/>
      <c r="Z167" s="148"/>
    </row>
    <row r="168" spans="1:26" ht="36" x14ac:dyDescent="0.25">
      <c r="A168" s="230"/>
      <c r="B168" s="49"/>
      <c r="C168" s="130" t="s">
        <v>5613</v>
      </c>
      <c r="D168" s="153">
        <f t="shared" ref="D168:D169" si="12">IF(E168="Justificado",0,1)</f>
        <v>1</v>
      </c>
      <c r="E168" s="126">
        <v>1</v>
      </c>
      <c r="F168" s="126"/>
      <c r="G168" s="127"/>
      <c r="H168" s="253"/>
      <c r="I168" s="129"/>
      <c r="J168" s="230"/>
      <c r="K168" s="148"/>
      <c r="L168" s="148"/>
      <c r="M168" s="148"/>
      <c r="N168" s="148"/>
      <c r="O168" s="148"/>
      <c r="P168" s="148"/>
      <c r="Q168" s="148"/>
      <c r="R168" s="148"/>
      <c r="S168" s="148"/>
      <c r="T168" s="148"/>
      <c r="U168" s="148"/>
      <c r="V168" s="148"/>
      <c r="W168" s="148"/>
      <c r="X168" s="148"/>
      <c r="Y168" s="148"/>
      <c r="Z168" s="148"/>
    </row>
    <row r="169" spans="1:26" x14ac:dyDescent="0.25">
      <c r="A169" s="230"/>
      <c r="B169" s="49"/>
      <c r="C169" s="124" t="s">
        <v>1778</v>
      </c>
      <c r="D169" s="153">
        <f t="shared" si="12"/>
        <v>1</v>
      </c>
      <c r="E169" s="126">
        <v>1</v>
      </c>
      <c r="F169" s="126"/>
      <c r="G169" s="127"/>
      <c r="H169" s="253"/>
      <c r="I169" s="129"/>
      <c r="J169" s="230"/>
      <c r="K169" s="148"/>
      <c r="L169" s="148"/>
      <c r="M169" s="148"/>
      <c r="N169" s="148"/>
      <c r="O169" s="148"/>
      <c r="P169" s="148"/>
      <c r="Q169" s="148"/>
      <c r="R169" s="148"/>
      <c r="S169" s="148"/>
      <c r="T169" s="148"/>
      <c r="U169" s="148"/>
      <c r="V169" s="148"/>
      <c r="W169" s="148"/>
      <c r="X169" s="148"/>
      <c r="Y169" s="148"/>
      <c r="Z169" s="148"/>
    </row>
    <row r="170" spans="1:26" x14ac:dyDescent="0.25">
      <c r="A170" s="230"/>
      <c r="B170" s="97"/>
      <c r="C170" s="254"/>
      <c r="D170" s="255"/>
      <c r="E170" s="255"/>
      <c r="F170" s="255"/>
      <c r="G170" s="255"/>
      <c r="H170" s="255"/>
      <c r="I170" s="98"/>
      <c r="J170" s="230"/>
      <c r="K170" s="148"/>
      <c r="L170" s="148"/>
      <c r="M170" s="148"/>
      <c r="N170" s="148"/>
      <c r="O170" s="148"/>
      <c r="P170" s="148"/>
      <c r="Q170" s="148"/>
      <c r="R170" s="148"/>
      <c r="S170" s="148"/>
      <c r="T170" s="148"/>
      <c r="U170" s="148"/>
      <c r="V170" s="148"/>
      <c r="W170" s="148"/>
      <c r="X170" s="148"/>
      <c r="Y170" s="148"/>
      <c r="Z170" s="148"/>
    </row>
    <row r="171" spans="1:26" x14ac:dyDescent="0.25">
      <c r="A171" s="230"/>
      <c r="B171" s="230"/>
      <c r="C171" s="256"/>
      <c r="D171" s="230"/>
      <c r="E171" s="230"/>
      <c r="F171" s="230"/>
      <c r="G171" s="230"/>
      <c r="H171" s="230"/>
      <c r="I171" s="230"/>
      <c r="J171" s="230"/>
      <c r="K171" s="148"/>
      <c r="L171" s="148"/>
      <c r="M171" s="148"/>
      <c r="N171" s="148"/>
      <c r="O171" s="148"/>
      <c r="P171" s="148"/>
      <c r="Q171" s="148"/>
      <c r="R171" s="148"/>
      <c r="S171" s="148"/>
      <c r="T171" s="148"/>
      <c r="U171" s="148"/>
      <c r="V171" s="148"/>
      <c r="W171" s="148"/>
      <c r="X171" s="148"/>
      <c r="Y171" s="148"/>
      <c r="Z171" s="148"/>
    </row>
    <row r="172" spans="1:26" x14ac:dyDescent="0.25">
      <c r="A172" s="230"/>
      <c r="B172" s="230"/>
      <c r="C172" s="256"/>
      <c r="D172" s="230"/>
      <c r="E172" s="230"/>
      <c r="F172" s="230"/>
      <c r="G172" s="230"/>
      <c r="H172" s="230"/>
      <c r="I172" s="230"/>
      <c r="J172" s="230"/>
      <c r="K172" s="148"/>
      <c r="L172" s="148"/>
      <c r="M172" s="148"/>
      <c r="N172" s="148"/>
      <c r="O172" s="148"/>
      <c r="P172" s="148"/>
      <c r="Q172" s="148"/>
      <c r="R172" s="148"/>
      <c r="S172" s="148"/>
      <c r="T172" s="148"/>
      <c r="U172" s="148"/>
      <c r="V172" s="148"/>
      <c r="W172" s="148"/>
      <c r="X172" s="148"/>
      <c r="Y172" s="148"/>
      <c r="Z172" s="148"/>
    </row>
    <row r="173" spans="1:26" x14ac:dyDescent="0.25">
      <c r="A173" s="230"/>
      <c r="B173" s="230"/>
      <c r="C173" s="256"/>
      <c r="D173" s="230"/>
      <c r="E173" s="230"/>
      <c r="F173" s="230"/>
      <c r="G173" s="230"/>
      <c r="H173" s="230"/>
      <c r="I173" s="230"/>
      <c r="J173" s="230"/>
      <c r="K173" s="148"/>
      <c r="L173" s="148"/>
      <c r="M173" s="148"/>
      <c r="N173" s="148"/>
      <c r="O173" s="148"/>
      <c r="P173" s="148"/>
      <c r="Q173" s="148"/>
      <c r="R173" s="148"/>
      <c r="S173" s="148"/>
      <c r="T173" s="148"/>
      <c r="U173" s="148"/>
      <c r="V173" s="148"/>
      <c r="W173" s="148"/>
      <c r="X173" s="148"/>
      <c r="Y173" s="148"/>
      <c r="Z173" s="148"/>
    </row>
    <row r="174" spans="1:26" x14ac:dyDescent="0.25">
      <c r="A174" s="230"/>
      <c r="B174" s="230"/>
      <c r="C174" s="256"/>
      <c r="D174" s="230"/>
      <c r="E174" s="230"/>
      <c r="F174" s="230"/>
      <c r="G174" s="230"/>
      <c r="H174" s="230"/>
      <c r="I174" s="230"/>
      <c r="J174" s="230"/>
      <c r="K174" s="148"/>
      <c r="L174" s="148"/>
      <c r="M174" s="148"/>
      <c r="N174" s="148"/>
      <c r="O174" s="148"/>
      <c r="P174" s="148"/>
      <c r="Q174" s="148"/>
      <c r="R174" s="148"/>
      <c r="S174" s="148"/>
      <c r="T174" s="148"/>
      <c r="U174" s="148"/>
      <c r="V174" s="148"/>
      <c r="W174" s="148"/>
      <c r="X174" s="148"/>
      <c r="Y174" s="148"/>
      <c r="Z174" s="148"/>
    </row>
    <row r="175" spans="1:26" x14ac:dyDescent="0.25">
      <c r="A175" s="230"/>
      <c r="B175" s="230"/>
      <c r="C175" s="256"/>
      <c r="D175" s="230"/>
      <c r="E175" s="230"/>
      <c r="F175" s="230"/>
      <c r="G175" s="230"/>
      <c r="H175" s="230"/>
      <c r="I175" s="230"/>
      <c r="J175" s="230"/>
      <c r="K175" s="148"/>
      <c r="L175" s="148"/>
      <c r="M175" s="148"/>
      <c r="N175" s="148"/>
      <c r="O175" s="148"/>
      <c r="P175" s="148"/>
      <c r="Q175" s="148"/>
      <c r="R175" s="148"/>
      <c r="S175" s="148"/>
      <c r="T175" s="148"/>
      <c r="U175" s="148"/>
      <c r="V175" s="148"/>
      <c r="W175" s="148"/>
      <c r="X175" s="148"/>
      <c r="Y175" s="148"/>
      <c r="Z175" s="148"/>
    </row>
    <row r="176" spans="1:26" x14ac:dyDescent="0.25">
      <c r="A176" s="230"/>
      <c r="B176" s="230"/>
      <c r="C176" s="256"/>
      <c r="D176" s="230"/>
      <c r="E176" s="230"/>
      <c r="F176" s="230"/>
      <c r="G176" s="230"/>
      <c r="H176" s="230"/>
      <c r="I176" s="230"/>
      <c r="J176" s="230"/>
      <c r="K176" s="148"/>
      <c r="L176" s="148"/>
      <c r="M176" s="148"/>
      <c r="N176" s="148"/>
      <c r="O176" s="148"/>
      <c r="P176" s="148"/>
      <c r="Q176" s="148"/>
      <c r="R176" s="148"/>
      <c r="S176" s="148"/>
      <c r="T176" s="148"/>
      <c r="U176" s="148"/>
      <c r="V176" s="148"/>
      <c r="W176" s="148"/>
      <c r="X176" s="148"/>
      <c r="Y176" s="148"/>
      <c r="Z176" s="148"/>
    </row>
    <row r="177" spans="1:26" ht="18.75" x14ac:dyDescent="0.25">
      <c r="A177" s="234"/>
      <c r="B177" s="407" t="s">
        <v>5614</v>
      </c>
      <c r="C177" s="408"/>
      <c r="D177" s="408"/>
      <c r="E177" s="408"/>
      <c r="F177" s="408"/>
      <c r="G177" s="408"/>
      <c r="H177" s="408"/>
      <c r="I177" s="243"/>
      <c r="J177" s="233"/>
      <c r="K177" s="105"/>
      <c r="L177" s="105"/>
      <c r="M177" s="105"/>
      <c r="N177" s="105"/>
      <c r="O177" s="105"/>
      <c r="P177" s="105"/>
      <c r="Q177" s="105"/>
      <c r="R177" s="105"/>
      <c r="S177" s="105"/>
      <c r="T177" s="105"/>
      <c r="U177" s="105"/>
      <c r="V177" s="105"/>
      <c r="W177" s="105"/>
      <c r="X177" s="105"/>
      <c r="Y177" s="105"/>
      <c r="Z177" s="105"/>
    </row>
    <row r="178" spans="1:26" x14ac:dyDescent="0.25">
      <c r="A178" s="234"/>
      <c r="B178" s="232"/>
      <c r="C178" s="232"/>
      <c r="D178" s="232"/>
      <c r="E178" s="232"/>
      <c r="F178" s="232"/>
      <c r="G178" s="232"/>
      <c r="H178" s="232"/>
      <c r="I178" s="232"/>
      <c r="J178" s="233"/>
      <c r="K178" s="105"/>
      <c r="L178" s="105"/>
      <c r="M178" s="105"/>
      <c r="N178" s="105"/>
      <c r="O178" s="105"/>
      <c r="P178" s="105"/>
      <c r="Q178" s="105"/>
      <c r="R178" s="105"/>
      <c r="S178" s="105"/>
      <c r="T178" s="105"/>
      <c r="U178" s="105"/>
      <c r="V178" s="105"/>
      <c r="W178" s="105"/>
      <c r="X178" s="105"/>
      <c r="Y178" s="105"/>
      <c r="Z178" s="105"/>
    </row>
    <row r="179" spans="1:26" x14ac:dyDescent="0.25">
      <c r="A179" s="234"/>
      <c r="B179" s="232"/>
      <c r="C179" s="244" t="s">
        <v>1478</v>
      </c>
      <c r="D179" s="244"/>
      <c r="E179" s="245">
        <f>IF(SUM(D188:D192)=0,"NA",SUM(E188:E192)/SUM(D188:D192))</f>
        <v>1</v>
      </c>
      <c r="F179" s="246"/>
      <c r="G179" s="248"/>
      <c r="H179" s="234"/>
      <c r="I179" s="232"/>
      <c r="J179" s="233"/>
      <c r="K179" s="105"/>
      <c r="L179" s="105"/>
      <c r="M179" s="105"/>
      <c r="N179" s="105"/>
      <c r="O179" s="105"/>
      <c r="P179" s="105"/>
      <c r="Q179" s="105"/>
      <c r="R179" s="105"/>
      <c r="S179" s="105"/>
      <c r="T179" s="105"/>
      <c r="U179" s="105"/>
      <c r="V179" s="105"/>
      <c r="W179" s="105"/>
      <c r="X179" s="105"/>
      <c r="Y179" s="105"/>
      <c r="Z179" s="105"/>
    </row>
    <row r="180" spans="1:26" x14ac:dyDescent="0.25">
      <c r="A180" s="234"/>
      <c r="B180" s="234"/>
      <c r="C180" s="244" t="s">
        <v>1480</v>
      </c>
      <c r="D180" s="244"/>
      <c r="E180" s="245">
        <f>IF(SUM(D188:D192)=0,"NA",SUM(E197:E205)/SUM(D197:D205))</f>
        <v>1</v>
      </c>
      <c r="F180" s="246"/>
      <c r="G180" s="248"/>
      <c r="H180" s="234"/>
      <c r="I180" s="232"/>
      <c r="J180" s="233"/>
      <c r="K180" s="105"/>
      <c r="L180" s="105"/>
      <c r="M180" s="105"/>
      <c r="N180" s="105"/>
      <c r="O180" s="105"/>
      <c r="P180" s="105"/>
      <c r="Q180" s="105"/>
      <c r="R180" s="105"/>
      <c r="S180" s="105"/>
      <c r="T180" s="105"/>
      <c r="U180" s="105"/>
      <c r="V180" s="105"/>
      <c r="W180" s="105"/>
      <c r="X180" s="105"/>
      <c r="Y180" s="105"/>
      <c r="Z180" s="105"/>
    </row>
    <row r="181" spans="1:26" x14ac:dyDescent="0.25">
      <c r="A181" s="234"/>
      <c r="B181" s="234"/>
      <c r="C181" s="244" t="s">
        <v>1482</v>
      </c>
      <c r="D181" s="244"/>
      <c r="E181" s="177">
        <f>IF(SUM(D188:D192)=0,"NA",E179*0.6+E180*0.4)</f>
        <v>1</v>
      </c>
      <c r="F181" s="249"/>
      <c r="G181" s="235" t="s">
        <v>3917</v>
      </c>
      <c r="H181" s="234"/>
      <c r="I181" s="232"/>
      <c r="J181" s="233"/>
      <c r="K181" s="105"/>
      <c r="L181" s="105"/>
      <c r="M181" s="105"/>
      <c r="N181" s="105"/>
      <c r="O181" s="105"/>
      <c r="P181" s="105"/>
      <c r="Q181" s="105"/>
      <c r="R181" s="105"/>
      <c r="S181" s="105"/>
      <c r="T181" s="105"/>
      <c r="U181" s="105"/>
      <c r="V181" s="105"/>
      <c r="W181" s="105"/>
      <c r="X181" s="105"/>
      <c r="Y181" s="105"/>
      <c r="Z181" s="105"/>
    </row>
    <row r="182" spans="1:26" x14ac:dyDescent="0.25">
      <c r="A182" s="234"/>
      <c r="B182" s="234"/>
      <c r="C182" s="234"/>
      <c r="D182" s="234"/>
      <c r="E182" s="236"/>
      <c r="F182" s="236"/>
      <c r="G182" s="234"/>
      <c r="H182" s="234"/>
      <c r="I182" s="232"/>
      <c r="J182" s="233"/>
      <c r="K182" s="105"/>
      <c r="L182" s="105"/>
      <c r="M182" s="105"/>
      <c r="N182" s="105"/>
      <c r="O182" s="105"/>
      <c r="P182" s="105"/>
      <c r="Q182" s="105"/>
      <c r="R182" s="105"/>
      <c r="S182" s="105"/>
      <c r="T182" s="105"/>
      <c r="U182" s="105"/>
      <c r="V182" s="105"/>
      <c r="W182" s="105"/>
      <c r="X182" s="105"/>
      <c r="Y182" s="105"/>
      <c r="Z182" s="105"/>
    </row>
    <row r="183" spans="1:26" x14ac:dyDescent="0.25">
      <c r="A183" s="230"/>
      <c r="B183" s="231"/>
      <c r="C183" s="232"/>
      <c r="D183" s="231"/>
      <c r="E183" s="231"/>
      <c r="F183" s="231"/>
      <c r="G183" s="231"/>
      <c r="H183" s="232"/>
      <c r="I183" s="232"/>
      <c r="J183" s="233"/>
      <c r="K183" s="148"/>
      <c r="L183" s="148"/>
      <c r="M183" s="148"/>
      <c r="N183" s="148"/>
      <c r="O183" s="148"/>
      <c r="P183" s="148"/>
      <c r="Q183" s="148"/>
      <c r="R183" s="148"/>
      <c r="S183" s="148"/>
      <c r="T183" s="148"/>
      <c r="U183" s="148"/>
      <c r="V183" s="148"/>
      <c r="W183" s="148"/>
      <c r="X183" s="148"/>
      <c r="Y183" s="148"/>
      <c r="Z183" s="148"/>
    </row>
    <row r="184" spans="1:26" x14ac:dyDescent="0.25">
      <c r="A184" s="230"/>
      <c r="B184" s="91"/>
      <c r="C184" s="251"/>
      <c r="D184" s="252"/>
      <c r="E184" s="409"/>
      <c r="F184" s="410"/>
      <c r="G184" s="410"/>
      <c r="H184" s="252"/>
      <c r="I184" s="92"/>
      <c r="J184" s="233"/>
      <c r="K184" s="148"/>
      <c r="L184" s="148"/>
      <c r="M184" s="148"/>
      <c r="N184" s="148"/>
      <c r="O184" s="148"/>
      <c r="P184" s="148"/>
      <c r="Q184" s="148"/>
      <c r="R184" s="148"/>
      <c r="S184" s="148"/>
      <c r="T184" s="148"/>
      <c r="U184" s="148"/>
      <c r="V184" s="148"/>
      <c r="W184" s="148"/>
      <c r="X184" s="148"/>
      <c r="Y184" s="148"/>
      <c r="Z184" s="148"/>
    </row>
    <row r="185" spans="1:26" x14ac:dyDescent="0.25">
      <c r="A185" s="230"/>
      <c r="B185" s="49"/>
      <c r="C185" s="234" t="s">
        <v>1484</v>
      </c>
      <c r="D185" s="253"/>
      <c r="E185" s="253"/>
      <c r="F185" s="253"/>
      <c r="G185" s="253"/>
      <c r="H185" s="253"/>
      <c r="I185" s="93"/>
      <c r="J185" s="233"/>
      <c r="K185" s="148"/>
      <c r="L185" s="148"/>
      <c r="M185" s="148"/>
      <c r="N185" s="148"/>
      <c r="O185" s="148"/>
      <c r="P185" s="148"/>
      <c r="Q185" s="148"/>
      <c r="R185" s="148"/>
      <c r="S185" s="148"/>
      <c r="T185" s="148"/>
      <c r="U185" s="148"/>
      <c r="V185" s="148"/>
      <c r="W185" s="148"/>
      <c r="X185" s="148"/>
      <c r="Y185" s="148"/>
      <c r="Z185" s="148"/>
    </row>
    <row r="186" spans="1:26" x14ac:dyDescent="0.25">
      <c r="A186" s="230"/>
      <c r="B186" s="123"/>
      <c r="C186" s="234"/>
      <c r="D186" s="253"/>
      <c r="E186" s="253"/>
      <c r="F186" s="253"/>
      <c r="G186" s="253"/>
      <c r="H186" s="253"/>
      <c r="I186" s="93"/>
      <c r="J186" s="233"/>
      <c r="K186" s="148"/>
      <c r="L186" s="148"/>
      <c r="M186" s="148"/>
      <c r="N186" s="148"/>
      <c r="O186" s="148"/>
      <c r="P186" s="148"/>
      <c r="Q186" s="148"/>
      <c r="R186" s="148"/>
      <c r="S186" s="148"/>
      <c r="T186" s="148"/>
      <c r="U186" s="148"/>
      <c r="V186" s="148"/>
      <c r="W186" s="148"/>
      <c r="X186" s="148"/>
      <c r="Y186" s="148"/>
      <c r="Z186" s="148"/>
    </row>
    <row r="187" spans="1:26" x14ac:dyDescent="0.25">
      <c r="A187" s="230"/>
      <c r="B187" s="123"/>
      <c r="C187" s="232" t="s">
        <v>726</v>
      </c>
      <c r="D187" s="231"/>
      <c r="E187" s="231" t="s">
        <v>1485</v>
      </c>
      <c r="F187" s="231" t="s">
        <v>712</v>
      </c>
      <c r="G187" s="231" t="s">
        <v>1486</v>
      </c>
      <c r="H187" s="253"/>
      <c r="I187" s="93"/>
      <c r="J187" s="233"/>
      <c r="K187" s="148"/>
      <c r="L187" s="148"/>
      <c r="M187" s="148"/>
      <c r="N187" s="148"/>
      <c r="O187" s="148"/>
      <c r="P187" s="148"/>
      <c r="Q187" s="148"/>
      <c r="R187" s="148"/>
      <c r="S187" s="148"/>
      <c r="T187" s="148"/>
      <c r="U187" s="148"/>
      <c r="V187" s="148"/>
      <c r="W187" s="148"/>
      <c r="X187" s="148"/>
      <c r="Y187" s="148"/>
      <c r="Z187" s="148"/>
    </row>
    <row r="188" spans="1:26" x14ac:dyDescent="0.25">
      <c r="A188" s="230"/>
      <c r="B188" s="49"/>
      <c r="C188" s="124" t="s">
        <v>1487</v>
      </c>
      <c r="D188" s="153">
        <f t="shared" ref="D188:D192" si="13">IF(E188="Justificado",0,1)</f>
        <v>1</v>
      </c>
      <c r="E188" s="126">
        <v>1</v>
      </c>
      <c r="F188" s="126"/>
      <c r="G188" s="127"/>
      <c r="H188" s="253"/>
      <c r="I188" s="93"/>
      <c r="J188" s="230"/>
      <c r="K188" s="148"/>
      <c r="L188" s="148"/>
      <c r="M188" s="148"/>
      <c r="N188" s="148"/>
      <c r="O188" s="148"/>
      <c r="P188" s="148"/>
      <c r="Q188" s="148"/>
      <c r="R188" s="148"/>
      <c r="S188" s="148"/>
      <c r="T188" s="148"/>
      <c r="U188" s="148"/>
      <c r="V188" s="148"/>
      <c r="W188" s="148"/>
      <c r="X188" s="148"/>
      <c r="Y188" s="148"/>
      <c r="Z188" s="148"/>
    </row>
    <row r="189" spans="1:26" ht="24" x14ac:dyDescent="0.25">
      <c r="A189" s="230"/>
      <c r="B189" s="49"/>
      <c r="C189" s="124" t="s">
        <v>1488</v>
      </c>
      <c r="D189" s="153">
        <f t="shared" si="13"/>
        <v>1</v>
      </c>
      <c r="E189" s="126">
        <v>1</v>
      </c>
      <c r="F189" s="126"/>
      <c r="G189" s="127"/>
      <c r="H189" s="253"/>
      <c r="I189" s="93"/>
      <c r="J189" s="230"/>
      <c r="K189" s="148"/>
      <c r="L189" s="148"/>
      <c r="M189" s="148"/>
      <c r="N189" s="148"/>
      <c r="O189" s="148"/>
      <c r="P189" s="148"/>
      <c r="Q189" s="148"/>
      <c r="R189" s="148"/>
      <c r="S189" s="148"/>
      <c r="T189" s="148"/>
      <c r="U189" s="148"/>
      <c r="V189" s="148"/>
      <c r="W189" s="148"/>
      <c r="X189" s="148"/>
      <c r="Y189" s="148"/>
      <c r="Z189" s="148"/>
    </row>
    <row r="190" spans="1:26" ht="36" x14ac:dyDescent="0.25">
      <c r="A190" s="230"/>
      <c r="B190" s="49"/>
      <c r="C190" s="128" t="s">
        <v>5615</v>
      </c>
      <c r="D190" s="153">
        <f t="shared" si="13"/>
        <v>1</v>
      </c>
      <c r="E190" s="126">
        <v>1</v>
      </c>
      <c r="F190" s="126"/>
      <c r="G190" s="127"/>
      <c r="H190" s="253"/>
      <c r="I190" s="93"/>
      <c r="J190" s="230"/>
      <c r="K190" s="148"/>
      <c r="L190" s="148"/>
      <c r="M190" s="148"/>
      <c r="N190" s="148"/>
      <c r="O190" s="148"/>
      <c r="P190" s="148"/>
      <c r="Q190" s="148"/>
      <c r="R190" s="148"/>
      <c r="S190" s="148"/>
      <c r="T190" s="148"/>
      <c r="U190" s="148"/>
      <c r="V190" s="148"/>
      <c r="W190" s="148"/>
      <c r="X190" s="148"/>
      <c r="Y190" s="148"/>
      <c r="Z190" s="148"/>
    </row>
    <row r="191" spans="1:26" ht="24" x14ac:dyDescent="0.25">
      <c r="A191" s="230"/>
      <c r="B191" s="49"/>
      <c r="C191" s="128" t="s">
        <v>5616</v>
      </c>
      <c r="D191" s="153">
        <f t="shared" si="13"/>
        <v>1</v>
      </c>
      <c r="E191" s="126">
        <v>1</v>
      </c>
      <c r="F191" s="126"/>
      <c r="G191" s="127"/>
      <c r="H191" s="253"/>
      <c r="I191" s="129"/>
      <c r="J191" s="230"/>
      <c r="K191" s="148"/>
      <c r="L191" s="148"/>
      <c r="M191" s="148"/>
      <c r="N191" s="148"/>
      <c r="O191" s="148"/>
      <c r="P191" s="148"/>
      <c r="Q191" s="148"/>
      <c r="R191" s="148"/>
      <c r="S191" s="148"/>
      <c r="T191" s="148"/>
      <c r="U191" s="148"/>
      <c r="V191" s="148"/>
      <c r="W191" s="148"/>
      <c r="X191" s="148"/>
      <c r="Y191" s="148"/>
      <c r="Z191" s="148"/>
    </row>
    <row r="192" spans="1:26" x14ac:dyDescent="0.25">
      <c r="A192" s="230"/>
      <c r="B192" s="49"/>
      <c r="C192" s="128" t="s">
        <v>5617</v>
      </c>
      <c r="D192" s="153">
        <f t="shared" si="13"/>
        <v>1</v>
      </c>
      <c r="E192" s="126">
        <v>1</v>
      </c>
      <c r="F192" s="126"/>
      <c r="G192" s="127"/>
      <c r="H192" s="253"/>
      <c r="I192" s="129"/>
      <c r="J192" s="230"/>
      <c r="K192" s="148"/>
      <c r="L192" s="148"/>
      <c r="M192" s="148"/>
      <c r="N192" s="148"/>
      <c r="O192" s="148"/>
      <c r="P192" s="148"/>
      <c r="Q192" s="148"/>
      <c r="R192" s="148"/>
      <c r="S192" s="148"/>
      <c r="T192" s="148"/>
      <c r="U192" s="148"/>
      <c r="V192" s="148"/>
      <c r="W192" s="148"/>
      <c r="X192" s="148"/>
      <c r="Y192" s="148"/>
      <c r="Z192" s="148"/>
    </row>
    <row r="193" spans="1:26" x14ac:dyDescent="0.25">
      <c r="A193" s="230"/>
      <c r="B193" s="49"/>
      <c r="C193" s="234"/>
      <c r="D193" s="253"/>
      <c r="E193" s="253"/>
      <c r="F193" s="253"/>
      <c r="G193" s="253"/>
      <c r="H193" s="253"/>
      <c r="I193" s="129"/>
      <c r="J193" s="230"/>
      <c r="K193" s="148"/>
      <c r="L193" s="148"/>
      <c r="M193" s="148"/>
      <c r="N193" s="148"/>
      <c r="O193" s="148"/>
      <c r="P193" s="148"/>
      <c r="Q193" s="148"/>
      <c r="R193" s="148"/>
      <c r="S193" s="148"/>
      <c r="T193" s="148"/>
      <c r="U193" s="148"/>
      <c r="V193" s="148"/>
      <c r="W193" s="148"/>
      <c r="X193" s="148"/>
      <c r="Y193" s="148"/>
      <c r="Z193" s="148"/>
    </row>
    <row r="194" spans="1:26" x14ac:dyDescent="0.25">
      <c r="A194" s="230"/>
      <c r="B194" s="49"/>
      <c r="C194" s="234" t="s">
        <v>1480</v>
      </c>
      <c r="D194" s="253"/>
      <c r="E194" s="253"/>
      <c r="F194" s="253"/>
      <c r="G194" s="253"/>
      <c r="H194" s="253"/>
      <c r="I194" s="129"/>
      <c r="J194" s="230"/>
      <c r="K194" s="148"/>
      <c r="L194" s="148"/>
      <c r="M194" s="148"/>
      <c r="N194" s="148"/>
      <c r="O194" s="148"/>
      <c r="P194" s="148"/>
      <c r="Q194" s="148"/>
      <c r="R194" s="148"/>
      <c r="S194" s="148"/>
      <c r="T194" s="148"/>
      <c r="U194" s="148"/>
      <c r="V194" s="148"/>
      <c r="W194" s="148"/>
      <c r="X194" s="148"/>
      <c r="Y194" s="148"/>
      <c r="Z194" s="148"/>
    </row>
    <row r="195" spans="1:26" x14ac:dyDescent="0.25">
      <c r="A195" s="230"/>
      <c r="B195" s="49"/>
      <c r="C195" s="234"/>
      <c r="D195" s="253"/>
      <c r="E195" s="253"/>
      <c r="F195" s="253"/>
      <c r="G195" s="253"/>
      <c r="H195" s="253"/>
      <c r="I195" s="129"/>
      <c r="J195" s="230"/>
      <c r="K195" s="148"/>
      <c r="L195" s="148"/>
      <c r="M195" s="148"/>
      <c r="N195" s="148"/>
      <c r="O195" s="148"/>
      <c r="P195" s="148"/>
      <c r="Q195" s="148"/>
      <c r="R195" s="148"/>
      <c r="S195" s="148"/>
      <c r="T195" s="148"/>
      <c r="U195" s="148"/>
      <c r="V195" s="148"/>
      <c r="W195" s="148"/>
      <c r="X195" s="148"/>
      <c r="Y195" s="148"/>
      <c r="Z195" s="148"/>
    </row>
    <row r="196" spans="1:26" x14ac:dyDescent="0.25">
      <c r="A196" s="230"/>
      <c r="B196" s="49"/>
      <c r="C196" s="232" t="s">
        <v>726</v>
      </c>
      <c r="D196" s="231"/>
      <c r="E196" s="231" t="s">
        <v>1485</v>
      </c>
      <c r="F196" s="231" t="s">
        <v>712</v>
      </c>
      <c r="G196" s="231" t="s">
        <v>1486</v>
      </c>
      <c r="H196" s="253"/>
      <c r="I196" s="129"/>
      <c r="J196" s="230"/>
      <c r="K196" s="148"/>
      <c r="L196" s="148"/>
      <c r="M196" s="148"/>
      <c r="N196" s="148"/>
      <c r="O196" s="148"/>
      <c r="P196" s="148"/>
      <c r="Q196" s="148"/>
      <c r="R196" s="148"/>
      <c r="S196" s="148"/>
      <c r="T196" s="148"/>
      <c r="U196" s="148"/>
      <c r="V196" s="148"/>
      <c r="W196" s="148"/>
      <c r="X196" s="148"/>
      <c r="Y196" s="148"/>
      <c r="Z196" s="148"/>
    </row>
    <row r="197" spans="1:26" x14ac:dyDescent="0.25">
      <c r="A197" s="230"/>
      <c r="B197" s="49"/>
      <c r="C197" s="130" t="s">
        <v>5618</v>
      </c>
      <c r="D197" s="153">
        <f t="shared" ref="D197:D203" si="14">IF(E197="Justificado",0,1)</f>
        <v>1</v>
      </c>
      <c r="E197" s="126">
        <v>1</v>
      </c>
      <c r="F197" s="126"/>
      <c r="G197" s="127"/>
      <c r="H197" s="253"/>
      <c r="I197" s="129"/>
      <c r="J197" s="230"/>
      <c r="K197" s="148"/>
      <c r="L197" s="148"/>
      <c r="M197" s="148"/>
      <c r="N197" s="148"/>
      <c r="O197" s="148"/>
      <c r="P197" s="148"/>
      <c r="Q197" s="148"/>
      <c r="R197" s="148"/>
      <c r="S197" s="148"/>
      <c r="T197" s="148"/>
      <c r="U197" s="148"/>
      <c r="V197" s="148"/>
      <c r="W197" s="148"/>
      <c r="X197" s="148"/>
      <c r="Y197" s="148"/>
      <c r="Z197" s="148"/>
    </row>
    <row r="198" spans="1:26" ht="36" x14ac:dyDescent="0.25">
      <c r="A198" s="230"/>
      <c r="B198" s="49"/>
      <c r="C198" s="124" t="s">
        <v>5619</v>
      </c>
      <c r="D198" s="153">
        <f t="shared" si="14"/>
        <v>1</v>
      </c>
      <c r="E198" s="126">
        <v>1</v>
      </c>
      <c r="F198" s="126"/>
      <c r="G198" s="127"/>
      <c r="H198" s="253"/>
      <c r="I198" s="129"/>
      <c r="J198" s="230"/>
      <c r="K198" s="148"/>
      <c r="L198" s="148"/>
      <c r="M198" s="148"/>
      <c r="N198" s="148"/>
      <c r="O198" s="148"/>
      <c r="P198" s="148"/>
      <c r="Q198" s="148"/>
      <c r="R198" s="148"/>
      <c r="S198" s="148"/>
      <c r="T198" s="148"/>
      <c r="U198" s="148"/>
      <c r="V198" s="148"/>
      <c r="W198" s="148"/>
      <c r="X198" s="148"/>
      <c r="Y198" s="148"/>
      <c r="Z198" s="148"/>
    </row>
    <row r="199" spans="1:26" ht="36" x14ac:dyDescent="0.25">
      <c r="A199" s="230"/>
      <c r="B199" s="49"/>
      <c r="C199" s="124" t="s">
        <v>5620</v>
      </c>
      <c r="D199" s="153">
        <f t="shared" si="14"/>
        <v>1</v>
      </c>
      <c r="E199" s="126">
        <v>1</v>
      </c>
      <c r="F199" s="126"/>
      <c r="G199" s="127"/>
      <c r="H199" s="253"/>
      <c r="I199" s="129"/>
      <c r="J199" s="230"/>
      <c r="K199" s="148"/>
      <c r="L199" s="148"/>
      <c r="M199" s="148"/>
      <c r="N199" s="148"/>
      <c r="O199" s="148"/>
      <c r="P199" s="148"/>
      <c r="Q199" s="148"/>
      <c r="R199" s="148"/>
      <c r="S199" s="148"/>
      <c r="T199" s="148"/>
      <c r="U199" s="148"/>
      <c r="V199" s="148"/>
      <c r="W199" s="148"/>
      <c r="X199" s="148"/>
      <c r="Y199" s="148"/>
      <c r="Z199" s="148"/>
    </row>
    <row r="200" spans="1:26" ht="24" x14ac:dyDescent="0.25">
      <c r="A200" s="230"/>
      <c r="B200" s="49"/>
      <c r="C200" s="124" t="s">
        <v>5621</v>
      </c>
      <c r="D200" s="153">
        <f t="shared" si="14"/>
        <v>1</v>
      </c>
      <c r="E200" s="126">
        <v>1</v>
      </c>
      <c r="F200" s="126"/>
      <c r="G200" s="127"/>
      <c r="H200" s="253"/>
      <c r="I200" s="129"/>
      <c r="J200" s="230"/>
      <c r="K200" s="148"/>
      <c r="L200" s="148"/>
      <c r="M200" s="148"/>
      <c r="N200" s="148"/>
      <c r="O200" s="148"/>
      <c r="P200" s="148"/>
      <c r="Q200" s="148"/>
      <c r="R200" s="148"/>
      <c r="S200" s="148"/>
      <c r="T200" s="148"/>
      <c r="U200" s="148"/>
      <c r="V200" s="148"/>
      <c r="W200" s="148"/>
      <c r="X200" s="148"/>
      <c r="Y200" s="148"/>
      <c r="Z200" s="148"/>
    </row>
    <row r="201" spans="1:26" ht="24" x14ac:dyDescent="0.25">
      <c r="A201" s="230"/>
      <c r="B201" s="49"/>
      <c r="C201" s="124" t="s">
        <v>5622</v>
      </c>
      <c r="D201" s="153">
        <f t="shared" si="14"/>
        <v>1</v>
      </c>
      <c r="E201" s="126">
        <v>1</v>
      </c>
      <c r="F201" s="126"/>
      <c r="G201" s="127"/>
      <c r="H201" s="253"/>
      <c r="I201" s="129"/>
      <c r="J201" s="230"/>
      <c r="K201" s="148"/>
      <c r="L201" s="148"/>
      <c r="M201" s="148"/>
      <c r="N201" s="148"/>
      <c r="O201" s="148"/>
      <c r="P201" s="148"/>
      <c r="Q201" s="148"/>
      <c r="R201" s="148"/>
      <c r="S201" s="148"/>
      <c r="T201" s="148"/>
      <c r="U201" s="148"/>
      <c r="V201" s="148"/>
      <c r="W201" s="148"/>
      <c r="X201" s="148"/>
      <c r="Y201" s="148"/>
      <c r="Z201" s="148"/>
    </row>
    <row r="202" spans="1:26" ht="24" x14ac:dyDescent="0.25">
      <c r="A202" s="230"/>
      <c r="B202" s="49"/>
      <c r="C202" s="124" t="s">
        <v>5623</v>
      </c>
      <c r="D202" s="153">
        <f t="shared" si="14"/>
        <v>1</v>
      </c>
      <c r="E202" s="126">
        <v>1</v>
      </c>
      <c r="F202" s="126"/>
      <c r="G202" s="127"/>
      <c r="H202" s="253"/>
      <c r="I202" s="129"/>
      <c r="J202" s="230"/>
      <c r="K202" s="148"/>
      <c r="L202" s="148"/>
      <c r="M202" s="148"/>
      <c r="N202" s="148"/>
      <c r="O202" s="148"/>
      <c r="P202" s="148"/>
      <c r="Q202" s="148"/>
      <c r="R202" s="148"/>
      <c r="S202" s="148"/>
      <c r="T202" s="148"/>
      <c r="U202" s="148"/>
      <c r="V202" s="148"/>
      <c r="W202" s="148"/>
      <c r="X202" s="148"/>
      <c r="Y202" s="148"/>
      <c r="Z202" s="148"/>
    </row>
    <row r="203" spans="1:26" ht="36" x14ac:dyDescent="0.25">
      <c r="A203" s="230"/>
      <c r="B203" s="49"/>
      <c r="C203" s="124" t="s">
        <v>5624</v>
      </c>
      <c r="D203" s="153">
        <f t="shared" si="14"/>
        <v>1</v>
      </c>
      <c r="E203" s="126">
        <v>1</v>
      </c>
      <c r="F203" s="126"/>
      <c r="G203" s="127"/>
      <c r="H203" s="253"/>
      <c r="I203" s="129"/>
      <c r="J203" s="230"/>
      <c r="K203" s="148"/>
      <c r="L203" s="148"/>
      <c r="M203" s="148"/>
      <c r="N203" s="148"/>
      <c r="O203" s="148"/>
      <c r="P203" s="148"/>
      <c r="Q203" s="148"/>
      <c r="R203" s="148"/>
      <c r="S203" s="148"/>
      <c r="T203" s="148"/>
      <c r="U203" s="148"/>
      <c r="V203" s="148"/>
      <c r="W203" s="148"/>
      <c r="X203" s="148"/>
      <c r="Y203" s="148"/>
      <c r="Z203" s="148"/>
    </row>
    <row r="204" spans="1:26" ht="36" x14ac:dyDescent="0.25">
      <c r="A204" s="230"/>
      <c r="B204" s="49"/>
      <c r="C204" s="130" t="s">
        <v>5625</v>
      </c>
      <c r="D204" s="153">
        <f t="shared" ref="D204:D205" si="15">IF(E204="Justificado",0,1)</f>
        <v>1</v>
      </c>
      <c r="E204" s="126">
        <v>1</v>
      </c>
      <c r="F204" s="126"/>
      <c r="G204" s="127"/>
      <c r="H204" s="253"/>
      <c r="I204" s="129"/>
      <c r="J204" s="230"/>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124" t="s">
        <v>5626</v>
      </c>
      <c r="D205" s="153">
        <f t="shared" si="15"/>
        <v>1</v>
      </c>
      <c r="E205" s="126">
        <v>1</v>
      </c>
      <c r="F205" s="126"/>
      <c r="G205" s="127"/>
      <c r="H205" s="253"/>
      <c r="I205" s="129"/>
      <c r="J205" s="230"/>
      <c r="K205" s="148"/>
      <c r="L205" s="148"/>
      <c r="M205" s="148"/>
      <c r="N205" s="148"/>
      <c r="O205" s="148"/>
      <c r="P205" s="148"/>
      <c r="Q205" s="148"/>
      <c r="R205" s="148"/>
      <c r="S205" s="148"/>
      <c r="T205" s="148"/>
      <c r="U205" s="148"/>
      <c r="V205" s="148"/>
      <c r="W205" s="148"/>
      <c r="X205" s="148"/>
      <c r="Y205" s="148"/>
      <c r="Z205" s="148"/>
    </row>
    <row r="206" spans="1:26" x14ac:dyDescent="0.25">
      <c r="A206" s="230"/>
      <c r="B206" s="97"/>
      <c r="C206" s="254"/>
      <c r="D206" s="255"/>
      <c r="E206" s="255"/>
      <c r="F206" s="255"/>
      <c r="G206" s="255"/>
      <c r="H206" s="255"/>
      <c r="I206" s="98"/>
      <c r="J206" s="230"/>
      <c r="K206" s="148"/>
      <c r="L206" s="148"/>
      <c r="M206" s="148"/>
      <c r="N206" s="148"/>
      <c r="O206" s="148"/>
      <c r="P206" s="148"/>
      <c r="Q206" s="148"/>
      <c r="R206" s="148"/>
      <c r="S206" s="148"/>
      <c r="T206" s="148"/>
      <c r="U206" s="148"/>
      <c r="V206" s="148"/>
      <c r="W206" s="148"/>
      <c r="X206" s="148"/>
      <c r="Y206" s="148"/>
      <c r="Z206" s="148"/>
    </row>
    <row r="207" spans="1:26" x14ac:dyDescent="0.25">
      <c r="A207" s="230"/>
      <c r="B207" s="230"/>
      <c r="C207" s="256"/>
      <c r="D207" s="230"/>
      <c r="E207" s="230"/>
      <c r="F207" s="230"/>
      <c r="G207" s="230"/>
      <c r="H207" s="230"/>
      <c r="I207" s="230"/>
      <c r="J207" s="230"/>
      <c r="K207" s="148"/>
      <c r="L207" s="148"/>
      <c r="M207" s="148"/>
      <c r="N207" s="148"/>
      <c r="O207" s="148"/>
      <c r="P207" s="148"/>
      <c r="Q207" s="148"/>
      <c r="R207" s="148"/>
      <c r="S207" s="148"/>
      <c r="T207" s="148"/>
      <c r="U207" s="148"/>
      <c r="V207" s="148"/>
      <c r="W207" s="148"/>
      <c r="X207" s="148"/>
      <c r="Y207" s="148"/>
      <c r="Z207" s="148"/>
    </row>
    <row r="208" spans="1:26" x14ac:dyDescent="0.25">
      <c r="A208" s="230"/>
      <c r="B208" s="230"/>
      <c r="C208" s="256"/>
      <c r="D208" s="230"/>
      <c r="E208" s="230"/>
      <c r="F208" s="230"/>
      <c r="G208" s="230"/>
      <c r="H208" s="230"/>
      <c r="I208" s="230"/>
      <c r="J208" s="230"/>
      <c r="K208" s="148"/>
      <c r="L208" s="148"/>
      <c r="M208" s="148"/>
      <c r="N208" s="148"/>
      <c r="O208" s="148"/>
      <c r="P208" s="148"/>
      <c r="Q208" s="148"/>
      <c r="R208" s="148"/>
      <c r="S208" s="148"/>
      <c r="T208" s="148"/>
      <c r="U208" s="148"/>
      <c r="V208" s="148"/>
      <c r="W208" s="148"/>
      <c r="X208" s="148"/>
      <c r="Y208" s="148"/>
      <c r="Z208" s="148"/>
    </row>
    <row r="209" spans="1:26" x14ac:dyDescent="0.25">
      <c r="A209" s="230"/>
      <c r="B209" s="230"/>
      <c r="C209" s="256"/>
      <c r="D209" s="230"/>
      <c r="E209" s="230"/>
      <c r="F209" s="230"/>
      <c r="G209" s="230"/>
      <c r="H209" s="230"/>
      <c r="I209" s="230"/>
      <c r="J209" s="230"/>
      <c r="K209" s="148"/>
      <c r="L209" s="148"/>
      <c r="M209" s="148"/>
      <c r="N209" s="148"/>
      <c r="O209" s="148"/>
      <c r="P209" s="148"/>
      <c r="Q209" s="148"/>
      <c r="R209" s="148"/>
      <c r="S209" s="148"/>
      <c r="T209" s="148"/>
      <c r="U209" s="148"/>
      <c r="V209" s="148"/>
      <c r="W209" s="148"/>
      <c r="X209" s="148"/>
      <c r="Y209" s="148"/>
      <c r="Z209" s="148"/>
    </row>
    <row r="210" spans="1:26" x14ac:dyDescent="0.25">
      <c r="A210" s="230"/>
      <c r="B210" s="230"/>
      <c r="C210" s="256"/>
      <c r="D210" s="230"/>
      <c r="E210" s="230"/>
      <c r="F210" s="230"/>
      <c r="G210" s="230"/>
      <c r="H210" s="230"/>
      <c r="I210" s="230"/>
      <c r="J210" s="230"/>
      <c r="K210" s="148"/>
      <c r="L210" s="148"/>
      <c r="M210" s="148"/>
      <c r="N210" s="148"/>
      <c r="O210" s="148"/>
      <c r="P210" s="148"/>
      <c r="Q210" s="148"/>
      <c r="R210" s="148"/>
      <c r="S210" s="148"/>
      <c r="T210" s="148"/>
      <c r="U210" s="148"/>
      <c r="V210" s="148"/>
      <c r="W210" s="148"/>
      <c r="X210" s="148"/>
      <c r="Y210" s="148"/>
      <c r="Z210" s="148"/>
    </row>
    <row r="211" spans="1:26" x14ac:dyDescent="0.25">
      <c r="A211" s="230"/>
      <c r="B211" s="230"/>
      <c r="C211" s="256"/>
      <c r="D211" s="230"/>
      <c r="E211" s="230"/>
      <c r="F211" s="230"/>
      <c r="G211" s="230"/>
      <c r="H211" s="230"/>
      <c r="I211" s="230"/>
      <c r="J211" s="230"/>
      <c r="K211" s="148"/>
      <c r="L211" s="148"/>
      <c r="M211" s="148"/>
      <c r="N211" s="148"/>
      <c r="O211" s="148"/>
      <c r="P211" s="148"/>
      <c r="Q211" s="148"/>
      <c r="R211" s="148"/>
      <c r="S211" s="148"/>
      <c r="T211" s="148"/>
      <c r="U211" s="148"/>
      <c r="V211" s="148"/>
      <c r="W211" s="148"/>
      <c r="X211" s="148"/>
      <c r="Y211" s="148"/>
      <c r="Z211" s="148"/>
    </row>
    <row r="212" spans="1:26" x14ac:dyDescent="0.25">
      <c r="A212" s="230"/>
      <c r="B212" s="230"/>
      <c r="C212" s="256"/>
      <c r="D212" s="230"/>
      <c r="E212" s="230"/>
      <c r="F212" s="230"/>
      <c r="G212" s="230"/>
      <c r="H212" s="230"/>
      <c r="I212" s="230"/>
      <c r="J212" s="230"/>
      <c r="K212" s="148"/>
      <c r="L212" s="148"/>
      <c r="M212" s="148"/>
      <c r="N212" s="148"/>
      <c r="O212" s="148"/>
      <c r="P212" s="148"/>
      <c r="Q212" s="148"/>
      <c r="R212" s="148"/>
      <c r="S212" s="148"/>
      <c r="T212" s="148"/>
      <c r="U212" s="148"/>
      <c r="V212" s="148"/>
      <c r="W212" s="148"/>
      <c r="X212" s="148"/>
      <c r="Y212" s="148"/>
      <c r="Z212" s="148"/>
    </row>
    <row r="213" spans="1:26" ht="18.75" x14ac:dyDescent="0.25">
      <c r="A213" s="234"/>
      <c r="B213" s="407" t="s">
        <v>5627</v>
      </c>
      <c r="C213" s="408"/>
      <c r="D213" s="408"/>
      <c r="E213" s="408"/>
      <c r="F213" s="408"/>
      <c r="G213" s="408"/>
      <c r="H213" s="408"/>
      <c r="I213" s="243"/>
      <c r="J213" s="233"/>
      <c r="K213" s="105"/>
      <c r="L213" s="105"/>
      <c r="M213" s="105"/>
      <c r="N213" s="105"/>
      <c r="O213" s="105"/>
      <c r="P213" s="105"/>
      <c r="Q213" s="105"/>
      <c r="R213" s="105"/>
      <c r="S213" s="105"/>
      <c r="T213" s="105"/>
      <c r="U213" s="105"/>
      <c r="V213" s="105"/>
      <c r="W213" s="105"/>
      <c r="X213" s="105"/>
      <c r="Y213" s="105"/>
      <c r="Z213" s="105"/>
    </row>
    <row r="214" spans="1:26" x14ac:dyDescent="0.25">
      <c r="A214" s="234"/>
      <c r="B214" s="232"/>
      <c r="C214" s="232"/>
      <c r="D214" s="232"/>
      <c r="E214" s="232"/>
      <c r="F214" s="232"/>
      <c r="G214" s="232"/>
      <c r="H214" s="232"/>
      <c r="I214" s="232"/>
      <c r="J214" s="233"/>
      <c r="K214" s="105"/>
      <c r="L214" s="105"/>
      <c r="M214" s="105"/>
      <c r="N214" s="105"/>
      <c r="O214" s="105"/>
      <c r="P214" s="105"/>
      <c r="Q214" s="105"/>
      <c r="R214" s="105"/>
      <c r="S214" s="105"/>
      <c r="T214" s="105"/>
      <c r="U214" s="105"/>
      <c r="V214" s="105"/>
      <c r="W214" s="105"/>
      <c r="X214" s="105"/>
      <c r="Y214" s="105"/>
      <c r="Z214" s="105"/>
    </row>
    <row r="215" spans="1:26" x14ac:dyDescent="0.25">
      <c r="A215" s="234"/>
      <c r="B215" s="232"/>
      <c r="C215" s="244" t="s">
        <v>1478</v>
      </c>
      <c r="D215" s="244"/>
      <c r="E215" s="245">
        <f>IF(SUM(D224:D230)=0,"NA",SUM(E224:E230)/SUM(D224:D230))</f>
        <v>1</v>
      </c>
      <c r="F215" s="246"/>
      <c r="G215" s="248"/>
      <c r="H215" s="234"/>
      <c r="I215" s="232"/>
      <c r="J215" s="233"/>
      <c r="K215" s="105"/>
      <c r="L215" s="105"/>
      <c r="M215" s="105"/>
      <c r="N215" s="105"/>
      <c r="O215" s="105"/>
      <c r="P215" s="105"/>
      <c r="Q215" s="105"/>
      <c r="R215" s="105"/>
      <c r="S215" s="105"/>
      <c r="T215" s="105"/>
      <c r="U215" s="105"/>
      <c r="V215" s="105"/>
      <c r="W215" s="105"/>
      <c r="X215" s="105"/>
      <c r="Y215" s="105"/>
      <c r="Z215" s="105"/>
    </row>
    <row r="216" spans="1:26" x14ac:dyDescent="0.25">
      <c r="A216" s="234"/>
      <c r="B216" s="234"/>
      <c r="C216" s="244" t="s">
        <v>1480</v>
      </c>
      <c r="D216" s="244"/>
      <c r="E216" s="245">
        <f>IF(SUM(D224:D230)=0,"NA",SUM(E235:E243)/SUM(D235:D243))</f>
        <v>1</v>
      </c>
      <c r="F216" s="246"/>
      <c r="G216" s="248"/>
      <c r="H216" s="234"/>
      <c r="I216" s="232"/>
      <c r="J216" s="233"/>
      <c r="K216" s="105"/>
      <c r="L216" s="105"/>
      <c r="M216" s="105"/>
      <c r="N216" s="105"/>
      <c r="O216" s="105"/>
      <c r="P216" s="105"/>
      <c r="Q216" s="105"/>
      <c r="R216" s="105"/>
      <c r="S216" s="105"/>
      <c r="T216" s="105"/>
      <c r="U216" s="105"/>
      <c r="V216" s="105"/>
      <c r="W216" s="105"/>
      <c r="X216" s="105"/>
      <c r="Y216" s="105"/>
      <c r="Z216" s="105"/>
    </row>
    <row r="217" spans="1:26" x14ac:dyDescent="0.25">
      <c r="A217" s="234"/>
      <c r="B217" s="234"/>
      <c r="C217" s="244" t="s">
        <v>1482</v>
      </c>
      <c r="D217" s="244"/>
      <c r="E217" s="177">
        <f>IF(SUM(D224:D230)=0,"NA",E215*0.6+E216*0.4)</f>
        <v>1</v>
      </c>
      <c r="F217" s="249"/>
      <c r="G217" s="235" t="s">
        <v>3917</v>
      </c>
      <c r="H217" s="234"/>
      <c r="I217" s="232"/>
      <c r="J217" s="233"/>
      <c r="K217" s="105"/>
      <c r="L217" s="105"/>
      <c r="M217" s="105"/>
      <c r="N217" s="105"/>
      <c r="O217" s="105"/>
      <c r="P217" s="105"/>
      <c r="Q217" s="105"/>
      <c r="R217" s="105"/>
      <c r="S217" s="105"/>
      <c r="T217" s="105"/>
      <c r="U217" s="105"/>
      <c r="V217" s="105"/>
      <c r="W217" s="105"/>
      <c r="X217" s="105"/>
      <c r="Y217" s="105"/>
      <c r="Z217" s="105"/>
    </row>
    <row r="218" spans="1:26" x14ac:dyDescent="0.25">
      <c r="A218" s="234"/>
      <c r="B218" s="234"/>
      <c r="C218" s="234"/>
      <c r="D218" s="234"/>
      <c r="E218" s="236"/>
      <c r="F218" s="236"/>
      <c r="G218" s="234"/>
      <c r="H218" s="234"/>
      <c r="I218" s="232"/>
      <c r="J218" s="233"/>
      <c r="K218" s="105"/>
      <c r="L218" s="105"/>
      <c r="M218" s="105"/>
      <c r="N218" s="105"/>
      <c r="O218" s="105"/>
      <c r="P218" s="105"/>
      <c r="Q218" s="105"/>
      <c r="R218" s="105"/>
      <c r="S218" s="105"/>
      <c r="T218" s="105"/>
      <c r="U218" s="105"/>
      <c r="V218" s="105"/>
      <c r="W218" s="105"/>
      <c r="X218" s="105"/>
      <c r="Y218" s="105"/>
      <c r="Z218" s="105"/>
    </row>
    <row r="219" spans="1:26" x14ac:dyDescent="0.25">
      <c r="A219" s="230"/>
      <c r="B219" s="231"/>
      <c r="C219" s="232"/>
      <c r="D219" s="231"/>
      <c r="E219" s="231"/>
      <c r="F219" s="231"/>
      <c r="G219" s="231"/>
      <c r="H219" s="232"/>
      <c r="I219" s="232"/>
      <c r="J219" s="233"/>
      <c r="K219" s="148"/>
      <c r="L219" s="148"/>
      <c r="M219" s="148"/>
      <c r="N219" s="148"/>
      <c r="O219" s="148"/>
      <c r="P219" s="148"/>
      <c r="Q219" s="148"/>
      <c r="R219" s="148"/>
      <c r="S219" s="148"/>
      <c r="T219" s="148"/>
      <c r="U219" s="148"/>
      <c r="V219" s="148"/>
      <c r="W219" s="148"/>
      <c r="X219" s="148"/>
      <c r="Y219" s="148"/>
      <c r="Z219" s="148"/>
    </row>
    <row r="220" spans="1:26" x14ac:dyDescent="0.25">
      <c r="A220" s="230"/>
      <c r="B220" s="91"/>
      <c r="C220" s="251"/>
      <c r="D220" s="252"/>
      <c r="E220" s="409"/>
      <c r="F220" s="410"/>
      <c r="G220" s="410"/>
      <c r="H220" s="252"/>
      <c r="I220" s="92"/>
      <c r="J220" s="233"/>
      <c r="K220" s="148"/>
      <c r="L220" s="148"/>
      <c r="M220" s="148"/>
      <c r="N220" s="148"/>
      <c r="O220" s="148"/>
      <c r="P220" s="148"/>
      <c r="Q220" s="148"/>
      <c r="R220" s="148"/>
      <c r="S220" s="148"/>
      <c r="T220" s="148"/>
      <c r="U220" s="148"/>
      <c r="V220" s="148"/>
      <c r="W220" s="148"/>
      <c r="X220" s="148"/>
      <c r="Y220" s="148"/>
      <c r="Z220" s="148"/>
    </row>
    <row r="221" spans="1:26" x14ac:dyDescent="0.25">
      <c r="A221" s="230"/>
      <c r="B221" s="49"/>
      <c r="C221" s="234" t="s">
        <v>1484</v>
      </c>
      <c r="D221" s="253"/>
      <c r="E221" s="253"/>
      <c r="F221" s="253"/>
      <c r="G221" s="253"/>
      <c r="H221" s="253"/>
      <c r="I221" s="93"/>
      <c r="J221" s="233"/>
      <c r="K221" s="148"/>
      <c r="L221" s="148"/>
      <c r="M221" s="148"/>
      <c r="N221" s="148"/>
      <c r="O221" s="148"/>
      <c r="P221" s="148"/>
      <c r="Q221" s="148"/>
      <c r="R221" s="148"/>
      <c r="S221" s="148"/>
      <c r="T221" s="148"/>
      <c r="U221" s="148"/>
      <c r="V221" s="148"/>
      <c r="W221" s="148"/>
      <c r="X221" s="148"/>
      <c r="Y221" s="148"/>
      <c r="Z221" s="148"/>
    </row>
    <row r="222" spans="1:26" x14ac:dyDescent="0.25">
      <c r="A222" s="230"/>
      <c r="B222" s="123"/>
      <c r="C222" s="234"/>
      <c r="D222" s="253"/>
      <c r="E222" s="253"/>
      <c r="F222" s="253"/>
      <c r="G222" s="253"/>
      <c r="H222" s="253"/>
      <c r="I222" s="93"/>
      <c r="J222" s="233"/>
      <c r="K222" s="148"/>
      <c r="L222" s="148"/>
      <c r="M222" s="148"/>
      <c r="N222" s="148"/>
      <c r="O222" s="148"/>
      <c r="P222" s="148"/>
      <c r="Q222" s="148"/>
      <c r="R222" s="148"/>
      <c r="S222" s="148"/>
      <c r="T222" s="148"/>
      <c r="U222" s="148"/>
      <c r="V222" s="148"/>
      <c r="W222" s="148"/>
      <c r="X222" s="148"/>
      <c r="Y222" s="148"/>
      <c r="Z222" s="148"/>
    </row>
    <row r="223" spans="1:26" x14ac:dyDescent="0.25">
      <c r="A223" s="230"/>
      <c r="B223" s="123"/>
      <c r="C223" s="232" t="s">
        <v>726</v>
      </c>
      <c r="D223" s="231"/>
      <c r="E223" s="231" t="s">
        <v>1485</v>
      </c>
      <c r="F223" s="231" t="s">
        <v>712</v>
      </c>
      <c r="G223" s="231" t="s">
        <v>1486</v>
      </c>
      <c r="H223" s="253"/>
      <c r="I223" s="93"/>
      <c r="J223" s="233"/>
      <c r="K223" s="148"/>
      <c r="L223" s="148"/>
      <c r="M223" s="148"/>
      <c r="N223" s="148"/>
      <c r="O223" s="148"/>
      <c r="P223" s="148"/>
      <c r="Q223" s="148"/>
      <c r="R223" s="148"/>
      <c r="S223" s="148"/>
      <c r="T223" s="148"/>
      <c r="U223" s="148"/>
      <c r="V223" s="148"/>
      <c r="W223" s="148"/>
      <c r="X223" s="148"/>
      <c r="Y223" s="148"/>
      <c r="Z223" s="148"/>
    </row>
    <row r="224" spans="1:26" x14ac:dyDescent="0.25">
      <c r="A224" s="230"/>
      <c r="B224" s="49"/>
      <c r="C224" s="124" t="s">
        <v>1487</v>
      </c>
      <c r="D224" s="153">
        <f t="shared" ref="D224:D230" si="16">IF(E224="Justificado",0,1)</f>
        <v>1</v>
      </c>
      <c r="E224" s="126">
        <v>1</v>
      </c>
      <c r="F224" s="126"/>
      <c r="G224" s="127"/>
      <c r="H224" s="253"/>
      <c r="I224" s="93"/>
      <c r="J224" s="230"/>
      <c r="K224" s="148"/>
      <c r="L224" s="148"/>
      <c r="M224" s="148"/>
      <c r="N224" s="148"/>
      <c r="O224" s="148"/>
      <c r="P224" s="148"/>
      <c r="Q224" s="148"/>
      <c r="R224" s="148"/>
      <c r="S224" s="148"/>
      <c r="T224" s="148"/>
      <c r="U224" s="148"/>
      <c r="V224" s="148"/>
      <c r="W224" s="148"/>
      <c r="X224" s="148"/>
      <c r="Y224" s="148"/>
      <c r="Z224" s="148"/>
    </row>
    <row r="225" spans="1:26" ht="24" x14ac:dyDescent="0.25">
      <c r="A225" s="230"/>
      <c r="B225" s="49"/>
      <c r="C225" s="124" t="s">
        <v>1488</v>
      </c>
      <c r="D225" s="153">
        <f t="shared" si="16"/>
        <v>1</v>
      </c>
      <c r="E225" s="126">
        <v>1</v>
      </c>
      <c r="F225" s="126"/>
      <c r="G225" s="127"/>
      <c r="H225" s="253"/>
      <c r="I225" s="93"/>
      <c r="J225" s="230"/>
      <c r="K225" s="148"/>
      <c r="L225" s="148"/>
      <c r="M225" s="148"/>
      <c r="N225" s="148"/>
      <c r="O225" s="148"/>
      <c r="P225" s="148"/>
      <c r="Q225" s="148"/>
      <c r="R225" s="148"/>
      <c r="S225" s="148"/>
      <c r="T225" s="148"/>
      <c r="U225" s="148"/>
      <c r="V225" s="148"/>
      <c r="W225" s="148"/>
      <c r="X225" s="148"/>
      <c r="Y225" s="148"/>
      <c r="Z225" s="148"/>
    </row>
    <row r="226" spans="1:26" ht="24" x14ac:dyDescent="0.25">
      <c r="A226" s="230"/>
      <c r="B226" s="49"/>
      <c r="C226" s="128" t="s">
        <v>5628</v>
      </c>
      <c r="D226" s="153">
        <f t="shared" si="16"/>
        <v>1</v>
      </c>
      <c r="E226" s="126">
        <v>1</v>
      </c>
      <c r="F226" s="126"/>
      <c r="G226" s="127"/>
      <c r="H226" s="253"/>
      <c r="I226" s="93"/>
      <c r="J226" s="230"/>
      <c r="K226" s="148"/>
      <c r="L226" s="148"/>
      <c r="M226" s="148"/>
      <c r="N226" s="148"/>
      <c r="O226" s="148"/>
      <c r="P226" s="148"/>
      <c r="Q226" s="148"/>
      <c r="R226" s="148"/>
      <c r="S226" s="148"/>
      <c r="T226" s="148"/>
      <c r="U226" s="148"/>
      <c r="V226" s="148"/>
      <c r="W226" s="148"/>
      <c r="X226" s="148"/>
      <c r="Y226" s="148"/>
      <c r="Z226" s="148"/>
    </row>
    <row r="227" spans="1:26" ht="36" x14ac:dyDescent="0.25">
      <c r="A227" s="230"/>
      <c r="B227" s="49"/>
      <c r="C227" s="128" t="s">
        <v>5629</v>
      </c>
      <c r="D227" s="153">
        <f t="shared" si="16"/>
        <v>1</v>
      </c>
      <c r="E227" s="126">
        <v>1</v>
      </c>
      <c r="F227" s="126"/>
      <c r="G227" s="127"/>
      <c r="H227" s="253"/>
      <c r="I227" s="93"/>
      <c r="J227" s="230"/>
      <c r="K227" s="148"/>
      <c r="L227" s="148"/>
      <c r="M227" s="148"/>
      <c r="N227" s="148"/>
      <c r="O227" s="148"/>
      <c r="P227" s="148"/>
      <c r="Q227" s="148"/>
      <c r="R227" s="148"/>
      <c r="S227" s="148"/>
      <c r="T227" s="148"/>
      <c r="U227" s="148"/>
      <c r="V227" s="148"/>
      <c r="W227" s="148"/>
      <c r="X227" s="148"/>
      <c r="Y227" s="148"/>
      <c r="Z227" s="148"/>
    </row>
    <row r="228" spans="1:26" x14ac:dyDescent="0.25">
      <c r="A228" s="230"/>
      <c r="B228" s="49"/>
      <c r="C228" s="128" t="s">
        <v>5630</v>
      </c>
      <c r="D228" s="153">
        <f t="shared" si="16"/>
        <v>1</v>
      </c>
      <c r="E228" s="126">
        <v>1</v>
      </c>
      <c r="F228" s="126"/>
      <c r="G228" s="127"/>
      <c r="H228" s="253"/>
      <c r="I228" s="93"/>
      <c r="J228" s="230"/>
      <c r="K228" s="148"/>
      <c r="L228" s="148"/>
      <c r="M228" s="148"/>
      <c r="N228" s="148"/>
      <c r="O228" s="148"/>
      <c r="P228" s="148"/>
      <c r="Q228" s="148"/>
      <c r="R228" s="148"/>
      <c r="S228" s="148"/>
      <c r="T228" s="148"/>
      <c r="U228" s="148"/>
      <c r="V228" s="148"/>
      <c r="W228" s="148"/>
      <c r="X228" s="148"/>
      <c r="Y228" s="148"/>
      <c r="Z228" s="148"/>
    </row>
    <row r="229" spans="1:26" x14ac:dyDescent="0.25">
      <c r="A229" s="230"/>
      <c r="B229" s="49"/>
      <c r="C229" s="128" t="s">
        <v>5631</v>
      </c>
      <c r="D229" s="153">
        <f t="shared" si="16"/>
        <v>1</v>
      </c>
      <c r="E229" s="126">
        <v>1</v>
      </c>
      <c r="F229" s="126"/>
      <c r="G229" s="127"/>
      <c r="H229" s="253"/>
      <c r="I229" s="129"/>
      <c r="J229" s="230"/>
      <c r="K229" s="148"/>
      <c r="L229" s="148"/>
      <c r="M229" s="148"/>
      <c r="N229" s="148"/>
      <c r="O229" s="148"/>
      <c r="P229" s="148"/>
      <c r="Q229" s="148"/>
      <c r="R229" s="148"/>
      <c r="S229" s="148"/>
      <c r="T229" s="148"/>
      <c r="U229" s="148"/>
      <c r="V229" s="148"/>
      <c r="W229" s="148"/>
      <c r="X229" s="148"/>
      <c r="Y229" s="148"/>
      <c r="Z229" s="148"/>
    </row>
    <row r="230" spans="1:26" x14ac:dyDescent="0.25">
      <c r="A230" s="230"/>
      <c r="B230" s="49"/>
      <c r="C230" s="128" t="s">
        <v>5632</v>
      </c>
      <c r="D230" s="153">
        <f t="shared" si="16"/>
        <v>1</v>
      </c>
      <c r="E230" s="126">
        <v>1</v>
      </c>
      <c r="F230" s="126"/>
      <c r="G230" s="127"/>
      <c r="H230" s="253"/>
      <c r="I230" s="129"/>
      <c r="J230" s="230"/>
      <c r="K230" s="148"/>
      <c r="L230" s="148"/>
      <c r="M230" s="148"/>
      <c r="N230" s="148"/>
      <c r="O230" s="148"/>
      <c r="P230" s="148"/>
      <c r="Q230" s="148"/>
      <c r="R230" s="148"/>
      <c r="S230" s="148"/>
      <c r="T230" s="148"/>
      <c r="U230" s="148"/>
      <c r="V230" s="148"/>
      <c r="W230" s="148"/>
      <c r="X230" s="148"/>
      <c r="Y230" s="148"/>
      <c r="Z230" s="148"/>
    </row>
    <row r="231" spans="1:26" x14ac:dyDescent="0.25">
      <c r="A231" s="230"/>
      <c r="B231" s="49"/>
      <c r="C231" s="234"/>
      <c r="D231" s="253"/>
      <c r="E231" s="253"/>
      <c r="F231" s="253"/>
      <c r="G231" s="253"/>
      <c r="H231" s="253"/>
      <c r="I231" s="129"/>
      <c r="J231" s="230"/>
      <c r="K231" s="148"/>
      <c r="L231" s="148"/>
      <c r="M231" s="148"/>
      <c r="N231" s="148"/>
      <c r="O231" s="148"/>
      <c r="P231" s="148"/>
      <c r="Q231" s="148"/>
      <c r="R231" s="148"/>
      <c r="S231" s="148"/>
      <c r="T231" s="148"/>
      <c r="U231" s="148"/>
      <c r="V231" s="148"/>
      <c r="W231" s="148"/>
      <c r="X231" s="148"/>
      <c r="Y231" s="148"/>
      <c r="Z231" s="148"/>
    </row>
    <row r="232" spans="1:26" x14ac:dyDescent="0.25">
      <c r="A232" s="230"/>
      <c r="B232" s="49"/>
      <c r="C232" s="234" t="s">
        <v>1480</v>
      </c>
      <c r="D232" s="253"/>
      <c r="E232" s="253"/>
      <c r="F232" s="253"/>
      <c r="G232" s="253"/>
      <c r="H232" s="253"/>
      <c r="I232" s="129"/>
      <c r="J232" s="230"/>
      <c r="K232" s="148"/>
      <c r="L232" s="148"/>
      <c r="M232" s="148"/>
      <c r="N232" s="148"/>
      <c r="O232" s="148"/>
      <c r="P232" s="148"/>
      <c r="Q232" s="148"/>
      <c r="R232" s="148"/>
      <c r="S232" s="148"/>
      <c r="T232" s="148"/>
      <c r="U232" s="148"/>
      <c r="V232" s="148"/>
      <c r="W232" s="148"/>
      <c r="X232" s="148"/>
      <c r="Y232" s="148"/>
      <c r="Z232" s="148"/>
    </row>
    <row r="233" spans="1:26" x14ac:dyDescent="0.25">
      <c r="A233" s="230"/>
      <c r="B233" s="49"/>
      <c r="C233" s="234"/>
      <c r="D233" s="253"/>
      <c r="E233" s="253"/>
      <c r="F233" s="253"/>
      <c r="G233" s="253"/>
      <c r="H233" s="253"/>
      <c r="I233" s="129"/>
      <c r="J233" s="230"/>
      <c r="K233" s="148"/>
      <c r="L233" s="148"/>
      <c r="M233" s="148"/>
      <c r="N233" s="148"/>
      <c r="O233" s="148"/>
      <c r="P233" s="148"/>
      <c r="Q233" s="148"/>
      <c r="R233" s="148"/>
      <c r="S233" s="148"/>
      <c r="T233" s="148"/>
      <c r="U233" s="148"/>
      <c r="V233" s="148"/>
      <c r="W233" s="148"/>
      <c r="X233" s="148"/>
      <c r="Y233" s="148"/>
      <c r="Z233" s="148"/>
    </row>
    <row r="234" spans="1:26" x14ac:dyDescent="0.25">
      <c r="A234" s="230"/>
      <c r="B234" s="49"/>
      <c r="C234" s="232" t="s">
        <v>726</v>
      </c>
      <c r="D234" s="231"/>
      <c r="E234" s="231" t="s">
        <v>1485</v>
      </c>
      <c r="F234" s="231" t="s">
        <v>712</v>
      </c>
      <c r="G234" s="231" t="s">
        <v>1486</v>
      </c>
      <c r="H234" s="253"/>
      <c r="I234" s="129"/>
      <c r="J234" s="230"/>
      <c r="K234" s="148"/>
      <c r="L234" s="148"/>
      <c r="M234" s="148"/>
      <c r="N234" s="148"/>
      <c r="O234" s="148"/>
      <c r="P234" s="148"/>
      <c r="Q234" s="148"/>
      <c r="R234" s="148"/>
      <c r="S234" s="148"/>
      <c r="T234" s="148"/>
      <c r="U234" s="148"/>
      <c r="V234" s="148"/>
      <c r="W234" s="148"/>
      <c r="X234" s="148"/>
      <c r="Y234" s="148"/>
      <c r="Z234" s="148"/>
    </row>
    <row r="235" spans="1:26" x14ac:dyDescent="0.25">
      <c r="A235" s="230"/>
      <c r="B235" s="49"/>
      <c r="C235" s="130" t="s">
        <v>5633</v>
      </c>
      <c r="D235" s="153">
        <f t="shared" ref="D235:D241" si="17">IF(E235="Justificado",0,1)</f>
        <v>1</v>
      </c>
      <c r="E235" s="126">
        <v>1</v>
      </c>
      <c r="F235" s="126"/>
      <c r="G235" s="127"/>
      <c r="H235" s="253"/>
      <c r="I235" s="129"/>
      <c r="J235" s="230"/>
      <c r="K235" s="148"/>
      <c r="L235" s="148"/>
      <c r="M235" s="148"/>
      <c r="N235" s="148"/>
      <c r="O235" s="148"/>
      <c r="P235" s="148"/>
      <c r="Q235" s="148"/>
      <c r="R235" s="148"/>
      <c r="S235" s="148"/>
      <c r="T235" s="148"/>
      <c r="U235" s="148"/>
      <c r="V235" s="148"/>
      <c r="W235" s="148"/>
      <c r="X235" s="148"/>
      <c r="Y235" s="148"/>
      <c r="Z235" s="148"/>
    </row>
    <row r="236" spans="1:26" ht="36" x14ac:dyDescent="0.25">
      <c r="A236" s="230"/>
      <c r="B236" s="49"/>
      <c r="C236" s="124" t="s">
        <v>2872</v>
      </c>
      <c r="D236" s="153">
        <f t="shared" si="17"/>
        <v>1</v>
      </c>
      <c r="E236" s="126">
        <v>1</v>
      </c>
      <c r="F236" s="126"/>
      <c r="G236" s="127"/>
      <c r="H236" s="253"/>
      <c r="I236" s="129"/>
      <c r="J236" s="230"/>
      <c r="K236" s="148"/>
      <c r="L236" s="148"/>
      <c r="M236" s="148"/>
      <c r="N236" s="148"/>
      <c r="O236" s="148"/>
      <c r="P236" s="148"/>
      <c r="Q236" s="148"/>
      <c r="R236" s="148"/>
      <c r="S236" s="148"/>
      <c r="T236" s="148"/>
      <c r="U236" s="148"/>
      <c r="V236" s="148"/>
      <c r="W236" s="148"/>
      <c r="X236" s="148"/>
      <c r="Y236" s="148"/>
      <c r="Z236" s="148"/>
    </row>
    <row r="237" spans="1:26" ht="36" x14ac:dyDescent="0.25">
      <c r="A237" s="230"/>
      <c r="B237" s="49"/>
      <c r="C237" s="124" t="s">
        <v>2873</v>
      </c>
      <c r="D237" s="153">
        <f t="shared" si="17"/>
        <v>1</v>
      </c>
      <c r="E237" s="126">
        <v>1</v>
      </c>
      <c r="F237" s="126"/>
      <c r="G237" s="127"/>
      <c r="H237" s="253"/>
      <c r="I237" s="129"/>
      <c r="J237" s="230"/>
      <c r="K237" s="148"/>
      <c r="L237" s="148"/>
      <c r="M237" s="148"/>
      <c r="N237" s="148"/>
      <c r="O237" s="148"/>
      <c r="P237" s="148"/>
      <c r="Q237" s="148"/>
      <c r="R237" s="148"/>
      <c r="S237" s="148"/>
      <c r="T237" s="148"/>
      <c r="U237" s="148"/>
      <c r="V237" s="148"/>
      <c r="W237" s="148"/>
      <c r="X237" s="148"/>
      <c r="Y237" s="148"/>
      <c r="Z237" s="148"/>
    </row>
    <row r="238" spans="1:26" ht="36" x14ac:dyDescent="0.25">
      <c r="A238" s="230"/>
      <c r="B238" s="49"/>
      <c r="C238" s="124" t="s">
        <v>2428</v>
      </c>
      <c r="D238" s="153">
        <f t="shared" si="17"/>
        <v>1</v>
      </c>
      <c r="E238" s="126">
        <v>1</v>
      </c>
      <c r="F238" s="126"/>
      <c r="G238" s="127"/>
      <c r="H238" s="253"/>
      <c r="I238" s="129"/>
      <c r="J238" s="230"/>
      <c r="K238" s="148"/>
      <c r="L238" s="148"/>
      <c r="M238" s="148"/>
      <c r="N238" s="148"/>
      <c r="O238" s="148"/>
      <c r="P238" s="148"/>
      <c r="Q238" s="148"/>
      <c r="R238" s="148"/>
      <c r="S238" s="148"/>
      <c r="T238" s="148"/>
      <c r="U238" s="148"/>
      <c r="V238" s="148"/>
      <c r="W238" s="148"/>
      <c r="X238" s="148"/>
      <c r="Y238" s="148"/>
      <c r="Z238" s="148"/>
    </row>
    <row r="239" spans="1:26" ht="24" x14ac:dyDescent="0.25">
      <c r="A239" s="230"/>
      <c r="B239" s="49"/>
      <c r="C239" s="124" t="s">
        <v>2429</v>
      </c>
      <c r="D239" s="153">
        <f t="shared" si="17"/>
        <v>1</v>
      </c>
      <c r="E239" s="126">
        <v>1</v>
      </c>
      <c r="F239" s="126"/>
      <c r="G239" s="127"/>
      <c r="H239" s="253"/>
      <c r="I239" s="129"/>
      <c r="J239" s="230"/>
      <c r="K239" s="148"/>
      <c r="L239" s="148"/>
      <c r="M239" s="148"/>
      <c r="N239" s="148"/>
      <c r="O239" s="148"/>
      <c r="P239" s="148"/>
      <c r="Q239" s="148"/>
      <c r="R239" s="148"/>
      <c r="S239" s="148"/>
      <c r="T239" s="148"/>
      <c r="U239" s="148"/>
      <c r="V239" s="148"/>
      <c r="W239" s="148"/>
      <c r="X239" s="148"/>
      <c r="Y239" s="148"/>
      <c r="Z239" s="148"/>
    </row>
    <row r="240" spans="1:26" ht="24" x14ac:dyDescent="0.25">
      <c r="A240" s="230"/>
      <c r="B240" s="49"/>
      <c r="C240" s="124" t="s">
        <v>2430</v>
      </c>
      <c r="D240" s="153">
        <f t="shared" si="17"/>
        <v>1</v>
      </c>
      <c r="E240" s="126">
        <v>1</v>
      </c>
      <c r="F240" s="126"/>
      <c r="G240" s="127"/>
      <c r="H240" s="253"/>
      <c r="I240" s="129"/>
      <c r="J240" s="230"/>
      <c r="K240" s="148"/>
      <c r="L240" s="148"/>
      <c r="M240" s="148"/>
      <c r="N240" s="148"/>
      <c r="O240" s="148"/>
      <c r="P240" s="148"/>
      <c r="Q240" s="148"/>
      <c r="R240" s="148"/>
      <c r="S240" s="148"/>
      <c r="T240" s="148"/>
      <c r="U240" s="148"/>
      <c r="V240" s="148"/>
      <c r="W240" s="148"/>
      <c r="X240" s="148"/>
      <c r="Y240" s="148"/>
      <c r="Z240" s="148"/>
    </row>
    <row r="241" spans="1:26" ht="36" x14ac:dyDescent="0.25">
      <c r="A241" s="230"/>
      <c r="B241" s="49"/>
      <c r="C241" s="124" t="s">
        <v>2431</v>
      </c>
      <c r="D241" s="153">
        <f t="shared" si="17"/>
        <v>1</v>
      </c>
      <c r="E241" s="126">
        <v>1</v>
      </c>
      <c r="F241" s="126"/>
      <c r="G241" s="127"/>
      <c r="H241" s="253"/>
      <c r="I241" s="129"/>
      <c r="J241" s="230"/>
      <c r="K241" s="148"/>
      <c r="L241" s="148"/>
      <c r="M241" s="148"/>
      <c r="N241" s="148"/>
      <c r="O241" s="148"/>
      <c r="P241" s="148"/>
      <c r="Q241" s="148"/>
      <c r="R241" s="148"/>
      <c r="S241" s="148"/>
      <c r="T241" s="148"/>
      <c r="U241" s="148"/>
      <c r="V241" s="148"/>
      <c r="W241" s="148"/>
      <c r="X241" s="148"/>
      <c r="Y241" s="148"/>
      <c r="Z241" s="148"/>
    </row>
    <row r="242" spans="1:26" ht="36" x14ac:dyDescent="0.25">
      <c r="A242" s="230"/>
      <c r="B242" s="49"/>
      <c r="C242" s="130" t="s">
        <v>5634</v>
      </c>
      <c r="D242" s="153">
        <f t="shared" ref="D242:D243" si="18">IF(E242="Justificado",0,1)</f>
        <v>1</v>
      </c>
      <c r="E242" s="126">
        <v>1</v>
      </c>
      <c r="F242" s="126"/>
      <c r="G242" s="127"/>
      <c r="H242" s="253"/>
      <c r="I242" s="129"/>
      <c r="J242" s="230"/>
      <c r="K242" s="148"/>
      <c r="L242" s="148"/>
      <c r="M242" s="148"/>
      <c r="N242" s="148"/>
      <c r="O242" s="148"/>
      <c r="P242" s="148"/>
      <c r="Q242" s="148"/>
      <c r="R242" s="148"/>
      <c r="S242" s="148"/>
      <c r="T242" s="148"/>
      <c r="U242" s="148"/>
      <c r="V242" s="148"/>
      <c r="W242" s="148"/>
      <c r="X242" s="148"/>
      <c r="Y242" s="148"/>
      <c r="Z242" s="148"/>
    </row>
    <row r="243" spans="1:26" x14ac:dyDescent="0.25">
      <c r="A243" s="230"/>
      <c r="B243" s="49"/>
      <c r="C243" s="124" t="s">
        <v>2433</v>
      </c>
      <c r="D243" s="153">
        <f t="shared" si="18"/>
        <v>1</v>
      </c>
      <c r="E243" s="126">
        <v>1</v>
      </c>
      <c r="F243" s="126"/>
      <c r="G243" s="127"/>
      <c r="H243" s="253"/>
      <c r="I243" s="129"/>
      <c r="J243" s="230"/>
      <c r="K243" s="148"/>
      <c r="L243" s="148"/>
      <c r="M243" s="148"/>
      <c r="N243" s="148"/>
      <c r="O243" s="148"/>
      <c r="P243" s="148"/>
      <c r="Q243" s="148"/>
      <c r="R243" s="148"/>
      <c r="S243" s="148"/>
      <c r="T243" s="148"/>
      <c r="U243" s="148"/>
      <c r="V243" s="148"/>
      <c r="W243" s="148"/>
      <c r="X243" s="148"/>
      <c r="Y243" s="148"/>
      <c r="Z243" s="148"/>
    </row>
    <row r="244" spans="1:26" x14ac:dyDescent="0.25">
      <c r="A244" s="230"/>
      <c r="B244" s="97"/>
      <c r="C244" s="254"/>
      <c r="D244" s="255"/>
      <c r="E244" s="255"/>
      <c r="F244" s="255"/>
      <c r="G244" s="255"/>
      <c r="H244" s="255"/>
      <c r="I244" s="98"/>
      <c r="J244" s="230"/>
      <c r="K244" s="148"/>
      <c r="L244" s="148"/>
      <c r="M244" s="148"/>
      <c r="N244" s="148"/>
      <c r="O244" s="148"/>
      <c r="P244" s="148"/>
      <c r="Q244" s="148"/>
      <c r="R244" s="148"/>
      <c r="S244" s="148"/>
      <c r="T244" s="148"/>
      <c r="U244" s="148"/>
      <c r="V244" s="148"/>
      <c r="W244" s="148"/>
      <c r="X244" s="148"/>
      <c r="Y244" s="148"/>
      <c r="Z244" s="148"/>
    </row>
    <row r="245" spans="1:26" x14ac:dyDescent="0.25">
      <c r="A245" s="230"/>
      <c r="B245" s="230"/>
      <c r="C245" s="256"/>
      <c r="D245" s="230"/>
      <c r="E245" s="230"/>
      <c r="F245" s="230"/>
      <c r="G245" s="230"/>
      <c r="H245" s="230"/>
      <c r="I245" s="230"/>
      <c r="J245" s="230"/>
      <c r="K245" s="148"/>
      <c r="L245" s="148"/>
      <c r="M245" s="148"/>
      <c r="N245" s="148"/>
      <c r="O245" s="148"/>
      <c r="P245" s="148"/>
      <c r="Q245" s="148"/>
      <c r="R245" s="148"/>
      <c r="S245" s="148"/>
      <c r="T245" s="148"/>
      <c r="U245" s="148"/>
      <c r="V245" s="148"/>
      <c r="W245" s="148"/>
      <c r="X245" s="148"/>
      <c r="Y245" s="148"/>
      <c r="Z245" s="148"/>
    </row>
    <row r="246" spans="1:26" x14ac:dyDescent="0.25">
      <c r="A246" s="230"/>
      <c r="B246" s="230"/>
      <c r="C246" s="256"/>
      <c r="D246" s="230"/>
      <c r="E246" s="230"/>
      <c r="F246" s="230"/>
      <c r="G246" s="230"/>
      <c r="H246" s="230"/>
      <c r="I246" s="230"/>
      <c r="J246" s="230"/>
      <c r="K246" s="148"/>
      <c r="L246" s="148"/>
      <c r="M246" s="148"/>
      <c r="N246" s="148"/>
      <c r="O246" s="148"/>
      <c r="P246" s="148"/>
      <c r="Q246" s="148"/>
      <c r="R246" s="148"/>
      <c r="S246" s="148"/>
      <c r="T246" s="148"/>
      <c r="U246" s="148"/>
      <c r="V246" s="148"/>
      <c r="W246" s="148"/>
      <c r="X246" s="148"/>
      <c r="Y246" s="148"/>
      <c r="Z246" s="148"/>
    </row>
    <row r="247" spans="1:26" x14ac:dyDescent="0.25">
      <c r="A247" s="230"/>
      <c r="B247" s="230"/>
      <c r="C247" s="256"/>
      <c r="D247" s="230"/>
      <c r="E247" s="230"/>
      <c r="F247" s="230"/>
      <c r="G247" s="230"/>
      <c r="H247" s="230"/>
      <c r="I247" s="230"/>
      <c r="J247" s="230"/>
      <c r="K247" s="148"/>
      <c r="L247" s="148"/>
      <c r="M247" s="148"/>
      <c r="N247" s="148"/>
      <c r="O247" s="148"/>
      <c r="P247" s="148"/>
      <c r="Q247" s="148"/>
      <c r="R247" s="148"/>
      <c r="S247" s="148"/>
      <c r="T247" s="148"/>
      <c r="U247" s="148"/>
      <c r="V247" s="148"/>
      <c r="W247" s="148"/>
      <c r="X247" s="148"/>
      <c r="Y247" s="148"/>
      <c r="Z247" s="148"/>
    </row>
    <row r="248" spans="1:26" x14ac:dyDescent="0.25">
      <c r="A248" s="230"/>
      <c r="B248" s="230"/>
      <c r="C248" s="256"/>
      <c r="D248" s="230"/>
      <c r="E248" s="230"/>
      <c r="F248" s="230"/>
      <c r="G248" s="230"/>
      <c r="H248" s="230"/>
      <c r="I248" s="230"/>
      <c r="J248" s="230"/>
      <c r="K248" s="148"/>
      <c r="L248" s="148"/>
      <c r="M248" s="148"/>
      <c r="N248" s="148"/>
      <c r="O248" s="148"/>
      <c r="P248" s="148"/>
      <c r="Q248" s="148"/>
      <c r="R248" s="148"/>
      <c r="S248" s="148"/>
      <c r="T248" s="148"/>
      <c r="U248" s="148"/>
      <c r="V248" s="148"/>
      <c r="W248" s="148"/>
      <c r="X248" s="148"/>
      <c r="Y248" s="148"/>
      <c r="Z248" s="148"/>
    </row>
    <row r="249" spans="1:26" x14ac:dyDescent="0.25">
      <c r="A249" s="230"/>
      <c r="B249" s="230"/>
      <c r="C249" s="256"/>
      <c r="D249" s="230"/>
      <c r="E249" s="230"/>
      <c r="F249" s="230"/>
      <c r="G249" s="230"/>
      <c r="H249" s="230"/>
      <c r="I249" s="230"/>
      <c r="J249" s="230"/>
      <c r="K249" s="148"/>
      <c r="L249" s="148"/>
      <c r="M249" s="148"/>
      <c r="N249" s="148"/>
      <c r="O249" s="148"/>
      <c r="P249" s="148"/>
      <c r="Q249" s="148"/>
      <c r="R249" s="148"/>
      <c r="S249" s="148"/>
      <c r="T249" s="148"/>
      <c r="U249" s="148"/>
      <c r="V249" s="148"/>
      <c r="W249" s="148"/>
      <c r="X249" s="148"/>
      <c r="Y249" s="148"/>
      <c r="Z249" s="148"/>
    </row>
    <row r="250" spans="1:26" x14ac:dyDescent="0.25">
      <c r="A250" s="230"/>
      <c r="B250" s="230"/>
      <c r="C250" s="256"/>
      <c r="D250" s="230"/>
      <c r="E250" s="230"/>
      <c r="F250" s="230"/>
      <c r="G250" s="230"/>
      <c r="H250" s="230"/>
      <c r="I250" s="230"/>
      <c r="J250" s="230"/>
      <c r="K250" s="148"/>
      <c r="L250" s="148"/>
      <c r="M250" s="148"/>
      <c r="N250" s="148"/>
      <c r="O250" s="148"/>
      <c r="P250" s="148"/>
      <c r="Q250" s="148"/>
      <c r="R250" s="148"/>
      <c r="S250" s="148"/>
      <c r="T250" s="148"/>
      <c r="U250" s="148"/>
      <c r="V250" s="148"/>
      <c r="W250" s="148"/>
      <c r="X250" s="148"/>
      <c r="Y250" s="148"/>
      <c r="Z250" s="148"/>
    </row>
    <row r="251" spans="1:26" ht="18.75" x14ac:dyDescent="0.25">
      <c r="A251" s="234"/>
      <c r="B251" s="407" t="s">
        <v>5635</v>
      </c>
      <c r="C251" s="408"/>
      <c r="D251" s="408"/>
      <c r="E251" s="408"/>
      <c r="F251" s="408"/>
      <c r="G251" s="408"/>
      <c r="H251" s="408"/>
      <c r="I251" s="243"/>
      <c r="J251" s="233"/>
      <c r="K251" s="105"/>
      <c r="L251" s="105"/>
      <c r="M251" s="105"/>
      <c r="N251" s="105"/>
      <c r="O251" s="105"/>
      <c r="P251" s="105"/>
      <c r="Q251" s="105"/>
      <c r="R251" s="105"/>
      <c r="S251" s="105"/>
      <c r="T251" s="105"/>
      <c r="U251" s="105"/>
      <c r="V251" s="105"/>
      <c r="W251" s="105"/>
      <c r="X251" s="105"/>
      <c r="Y251" s="105"/>
      <c r="Z251" s="105"/>
    </row>
    <row r="252" spans="1:26" x14ac:dyDescent="0.25">
      <c r="A252" s="234"/>
      <c r="B252" s="232"/>
      <c r="C252" s="232"/>
      <c r="D252" s="232"/>
      <c r="E252" s="232"/>
      <c r="F252" s="232"/>
      <c r="G252" s="232"/>
      <c r="H252" s="232"/>
      <c r="I252" s="232"/>
      <c r="J252" s="233"/>
      <c r="K252" s="105"/>
      <c r="L252" s="105"/>
      <c r="M252" s="105"/>
      <c r="N252" s="105"/>
      <c r="O252" s="105"/>
      <c r="P252" s="105"/>
      <c r="Q252" s="105"/>
      <c r="R252" s="105"/>
      <c r="S252" s="105"/>
      <c r="T252" s="105"/>
      <c r="U252" s="105"/>
      <c r="V252" s="105"/>
      <c r="W252" s="105"/>
      <c r="X252" s="105"/>
      <c r="Y252" s="105"/>
      <c r="Z252" s="105"/>
    </row>
    <row r="253" spans="1:26" x14ac:dyDescent="0.25">
      <c r="A253" s="234"/>
      <c r="B253" s="232"/>
      <c r="C253" s="244" t="s">
        <v>1478</v>
      </c>
      <c r="D253" s="244"/>
      <c r="E253" s="245">
        <f>IF(SUM(D262:D268)=0,"NA",SUM(E262:E268)/SUM(D262:D268))</f>
        <v>1</v>
      </c>
      <c r="F253" s="246"/>
      <c r="G253" s="248"/>
      <c r="H253" s="234"/>
      <c r="I253" s="232"/>
      <c r="J253" s="233"/>
      <c r="K253" s="105"/>
      <c r="L253" s="105"/>
      <c r="M253" s="105"/>
      <c r="N253" s="105"/>
      <c r="O253" s="105"/>
      <c r="P253" s="105"/>
      <c r="Q253" s="105"/>
      <c r="R253" s="105"/>
      <c r="S253" s="105"/>
      <c r="T253" s="105"/>
      <c r="U253" s="105"/>
      <c r="V253" s="105"/>
      <c r="W253" s="105"/>
      <c r="X253" s="105"/>
      <c r="Y253" s="105"/>
      <c r="Z253" s="105"/>
    </row>
    <row r="254" spans="1:26" x14ac:dyDescent="0.25">
      <c r="A254" s="234"/>
      <c r="B254" s="234"/>
      <c r="C254" s="244" t="s">
        <v>1480</v>
      </c>
      <c r="D254" s="244"/>
      <c r="E254" s="245">
        <f>IF(SUM(D262:D268)=0,"NA",SUM(E273:E281)/SUM(D273:D281))</f>
        <v>1</v>
      </c>
      <c r="F254" s="246"/>
      <c r="G254" s="248"/>
      <c r="H254" s="234"/>
      <c r="I254" s="232"/>
      <c r="J254" s="233"/>
      <c r="K254" s="105"/>
      <c r="L254" s="105"/>
      <c r="M254" s="105"/>
      <c r="N254" s="105"/>
      <c r="O254" s="105"/>
      <c r="P254" s="105"/>
      <c r="Q254" s="105"/>
      <c r="R254" s="105"/>
      <c r="S254" s="105"/>
      <c r="T254" s="105"/>
      <c r="U254" s="105"/>
      <c r="V254" s="105"/>
      <c r="W254" s="105"/>
      <c r="X254" s="105"/>
      <c r="Y254" s="105"/>
      <c r="Z254" s="105"/>
    </row>
    <row r="255" spans="1:26" x14ac:dyDescent="0.25">
      <c r="A255" s="234"/>
      <c r="B255" s="234"/>
      <c r="C255" s="244" t="s">
        <v>1482</v>
      </c>
      <c r="D255" s="244"/>
      <c r="E255" s="177">
        <f>IF(SUM(D264:D268)=0,"NA",E253*0.6+E254*0.4)</f>
        <v>1</v>
      </c>
      <c r="F255" s="249"/>
      <c r="G255" s="235" t="s">
        <v>3917</v>
      </c>
      <c r="H255" s="234"/>
      <c r="I255" s="232"/>
      <c r="J255" s="233"/>
      <c r="K255" s="105"/>
      <c r="L255" s="105"/>
      <c r="M255" s="105"/>
      <c r="N255" s="105"/>
      <c r="O255" s="105"/>
      <c r="P255" s="105"/>
      <c r="Q255" s="105"/>
      <c r="R255" s="105"/>
      <c r="S255" s="105"/>
      <c r="T255" s="105"/>
      <c r="U255" s="105"/>
      <c r="V255" s="105"/>
      <c r="W255" s="105"/>
      <c r="X255" s="105"/>
      <c r="Y255" s="105"/>
      <c r="Z255" s="105"/>
    </row>
    <row r="256" spans="1:26" x14ac:dyDescent="0.25">
      <c r="A256" s="234"/>
      <c r="B256" s="234"/>
      <c r="C256" s="234"/>
      <c r="D256" s="234"/>
      <c r="E256" s="236"/>
      <c r="F256" s="236"/>
      <c r="G256" s="234"/>
      <c r="H256" s="234"/>
      <c r="I256" s="232"/>
      <c r="J256" s="233"/>
      <c r="K256" s="105"/>
      <c r="L256" s="105"/>
      <c r="M256" s="105"/>
      <c r="N256" s="105"/>
      <c r="O256" s="105"/>
      <c r="P256" s="105"/>
      <c r="Q256" s="105"/>
      <c r="R256" s="105"/>
      <c r="S256" s="105"/>
      <c r="T256" s="105"/>
      <c r="U256" s="105"/>
      <c r="V256" s="105"/>
      <c r="W256" s="105"/>
      <c r="X256" s="105"/>
      <c r="Y256" s="105"/>
      <c r="Z256" s="105"/>
    </row>
    <row r="257" spans="1:26" x14ac:dyDescent="0.25">
      <c r="A257" s="230"/>
      <c r="B257" s="231"/>
      <c r="C257" s="232"/>
      <c r="D257" s="231"/>
      <c r="E257" s="231"/>
      <c r="F257" s="231"/>
      <c r="G257" s="231"/>
      <c r="H257" s="232"/>
      <c r="I257" s="232"/>
      <c r="J257" s="233"/>
      <c r="K257" s="148"/>
      <c r="L257" s="148"/>
      <c r="M257" s="148"/>
      <c r="N257" s="148"/>
      <c r="O257" s="148"/>
      <c r="P257" s="148"/>
      <c r="Q257" s="148"/>
      <c r="R257" s="148"/>
      <c r="S257" s="148"/>
      <c r="T257" s="148"/>
      <c r="U257" s="148"/>
      <c r="V257" s="148"/>
      <c r="W257" s="148"/>
      <c r="X257" s="148"/>
      <c r="Y257" s="148"/>
      <c r="Z257" s="148"/>
    </row>
    <row r="258" spans="1:26" x14ac:dyDescent="0.25">
      <c r="A258" s="230"/>
      <c r="B258" s="91"/>
      <c r="C258" s="251"/>
      <c r="D258" s="252"/>
      <c r="E258" s="409"/>
      <c r="F258" s="410"/>
      <c r="G258" s="410"/>
      <c r="H258" s="252"/>
      <c r="I258" s="92"/>
      <c r="J258" s="233"/>
      <c r="K258" s="148"/>
      <c r="L258" s="148"/>
      <c r="M258" s="148"/>
      <c r="N258" s="148"/>
      <c r="O258" s="148"/>
      <c r="P258" s="148"/>
      <c r="Q258" s="148"/>
      <c r="R258" s="148"/>
      <c r="S258" s="148"/>
      <c r="T258" s="148"/>
      <c r="U258" s="148"/>
      <c r="V258" s="148"/>
      <c r="W258" s="148"/>
      <c r="X258" s="148"/>
      <c r="Y258" s="148"/>
      <c r="Z258" s="148"/>
    </row>
    <row r="259" spans="1:26" x14ac:dyDescent="0.25">
      <c r="A259" s="230"/>
      <c r="B259" s="49"/>
      <c r="C259" s="234" t="s">
        <v>1484</v>
      </c>
      <c r="D259" s="253"/>
      <c r="E259" s="253"/>
      <c r="F259" s="253"/>
      <c r="G259" s="253"/>
      <c r="H259" s="253"/>
      <c r="I259" s="93"/>
      <c r="J259" s="233"/>
      <c r="K259" s="148"/>
      <c r="L259" s="148"/>
      <c r="M259" s="148"/>
      <c r="N259" s="148"/>
      <c r="O259" s="148"/>
      <c r="P259" s="148"/>
      <c r="Q259" s="148"/>
      <c r="R259" s="148"/>
      <c r="S259" s="148"/>
      <c r="T259" s="148"/>
      <c r="U259" s="148"/>
      <c r="V259" s="148"/>
      <c r="W259" s="148"/>
      <c r="X259" s="148"/>
      <c r="Y259" s="148"/>
      <c r="Z259" s="148"/>
    </row>
    <row r="260" spans="1:26" x14ac:dyDescent="0.25">
      <c r="A260" s="230"/>
      <c r="B260" s="123"/>
      <c r="C260" s="234"/>
      <c r="D260" s="253"/>
      <c r="E260" s="253"/>
      <c r="F260" s="253"/>
      <c r="G260" s="253"/>
      <c r="H260" s="253"/>
      <c r="I260" s="93"/>
      <c r="J260" s="233"/>
      <c r="K260" s="148"/>
      <c r="L260" s="148"/>
      <c r="M260" s="148"/>
      <c r="N260" s="148"/>
      <c r="O260" s="148"/>
      <c r="P260" s="148"/>
      <c r="Q260" s="148"/>
      <c r="R260" s="148"/>
      <c r="S260" s="148"/>
      <c r="T260" s="148"/>
      <c r="U260" s="148"/>
      <c r="V260" s="148"/>
      <c r="W260" s="148"/>
      <c r="X260" s="148"/>
      <c r="Y260" s="148"/>
      <c r="Z260" s="148"/>
    </row>
    <row r="261" spans="1:26" x14ac:dyDescent="0.25">
      <c r="A261" s="230"/>
      <c r="B261" s="123"/>
      <c r="C261" s="232" t="s">
        <v>726</v>
      </c>
      <c r="D261" s="231"/>
      <c r="E261" s="231" t="s">
        <v>1485</v>
      </c>
      <c r="F261" s="231" t="s">
        <v>712</v>
      </c>
      <c r="G261" s="231" t="s">
        <v>1486</v>
      </c>
      <c r="H261" s="253"/>
      <c r="I261" s="93"/>
      <c r="J261" s="233"/>
      <c r="K261" s="148"/>
      <c r="L261" s="148"/>
      <c r="M261" s="148"/>
      <c r="N261" s="148"/>
      <c r="O261" s="148"/>
      <c r="P261" s="148"/>
      <c r="Q261" s="148"/>
      <c r="R261" s="148"/>
      <c r="S261" s="148"/>
      <c r="T261" s="148"/>
      <c r="U261" s="148"/>
      <c r="V261" s="148"/>
      <c r="W261" s="148"/>
      <c r="X261" s="148"/>
      <c r="Y261" s="148"/>
      <c r="Z261" s="148"/>
    </row>
    <row r="262" spans="1:26" x14ac:dyDescent="0.25">
      <c r="A262" s="230"/>
      <c r="B262" s="123"/>
      <c r="C262" s="124" t="s">
        <v>1487</v>
      </c>
      <c r="D262" s="153">
        <f t="shared" ref="D262:D268" si="19">IF(E262="Justificado",0,1)</f>
        <v>1</v>
      </c>
      <c r="E262" s="126">
        <v>1</v>
      </c>
      <c r="F262" s="126"/>
      <c r="G262" s="127"/>
      <c r="H262" s="253"/>
      <c r="I262" s="93"/>
      <c r="J262" s="233"/>
      <c r="K262" s="148"/>
      <c r="L262" s="148"/>
      <c r="M262" s="148"/>
      <c r="N262" s="148"/>
      <c r="O262" s="148"/>
      <c r="P262" s="148"/>
      <c r="Q262" s="148"/>
      <c r="R262" s="148"/>
      <c r="S262" s="148"/>
      <c r="T262" s="148"/>
      <c r="U262" s="148"/>
      <c r="V262" s="148"/>
      <c r="W262" s="148"/>
      <c r="X262" s="148"/>
      <c r="Y262" s="148"/>
      <c r="Z262" s="148"/>
    </row>
    <row r="263" spans="1:26" ht="24" x14ac:dyDescent="0.25">
      <c r="A263" s="230"/>
      <c r="B263" s="123"/>
      <c r="C263" s="124" t="s">
        <v>1488</v>
      </c>
      <c r="D263" s="153">
        <f t="shared" si="19"/>
        <v>1</v>
      </c>
      <c r="E263" s="126">
        <v>1</v>
      </c>
      <c r="F263" s="126"/>
      <c r="G263" s="127"/>
      <c r="H263" s="253"/>
      <c r="I263" s="93"/>
      <c r="J263" s="233"/>
      <c r="K263" s="148"/>
      <c r="L263" s="148"/>
      <c r="M263" s="148"/>
      <c r="N263" s="148"/>
      <c r="O263" s="148"/>
      <c r="P263" s="148"/>
      <c r="Q263" s="148"/>
      <c r="R263" s="148"/>
      <c r="S263" s="148"/>
      <c r="T263" s="148"/>
      <c r="U263" s="148"/>
      <c r="V263" s="148"/>
      <c r="W263" s="148"/>
      <c r="X263" s="148"/>
      <c r="Y263" s="148"/>
      <c r="Z263" s="148"/>
    </row>
    <row r="264" spans="1:26" x14ac:dyDescent="0.25">
      <c r="A264" s="230"/>
      <c r="B264" s="49"/>
      <c r="C264" s="128" t="s">
        <v>5636</v>
      </c>
      <c r="D264" s="153">
        <f t="shared" si="19"/>
        <v>1</v>
      </c>
      <c r="E264" s="126">
        <v>1</v>
      </c>
      <c r="F264" s="126"/>
      <c r="G264" s="127"/>
      <c r="H264" s="253"/>
      <c r="I264" s="93"/>
      <c r="J264" s="230"/>
      <c r="K264" s="148"/>
      <c r="L264" s="148"/>
      <c r="M264" s="148"/>
      <c r="N264" s="148"/>
      <c r="O264" s="148"/>
      <c r="P264" s="148"/>
      <c r="Q264" s="148"/>
      <c r="R264" s="148"/>
      <c r="S264" s="148"/>
      <c r="T264" s="148"/>
      <c r="U264" s="148"/>
      <c r="V264" s="148"/>
      <c r="W264" s="148"/>
      <c r="X264" s="148"/>
      <c r="Y264" s="148"/>
      <c r="Z264" s="148"/>
    </row>
    <row r="265" spans="1:26" x14ac:dyDescent="0.25">
      <c r="A265" s="230"/>
      <c r="B265" s="49"/>
      <c r="C265" s="128" t="s">
        <v>5637</v>
      </c>
      <c r="D265" s="153">
        <f t="shared" si="19"/>
        <v>1</v>
      </c>
      <c r="E265" s="126">
        <v>1</v>
      </c>
      <c r="F265" s="126"/>
      <c r="G265" s="127"/>
      <c r="H265" s="253"/>
      <c r="I265" s="93"/>
      <c r="J265" s="230"/>
      <c r="K265" s="148"/>
      <c r="L265" s="148"/>
      <c r="M265" s="148"/>
      <c r="N265" s="148"/>
      <c r="O265" s="148"/>
      <c r="P265" s="148"/>
      <c r="Q265" s="148"/>
      <c r="R265" s="148"/>
      <c r="S265" s="148"/>
      <c r="T265" s="148"/>
      <c r="U265" s="148"/>
      <c r="V265" s="148"/>
      <c r="W265" s="148"/>
      <c r="X265" s="148"/>
      <c r="Y265" s="148"/>
      <c r="Z265" s="148"/>
    </row>
    <row r="266" spans="1:26" ht="24" x14ac:dyDescent="0.25">
      <c r="A266" s="230"/>
      <c r="B266" s="49"/>
      <c r="C266" s="128" t="s">
        <v>5638</v>
      </c>
      <c r="D266" s="153">
        <f t="shared" si="19"/>
        <v>1</v>
      </c>
      <c r="E266" s="126">
        <v>1</v>
      </c>
      <c r="F266" s="126"/>
      <c r="G266" s="127"/>
      <c r="H266" s="253"/>
      <c r="I266" s="93"/>
      <c r="J266" s="230"/>
      <c r="K266" s="148"/>
      <c r="L266" s="148"/>
      <c r="M266" s="148"/>
      <c r="N266" s="148"/>
      <c r="O266" s="148"/>
      <c r="P266" s="148"/>
      <c r="Q266" s="148"/>
      <c r="R266" s="148"/>
      <c r="S266" s="148"/>
      <c r="T266" s="148"/>
      <c r="U266" s="148"/>
      <c r="V266" s="148"/>
      <c r="W266" s="148"/>
      <c r="X266" s="148"/>
      <c r="Y266" s="148"/>
      <c r="Z266" s="148"/>
    </row>
    <row r="267" spans="1:26" x14ac:dyDescent="0.25">
      <c r="A267" s="230"/>
      <c r="B267" s="49"/>
      <c r="C267" s="128" t="s">
        <v>5639</v>
      </c>
      <c r="D267" s="153">
        <f t="shared" si="19"/>
        <v>1</v>
      </c>
      <c r="E267" s="126">
        <v>1</v>
      </c>
      <c r="F267" s="126"/>
      <c r="G267" s="127"/>
      <c r="H267" s="253"/>
      <c r="I267" s="129"/>
      <c r="J267" s="230"/>
      <c r="K267" s="148"/>
      <c r="L267" s="148"/>
      <c r="M267" s="148"/>
      <c r="N267" s="148"/>
      <c r="O267" s="148"/>
      <c r="P267" s="148"/>
      <c r="Q267" s="148"/>
      <c r="R267" s="148"/>
      <c r="S267" s="148"/>
      <c r="T267" s="148"/>
      <c r="U267" s="148"/>
      <c r="V267" s="148"/>
      <c r="W267" s="148"/>
      <c r="X267" s="148"/>
      <c r="Y267" s="148"/>
      <c r="Z267" s="148"/>
    </row>
    <row r="268" spans="1:26" x14ac:dyDescent="0.25">
      <c r="A268" s="230"/>
      <c r="B268" s="49"/>
      <c r="C268" s="128" t="s">
        <v>5640</v>
      </c>
      <c r="D268" s="153">
        <f t="shared" si="19"/>
        <v>1</v>
      </c>
      <c r="E268" s="126">
        <v>1</v>
      </c>
      <c r="F268" s="126"/>
      <c r="G268" s="127"/>
      <c r="H268" s="253"/>
      <c r="I268" s="129"/>
      <c r="J268" s="230"/>
      <c r="K268" s="148"/>
      <c r="L268" s="148"/>
      <c r="M268" s="148"/>
      <c r="N268" s="148"/>
      <c r="O268" s="148"/>
      <c r="P268" s="148"/>
      <c r="Q268" s="148"/>
      <c r="R268" s="148"/>
      <c r="S268" s="148"/>
      <c r="T268" s="148"/>
      <c r="U268" s="148"/>
      <c r="V268" s="148"/>
      <c r="W268" s="148"/>
      <c r="X268" s="148"/>
      <c r="Y268" s="148"/>
      <c r="Z268" s="148"/>
    </row>
    <row r="269" spans="1:26" x14ac:dyDescent="0.25">
      <c r="A269" s="230"/>
      <c r="B269" s="49"/>
      <c r="C269" s="234"/>
      <c r="D269" s="253"/>
      <c r="E269" s="253"/>
      <c r="F269" s="253"/>
      <c r="G269" s="253"/>
      <c r="H269" s="253"/>
      <c r="I269" s="129"/>
      <c r="J269" s="230"/>
      <c r="K269" s="148"/>
      <c r="L269" s="148"/>
      <c r="M269" s="148"/>
      <c r="N269" s="148"/>
      <c r="O269" s="148"/>
      <c r="P269" s="148"/>
      <c r="Q269" s="148"/>
      <c r="R269" s="148"/>
      <c r="S269" s="148"/>
      <c r="T269" s="148"/>
      <c r="U269" s="148"/>
      <c r="V269" s="148"/>
      <c r="W269" s="148"/>
      <c r="X269" s="148"/>
      <c r="Y269" s="148"/>
      <c r="Z269" s="148"/>
    </row>
    <row r="270" spans="1:26" x14ac:dyDescent="0.25">
      <c r="A270" s="230"/>
      <c r="B270" s="49"/>
      <c r="C270" s="234" t="s">
        <v>1480</v>
      </c>
      <c r="D270" s="253"/>
      <c r="E270" s="253"/>
      <c r="F270" s="253"/>
      <c r="G270" s="253"/>
      <c r="H270" s="253"/>
      <c r="I270" s="129"/>
      <c r="J270" s="230"/>
      <c r="K270" s="148"/>
      <c r="L270" s="148"/>
      <c r="M270" s="148"/>
      <c r="N270" s="148"/>
      <c r="O270" s="148"/>
      <c r="P270" s="148"/>
      <c r="Q270" s="148"/>
      <c r="R270" s="148"/>
      <c r="S270" s="148"/>
      <c r="T270" s="148"/>
      <c r="U270" s="148"/>
      <c r="V270" s="148"/>
      <c r="W270" s="148"/>
      <c r="X270" s="148"/>
      <c r="Y270" s="148"/>
      <c r="Z270" s="148"/>
    </row>
    <row r="271" spans="1:26" x14ac:dyDescent="0.25">
      <c r="A271" s="230"/>
      <c r="B271" s="49"/>
      <c r="C271" s="234"/>
      <c r="D271" s="253"/>
      <c r="E271" s="253"/>
      <c r="F271" s="253"/>
      <c r="G271" s="253"/>
      <c r="H271" s="253"/>
      <c r="I271" s="129"/>
      <c r="J271" s="230"/>
      <c r="K271" s="148"/>
      <c r="L271" s="148"/>
      <c r="M271" s="148"/>
      <c r="N271" s="148"/>
      <c r="O271" s="148"/>
      <c r="P271" s="148"/>
      <c r="Q271" s="148"/>
      <c r="R271" s="148"/>
      <c r="S271" s="148"/>
      <c r="T271" s="148"/>
      <c r="U271" s="148"/>
      <c r="V271" s="148"/>
      <c r="W271" s="148"/>
      <c r="X271" s="148"/>
      <c r="Y271" s="148"/>
      <c r="Z271" s="148"/>
    </row>
    <row r="272" spans="1:26" x14ac:dyDescent="0.25">
      <c r="A272" s="230"/>
      <c r="B272" s="49"/>
      <c r="C272" s="232" t="s">
        <v>726</v>
      </c>
      <c r="D272" s="231"/>
      <c r="E272" s="231" t="s">
        <v>1485</v>
      </c>
      <c r="F272" s="231" t="s">
        <v>712</v>
      </c>
      <c r="G272" s="231" t="s">
        <v>1486</v>
      </c>
      <c r="H272" s="253"/>
      <c r="I272" s="129"/>
      <c r="J272" s="230"/>
      <c r="K272" s="148"/>
      <c r="L272" s="148"/>
      <c r="M272" s="148"/>
      <c r="N272" s="148"/>
      <c r="O272" s="148"/>
      <c r="P272" s="148"/>
      <c r="Q272" s="148"/>
      <c r="R272" s="148"/>
      <c r="S272" s="148"/>
      <c r="T272" s="148"/>
      <c r="U272" s="148"/>
      <c r="V272" s="148"/>
      <c r="W272" s="148"/>
      <c r="X272" s="148"/>
      <c r="Y272" s="148"/>
      <c r="Z272" s="148"/>
    </row>
    <row r="273" spans="1:26" x14ac:dyDescent="0.25">
      <c r="A273" s="230"/>
      <c r="B273" s="49"/>
      <c r="C273" s="130" t="s">
        <v>5633</v>
      </c>
      <c r="D273" s="153">
        <f t="shared" ref="D273:D279" si="20">IF(E273="Justificado",0,1)</f>
        <v>1</v>
      </c>
      <c r="E273" s="126">
        <v>1</v>
      </c>
      <c r="F273" s="126"/>
      <c r="G273" s="127"/>
      <c r="H273" s="253"/>
      <c r="I273" s="129"/>
      <c r="J273" s="230"/>
      <c r="K273" s="148"/>
      <c r="L273" s="148"/>
      <c r="M273" s="148"/>
      <c r="N273" s="148"/>
      <c r="O273" s="148"/>
      <c r="P273" s="148"/>
      <c r="Q273" s="148"/>
      <c r="R273" s="148"/>
      <c r="S273" s="148"/>
      <c r="T273" s="148"/>
      <c r="U273" s="148"/>
      <c r="V273" s="148"/>
      <c r="W273" s="148"/>
      <c r="X273" s="148"/>
      <c r="Y273" s="148"/>
      <c r="Z273" s="148"/>
    </row>
    <row r="274" spans="1:26" ht="36" x14ac:dyDescent="0.25">
      <c r="A274" s="230"/>
      <c r="B274" s="49"/>
      <c r="C274" s="124" t="s">
        <v>2872</v>
      </c>
      <c r="D274" s="153">
        <f t="shared" si="20"/>
        <v>1</v>
      </c>
      <c r="E274" s="126">
        <v>1</v>
      </c>
      <c r="F274" s="126"/>
      <c r="G274" s="127"/>
      <c r="H274" s="253"/>
      <c r="I274" s="129"/>
      <c r="J274" s="230"/>
      <c r="K274" s="148"/>
      <c r="L274" s="148"/>
      <c r="M274" s="148"/>
      <c r="N274" s="148"/>
      <c r="O274" s="148"/>
      <c r="P274" s="148"/>
      <c r="Q274" s="148"/>
      <c r="R274" s="148"/>
      <c r="S274" s="148"/>
      <c r="T274" s="148"/>
      <c r="U274" s="148"/>
      <c r="V274" s="148"/>
      <c r="W274" s="148"/>
      <c r="X274" s="148"/>
      <c r="Y274" s="148"/>
      <c r="Z274" s="148"/>
    </row>
    <row r="275" spans="1:26" ht="36" x14ac:dyDescent="0.25">
      <c r="A275" s="230"/>
      <c r="B275" s="49"/>
      <c r="C275" s="124" t="s">
        <v>2873</v>
      </c>
      <c r="D275" s="153">
        <f t="shared" si="20"/>
        <v>1</v>
      </c>
      <c r="E275" s="126">
        <v>1</v>
      </c>
      <c r="F275" s="126"/>
      <c r="G275" s="127"/>
      <c r="H275" s="253"/>
      <c r="I275" s="129"/>
      <c r="J275" s="230"/>
      <c r="K275" s="148"/>
      <c r="L275" s="148"/>
      <c r="M275" s="148"/>
      <c r="N275" s="148"/>
      <c r="O275" s="148"/>
      <c r="P275" s="148"/>
      <c r="Q275" s="148"/>
      <c r="R275" s="148"/>
      <c r="S275" s="148"/>
      <c r="T275" s="148"/>
      <c r="U275" s="148"/>
      <c r="V275" s="148"/>
      <c r="W275" s="148"/>
      <c r="X275" s="148"/>
      <c r="Y275" s="148"/>
      <c r="Z275" s="148"/>
    </row>
    <row r="276" spans="1:26" ht="36" x14ac:dyDescent="0.25">
      <c r="A276" s="230"/>
      <c r="B276" s="49"/>
      <c r="C276" s="124" t="s">
        <v>2428</v>
      </c>
      <c r="D276" s="153">
        <f t="shared" si="20"/>
        <v>1</v>
      </c>
      <c r="E276" s="126">
        <v>1</v>
      </c>
      <c r="F276" s="126"/>
      <c r="G276" s="127"/>
      <c r="H276" s="253"/>
      <c r="I276" s="129"/>
      <c r="J276" s="230"/>
      <c r="K276" s="148"/>
      <c r="L276" s="148"/>
      <c r="M276" s="148"/>
      <c r="N276" s="148"/>
      <c r="O276" s="148"/>
      <c r="P276" s="148"/>
      <c r="Q276" s="148"/>
      <c r="R276" s="148"/>
      <c r="S276" s="148"/>
      <c r="T276" s="148"/>
      <c r="U276" s="148"/>
      <c r="V276" s="148"/>
      <c r="W276" s="148"/>
      <c r="X276" s="148"/>
      <c r="Y276" s="148"/>
      <c r="Z276" s="148"/>
    </row>
    <row r="277" spans="1:26" ht="24" x14ac:dyDescent="0.25">
      <c r="A277" s="230"/>
      <c r="B277" s="49"/>
      <c r="C277" s="124" t="s">
        <v>2429</v>
      </c>
      <c r="D277" s="153">
        <f t="shared" si="20"/>
        <v>1</v>
      </c>
      <c r="E277" s="126">
        <v>1</v>
      </c>
      <c r="F277" s="126"/>
      <c r="G277" s="127"/>
      <c r="H277" s="253"/>
      <c r="I277" s="129"/>
      <c r="J277" s="230"/>
      <c r="K277" s="148"/>
      <c r="L277" s="148"/>
      <c r="M277" s="148"/>
      <c r="N277" s="148"/>
      <c r="O277" s="148"/>
      <c r="P277" s="148"/>
      <c r="Q277" s="148"/>
      <c r="R277" s="148"/>
      <c r="S277" s="148"/>
      <c r="T277" s="148"/>
      <c r="U277" s="148"/>
      <c r="V277" s="148"/>
      <c r="W277" s="148"/>
      <c r="X277" s="148"/>
      <c r="Y277" s="148"/>
      <c r="Z277" s="148"/>
    </row>
    <row r="278" spans="1:26" ht="24" x14ac:dyDescent="0.25">
      <c r="A278" s="230"/>
      <c r="B278" s="49"/>
      <c r="C278" s="124" t="s">
        <v>2430</v>
      </c>
      <c r="D278" s="153">
        <f t="shared" si="20"/>
        <v>1</v>
      </c>
      <c r="E278" s="126">
        <v>1</v>
      </c>
      <c r="F278" s="126"/>
      <c r="G278" s="127"/>
      <c r="H278" s="253"/>
      <c r="I278" s="129"/>
      <c r="J278" s="230"/>
      <c r="K278" s="148"/>
      <c r="L278" s="148"/>
      <c r="M278" s="148"/>
      <c r="N278" s="148"/>
      <c r="O278" s="148"/>
      <c r="P278" s="148"/>
      <c r="Q278" s="148"/>
      <c r="R278" s="148"/>
      <c r="S278" s="148"/>
      <c r="T278" s="148"/>
      <c r="U278" s="148"/>
      <c r="V278" s="148"/>
      <c r="W278" s="148"/>
      <c r="X278" s="148"/>
      <c r="Y278" s="148"/>
      <c r="Z278" s="148"/>
    </row>
    <row r="279" spans="1:26" ht="36" x14ac:dyDescent="0.25">
      <c r="A279" s="230"/>
      <c r="B279" s="49"/>
      <c r="C279" s="124" t="s">
        <v>2431</v>
      </c>
      <c r="D279" s="153">
        <f t="shared" si="20"/>
        <v>1</v>
      </c>
      <c r="E279" s="126">
        <v>1</v>
      </c>
      <c r="F279" s="126"/>
      <c r="G279" s="127"/>
      <c r="H279" s="253"/>
      <c r="I279" s="129"/>
      <c r="J279" s="230"/>
      <c r="K279" s="148"/>
      <c r="L279" s="148"/>
      <c r="M279" s="148"/>
      <c r="N279" s="148"/>
      <c r="O279" s="148"/>
      <c r="P279" s="148"/>
      <c r="Q279" s="148"/>
      <c r="R279" s="148"/>
      <c r="S279" s="148"/>
      <c r="T279" s="148"/>
      <c r="U279" s="148"/>
      <c r="V279" s="148"/>
      <c r="W279" s="148"/>
      <c r="X279" s="148"/>
      <c r="Y279" s="148"/>
      <c r="Z279" s="148"/>
    </row>
    <row r="280" spans="1:26" ht="36" x14ac:dyDescent="0.25">
      <c r="A280" s="230"/>
      <c r="B280" s="49"/>
      <c r="C280" s="130" t="s">
        <v>5641</v>
      </c>
      <c r="D280" s="153">
        <f t="shared" ref="D280:D281" si="21">IF(E280="Justificado",0,1)</f>
        <v>1</v>
      </c>
      <c r="E280" s="126">
        <v>1</v>
      </c>
      <c r="F280" s="126"/>
      <c r="G280" s="127"/>
      <c r="H280" s="253"/>
      <c r="I280" s="129"/>
      <c r="J280" s="230"/>
      <c r="K280" s="148"/>
      <c r="L280" s="148"/>
      <c r="M280" s="148"/>
      <c r="N280" s="148"/>
      <c r="O280" s="148"/>
      <c r="P280" s="148"/>
      <c r="Q280" s="148"/>
      <c r="R280" s="148"/>
      <c r="S280" s="148"/>
      <c r="T280" s="148"/>
      <c r="U280" s="148"/>
      <c r="V280" s="148"/>
      <c r="W280" s="148"/>
      <c r="X280" s="148"/>
      <c r="Y280" s="148"/>
      <c r="Z280" s="148"/>
    </row>
    <row r="281" spans="1:26" x14ac:dyDescent="0.25">
      <c r="A281" s="230"/>
      <c r="B281" s="49"/>
      <c r="C281" s="124" t="s">
        <v>2433</v>
      </c>
      <c r="D281" s="153">
        <f t="shared" si="21"/>
        <v>1</v>
      </c>
      <c r="E281" s="126">
        <v>1</v>
      </c>
      <c r="F281" s="126"/>
      <c r="G281" s="127"/>
      <c r="H281" s="253"/>
      <c r="I281" s="129"/>
      <c r="J281" s="230"/>
      <c r="K281" s="148"/>
      <c r="L281" s="148"/>
      <c r="M281" s="148"/>
      <c r="N281" s="148"/>
      <c r="O281" s="148"/>
      <c r="P281" s="148"/>
      <c r="Q281" s="148"/>
      <c r="R281" s="148"/>
      <c r="S281" s="148"/>
      <c r="T281" s="148"/>
      <c r="U281" s="148"/>
      <c r="V281" s="148"/>
      <c r="W281" s="148"/>
      <c r="X281" s="148"/>
      <c r="Y281" s="148"/>
      <c r="Z281" s="148"/>
    </row>
    <row r="282" spans="1:26" x14ac:dyDescent="0.25">
      <c r="A282" s="230"/>
      <c r="B282" s="97"/>
      <c r="C282" s="254"/>
      <c r="D282" s="255"/>
      <c r="E282" s="255"/>
      <c r="F282" s="255"/>
      <c r="G282" s="255"/>
      <c r="H282" s="255"/>
      <c r="I282" s="98"/>
      <c r="J282" s="230"/>
      <c r="K282" s="148"/>
      <c r="L282" s="148"/>
      <c r="M282" s="148"/>
      <c r="N282" s="148"/>
      <c r="O282" s="148"/>
      <c r="P282" s="148"/>
      <c r="Q282" s="148"/>
      <c r="R282" s="148"/>
      <c r="S282" s="148"/>
      <c r="T282" s="148"/>
      <c r="U282" s="148"/>
      <c r="V282" s="148"/>
      <c r="W282" s="148"/>
      <c r="X282" s="148"/>
      <c r="Y282" s="148"/>
      <c r="Z282" s="148"/>
    </row>
    <row r="283" spans="1:26" x14ac:dyDescent="0.25">
      <c r="A283" s="230"/>
      <c r="B283" s="230"/>
      <c r="C283" s="256"/>
      <c r="D283" s="230"/>
      <c r="E283" s="230"/>
      <c r="F283" s="230"/>
      <c r="G283" s="230"/>
      <c r="H283" s="230"/>
      <c r="I283" s="230"/>
      <c r="J283" s="230"/>
      <c r="K283" s="148"/>
      <c r="L283" s="148"/>
      <c r="M283" s="148"/>
      <c r="N283" s="148"/>
      <c r="O283" s="148"/>
      <c r="P283" s="148"/>
      <c r="Q283" s="148"/>
      <c r="R283" s="148"/>
      <c r="S283" s="148"/>
      <c r="T283" s="148"/>
      <c r="U283" s="148"/>
      <c r="V283" s="148"/>
      <c r="W283" s="148"/>
      <c r="X283" s="148"/>
      <c r="Y283" s="148"/>
      <c r="Z283" s="148"/>
    </row>
    <row r="284" spans="1:26" x14ac:dyDescent="0.25">
      <c r="A284" s="230"/>
      <c r="B284" s="230"/>
      <c r="C284" s="256"/>
      <c r="D284" s="230"/>
      <c r="E284" s="230"/>
      <c r="F284" s="230"/>
      <c r="G284" s="230"/>
      <c r="H284" s="230"/>
      <c r="I284" s="230"/>
      <c r="J284" s="230"/>
      <c r="K284" s="148"/>
      <c r="L284" s="148"/>
      <c r="M284" s="148"/>
      <c r="N284" s="148"/>
      <c r="O284" s="148"/>
      <c r="P284" s="148"/>
      <c r="Q284" s="148"/>
      <c r="R284" s="148"/>
      <c r="S284" s="148"/>
      <c r="T284" s="148"/>
      <c r="U284" s="148"/>
      <c r="V284" s="148"/>
      <c r="W284" s="148"/>
      <c r="X284" s="148"/>
      <c r="Y284" s="148"/>
      <c r="Z284" s="148"/>
    </row>
    <row r="285" spans="1:26" x14ac:dyDescent="0.25">
      <c r="A285" s="230"/>
      <c r="B285" s="230"/>
      <c r="C285" s="256"/>
      <c r="D285" s="230"/>
      <c r="E285" s="230"/>
      <c r="F285" s="230"/>
      <c r="G285" s="230"/>
      <c r="H285" s="230"/>
      <c r="I285" s="230"/>
      <c r="J285" s="230"/>
      <c r="K285" s="148"/>
      <c r="L285" s="148"/>
      <c r="M285" s="148"/>
      <c r="N285" s="148"/>
      <c r="O285" s="148"/>
      <c r="P285" s="148"/>
      <c r="Q285" s="148"/>
      <c r="R285" s="148"/>
      <c r="S285" s="148"/>
      <c r="T285" s="148"/>
      <c r="U285" s="148"/>
      <c r="V285" s="148"/>
      <c r="W285" s="148"/>
      <c r="X285" s="148"/>
      <c r="Y285" s="148"/>
      <c r="Z285" s="148"/>
    </row>
    <row r="286" spans="1:26" x14ac:dyDescent="0.25">
      <c r="A286" s="230"/>
      <c r="B286" s="230"/>
      <c r="C286" s="256"/>
      <c r="D286" s="230"/>
      <c r="E286" s="230"/>
      <c r="F286" s="230"/>
      <c r="G286" s="230"/>
      <c r="H286" s="230"/>
      <c r="I286" s="230"/>
      <c r="J286" s="230"/>
      <c r="K286" s="148"/>
      <c r="L286" s="148"/>
      <c r="M286" s="148"/>
      <c r="N286" s="148"/>
      <c r="O286" s="148"/>
      <c r="P286" s="148"/>
      <c r="Q286" s="148"/>
      <c r="R286" s="148"/>
      <c r="S286" s="148"/>
      <c r="T286" s="148"/>
      <c r="U286" s="148"/>
      <c r="V286" s="148"/>
      <c r="W286" s="148"/>
      <c r="X286" s="148"/>
      <c r="Y286" s="148"/>
      <c r="Z286" s="148"/>
    </row>
    <row r="287" spans="1:26" x14ac:dyDescent="0.25">
      <c r="A287" s="230"/>
      <c r="B287" s="230"/>
      <c r="C287" s="256"/>
      <c r="D287" s="230"/>
      <c r="E287" s="230"/>
      <c r="F287" s="230"/>
      <c r="G287" s="230"/>
      <c r="H287" s="230"/>
      <c r="I287" s="230"/>
      <c r="J287" s="230"/>
      <c r="K287" s="148"/>
      <c r="L287" s="148"/>
      <c r="M287" s="148"/>
      <c r="N287" s="148"/>
      <c r="O287" s="148"/>
      <c r="P287" s="148"/>
      <c r="Q287" s="148"/>
      <c r="R287" s="148"/>
      <c r="S287" s="148"/>
      <c r="T287" s="148"/>
      <c r="U287" s="148"/>
      <c r="V287" s="148"/>
      <c r="W287" s="148"/>
      <c r="X287" s="148"/>
      <c r="Y287" s="148"/>
      <c r="Z287" s="148"/>
    </row>
    <row r="288" spans="1:26" x14ac:dyDescent="0.25">
      <c r="A288" s="230"/>
      <c r="B288" s="230"/>
      <c r="C288" s="256"/>
      <c r="D288" s="230"/>
      <c r="E288" s="230"/>
      <c r="F288" s="230"/>
      <c r="G288" s="230"/>
      <c r="H288" s="230"/>
      <c r="I288" s="230"/>
      <c r="J288" s="230"/>
      <c r="K288" s="148"/>
      <c r="L288" s="148"/>
      <c r="M288" s="148"/>
      <c r="N288" s="148"/>
      <c r="O288" s="148"/>
      <c r="P288" s="148"/>
      <c r="Q288" s="148"/>
      <c r="R288" s="148"/>
      <c r="S288" s="148"/>
      <c r="T288" s="148"/>
      <c r="U288" s="148"/>
      <c r="V288" s="148"/>
      <c r="W288" s="148"/>
      <c r="X288" s="148"/>
      <c r="Y288" s="148"/>
      <c r="Z288" s="148"/>
    </row>
    <row r="289" spans="1:26" ht="18.75" x14ac:dyDescent="0.25">
      <c r="A289" s="234"/>
      <c r="B289" s="407" t="s">
        <v>5642</v>
      </c>
      <c r="C289" s="408"/>
      <c r="D289" s="408"/>
      <c r="E289" s="408"/>
      <c r="F289" s="408"/>
      <c r="G289" s="408"/>
      <c r="H289" s="408"/>
      <c r="I289" s="243"/>
      <c r="J289" s="233"/>
      <c r="K289" s="105"/>
      <c r="L289" s="105"/>
      <c r="M289" s="105"/>
      <c r="N289" s="105"/>
      <c r="O289" s="105"/>
      <c r="P289" s="105"/>
      <c r="Q289" s="105"/>
      <c r="R289" s="105"/>
      <c r="S289" s="105"/>
      <c r="T289" s="105"/>
      <c r="U289" s="105"/>
      <c r="V289" s="105"/>
      <c r="W289" s="105"/>
      <c r="X289" s="105"/>
      <c r="Y289" s="105"/>
      <c r="Z289" s="105"/>
    </row>
    <row r="290" spans="1:26" x14ac:dyDescent="0.25">
      <c r="A290" s="234"/>
      <c r="B290" s="232"/>
      <c r="C290" s="232"/>
      <c r="D290" s="232"/>
      <c r="E290" s="232"/>
      <c r="F290" s="232"/>
      <c r="G290" s="232"/>
      <c r="H290" s="232"/>
      <c r="I290" s="232"/>
      <c r="J290" s="233"/>
      <c r="K290" s="105"/>
      <c r="L290" s="105"/>
      <c r="M290" s="105"/>
      <c r="N290" s="105"/>
      <c r="O290" s="105"/>
      <c r="P290" s="105"/>
      <c r="Q290" s="105"/>
      <c r="R290" s="105"/>
      <c r="S290" s="105"/>
      <c r="T290" s="105"/>
      <c r="U290" s="105"/>
      <c r="V290" s="105"/>
      <c r="W290" s="105"/>
      <c r="X290" s="105"/>
      <c r="Y290" s="105"/>
      <c r="Z290" s="105"/>
    </row>
    <row r="291" spans="1:26" x14ac:dyDescent="0.25">
      <c r="A291" s="234"/>
      <c r="B291" s="232"/>
      <c r="C291" s="244" t="s">
        <v>1478</v>
      </c>
      <c r="D291" s="244"/>
      <c r="E291" s="245">
        <f>IF(SUM(D300:D307)=0,"NA",SUM(E300:E307)/SUM(D300:D307))</f>
        <v>1</v>
      </c>
      <c r="F291" s="246"/>
      <c r="G291" s="248"/>
      <c r="H291" s="234"/>
      <c r="I291" s="232"/>
      <c r="J291" s="233"/>
      <c r="K291" s="105"/>
      <c r="L291" s="105"/>
      <c r="M291" s="105"/>
      <c r="N291" s="105"/>
      <c r="O291" s="105"/>
      <c r="P291" s="105"/>
      <c r="Q291" s="105"/>
      <c r="R291" s="105"/>
      <c r="S291" s="105"/>
      <c r="T291" s="105"/>
      <c r="U291" s="105"/>
      <c r="V291" s="105"/>
      <c r="W291" s="105"/>
      <c r="X291" s="105"/>
      <c r="Y291" s="105"/>
      <c r="Z291" s="105"/>
    </row>
    <row r="292" spans="1:26" x14ac:dyDescent="0.25">
      <c r="A292" s="234"/>
      <c r="B292" s="234"/>
      <c r="C292" s="244" t="s">
        <v>1480</v>
      </c>
      <c r="D292" s="244"/>
      <c r="E292" s="245">
        <f>IF(SUM(D300:D307)=0,"NA",SUM(E312:E320)/SUM(D312:D320))</f>
        <v>1</v>
      </c>
      <c r="F292" s="246"/>
      <c r="G292" s="248"/>
      <c r="H292" s="234"/>
      <c r="I292" s="232"/>
      <c r="J292" s="233"/>
      <c r="K292" s="105"/>
      <c r="L292" s="105"/>
      <c r="M292" s="105"/>
      <c r="N292" s="105"/>
      <c r="O292" s="105"/>
      <c r="P292" s="105"/>
      <c r="Q292" s="105"/>
      <c r="R292" s="105"/>
      <c r="S292" s="105"/>
      <c r="T292" s="105"/>
      <c r="U292" s="105"/>
      <c r="V292" s="105"/>
      <c r="W292" s="105"/>
      <c r="X292" s="105"/>
      <c r="Y292" s="105"/>
      <c r="Z292" s="105"/>
    </row>
    <row r="293" spans="1:26" x14ac:dyDescent="0.25">
      <c r="A293" s="234"/>
      <c r="B293" s="234"/>
      <c r="C293" s="244" t="s">
        <v>1482</v>
      </c>
      <c r="D293" s="244"/>
      <c r="E293" s="177">
        <f>IF(SUM(D300:D307)=0,"NA",E291*0.6+E292*0.4)</f>
        <v>1</v>
      </c>
      <c r="F293" s="249"/>
      <c r="G293" s="235" t="s">
        <v>3917</v>
      </c>
      <c r="H293" s="234"/>
      <c r="I293" s="232"/>
      <c r="J293" s="233"/>
      <c r="K293" s="105"/>
      <c r="L293" s="105"/>
      <c r="M293" s="105"/>
      <c r="N293" s="105"/>
      <c r="O293" s="105"/>
      <c r="P293" s="105"/>
      <c r="Q293" s="105"/>
      <c r="R293" s="105"/>
      <c r="S293" s="105"/>
      <c r="T293" s="105"/>
      <c r="U293" s="105"/>
      <c r="V293" s="105"/>
      <c r="W293" s="105"/>
      <c r="X293" s="105"/>
      <c r="Y293" s="105"/>
      <c r="Z293" s="105"/>
    </row>
    <row r="294" spans="1:26" x14ac:dyDescent="0.25">
      <c r="A294" s="234"/>
      <c r="B294" s="234"/>
      <c r="C294" s="234"/>
      <c r="D294" s="234"/>
      <c r="E294" s="236"/>
      <c r="F294" s="236"/>
      <c r="G294" s="234"/>
      <c r="H294" s="234"/>
      <c r="I294" s="232"/>
      <c r="J294" s="233"/>
      <c r="K294" s="105"/>
      <c r="L294" s="105"/>
      <c r="M294" s="105"/>
      <c r="N294" s="105"/>
      <c r="O294" s="105"/>
      <c r="P294" s="105"/>
      <c r="Q294" s="105"/>
      <c r="R294" s="105"/>
      <c r="S294" s="105"/>
      <c r="T294" s="105"/>
      <c r="U294" s="105"/>
      <c r="V294" s="105"/>
      <c r="W294" s="105"/>
      <c r="X294" s="105"/>
      <c r="Y294" s="105"/>
      <c r="Z294" s="105"/>
    </row>
    <row r="295" spans="1:26" x14ac:dyDescent="0.25">
      <c r="A295" s="230"/>
      <c r="B295" s="231"/>
      <c r="C295" s="232"/>
      <c r="D295" s="231"/>
      <c r="E295" s="231"/>
      <c r="F295" s="231"/>
      <c r="G295" s="231"/>
      <c r="H295" s="232"/>
      <c r="I295" s="232"/>
      <c r="J295" s="233"/>
      <c r="K295" s="148"/>
      <c r="L295" s="148"/>
      <c r="M295" s="148"/>
      <c r="N295" s="148"/>
      <c r="O295" s="148"/>
      <c r="P295" s="148"/>
      <c r="Q295" s="148"/>
      <c r="R295" s="148"/>
      <c r="S295" s="148"/>
      <c r="T295" s="148"/>
      <c r="U295" s="148"/>
      <c r="V295" s="148"/>
      <c r="W295" s="148"/>
      <c r="X295" s="148"/>
      <c r="Y295" s="148"/>
      <c r="Z295" s="148"/>
    </row>
    <row r="296" spans="1:26" x14ac:dyDescent="0.25">
      <c r="A296" s="230"/>
      <c r="B296" s="91"/>
      <c r="C296" s="251"/>
      <c r="D296" s="252"/>
      <c r="E296" s="409"/>
      <c r="F296" s="410"/>
      <c r="G296" s="410"/>
      <c r="H296" s="252"/>
      <c r="I296" s="92"/>
      <c r="J296" s="233"/>
      <c r="K296" s="148"/>
      <c r="L296" s="148"/>
      <c r="M296" s="148"/>
      <c r="N296" s="148"/>
      <c r="O296" s="148"/>
      <c r="P296" s="148"/>
      <c r="Q296" s="148"/>
      <c r="R296" s="148"/>
      <c r="S296" s="148"/>
      <c r="T296" s="148"/>
      <c r="U296" s="148"/>
      <c r="V296" s="148"/>
      <c r="W296" s="148"/>
      <c r="X296" s="148"/>
      <c r="Y296" s="148"/>
      <c r="Z296" s="148"/>
    </row>
    <row r="297" spans="1:26" x14ac:dyDescent="0.25">
      <c r="A297" s="230"/>
      <c r="B297" s="49"/>
      <c r="C297" s="234" t="s">
        <v>1484</v>
      </c>
      <c r="D297" s="253"/>
      <c r="E297" s="253"/>
      <c r="F297" s="253"/>
      <c r="G297" s="253"/>
      <c r="H297" s="253"/>
      <c r="I297" s="93"/>
      <c r="J297" s="233"/>
      <c r="K297" s="148"/>
      <c r="L297" s="148"/>
      <c r="M297" s="148"/>
      <c r="N297" s="148"/>
      <c r="O297" s="148"/>
      <c r="P297" s="148"/>
      <c r="Q297" s="148"/>
      <c r="R297" s="148"/>
      <c r="S297" s="148"/>
      <c r="T297" s="148"/>
      <c r="U297" s="148"/>
      <c r="V297" s="148"/>
      <c r="W297" s="148"/>
      <c r="X297" s="148"/>
      <c r="Y297" s="148"/>
      <c r="Z297" s="148"/>
    </row>
    <row r="298" spans="1:26" x14ac:dyDescent="0.25">
      <c r="A298" s="230"/>
      <c r="B298" s="123"/>
      <c r="C298" s="234"/>
      <c r="D298" s="253"/>
      <c r="E298" s="253"/>
      <c r="F298" s="253"/>
      <c r="G298" s="253"/>
      <c r="H298" s="253"/>
      <c r="I298" s="93"/>
      <c r="J298" s="233"/>
      <c r="K298" s="148"/>
      <c r="L298" s="148"/>
      <c r="M298" s="148"/>
      <c r="N298" s="148"/>
      <c r="O298" s="148"/>
      <c r="P298" s="148"/>
      <c r="Q298" s="148"/>
      <c r="R298" s="148"/>
      <c r="S298" s="148"/>
      <c r="T298" s="148"/>
      <c r="U298" s="148"/>
      <c r="V298" s="148"/>
      <c r="W298" s="148"/>
      <c r="X298" s="148"/>
      <c r="Y298" s="148"/>
      <c r="Z298" s="148"/>
    </row>
    <row r="299" spans="1:26" x14ac:dyDescent="0.25">
      <c r="A299" s="230"/>
      <c r="B299" s="123"/>
      <c r="C299" s="232" t="s">
        <v>726</v>
      </c>
      <c r="D299" s="231"/>
      <c r="E299" s="231" t="s">
        <v>1485</v>
      </c>
      <c r="F299" s="231" t="s">
        <v>712</v>
      </c>
      <c r="G299" s="231" t="s">
        <v>1486</v>
      </c>
      <c r="H299" s="253"/>
      <c r="I299" s="93"/>
      <c r="J299" s="233"/>
      <c r="K299" s="148"/>
      <c r="L299" s="148"/>
      <c r="M299" s="148"/>
      <c r="N299" s="148"/>
      <c r="O299" s="148"/>
      <c r="P299" s="148"/>
      <c r="Q299" s="148"/>
      <c r="R299" s="148"/>
      <c r="S299" s="148"/>
      <c r="T299" s="148"/>
      <c r="U299" s="148"/>
      <c r="V299" s="148"/>
      <c r="W299" s="148"/>
      <c r="X299" s="148"/>
      <c r="Y299" s="148"/>
      <c r="Z299" s="148"/>
    </row>
    <row r="300" spans="1:26" x14ac:dyDescent="0.25">
      <c r="A300" s="230"/>
      <c r="B300" s="49"/>
      <c r="C300" s="124" t="s">
        <v>1487</v>
      </c>
      <c r="D300" s="153">
        <f t="shared" ref="D300:D307" si="22">IF(E300="Justificado",0,1)</f>
        <v>1</v>
      </c>
      <c r="E300" s="126">
        <v>1</v>
      </c>
      <c r="F300" s="126"/>
      <c r="G300" s="127"/>
      <c r="H300" s="253"/>
      <c r="I300" s="93"/>
      <c r="J300" s="230"/>
      <c r="K300" s="148"/>
      <c r="L300" s="148"/>
      <c r="M300" s="148"/>
      <c r="N300" s="148"/>
      <c r="O300" s="148"/>
      <c r="P300" s="148"/>
      <c r="Q300" s="148"/>
      <c r="R300" s="148"/>
      <c r="S300" s="148"/>
      <c r="T300" s="148"/>
      <c r="U300" s="148"/>
      <c r="V300" s="148"/>
      <c r="W300" s="148"/>
      <c r="X300" s="148"/>
      <c r="Y300" s="148"/>
      <c r="Z300" s="148"/>
    </row>
    <row r="301" spans="1:26" ht="24" x14ac:dyDescent="0.25">
      <c r="A301" s="230"/>
      <c r="B301" s="49"/>
      <c r="C301" s="124" t="s">
        <v>1488</v>
      </c>
      <c r="D301" s="153">
        <f t="shared" si="22"/>
        <v>1</v>
      </c>
      <c r="E301" s="126">
        <v>1</v>
      </c>
      <c r="F301" s="126"/>
      <c r="G301" s="127"/>
      <c r="H301" s="253"/>
      <c r="I301" s="93"/>
      <c r="J301" s="230"/>
      <c r="K301" s="148"/>
      <c r="L301" s="148"/>
      <c r="M301" s="148"/>
      <c r="N301" s="148"/>
      <c r="O301" s="148"/>
      <c r="P301" s="148"/>
      <c r="Q301" s="148"/>
      <c r="R301" s="148"/>
      <c r="S301" s="148"/>
      <c r="T301" s="148"/>
      <c r="U301" s="148"/>
      <c r="V301" s="148"/>
      <c r="W301" s="148"/>
      <c r="X301" s="148"/>
      <c r="Y301" s="148"/>
      <c r="Z301" s="148"/>
    </row>
    <row r="302" spans="1:26" x14ac:dyDescent="0.25">
      <c r="A302" s="230"/>
      <c r="B302" s="49"/>
      <c r="C302" s="128" t="s">
        <v>5643</v>
      </c>
      <c r="D302" s="153">
        <f t="shared" si="22"/>
        <v>1</v>
      </c>
      <c r="E302" s="126">
        <v>1</v>
      </c>
      <c r="F302" s="126"/>
      <c r="G302" s="127"/>
      <c r="H302" s="253"/>
      <c r="I302" s="93"/>
      <c r="J302" s="230"/>
      <c r="K302" s="148"/>
      <c r="L302" s="148"/>
      <c r="M302" s="148"/>
      <c r="N302" s="148"/>
      <c r="O302" s="148"/>
      <c r="P302" s="148"/>
      <c r="Q302" s="148"/>
      <c r="R302" s="148"/>
      <c r="S302" s="148"/>
      <c r="T302" s="148"/>
      <c r="U302" s="148"/>
      <c r="V302" s="148"/>
      <c r="W302" s="148"/>
      <c r="X302" s="148"/>
      <c r="Y302" s="148"/>
      <c r="Z302" s="148"/>
    </row>
    <row r="303" spans="1:26" ht="24" x14ac:dyDescent="0.25">
      <c r="A303" s="230"/>
      <c r="B303" s="49"/>
      <c r="C303" s="128" t="s">
        <v>5644</v>
      </c>
      <c r="D303" s="153">
        <f t="shared" si="22"/>
        <v>1</v>
      </c>
      <c r="E303" s="126">
        <v>1</v>
      </c>
      <c r="F303" s="126"/>
      <c r="G303" s="127"/>
      <c r="H303" s="253"/>
      <c r="I303" s="93"/>
      <c r="J303" s="230"/>
      <c r="K303" s="148"/>
      <c r="L303" s="148"/>
      <c r="M303" s="148"/>
      <c r="N303" s="148"/>
      <c r="O303" s="148"/>
      <c r="P303" s="148"/>
      <c r="Q303" s="148"/>
      <c r="R303" s="148"/>
      <c r="S303" s="148"/>
      <c r="T303" s="148"/>
      <c r="U303" s="148"/>
      <c r="V303" s="148"/>
      <c r="W303" s="148"/>
      <c r="X303" s="148"/>
      <c r="Y303" s="148"/>
      <c r="Z303" s="148"/>
    </row>
    <row r="304" spans="1:26" x14ac:dyDescent="0.25">
      <c r="A304" s="230"/>
      <c r="B304" s="49"/>
      <c r="C304" s="128" t="s">
        <v>5645</v>
      </c>
      <c r="D304" s="153">
        <f t="shared" si="22"/>
        <v>1</v>
      </c>
      <c r="E304" s="126">
        <v>1</v>
      </c>
      <c r="F304" s="126"/>
      <c r="G304" s="127"/>
      <c r="H304" s="253"/>
      <c r="I304" s="93"/>
      <c r="J304" s="230"/>
      <c r="K304" s="148"/>
      <c r="L304" s="148"/>
      <c r="M304" s="148"/>
      <c r="N304" s="148"/>
      <c r="O304" s="148"/>
      <c r="P304" s="148"/>
      <c r="Q304" s="148"/>
      <c r="R304" s="148"/>
      <c r="S304" s="148"/>
      <c r="T304" s="148"/>
      <c r="U304" s="148"/>
      <c r="V304" s="148"/>
      <c r="W304" s="148"/>
      <c r="X304" s="148"/>
      <c r="Y304" s="148"/>
      <c r="Z304" s="148"/>
    </row>
    <row r="305" spans="1:26" x14ac:dyDescent="0.25">
      <c r="A305" s="230"/>
      <c r="B305" s="49"/>
      <c r="C305" s="128" t="s">
        <v>5646</v>
      </c>
      <c r="D305" s="153">
        <f t="shared" si="22"/>
        <v>1</v>
      </c>
      <c r="E305" s="126">
        <v>1</v>
      </c>
      <c r="F305" s="126"/>
      <c r="G305" s="127"/>
      <c r="H305" s="253"/>
      <c r="I305" s="93"/>
      <c r="J305" s="230"/>
      <c r="K305" s="148"/>
      <c r="L305" s="148"/>
      <c r="M305" s="148"/>
      <c r="N305" s="148"/>
      <c r="O305" s="148"/>
      <c r="P305" s="148"/>
      <c r="Q305" s="148"/>
      <c r="R305" s="148"/>
      <c r="S305" s="148"/>
      <c r="T305" s="148"/>
      <c r="U305" s="148"/>
      <c r="V305" s="148"/>
      <c r="W305" s="148"/>
      <c r="X305" s="148"/>
      <c r="Y305" s="148"/>
      <c r="Z305" s="148"/>
    </row>
    <row r="306" spans="1:26" ht="36" x14ac:dyDescent="0.25">
      <c r="A306" s="230"/>
      <c r="B306" s="49"/>
      <c r="C306" s="128" t="s">
        <v>5647</v>
      </c>
      <c r="D306" s="153">
        <f t="shared" si="22"/>
        <v>1</v>
      </c>
      <c r="E306" s="126">
        <v>1</v>
      </c>
      <c r="F306" s="126"/>
      <c r="G306" s="127"/>
      <c r="H306" s="253"/>
      <c r="I306" s="129"/>
      <c r="J306" s="230"/>
      <c r="K306" s="148"/>
      <c r="L306" s="148"/>
      <c r="M306" s="148"/>
      <c r="N306" s="148"/>
      <c r="O306" s="148"/>
      <c r="P306" s="148"/>
      <c r="Q306" s="148"/>
      <c r="R306" s="148"/>
      <c r="S306" s="148"/>
      <c r="T306" s="148"/>
      <c r="U306" s="148"/>
      <c r="V306" s="148"/>
      <c r="W306" s="148"/>
      <c r="X306" s="148"/>
      <c r="Y306" s="148"/>
      <c r="Z306" s="148"/>
    </row>
    <row r="307" spans="1:26" ht="36" x14ac:dyDescent="0.25">
      <c r="A307" s="230"/>
      <c r="B307" s="49"/>
      <c r="C307" s="128" t="s">
        <v>5648</v>
      </c>
      <c r="D307" s="153">
        <f t="shared" si="22"/>
        <v>1</v>
      </c>
      <c r="E307" s="126">
        <v>1</v>
      </c>
      <c r="F307" s="126"/>
      <c r="G307" s="127"/>
      <c r="H307" s="253"/>
      <c r="I307" s="129"/>
      <c r="J307" s="230"/>
      <c r="K307" s="148"/>
      <c r="L307" s="148"/>
      <c r="M307" s="148"/>
      <c r="N307" s="148"/>
      <c r="O307" s="148"/>
      <c r="P307" s="148"/>
      <c r="Q307" s="148"/>
      <c r="R307" s="148"/>
      <c r="S307" s="148"/>
      <c r="T307" s="148"/>
      <c r="U307" s="148"/>
      <c r="V307" s="148"/>
      <c r="W307" s="148"/>
      <c r="X307" s="148"/>
      <c r="Y307" s="148"/>
      <c r="Z307" s="148"/>
    </row>
    <row r="308" spans="1:26" x14ac:dyDescent="0.25">
      <c r="A308" s="230"/>
      <c r="B308" s="49"/>
      <c r="C308" s="234"/>
      <c r="D308" s="253"/>
      <c r="E308" s="253"/>
      <c r="F308" s="253"/>
      <c r="G308" s="253"/>
      <c r="H308" s="253"/>
      <c r="I308" s="129"/>
      <c r="J308" s="230"/>
      <c r="K308" s="148"/>
      <c r="L308" s="148"/>
      <c r="M308" s="148"/>
      <c r="N308" s="148"/>
      <c r="O308" s="148"/>
      <c r="P308" s="148"/>
      <c r="Q308" s="148"/>
      <c r="R308" s="148"/>
      <c r="S308" s="148"/>
      <c r="T308" s="148"/>
      <c r="U308" s="148"/>
      <c r="V308" s="148"/>
      <c r="W308" s="148"/>
      <c r="X308" s="148"/>
      <c r="Y308" s="148"/>
      <c r="Z308" s="148"/>
    </row>
    <row r="309" spans="1:26" x14ac:dyDescent="0.25">
      <c r="A309" s="230"/>
      <c r="B309" s="49"/>
      <c r="C309" s="234" t="s">
        <v>1480</v>
      </c>
      <c r="D309" s="253"/>
      <c r="E309" s="253"/>
      <c r="F309" s="253"/>
      <c r="G309" s="253"/>
      <c r="H309" s="253"/>
      <c r="I309" s="129"/>
      <c r="J309" s="230"/>
      <c r="K309" s="148"/>
      <c r="L309" s="148"/>
      <c r="M309" s="148"/>
      <c r="N309" s="148"/>
      <c r="O309" s="148"/>
      <c r="P309" s="148"/>
      <c r="Q309" s="148"/>
      <c r="R309" s="148"/>
      <c r="S309" s="148"/>
      <c r="T309" s="148"/>
      <c r="U309" s="148"/>
      <c r="V309" s="148"/>
      <c r="W309" s="148"/>
      <c r="X309" s="148"/>
      <c r="Y309" s="148"/>
      <c r="Z309" s="148"/>
    </row>
    <row r="310" spans="1:26" x14ac:dyDescent="0.25">
      <c r="A310" s="230"/>
      <c r="B310" s="49"/>
      <c r="C310" s="234"/>
      <c r="D310" s="253"/>
      <c r="E310" s="253"/>
      <c r="F310" s="253"/>
      <c r="G310" s="253"/>
      <c r="H310" s="253"/>
      <c r="I310" s="129"/>
      <c r="J310" s="230"/>
      <c r="K310" s="148"/>
      <c r="L310" s="148"/>
      <c r="M310" s="148"/>
      <c r="N310" s="148"/>
      <c r="O310" s="148"/>
      <c r="P310" s="148"/>
      <c r="Q310" s="148"/>
      <c r="R310" s="148"/>
      <c r="S310" s="148"/>
      <c r="T310" s="148"/>
      <c r="U310" s="148"/>
      <c r="V310" s="148"/>
      <c r="W310" s="148"/>
      <c r="X310" s="148"/>
      <c r="Y310" s="148"/>
      <c r="Z310" s="148"/>
    </row>
    <row r="311" spans="1:26" x14ac:dyDescent="0.25">
      <c r="A311" s="230"/>
      <c r="B311" s="49"/>
      <c r="C311" s="232" t="s">
        <v>726</v>
      </c>
      <c r="D311" s="231"/>
      <c r="E311" s="231" t="s">
        <v>1485</v>
      </c>
      <c r="F311" s="231" t="s">
        <v>712</v>
      </c>
      <c r="G311" s="231" t="s">
        <v>1486</v>
      </c>
      <c r="H311" s="253"/>
      <c r="I311" s="129"/>
      <c r="J311" s="230"/>
      <c r="K311" s="148"/>
      <c r="L311" s="148"/>
      <c r="M311" s="148"/>
      <c r="N311" s="148"/>
      <c r="O311" s="148"/>
      <c r="P311" s="148"/>
      <c r="Q311" s="148"/>
      <c r="R311" s="148"/>
      <c r="S311" s="148"/>
      <c r="T311" s="148"/>
      <c r="U311" s="148"/>
      <c r="V311" s="148"/>
      <c r="W311" s="148"/>
      <c r="X311" s="148"/>
      <c r="Y311" s="148"/>
      <c r="Z311" s="148"/>
    </row>
    <row r="312" spans="1:26" x14ac:dyDescent="0.25">
      <c r="A312" s="230"/>
      <c r="B312" s="49"/>
      <c r="C312" s="130" t="s">
        <v>5649</v>
      </c>
      <c r="D312" s="153">
        <f t="shared" ref="D312:D318" si="23">IF(E312="Justificado",0,1)</f>
        <v>1</v>
      </c>
      <c r="E312" s="126">
        <v>1</v>
      </c>
      <c r="F312" s="126"/>
      <c r="G312" s="127"/>
      <c r="H312" s="253"/>
      <c r="I312" s="129"/>
      <c r="J312" s="230"/>
      <c r="K312" s="148"/>
      <c r="L312" s="148"/>
      <c r="M312" s="148"/>
      <c r="N312" s="148"/>
      <c r="O312" s="148"/>
      <c r="P312" s="148"/>
      <c r="Q312" s="148"/>
      <c r="R312" s="148"/>
      <c r="S312" s="148"/>
      <c r="T312" s="148"/>
      <c r="U312" s="148"/>
      <c r="V312" s="148"/>
      <c r="W312" s="148"/>
      <c r="X312" s="148"/>
      <c r="Y312" s="148"/>
      <c r="Z312" s="148"/>
    </row>
    <row r="313" spans="1:26" ht="36" x14ac:dyDescent="0.25">
      <c r="A313" s="230"/>
      <c r="B313" s="49"/>
      <c r="C313" s="124" t="s">
        <v>1548</v>
      </c>
      <c r="D313" s="153">
        <f t="shared" si="23"/>
        <v>1</v>
      </c>
      <c r="E313" s="126">
        <v>1</v>
      </c>
      <c r="F313" s="126"/>
      <c r="G313" s="127"/>
      <c r="H313" s="253"/>
      <c r="I313" s="129"/>
      <c r="J313" s="230"/>
      <c r="K313" s="148"/>
      <c r="L313" s="148"/>
      <c r="M313" s="148"/>
      <c r="N313" s="148"/>
      <c r="O313" s="148"/>
      <c r="P313" s="148"/>
      <c r="Q313" s="148"/>
      <c r="R313" s="148"/>
      <c r="S313" s="148"/>
      <c r="T313" s="148"/>
      <c r="U313" s="148"/>
      <c r="V313" s="148"/>
      <c r="W313" s="148"/>
      <c r="X313" s="148"/>
      <c r="Y313" s="148"/>
      <c r="Z313" s="148"/>
    </row>
    <row r="314" spans="1:26" ht="36" x14ac:dyDescent="0.25">
      <c r="A314" s="230"/>
      <c r="B314" s="49"/>
      <c r="C314" s="124" t="s">
        <v>1549</v>
      </c>
      <c r="D314" s="153">
        <f t="shared" si="23"/>
        <v>1</v>
      </c>
      <c r="E314" s="126">
        <v>1</v>
      </c>
      <c r="F314" s="126"/>
      <c r="G314" s="127"/>
      <c r="H314" s="253"/>
      <c r="I314" s="129"/>
      <c r="J314" s="230"/>
      <c r="K314" s="148"/>
      <c r="L314" s="148"/>
      <c r="M314" s="148"/>
      <c r="N314" s="148"/>
      <c r="O314" s="148"/>
      <c r="P314" s="148"/>
      <c r="Q314" s="148"/>
      <c r="R314" s="148"/>
      <c r="S314" s="148"/>
      <c r="T314" s="148"/>
      <c r="U314" s="148"/>
      <c r="V314" s="148"/>
      <c r="W314" s="148"/>
      <c r="X314" s="148"/>
      <c r="Y314" s="148"/>
      <c r="Z314" s="148"/>
    </row>
    <row r="315" spans="1:26" ht="36" x14ac:dyDescent="0.25">
      <c r="A315" s="230"/>
      <c r="B315" s="49"/>
      <c r="C315" s="124" t="s">
        <v>1550</v>
      </c>
      <c r="D315" s="153">
        <f t="shared" si="23"/>
        <v>1</v>
      </c>
      <c r="E315" s="126">
        <v>1</v>
      </c>
      <c r="F315" s="126"/>
      <c r="G315" s="127"/>
      <c r="H315" s="253"/>
      <c r="I315" s="129"/>
      <c r="J315" s="230"/>
      <c r="K315" s="148"/>
      <c r="L315" s="148"/>
      <c r="M315" s="148"/>
      <c r="N315" s="148"/>
      <c r="O315" s="148"/>
      <c r="P315" s="148"/>
      <c r="Q315" s="148"/>
      <c r="R315" s="148"/>
      <c r="S315" s="148"/>
      <c r="T315" s="148"/>
      <c r="U315" s="148"/>
      <c r="V315" s="148"/>
      <c r="W315" s="148"/>
      <c r="X315" s="148"/>
      <c r="Y315" s="148"/>
      <c r="Z315" s="148"/>
    </row>
    <row r="316" spans="1:26" ht="24" x14ac:dyDescent="0.25">
      <c r="A316" s="230"/>
      <c r="B316" s="49"/>
      <c r="C316" s="124" t="s">
        <v>1551</v>
      </c>
      <c r="D316" s="153">
        <f t="shared" si="23"/>
        <v>1</v>
      </c>
      <c r="E316" s="126">
        <v>1</v>
      </c>
      <c r="F316" s="126"/>
      <c r="G316" s="127"/>
      <c r="H316" s="253"/>
      <c r="I316" s="129"/>
      <c r="J316" s="230"/>
      <c r="K316" s="148"/>
      <c r="L316" s="148"/>
      <c r="M316" s="148"/>
      <c r="N316" s="148"/>
      <c r="O316" s="148"/>
      <c r="P316" s="148"/>
      <c r="Q316" s="148"/>
      <c r="R316" s="148"/>
      <c r="S316" s="148"/>
      <c r="T316" s="148"/>
      <c r="U316" s="148"/>
      <c r="V316" s="148"/>
      <c r="W316" s="148"/>
      <c r="X316" s="148"/>
      <c r="Y316" s="148"/>
      <c r="Z316" s="148"/>
    </row>
    <row r="317" spans="1:26" ht="24" x14ac:dyDescent="0.25">
      <c r="A317" s="230"/>
      <c r="B317" s="49"/>
      <c r="C317" s="124" t="s">
        <v>1552</v>
      </c>
      <c r="D317" s="153">
        <f t="shared" si="23"/>
        <v>1</v>
      </c>
      <c r="E317" s="126">
        <v>1</v>
      </c>
      <c r="F317" s="126"/>
      <c r="G317" s="127"/>
      <c r="H317" s="253"/>
      <c r="I317" s="129"/>
      <c r="J317" s="230"/>
      <c r="K317" s="148"/>
      <c r="L317" s="148"/>
      <c r="M317" s="148"/>
      <c r="N317" s="148"/>
      <c r="O317" s="148"/>
      <c r="P317" s="148"/>
      <c r="Q317" s="148"/>
      <c r="R317" s="148"/>
      <c r="S317" s="148"/>
      <c r="T317" s="148"/>
      <c r="U317" s="148"/>
      <c r="V317" s="148"/>
      <c r="W317" s="148"/>
      <c r="X317" s="148"/>
      <c r="Y317" s="148"/>
      <c r="Z317" s="148"/>
    </row>
    <row r="318" spans="1:26" ht="36" x14ac:dyDescent="0.25">
      <c r="A318" s="230"/>
      <c r="B318" s="49"/>
      <c r="C318" s="124" t="s">
        <v>1553</v>
      </c>
      <c r="D318" s="153">
        <f t="shared" si="23"/>
        <v>1</v>
      </c>
      <c r="E318" s="126">
        <v>1</v>
      </c>
      <c r="F318" s="126"/>
      <c r="G318" s="127"/>
      <c r="H318" s="253"/>
      <c r="I318" s="129"/>
      <c r="J318" s="230"/>
      <c r="K318" s="148"/>
      <c r="L318" s="148"/>
      <c r="M318" s="148"/>
      <c r="N318" s="148"/>
      <c r="O318" s="148"/>
      <c r="P318" s="148"/>
      <c r="Q318" s="148"/>
      <c r="R318" s="148"/>
      <c r="S318" s="148"/>
      <c r="T318" s="148"/>
      <c r="U318" s="148"/>
      <c r="V318" s="148"/>
      <c r="W318" s="148"/>
      <c r="X318" s="148"/>
      <c r="Y318" s="148"/>
      <c r="Z318" s="148"/>
    </row>
    <row r="319" spans="1:26" ht="36" x14ac:dyDescent="0.25">
      <c r="A319" s="230"/>
      <c r="B319" s="49"/>
      <c r="C319" s="130" t="s">
        <v>5650</v>
      </c>
      <c r="D319" s="153">
        <f t="shared" ref="D319:D320" si="24">IF(E319="Justificado",0,1)</f>
        <v>1</v>
      </c>
      <c r="E319" s="126">
        <v>1</v>
      </c>
      <c r="F319" s="126"/>
      <c r="G319" s="127"/>
      <c r="H319" s="253"/>
      <c r="I319" s="129"/>
      <c r="J319" s="230"/>
      <c r="K319" s="148"/>
      <c r="L319" s="148"/>
      <c r="M319" s="148"/>
      <c r="N319" s="148"/>
      <c r="O319" s="148"/>
      <c r="P319" s="148"/>
      <c r="Q319" s="148"/>
      <c r="R319" s="148"/>
      <c r="S319" s="148"/>
      <c r="T319" s="148"/>
      <c r="U319" s="148"/>
      <c r="V319" s="148"/>
      <c r="W319" s="148"/>
      <c r="X319" s="148"/>
      <c r="Y319" s="148"/>
      <c r="Z319" s="148"/>
    </row>
    <row r="320" spans="1:26" x14ac:dyDescent="0.25">
      <c r="A320" s="230"/>
      <c r="B320" s="49"/>
      <c r="C320" s="124" t="s">
        <v>1555</v>
      </c>
      <c r="D320" s="153">
        <f t="shared" si="24"/>
        <v>1</v>
      </c>
      <c r="E320" s="126">
        <v>1</v>
      </c>
      <c r="F320" s="126"/>
      <c r="G320" s="127"/>
      <c r="H320" s="253"/>
      <c r="I320" s="129"/>
      <c r="J320" s="230"/>
      <c r="K320" s="148"/>
      <c r="L320" s="148"/>
      <c r="M320" s="148"/>
      <c r="N320" s="148"/>
      <c r="O320" s="148"/>
      <c r="P320" s="148"/>
      <c r="Q320" s="148"/>
      <c r="R320" s="148"/>
      <c r="S320" s="148"/>
      <c r="T320" s="148"/>
      <c r="U320" s="148"/>
      <c r="V320" s="148"/>
      <c r="W320" s="148"/>
      <c r="X320" s="148"/>
      <c r="Y320" s="148"/>
      <c r="Z320" s="148"/>
    </row>
    <row r="321" spans="1:26" x14ac:dyDescent="0.25">
      <c r="A321" s="230"/>
      <c r="B321" s="97"/>
      <c r="C321" s="254"/>
      <c r="D321" s="255"/>
      <c r="E321" s="255"/>
      <c r="F321" s="255"/>
      <c r="G321" s="255"/>
      <c r="H321" s="255"/>
      <c r="I321" s="98"/>
      <c r="J321" s="230"/>
      <c r="K321" s="148"/>
      <c r="L321" s="148"/>
      <c r="M321" s="148"/>
      <c r="N321" s="148"/>
      <c r="O321" s="148"/>
      <c r="P321" s="148"/>
      <c r="Q321" s="148"/>
      <c r="R321" s="148"/>
      <c r="S321" s="148"/>
      <c r="T321" s="148"/>
      <c r="U321" s="148"/>
      <c r="V321" s="148"/>
      <c r="W321" s="148"/>
      <c r="X321" s="148"/>
      <c r="Y321" s="148"/>
      <c r="Z321" s="148"/>
    </row>
    <row r="322" spans="1:26" x14ac:dyDescent="0.25">
      <c r="A322" s="230"/>
      <c r="B322" s="230"/>
      <c r="C322" s="256"/>
      <c r="D322" s="230"/>
      <c r="E322" s="230"/>
      <c r="F322" s="230"/>
      <c r="G322" s="230"/>
      <c r="H322" s="230"/>
      <c r="I322" s="230"/>
      <c r="J322" s="230"/>
      <c r="K322" s="148"/>
      <c r="L322" s="148"/>
      <c r="M322" s="148"/>
      <c r="N322" s="148"/>
      <c r="O322" s="148"/>
      <c r="P322" s="148"/>
      <c r="Q322" s="148"/>
      <c r="R322" s="148"/>
      <c r="S322" s="148"/>
      <c r="T322" s="148"/>
      <c r="U322" s="148"/>
      <c r="V322" s="148"/>
      <c r="W322" s="148"/>
      <c r="X322" s="148"/>
      <c r="Y322" s="148"/>
      <c r="Z322" s="148"/>
    </row>
    <row r="323" spans="1:26" x14ac:dyDescent="0.25">
      <c r="A323" s="230"/>
      <c r="B323" s="230"/>
      <c r="C323" s="256"/>
      <c r="D323" s="230"/>
      <c r="E323" s="230"/>
      <c r="F323" s="230"/>
      <c r="G323" s="230"/>
      <c r="H323" s="230"/>
      <c r="I323" s="230"/>
      <c r="J323" s="230"/>
      <c r="K323" s="148"/>
      <c r="L323" s="148"/>
      <c r="M323" s="148"/>
      <c r="N323" s="148"/>
      <c r="O323" s="148"/>
      <c r="P323" s="148"/>
      <c r="Q323" s="148"/>
      <c r="R323" s="148"/>
      <c r="S323" s="148"/>
      <c r="T323" s="148"/>
      <c r="U323" s="148"/>
      <c r="V323" s="148"/>
      <c r="W323" s="148"/>
      <c r="X323" s="148"/>
      <c r="Y323" s="148"/>
      <c r="Z323" s="148"/>
    </row>
    <row r="324" spans="1:26" x14ac:dyDescent="0.25">
      <c r="A324" s="230"/>
      <c r="B324" s="230"/>
      <c r="C324" s="256"/>
      <c r="D324" s="230"/>
      <c r="E324" s="230"/>
      <c r="F324" s="230"/>
      <c r="G324" s="230"/>
      <c r="H324" s="230"/>
      <c r="I324" s="230"/>
      <c r="J324" s="230"/>
      <c r="K324" s="148"/>
      <c r="L324" s="148"/>
      <c r="M324" s="148"/>
      <c r="N324" s="148"/>
      <c r="O324" s="148"/>
      <c r="P324" s="148"/>
      <c r="Q324" s="148"/>
      <c r="R324" s="148"/>
      <c r="S324" s="148"/>
      <c r="T324" s="148"/>
      <c r="U324" s="148"/>
      <c r="V324" s="148"/>
      <c r="W324" s="148"/>
      <c r="X324" s="148"/>
      <c r="Y324" s="148"/>
      <c r="Z324" s="148"/>
    </row>
    <row r="325" spans="1:26" x14ac:dyDescent="0.25">
      <c r="A325" s="230"/>
      <c r="B325" s="230"/>
      <c r="C325" s="256"/>
      <c r="D325" s="230"/>
      <c r="E325" s="230"/>
      <c r="F325" s="230"/>
      <c r="G325" s="230"/>
      <c r="H325" s="230"/>
      <c r="I325" s="230"/>
      <c r="J325" s="230"/>
      <c r="K325" s="148"/>
      <c r="L325" s="148"/>
      <c r="M325" s="148"/>
      <c r="N325" s="148"/>
      <c r="O325" s="148"/>
      <c r="P325" s="148"/>
      <c r="Q325" s="148"/>
      <c r="R325" s="148"/>
      <c r="S325" s="148"/>
      <c r="T325" s="148"/>
      <c r="U325" s="148"/>
      <c r="V325" s="148"/>
      <c r="W325" s="148"/>
      <c r="X325" s="148"/>
      <c r="Y325" s="148"/>
      <c r="Z325" s="148"/>
    </row>
    <row r="326" spans="1:26" x14ac:dyDescent="0.25">
      <c r="A326" s="230"/>
      <c r="B326" s="230"/>
      <c r="C326" s="256"/>
      <c r="D326" s="230"/>
      <c r="E326" s="230"/>
      <c r="F326" s="230"/>
      <c r="G326" s="230"/>
      <c r="H326" s="230"/>
      <c r="I326" s="230"/>
      <c r="J326" s="230"/>
      <c r="K326" s="148"/>
      <c r="L326" s="148"/>
      <c r="M326" s="148"/>
      <c r="N326" s="148"/>
      <c r="O326" s="148"/>
      <c r="P326" s="148"/>
      <c r="Q326" s="148"/>
      <c r="R326" s="148"/>
      <c r="S326" s="148"/>
      <c r="T326" s="148"/>
      <c r="U326" s="148"/>
      <c r="V326" s="148"/>
      <c r="W326" s="148"/>
      <c r="X326" s="148"/>
      <c r="Y326" s="148"/>
      <c r="Z326" s="148"/>
    </row>
    <row r="327" spans="1:26" x14ac:dyDescent="0.25">
      <c r="A327" s="230"/>
      <c r="B327" s="230"/>
      <c r="C327" s="256"/>
      <c r="D327" s="230"/>
      <c r="E327" s="230"/>
      <c r="F327" s="230"/>
      <c r="G327" s="230"/>
      <c r="H327" s="230"/>
      <c r="I327" s="230"/>
      <c r="J327" s="230"/>
      <c r="K327" s="148"/>
      <c r="L327" s="148"/>
      <c r="M327" s="148"/>
      <c r="N327" s="148"/>
      <c r="O327" s="148"/>
      <c r="P327" s="148"/>
      <c r="Q327" s="148"/>
      <c r="R327" s="148"/>
      <c r="S327" s="148"/>
      <c r="T327" s="148"/>
      <c r="U327" s="148"/>
      <c r="V327" s="148"/>
      <c r="W327" s="148"/>
      <c r="X327" s="148"/>
      <c r="Y327" s="148"/>
      <c r="Z327" s="148"/>
    </row>
    <row r="328" spans="1:26" ht="18.75" x14ac:dyDescent="0.25">
      <c r="A328" s="234"/>
      <c r="B328" s="407" t="s">
        <v>5651</v>
      </c>
      <c r="C328" s="408"/>
      <c r="D328" s="408"/>
      <c r="E328" s="408"/>
      <c r="F328" s="408"/>
      <c r="G328" s="408"/>
      <c r="H328" s="408"/>
      <c r="I328" s="243"/>
      <c r="J328" s="233"/>
      <c r="K328" s="105"/>
      <c r="L328" s="105"/>
      <c r="M328" s="105"/>
      <c r="N328" s="105"/>
      <c r="O328" s="105"/>
      <c r="P328" s="105"/>
      <c r="Q328" s="105"/>
      <c r="R328" s="105"/>
      <c r="S328" s="105"/>
      <c r="T328" s="105"/>
      <c r="U328" s="105"/>
      <c r="V328" s="105"/>
      <c r="W328" s="105"/>
      <c r="X328" s="105"/>
      <c r="Y328" s="105"/>
      <c r="Z328" s="105"/>
    </row>
    <row r="329" spans="1:26" x14ac:dyDescent="0.25">
      <c r="A329" s="234"/>
      <c r="B329" s="232"/>
      <c r="C329" s="232"/>
      <c r="D329" s="232"/>
      <c r="E329" s="232"/>
      <c r="F329" s="232"/>
      <c r="G329" s="232"/>
      <c r="H329" s="232"/>
      <c r="I329" s="232"/>
      <c r="J329" s="233"/>
      <c r="K329" s="105"/>
      <c r="L329" s="105"/>
      <c r="M329" s="105"/>
      <c r="N329" s="105"/>
      <c r="O329" s="105"/>
      <c r="P329" s="105"/>
      <c r="Q329" s="105"/>
      <c r="R329" s="105"/>
      <c r="S329" s="105"/>
      <c r="T329" s="105"/>
      <c r="U329" s="105"/>
      <c r="V329" s="105"/>
      <c r="W329" s="105"/>
      <c r="X329" s="105"/>
      <c r="Y329" s="105"/>
      <c r="Z329" s="105"/>
    </row>
    <row r="330" spans="1:26" x14ac:dyDescent="0.25">
      <c r="A330" s="234"/>
      <c r="B330" s="232"/>
      <c r="C330" s="244" t="s">
        <v>1478</v>
      </c>
      <c r="D330" s="244"/>
      <c r="E330" s="245">
        <f>IF(SUM(D339:D348)=0,"NA",SUM(E339:E348)/SUM(D339:D348))</f>
        <v>1</v>
      </c>
      <c r="F330" s="246"/>
      <c r="G330" s="248"/>
      <c r="H330" s="234"/>
      <c r="I330" s="232"/>
      <c r="J330" s="233"/>
      <c r="K330" s="105"/>
      <c r="L330" s="105"/>
      <c r="M330" s="105"/>
      <c r="N330" s="105"/>
      <c r="O330" s="105"/>
      <c r="P330" s="105"/>
      <c r="Q330" s="105"/>
      <c r="R330" s="105"/>
      <c r="S330" s="105"/>
      <c r="T330" s="105"/>
      <c r="U330" s="105"/>
      <c r="V330" s="105"/>
      <c r="W330" s="105"/>
      <c r="X330" s="105"/>
      <c r="Y330" s="105"/>
      <c r="Z330" s="105"/>
    </row>
    <row r="331" spans="1:26" x14ac:dyDescent="0.25">
      <c r="A331" s="234"/>
      <c r="B331" s="234"/>
      <c r="C331" s="244" t="s">
        <v>1480</v>
      </c>
      <c r="D331" s="244"/>
      <c r="E331" s="245">
        <f>IF(SUM(D339:D348)=0,"NA",SUM(E353:E361)/SUM(D353:D361))</f>
        <v>1</v>
      </c>
      <c r="F331" s="246"/>
      <c r="G331" s="248"/>
      <c r="H331" s="234"/>
      <c r="I331" s="232"/>
      <c r="J331" s="233"/>
      <c r="K331" s="105"/>
      <c r="L331" s="105"/>
      <c r="M331" s="105"/>
      <c r="N331" s="105"/>
      <c r="O331" s="105"/>
      <c r="P331" s="105"/>
      <c r="Q331" s="105"/>
      <c r="R331" s="105"/>
      <c r="S331" s="105"/>
      <c r="T331" s="105"/>
      <c r="U331" s="105"/>
      <c r="V331" s="105"/>
      <c r="W331" s="105"/>
      <c r="X331" s="105"/>
      <c r="Y331" s="105"/>
      <c r="Z331" s="105"/>
    </row>
    <row r="332" spans="1:26" x14ac:dyDescent="0.25">
      <c r="A332" s="234"/>
      <c r="B332" s="234"/>
      <c r="C332" s="244" t="s">
        <v>1482</v>
      </c>
      <c r="D332" s="244"/>
      <c r="E332" s="177">
        <f>IF(SUM(D339:D348)=0,"NA",E330*0.6+E331*0.4)</f>
        <v>1</v>
      </c>
      <c r="F332" s="249"/>
      <c r="G332" s="235" t="s">
        <v>3917</v>
      </c>
      <c r="H332" s="234"/>
      <c r="I332" s="232"/>
      <c r="J332" s="233"/>
      <c r="K332" s="105"/>
      <c r="L332" s="105"/>
      <c r="M332" s="105"/>
      <c r="N332" s="105"/>
      <c r="O332" s="105"/>
      <c r="P332" s="105"/>
      <c r="Q332" s="105"/>
      <c r="R332" s="105"/>
      <c r="S332" s="105"/>
      <c r="T332" s="105"/>
      <c r="U332" s="105"/>
      <c r="V332" s="105"/>
      <c r="W332" s="105"/>
      <c r="X332" s="105"/>
      <c r="Y332" s="105"/>
      <c r="Z332" s="105"/>
    </row>
    <row r="333" spans="1:26" x14ac:dyDescent="0.25">
      <c r="A333" s="234"/>
      <c r="B333" s="234"/>
      <c r="C333" s="234"/>
      <c r="D333" s="234"/>
      <c r="E333" s="236"/>
      <c r="F333" s="236"/>
      <c r="G333" s="234"/>
      <c r="H333" s="234"/>
      <c r="I333" s="232"/>
      <c r="J333" s="233"/>
      <c r="K333" s="105"/>
      <c r="L333" s="105"/>
      <c r="M333" s="105"/>
      <c r="N333" s="105"/>
      <c r="O333" s="105"/>
      <c r="P333" s="105"/>
      <c r="Q333" s="105"/>
      <c r="R333" s="105"/>
      <c r="S333" s="105"/>
      <c r="T333" s="105"/>
      <c r="U333" s="105"/>
      <c r="V333" s="105"/>
      <c r="W333" s="105"/>
      <c r="X333" s="105"/>
      <c r="Y333" s="105"/>
      <c r="Z333" s="105"/>
    </row>
    <row r="334" spans="1:26" x14ac:dyDescent="0.25">
      <c r="A334" s="230"/>
      <c r="B334" s="231"/>
      <c r="C334" s="232"/>
      <c r="D334" s="231"/>
      <c r="E334" s="231"/>
      <c r="F334" s="231"/>
      <c r="G334" s="231"/>
      <c r="H334" s="232"/>
      <c r="I334" s="232"/>
      <c r="J334" s="233"/>
      <c r="K334" s="148"/>
      <c r="L334" s="148"/>
      <c r="M334" s="148"/>
      <c r="N334" s="148"/>
      <c r="O334" s="148"/>
      <c r="P334" s="148"/>
      <c r="Q334" s="148"/>
      <c r="R334" s="148"/>
      <c r="S334" s="148"/>
      <c r="T334" s="148"/>
      <c r="U334" s="148"/>
      <c r="V334" s="148"/>
      <c r="W334" s="148"/>
      <c r="X334" s="148"/>
      <c r="Y334" s="148"/>
      <c r="Z334" s="148"/>
    </row>
    <row r="335" spans="1:26" x14ac:dyDescent="0.25">
      <c r="A335" s="230"/>
      <c r="B335" s="91"/>
      <c r="C335" s="251"/>
      <c r="D335" s="252"/>
      <c r="E335" s="409"/>
      <c r="F335" s="410"/>
      <c r="G335" s="410"/>
      <c r="H335" s="252"/>
      <c r="I335" s="92"/>
      <c r="J335" s="233"/>
      <c r="K335" s="148"/>
      <c r="L335" s="148"/>
      <c r="M335" s="148"/>
      <c r="N335" s="148"/>
      <c r="O335" s="148"/>
      <c r="P335" s="148"/>
      <c r="Q335" s="148"/>
      <c r="R335" s="148"/>
      <c r="S335" s="148"/>
      <c r="T335" s="148"/>
      <c r="U335" s="148"/>
      <c r="V335" s="148"/>
      <c r="W335" s="148"/>
      <c r="X335" s="148"/>
      <c r="Y335" s="148"/>
      <c r="Z335" s="148"/>
    </row>
    <row r="336" spans="1:26" x14ac:dyDescent="0.25">
      <c r="A336" s="230"/>
      <c r="B336" s="49"/>
      <c r="C336" s="234" t="s">
        <v>1484</v>
      </c>
      <c r="D336" s="253"/>
      <c r="E336" s="253"/>
      <c r="F336" s="253"/>
      <c r="G336" s="253"/>
      <c r="H336" s="253"/>
      <c r="I336" s="93"/>
      <c r="J336" s="233"/>
      <c r="K336" s="148"/>
      <c r="L336" s="148"/>
      <c r="M336" s="148"/>
      <c r="N336" s="148"/>
      <c r="O336" s="148"/>
      <c r="P336" s="148"/>
      <c r="Q336" s="148"/>
      <c r="R336" s="148"/>
      <c r="S336" s="148"/>
      <c r="T336" s="148"/>
      <c r="U336" s="148"/>
      <c r="V336" s="148"/>
      <c r="W336" s="148"/>
      <c r="X336" s="148"/>
      <c r="Y336" s="148"/>
      <c r="Z336" s="148"/>
    </row>
    <row r="337" spans="1:26" x14ac:dyDescent="0.25">
      <c r="A337" s="230"/>
      <c r="B337" s="123"/>
      <c r="C337" s="234"/>
      <c r="D337" s="253"/>
      <c r="E337" s="253"/>
      <c r="F337" s="253"/>
      <c r="G337" s="253"/>
      <c r="H337" s="253"/>
      <c r="I337" s="93"/>
      <c r="J337" s="233"/>
      <c r="K337" s="148"/>
      <c r="L337" s="148"/>
      <c r="M337" s="148"/>
      <c r="N337" s="148"/>
      <c r="O337" s="148"/>
      <c r="P337" s="148"/>
      <c r="Q337" s="148"/>
      <c r="R337" s="148"/>
      <c r="S337" s="148"/>
      <c r="T337" s="148"/>
      <c r="U337" s="148"/>
      <c r="V337" s="148"/>
      <c r="W337" s="148"/>
      <c r="X337" s="148"/>
      <c r="Y337" s="148"/>
      <c r="Z337" s="148"/>
    </row>
    <row r="338" spans="1:26" x14ac:dyDescent="0.25">
      <c r="A338" s="230"/>
      <c r="B338" s="123"/>
      <c r="C338" s="232" t="s">
        <v>726</v>
      </c>
      <c r="D338" s="231"/>
      <c r="E338" s="231" t="s">
        <v>1485</v>
      </c>
      <c r="F338" s="231" t="s">
        <v>712</v>
      </c>
      <c r="G338" s="231" t="s">
        <v>1486</v>
      </c>
      <c r="H338" s="253"/>
      <c r="I338" s="93"/>
      <c r="J338" s="233"/>
      <c r="K338" s="148"/>
      <c r="L338" s="148"/>
      <c r="M338" s="148"/>
      <c r="N338" s="148"/>
      <c r="O338" s="148"/>
      <c r="P338" s="148"/>
      <c r="Q338" s="148"/>
      <c r="R338" s="148"/>
      <c r="S338" s="148"/>
      <c r="T338" s="148"/>
      <c r="U338" s="148"/>
      <c r="V338" s="148"/>
      <c r="W338" s="148"/>
      <c r="X338" s="148"/>
      <c r="Y338" s="148"/>
      <c r="Z338" s="148"/>
    </row>
    <row r="339" spans="1:26" x14ac:dyDescent="0.25">
      <c r="A339" s="230"/>
      <c r="B339" s="49"/>
      <c r="C339" s="124" t="s">
        <v>1487</v>
      </c>
      <c r="D339" s="153">
        <f t="shared" ref="D339:D348" si="25">IF(E339="Justificado",0,1)</f>
        <v>1</v>
      </c>
      <c r="E339" s="126">
        <v>1</v>
      </c>
      <c r="F339" s="126"/>
      <c r="G339" s="127"/>
      <c r="H339" s="253"/>
      <c r="I339" s="93"/>
      <c r="J339" s="230"/>
      <c r="K339" s="148"/>
      <c r="L339" s="148"/>
      <c r="M339" s="148"/>
      <c r="N339" s="148"/>
      <c r="O339" s="148"/>
      <c r="P339" s="148"/>
      <c r="Q339" s="148"/>
      <c r="R339" s="148"/>
      <c r="S339" s="148"/>
      <c r="T339" s="148"/>
      <c r="U339" s="148"/>
      <c r="V339" s="148"/>
      <c r="W339" s="148"/>
      <c r="X339" s="148"/>
      <c r="Y339" s="148"/>
      <c r="Z339" s="148"/>
    </row>
    <row r="340" spans="1:26" ht="24" x14ac:dyDescent="0.25">
      <c r="A340" s="230"/>
      <c r="B340" s="49"/>
      <c r="C340" s="124" t="s">
        <v>1488</v>
      </c>
      <c r="D340" s="153">
        <f t="shared" si="25"/>
        <v>1</v>
      </c>
      <c r="E340" s="126">
        <v>1</v>
      </c>
      <c r="F340" s="126"/>
      <c r="G340" s="127"/>
      <c r="H340" s="253"/>
      <c r="I340" s="93"/>
      <c r="J340" s="230"/>
      <c r="K340" s="148"/>
      <c r="L340" s="148"/>
      <c r="M340" s="148"/>
      <c r="N340" s="148"/>
      <c r="O340" s="148"/>
      <c r="P340" s="148"/>
      <c r="Q340" s="148"/>
      <c r="R340" s="148"/>
      <c r="S340" s="148"/>
      <c r="T340" s="148"/>
      <c r="U340" s="148"/>
      <c r="V340" s="148"/>
      <c r="W340" s="148"/>
      <c r="X340" s="148"/>
      <c r="Y340" s="148"/>
      <c r="Z340" s="148"/>
    </row>
    <row r="341" spans="1:26" x14ac:dyDescent="0.25">
      <c r="A341" s="230"/>
      <c r="B341" s="49"/>
      <c r="C341" s="128" t="s">
        <v>5652</v>
      </c>
      <c r="D341" s="153">
        <f t="shared" si="25"/>
        <v>1</v>
      </c>
      <c r="E341" s="126">
        <v>1</v>
      </c>
      <c r="F341" s="126"/>
      <c r="G341" s="127"/>
      <c r="H341" s="253"/>
      <c r="I341" s="93"/>
      <c r="J341" s="230"/>
      <c r="K341" s="148"/>
      <c r="L341" s="148"/>
      <c r="M341" s="148"/>
      <c r="N341" s="148"/>
      <c r="O341" s="148"/>
      <c r="P341" s="148"/>
      <c r="Q341" s="148"/>
      <c r="R341" s="148"/>
      <c r="S341" s="148"/>
      <c r="T341" s="148"/>
      <c r="U341" s="148"/>
      <c r="V341" s="148"/>
      <c r="W341" s="148"/>
      <c r="X341" s="148"/>
      <c r="Y341" s="148"/>
      <c r="Z341" s="148"/>
    </row>
    <row r="342" spans="1:26" ht="24" x14ac:dyDescent="0.25">
      <c r="A342" s="230"/>
      <c r="B342" s="49"/>
      <c r="C342" s="128" t="s">
        <v>5653</v>
      </c>
      <c r="D342" s="153">
        <f t="shared" si="25"/>
        <v>1</v>
      </c>
      <c r="E342" s="126">
        <v>1</v>
      </c>
      <c r="F342" s="126"/>
      <c r="G342" s="127"/>
      <c r="H342" s="253"/>
      <c r="I342" s="93"/>
      <c r="J342" s="230"/>
      <c r="K342" s="148"/>
      <c r="L342" s="148"/>
      <c r="M342" s="148"/>
      <c r="N342" s="148"/>
      <c r="O342" s="148"/>
      <c r="P342" s="148"/>
      <c r="Q342" s="148"/>
      <c r="R342" s="148"/>
      <c r="S342" s="148"/>
      <c r="T342" s="148"/>
      <c r="U342" s="148"/>
      <c r="V342" s="148"/>
      <c r="W342" s="148"/>
      <c r="X342" s="148"/>
      <c r="Y342" s="148"/>
      <c r="Z342" s="148"/>
    </row>
    <row r="343" spans="1:26" ht="24" x14ac:dyDescent="0.25">
      <c r="A343" s="230"/>
      <c r="B343" s="49"/>
      <c r="C343" s="128" t="s">
        <v>5654</v>
      </c>
      <c r="D343" s="153">
        <f t="shared" si="25"/>
        <v>1</v>
      </c>
      <c r="E343" s="126">
        <v>1</v>
      </c>
      <c r="F343" s="126"/>
      <c r="G343" s="127"/>
      <c r="H343" s="253"/>
      <c r="I343" s="93"/>
      <c r="J343" s="230"/>
      <c r="K343" s="148"/>
      <c r="L343" s="148"/>
      <c r="M343" s="148"/>
      <c r="N343" s="148"/>
      <c r="O343" s="148"/>
      <c r="P343" s="148"/>
      <c r="Q343" s="148"/>
      <c r="R343" s="148"/>
      <c r="S343" s="148"/>
      <c r="T343" s="148"/>
      <c r="U343" s="148"/>
      <c r="V343" s="148"/>
      <c r="W343" s="148"/>
      <c r="X343" s="148"/>
      <c r="Y343" s="148"/>
      <c r="Z343" s="148"/>
    </row>
    <row r="344" spans="1:26" ht="24" x14ac:dyDescent="0.25">
      <c r="A344" s="230"/>
      <c r="B344" s="49"/>
      <c r="C344" s="128" t="s">
        <v>5655</v>
      </c>
      <c r="D344" s="153">
        <f t="shared" si="25"/>
        <v>1</v>
      </c>
      <c r="E344" s="126">
        <v>1</v>
      </c>
      <c r="F344" s="126"/>
      <c r="G344" s="127"/>
      <c r="H344" s="253"/>
      <c r="I344" s="93"/>
      <c r="J344" s="230"/>
      <c r="K344" s="148"/>
      <c r="L344" s="148"/>
      <c r="M344" s="148"/>
      <c r="N344" s="148"/>
      <c r="O344" s="148"/>
      <c r="P344" s="148"/>
      <c r="Q344" s="148"/>
      <c r="R344" s="148"/>
      <c r="S344" s="148"/>
      <c r="T344" s="148"/>
      <c r="U344" s="148"/>
      <c r="V344" s="148"/>
      <c r="W344" s="148"/>
      <c r="X344" s="148"/>
      <c r="Y344" s="148"/>
      <c r="Z344" s="148"/>
    </row>
    <row r="345" spans="1:26" ht="24" x14ac:dyDescent="0.25">
      <c r="A345" s="230"/>
      <c r="B345" s="49"/>
      <c r="C345" s="128" t="s">
        <v>5656</v>
      </c>
      <c r="D345" s="153">
        <f t="shared" si="25"/>
        <v>1</v>
      </c>
      <c r="E345" s="126">
        <v>1</v>
      </c>
      <c r="F345" s="126"/>
      <c r="G345" s="127"/>
      <c r="H345" s="253"/>
      <c r="I345" s="93"/>
      <c r="J345" s="230"/>
      <c r="K345" s="148"/>
      <c r="L345" s="148"/>
      <c r="M345" s="148"/>
      <c r="N345" s="148"/>
      <c r="O345" s="148"/>
      <c r="P345" s="148"/>
      <c r="Q345" s="148"/>
      <c r="R345" s="148"/>
      <c r="S345" s="148"/>
      <c r="T345" s="148"/>
      <c r="U345" s="148"/>
      <c r="V345" s="148"/>
      <c r="W345" s="148"/>
      <c r="X345" s="148"/>
      <c r="Y345" s="148"/>
      <c r="Z345" s="148"/>
    </row>
    <row r="346" spans="1:26" x14ac:dyDescent="0.25">
      <c r="A346" s="230"/>
      <c r="B346" s="49"/>
      <c r="C346" s="128" t="s">
        <v>5657</v>
      </c>
      <c r="D346" s="153">
        <f t="shared" si="25"/>
        <v>1</v>
      </c>
      <c r="E346" s="126">
        <v>1</v>
      </c>
      <c r="F346" s="126"/>
      <c r="G346" s="127"/>
      <c r="H346" s="253"/>
      <c r="I346" s="93"/>
      <c r="J346" s="230"/>
      <c r="K346" s="148"/>
      <c r="L346" s="148"/>
      <c r="M346" s="148"/>
      <c r="N346" s="148"/>
      <c r="O346" s="148"/>
      <c r="P346" s="148"/>
      <c r="Q346" s="148"/>
      <c r="R346" s="148"/>
      <c r="S346" s="148"/>
      <c r="T346" s="148"/>
      <c r="U346" s="148"/>
      <c r="V346" s="148"/>
      <c r="W346" s="148"/>
      <c r="X346" s="148"/>
      <c r="Y346" s="148"/>
      <c r="Z346" s="148"/>
    </row>
    <row r="347" spans="1:26" x14ac:dyDescent="0.25">
      <c r="A347" s="230"/>
      <c r="B347" s="49"/>
      <c r="C347" s="128" t="s">
        <v>5658</v>
      </c>
      <c r="D347" s="153">
        <f t="shared" si="25"/>
        <v>1</v>
      </c>
      <c r="E347" s="126">
        <v>1</v>
      </c>
      <c r="F347" s="126"/>
      <c r="G347" s="127"/>
      <c r="H347" s="253"/>
      <c r="I347" s="129"/>
      <c r="J347" s="230"/>
      <c r="K347" s="148"/>
      <c r="L347" s="148"/>
      <c r="M347" s="148"/>
      <c r="N347" s="148"/>
      <c r="O347" s="148"/>
      <c r="P347" s="148"/>
      <c r="Q347" s="148"/>
      <c r="R347" s="148"/>
      <c r="S347" s="148"/>
      <c r="T347" s="148"/>
      <c r="U347" s="148"/>
      <c r="V347" s="148"/>
      <c r="W347" s="148"/>
      <c r="X347" s="148"/>
      <c r="Y347" s="148"/>
      <c r="Z347" s="148"/>
    </row>
    <row r="348" spans="1:26" ht="24" x14ac:dyDescent="0.25">
      <c r="A348" s="230"/>
      <c r="B348" s="49"/>
      <c r="C348" s="128" t="s">
        <v>5659</v>
      </c>
      <c r="D348" s="153">
        <f t="shared" si="25"/>
        <v>1</v>
      </c>
      <c r="E348" s="126">
        <v>1</v>
      </c>
      <c r="F348" s="126"/>
      <c r="G348" s="127"/>
      <c r="H348" s="253"/>
      <c r="I348" s="129"/>
      <c r="J348" s="230"/>
      <c r="K348" s="148"/>
      <c r="L348" s="148"/>
      <c r="M348" s="148"/>
      <c r="N348" s="148"/>
      <c r="O348" s="148"/>
      <c r="P348" s="148"/>
      <c r="Q348" s="148"/>
      <c r="R348" s="148"/>
      <c r="S348" s="148"/>
      <c r="T348" s="148"/>
      <c r="U348" s="148"/>
      <c r="V348" s="148"/>
      <c r="W348" s="148"/>
      <c r="X348" s="148"/>
      <c r="Y348" s="148"/>
      <c r="Z348" s="148"/>
    </row>
    <row r="349" spans="1:26" x14ac:dyDescent="0.25">
      <c r="A349" s="230"/>
      <c r="B349" s="49"/>
      <c r="C349" s="234"/>
      <c r="D349" s="253"/>
      <c r="E349" s="253"/>
      <c r="F349" s="253"/>
      <c r="G349" s="253"/>
      <c r="H349" s="253"/>
      <c r="I349" s="129"/>
      <c r="J349" s="230"/>
      <c r="K349" s="148"/>
      <c r="L349" s="148"/>
      <c r="M349" s="148"/>
      <c r="N349" s="148"/>
      <c r="O349" s="148"/>
      <c r="P349" s="148"/>
      <c r="Q349" s="148"/>
      <c r="R349" s="148"/>
      <c r="S349" s="148"/>
      <c r="T349" s="148"/>
      <c r="U349" s="148"/>
      <c r="V349" s="148"/>
      <c r="W349" s="148"/>
      <c r="X349" s="148"/>
      <c r="Y349" s="148"/>
      <c r="Z349" s="148"/>
    </row>
    <row r="350" spans="1:26" x14ac:dyDescent="0.25">
      <c r="A350" s="230"/>
      <c r="B350" s="49"/>
      <c r="C350" s="234" t="s">
        <v>1480</v>
      </c>
      <c r="D350" s="253"/>
      <c r="E350" s="253"/>
      <c r="F350" s="253"/>
      <c r="G350" s="253"/>
      <c r="H350" s="253"/>
      <c r="I350" s="129"/>
      <c r="J350" s="230"/>
      <c r="K350" s="148"/>
      <c r="L350" s="148"/>
      <c r="M350" s="148"/>
      <c r="N350" s="148"/>
      <c r="O350" s="148"/>
      <c r="P350" s="148"/>
      <c r="Q350" s="148"/>
      <c r="R350" s="148"/>
      <c r="S350" s="148"/>
      <c r="T350" s="148"/>
      <c r="U350" s="148"/>
      <c r="V350" s="148"/>
      <c r="W350" s="148"/>
      <c r="X350" s="148"/>
      <c r="Y350" s="148"/>
      <c r="Z350" s="148"/>
    </row>
    <row r="351" spans="1:26" x14ac:dyDescent="0.25">
      <c r="A351" s="230"/>
      <c r="B351" s="49"/>
      <c r="C351" s="234"/>
      <c r="D351" s="253"/>
      <c r="E351" s="253"/>
      <c r="F351" s="253"/>
      <c r="G351" s="253"/>
      <c r="H351" s="253"/>
      <c r="I351" s="129"/>
      <c r="J351" s="230"/>
      <c r="K351" s="148"/>
      <c r="L351" s="148"/>
      <c r="M351" s="148"/>
      <c r="N351" s="148"/>
      <c r="O351" s="148"/>
      <c r="P351" s="148"/>
      <c r="Q351" s="148"/>
      <c r="R351" s="148"/>
      <c r="S351" s="148"/>
      <c r="T351" s="148"/>
      <c r="U351" s="148"/>
      <c r="V351" s="148"/>
      <c r="W351" s="148"/>
      <c r="X351" s="148"/>
      <c r="Y351" s="148"/>
      <c r="Z351" s="148"/>
    </row>
    <row r="352" spans="1:26" x14ac:dyDescent="0.25">
      <c r="A352" s="230"/>
      <c r="B352" s="49"/>
      <c r="C352" s="232" t="s">
        <v>726</v>
      </c>
      <c r="D352" s="231"/>
      <c r="E352" s="231" t="s">
        <v>1485</v>
      </c>
      <c r="F352" s="231" t="s">
        <v>712</v>
      </c>
      <c r="G352" s="231" t="s">
        <v>1486</v>
      </c>
      <c r="H352" s="253"/>
      <c r="I352" s="129"/>
      <c r="J352" s="230"/>
      <c r="K352" s="148"/>
      <c r="L352" s="148"/>
      <c r="M352" s="148"/>
      <c r="N352" s="148"/>
      <c r="O352" s="148"/>
      <c r="P352" s="148"/>
      <c r="Q352" s="148"/>
      <c r="R352" s="148"/>
      <c r="S352" s="148"/>
      <c r="T352" s="148"/>
      <c r="U352" s="148"/>
      <c r="V352" s="148"/>
      <c r="W352" s="148"/>
      <c r="X352" s="148"/>
      <c r="Y352" s="148"/>
      <c r="Z352" s="148"/>
    </row>
    <row r="353" spans="1:26" x14ac:dyDescent="0.25">
      <c r="A353" s="230"/>
      <c r="B353" s="49"/>
      <c r="C353" s="130" t="s">
        <v>5660</v>
      </c>
      <c r="D353" s="153">
        <f t="shared" ref="D353:D359" si="26">IF(E353="Justificado",0,1)</f>
        <v>1</v>
      </c>
      <c r="E353" s="126">
        <v>1</v>
      </c>
      <c r="F353" s="126"/>
      <c r="G353" s="127"/>
      <c r="H353" s="253"/>
      <c r="I353" s="129"/>
      <c r="J353" s="230"/>
      <c r="K353" s="148"/>
      <c r="L353" s="148"/>
      <c r="M353" s="148"/>
      <c r="N353" s="148"/>
      <c r="O353" s="148"/>
      <c r="P353" s="148"/>
      <c r="Q353" s="148"/>
      <c r="R353" s="148"/>
      <c r="S353" s="148"/>
      <c r="T353" s="148"/>
      <c r="U353" s="148"/>
      <c r="V353" s="148"/>
      <c r="W353" s="148"/>
      <c r="X353" s="148"/>
      <c r="Y353" s="148"/>
      <c r="Z353" s="148"/>
    </row>
    <row r="354" spans="1:26" ht="36" x14ac:dyDescent="0.25">
      <c r="A354" s="230"/>
      <c r="B354" s="49"/>
      <c r="C354" s="124" t="s">
        <v>1608</v>
      </c>
      <c r="D354" s="153">
        <f t="shared" si="26"/>
        <v>1</v>
      </c>
      <c r="E354" s="126">
        <v>1</v>
      </c>
      <c r="F354" s="126"/>
      <c r="G354" s="127"/>
      <c r="H354" s="253"/>
      <c r="I354" s="129"/>
      <c r="J354" s="230"/>
      <c r="K354" s="148"/>
      <c r="L354" s="148"/>
      <c r="M354" s="148"/>
      <c r="N354" s="148"/>
      <c r="O354" s="148"/>
      <c r="P354" s="148"/>
      <c r="Q354" s="148"/>
      <c r="R354" s="148"/>
      <c r="S354" s="148"/>
      <c r="T354" s="148"/>
      <c r="U354" s="148"/>
      <c r="V354" s="148"/>
      <c r="W354" s="148"/>
      <c r="X354" s="148"/>
      <c r="Y354" s="148"/>
      <c r="Z354" s="148"/>
    </row>
    <row r="355" spans="1:26" ht="36" x14ac:dyDescent="0.25">
      <c r="A355" s="230"/>
      <c r="B355" s="49"/>
      <c r="C355" s="124" t="s">
        <v>1609</v>
      </c>
      <c r="D355" s="153">
        <f t="shared" si="26"/>
        <v>1</v>
      </c>
      <c r="E355" s="126">
        <v>1</v>
      </c>
      <c r="F355" s="126"/>
      <c r="G355" s="127"/>
      <c r="H355" s="253"/>
      <c r="I355" s="129"/>
      <c r="J355" s="230"/>
      <c r="K355" s="148"/>
      <c r="L355" s="148"/>
      <c r="M355" s="148"/>
      <c r="N355" s="148"/>
      <c r="O355" s="148"/>
      <c r="P355" s="148"/>
      <c r="Q355" s="148"/>
      <c r="R355" s="148"/>
      <c r="S355" s="148"/>
      <c r="T355" s="148"/>
      <c r="U355" s="148"/>
      <c r="V355" s="148"/>
      <c r="W355" s="148"/>
      <c r="X355" s="148"/>
      <c r="Y355" s="148"/>
      <c r="Z355" s="148"/>
    </row>
    <row r="356" spans="1:26" ht="36" x14ac:dyDescent="0.25">
      <c r="A356" s="230"/>
      <c r="B356" s="49"/>
      <c r="C356" s="124" t="s">
        <v>1610</v>
      </c>
      <c r="D356" s="153">
        <f t="shared" si="26"/>
        <v>1</v>
      </c>
      <c r="E356" s="126">
        <v>1</v>
      </c>
      <c r="F356" s="126"/>
      <c r="G356" s="127"/>
      <c r="H356" s="253"/>
      <c r="I356" s="129"/>
      <c r="J356" s="230"/>
      <c r="K356" s="148"/>
      <c r="L356" s="148"/>
      <c r="M356" s="148"/>
      <c r="N356" s="148"/>
      <c r="O356" s="148"/>
      <c r="P356" s="148"/>
      <c r="Q356" s="148"/>
      <c r="R356" s="148"/>
      <c r="S356" s="148"/>
      <c r="T356" s="148"/>
      <c r="U356" s="148"/>
      <c r="V356" s="148"/>
      <c r="W356" s="148"/>
      <c r="X356" s="148"/>
      <c r="Y356" s="148"/>
      <c r="Z356" s="148"/>
    </row>
    <row r="357" spans="1:26" ht="24" x14ac:dyDescent="0.25">
      <c r="A357" s="230"/>
      <c r="B357" s="49"/>
      <c r="C357" s="124" t="s">
        <v>1611</v>
      </c>
      <c r="D357" s="153">
        <f t="shared" si="26"/>
        <v>1</v>
      </c>
      <c r="E357" s="126">
        <v>1</v>
      </c>
      <c r="F357" s="126"/>
      <c r="G357" s="127"/>
      <c r="H357" s="253"/>
      <c r="I357" s="129"/>
      <c r="J357" s="230"/>
      <c r="K357" s="148"/>
      <c r="L357" s="148"/>
      <c r="M357" s="148"/>
      <c r="N357" s="148"/>
      <c r="O357" s="148"/>
      <c r="P357" s="148"/>
      <c r="Q357" s="148"/>
      <c r="R357" s="148"/>
      <c r="S357" s="148"/>
      <c r="T357" s="148"/>
      <c r="U357" s="148"/>
      <c r="V357" s="148"/>
      <c r="W357" s="148"/>
      <c r="X357" s="148"/>
      <c r="Y357" s="148"/>
      <c r="Z357" s="148"/>
    </row>
    <row r="358" spans="1:26" ht="24" x14ac:dyDescent="0.25">
      <c r="A358" s="230"/>
      <c r="B358" s="49"/>
      <c r="C358" s="124" t="s">
        <v>1612</v>
      </c>
      <c r="D358" s="153">
        <f t="shared" si="26"/>
        <v>1</v>
      </c>
      <c r="E358" s="126">
        <v>1</v>
      </c>
      <c r="F358" s="126"/>
      <c r="G358" s="127"/>
      <c r="H358" s="253"/>
      <c r="I358" s="129"/>
      <c r="J358" s="230"/>
      <c r="K358" s="148"/>
      <c r="L358" s="148"/>
      <c r="M358" s="148"/>
      <c r="N358" s="148"/>
      <c r="O358" s="148"/>
      <c r="P358" s="148"/>
      <c r="Q358" s="148"/>
      <c r="R358" s="148"/>
      <c r="S358" s="148"/>
      <c r="T358" s="148"/>
      <c r="U358" s="148"/>
      <c r="V358" s="148"/>
      <c r="W358" s="148"/>
      <c r="X358" s="148"/>
      <c r="Y358" s="148"/>
      <c r="Z358" s="148"/>
    </row>
    <row r="359" spans="1:26" ht="36" x14ac:dyDescent="0.25">
      <c r="A359" s="230"/>
      <c r="B359" s="49"/>
      <c r="C359" s="124" t="s">
        <v>1613</v>
      </c>
      <c r="D359" s="153">
        <f t="shared" si="26"/>
        <v>1</v>
      </c>
      <c r="E359" s="126">
        <v>1</v>
      </c>
      <c r="F359" s="126"/>
      <c r="G359" s="127"/>
      <c r="H359" s="253"/>
      <c r="I359" s="129"/>
      <c r="J359" s="230"/>
      <c r="K359" s="148"/>
      <c r="L359" s="148"/>
      <c r="M359" s="148"/>
      <c r="N359" s="148"/>
      <c r="O359" s="148"/>
      <c r="P359" s="148"/>
      <c r="Q359" s="148"/>
      <c r="R359" s="148"/>
      <c r="S359" s="148"/>
      <c r="T359" s="148"/>
      <c r="U359" s="148"/>
      <c r="V359" s="148"/>
      <c r="W359" s="148"/>
      <c r="X359" s="148"/>
      <c r="Y359" s="148"/>
      <c r="Z359" s="148"/>
    </row>
    <row r="360" spans="1:26" ht="36" x14ac:dyDescent="0.25">
      <c r="A360" s="230"/>
      <c r="B360" s="49"/>
      <c r="C360" s="130" t="s">
        <v>5661</v>
      </c>
      <c r="D360" s="153">
        <f t="shared" ref="D360:D361" si="27">IF(E360="Justificado",0,1)</f>
        <v>1</v>
      </c>
      <c r="E360" s="126">
        <v>1</v>
      </c>
      <c r="F360" s="126"/>
      <c r="G360" s="127"/>
      <c r="H360" s="253"/>
      <c r="I360" s="129"/>
      <c r="J360" s="230"/>
      <c r="K360" s="148"/>
      <c r="L360" s="148"/>
      <c r="M360" s="148"/>
      <c r="N360" s="148"/>
      <c r="O360" s="148"/>
      <c r="P360" s="148"/>
      <c r="Q360" s="148"/>
      <c r="R360" s="148"/>
      <c r="S360" s="148"/>
      <c r="T360" s="148"/>
      <c r="U360" s="148"/>
      <c r="V360" s="148"/>
      <c r="W360" s="148"/>
      <c r="X360" s="148"/>
      <c r="Y360" s="148"/>
      <c r="Z360" s="148"/>
    </row>
    <row r="361" spans="1:26" x14ac:dyDescent="0.25">
      <c r="A361" s="230"/>
      <c r="B361" s="49"/>
      <c r="C361" s="124" t="s">
        <v>1615</v>
      </c>
      <c r="D361" s="153">
        <f t="shared" si="27"/>
        <v>1</v>
      </c>
      <c r="E361" s="126">
        <v>1</v>
      </c>
      <c r="F361" s="126"/>
      <c r="G361" s="127"/>
      <c r="H361" s="253"/>
      <c r="I361" s="129"/>
      <c r="J361" s="230"/>
      <c r="K361" s="148"/>
      <c r="L361" s="148"/>
      <c r="M361" s="148"/>
      <c r="N361" s="148"/>
      <c r="O361" s="148"/>
      <c r="P361" s="148"/>
      <c r="Q361" s="148"/>
      <c r="R361" s="148"/>
      <c r="S361" s="148"/>
      <c r="T361" s="148"/>
      <c r="U361" s="148"/>
      <c r="V361" s="148"/>
      <c r="W361" s="148"/>
      <c r="X361" s="148"/>
      <c r="Y361" s="148"/>
      <c r="Z361" s="148"/>
    </row>
    <row r="362" spans="1:26" x14ac:dyDescent="0.25">
      <c r="A362" s="230"/>
      <c r="B362" s="97"/>
      <c r="C362" s="254"/>
      <c r="D362" s="255"/>
      <c r="E362" s="255"/>
      <c r="F362" s="255"/>
      <c r="G362" s="255"/>
      <c r="H362" s="255"/>
      <c r="I362" s="98"/>
      <c r="J362" s="230"/>
      <c r="K362" s="148"/>
      <c r="L362" s="148"/>
      <c r="M362" s="148"/>
      <c r="N362" s="148"/>
      <c r="O362" s="148"/>
      <c r="P362" s="148"/>
      <c r="Q362" s="148"/>
      <c r="R362" s="148"/>
      <c r="S362" s="148"/>
      <c r="T362" s="148"/>
      <c r="U362" s="148"/>
      <c r="V362" s="148"/>
      <c r="W362" s="148"/>
      <c r="X362" s="148"/>
      <c r="Y362" s="148"/>
      <c r="Z362" s="148"/>
    </row>
    <row r="363" spans="1:26" x14ac:dyDescent="0.25">
      <c r="A363" s="230"/>
      <c r="B363" s="230"/>
      <c r="C363" s="256"/>
      <c r="D363" s="230"/>
      <c r="E363" s="230"/>
      <c r="F363" s="230"/>
      <c r="G363" s="230"/>
      <c r="H363" s="230"/>
      <c r="I363" s="230"/>
      <c r="J363" s="230"/>
      <c r="K363" s="148"/>
      <c r="L363" s="148"/>
      <c r="M363" s="148"/>
      <c r="N363" s="148"/>
      <c r="O363" s="148"/>
      <c r="P363" s="148"/>
      <c r="Q363" s="148"/>
      <c r="R363" s="148"/>
      <c r="S363" s="148"/>
      <c r="T363" s="148"/>
      <c r="U363" s="148"/>
      <c r="V363" s="148"/>
      <c r="W363" s="148"/>
      <c r="X363" s="148"/>
      <c r="Y363" s="148"/>
      <c r="Z363" s="148"/>
    </row>
    <row r="364" spans="1:26" x14ac:dyDescent="0.25">
      <c r="A364" s="230"/>
      <c r="B364" s="230"/>
      <c r="C364" s="256"/>
      <c r="D364" s="230"/>
      <c r="E364" s="230"/>
      <c r="F364" s="230"/>
      <c r="G364" s="230"/>
      <c r="H364" s="230"/>
      <c r="I364" s="230"/>
      <c r="J364" s="230"/>
      <c r="K364" s="148"/>
      <c r="L364" s="148"/>
      <c r="M364" s="148"/>
      <c r="N364" s="148"/>
      <c r="O364" s="148"/>
      <c r="P364" s="148"/>
      <c r="Q364" s="148"/>
      <c r="R364" s="148"/>
      <c r="S364" s="148"/>
      <c r="T364" s="148"/>
      <c r="U364" s="148"/>
      <c r="V364" s="148"/>
      <c r="W364" s="148"/>
      <c r="X364" s="148"/>
      <c r="Y364" s="148"/>
      <c r="Z364" s="148"/>
    </row>
    <row r="365" spans="1:26" x14ac:dyDescent="0.25">
      <c r="A365" s="230"/>
      <c r="B365" s="230"/>
      <c r="C365" s="256"/>
      <c r="D365" s="230"/>
      <c r="E365" s="230"/>
      <c r="F365" s="230"/>
      <c r="G365" s="230"/>
      <c r="H365" s="230"/>
      <c r="I365" s="230"/>
      <c r="J365" s="230"/>
      <c r="K365" s="148"/>
      <c r="L365" s="148"/>
      <c r="M365" s="148"/>
      <c r="N365" s="148"/>
      <c r="O365" s="148"/>
      <c r="P365" s="148"/>
      <c r="Q365" s="148"/>
      <c r="R365" s="148"/>
      <c r="S365" s="148"/>
      <c r="T365" s="148"/>
      <c r="U365" s="148"/>
      <c r="V365" s="148"/>
      <c r="W365" s="148"/>
      <c r="X365" s="148"/>
      <c r="Y365" s="148"/>
      <c r="Z365" s="148"/>
    </row>
    <row r="366" spans="1:26" x14ac:dyDescent="0.25">
      <c r="A366" s="230"/>
      <c r="B366" s="230"/>
      <c r="C366" s="256"/>
      <c r="D366" s="230"/>
      <c r="E366" s="230"/>
      <c r="F366" s="230"/>
      <c r="G366" s="230"/>
      <c r="H366" s="230"/>
      <c r="I366" s="230"/>
      <c r="J366" s="230"/>
      <c r="K366" s="148"/>
      <c r="L366" s="148"/>
      <c r="M366" s="148"/>
      <c r="N366" s="148"/>
      <c r="O366" s="148"/>
      <c r="P366" s="148"/>
      <c r="Q366" s="148"/>
      <c r="R366" s="148"/>
      <c r="S366" s="148"/>
      <c r="T366" s="148"/>
      <c r="U366" s="148"/>
      <c r="V366" s="148"/>
      <c r="W366" s="148"/>
      <c r="X366" s="148"/>
      <c r="Y366" s="148"/>
      <c r="Z366" s="148"/>
    </row>
    <row r="367" spans="1:26" x14ac:dyDescent="0.25">
      <c r="A367" s="230"/>
      <c r="B367" s="230"/>
      <c r="C367" s="256"/>
      <c r="D367" s="230"/>
      <c r="E367" s="230"/>
      <c r="F367" s="230"/>
      <c r="G367" s="230"/>
      <c r="H367" s="230"/>
      <c r="I367" s="230"/>
      <c r="J367" s="230"/>
      <c r="K367" s="148"/>
      <c r="L367" s="148"/>
      <c r="M367" s="148"/>
      <c r="N367" s="148"/>
      <c r="O367" s="148"/>
      <c r="P367" s="148"/>
      <c r="Q367" s="148"/>
      <c r="R367" s="148"/>
      <c r="S367" s="148"/>
      <c r="T367" s="148"/>
      <c r="U367" s="148"/>
      <c r="V367" s="148"/>
      <c r="W367" s="148"/>
      <c r="X367" s="148"/>
      <c r="Y367" s="148"/>
      <c r="Z367" s="148"/>
    </row>
    <row r="368" spans="1:26" x14ac:dyDescent="0.25">
      <c r="A368" s="230"/>
      <c r="B368" s="230"/>
      <c r="C368" s="256"/>
      <c r="D368" s="230"/>
      <c r="E368" s="230"/>
      <c r="F368" s="230"/>
      <c r="G368" s="230"/>
      <c r="H368" s="230"/>
      <c r="I368" s="230"/>
      <c r="J368" s="230"/>
      <c r="K368" s="148"/>
      <c r="L368" s="148"/>
      <c r="M368" s="148"/>
      <c r="N368" s="148"/>
      <c r="O368" s="148"/>
      <c r="P368" s="148"/>
      <c r="Q368" s="148"/>
      <c r="R368" s="148"/>
      <c r="S368" s="148"/>
      <c r="T368" s="148"/>
      <c r="U368" s="148"/>
      <c r="V368" s="148"/>
      <c r="W368" s="148"/>
      <c r="X368" s="148"/>
      <c r="Y368" s="148"/>
      <c r="Z368" s="148"/>
    </row>
    <row r="369" spans="1:26" ht="18.75" x14ac:dyDescent="0.25">
      <c r="A369" s="234"/>
      <c r="B369" s="407" t="s">
        <v>5662</v>
      </c>
      <c r="C369" s="408"/>
      <c r="D369" s="408"/>
      <c r="E369" s="408"/>
      <c r="F369" s="408"/>
      <c r="G369" s="408"/>
      <c r="H369" s="408"/>
      <c r="I369" s="243"/>
      <c r="J369" s="233"/>
      <c r="K369" s="105"/>
      <c r="L369" s="105"/>
      <c r="M369" s="105"/>
      <c r="N369" s="105"/>
      <c r="O369" s="105"/>
      <c r="P369" s="105"/>
      <c r="Q369" s="105"/>
      <c r="R369" s="105"/>
      <c r="S369" s="105"/>
      <c r="T369" s="105"/>
      <c r="U369" s="105"/>
      <c r="V369" s="105"/>
      <c r="W369" s="105"/>
      <c r="X369" s="105"/>
      <c r="Y369" s="105"/>
      <c r="Z369" s="105"/>
    </row>
    <row r="370" spans="1:26" x14ac:dyDescent="0.25">
      <c r="A370" s="234"/>
      <c r="B370" s="232"/>
      <c r="C370" s="232"/>
      <c r="D370" s="232"/>
      <c r="E370" s="232"/>
      <c r="F370" s="232"/>
      <c r="G370" s="232"/>
      <c r="H370" s="232"/>
      <c r="I370" s="232"/>
      <c r="J370" s="233"/>
      <c r="K370" s="105"/>
      <c r="L370" s="105"/>
      <c r="M370" s="105"/>
      <c r="N370" s="105"/>
      <c r="O370" s="105"/>
      <c r="P370" s="105"/>
      <c r="Q370" s="105"/>
      <c r="R370" s="105"/>
      <c r="S370" s="105"/>
      <c r="T370" s="105"/>
      <c r="U370" s="105"/>
      <c r="V370" s="105"/>
      <c r="W370" s="105"/>
      <c r="X370" s="105"/>
      <c r="Y370" s="105"/>
      <c r="Z370" s="105"/>
    </row>
    <row r="371" spans="1:26" x14ac:dyDescent="0.25">
      <c r="A371" s="234"/>
      <c r="B371" s="232"/>
      <c r="C371" s="244" t="s">
        <v>1478</v>
      </c>
      <c r="D371" s="244"/>
      <c r="E371" s="245">
        <f>IF(SUM(D380:D389)=0,"NA",SUM(E380:E389)/SUM(D380:D389))</f>
        <v>1</v>
      </c>
      <c r="F371" s="246"/>
      <c r="G371" s="248"/>
      <c r="H371" s="234"/>
      <c r="I371" s="232"/>
      <c r="J371" s="233"/>
      <c r="K371" s="105"/>
      <c r="L371" s="105"/>
      <c r="M371" s="105"/>
      <c r="N371" s="105"/>
      <c r="O371" s="105"/>
      <c r="P371" s="105"/>
      <c r="Q371" s="105"/>
      <c r="R371" s="105"/>
      <c r="S371" s="105"/>
      <c r="T371" s="105"/>
      <c r="U371" s="105"/>
      <c r="V371" s="105"/>
      <c r="W371" s="105"/>
      <c r="X371" s="105"/>
      <c r="Y371" s="105"/>
      <c r="Z371" s="105"/>
    </row>
    <row r="372" spans="1:26" x14ac:dyDescent="0.25">
      <c r="A372" s="234"/>
      <c r="B372" s="234"/>
      <c r="C372" s="244" t="s">
        <v>1480</v>
      </c>
      <c r="D372" s="244"/>
      <c r="E372" s="245">
        <f>IF(SUM(D380:D389)=0,"NA",SUM(E394:E403)/SUM(D394:D403))</f>
        <v>1</v>
      </c>
      <c r="F372" s="246"/>
      <c r="G372" s="248"/>
      <c r="H372" s="234"/>
      <c r="I372" s="232"/>
      <c r="J372" s="233"/>
      <c r="K372" s="105"/>
      <c r="L372" s="105"/>
      <c r="M372" s="105"/>
      <c r="N372" s="105"/>
      <c r="O372" s="105"/>
      <c r="P372" s="105"/>
      <c r="Q372" s="105"/>
      <c r="R372" s="105"/>
      <c r="S372" s="105"/>
      <c r="T372" s="105"/>
      <c r="U372" s="105"/>
      <c r="V372" s="105"/>
      <c r="W372" s="105"/>
      <c r="X372" s="105"/>
      <c r="Y372" s="105"/>
      <c r="Z372" s="105"/>
    </row>
    <row r="373" spans="1:26" x14ac:dyDescent="0.25">
      <c r="A373" s="234"/>
      <c r="B373" s="234"/>
      <c r="C373" s="244" t="s">
        <v>1482</v>
      </c>
      <c r="D373" s="244"/>
      <c r="E373" s="177">
        <f>IF(SUM(D380:D389)=0,"NA",E371*0.6+E372*0.4)</f>
        <v>1</v>
      </c>
      <c r="F373" s="249"/>
      <c r="G373" s="235" t="s">
        <v>3917</v>
      </c>
      <c r="H373" s="234"/>
      <c r="I373" s="232"/>
      <c r="J373" s="233"/>
      <c r="K373" s="105"/>
      <c r="L373" s="105"/>
      <c r="M373" s="105"/>
      <c r="N373" s="105"/>
      <c r="O373" s="105"/>
      <c r="P373" s="105"/>
      <c r="Q373" s="105"/>
      <c r="R373" s="105"/>
      <c r="S373" s="105"/>
      <c r="T373" s="105"/>
      <c r="U373" s="105"/>
      <c r="V373" s="105"/>
      <c r="W373" s="105"/>
      <c r="X373" s="105"/>
      <c r="Y373" s="105"/>
      <c r="Z373" s="105"/>
    </row>
    <row r="374" spans="1:26" x14ac:dyDescent="0.25">
      <c r="A374" s="234"/>
      <c r="B374" s="234"/>
      <c r="C374" s="234"/>
      <c r="D374" s="234"/>
      <c r="E374" s="236"/>
      <c r="F374" s="236"/>
      <c r="G374" s="234"/>
      <c r="H374" s="234"/>
      <c r="I374" s="232"/>
      <c r="J374" s="233"/>
      <c r="K374" s="105"/>
      <c r="L374" s="105"/>
      <c r="M374" s="105"/>
      <c r="N374" s="105"/>
      <c r="O374" s="105"/>
      <c r="P374" s="105"/>
      <c r="Q374" s="105"/>
      <c r="R374" s="105"/>
      <c r="S374" s="105"/>
      <c r="T374" s="105"/>
      <c r="U374" s="105"/>
      <c r="V374" s="105"/>
      <c r="W374" s="105"/>
      <c r="X374" s="105"/>
      <c r="Y374" s="105"/>
      <c r="Z374" s="105"/>
    </row>
    <row r="375" spans="1:26" x14ac:dyDescent="0.25">
      <c r="A375" s="230"/>
      <c r="B375" s="231"/>
      <c r="C375" s="232"/>
      <c r="D375" s="231"/>
      <c r="E375" s="231"/>
      <c r="F375" s="231"/>
      <c r="G375" s="231"/>
      <c r="H375" s="232"/>
      <c r="I375" s="232"/>
      <c r="J375" s="233"/>
      <c r="K375" s="148"/>
      <c r="L375" s="148"/>
      <c r="M375" s="148"/>
      <c r="N375" s="148"/>
      <c r="O375" s="148"/>
      <c r="P375" s="148"/>
      <c r="Q375" s="148"/>
      <c r="R375" s="148"/>
      <c r="S375" s="148"/>
      <c r="T375" s="148"/>
      <c r="U375" s="148"/>
      <c r="V375" s="148"/>
      <c r="W375" s="148"/>
      <c r="X375" s="148"/>
      <c r="Y375" s="148"/>
      <c r="Z375" s="148"/>
    </row>
    <row r="376" spans="1:26" x14ac:dyDescent="0.25">
      <c r="A376" s="230"/>
      <c r="B376" s="91"/>
      <c r="C376" s="251"/>
      <c r="D376" s="252"/>
      <c r="E376" s="409"/>
      <c r="F376" s="410"/>
      <c r="G376" s="410"/>
      <c r="H376" s="252"/>
      <c r="I376" s="92"/>
      <c r="J376" s="233"/>
      <c r="K376" s="148"/>
      <c r="L376" s="148"/>
      <c r="M376" s="148"/>
      <c r="N376" s="148"/>
      <c r="O376" s="148"/>
      <c r="P376" s="148"/>
      <c r="Q376" s="148"/>
      <c r="R376" s="148"/>
      <c r="S376" s="148"/>
      <c r="T376" s="148"/>
      <c r="U376" s="148"/>
      <c r="V376" s="148"/>
      <c r="W376" s="148"/>
      <c r="X376" s="148"/>
      <c r="Y376" s="148"/>
      <c r="Z376" s="148"/>
    </row>
    <row r="377" spans="1:26" x14ac:dyDescent="0.25">
      <c r="A377" s="230"/>
      <c r="B377" s="49"/>
      <c r="C377" s="234" t="s">
        <v>1484</v>
      </c>
      <c r="D377" s="253"/>
      <c r="E377" s="253"/>
      <c r="F377" s="253"/>
      <c r="G377" s="253"/>
      <c r="H377" s="253"/>
      <c r="I377" s="93"/>
      <c r="J377" s="233"/>
      <c r="K377" s="148"/>
      <c r="L377" s="148"/>
      <c r="M377" s="148"/>
      <c r="N377" s="148"/>
      <c r="O377" s="148"/>
      <c r="P377" s="148"/>
      <c r="Q377" s="148"/>
      <c r="R377" s="148"/>
      <c r="S377" s="148"/>
      <c r="T377" s="148"/>
      <c r="U377" s="148"/>
      <c r="V377" s="148"/>
      <c r="W377" s="148"/>
      <c r="X377" s="148"/>
      <c r="Y377" s="148"/>
      <c r="Z377" s="148"/>
    </row>
    <row r="378" spans="1:26" x14ac:dyDescent="0.25">
      <c r="A378" s="230"/>
      <c r="B378" s="123"/>
      <c r="C378" s="234"/>
      <c r="D378" s="253"/>
      <c r="E378" s="253"/>
      <c r="F378" s="253"/>
      <c r="G378" s="253"/>
      <c r="H378" s="253"/>
      <c r="I378" s="93"/>
      <c r="J378" s="233"/>
      <c r="K378" s="148"/>
      <c r="L378" s="148"/>
      <c r="M378" s="148"/>
      <c r="N378" s="148"/>
      <c r="O378" s="148"/>
      <c r="P378" s="148"/>
      <c r="Q378" s="148"/>
      <c r="R378" s="148"/>
      <c r="S378" s="148"/>
      <c r="T378" s="148"/>
      <c r="U378" s="148"/>
      <c r="V378" s="148"/>
      <c r="W378" s="148"/>
      <c r="X378" s="148"/>
      <c r="Y378" s="148"/>
      <c r="Z378" s="148"/>
    </row>
    <row r="379" spans="1:26" x14ac:dyDescent="0.25">
      <c r="A379" s="230"/>
      <c r="B379" s="123"/>
      <c r="C379" s="232" t="s">
        <v>726</v>
      </c>
      <c r="D379" s="231"/>
      <c r="E379" s="231" t="s">
        <v>1485</v>
      </c>
      <c r="F379" s="231" t="s">
        <v>712</v>
      </c>
      <c r="G379" s="231" t="s">
        <v>1486</v>
      </c>
      <c r="H379" s="253"/>
      <c r="I379" s="93"/>
      <c r="J379" s="233"/>
      <c r="K379" s="148"/>
      <c r="L379" s="148"/>
      <c r="M379" s="148"/>
      <c r="N379" s="148"/>
      <c r="O379" s="148"/>
      <c r="P379" s="148"/>
      <c r="Q379" s="148"/>
      <c r="R379" s="148"/>
      <c r="S379" s="148"/>
      <c r="T379" s="148"/>
      <c r="U379" s="148"/>
      <c r="V379" s="148"/>
      <c r="W379" s="148"/>
      <c r="X379" s="148"/>
      <c r="Y379" s="148"/>
      <c r="Z379" s="148"/>
    </row>
    <row r="380" spans="1:26" x14ac:dyDescent="0.25">
      <c r="A380" s="230"/>
      <c r="B380" s="49"/>
      <c r="C380" s="124" t="s">
        <v>1487</v>
      </c>
      <c r="D380" s="153">
        <f t="shared" ref="D380:D389" si="28">IF(E380="Justificado",0,1)</f>
        <v>1</v>
      </c>
      <c r="E380" s="126">
        <v>1</v>
      </c>
      <c r="F380" s="126"/>
      <c r="G380" s="127"/>
      <c r="H380" s="253"/>
      <c r="I380" s="93"/>
      <c r="J380" s="230"/>
      <c r="K380" s="148"/>
      <c r="L380" s="148"/>
      <c r="M380" s="148"/>
      <c r="N380" s="148"/>
      <c r="O380" s="148"/>
      <c r="P380" s="148"/>
      <c r="Q380" s="148"/>
      <c r="R380" s="148"/>
      <c r="S380" s="148"/>
      <c r="T380" s="148"/>
      <c r="U380" s="148"/>
      <c r="V380" s="148"/>
      <c r="W380" s="148"/>
      <c r="X380" s="148"/>
      <c r="Y380" s="148"/>
      <c r="Z380" s="148"/>
    </row>
    <row r="381" spans="1:26" ht="24" x14ac:dyDescent="0.25">
      <c r="A381" s="230"/>
      <c r="B381" s="49"/>
      <c r="C381" s="124" t="s">
        <v>1488</v>
      </c>
      <c r="D381" s="153">
        <f t="shared" si="28"/>
        <v>1</v>
      </c>
      <c r="E381" s="126">
        <v>1</v>
      </c>
      <c r="F381" s="126"/>
      <c r="G381" s="127"/>
      <c r="H381" s="253"/>
      <c r="I381" s="93"/>
      <c r="J381" s="230"/>
      <c r="K381" s="148"/>
      <c r="L381" s="148"/>
      <c r="M381" s="148"/>
      <c r="N381" s="148"/>
      <c r="O381" s="148"/>
      <c r="P381" s="148"/>
      <c r="Q381" s="148"/>
      <c r="R381" s="148"/>
      <c r="S381" s="148"/>
      <c r="T381" s="148"/>
      <c r="U381" s="148"/>
      <c r="V381" s="148"/>
      <c r="W381" s="148"/>
      <c r="X381" s="148"/>
      <c r="Y381" s="148"/>
      <c r="Z381" s="148"/>
    </row>
    <row r="382" spans="1:26" ht="24" x14ac:dyDescent="0.25">
      <c r="A382" s="230"/>
      <c r="B382" s="49"/>
      <c r="C382" s="128" t="s">
        <v>5663</v>
      </c>
      <c r="D382" s="153">
        <f t="shared" si="28"/>
        <v>1</v>
      </c>
      <c r="E382" s="126">
        <v>1</v>
      </c>
      <c r="F382" s="126"/>
      <c r="G382" s="127"/>
      <c r="H382" s="253"/>
      <c r="I382" s="93"/>
      <c r="J382" s="230"/>
      <c r="K382" s="148"/>
      <c r="L382" s="148"/>
      <c r="M382" s="148"/>
      <c r="N382" s="148"/>
      <c r="O382" s="148"/>
      <c r="P382" s="148"/>
      <c r="Q382" s="148"/>
      <c r="R382" s="148"/>
      <c r="S382" s="148"/>
      <c r="T382" s="148"/>
      <c r="U382" s="148"/>
      <c r="V382" s="148"/>
      <c r="W382" s="148"/>
      <c r="X382" s="148"/>
      <c r="Y382" s="148"/>
      <c r="Z382" s="148"/>
    </row>
    <row r="383" spans="1:26" ht="72" x14ac:dyDescent="0.25">
      <c r="A383" s="230"/>
      <c r="B383" s="49"/>
      <c r="C383" s="128" t="s">
        <v>5664</v>
      </c>
      <c r="D383" s="153">
        <f t="shared" si="28"/>
        <v>1</v>
      </c>
      <c r="E383" s="126">
        <v>1</v>
      </c>
      <c r="F383" s="126"/>
      <c r="G383" s="127"/>
      <c r="H383" s="253"/>
      <c r="I383" s="93"/>
      <c r="J383" s="230"/>
      <c r="K383" s="148"/>
      <c r="L383" s="148"/>
      <c r="M383" s="148"/>
      <c r="N383" s="148"/>
      <c r="O383" s="148"/>
      <c r="P383" s="148"/>
      <c r="Q383" s="148"/>
      <c r="R383" s="148"/>
      <c r="S383" s="148"/>
      <c r="T383" s="148"/>
      <c r="U383" s="148"/>
      <c r="V383" s="148"/>
      <c r="W383" s="148"/>
      <c r="X383" s="148"/>
      <c r="Y383" s="148"/>
      <c r="Z383" s="148"/>
    </row>
    <row r="384" spans="1:26" x14ac:dyDescent="0.25">
      <c r="A384" s="230"/>
      <c r="B384" s="49"/>
      <c r="C384" s="128" t="s">
        <v>5665</v>
      </c>
      <c r="D384" s="153">
        <f t="shared" si="28"/>
        <v>1</v>
      </c>
      <c r="E384" s="126">
        <v>1</v>
      </c>
      <c r="F384" s="126"/>
      <c r="G384" s="127"/>
      <c r="H384" s="253"/>
      <c r="I384" s="93"/>
      <c r="J384" s="230"/>
      <c r="K384" s="148"/>
      <c r="L384" s="148"/>
      <c r="M384" s="148"/>
      <c r="N384" s="148"/>
      <c r="O384" s="148"/>
      <c r="P384" s="148"/>
      <c r="Q384" s="148"/>
      <c r="R384" s="148"/>
      <c r="S384" s="148"/>
      <c r="T384" s="148"/>
      <c r="U384" s="148"/>
      <c r="V384" s="148"/>
      <c r="W384" s="148"/>
      <c r="X384" s="148"/>
      <c r="Y384" s="148"/>
      <c r="Z384" s="148"/>
    </row>
    <row r="385" spans="1:26" ht="36" x14ac:dyDescent="0.25">
      <c r="A385" s="230"/>
      <c r="B385" s="49"/>
      <c r="C385" s="128" t="s">
        <v>5666</v>
      </c>
      <c r="D385" s="153">
        <f t="shared" si="28"/>
        <v>1</v>
      </c>
      <c r="E385" s="126">
        <v>1</v>
      </c>
      <c r="F385" s="126"/>
      <c r="G385" s="127"/>
      <c r="H385" s="253"/>
      <c r="I385" s="93"/>
      <c r="J385" s="230"/>
      <c r="K385" s="148"/>
      <c r="L385" s="148"/>
      <c r="M385" s="148"/>
      <c r="N385" s="148"/>
      <c r="O385" s="148"/>
      <c r="P385" s="148"/>
      <c r="Q385" s="148"/>
      <c r="R385" s="148"/>
      <c r="S385" s="148"/>
      <c r="T385" s="148"/>
      <c r="U385" s="148"/>
      <c r="V385" s="148"/>
      <c r="W385" s="148"/>
      <c r="X385" s="148"/>
      <c r="Y385" s="148"/>
      <c r="Z385" s="148"/>
    </row>
    <row r="386" spans="1:26" ht="24" x14ac:dyDescent="0.25">
      <c r="A386" s="230"/>
      <c r="B386" s="49"/>
      <c r="C386" s="128" t="s">
        <v>5667</v>
      </c>
      <c r="D386" s="153">
        <f t="shared" si="28"/>
        <v>1</v>
      </c>
      <c r="E386" s="126">
        <v>1</v>
      </c>
      <c r="F386" s="126"/>
      <c r="G386" s="127"/>
      <c r="H386" s="253"/>
      <c r="I386" s="93"/>
      <c r="J386" s="230"/>
      <c r="K386" s="148"/>
      <c r="L386" s="148"/>
      <c r="M386" s="148"/>
      <c r="N386" s="148"/>
      <c r="O386" s="148"/>
      <c r="P386" s="148"/>
      <c r="Q386" s="148"/>
      <c r="R386" s="148"/>
      <c r="S386" s="148"/>
      <c r="T386" s="148"/>
      <c r="U386" s="148"/>
      <c r="V386" s="148"/>
      <c r="W386" s="148"/>
      <c r="X386" s="148"/>
      <c r="Y386" s="148"/>
      <c r="Z386" s="148"/>
    </row>
    <row r="387" spans="1:26" x14ac:dyDescent="0.25">
      <c r="A387" s="230"/>
      <c r="B387" s="49"/>
      <c r="C387" s="128" t="s">
        <v>5668</v>
      </c>
      <c r="D387" s="153">
        <f t="shared" si="28"/>
        <v>1</v>
      </c>
      <c r="E387" s="126">
        <v>1</v>
      </c>
      <c r="F387" s="126"/>
      <c r="G387" s="127"/>
      <c r="H387" s="253"/>
      <c r="I387" s="93"/>
      <c r="J387" s="230"/>
      <c r="K387" s="148"/>
      <c r="L387" s="148"/>
      <c r="M387" s="148"/>
      <c r="N387" s="148"/>
      <c r="O387" s="148"/>
      <c r="P387" s="148"/>
      <c r="Q387" s="148"/>
      <c r="R387" s="148"/>
      <c r="S387" s="148"/>
      <c r="T387" s="148"/>
      <c r="U387" s="148"/>
      <c r="V387" s="148"/>
      <c r="W387" s="148"/>
      <c r="X387" s="148"/>
      <c r="Y387" s="148"/>
      <c r="Z387" s="148"/>
    </row>
    <row r="388" spans="1:26" ht="24" x14ac:dyDescent="0.25">
      <c r="A388" s="230"/>
      <c r="B388" s="49"/>
      <c r="C388" s="128" t="s">
        <v>5669</v>
      </c>
      <c r="D388" s="153">
        <f t="shared" si="28"/>
        <v>1</v>
      </c>
      <c r="E388" s="126">
        <v>1</v>
      </c>
      <c r="F388" s="126"/>
      <c r="G388" s="127"/>
      <c r="H388" s="253"/>
      <c r="I388" s="129"/>
      <c r="J388" s="230"/>
      <c r="K388" s="148"/>
      <c r="L388" s="148"/>
      <c r="M388" s="148"/>
      <c r="N388" s="148"/>
      <c r="O388" s="148"/>
      <c r="P388" s="148"/>
      <c r="Q388" s="148"/>
      <c r="R388" s="148"/>
      <c r="S388" s="148"/>
      <c r="T388" s="148"/>
      <c r="U388" s="148"/>
      <c r="V388" s="148"/>
      <c r="W388" s="148"/>
      <c r="X388" s="148"/>
      <c r="Y388" s="148"/>
      <c r="Z388" s="148"/>
    </row>
    <row r="389" spans="1:26" x14ac:dyDescent="0.25">
      <c r="A389" s="230"/>
      <c r="B389" s="49"/>
      <c r="C389" s="128" t="s">
        <v>5670</v>
      </c>
      <c r="D389" s="153">
        <f t="shared" si="28"/>
        <v>1</v>
      </c>
      <c r="E389" s="126">
        <v>1</v>
      </c>
      <c r="F389" s="126"/>
      <c r="G389" s="127"/>
      <c r="H389" s="253"/>
      <c r="I389" s="129"/>
      <c r="J389" s="230"/>
      <c r="K389" s="148"/>
      <c r="L389" s="148"/>
      <c r="M389" s="148"/>
      <c r="N389" s="148"/>
      <c r="O389" s="148"/>
      <c r="P389" s="148"/>
      <c r="Q389" s="148"/>
      <c r="R389" s="148"/>
      <c r="S389" s="148"/>
      <c r="T389" s="148"/>
      <c r="U389" s="148"/>
      <c r="V389" s="148"/>
      <c r="W389" s="148"/>
      <c r="X389" s="148"/>
      <c r="Y389" s="148"/>
      <c r="Z389" s="148"/>
    </row>
    <row r="390" spans="1:26" x14ac:dyDescent="0.25">
      <c r="A390" s="230"/>
      <c r="B390" s="49"/>
      <c r="C390" s="234"/>
      <c r="D390" s="253"/>
      <c r="E390" s="253"/>
      <c r="F390" s="253"/>
      <c r="G390" s="253"/>
      <c r="H390" s="253"/>
      <c r="I390" s="129"/>
      <c r="J390" s="230"/>
      <c r="K390" s="148"/>
      <c r="L390" s="148"/>
      <c r="M390" s="148"/>
      <c r="N390" s="148"/>
      <c r="O390" s="148"/>
      <c r="P390" s="148"/>
      <c r="Q390" s="148"/>
      <c r="R390" s="148"/>
      <c r="S390" s="148"/>
      <c r="T390" s="148"/>
      <c r="U390" s="148"/>
      <c r="V390" s="148"/>
      <c r="W390" s="148"/>
      <c r="X390" s="148"/>
      <c r="Y390" s="148"/>
      <c r="Z390" s="148"/>
    </row>
    <row r="391" spans="1:26" x14ac:dyDescent="0.25">
      <c r="A391" s="230"/>
      <c r="B391" s="49"/>
      <c r="C391" s="234" t="s">
        <v>1480</v>
      </c>
      <c r="D391" s="253"/>
      <c r="E391" s="253"/>
      <c r="F391" s="253"/>
      <c r="G391" s="253"/>
      <c r="H391" s="253"/>
      <c r="I391" s="129"/>
      <c r="J391" s="230"/>
      <c r="K391" s="148"/>
      <c r="L391" s="148"/>
      <c r="M391" s="148"/>
      <c r="N391" s="148"/>
      <c r="O391" s="148"/>
      <c r="P391" s="148"/>
      <c r="Q391" s="148"/>
      <c r="R391" s="148"/>
      <c r="S391" s="148"/>
      <c r="T391" s="148"/>
      <c r="U391" s="148"/>
      <c r="V391" s="148"/>
      <c r="W391" s="148"/>
      <c r="X391" s="148"/>
      <c r="Y391" s="148"/>
      <c r="Z391" s="148"/>
    </row>
    <row r="392" spans="1:26" x14ac:dyDescent="0.25">
      <c r="A392" s="230"/>
      <c r="B392" s="49"/>
      <c r="C392" s="234"/>
      <c r="D392" s="253"/>
      <c r="E392" s="253"/>
      <c r="F392" s="253"/>
      <c r="G392" s="253"/>
      <c r="H392" s="253"/>
      <c r="I392" s="129"/>
      <c r="J392" s="230"/>
      <c r="K392" s="148"/>
      <c r="L392" s="148"/>
      <c r="M392" s="148"/>
      <c r="N392" s="148"/>
      <c r="O392" s="148"/>
      <c r="P392" s="148"/>
      <c r="Q392" s="148"/>
      <c r="R392" s="148"/>
      <c r="S392" s="148"/>
      <c r="T392" s="148"/>
      <c r="U392" s="148"/>
      <c r="V392" s="148"/>
      <c r="W392" s="148"/>
      <c r="X392" s="148"/>
      <c r="Y392" s="148"/>
      <c r="Z392" s="148"/>
    </row>
    <row r="393" spans="1:26" x14ac:dyDescent="0.25">
      <c r="A393" s="230"/>
      <c r="B393" s="49"/>
      <c r="C393" s="232" t="s">
        <v>726</v>
      </c>
      <c r="D393" s="231"/>
      <c r="E393" s="231" t="s">
        <v>1485</v>
      </c>
      <c r="F393" s="231" t="s">
        <v>712</v>
      </c>
      <c r="G393" s="231" t="s">
        <v>1486</v>
      </c>
      <c r="H393" s="253"/>
      <c r="I393" s="129"/>
      <c r="J393" s="230"/>
      <c r="K393" s="148"/>
      <c r="L393" s="148"/>
      <c r="M393" s="148"/>
      <c r="N393" s="148"/>
      <c r="O393" s="148"/>
      <c r="P393" s="148"/>
      <c r="Q393" s="148"/>
      <c r="R393" s="148"/>
      <c r="S393" s="148"/>
      <c r="T393" s="148"/>
      <c r="U393" s="148"/>
      <c r="V393" s="148"/>
      <c r="W393" s="148"/>
      <c r="X393" s="148"/>
      <c r="Y393" s="148"/>
      <c r="Z393" s="148"/>
    </row>
    <row r="394" spans="1:26" x14ac:dyDescent="0.25">
      <c r="A394" s="230"/>
      <c r="B394" s="49"/>
      <c r="C394" s="130" t="s">
        <v>5660</v>
      </c>
      <c r="D394" s="153">
        <f t="shared" ref="D394:D400" si="29">IF(E394="Justificado",0,1)</f>
        <v>1</v>
      </c>
      <c r="E394" s="126">
        <v>1</v>
      </c>
      <c r="F394" s="126"/>
      <c r="G394" s="127"/>
      <c r="H394" s="253"/>
      <c r="I394" s="129"/>
      <c r="J394" s="230"/>
      <c r="K394" s="148"/>
      <c r="L394" s="148"/>
      <c r="M394" s="148"/>
      <c r="N394" s="148"/>
      <c r="O394" s="148"/>
      <c r="P394" s="148"/>
      <c r="Q394" s="148"/>
      <c r="R394" s="148"/>
      <c r="S394" s="148"/>
      <c r="T394" s="148"/>
      <c r="U394" s="148"/>
      <c r="V394" s="148"/>
      <c r="W394" s="148"/>
      <c r="X394" s="148"/>
      <c r="Y394" s="148"/>
      <c r="Z394" s="148"/>
    </row>
    <row r="395" spans="1:26" ht="36" x14ac:dyDescent="0.25">
      <c r="A395" s="230"/>
      <c r="B395" s="49"/>
      <c r="C395" s="124" t="s">
        <v>1608</v>
      </c>
      <c r="D395" s="153">
        <f t="shared" si="29"/>
        <v>1</v>
      </c>
      <c r="E395" s="126">
        <v>1</v>
      </c>
      <c r="F395" s="126"/>
      <c r="G395" s="127"/>
      <c r="H395" s="253"/>
      <c r="I395" s="129"/>
      <c r="J395" s="230"/>
      <c r="K395" s="148"/>
      <c r="L395" s="148"/>
      <c r="M395" s="148"/>
      <c r="N395" s="148"/>
      <c r="O395" s="148"/>
      <c r="P395" s="148"/>
      <c r="Q395" s="148"/>
      <c r="R395" s="148"/>
      <c r="S395" s="148"/>
      <c r="T395" s="148"/>
      <c r="U395" s="148"/>
      <c r="V395" s="148"/>
      <c r="W395" s="148"/>
      <c r="X395" s="148"/>
      <c r="Y395" s="148"/>
      <c r="Z395" s="148"/>
    </row>
    <row r="396" spans="1:26" ht="36" x14ac:dyDescent="0.25">
      <c r="A396" s="230"/>
      <c r="B396" s="49"/>
      <c r="C396" s="124" t="s">
        <v>1609</v>
      </c>
      <c r="D396" s="153">
        <f t="shared" si="29"/>
        <v>1</v>
      </c>
      <c r="E396" s="126">
        <v>1</v>
      </c>
      <c r="F396" s="126"/>
      <c r="G396" s="127"/>
      <c r="H396" s="253"/>
      <c r="I396" s="129"/>
      <c r="J396" s="230"/>
      <c r="K396" s="148"/>
      <c r="L396" s="148"/>
      <c r="M396" s="148"/>
      <c r="N396" s="148"/>
      <c r="O396" s="148"/>
      <c r="P396" s="148"/>
      <c r="Q396" s="148"/>
      <c r="R396" s="148"/>
      <c r="S396" s="148"/>
      <c r="T396" s="148"/>
      <c r="U396" s="148"/>
      <c r="V396" s="148"/>
      <c r="W396" s="148"/>
      <c r="X396" s="148"/>
      <c r="Y396" s="148"/>
      <c r="Z396" s="148"/>
    </row>
    <row r="397" spans="1:26" ht="36" x14ac:dyDescent="0.25">
      <c r="A397" s="230"/>
      <c r="B397" s="49"/>
      <c r="C397" s="124" t="s">
        <v>1610</v>
      </c>
      <c r="D397" s="153">
        <f t="shared" si="29"/>
        <v>1</v>
      </c>
      <c r="E397" s="126">
        <v>1</v>
      </c>
      <c r="F397" s="126"/>
      <c r="G397" s="127"/>
      <c r="H397" s="253"/>
      <c r="I397" s="129"/>
      <c r="J397" s="230"/>
      <c r="K397" s="148"/>
      <c r="L397" s="148"/>
      <c r="M397" s="148"/>
      <c r="N397" s="148"/>
      <c r="O397" s="148"/>
      <c r="P397" s="148"/>
      <c r="Q397" s="148"/>
      <c r="R397" s="148"/>
      <c r="S397" s="148"/>
      <c r="T397" s="148"/>
      <c r="U397" s="148"/>
      <c r="V397" s="148"/>
      <c r="W397" s="148"/>
      <c r="X397" s="148"/>
      <c r="Y397" s="148"/>
      <c r="Z397" s="148"/>
    </row>
    <row r="398" spans="1:26" ht="24" x14ac:dyDescent="0.25">
      <c r="A398" s="230"/>
      <c r="B398" s="49"/>
      <c r="C398" s="124" t="s">
        <v>1611</v>
      </c>
      <c r="D398" s="153">
        <f t="shared" si="29"/>
        <v>1</v>
      </c>
      <c r="E398" s="126">
        <v>1</v>
      </c>
      <c r="F398" s="126"/>
      <c r="G398" s="127"/>
      <c r="H398" s="253"/>
      <c r="I398" s="129"/>
      <c r="J398" s="230"/>
      <c r="K398" s="148"/>
      <c r="L398" s="148"/>
      <c r="M398" s="148"/>
      <c r="N398" s="148"/>
      <c r="O398" s="148"/>
      <c r="P398" s="148"/>
      <c r="Q398" s="148"/>
      <c r="R398" s="148"/>
      <c r="S398" s="148"/>
      <c r="T398" s="148"/>
      <c r="U398" s="148"/>
      <c r="V398" s="148"/>
      <c r="W398" s="148"/>
      <c r="X398" s="148"/>
      <c r="Y398" s="148"/>
      <c r="Z398" s="148"/>
    </row>
    <row r="399" spans="1:26" ht="24" x14ac:dyDescent="0.25">
      <c r="A399" s="230"/>
      <c r="B399" s="49"/>
      <c r="C399" s="124" t="s">
        <v>1612</v>
      </c>
      <c r="D399" s="153">
        <f t="shared" si="29"/>
        <v>1</v>
      </c>
      <c r="E399" s="126">
        <v>1</v>
      </c>
      <c r="F399" s="126"/>
      <c r="G399" s="127"/>
      <c r="H399" s="253"/>
      <c r="I399" s="129"/>
      <c r="J399" s="230"/>
      <c r="K399" s="148"/>
      <c r="L399" s="148"/>
      <c r="M399" s="148"/>
      <c r="N399" s="148"/>
      <c r="O399" s="148"/>
      <c r="P399" s="148"/>
      <c r="Q399" s="148"/>
      <c r="R399" s="148"/>
      <c r="S399" s="148"/>
      <c r="T399" s="148"/>
      <c r="U399" s="148"/>
      <c r="V399" s="148"/>
      <c r="W399" s="148"/>
      <c r="X399" s="148"/>
      <c r="Y399" s="148"/>
      <c r="Z399" s="148"/>
    </row>
    <row r="400" spans="1:26" ht="36" x14ac:dyDescent="0.25">
      <c r="A400" s="230"/>
      <c r="B400" s="49"/>
      <c r="C400" s="124" t="s">
        <v>1613</v>
      </c>
      <c r="D400" s="153">
        <f t="shared" si="29"/>
        <v>1</v>
      </c>
      <c r="E400" s="126">
        <v>1</v>
      </c>
      <c r="F400" s="126"/>
      <c r="G400" s="127"/>
      <c r="H400" s="253"/>
      <c r="I400" s="129"/>
      <c r="J400" s="230"/>
      <c r="K400" s="148"/>
      <c r="L400" s="148"/>
      <c r="M400" s="148"/>
      <c r="N400" s="148"/>
      <c r="O400" s="148"/>
      <c r="P400" s="148"/>
      <c r="Q400" s="148"/>
      <c r="R400" s="148"/>
      <c r="S400" s="148"/>
      <c r="T400" s="148"/>
      <c r="U400" s="148"/>
      <c r="V400" s="148"/>
      <c r="W400" s="148"/>
      <c r="X400" s="148"/>
      <c r="Y400" s="148"/>
      <c r="Z400" s="148"/>
    </row>
    <row r="401" spans="1:26" ht="36" x14ac:dyDescent="0.25">
      <c r="A401" s="230"/>
      <c r="B401" s="49"/>
      <c r="C401" s="130" t="s">
        <v>5671</v>
      </c>
      <c r="D401" s="153">
        <f t="shared" ref="D401:D402" si="30">IF(E401="Justificado",0,1)</f>
        <v>1</v>
      </c>
      <c r="E401" s="126">
        <v>1</v>
      </c>
      <c r="F401" s="126"/>
      <c r="G401" s="127"/>
      <c r="H401" s="253"/>
      <c r="I401" s="129"/>
      <c r="J401" s="230"/>
      <c r="K401" s="148"/>
      <c r="L401" s="148"/>
      <c r="M401" s="148"/>
      <c r="N401" s="148"/>
      <c r="O401" s="148"/>
      <c r="P401" s="148"/>
      <c r="Q401" s="148"/>
      <c r="R401" s="148"/>
      <c r="S401" s="148"/>
      <c r="T401" s="148"/>
      <c r="U401" s="148"/>
      <c r="V401" s="148"/>
      <c r="W401" s="148"/>
      <c r="X401" s="148"/>
      <c r="Y401" s="148"/>
      <c r="Z401" s="148"/>
    </row>
    <row r="402" spans="1:26" x14ac:dyDescent="0.25">
      <c r="A402" s="230"/>
      <c r="B402" s="49"/>
      <c r="C402" s="124" t="s">
        <v>1615</v>
      </c>
      <c r="D402" s="153">
        <f t="shared" si="30"/>
        <v>1</v>
      </c>
      <c r="E402" s="126">
        <v>1</v>
      </c>
      <c r="F402" s="126"/>
      <c r="G402" s="127"/>
      <c r="H402" s="253"/>
      <c r="I402" s="129"/>
      <c r="J402" s="230"/>
      <c r="K402" s="148"/>
      <c r="L402" s="148"/>
      <c r="M402" s="148"/>
      <c r="N402" s="148"/>
      <c r="O402" s="148"/>
      <c r="P402" s="148"/>
      <c r="Q402" s="148"/>
      <c r="R402" s="148"/>
      <c r="S402" s="148"/>
      <c r="T402" s="148"/>
      <c r="U402" s="148"/>
      <c r="V402" s="148"/>
      <c r="W402" s="148"/>
      <c r="X402" s="148"/>
      <c r="Y402" s="148"/>
      <c r="Z402" s="148"/>
    </row>
    <row r="403" spans="1:26" x14ac:dyDescent="0.25">
      <c r="A403" s="230"/>
      <c r="B403" s="97"/>
      <c r="C403" s="254"/>
      <c r="D403" s="255"/>
      <c r="E403" s="255"/>
      <c r="F403" s="255"/>
      <c r="G403" s="255"/>
      <c r="H403" s="255"/>
      <c r="I403" s="98"/>
      <c r="J403" s="230"/>
      <c r="K403" s="148"/>
      <c r="L403" s="148"/>
      <c r="M403" s="148"/>
      <c r="N403" s="148"/>
      <c r="O403" s="148"/>
      <c r="P403" s="148"/>
      <c r="Q403" s="148"/>
      <c r="R403" s="148"/>
      <c r="S403" s="148"/>
      <c r="T403" s="148"/>
      <c r="U403" s="148"/>
      <c r="V403" s="148"/>
      <c r="W403" s="148"/>
      <c r="X403" s="148"/>
      <c r="Y403" s="148"/>
      <c r="Z403" s="148"/>
    </row>
    <row r="404" spans="1:26" x14ac:dyDescent="0.25">
      <c r="A404" s="230"/>
      <c r="B404" s="230"/>
      <c r="C404" s="256"/>
      <c r="D404" s="230"/>
      <c r="E404" s="230"/>
      <c r="F404" s="230"/>
      <c r="G404" s="230"/>
      <c r="H404" s="230"/>
      <c r="I404" s="230"/>
      <c r="J404" s="230"/>
      <c r="K404" s="148"/>
      <c r="L404" s="148"/>
      <c r="M404" s="148"/>
      <c r="N404" s="148"/>
      <c r="O404" s="148"/>
      <c r="P404" s="148"/>
      <c r="Q404" s="148"/>
      <c r="R404" s="148"/>
      <c r="S404" s="148"/>
      <c r="T404" s="148"/>
      <c r="U404" s="148"/>
      <c r="V404" s="148"/>
      <c r="W404" s="148"/>
      <c r="X404" s="148"/>
      <c r="Y404" s="148"/>
      <c r="Z404" s="148"/>
    </row>
    <row r="405" spans="1:26" x14ac:dyDescent="0.25">
      <c r="A405" s="230"/>
      <c r="B405" s="230"/>
      <c r="C405" s="256"/>
      <c r="D405" s="230"/>
      <c r="E405" s="230"/>
      <c r="F405" s="230"/>
      <c r="G405" s="230"/>
      <c r="H405" s="230"/>
      <c r="I405" s="230"/>
      <c r="J405" s="230"/>
      <c r="K405" s="148"/>
      <c r="L405" s="148"/>
      <c r="M405" s="148"/>
      <c r="N405" s="148"/>
      <c r="O405" s="148"/>
      <c r="P405" s="148"/>
      <c r="Q405" s="148"/>
      <c r="R405" s="148"/>
      <c r="S405" s="148"/>
      <c r="T405" s="148"/>
      <c r="U405" s="148"/>
      <c r="V405" s="148"/>
      <c r="W405" s="148"/>
      <c r="X405" s="148"/>
      <c r="Y405" s="148"/>
      <c r="Z405" s="148"/>
    </row>
    <row r="406" spans="1:26" x14ac:dyDescent="0.25">
      <c r="A406" s="230"/>
      <c r="B406" s="230"/>
      <c r="C406" s="256"/>
      <c r="D406" s="230"/>
      <c r="E406" s="230"/>
      <c r="F406" s="230"/>
      <c r="G406" s="230"/>
      <c r="H406" s="230"/>
      <c r="I406" s="230"/>
      <c r="J406" s="230"/>
      <c r="K406" s="148"/>
      <c r="L406" s="148"/>
      <c r="M406" s="148"/>
      <c r="N406" s="148"/>
      <c r="O406" s="148"/>
      <c r="P406" s="148"/>
      <c r="Q406" s="148"/>
      <c r="R406" s="148"/>
      <c r="S406" s="148"/>
      <c r="T406" s="148"/>
      <c r="U406" s="148"/>
      <c r="V406" s="148"/>
      <c r="W406" s="148"/>
      <c r="X406" s="148"/>
      <c r="Y406" s="148"/>
      <c r="Z406" s="148"/>
    </row>
    <row r="407" spans="1:26" x14ac:dyDescent="0.25">
      <c r="A407" s="230"/>
      <c r="B407" s="230"/>
      <c r="C407" s="256"/>
      <c r="D407" s="230"/>
      <c r="E407" s="230"/>
      <c r="F407" s="230"/>
      <c r="G407" s="230"/>
      <c r="H407" s="230"/>
      <c r="I407" s="230"/>
      <c r="J407" s="230"/>
      <c r="K407" s="148"/>
      <c r="L407" s="148"/>
      <c r="M407" s="148"/>
      <c r="N407" s="148"/>
      <c r="O407" s="148"/>
      <c r="P407" s="148"/>
      <c r="Q407" s="148"/>
      <c r="R407" s="148"/>
      <c r="S407" s="148"/>
      <c r="T407" s="148"/>
      <c r="U407" s="148"/>
      <c r="V407" s="148"/>
      <c r="W407" s="148"/>
      <c r="X407" s="148"/>
      <c r="Y407" s="148"/>
      <c r="Z407" s="148"/>
    </row>
    <row r="408" spans="1:26" x14ac:dyDescent="0.25">
      <c r="A408" s="230"/>
      <c r="B408" s="230"/>
      <c r="C408" s="256"/>
      <c r="D408" s="230"/>
      <c r="E408" s="230"/>
      <c r="F408" s="230"/>
      <c r="G408" s="230"/>
      <c r="H408" s="230"/>
      <c r="I408" s="230"/>
      <c r="J408" s="230"/>
      <c r="K408" s="148"/>
      <c r="L408" s="148"/>
      <c r="M408" s="148"/>
      <c r="N408" s="148"/>
      <c r="O408" s="148"/>
      <c r="P408" s="148"/>
      <c r="Q408" s="148"/>
      <c r="R408" s="148"/>
      <c r="S408" s="148"/>
      <c r="T408" s="148"/>
      <c r="U408" s="148"/>
      <c r="V408" s="148"/>
      <c r="W408" s="148"/>
      <c r="X408" s="148"/>
      <c r="Y408" s="148"/>
      <c r="Z408" s="148"/>
    </row>
    <row r="409" spans="1:26" x14ac:dyDescent="0.25">
      <c r="A409" s="230"/>
      <c r="B409" s="230"/>
      <c r="C409" s="256"/>
      <c r="D409" s="230"/>
      <c r="E409" s="230"/>
      <c r="F409" s="230"/>
      <c r="G409" s="230"/>
      <c r="H409" s="230"/>
      <c r="I409" s="230"/>
      <c r="J409" s="230"/>
      <c r="K409" s="148"/>
      <c r="L409" s="148"/>
      <c r="M409" s="148"/>
      <c r="N409" s="148"/>
      <c r="O409" s="148"/>
      <c r="P409" s="148"/>
      <c r="Q409" s="148"/>
      <c r="R409" s="148"/>
      <c r="S409" s="148"/>
      <c r="T409" s="148"/>
      <c r="U409" s="148"/>
      <c r="V409" s="148"/>
      <c r="W409" s="148"/>
      <c r="X409" s="148"/>
      <c r="Y409" s="148"/>
      <c r="Z409" s="148"/>
    </row>
    <row r="410" spans="1:26" ht="18.75" x14ac:dyDescent="0.25">
      <c r="A410" s="234"/>
      <c r="B410" s="407" t="s">
        <v>5672</v>
      </c>
      <c r="C410" s="408"/>
      <c r="D410" s="408"/>
      <c r="E410" s="408"/>
      <c r="F410" s="408"/>
      <c r="G410" s="408"/>
      <c r="H410" s="408"/>
      <c r="I410" s="243"/>
      <c r="J410" s="233"/>
      <c r="K410" s="105"/>
      <c r="L410" s="105"/>
      <c r="M410" s="105"/>
      <c r="N410" s="105"/>
      <c r="O410" s="105"/>
      <c r="P410" s="105"/>
      <c r="Q410" s="105"/>
      <c r="R410" s="105"/>
      <c r="S410" s="105"/>
      <c r="T410" s="105"/>
      <c r="U410" s="105"/>
      <c r="V410" s="105"/>
      <c r="W410" s="105"/>
      <c r="X410" s="105"/>
      <c r="Y410" s="105"/>
      <c r="Z410" s="105"/>
    </row>
    <row r="411" spans="1:26" x14ac:dyDescent="0.25">
      <c r="A411" s="234"/>
      <c r="B411" s="232"/>
      <c r="C411" s="232"/>
      <c r="D411" s="232"/>
      <c r="E411" s="232"/>
      <c r="F411" s="232"/>
      <c r="G411" s="232"/>
      <c r="H411" s="232"/>
      <c r="I411" s="232"/>
      <c r="J411" s="233"/>
      <c r="K411" s="105"/>
      <c r="L411" s="105"/>
      <c r="M411" s="105"/>
      <c r="N411" s="105"/>
      <c r="O411" s="105"/>
      <c r="P411" s="105"/>
      <c r="Q411" s="105"/>
      <c r="R411" s="105"/>
      <c r="S411" s="105"/>
      <c r="T411" s="105"/>
      <c r="U411" s="105"/>
      <c r="V411" s="105"/>
      <c r="W411" s="105"/>
      <c r="X411" s="105"/>
      <c r="Y411" s="105"/>
      <c r="Z411" s="105"/>
    </row>
    <row r="412" spans="1:26" x14ac:dyDescent="0.25">
      <c r="A412" s="234"/>
      <c r="B412" s="232"/>
      <c r="C412" s="244" t="s">
        <v>1478</v>
      </c>
      <c r="D412" s="244"/>
      <c r="E412" s="245">
        <f>IF(SUM(D421:D424)=0,"NA",SUM(E421:E424)/SUM(D421:D424))</f>
        <v>1</v>
      </c>
      <c r="F412" s="246"/>
      <c r="G412" s="248"/>
      <c r="H412" s="234"/>
      <c r="I412" s="232"/>
      <c r="J412" s="233"/>
      <c r="K412" s="105"/>
      <c r="L412" s="105"/>
      <c r="M412" s="105"/>
      <c r="N412" s="105"/>
      <c r="O412" s="105"/>
      <c r="P412" s="105"/>
      <c r="Q412" s="105"/>
      <c r="R412" s="105"/>
      <c r="S412" s="105"/>
      <c r="T412" s="105"/>
      <c r="U412" s="105"/>
      <c r="V412" s="105"/>
      <c r="W412" s="105"/>
      <c r="X412" s="105"/>
      <c r="Y412" s="105"/>
      <c r="Z412" s="105"/>
    </row>
    <row r="413" spans="1:26" x14ac:dyDescent="0.25">
      <c r="A413" s="234"/>
      <c r="B413" s="234"/>
      <c r="C413" s="244" t="s">
        <v>1480</v>
      </c>
      <c r="D413" s="244"/>
      <c r="E413" s="245">
        <f>IF(SUM(D421:D424)=0,"NA",SUM(E429:E437)/SUM(D429:D437))</f>
        <v>1</v>
      </c>
      <c r="F413" s="246"/>
      <c r="G413" s="248"/>
      <c r="H413" s="234"/>
      <c r="I413" s="232"/>
      <c r="J413" s="233"/>
      <c r="K413" s="105"/>
      <c r="L413" s="105"/>
      <c r="M413" s="105"/>
      <c r="N413" s="105"/>
      <c r="O413" s="105"/>
      <c r="P413" s="105"/>
      <c r="Q413" s="105"/>
      <c r="R413" s="105"/>
      <c r="S413" s="105"/>
      <c r="T413" s="105"/>
      <c r="U413" s="105"/>
      <c r="V413" s="105"/>
      <c r="W413" s="105"/>
      <c r="X413" s="105"/>
      <c r="Y413" s="105"/>
      <c r="Z413" s="105"/>
    </row>
    <row r="414" spans="1:26" x14ac:dyDescent="0.25">
      <c r="A414" s="234"/>
      <c r="B414" s="234"/>
      <c r="C414" s="244" t="s">
        <v>1482</v>
      </c>
      <c r="D414" s="244"/>
      <c r="E414" s="177">
        <f>IF(SUM(D421:D424)=0,"NA",E412*0.6+E413*0.4)</f>
        <v>1</v>
      </c>
      <c r="F414" s="249"/>
      <c r="G414" s="235" t="s">
        <v>3885</v>
      </c>
      <c r="H414" s="234"/>
      <c r="I414" s="232"/>
      <c r="J414" s="233"/>
      <c r="K414" s="105"/>
      <c r="L414" s="105"/>
      <c r="M414" s="105"/>
      <c r="N414" s="105"/>
      <c r="O414" s="105"/>
      <c r="P414" s="105"/>
      <c r="Q414" s="105"/>
      <c r="R414" s="105"/>
      <c r="S414" s="105"/>
      <c r="T414" s="105"/>
      <c r="U414" s="105"/>
      <c r="V414" s="105"/>
      <c r="W414" s="105"/>
      <c r="X414" s="105"/>
      <c r="Y414" s="105"/>
      <c r="Z414" s="105"/>
    </row>
    <row r="415" spans="1:26" x14ac:dyDescent="0.25">
      <c r="A415" s="234"/>
      <c r="B415" s="234"/>
      <c r="C415" s="234"/>
      <c r="D415" s="234"/>
      <c r="E415" s="236"/>
      <c r="F415" s="236"/>
      <c r="G415" s="234"/>
      <c r="H415" s="234"/>
      <c r="I415" s="232"/>
      <c r="J415" s="233"/>
      <c r="K415" s="105"/>
      <c r="L415" s="105"/>
      <c r="M415" s="105"/>
      <c r="N415" s="105"/>
      <c r="O415" s="105"/>
      <c r="P415" s="105"/>
      <c r="Q415" s="105"/>
      <c r="R415" s="105"/>
      <c r="S415" s="105"/>
      <c r="T415" s="105"/>
      <c r="U415" s="105"/>
      <c r="V415" s="105"/>
      <c r="W415" s="105"/>
      <c r="X415" s="105"/>
      <c r="Y415" s="105"/>
      <c r="Z415" s="105"/>
    </row>
    <row r="416" spans="1:26" x14ac:dyDescent="0.25">
      <c r="A416" s="230"/>
      <c r="B416" s="231"/>
      <c r="C416" s="232"/>
      <c r="D416" s="231"/>
      <c r="E416" s="231"/>
      <c r="F416" s="231"/>
      <c r="G416" s="231"/>
      <c r="H416" s="232"/>
      <c r="I416" s="232"/>
      <c r="J416" s="233"/>
      <c r="K416" s="148"/>
      <c r="L416" s="148"/>
      <c r="M416" s="148"/>
      <c r="N416" s="148"/>
      <c r="O416" s="148"/>
      <c r="P416" s="148"/>
      <c r="Q416" s="148"/>
      <c r="R416" s="148"/>
      <c r="S416" s="148"/>
      <c r="T416" s="148"/>
      <c r="U416" s="148"/>
      <c r="V416" s="148"/>
      <c r="W416" s="148"/>
      <c r="X416" s="148"/>
      <c r="Y416" s="148"/>
      <c r="Z416" s="148"/>
    </row>
    <row r="417" spans="1:26" x14ac:dyDescent="0.25">
      <c r="A417" s="230"/>
      <c r="B417" s="91"/>
      <c r="C417" s="251"/>
      <c r="D417" s="252"/>
      <c r="E417" s="409"/>
      <c r="F417" s="410"/>
      <c r="G417" s="410"/>
      <c r="H417" s="252"/>
      <c r="I417" s="92"/>
      <c r="J417" s="233"/>
      <c r="K417" s="148"/>
      <c r="L417" s="148"/>
      <c r="M417" s="148"/>
      <c r="N417" s="148"/>
      <c r="O417" s="148"/>
      <c r="P417" s="148"/>
      <c r="Q417" s="148"/>
      <c r="R417" s="148"/>
      <c r="S417" s="148"/>
      <c r="T417" s="148"/>
      <c r="U417" s="148"/>
      <c r="V417" s="148"/>
      <c r="W417" s="148"/>
      <c r="X417" s="148"/>
      <c r="Y417" s="148"/>
      <c r="Z417" s="148"/>
    </row>
    <row r="418" spans="1:26" x14ac:dyDescent="0.25">
      <c r="A418" s="230"/>
      <c r="B418" s="49"/>
      <c r="C418" s="234" t="s">
        <v>1484</v>
      </c>
      <c r="D418" s="253"/>
      <c r="E418" s="253"/>
      <c r="F418" s="253"/>
      <c r="G418" s="253"/>
      <c r="H418" s="253"/>
      <c r="I418" s="93"/>
      <c r="J418" s="233"/>
      <c r="K418" s="148"/>
      <c r="L418" s="148"/>
      <c r="M418" s="148"/>
      <c r="N418" s="148"/>
      <c r="O418" s="148"/>
      <c r="P418" s="148"/>
      <c r="Q418" s="148"/>
      <c r="R418" s="148"/>
      <c r="S418" s="148"/>
      <c r="T418" s="148"/>
      <c r="U418" s="148"/>
      <c r="V418" s="148"/>
      <c r="W418" s="148"/>
      <c r="X418" s="148"/>
      <c r="Y418" s="148"/>
      <c r="Z418" s="148"/>
    </row>
    <row r="419" spans="1:26" x14ac:dyDescent="0.25">
      <c r="A419" s="230"/>
      <c r="B419" s="123"/>
      <c r="C419" s="234"/>
      <c r="D419" s="253"/>
      <c r="E419" s="253"/>
      <c r="F419" s="253"/>
      <c r="G419" s="253"/>
      <c r="H419" s="253"/>
      <c r="I419" s="93"/>
      <c r="J419" s="233"/>
      <c r="K419" s="148"/>
      <c r="L419" s="148"/>
      <c r="M419" s="148"/>
      <c r="N419" s="148"/>
      <c r="O419" s="148"/>
      <c r="P419" s="148"/>
      <c r="Q419" s="148"/>
      <c r="R419" s="148"/>
      <c r="S419" s="148"/>
      <c r="T419" s="148"/>
      <c r="U419" s="148"/>
      <c r="V419" s="148"/>
      <c r="W419" s="148"/>
      <c r="X419" s="148"/>
      <c r="Y419" s="148"/>
      <c r="Z419" s="148"/>
    </row>
    <row r="420" spans="1:26" x14ac:dyDescent="0.25">
      <c r="A420" s="230"/>
      <c r="B420" s="123"/>
      <c r="C420" s="232" t="s">
        <v>726</v>
      </c>
      <c r="D420" s="231"/>
      <c r="E420" s="231" t="s">
        <v>1485</v>
      </c>
      <c r="F420" s="231" t="s">
        <v>712</v>
      </c>
      <c r="G420" s="231" t="s">
        <v>1486</v>
      </c>
      <c r="H420" s="253"/>
      <c r="I420" s="93"/>
      <c r="J420" s="233"/>
      <c r="K420" s="148"/>
      <c r="L420" s="148"/>
      <c r="M420" s="148"/>
      <c r="N420" s="148"/>
      <c r="O420" s="148"/>
      <c r="P420" s="148"/>
      <c r="Q420" s="148"/>
      <c r="R420" s="148"/>
      <c r="S420" s="148"/>
      <c r="T420" s="148"/>
      <c r="U420" s="148"/>
      <c r="V420" s="148"/>
      <c r="W420" s="148"/>
      <c r="X420" s="148"/>
      <c r="Y420" s="148"/>
      <c r="Z420" s="148"/>
    </row>
    <row r="421" spans="1:26" x14ac:dyDescent="0.25">
      <c r="A421" s="230"/>
      <c r="B421" s="49"/>
      <c r="C421" s="124" t="s">
        <v>1487</v>
      </c>
      <c r="D421" s="153">
        <f>IF(E421="Justificado",0,1)</f>
        <v>1</v>
      </c>
      <c r="E421" s="126">
        <v>1</v>
      </c>
      <c r="F421" s="126"/>
      <c r="G421" s="127"/>
      <c r="H421" s="253"/>
      <c r="I421" s="93"/>
      <c r="J421" s="230"/>
      <c r="K421" s="148"/>
      <c r="L421" s="148"/>
      <c r="M421" s="148"/>
      <c r="N421" s="148"/>
      <c r="O421" s="148"/>
      <c r="P421" s="148"/>
      <c r="Q421" s="148"/>
      <c r="R421" s="148"/>
      <c r="S421" s="148"/>
      <c r="T421" s="148"/>
      <c r="U421" s="148"/>
      <c r="V421" s="148"/>
      <c r="W421" s="148"/>
      <c r="X421" s="148"/>
      <c r="Y421" s="148"/>
      <c r="Z421" s="148"/>
    </row>
    <row r="422" spans="1:26" ht="24" x14ac:dyDescent="0.25">
      <c r="A422" s="230"/>
      <c r="B422" s="49"/>
      <c r="C422" s="124" t="s">
        <v>1488</v>
      </c>
      <c r="D422" s="153">
        <f>IF(E422="Justificado",0,1)</f>
        <v>1</v>
      </c>
      <c r="E422" s="126">
        <v>1</v>
      </c>
      <c r="F422" s="126"/>
      <c r="G422" s="127"/>
      <c r="H422" s="253"/>
      <c r="I422" s="93"/>
      <c r="J422" s="230"/>
      <c r="K422" s="148"/>
      <c r="L422" s="148"/>
      <c r="M422" s="148"/>
      <c r="N422" s="148"/>
      <c r="O422" s="148"/>
      <c r="P422" s="148"/>
      <c r="Q422" s="148"/>
      <c r="R422" s="148"/>
      <c r="S422" s="148"/>
      <c r="T422" s="148"/>
      <c r="U422" s="148"/>
      <c r="V422" s="148"/>
      <c r="W422" s="148"/>
      <c r="X422" s="148"/>
      <c r="Y422" s="148"/>
      <c r="Z422" s="148"/>
    </row>
    <row r="423" spans="1:26" x14ac:dyDescent="0.25">
      <c r="A423" s="230"/>
      <c r="B423" s="49"/>
      <c r="C423" s="128" t="s">
        <v>5673</v>
      </c>
      <c r="D423" s="153">
        <f t="shared" ref="D423:D424" si="31">IF(E423="Justificado",0,1)</f>
        <v>1</v>
      </c>
      <c r="E423" s="126">
        <v>1</v>
      </c>
      <c r="F423" s="126"/>
      <c r="G423" s="127"/>
      <c r="H423" s="253"/>
      <c r="I423" s="129"/>
      <c r="J423" s="230"/>
      <c r="K423" s="148"/>
      <c r="L423" s="148"/>
      <c r="M423" s="148"/>
      <c r="N423" s="148"/>
      <c r="O423" s="148"/>
      <c r="P423" s="148"/>
      <c r="Q423" s="148"/>
      <c r="R423" s="148"/>
      <c r="S423" s="148"/>
      <c r="T423" s="148"/>
      <c r="U423" s="148"/>
      <c r="V423" s="148"/>
      <c r="W423" s="148"/>
      <c r="X423" s="148"/>
      <c r="Y423" s="148"/>
      <c r="Z423" s="148"/>
    </row>
    <row r="424" spans="1:26" x14ac:dyDescent="0.25">
      <c r="A424" s="230"/>
      <c r="B424" s="49"/>
      <c r="C424" s="128" t="s">
        <v>5674</v>
      </c>
      <c r="D424" s="153">
        <f t="shared" si="31"/>
        <v>1</v>
      </c>
      <c r="E424" s="126">
        <v>1</v>
      </c>
      <c r="F424" s="126"/>
      <c r="G424" s="127"/>
      <c r="H424" s="253"/>
      <c r="I424" s="129"/>
      <c r="J424" s="230"/>
      <c r="K424" s="148"/>
      <c r="L424" s="148"/>
      <c r="M424" s="148"/>
      <c r="N424" s="148"/>
      <c r="O424" s="148"/>
      <c r="P424" s="148"/>
      <c r="Q424" s="148"/>
      <c r="R424" s="148"/>
      <c r="S424" s="148"/>
      <c r="T424" s="148"/>
      <c r="U424" s="148"/>
      <c r="V424" s="148"/>
      <c r="W424" s="148"/>
      <c r="X424" s="148"/>
      <c r="Y424" s="148"/>
      <c r="Z424" s="148"/>
    </row>
    <row r="425" spans="1:26" x14ac:dyDescent="0.25">
      <c r="A425" s="230"/>
      <c r="B425" s="49"/>
      <c r="C425" s="234"/>
      <c r="D425" s="253"/>
      <c r="E425" s="253"/>
      <c r="F425" s="253"/>
      <c r="G425" s="253"/>
      <c r="H425" s="253"/>
      <c r="I425" s="129"/>
      <c r="J425" s="230"/>
      <c r="K425" s="148"/>
      <c r="L425" s="148"/>
      <c r="M425" s="148"/>
      <c r="N425" s="148"/>
      <c r="O425" s="148"/>
      <c r="P425" s="148"/>
      <c r="Q425" s="148"/>
      <c r="R425" s="148"/>
      <c r="S425" s="148"/>
      <c r="T425" s="148"/>
      <c r="U425" s="148"/>
      <c r="V425" s="148"/>
      <c r="W425" s="148"/>
      <c r="X425" s="148"/>
      <c r="Y425" s="148"/>
      <c r="Z425" s="148"/>
    </row>
    <row r="426" spans="1:26" x14ac:dyDescent="0.25">
      <c r="A426" s="230"/>
      <c r="B426" s="49"/>
      <c r="C426" s="234" t="s">
        <v>1480</v>
      </c>
      <c r="D426" s="253"/>
      <c r="E426" s="253"/>
      <c r="F426" s="253"/>
      <c r="G426" s="253"/>
      <c r="H426" s="253"/>
      <c r="I426" s="129"/>
      <c r="J426" s="230"/>
      <c r="K426" s="148"/>
      <c r="L426" s="148"/>
      <c r="M426" s="148"/>
      <c r="N426" s="148"/>
      <c r="O426" s="148"/>
      <c r="P426" s="148"/>
      <c r="Q426" s="148"/>
      <c r="R426" s="148"/>
      <c r="S426" s="148"/>
      <c r="T426" s="148"/>
      <c r="U426" s="148"/>
      <c r="V426" s="148"/>
      <c r="W426" s="148"/>
      <c r="X426" s="148"/>
      <c r="Y426" s="148"/>
      <c r="Z426" s="148"/>
    </row>
    <row r="427" spans="1:26" x14ac:dyDescent="0.25">
      <c r="A427" s="230"/>
      <c r="B427" s="49"/>
      <c r="C427" s="234"/>
      <c r="D427" s="253"/>
      <c r="E427" s="253"/>
      <c r="F427" s="253"/>
      <c r="G427" s="253"/>
      <c r="H427" s="253"/>
      <c r="I427" s="129"/>
      <c r="J427" s="230"/>
      <c r="K427" s="148"/>
      <c r="L427" s="148"/>
      <c r="M427" s="148"/>
      <c r="N427" s="148"/>
      <c r="O427" s="148"/>
      <c r="P427" s="148"/>
      <c r="Q427" s="148"/>
      <c r="R427" s="148"/>
      <c r="S427" s="148"/>
      <c r="T427" s="148"/>
      <c r="U427" s="148"/>
      <c r="V427" s="148"/>
      <c r="W427" s="148"/>
      <c r="X427" s="148"/>
      <c r="Y427" s="148"/>
      <c r="Z427" s="148"/>
    </row>
    <row r="428" spans="1:26" x14ac:dyDescent="0.25">
      <c r="A428" s="230"/>
      <c r="B428" s="49"/>
      <c r="C428" s="232" t="s">
        <v>726</v>
      </c>
      <c r="D428" s="231"/>
      <c r="E428" s="231" t="s">
        <v>1485</v>
      </c>
      <c r="F428" s="231" t="s">
        <v>712</v>
      </c>
      <c r="G428" s="231" t="s">
        <v>1486</v>
      </c>
      <c r="H428" s="253"/>
      <c r="I428" s="129"/>
      <c r="J428" s="230"/>
      <c r="K428" s="148"/>
      <c r="L428" s="148"/>
      <c r="M428" s="148"/>
      <c r="N428" s="148"/>
      <c r="O428" s="148"/>
      <c r="P428" s="148"/>
      <c r="Q428" s="148"/>
      <c r="R428" s="148"/>
      <c r="S428" s="148"/>
      <c r="T428" s="148"/>
      <c r="U428" s="148"/>
      <c r="V428" s="148"/>
      <c r="W428" s="148"/>
      <c r="X428" s="148"/>
      <c r="Y428" s="148"/>
      <c r="Z428" s="148"/>
    </row>
    <row r="429" spans="1:26" x14ac:dyDescent="0.25">
      <c r="A429" s="230"/>
      <c r="B429" s="49"/>
      <c r="C429" s="130" t="s">
        <v>5675</v>
      </c>
      <c r="D429" s="153">
        <f t="shared" ref="D429:D435" si="32">IF(E429="Justificado",0,1)</f>
        <v>1</v>
      </c>
      <c r="E429" s="126">
        <v>1</v>
      </c>
      <c r="F429" s="126"/>
      <c r="G429" s="127"/>
      <c r="H429" s="253"/>
      <c r="I429" s="129"/>
      <c r="J429" s="230"/>
      <c r="K429" s="148"/>
      <c r="L429" s="148"/>
      <c r="M429" s="148"/>
      <c r="N429" s="148"/>
      <c r="O429" s="148"/>
      <c r="P429" s="148"/>
      <c r="Q429" s="148"/>
      <c r="R429" s="148"/>
      <c r="S429" s="148"/>
      <c r="T429" s="148"/>
      <c r="U429" s="148"/>
      <c r="V429" s="148"/>
      <c r="W429" s="148"/>
      <c r="X429" s="148"/>
      <c r="Y429" s="148"/>
      <c r="Z429" s="148"/>
    </row>
    <row r="430" spans="1:26" ht="36" x14ac:dyDescent="0.25">
      <c r="A430" s="230"/>
      <c r="B430" s="49"/>
      <c r="C430" s="124" t="s">
        <v>5676</v>
      </c>
      <c r="D430" s="153">
        <f t="shared" si="32"/>
        <v>1</v>
      </c>
      <c r="E430" s="126">
        <v>1</v>
      </c>
      <c r="F430" s="126"/>
      <c r="G430" s="127"/>
      <c r="H430" s="253"/>
      <c r="I430" s="129"/>
      <c r="J430" s="230"/>
      <c r="K430" s="148"/>
      <c r="L430" s="148"/>
      <c r="M430" s="148"/>
      <c r="N430" s="148"/>
      <c r="O430" s="148"/>
      <c r="P430" s="148"/>
      <c r="Q430" s="148"/>
      <c r="R430" s="148"/>
      <c r="S430" s="148"/>
      <c r="T430" s="148"/>
      <c r="U430" s="148"/>
      <c r="V430" s="148"/>
      <c r="W430" s="148"/>
      <c r="X430" s="148"/>
      <c r="Y430" s="148"/>
      <c r="Z430" s="148"/>
    </row>
    <row r="431" spans="1:26" ht="36" x14ac:dyDescent="0.25">
      <c r="A431" s="230"/>
      <c r="B431" s="49"/>
      <c r="C431" s="124" t="s">
        <v>5677</v>
      </c>
      <c r="D431" s="153">
        <f t="shared" si="32"/>
        <v>1</v>
      </c>
      <c r="E431" s="126">
        <v>1</v>
      </c>
      <c r="F431" s="126"/>
      <c r="G431" s="127"/>
      <c r="H431" s="253"/>
      <c r="I431" s="129"/>
      <c r="J431" s="230"/>
      <c r="K431" s="148"/>
      <c r="L431" s="148"/>
      <c r="M431" s="148"/>
      <c r="N431" s="148"/>
      <c r="O431" s="148"/>
      <c r="P431" s="148"/>
      <c r="Q431" s="148"/>
      <c r="R431" s="148"/>
      <c r="S431" s="148"/>
      <c r="T431" s="148"/>
      <c r="U431" s="148"/>
      <c r="V431" s="148"/>
      <c r="W431" s="148"/>
      <c r="X431" s="148"/>
      <c r="Y431" s="148"/>
      <c r="Z431" s="148"/>
    </row>
    <row r="432" spans="1:26" ht="24" x14ac:dyDescent="0.25">
      <c r="A432" s="230"/>
      <c r="B432" s="49"/>
      <c r="C432" s="124" t="s">
        <v>5678</v>
      </c>
      <c r="D432" s="153">
        <f t="shared" si="32"/>
        <v>1</v>
      </c>
      <c r="E432" s="126">
        <v>1</v>
      </c>
      <c r="F432" s="126"/>
      <c r="G432" s="127"/>
      <c r="H432" s="253"/>
      <c r="I432" s="129"/>
      <c r="J432" s="230"/>
      <c r="K432" s="148"/>
      <c r="L432" s="148"/>
      <c r="M432" s="148"/>
      <c r="N432" s="148"/>
      <c r="O432" s="148"/>
      <c r="P432" s="148"/>
      <c r="Q432" s="148"/>
      <c r="R432" s="148"/>
      <c r="S432" s="148"/>
      <c r="T432" s="148"/>
      <c r="U432" s="148"/>
      <c r="V432" s="148"/>
      <c r="W432" s="148"/>
      <c r="X432" s="148"/>
      <c r="Y432" s="148"/>
      <c r="Z432" s="148"/>
    </row>
    <row r="433" spans="1:26" ht="24" x14ac:dyDescent="0.25">
      <c r="A433" s="230"/>
      <c r="B433" s="49"/>
      <c r="C433" s="124" t="s">
        <v>5679</v>
      </c>
      <c r="D433" s="153">
        <f t="shared" si="32"/>
        <v>1</v>
      </c>
      <c r="E433" s="126">
        <v>1</v>
      </c>
      <c r="F433" s="126"/>
      <c r="G433" s="127"/>
      <c r="H433" s="253"/>
      <c r="I433" s="129"/>
      <c r="J433" s="230"/>
      <c r="K433" s="148"/>
      <c r="L433" s="148"/>
      <c r="M433" s="148"/>
      <c r="N433" s="148"/>
      <c r="O433" s="148"/>
      <c r="P433" s="148"/>
      <c r="Q433" s="148"/>
      <c r="R433" s="148"/>
      <c r="S433" s="148"/>
      <c r="T433" s="148"/>
      <c r="U433" s="148"/>
      <c r="V433" s="148"/>
      <c r="W433" s="148"/>
      <c r="X433" s="148"/>
      <c r="Y433" s="148"/>
      <c r="Z433" s="148"/>
    </row>
    <row r="434" spans="1:26" ht="24" x14ac:dyDescent="0.25">
      <c r="A434" s="230"/>
      <c r="B434" s="49"/>
      <c r="C434" s="124" t="s">
        <v>5680</v>
      </c>
      <c r="D434" s="153">
        <f t="shared" si="32"/>
        <v>1</v>
      </c>
      <c r="E434" s="126">
        <v>1</v>
      </c>
      <c r="F434" s="126"/>
      <c r="G434" s="127"/>
      <c r="H434" s="253"/>
      <c r="I434" s="129"/>
      <c r="J434" s="230"/>
      <c r="K434" s="148"/>
      <c r="L434" s="148"/>
      <c r="M434" s="148"/>
      <c r="N434" s="148"/>
      <c r="O434" s="148"/>
      <c r="P434" s="148"/>
      <c r="Q434" s="148"/>
      <c r="R434" s="148"/>
      <c r="S434" s="148"/>
      <c r="T434" s="148"/>
      <c r="U434" s="148"/>
      <c r="V434" s="148"/>
      <c r="W434" s="148"/>
      <c r="X434" s="148"/>
      <c r="Y434" s="148"/>
      <c r="Z434" s="148"/>
    </row>
    <row r="435" spans="1:26" ht="36" x14ac:dyDescent="0.25">
      <c r="A435" s="230"/>
      <c r="B435" s="49"/>
      <c r="C435" s="124" t="s">
        <v>5681</v>
      </c>
      <c r="D435" s="153">
        <f t="shared" si="32"/>
        <v>1</v>
      </c>
      <c r="E435" s="126">
        <v>1</v>
      </c>
      <c r="F435" s="126"/>
      <c r="G435" s="127"/>
      <c r="H435" s="253"/>
      <c r="I435" s="129"/>
      <c r="J435" s="230"/>
      <c r="K435" s="148"/>
      <c r="L435" s="148"/>
      <c r="M435" s="148"/>
      <c r="N435" s="148"/>
      <c r="O435" s="148"/>
      <c r="P435" s="148"/>
      <c r="Q435" s="148"/>
      <c r="R435" s="148"/>
      <c r="S435" s="148"/>
      <c r="T435" s="148"/>
      <c r="U435" s="148"/>
      <c r="V435" s="148"/>
      <c r="W435" s="148"/>
      <c r="X435" s="148"/>
      <c r="Y435" s="148"/>
      <c r="Z435" s="148"/>
    </row>
    <row r="436" spans="1:26" ht="36" x14ac:dyDescent="0.25">
      <c r="A436" s="230"/>
      <c r="B436" s="49"/>
      <c r="C436" s="130" t="s">
        <v>5682</v>
      </c>
      <c r="D436" s="153">
        <f t="shared" ref="D436:D437" si="33">IF(E436="Justificado",0,1)</f>
        <v>1</v>
      </c>
      <c r="E436" s="126">
        <v>1</v>
      </c>
      <c r="F436" s="126"/>
      <c r="G436" s="127"/>
      <c r="H436" s="253"/>
      <c r="I436" s="129"/>
      <c r="J436" s="230"/>
      <c r="K436" s="148"/>
      <c r="L436" s="148"/>
      <c r="M436" s="148"/>
      <c r="N436" s="148"/>
      <c r="O436" s="148"/>
      <c r="P436" s="148"/>
      <c r="Q436" s="148"/>
      <c r="R436" s="148"/>
      <c r="S436" s="148"/>
      <c r="T436" s="148"/>
      <c r="U436" s="148"/>
      <c r="V436" s="148"/>
      <c r="W436" s="148"/>
      <c r="X436" s="148"/>
      <c r="Y436" s="148"/>
      <c r="Z436" s="148"/>
    </row>
    <row r="437" spans="1:26" x14ac:dyDescent="0.25">
      <c r="A437" s="230"/>
      <c r="B437" s="49"/>
      <c r="C437" s="124" t="s">
        <v>5683</v>
      </c>
      <c r="D437" s="153">
        <f t="shared" si="33"/>
        <v>1</v>
      </c>
      <c r="E437" s="126">
        <v>1</v>
      </c>
      <c r="F437" s="126"/>
      <c r="G437" s="127"/>
      <c r="H437" s="253"/>
      <c r="I437" s="129"/>
      <c r="J437" s="230"/>
      <c r="K437" s="148"/>
      <c r="L437" s="148"/>
      <c r="M437" s="148"/>
      <c r="N437" s="148"/>
      <c r="O437" s="148"/>
      <c r="P437" s="148"/>
      <c r="Q437" s="148"/>
      <c r="R437" s="148"/>
      <c r="S437" s="148"/>
      <c r="T437" s="148"/>
      <c r="U437" s="148"/>
      <c r="V437" s="148"/>
      <c r="W437" s="148"/>
      <c r="X437" s="148"/>
      <c r="Y437" s="148"/>
      <c r="Z437" s="148"/>
    </row>
    <row r="438" spans="1:26" x14ac:dyDescent="0.25">
      <c r="A438" s="230"/>
      <c r="B438" s="97"/>
      <c r="C438" s="254"/>
      <c r="D438" s="255"/>
      <c r="E438" s="255"/>
      <c r="F438" s="255"/>
      <c r="G438" s="255"/>
      <c r="H438" s="255"/>
      <c r="I438" s="98"/>
      <c r="J438" s="230"/>
      <c r="K438" s="148"/>
      <c r="L438" s="148"/>
      <c r="M438" s="148"/>
      <c r="N438" s="148"/>
      <c r="O438" s="148"/>
      <c r="P438" s="148"/>
      <c r="Q438" s="148"/>
      <c r="R438" s="148"/>
      <c r="S438" s="148"/>
      <c r="T438" s="148"/>
      <c r="U438" s="148"/>
      <c r="V438" s="148"/>
      <c r="W438" s="148"/>
      <c r="X438" s="148"/>
      <c r="Y438" s="148"/>
      <c r="Z438" s="148"/>
    </row>
    <row r="439" spans="1:26" x14ac:dyDescent="0.25">
      <c r="A439" s="230"/>
      <c r="B439" s="230"/>
      <c r="C439" s="256"/>
      <c r="D439" s="230"/>
      <c r="E439" s="230"/>
      <c r="F439" s="230"/>
      <c r="G439" s="230"/>
      <c r="H439" s="230"/>
      <c r="I439" s="230"/>
      <c r="J439" s="230"/>
      <c r="K439" s="148"/>
      <c r="L439" s="148"/>
      <c r="M439" s="148"/>
      <c r="N439" s="148"/>
      <c r="O439" s="148"/>
      <c r="P439" s="148"/>
      <c r="Q439" s="148"/>
      <c r="R439" s="148"/>
      <c r="S439" s="148"/>
      <c r="T439" s="148"/>
      <c r="U439" s="148"/>
      <c r="V439" s="148"/>
      <c r="W439" s="148"/>
      <c r="X439" s="148"/>
      <c r="Y439" s="148"/>
      <c r="Z439" s="148"/>
    </row>
    <row r="440" spans="1:26" x14ac:dyDescent="0.25">
      <c r="A440" s="230"/>
      <c r="B440" s="230"/>
      <c r="C440" s="256"/>
      <c r="D440" s="230"/>
      <c r="E440" s="230"/>
      <c r="F440" s="230"/>
      <c r="G440" s="230"/>
      <c r="H440" s="230"/>
      <c r="I440" s="230"/>
      <c r="J440" s="230"/>
      <c r="K440" s="148"/>
      <c r="L440" s="148"/>
      <c r="M440" s="148"/>
      <c r="N440" s="148"/>
      <c r="O440" s="148"/>
      <c r="P440" s="148"/>
      <c r="Q440" s="148"/>
      <c r="R440" s="148"/>
      <c r="S440" s="148"/>
      <c r="T440" s="148"/>
      <c r="U440" s="148"/>
      <c r="V440" s="148"/>
      <c r="W440" s="148"/>
      <c r="X440" s="148"/>
      <c r="Y440" s="148"/>
      <c r="Z440" s="148"/>
    </row>
    <row r="441" spans="1:26" x14ac:dyDescent="0.25">
      <c r="A441" s="230"/>
      <c r="B441" s="230"/>
      <c r="C441" s="256"/>
      <c r="D441" s="230"/>
      <c r="E441" s="230"/>
      <c r="F441" s="230"/>
      <c r="G441" s="230"/>
      <c r="H441" s="230"/>
      <c r="I441" s="230"/>
      <c r="J441" s="230"/>
      <c r="K441" s="148"/>
      <c r="L441" s="148"/>
      <c r="M441" s="148"/>
      <c r="N441" s="148"/>
      <c r="O441" s="148"/>
      <c r="P441" s="148"/>
      <c r="Q441" s="148"/>
      <c r="R441" s="148"/>
      <c r="S441" s="148"/>
      <c r="T441" s="148"/>
      <c r="U441" s="148"/>
      <c r="V441" s="148"/>
      <c r="W441" s="148"/>
      <c r="X441" s="148"/>
      <c r="Y441" s="148"/>
      <c r="Z441" s="148"/>
    </row>
    <row r="442" spans="1:26" x14ac:dyDescent="0.25">
      <c r="A442" s="230"/>
      <c r="B442" s="230"/>
      <c r="C442" s="256"/>
      <c r="D442" s="230"/>
      <c r="E442" s="230"/>
      <c r="F442" s="230"/>
      <c r="G442" s="230"/>
      <c r="H442" s="230"/>
      <c r="I442" s="230"/>
      <c r="J442" s="230"/>
      <c r="K442" s="148"/>
      <c r="L442" s="148"/>
      <c r="M442" s="148"/>
      <c r="N442" s="148"/>
      <c r="O442" s="148"/>
      <c r="P442" s="148"/>
      <c r="Q442" s="148"/>
      <c r="R442" s="148"/>
      <c r="S442" s="148"/>
      <c r="T442" s="148"/>
      <c r="U442" s="148"/>
      <c r="V442" s="148"/>
      <c r="W442" s="148"/>
      <c r="X442" s="148"/>
      <c r="Y442" s="148"/>
      <c r="Z442" s="148"/>
    </row>
    <row r="443" spans="1:26" x14ac:dyDescent="0.25">
      <c r="A443" s="230"/>
      <c r="B443" s="230"/>
      <c r="C443" s="256"/>
      <c r="D443" s="230"/>
      <c r="E443" s="230"/>
      <c r="F443" s="230"/>
      <c r="G443" s="230"/>
      <c r="H443" s="230"/>
      <c r="I443" s="230"/>
      <c r="J443" s="230"/>
      <c r="K443" s="148"/>
      <c r="L443" s="148"/>
      <c r="M443" s="148"/>
      <c r="N443" s="148"/>
      <c r="O443" s="148"/>
      <c r="P443" s="148"/>
      <c r="Q443" s="148"/>
      <c r="R443" s="148"/>
      <c r="S443" s="148"/>
      <c r="T443" s="148"/>
      <c r="U443" s="148"/>
      <c r="V443" s="148"/>
      <c r="W443" s="148"/>
      <c r="X443" s="148"/>
      <c r="Y443" s="148"/>
      <c r="Z443" s="148"/>
    </row>
    <row r="444" spans="1:26" x14ac:dyDescent="0.25">
      <c r="A444" s="230"/>
      <c r="B444" s="230"/>
      <c r="C444" s="256"/>
      <c r="D444" s="230"/>
      <c r="E444" s="230"/>
      <c r="F444" s="230"/>
      <c r="G444" s="230"/>
      <c r="H444" s="230"/>
      <c r="I444" s="230"/>
      <c r="J444" s="230"/>
      <c r="K444" s="148"/>
      <c r="L444" s="148"/>
      <c r="M444" s="148"/>
      <c r="N444" s="148"/>
      <c r="O444" s="148"/>
      <c r="P444" s="148"/>
      <c r="Q444" s="148"/>
      <c r="R444" s="148"/>
      <c r="S444" s="148"/>
      <c r="T444" s="148"/>
      <c r="U444" s="148"/>
      <c r="V444" s="148"/>
      <c r="W444" s="148"/>
      <c r="X444" s="148"/>
      <c r="Y444" s="148"/>
      <c r="Z444" s="148"/>
    </row>
    <row r="445" spans="1:26" ht="18.75" x14ac:dyDescent="0.25">
      <c r="A445" s="234"/>
      <c r="B445" s="407" t="s">
        <v>5684</v>
      </c>
      <c r="C445" s="408"/>
      <c r="D445" s="408"/>
      <c r="E445" s="408"/>
      <c r="F445" s="408"/>
      <c r="G445" s="408"/>
      <c r="H445" s="408"/>
      <c r="I445" s="243"/>
      <c r="J445" s="233"/>
      <c r="K445" s="105"/>
      <c r="L445" s="105"/>
      <c r="M445" s="105"/>
      <c r="N445" s="105"/>
      <c r="O445" s="105"/>
      <c r="P445" s="105"/>
      <c r="Q445" s="105"/>
      <c r="R445" s="105"/>
      <c r="S445" s="105"/>
      <c r="T445" s="105"/>
      <c r="U445" s="105"/>
      <c r="V445" s="105"/>
      <c r="W445" s="105"/>
      <c r="X445" s="105"/>
      <c r="Y445" s="105"/>
      <c r="Z445" s="105"/>
    </row>
    <row r="446" spans="1:26" x14ac:dyDescent="0.25">
      <c r="A446" s="234"/>
      <c r="B446" s="232"/>
      <c r="C446" s="232"/>
      <c r="D446" s="232"/>
      <c r="E446" s="232"/>
      <c r="F446" s="232"/>
      <c r="G446" s="232"/>
      <c r="H446" s="232"/>
      <c r="I446" s="232"/>
      <c r="J446" s="233"/>
      <c r="K446" s="105"/>
      <c r="L446" s="105"/>
      <c r="M446" s="105"/>
      <c r="N446" s="105"/>
      <c r="O446" s="105"/>
      <c r="P446" s="105"/>
      <c r="Q446" s="105"/>
      <c r="R446" s="105"/>
      <c r="S446" s="105"/>
      <c r="T446" s="105"/>
      <c r="U446" s="105"/>
      <c r="V446" s="105"/>
      <c r="W446" s="105"/>
      <c r="X446" s="105"/>
      <c r="Y446" s="105"/>
      <c r="Z446" s="105"/>
    </row>
    <row r="447" spans="1:26" x14ac:dyDescent="0.25">
      <c r="A447" s="234"/>
      <c r="B447" s="232"/>
      <c r="C447" s="244" t="s">
        <v>1478</v>
      </c>
      <c r="D447" s="244"/>
      <c r="E447" s="245">
        <f>IF(SUM(D456:D464)=0,"NA",SUM(E456:E464)/SUM(D456:D464))</f>
        <v>1</v>
      </c>
      <c r="F447" s="246"/>
      <c r="G447" s="248"/>
      <c r="H447" s="234"/>
      <c r="I447" s="232"/>
      <c r="J447" s="233"/>
      <c r="K447" s="105"/>
      <c r="L447" s="105"/>
      <c r="M447" s="105"/>
      <c r="N447" s="105"/>
      <c r="O447" s="105"/>
      <c r="P447" s="105"/>
      <c r="Q447" s="105"/>
      <c r="R447" s="105"/>
      <c r="S447" s="105"/>
      <c r="T447" s="105"/>
      <c r="U447" s="105"/>
      <c r="V447" s="105"/>
      <c r="W447" s="105"/>
      <c r="X447" s="105"/>
      <c r="Y447" s="105"/>
      <c r="Z447" s="105"/>
    </row>
    <row r="448" spans="1:26" x14ac:dyDescent="0.25">
      <c r="A448" s="234"/>
      <c r="B448" s="234"/>
      <c r="C448" s="244" t="s">
        <v>1480</v>
      </c>
      <c r="D448" s="244"/>
      <c r="E448" s="245">
        <f>IF(SUM(D456:D464)=0,"NA",SUM(E469:E477)/SUM(D469:D477))</f>
        <v>1</v>
      </c>
      <c r="F448" s="246"/>
      <c r="G448" s="248"/>
      <c r="H448" s="234"/>
      <c r="I448" s="232"/>
      <c r="J448" s="233"/>
      <c r="K448" s="105"/>
      <c r="L448" s="105"/>
      <c r="M448" s="105"/>
      <c r="N448" s="105"/>
      <c r="O448" s="105"/>
      <c r="P448" s="105"/>
      <c r="Q448" s="105"/>
      <c r="R448" s="105"/>
      <c r="S448" s="105"/>
      <c r="T448" s="105"/>
      <c r="U448" s="105"/>
      <c r="V448" s="105"/>
      <c r="W448" s="105"/>
      <c r="X448" s="105"/>
      <c r="Y448" s="105"/>
      <c r="Z448" s="105"/>
    </row>
    <row r="449" spans="1:26" x14ac:dyDescent="0.25">
      <c r="A449" s="234"/>
      <c r="B449" s="234"/>
      <c r="C449" s="244" t="s">
        <v>1482</v>
      </c>
      <c r="D449" s="244"/>
      <c r="E449" s="177">
        <f>IF(SUM(D458:D464)=0,"NA",E447*0.6+E448*0.4)</f>
        <v>1</v>
      </c>
      <c r="F449" s="249"/>
      <c r="G449" s="235" t="s">
        <v>4551</v>
      </c>
      <c r="H449" s="234"/>
      <c r="I449" s="232"/>
      <c r="J449" s="233"/>
      <c r="K449" s="105"/>
      <c r="L449" s="105"/>
      <c r="M449" s="105"/>
      <c r="N449" s="105"/>
      <c r="O449" s="105"/>
      <c r="P449" s="105"/>
      <c r="Q449" s="105"/>
      <c r="R449" s="105"/>
      <c r="S449" s="105"/>
      <c r="T449" s="105"/>
      <c r="U449" s="105"/>
      <c r="V449" s="105"/>
      <c r="W449" s="105"/>
      <c r="X449" s="105"/>
      <c r="Y449" s="105"/>
      <c r="Z449" s="105"/>
    </row>
    <row r="450" spans="1:26" x14ac:dyDescent="0.25">
      <c r="A450" s="234"/>
      <c r="B450" s="234"/>
      <c r="C450" s="234"/>
      <c r="D450" s="234"/>
      <c r="E450" s="236"/>
      <c r="F450" s="236"/>
      <c r="G450" s="234"/>
      <c r="H450" s="234"/>
      <c r="I450" s="232"/>
      <c r="J450" s="233"/>
      <c r="K450" s="105"/>
      <c r="L450" s="105"/>
      <c r="M450" s="105"/>
      <c r="N450" s="105"/>
      <c r="O450" s="105"/>
      <c r="P450" s="105"/>
      <c r="Q450" s="105"/>
      <c r="R450" s="105"/>
      <c r="S450" s="105"/>
      <c r="T450" s="105"/>
      <c r="U450" s="105"/>
      <c r="V450" s="105"/>
      <c r="W450" s="105"/>
      <c r="X450" s="105"/>
      <c r="Y450" s="105"/>
      <c r="Z450" s="105"/>
    </row>
    <row r="451" spans="1:26" x14ac:dyDescent="0.25">
      <c r="A451" s="230"/>
      <c r="B451" s="231"/>
      <c r="C451" s="232"/>
      <c r="D451" s="231"/>
      <c r="E451" s="231"/>
      <c r="F451" s="231"/>
      <c r="G451" s="231"/>
      <c r="H451" s="232"/>
      <c r="I451" s="232"/>
      <c r="J451" s="233"/>
      <c r="K451" s="148"/>
      <c r="L451" s="148"/>
      <c r="M451" s="148"/>
      <c r="N451" s="148"/>
      <c r="O451" s="148"/>
      <c r="P451" s="148"/>
      <c r="Q451" s="148"/>
      <c r="R451" s="148"/>
      <c r="S451" s="148"/>
      <c r="T451" s="148"/>
      <c r="U451" s="148"/>
      <c r="V451" s="148"/>
      <c r="W451" s="148"/>
      <c r="X451" s="148"/>
      <c r="Y451" s="148"/>
      <c r="Z451" s="148"/>
    </row>
    <row r="452" spans="1:26" x14ac:dyDescent="0.25">
      <c r="A452" s="230"/>
      <c r="B452" s="91"/>
      <c r="C452" s="251"/>
      <c r="D452" s="252"/>
      <c r="E452" s="409"/>
      <c r="F452" s="410"/>
      <c r="G452" s="410"/>
      <c r="H452" s="252"/>
      <c r="I452" s="92"/>
      <c r="J452" s="233"/>
      <c r="K452" s="148"/>
      <c r="L452" s="148"/>
      <c r="M452" s="148"/>
      <c r="N452" s="148"/>
      <c r="O452" s="148"/>
      <c r="P452" s="148"/>
      <c r="Q452" s="148"/>
      <c r="R452" s="148"/>
      <c r="S452" s="148"/>
      <c r="T452" s="148"/>
      <c r="U452" s="148"/>
      <c r="V452" s="148"/>
      <c r="W452" s="148"/>
      <c r="X452" s="148"/>
      <c r="Y452" s="148"/>
      <c r="Z452" s="148"/>
    </row>
    <row r="453" spans="1:26" x14ac:dyDescent="0.25">
      <c r="A453" s="230"/>
      <c r="B453" s="49"/>
      <c r="C453" s="234" t="s">
        <v>1484</v>
      </c>
      <c r="D453" s="253"/>
      <c r="E453" s="253"/>
      <c r="F453" s="253"/>
      <c r="G453" s="253"/>
      <c r="H453" s="253"/>
      <c r="I453" s="93"/>
      <c r="J453" s="233"/>
      <c r="K453" s="148"/>
      <c r="L453" s="148"/>
      <c r="M453" s="148"/>
      <c r="N453" s="148"/>
      <c r="O453" s="148"/>
      <c r="P453" s="148"/>
      <c r="Q453" s="148"/>
      <c r="R453" s="148"/>
      <c r="S453" s="148"/>
      <c r="T453" s="148"/>
      <c r="U453" s="148"/>
      <c r="V453" s="148"/>
      <c r="W453" s="148"/>
      <c r="X453" s="148"/>
      <c r="Y453" s="148"/>
      <c r="Z453" s="148"/>
    </row>
    <row r="454" spans="1:26" x14ac:dyDescent="0.25">
      <c r="A454" s="230"/>
      <c r="B454" s="123"/>
      <c r="C454" s="234"/>
      <c r="D454" s="253"/>
      <c r="E454" s="253"/>
      <c r="F454" s="253"/>
      <c r="G454" s="253"/>
      <c r="H454" s="253"/>
      <c r="I454" s="93"/>
      <c r="J454" s="233"/>
      <c r="K454" s="148"/>
      <c r="L454" s="148"/>
      <c r="M454" s="148"/>
      <c r="N454" s="148"/>
      <c r="O454" s="148"/>
      <c r="P454" s="148"/>
      <c r="Q454" s="148"/>
      <c r="R454" s="148"/>
      <c r="S454" s="148"/>
      <c r="T454" s="148"/>
      <c r="U454" s="148"/>
      <c r="V454" s="148"/>
      <c r="W454" s="148"/>
      <c r="X454" s="148"/>
      <c r="Y454" s="148"/>
      <c r="Z454" s="148"/>
    </row>
    <row r="455" spans="1:26" x14ac:dyDescent="0.25">
      <c r="A455" s="230"/>
      <c r="B455" s="123"/>
      <c r="C455" s="232" t="s">
        <v>726</v>
      </c>
      <c r="D455" s="231"/>
      <c r="E455" s="231" t="s">
        <v>1485</v>
      </c>
      <c r="F455" s="231" t="s">
        <v>712</v>
      </c>
      <c r="G455" s="231" t="s">
        <v>1486</v>
      </c>
      <c r="H455" s="253"/>
      <c r="I455" s="93"/>
      <c r="J455" s="233"/>
      <c r="K455" s="148"/>
      <c r="L455" s="148"/>
      <c r="M455" s="148"/>
      <c r="N455" s="148"/>
      <c r="O455" s="148"/>
      <c r="P455" s="148"/>
      <c r="Q455" s="148"/>
      <c r="R455" s="148"/>
      <c r="S455" s="148"/>
      <c r="T455" s="148"/>
      <c r="U455" s="148"/>
      <c r="V455" s="148"/>
      <c r="W455" s="148"/>
      <c r="X455" s="148"/>
      <c r="Y455" s="148"/>
      <c r="Z455" s="148"/>
    </row>
    <row r="456" spans="1:26" x14ac:dyDescent="0.25">
      <c r="A456" s="230"/>
      <c r="B456" s="123"/>
      <c r="C456" s="124" t="s">
        <v>1487</v>
      </c>
      <c r="D456" s="153">
        <f t="shared" ref="D456:D463" si="34">IF(E456="Justificado",0,1)</f>
        <v>1</v>
      </c>
      <c r="E456" s="126">
        <v>1</v>
      </c>
      <c r="F456" s="126"/>
      <c r="G456" s="127"/>
      <c r="H456" s="253"/>
      <c r="I456" s="93"/>
      <c r="J456" s="233"/>
      <c r="K456" s="148"/>
      <c r="L456" s="148"/>
      <c r="M456" s="148"/>
      <c r="N456" s="148"/>
      <c r="O456" s="148"/>
      <c r="P456" s="148"/>
      <c r="Q456" s="148"/>
      <c r="R456" s="148"/>
      <c r="S456" s="148"/>
      <c r="T456" s="148"/>
      <c r="U456" s="148"/>
      <c r="V456" s="148"/>
      <c r="W456" s="148"/>
      <c r="X456" s="148"/>
      <c r="Y456" s="148"/>
      <c r="Z456" s="148"/>
    </row>
    <row r="457" spans="1:26" ht="24" x14ac:dyDescent="0.25">
      <c r="A457" s="230"/>
      <c r="B457" s="123"/>
      <c r="C457" s="124" t="s">
        <v>1488</v>
      </c>
      <c r="D457" s="153">
        <f t="shared" si="34"/>
        <v>1</v>
      </c>
      <c r="E457" s="126">
        <v>1</v>
      </c>
      <c r="F457" s="126"/>
      <c r="G457" s="127"/>
      <c r="H457" s="253"/>
      <c r="I457" s="93"/>
      <c r="J457" s="233"/>
      <c r="K457" s="148"/>
      <c r="L457" s="148"/>
      <c r="M457" s="148"/>
      <c r="N457" s="148"/>
      <c r="O457" s="148"/>
      <c r="P457" s="148"/>
      <c r="Q457" s="148"/>
      <c r="R457" s="148"/>
      <c r="S457" s="148"/>
      <c r="T457" s="148"/>
      <c r="U457" s="148"/>
      <c r="V457" s="148"/>
      <c r="W457" s="148"/>
      <c r="X457" s="148"/>
      <c r="Y457" s="148"/>
      <c r="Z457" s="148"/>
    </row>
    <row r="458" spans="1:26" ht="24" x14ac:dyDescent="0.25">
      <c r="A458" s="230"/>
      <c r="B458" s="49"/>
      <c r="C458" s="128" t="s">
        <v>5685</v>
      </c>
      <c r="D458" s="153">
        <f t="shared" si="34"/>
        <v>1</v>
      </c>
      <c r="E458" s="126">
        <v>1</v>
      </c>
      <c r="F458" s="126"/>
      <c r="G458" s="127"/>
      <c r="H458" s="253"/>
      <c r="I458" s="93"/>
      <c r="J458" s="230"/>
      <c r="K458" s="148"/>
      <c r="L458" s="148"/>
      <c r="M458" s="148"/>
      <c r="N458" s="148"/>
      <c r="O458" s="148"/>
      <c r="P458" s="148"/>
      <c r="Q458" s="148"/>
      <c r="R458" s="148"/>
      <c r="S458" s="148"/>
      <c r="T458" s="148"/>
      <c r="U458" s="148"/>
      <c r="V458" s="148"/>
      <c r="W458" s="148"/>
      <c r="X458" s="148"/>
      <c r="Y458" s="148"/>
      <c r="Z458" s="148"/>
    </row>
    <row r="459" spans="1:26" ht="48" x14ac:dyDescent="0.25">
      <c r="A459" s="230"/>
      <c r="B459" s="49"/>
      <c r="C459" s="128" t="s">
        <v>5686</v>
      </c>
      <c r="D459" s="153">
        <f t="shared" si="34"/>
        <v>1</v>
      </c>
      <c r="E459" s="126">
        <v>1</v>
      </c>
      <c r="F459" s="126"/>
      <c r="G459" s="127"/>
      <c r="H459" s="253"/>
      <c r="I459" s="93"/>
      <c r="J459" s="230"/>
      <c r="K459" s="148"/>
      <c r="L459" s="148"/>
      <c r="M459" s="148"/>
      <c r="N459" s="148"/>
      <c r="O459" s="148"/>
      <c r="P459" s="148"/>
      <c r="Q459" s="148"/>
      <c r="R459" s="148"/>
      <c r="S459" s="148"/>
      <c r="T459" s="148"/>
      <c r="U459" s="148"/>
      <c r="V459" s="148"/>
      <c r="W459" s="148"/>
      <c r="X459" s="148"/>
      <c r="Y459" s="148"/>
      <c r="Z459" s="148"/>
    </row>
    <row r="460" spans="1:26" ht="24" x14ac:dyDescent="0.25">
      <c r="A460" s="230"/>
      <c r="B460" s="49"/>
      <c r="C460" s="128" t="s">
        <v>5687</v>
      </c>
      <c r="D460" s="153">
        <f t="shared" si="34"/>
        <v>1</v>
      </c>
      <c r="E460" s="126">
        <v>1</v>
      </c>
      <c r="F460" s="126"/>
      <c r="G460" s="127"/>
      <c r="H460" s="253"/>
      <c r="I460" s="93"/>
      <c r="J460" s="230"/>
      <c r="K460" s="148"/>
      <c r="L460" s="148"/>
      <c r="M460" s="148"/>
      <c r="N460" s="148"/>
      <c r="O460" s="148"/>
      <c r="P460" s="148"/>
      <c r="Q460" s="148"/>
      <c r="R460" s="148"/>
      <c r="S460" s="148"/>
      <c r="T460" s="148"/>
      <c r="U460" s="148"/>
      <c r="V460" s="148"/>
      <c r="W460" s="148"/>
      <c r="X460" s="148"/>
      <c r="Y460" s="148"/>
      <c r="Z460" s="148"/>
    </row>
    <row r="461" spans="1:26" ht="36" x14ac:dyDescent="0.25">
      <c r="A461" s="230"/>
      <c r="B461" s="49"/>
      <c r="C461" s="128" t="s">
        <v>5688</v>
      </c>
      <c r="D461" s="153">
        <f t="shared" si="34"/>
        <v>1</v>
      </c>
      <c r="E461" s="126">
        <v>1</v>
      </c>
      <c r="F461" s="126"/>
      <c r="G461" s="127"/>
      <c r="H461" s="253"/>
      <c r="I461" s="93"/>
      <c r="J461" s="230"/>
      <c r="K461" s="148"/>
      <c r="L461" s="148"/>
      <c r="M461" s="148"/>
      <c r="N461" s="148"/>
      <c r="O461" s="148"/>
      <c r="P461" s="148"/>
      <c r="Q461" s="148"/>
      <c r="R461" s="148"/>
      <c r="S461" s="148"/>
      <c r="T461" s="148"/>
      <c r="U461" s="148"/>
      <c r="V461" s="148"/>
      <c r="W461" s="148"/>
      <c r="X461" s="148"/>
      <c r="Y461" s="148"/>
      <c r="Z461" s="148"/>
    </row>
    <row r="462" spans="1:26" ht="24" x14ac:dyDescent="0.25">
      <c r="A462" s="230"/>
      <c r="B462" s="49"/>
      <c r="C462" s="128" t="s">
        <v>5689</v>
      </c>
      <c r="D462" s="153">
        <f t="shared" si="34"/>
        <v>1</v>
      </c>
      <c r="E462" s="126">
        <v>1</v>
      </c>
      <c r="F462" s="126"/>
      <c r="G462" s="127"/>
      <c r="H462" s="253"/>
      <c r="I462" s="129"/>
      <c r="J462" s="230"/>
      <c r="K462" s="148"/>
      <c r="L462" s="148"/>
      <c r="M462" s="148"/>
      <c r="N462" s="148"/>
      <c r="O462" s="148"/>
      <c r="P462" s="148"/>
      <c r="Q462" s="148"/>
      <c r="R462" s="148"/>
      <c r="S462" s="148"/>
      <c r="T462" s="148"/>
      <c r="U462" s="148"/>
      <c r="V462" s="148"/>
      <c r="W462" s="148"/>
      <c r="X462" s="148"/>
      <c r="Y462" s="148"/>
      <c r="Z462" s="148"/>
    </row>
    <row r="463" spans="1:26" ht="24" x14ac:dyDescent="0.25">
      <c r="A463" s="230"/>
      <c r="B463" s="49"/>
      <c r="C463" s="128" t="s">
        <v>5690</v>
      </c>
      <c r="D463" s="153">
        <f t="shared" si="34"/>
        <v>1</v>
      </c>
      <c r="E463" s="126">
        <v>1</v>
      </c>
      <c r="F463" s="126"/>
      <c r="G463" s="127"/>
      <c r="H463" s="253"/>
      <c r="I463" s="129"/>
      <c r="J463" s="230"/>
      <c r="K463" s="148"/>
      <c r="L463" s="148"/>
      <c r="M463" s="148"/>
      <c r="N463" s="148"/>
      <c r="O463" s="148"/>
      <c r="P463" s="148"/>
      <c r="Q463" s="148"/>
      <c r="R463" s="148"/>
      <c r="S463" s="148"/>
      <c r="T463" s="148"/>
      <c r="U463" s="148"/>
      <c r="V463" s="148"/>
      <c r="W463" s="148"/>
      <c r="X463" s="148"/>
      <c r="Y463" s="148"/>
      <c r="Z463" s="148"/>
    </row>
    <row r="464" spans="1:26" ht="24" x14ac:dyDescent="0.25">
      <c r="A464" s="230"/>
      <c r="B464" s="49"/>
      <c r="C464" s="128" t="s">
        <v>5691</v>
      </c>
      <c r="D464" s="153">
        <f>IF(E464="Justificado",0,1)</f>
        <v>1</v>
      </c>
      <c r="E464" s="126">
        <v>1</v>
      </c>
      <c r="F464" s="126"/>
      <c r="G464" s="127"/>
      <c r="H464" s="253"/>
      <c r="I464" s="129"/>
      <c r="J464" s="230"/>
      <c r="K464" s="148"/>
      <c r="L464" s="148"/>
      <c r="M464" s="148"/>
      <c r="N464" s="148"/>
      <c r="O464" s="148"/>
      <c r="P464" s="148"/>
      <c r="Q464" s="148"/>
      <c r="R464" s="148"/>
      <c r="S464" s="148"/>
      <c r="T464" s="148"/>
      <c r="U464" s="148"/>
      <c r="V464" s="148"/>
      <c r="W464" s="148"/>
      <c r="X464" s="148"/>
      <c r="Y464" s="148"/>
      <c r="Z464" s="148"/>
    </row>
    <row r="465" spans="1:26" x14ac:dyDescent="0.25">
      <c r="A465" s="230"/>
      <c r="B465" s="49"/>
      <c r="C465" s="234"/>
      <c r="D465" s="253"/>
      <c r="E465" s="253"/>
      <c r="F465" s="253"/>
      <c r="G465" s="253"/>
      <c r="H465" s="253"/>
      <c r="I465" s="129"/>
      <c r="J465" s="230"/>
      <c r="K465" s="148"/>
      <c r="L465" s="148"/>
      <c r="M465" s="148"/>
      <c r="N465" s="148"/>
      <c r="O465" s="148"/>
      <c r="P465" s="148"/>
      <c r="Q465" s="148"/>
      <c r="R465" s="148"/>
      <c r="S465" s="148"/>
      <c r="T465" s="148"/>
      <c r="U465" s="148"/>
      <c r="V465" s="148"/>
      <c r="W465" s="148"/>
      <c r="X465" s="148"/>
      <c r="Y465" s="148"/>
      <c r="Z465" s="148"/>
    </row>
    <row r="466" spans="1:26" x14ac:dyDescent="0.25">
      <c r="A466" s="230"/>
      <c r="B466" s="49"/>
      <c r="C466" s="234" t="s">
        <v>1480</v>
      </c>
      <c r="D466" s="253"/>
      <c r="E466" s="253"/>
      <c r="F466" s="253"/>
      <c r="G466" s="253"/>
      <c r="H466" s="253"/>
      <c r="I466" s="129"/>
      <c r="J466" s="230"/>
      <c r="K466" s="148"/>
      <c r="L466" s="148"/>
      <c r="M466" s="148"/>
      <c r="N466" s="148"/>
      <c r="O466" s="148"/>
      <c r="P466" s="148"/>
      <c r="Q466" s="148"/>
      <c r="R466" s="148"/>
      <c r="S466" s="148"/>
      <c r="T466" s="148"/>
      <c r="U466" s="148"/>
      <c r="V466" s="148"/>
      <c r="W466" s="148"/>
      <c r="X466" s="148"/>
      <c r="Y466" s="148"/>
      <c r="Z466" s="148"/>
    </row>
    <row r="467" spans="1:26" x14ac:dyDescent="0.25">
      <c r="A467" s="230"/>
      <c r="B467" s="49"/>
      <c r="C467" s="234"/>
      <c r="D467" s="253"/>
      <c r="E467" s="253"/>
      <c r="F467" s="253"/>
      <c r="G467" s="253"/>
      <c r="H467" s="253"/>
      <c r="I467" s="129"/>
      <c r="J467" s="230"/>
      <c r="K467" s="148"/>
      <c r="L467" s="148"/>
      <c r="M467" s="148"/>
      <c r="N467" s="148"/>
      <c r="O467" s="148"/>
      <c r="P467" s="148"/>
      <c r="Q467" s="148"/>
      <c r="R467" s="148"/>
      <c r="S467" s="148"/>
      <c r="T467" s="148"/>
      <c r="U467" s="148"/>
      <c r="V467" s="148"/>
      <c r="W467" s="148"/>
      <c r="X467" s="148"/>
      <c r="Y467" s="148"/>
      <c r="Z467" s="148"/>
    </row>
    <row r="468" spans="1:26" x14ac:dyDescent="0.25">
      <c r="A468" s="230"/>
      <c r="B468" s="49"/>
      <c r="C468" s="232" t="s">
        <v>726</v>
      </c>
      <c r="D468" s="231"/>
      <c r="E468" s="231" t="s">
        <v>1485</v>
      </c>
      <c r="F468" s="231" t="s">
        <v>712</v>
      </c>
      <c r="G468" s="231" t="s">
        <v>1486</v>
      </c>
      <c r="H468" s="253"/>
      <c r="I468" s="129"/>
      <c r="J468" s="230"/>
      <c r="K468" s="148"/>
      <c r="L468" s="148"/>
      <c r="M468" s="148"/>
      <c r="N468" s="148"/>
      <c r="O468" s="148"/>
      <c r="P468" s="148"/>
      <c r="Q468" s="148"/>
      <c r="R468" s="148"/>
      <c r="S468" s="148"/>
      <c r="T468" s="148"/>
      <c r="U468" s="148"/>
      <c r="V468" s="148"/>
      <c r="W468" s="148"/>
      <c r="X468" s="148"/>
      <c r="Y468" s="148"/>
      <c r="Z468" s="148"/>
    </row>
    <row r="469" spans="1:26" x14ac:dyDescent="0.25">
      <c r="A469" s="230"/>
      <c r="B469" s="49"/>
      <c r="C469" s="130" t="s">
        <v>5692</v>
      </c>
      <c r="D469" s="153">
        <f t="shared" ref="D469:D475" si="35">IF(E469="Justificado",0,1)</f>
        <v>1</v>
      </c>
      <c r="E469" s="126">
        <v>1</v>
      </c>
      <c r="F469" s="126"/>
      <c r="G469" s="127"/>
      <c r="H469" s="253"/>
      <c r="I469" s="129"/>
      <c r="J469" s="230"/>
      <c r="K469" s="148"/>
      <c r="L469" s="148"/>
      <c r="M469" s="148"/>
      <c r="N469" s="148"/>
      <c r="O469" s="148"/>
      <c r="P469" s="148"/>
      <c r="Q469" s="148"/>
      <c r="R469" s="148"/>
      <c r="S469" s="148"/>
      <c r="T469" s="148"/>
      <c r="U469" s="148"/>
      <c r="V469" s="148"/>
      <c r="W469" s="148"/>
      <c r="X469" s="148"/>
      <c r="Y469" s="148"/>
      <c r="Z469" s="148"/>
    </row>
    <row r="470" spans="1:26" ht="36" x14ac:dyDescent="0.25">
      <c r="A470" s="230"/>
      <c r="B470" s="49"/>
      <c r="C470" s="124" t="s">
        <v>2444</v>
      </c>
      <c r="D470" s="153">
        <f t="shared" si="35"/>
        <v>1</v>
      </c>
      <c r="E470" s="126">
        <v>1</v>
      </c>
      <c r="F470" s="126"/>
      <c r="G470" s="127"/>
      <c r="H470" s="253"/>
      <c r="I470" s="129"/>
      <c r="J470" s="230"/>
      <c r="K470" s="148"/>
      <c r="L470" s="148"/>
      <c r="M470" s="148"/>
      <c r="N470" s="148"/>
      <c r="O470" s="148"/>
      <c r="P470" s="148"/>
      <c r="Q470" s="148"/>
      <c r="R470" s="148"/>
      <c r="S470" s="148"/>
      <c r="T470" s="148"/>
      <c r="U470" s="148"/>
      <c r="V470" s="148"/>
      <c r="W470" s="148"/>
      <c r="X470" s="148"/>
      <c r="Y470" s="148"/>
      <c r="Z470" s="148"/>
    </row>
    <row r="471" spans="1:26" ht="36" x14ac:dyDescent="0.25">
      <c r="A471" s="230"/>
      <c r="B471" s="49"/>
      <c r="C471" s="124" t="s">
        <v>2445</v>
      </c>
      <c r="D471" s="153">
        <f t="shared" si="35"/>
        <v>1</v>
      </c>
      <c r="E471" s="126">
        <v>1</v>
      </c>
      <c r="F471" s="126"/>
      <c r="G471" s="127"/>
      <c r="H471" s="253"/>
      <c r="I471" s="129"/>
      <c r="J471" s="230"/>
      <c r="K471" s="148"/>
      <c r="L471" s="148"/>
      <c r="M471" s="148"/>
      <c r="N471" s="148"/>
      <c r="O471" s="148"/>
      <c r="P471" s="148"/>
      <c r="Q471" s="148"/>
      <c r="R471" s="148"/>
      <c r="S471" s="148"/>
      <c r="T471" s="148"/>
      <c r="U471" s="148"/>
      <c r="V471" s="148"/>
      <c r="W471" s="148"/>
      <c r="X471" s="148"/>
      <c r="Y471" s="148"/>
      <c r="Z471" s="148"/>
    </row>
    <row r="472" spans="1:26" ht="36" x14ac:dyDescent="0.25">
      <c r="A472" s="230"/>
      <c r="B472" s="49"/>
      <c r="C472" s="124" t="s">
        <v>2446</v>
      </c>
      <c r="D472" s="153">
        <f t="shared" si="35"/>
        <v>1</v>
      </c>
      <c r="E472" s="126">
        <v>1</v>
      </c>
      <c r="F472" s="126"/>
      <c r="G472" s="127"/>
      <c r="H472" s="253"/>
      <c r="I472" s="129"/>
      <c r="J472" s="230"/>
      <c r="K472" s="148"/>
      <c r="L472" s="148"/>
      <c r="M472" s="148"/>
      <c r="N472" s="148"/>
      <c r="O472" s="148"/>
      <c r="P472" s="148"/>
      <c r="Q472" s="148"/>
      <c r="R472" s="148"/>
      <c r="S472" s="148"/>
      <c r="T472" s="148"/>
      <c r="U472" s="148"/>
      <c r="V472" s="148"/>
      <c r="W472" s="148"/>
      <c r="X472" s="148"/>
      <c r="Y472" s="148"/>
      <c r="Z472" s="148"/>
    </row>
    <row r="473" spans="1:26" ht="24" x14ac:dyDescent="0.25">
      <c r="A473" s="230"/>
      <c r="B473" s="49"/>
      <c r="C473" s="124" t="s">
        <v>2447</v>
      </c>
      <c r="D473" s="153">
        <f t="shared" si="35"/>
        <v>1</v>
      </c>
      <c r="E473" s="126">
        <v>1</v>
      </c>
      <c r="F473" s="126"/>
      <c r="G473" s="127"/>
      <c r="H473" s="253"/>
      <c r="I473" s="129"/>
      <c r="J473" s="230"/>
      <c r="K473" s="148"/>
      <c r="L473" s="148"/>
      <c r="M473" s="148"/>
      <c r="N473" s="148"/>
      <c r="O473" s="148"/>
      <c r="P473" s="148"/>
      <c r="Q473" s="148"/>
      <c r="R473" s="148"/>
      <c r="S473" s="148"/>
      <c r="T473" s="148"/>
      <c r="U473" s="148"/>
      <c r="V473" s="148"/>
      <c r="W473" s="148"/>
      <c r="X473" s="148"/>
      <c r="Y473" s="148"/>
      <c r="Z473" s="148"/>
    </row>
    <row r="474" spans="1:26" ht="24" x14ac:dyDescent="0.25">
      <c r="A474" s="230"/>
      <c r="B474" s="49"/>
      <c r="C474" s="124" t="s">
        <v>2448</v>
      </c>
      <c r="D474" s="153">
        <f t="shared" si="35"/>
        <v>1</v>
      </c>
      <c r="E474" s="126">
        <v>1</v>
      </c>
      <c r="F474" s="126"/>
      <c r="G474" s="127"/>
      <c r="H474" s="253"/>
      <c r="I474" s="129"/>
      <c r="J474" s="230"/>
      <c r="K474" s="148"/>
      <c r="L474" s="148"/>
      <c r="M474" s="148"/>
      <c r="N474" s="148"/>
      <c r="O474" s="148"/>
      <c r="P474" s="148"/>
      <c r="Q474" s="148"/>
      <c r="R474" s="148"/>
      <c r="S474" s="148"/>
      <c r="T474" s="148"/>
      <c r="U474" s="148"/>
      <c r="V474" s="148"/>
      <c r="W474" s="148"/>
      <c r="X474" s="148"/>
      <c r="Y474" s="148"/>
      <c r="Z474" s="148"/>
    </row>
    <row r="475" spans="1:26" ht="36" x14ac:dyDescent="0.25">
      <c r="A475" s="230"/>
      <c r="B475" s="49"/>
      <c r="C475" s="124" t="s">
        <v>2449</v>
      </c>
      <c r="D475" s="153">
        <f t="shared" si="35"/>
        <v>1</v>
      </c>
      <c r="E475" s="126">
        <v>1</v>
      </c>
      <c r="F475" s="126"/>
      <c r="G475" s="127"/>
      <c r="H475" s="253"/>
      <c r="I475" s="129"/>
      <c r="J475" s="230"/>
      <c r="K475" s="148"/>
      <c r="L475" s="148"/>
      <c r="M475" s="148"/>
      <c r="N475" s="148"/>
      <c r="O475" s="148"/>
      <c r="P475" s="148"/>
      <c r="Q475" s="148"/>
      <c r="R475" s="148"/>
      <c r="S475" s="148"/>
      <c r="T475" s="148"/>
      <c r="U475" s="148"/>
      <c r="V475" s="148"/>
      <c r="W475" s="148"/>
      <c r="X475" s="148"/>
      <c r="Y475" s="148"/>
      <c r="Z475" s="148"/>
    </row>
    <row r="476" spans="1:26" ht="36" x14ac:dyDescent="0.25">
      <c r="A476" s="230"/>
      <c r="B476" s="49"/>
      <c r="C476" s="130" t="s">
        <v>5693</v>
      </c>
      <c r="D476" s="153">
        <f t="shared" ref="D476:D477" si="36">IF(E476="Justificado",0,1)</f>
        <v>1</v>
      </c>
      <c r="E476" s="126">
        <v>1</v>
      </c>
      <c r="F476" s="126"/>
      <c r="G476" s="127"/>
      <c r="H476" s="253"/>
      <c r="I476" s="129"/>
      <c r="J476" s="230"/>
      <c r="K476" s="148"/>
      <c r="L476" s="148"/>
      <c r="M476" s="148"/>
      <c r="N476" s="148"/>
      <c r="O476" s="148"/>
      <c r="P476" s="148"/>
      <c r="Q476" s="148"/>
      <c r="R476" s="148"/>
      <c r="S476" s="148"/>
      <c r="T476" s="148"/>
      <c r="U476" s="148"/>
      <c r="V476" s="148"/>
      <c r="W476" s="148"/>
      <c r="X476" s="148"/>
      <c r="Y476" s="148"/>
      <c r="Z476" s="148"/>
    </row>
    <row r="477" spans="1:26" x14ac:dyDescent="0.25">
      <c r="A477" s="230"/>
      <c r="B477" s="49"/>
      <c r="C477" s="124" t="s">
        <v>2784</v>
      </c>
      <c r="D477" s="153">
        <f t="shared" si="36"/>
        <v>1</v>
      </c>
      <c r="E477" s="126">
        <v>1</v>
      </c>
      <c r="F477" s="126"/>
      <c r="G477" s="127"/>
      <c r="H477" s="253"/>
      <c r="I477" s="129"/>
      <c r="J477" s="230"/>
      <c r="K477" s="148"/>
      <c r="L477" s="148"/>
      <c r="M477" s="148"/>
      <c r="N477" s="148"/>
      <c r="O477" s="148"/>
      <c r="P477" s="148"/>
      <c r="Q477" s="148"/>
      <c r="R477" s="148"/>
      <c r="S477" s="148"/>
      <c r="T477" s="148"/>
      <c r="U477" s="148"/>
      <c r="V477" s="148"/>
      <c r="W477" s="148"/>
      <c r="X477" s="148"/>
      <c r="Y477" s="148"/>
      <c r="Z477" s="148"/>
    </row>
    <row r="478" spans="1:26" x14ac:dyDescent="0.25">
      <c r="A478" s="230"/>
      <c r="B478" s="97"/>
      <c r="C478" s="254"/>
      <c r="D478" s="255"/>
      <c r="E478" s="255"/>
      <c r="F478" s="255"/>
      <c r="G478" s="255"/>
      <c r="H478" s="255"/>
      <c r="I478" s="98"/>
      <c r="J478" s="230"/>
      <c r="K478" s="148"/>
      <c r="L478" s="148"/>
      <c r="M478" s="148"/>
      <c r="N478" s="148"/>
      <c r="O478" s="148"/>
      <c r="P478" s="148"/>
      <c r="Q478" s="148"/>
      <c r="R478" s="148"/>
      <c r="S478" s="148"/>
      <c r="T478" s="148"/>
      <c r="U478" s="148"/>
      <c r="V478" s="148"/>
      <c r="W478" s="148"/>
      <c r="X478" s="148"/>
      <c r="Y478" s="148"/>
      <c r="Z478" s="148"/>
    </row>
    <row r="479" spans="1:26" x14ac:dyDescent="0.25">
      <c r="A479" s="230"/>
      <c r="B479" s="230"/>
      <c r="C479" s="256"/>
      <c r="D479" s="230"/>
      <c r="E479" s="230"/>
      <c r="F479" s="230"/>
      <c r="G479" s="230"/>
      <c r="H479" s="230"/>
      <c r="I479" s="230"/>
      <c r="J479" s="230"/>
      <c r="K479" s="148"/>
      <c r="L479" s="148"/>
      <c r="M479" s="148"/>
      <c r="N479" s="148"/>
      <c r="O479" s="148"/>
      <c r="P479" s="148"/>
      <c r="Q479" s="148"/>
      <c r="R479" s="148"/>
      <c r="S479" s="148"/>
      <c r="T479" s="148"/>
      <c r="U479" s="148"/>
      <c r="V479" s="148"/>
      <c r="W479" s="148"/>
      <c r="X479" s="148"/>
      <c r="Y479" s="148"/>
      <c r="Z479" s="148"/>
    </row>
    <row r="480" spans="1:26" x14ac:dyDescent="0.25">
      <c r="A480" s="230"/>
      <c r="B480" s="230"/>
      <c r="C480" s="256"/>
      <c r="D480" s="230"/>
      <c r="E480" s="230"/>
      <c r="F480" s="230"/>
      <c r="G480" s="230"/>
      <c r="H480" s="230"/>
      <c r="I480" s="230"/>
      <c r="J480" s="230"/>
      <c r="K480" s="148"/>
      <c r="L480" s="148"/>
      <c r="M480" s="148"/>
      <c r="N480" s="148"/>
      <c r="O480" s="148"/>
      <c r="P480" s="148"/>
      <c r="Q480" s="148"/>
      <c r="R480" s="148"/>
      <c r="S480" s="148"/>
      <c r="T480" s="148"/>
      <c r="U480" s="148"/>
      <c r="V480" s="148"/>
      <c r="W480" s="148"/>
      <c r="X480" s="148"/>
      <c r="Y480" s="148"/>
      <c r="Z480" s="148"/>
    </row>
    <row r="481" spans="1:26" x14ac:dyDescent="0.25">
      <c r="A481" s="230"/>
      <c r="B481" s="230"/>
      <c r="C481" s="256"/>
      <c r="D481" s="230"/>
      <c r="E481" s="230"/>
      <c r="F481" s="230"/>
      <c r="G481" s="230"/>
      <c r="H481" s="230"/>
      <c r="I481" s="230"/>
      <c r="J481" s="230"/>
      <c r="K481" s="148"/>
      <c r="L481" s="148"/>
      <c r="M481" s="148"/>
      <c r="N481" s="148"/>
      <c r="O481" s="148"/>
      <c r="P481" s="148"/>
      <c r="Q481" s="148"/>
      <c r="R481" s="148"/>
      <c r="S481" s="148"/>
      <c r="T481" s="148"/>
      <c r="U481" s="148"/>
      <c r="V481" s="148"/>
      <c r="W481" s="148"/>
      <c r="X481" s="148"/>
      <c r="Y481" s="148"/>
      <c r="Z481" s="148"/>
    </row>
    <row r="482" spans="1:26" x14ac:dyDescent="0.25">
      <c r="A482" s="230"/>
      <c r="B482" s="230"/>
      <c r="C482" s="256"/>
      <c r="D482" s="230"/>
      <c r="E482" s="230"/>
      <c r="F482" s="230"/>
      <c r="G482" s="230"/>
      <c r="H482" s="230"/>
      <c r="I482" s="230"/>
      <c r="J482" s="230"/>
      <c r="K482" s="148"/>
      <c r="L482" s="148"/>
      <c r="M482" s="148"/>
      <c r="N482" s="148"/>
      <c r="O482" s="148"/>
      <c r="P482" s="148"/>
      <c r="Q482" s="148"/>
      <c r="R482" s="148"/>
      <c r="S482" s="148"/>
      <c r="T482" s="148"/>
      <c r="U482" s="148"/>
      <c r="V482" s="148"/>
      <c r="W482" s="148"/>
      <c r="X482" s="148"/>
      <c r="Y482" s="148"/>
      <c r="Z482" s="148"/>
    </row>
    <row r="483" spans="1:26" x14ac:dyDescent="0.25">
      <c r="A483" s="230"/>
      <c r="B483" s="230"/>
      <c r="C483" s="256"/>
      <c r="D483" s="230"/>
      <c r="E483" s="230"/>
      <c r="F483" s="230"/>
      <c r="G483" s="230"/>
      <c r="H483" s="230"/>
      <c r="I483" s="230"/>
      <c r="J483" s="230"/>
      <c r="K483" s="148"/>
      <c r="L483" s="148"/>
      <c r="M483" s="148"/>
      <c r="N483" s="148"/>
      <c r="O483" s="148"/>
      <c r="P483" s="148"/>
      <c r="Q483" s="148"/>
      <c r="R483" s="148"/>
      <c r="S483" s="148"/>
      <c r="T483" s="148"/>
      <c r="U483" s="148"/>
      <c r="V483" s="148"/>
      <c r="W483" s="148"/>
      <c r="X483" s="148"/>
      <c r="Y483" s="148"/>
      <c r="Z483" s="148"/>
    </row>
    <row r="484" spans="1:26" x14ac:dyDescent="0.25">
      <c r="A484" s="230"/>
      <c r="B484" s="230"/>
      <c r="C484" s="256"/>
      <c r="D484" s="230"/>
      <c r="E484" s="230"/>
      <c r="F484" s="230"/>
      <c r="G484" s="230"/>
      <c r="H484" s="230"/>
      <c r="I484" s="230"/>
      <c r="J484" s="230"/>
      <c r="K484" s="148"/>
      <c r="L484" s="148"/>
      <c r="M484" s="148"/>
      <c r="N484" s="148"/>
      <c r="O484" s="148"/>
      <c r="P484" s="148"/>
      <c r="Q484" s="148"/>
      <c r="R484" s="148"/>
      <c r="S484" s="148"/>
      <c r="T484" s="148"/>
      <c r="U484" s="148"/>
      <c r="V484" s="148"/>
      <c r="W484" s="148"/>
      <c r="X484" s="148"/>
      <c r="Y484" s="148"/>
      <c r="Z484" s="148"/>
    </row>
    <row r="485" spans="1:26" ht="18.75" x14ac:dyDescent="0.25">
      <c r="A485" s="234"/>
      <c r="B485" s="407" t="s">
        <v>5694</v>
      </c>
      <c r="C485" s="408"/>
      <c r="D485" s="408"/>
      <c r="E485" s="408"/>
      <c r="F485" s="408"/>
      <c r="G485" s="408"/>
      <c r="H485" s="408"/>
      <c r="I485" s="243"/>
      <c r="J485" s="233"/>
      <c r="K485" s="105"/>
      <c r="L485" s="105"/>
      <c r="M485" s="105"/>
      <c r="N485" s="105"/>
      <c r="O485" s="105"/>
      <c r="P485" s="105"/>
      <c r="Q485" s="105"/>
      <c r="R485" s="105"/>
      <c r="S485" s="105"/>
      <c r="T485" s="105"/>
      <c r="U485" s="105"/>
      <c r="V485" s="105"/>
      <c r="W485" s="105"/>
      <c r="X485" s="105"/>
      <c r="Y485" s="105"/>
      <c r="Z485" s="105"/>
    </row>
    <row r="486" spans="1:26" x14ac:dyDescent="0.25">
      <c r="A486" s="234"/>
      <c r="B486" s="232"/>
      <c r="C486" s="232"/>
      <c r="D486" s="232"/>
      <c r="E486" s="232"/>
      <c r="F486" s="232"/>
      <c r="G486" s="232"/>
      <c r="H486" s="232"/>
      <c r="I486" s="232"/>
      <c r="J486" s="233"/>
      <c r="K486" s="105"/>
      <c r="L486" s="105"/>
      <c r="M486" s="105"/>
      <c r="N486" s="105"/>
      <c r="O486" s="105"/>
      <c r="P486" s="105"/>
      <c r="Q486" s="105"/>
      <c r="R486" s="105"/>
      <c r="S486" s="105"/>
      <c r="T486" s="105"/>
      <c r="U486" s="105"/>
      <c r="V486" s="105"/>
      <c r="W486" s="105"/>
      <c r="X486" s="105"/>
      <c r="Y486" s="105"/>
      <c r="Z486" s="105"/>
    </row>
    <row r="487" spans="1:26" x14ac:dyDescent="0.25">
      <c r="A487" s="234"/>
      <c r="B487" s="232"/>
      <c r="C487" s="244" t="s">
        <v>1478</v>
      </c>
      <c r="D487" s="244"/>
      <c r="E487" s="245">
        <f>IF(SUM(D496:D505)=0,"NA",SUM(E496:E505)/SUM(D496:D505))</f>
        <v>1</v>
      </c>
      <c r="F487" s="246"/>
      <c r="G487" s="248"/>
      <c r="H487" s="234"/>
      <c r="I487" s="232"/>
      <c r="J487" s="233"/>
      <c r="K487" s="105"/>
      <c r="L487" s="105"/>
      <c r="M487" s="105"/>
      <c r="N487" s="105"/>
      <c r="O487" s="105"/>
      <c r="P487" s="105"/>
      <c r="Q487" s="105"/>
      <c r="R487" s="105"/>
      <c r="S487" s="105"/>
      <c r="T487" s="105"/>
      <c r="U487" s="105"/>
      <c r="V487" s="105"/>
      <c r="W487" s="105"/>
      <c r="X487" s="105"/>
      <c r="Y487" s="105"/>
      <c r="Z487" s="105"/>
    </row>
    <row r="488" spans="1:26" x14ac:dyDescent="0.25">
      <c r="A488" s="234"/>
      <c r="B488" s="234"/>
      <c r="C488" s="244" t="s">
        <v>1480</v>
      </c>
      <c r="D488" s="244"/>
      <c r="E488" s="245">
        <f>IF(SUM(D496:D505)=0,"NA",SUM(E510:E518)/SUM(D510:D518))</f>
        <v>1</v>
      </c>
      <c r="F488" s="246"/>
      <c r="G488" s="248"/>
      <c r="H488" s="234"/>
      <c r="I488" s="232"/>
      <c r="J488" s="233"/>
      <c r="K488" s="105"/>
      <c r="L488" s="105"/>
      <c r="M488" s="105"/>
      <c r="N488" s="105"/>
      <c r="O488" s="105"/>
      <c r="P488" s="105"/>
      <c r="Q488" s="105"/>
      <c r="R488" s="105"/>
      <c r="S488" s="105"/>
      <c r="T488" s="105"/>
      <c r="U488" s="105"/>
      <c r="V488" s="105"/>
      <c r="W488" s="105"/>
      <c r="X488" s="105"/>
      <c r="Y488" s="105"/>
      <c r="Z488" s="105"/>
    </row>
    <row r="489" spans="1:26" x14ac:dyDescent="0.25">
      <c r="A489" s="234"/>
      <c r="B489" s="234"/>
      <c r="C489" s="244" t="s">
        <v>1482</v>
      </c>
      <c r="D489" s="244"/>
      <c r="E489" s="177">
        <f>IF(SUM(D498:D505)=0,"NA",E487*0.6+E488*0.4)</f>
        <v>1</v>
      </c>
      <c r="F489" s="249"/>
      <c r="G489" s="235" t="s">
        <v>4551</v>
      </c>
      <c r="H489" s="234"/>
      <c r="I489" s="232"/>
      <c r="J489" s="233"/>
      <c r="K489" s="105"/>
      <c r="L489" s="105"/>
      <c r="M489" s="105"/>
      <c r="N489" s="105"/>
      <c r="O489" s="105"/>
      <c r="P489" s="105"/>
      <c r="Q489" s="105"/>
      <c r="R489" s="105"/>
      <c r="S489" s="105"/>
      <c r="T489" s="105"/>
      <c r="U489" s="105"/>
      <c r="V489" s="105"/>
      <c r="W489" s="105"/>
      <c r="X489" s="105"/>
      <c r="Y489" s="105"/>
      <c r="Z489" s="105"/>
    </row>
    <row r="490" spans="1:26" x14ac:dyDescent="0.25">
      <c r="A490" s="234"/>
      <c r="B490" s="234"/>
      <c r="C490" s="234"/>
      <c r="D490" s="234"/>
      <c r="E490" s="236"/>
      <c r="F490" s="236"/>
      <c r="G490" s="234"/>
      <c r="H490" s="234"/>
      <c r="I490" s="232"/>
      <c r="J490" s="233"/>
      <c r="K490" s="105"/>
      <c r="L490" s="105"/>
      <c r="M490" s="105"/>
      <c r="N490" s="105"/>
      <c r="O490" s="105"/>
      <c r="P490" s="105"/>
      <c r="Q490" s="105"/>
      <c r="R490" s="105"/>
      <c r="S490" s="105"/>
      <c r="T490" s="105"/>
      <c r="U490" s="105"/>
      <c r="V490" s="105"/>
      <c r="W490" s="105"/>
      <c r="X490" s="105"/>
      <c r="Y490" s="105"/>
      <c r="Z490" s="105"/>
    </row>
    <row r="491" spans="1:26" x14ac:dyDescent="0.25">
      <c r="A491" s="230"/>
      <c r="B491" s="231"/>
      <c r="C491" s="232"/>
      <c r="D491" s="231"/>
      <c r="E491" s="231"/>
      <c r="F491" s="231"/>
      <c r="G491" s="231"/>
      <c r="H491" s="232"/>
      <c r="I491" s="232"/>
      <c r="J491" s="233"/>
      <c r="K491" s="148"/>
      <c r="L491" s="148"/>
      <c r="M491" s="148"/>
      <c r="N491" s="148"/>
      <c r="O491" s="148"/>
      <c r="P491" s="148"/>
      <c r="Q491" s="148"/>
      <c r="R491" s="148"/>
      <c r="S491" s="148"/>
      <c r="T491" s="148"/>
      <c r="U491" s="148"/>
      <c r="V491" s="148"/>
      <c r="W491" s="148"/>
      <c r="X491" s="148"/>
      <c r="Y491" s="148"/>
      <c r="Z491" s="148"/>
    </row>
    <row r="492" spans="1:26" x14ac:dyDescent="0.25">
      <c r="A492" s="230"/>
      <c r="B492" s="91"/>
      <c r="C492" s="251"/>
      <c r="D492" s="252"/>
      <c r="E492" s="409"/>
      <c r="F492" s="410"/>
      <c r="G492" s="410"/>
      <c r="H492" s="252"/>
      <c r="I492" s="92"/>
      <c r="J492" s="233"/>
      <c r="K492" s="148"/>
      <c r="L492" s="148"/>
      <c r="M492" s="148"/>
      <c r="N492" s="148"/>
      <c r="O492" s="148"/>
      <c r="P492" s="148"/>
      <c r="Q492" s="148"/>
      <c r="R492" s="148"/>
      <c r="S492" s="148"/>
      <c r="T492" s="148"/>
      <c r="U492" s="148"/>
      <c r="V492" s="148"/>
      <c r="W492" s="148"/>
      <c r="X492" s="148"/>
      <c r="Y492" s="148"/>
      <c r="Z492" s="148"/>
    </row>
    <row r="493" spans="1:26" x14ac:dyDescent="0.25">
      <c r="A493" s="230"/>
      <c r="B493" s="49"/>
      <c r="C493" s="234" t="s">
        <v>1484</v>
      </c>
      <c r="D493" s="253"/>
      <c r="E493" s="253"/>
      <c r="F493" s="253"/>
      <c r="G493" s="253"/>
      <c r="H493" s="253"/>
      <c r="I493" s="93"/>
      <c r="J493" s="233"/>
      <c r="K493" s="148"/>
      <c r="L493" s="148"/>
      <c r="M493" s="148"/>
      <c r="N493" s="148"/>
      <c r="O493" s="148"/>
      <c r="P493" s="148"/>
      <c r="Q493" s="148"/>
      <c r="R493" s="148"/>
      <c r="S493" s="148"/>
      <c r="T493" s="148"/>
      <c r="U493" s="148"/>
      <c r="V493" s="148"/>
      <c r="W493" s="148"/>
      <c r="X493" s="148"/>
      <c r="Y493" s="148"/>
      <c r="Z493" s="148"/>
    </row>
    <row r="494" spans="1:26" x14ac:dyDescent="0.25">
      <c r="A494" s="230"/>
      <c r="B494" s="123"/>
      <c r="C494" s="234"/>
      <c r="D494" s="253"/>
      <c r="E494" s="253"/>
      <c r="F494" s="253"/>
      <c r="G494" s="253"/>
      <c r="H494" s="253"/>
      <c r="I494" s="93"/>
      <c r="J494" s="233"/>
      <c r="K494" s="148"/>
      <c r="L494" s="148"/>
      <c r="M494" s="148"/>
      <c r="N494" s="148"/>
      <c r="O494" s="148"/>
      <c r="P494" s="148"/>
      <c r="Q494" s="148"/>
      <c r="R494" s="148"/>
      <c r="S494" s="148"/>
      <c r="T494" s="148"/>
      <c r="U494" s="148"/>
      <c r="V494" s="148"/>
      <c r="W494" s="148"/>
      <c r="X494" s="148"/>
      <c r="Y494" s="148"/>
      <c r="Z494" s="148"/>
    </row>
    <row r="495" spans="1:26" x14ac:dyDescent="0.25">
      <c r="A495" s="230"/>
      <c r="B495" s="123"/>
      <c r="C495" s="232" t="s">
        <v>726</v>
      </c>
      <c r="D495" s="231"/>
      <c r="E495" s="231" t="s">
        <v>1485</v>
      </c>
      <c r="F495" s="231" t="s">
        <v>712</v>
      </c>
      <c r="G495" s="231" t="s">
        <v>1486</v>
      </c>
      <c r="H495" s="253"/>
      <c r="I495" s="93"/>
      <c r="J495" s="233"/>
      <c r="K495" s="148"/>
      <c r="L495" s="148"/>
      <c r="M495" s="148"/>
      <c r="N495" s="148"/>
      <c r="O495" s="148"/>
      <c r="P495" s="148"/>
      <c r="Q495" s="148"/>
      <c r="R495" s="148"/>
      <c r="S495" s="148"/>
      <c r="T495" s="148"/>
      <c r="U495" s="148"/>
      <c r="V495" s="148"/>
      <c r="W495" s="148"/>
      <c r="X495" s="148"/>
      <c r="Y495" s="148"/>
      <c r="Z495" s="148"/>
    </row>
    <row r="496" spans="1:26" x14ac:dyDescent="0.25">
      <c r="A496" s="230"/>
      <c r="B496" s="123"/>
      <c r="C496" s="124" t="s">
        <v>1487</v>
      </c>
      <c r="D496" s="153">
        <f t="shared" ref="D496:D504" si="37">IF(E496="Justificado",0,1)</f>
        <v>1</v>
      </c>
      <c r="E496" s="126">
        <v>1</v>
      </c>
      <c r="F496" s="126"/>
      <c r="G496" s="127"/>
      <c r="H496" s="253"/>
      <c r="I496" s="93"/>
      <c r="J496" s="233"/>
      <c r="K496" s="148"/>
      <c r="L496" s="148"/>
      <c r="M496" s="148"/>
      <c r="N496" s="148"/>
      <c r="O496" s="148"/>
      <c r="P496" s="148"/>
      <c r="Q496" s="148"/>
      <c r="R496" s="148"/>
      <c r="S496" s="148"/>
      <c r="T496" s="148"/>
      <c r="U496" s="148"/>
      <c r="V496" s="148"/>
      <c r="W496" s="148"/>
      <c r="X496" s="148"/>
      <c r="Y496" s="148"/>
      <c r="Z496" s="148"/>
    </row>
    <row r="497" spans="1:26" ht="24" x14ac:dyDescent="0.25">
      <c r="A497" s="230"/>
      <c r="B497" s="123"/>
      <c r="C497" s="124" t="s">
        <v>1488</v>
      </c>
      <c r="D497" s="153">
        <f t="shared" si="37"/>
        <v>1</v>
      </c>
      <c r="E497" s="126">
        <v>1</v>
      </c>
      <c r="F497" s="126"/>
      <c r="G497" s="127"/>
      <c r="H497" s="253"/>
      <c r="I497" s="93"/>
      <c r="J497" s="233"/>
      <c r="K497" s="148"/>
      <c r="L497" s="148"/>
      <c r="M497" s="148"/>
      <c r="N497" s="148"/>
      <c r="O497" s="148"/>
      <c r="P497" s="148"/>
      <c r="Q497" s="148"/>
      <c r="R497" s="148"/>
      <c r="S497" s="148"/>
      <c r="T497" s="148"/>
      <c r="U497" s="148"/>
      <c r="V497" s="148"/>
      <c r="W497" s="148"/>
      <c r="X497" s="148"/>
      <c r="Y497" s="148"/>
      <c r="Z497" s="148"/>
    </row>
    <row r="498" spans="1:26" x14ac:dyDescent="0.25">
      <c r="A498" s="230"/>
      <c r="B498" s="49"/>
      <c r="C498" s="128" t="s">
        <v>5695</v>
      </c>
      <c r="D498" s="153">
        <f t="shared" si="37"/>
        <v>1</v>
      </c>
      <c r="E498" s="126">
        <v>1</v>
      </c>
      <c r="F498" s="126"/>
      <c r="G498" s="127"/>
      <c r="H498" s="253"/>
      <c r="I498" s="93"/>
      <c r="J498" s="230"/>
      <c r="K498" s="148"/>
      <c r="L498" s="148"/>
      <c r="M498" s="148"/>
      <c r="N498" s="148"/>
      <c r="O498" s="148"/>
      <c r="P498" s="148"/>
      <c r="Q498" s="148"/>
      <c r="R498" s="148"/>
      <c r="S498" s="148"/>
      <c r="T498" s="148"/>
      <c r="U498" s="148"/>
      <c r="V498" s="148"/>
      <c r="W498" s="148"/>
      <c r="X498" s="148"/>
      <c r="Y498" s="148"/>
      <c r="Z498" s="148"/>
    </row>
    <row r="499" spans="1:26" ht="24" x14ac:dyDescent="0.25">
      <c r="A499" s="230"/>
      <c r="B499" s="49"/>
      <c r="C499" s="128" t="s">
        <v>5696</v>
      </c>
      <c r="D499" s="153">
        <f t="shared" si="37"/>
        <v>1</v>
      </c>
      <c r="E499" s="126">
        <v>1</v>
      </c>
      <c r="F499" s="126"/>
      <c r="G499" s="127"/>
      <c r="H499" s="253"/>
      <c r="I499" s="93"/>
      <c r="J499" s="230"/>
      <c r="K499" s="148"/>
      <c r="L499" s="148"/>
      <c r="M499" s="148"/>
      <c r="N499" s="148"/>
      <c r="O499" s="148"/>
      <c r="P499" s="148"/>
      <c r="Q499" s="148"/>
      <c r="R499" s="148"/>
      <c r="S499" s="148"/>
      <c r="T499" s="148"/>
      <c r="U499" s="148"/>
      <c r="V499" s="148"/>
      <c r="W499" s="148"/>
      <c r="X499" s="148"/>
      <c r="Y499" s="148"/>
      <c r="Z499" s="148"/>
    </row>
    <row r="500" spans="1:26" x14ac:dyDescent="0.25">
      <c r="A500" s="230"/>
      <c r="B500" s="49"/>
      <c r="C500" s="128" t="s">
        <v>5697</v>
      </c>
      <c r="D500" s="153">
        <f t="shared" si="37"/>
        <v>1</v>
      </c>
      <c r="E500" s="126">
        <v>1</v>
      </c>
      <c r="F500" s="126"/>
      <c r="G500" s="127"/>
      <c r="H500" s="253"/>
      <c r="I500" s="93"/>
      <c r="J500" s="230"/>
      <c r="K500" s="148"/>
      <c r="L500" s="148"/>
      <c r="M500" s="148"/>
      <c r="N500" s="148"/>
      <c r="O500" s="148"/>
      <c r="P500" s="148"/>
      <c r="Q500" s="148"/>
      <c r="R500" s="148"/>
      <c r="S500" s="148"/>
      <c r="T500" s="148"/>
      <c r="U500" s="148"/>
      <c r="V500" s="148"/>
      <c r="W500" s="148"/>
      <c r="X500" s="148"/>
      <c r="Y500" s="148"/>
      <c r="Z500" s="148"/>
    </row>
    <row r="501" spans="1:26" x14ac:dyDescent="0.25">
      <c r="A501" s="230"/>
      <c r="B501" s="49"/>
      <c r="C501" s="128" t="s">
        <v>5698</v>
      </c>
      <c r="D501" s="153">
        <f t="shared" si="37"/>
        <v>1</v>
      </c>
      <c r="E501" s="126">
        <v>1</v>
      </c>
      <c r="F501" s="126"/>
      <c r="G501" s="127"/>
      <c r="H501" s="253"/>
      <c r="I501" s="93"/>
      <c r="J501" s="230"/>
      <c r="K501" s="148"/>
      <c r="L501" s="148"/>
      <c r="M501" s="148"/>
      <c r="N501" s="148"/>
      <c r="O501" s="148"/>
      <c r="P501" s="148"/>
      <c r="Q501" s="148"/>
      <c r="R501" s="148"/>
      <c r="S501" s="148"/>
      <c r="T501" s="148"/>
      <c r="U501" s="148"/>
      <c r="V501" s="148"/>
      <c r="W501" s="148"/>
      <c r="X501" s="148"/>
      <c r="Y501" s="148"/>
      <c r="Z501" s="148"/>
    </row>
    <row r="502" spans="1:26" ht="24" x14ac:dyDescent="0.25">
      <c r="A502" s="230"/>
      <c r="B502" s="49"/>
      <c r="C502" s="128" t="s">
        <v>5699</v>
      </c>
      <c r="D502" s="153">
        <f t="shared" si="37"/>
        <v>1</v>
      </c>
      <c r="E502" s="126">
        <v>1</v>
      </c>
      <c r="F502" s="126"/>
      <c r="G502" s="127"/>
      <c r="H502" s="253"/>
      <c r="I502" s="93"/>
      <c r="J502" s="230"/>
      <c r="K502" s="148"/>
      <c r="L502" s="148"/>
      <c r="M502" s="148"/>
      <c r="N502" s="148"/>
      <c r="O502" s="148"/>
      <c r="P502" s="148"/>
      <c r="Q502" s="148"/>
      <c r="R502" s="148"/>
      <c r="S502" s="148"/>
      <c r="T502" s="148"/>
      <c r="U502" s="148"/>
      <c r="V502" s="148"/>
      <c r="W502" s="148"/>
      <c r="X502" s="148"/>
      <c r="Y502" s="148"/>
      <c r="Z502" s="148"/>
    </row>
    <row r="503" spans="1:26" ht="24" x14ac:dyDescent="0.25">
      <c r="A503" s="230"/>
      <c r="B503" s="49"/>
      <c r="C503" s="128" t="s">
        <v>5700</v>
      </c>
      <c r="D503" s="153">
        <f t="shared" si="37"/>
        <v>1</v>
      </c>
      <c r="E503" s="126">
        <v>1</v>
      </c>
      <c r="F503" s="126"/>
      <c r="G503" s="127"/>
      <c r="H503" s="253"/>
      <c r="I503" s="129"/>
      <c r="J503" s="230"/>
      <c r="K503" s="148"/>
      <c r="L503" s="148"/>
      <c r="M503" s="148"/>
      <c r="N503" s="148"/>
      <c r="O503" s="148"/>
      <c r="P503" s="148"/>
      <c r="Q503" s="148"/>
      <c r="R503" s="148"/>
      <c r="S503" s="148"/>
      <c r="T503" s="148"/>
      <c r="U503" s="148"/>
      <c r="V503" s="148"/>
      <c r="W503" s="148"/>
      <c r="X503" s="148"/>
      <c r="Y503" s="148"/>
      <c r="Z503" s="148"/>
    </row>
    <row r="504" spans="1:26" x14ac:dyDescent="0.25">
      <c r="A504" s="230"/>
      <c r="B504" s="49"/>
      <c r="C504" s="128" t="s">
        <v>5701</v>
      </c>
      <c r="D504" s="153">
        <f t="shared" si="37"/>
        <v>1</v>
      </c>
      <c r="E504" s="126">
        <v>1</v>
      </c>
      <c r="F504" s="126"/>
      <c r="G504" s="127"/>
      <c r="H504" s="253"/>
      <c r="I504" s="129"/>
      <c r="J504" s="230"/>
      <c r="K504" s="148"/>
      <c r="L504" s="148"/>
      <c r="M504" s="148"/>
      <c r="N504" s="148"/>
      <c r="O504" s="148"/>
      <c r="P504" s="148"/>
      <c r="Q504" s="148"/>
      <c r="R504" s="148"/>
      <c r="S504" s="148"/>
      <c r="T504" s="148"/>
      <c r="U504" s="148"/>
      <c r="V504" s="148"/>
      <c r="W504" s="148"/>
      <c r="X504" s="148"/>
      <c r="Y504" s="148"/>
      <c r="Z504" s="148"/>
    </row>
    <row r="505" spans="1:26" x14ac:dyDescent="0.25">
      <c r="A505" s="230"/>
      <c r="B505" s="49"/>
      <c r="C505" s="128" t="s">
        <v>5702</v>
      </c>
      <c r="D505" s="153">
        <f>IF(E505="Justificado",0,1)</f>
        <v>1</v>
      </c>
      <c r="E505" s="126">
        <v>1</v>
      </c>
      <c r="F505" s="126"/>
      <c r="G505" s="127"/>
      <c r="H505" s="253"/>
      <c r="I505" s="129"/>
      <c r="J505" s="230"/>
      <c r="K505" s="148"/>
      <c r="L505" s="148"/>
      <c r="M505" s="148"/>
      <c r="N505" s="148"/>
      <c r="O505" s="148"/>
      <c r="P505" s="148"/>
      <c r="Q505" s="148"/>
      <c r="R505" s="148"/>
      <c r="S505" s="148"/>
      <c r="T505" s="148"/>
      <c r="U505" s="148"/>
      <c r="V505" s="148"/>
      <c r="W505" s="148"/>
      <c r="X505" s="148"/>
      <c r="Y505" s="148"/>
      <c r="Z505" s="148"/>
    </row>
    <row r="506" spans="1:26" x14ac:dyDescent="0.25">
      <c r="A506" s="230"/>
      <c r="B506" s="49"/>
      <c r="C506" s="234"/>
      <c r="D506" s="253"/>
      <c r="E506" s="253"/>
      <c r="F506" s="253"/>
      <c r="G506" s="253"/>
      <c r="H506" s="253"/>
      <c r="I506" s="129"/>
      <c r="J506" s="230"/>
      <c r="K506" s="148"/>
      <c r="L506" s="148"/>
      <c r="M506" s="148"/>
      <c r="N506" s="148"/>
      <c r="O506" s="148"/>
      <c r="P506" s="148"/>
      <c r="Q506" s="148"/>
      <c r="R506" s="148"/>
      <c r="S506" s="148"/>
      <c r="T506" s="148"/>
      <c r="U506" s="148"/>
      <c r="V506" s="148"/>
      <c r="W506" s="148"/>
      <c r="X506" s="148"/>
      <c r="Y506" s="148"/>
      <c r="Z506" s="148"/>
    </row>
    <row r="507" spans="1:26" x14ac:dyDescent="0.25">
      <c r="A507" s="230"/>
      <c r="B507" s="49"/>
      <c r="C507" s="234" t="s">
        <v>1480</v>
      </c>
      <c r="D507" s="253"/>
      <c r="E507" s="253"/>
      <c r="F507" s="253"/>
      <c r="G507" s="253"/>
      <c r="H507" s="253"/>
      <c r="I507" s="129"/>
      <c r="J507" s="230"/>
      <c r="K507" s="148"/>
      <c r="L507" s="148"/>
      <c r="M507" s="148"/>
      <c r="N507" s="148"/>
      <c r="O507" s="148"/>
      <c r="P507" s="148"/>
      <c r="Q507" s="148"/>
      <c r="R507" s="148"/>
      <c r="S507" s="148"/>
      <c r="T507" s="148"/>
      <c r="U507" s="148"/>
      <c r="V507" s="148"/>
      <c r="W507" s="148"/>
      <c r="X507" s="148"/>
      <c r="Y507" s="148"/>
      <c r="Z507" s="148"/>
    </row>
    <row r="508" spans="1:26" x14ac:dyDescent="0.25">
      <c r="A508" s="230"/>
      <c r="B508" s="49"/>
      <c r="C508" s="234"/>
      <c r="D508" s="253"/>
      <c r="E508" s="253"/>
      <c r="F508" s="253"/>
      <c r="G508" s="253"/>
      <c r="H508" s="253"/>
      <c r="I508" s="129"/>
      <c r="J508" s="230"/>
      <c r="K508" s="148"/>
      <c r="L508" s="148"/>
      <c r="M508" s="148"/>
      <c r="N508" s="148"/>
      <c r="O508" s="148"/>
      <c r="P508" s="148"/>
      <c r="Q508" s="148"/>
      <c r="R508" s="148"/>
      <c r="S508" s="148"/>
      <c r="T508" s="148"/>
      <c r="U508" s="148"/>
      <c r="V508" s="148"/>
      <c r="W508" s="148"/>
      <c r="X508" s="148"/>
      <c r="Y508" s="148"/>
      <c r="Z508" s="148"/>
    </row>
    <row r="509" spans="1:26" x14ac:dyDescent="0.25">
      <c r="A509" s="230"/>
      <c r="B509" s="49"/>
      <c r="C509" s="232" t="s">
        <v>726</v>
      </c>
      <c r="D509" s="231"/>
      <c r="E509" s="231" t="s">
        <v>1485</v>
      </c>
      <c r="F509" s="231" t="s">
        <v>712</v>
      </c>
      <c r="G509" s="231" t="s">
        <v>1486</v>
      </c>
      <c r="H509" s="253"/>
      <c r="I509" s="129"/>
      <c r="J509" s="230"/>
      <c r="K509" s="148"/>
      <c r="L509" s="148"/>
      <c r="M509" s="148"/>
      <c r="N509" s="148"/>
      <c r="O509" s="148"/>
      <c r="P509" s="148"/>
      <c r="Q509" s="148"/>
      <c r="R509" s="148"/>
      <c r="S509" s="148"/>
      <c r="T509" s="148"/>
      <c r="U509" s="148"/>
      <c r="V509" s="148"/>
      <c r="W509" s="148"/>
      <c r="X509" s="148"/>
      <c r="Y509" s="148"/>
      <c r="Z509" s="148"/>
    </row>
    <row r="510" spans="1:26" x14ac:dyDescent="0.25">
      <c r="A510" s="230"/>
      <c r="B510" s="49"/>
      <c r="C510" s="130" t="s">
        <v>5703</v>
      </c>
      <c r="D510" s="153">
        <f t="shared" ref="D510:D516" si="38">IF(E510="Justificado",0,1)</f>
        <v>1</v>
      </c>
      <c r="E510" s="126">
        <v>1</v>
      </c>
      <c r="F510" s="126"/>
      <c r="G510" s="127"/>
      <c r="H510" s="253"/>
      <c r="I510" s="129"/>
      <c r="J510" s="230"/>
      <c r="K510" s="148"/>
      <c r="L510" s="148"/>
      <c r="M510" s="148"/>
      <c r="N510" s="148"/>
      <c r="O510" s="148"/>
      <c r="P510" s="148"/>
      <c r="Q510" s="148"/>
      <c r="R510" s="148"/>
      <c r="S510" s="148"/>
      <c r="T510" s="148"/>
      <c r="U510" s="148"/>
      <c r="V510" s="148"/>
      <c r="W510" s="148"/>
      <c r="X510" s="148"/>
      <c r="Y510" s="148"/>
      <c r="Z510" s="148"/>
    </row>
    <row r="511" spans="1:26" ht="36" x14ac:dyDescent="0.25">
      <c r="A511" s="230"/>
      <c r="B511" s="49"/>
      <c r="C511" s="124" t="s">
        <v>1608</v>
      </c>
      <c r="D511" s="153">
        <f t="shared" si="38"/>
        <v>1</v>
      </c>
      <c r="E511" s="126">
        <v>1</v>
      </c>
      <c r="F511" s="126"/>
      <c r="G511" s="127"/>
      <c r="H511" s="253"/>
      <c r="I511" s="129"/>
      <c r="J511" s="230"/>
      <c r="K511" s="148"/>
      <c r="L511" s="148"/>
      <c r="M511" s="148"/>
      <c r="N511" s="148"/>
      <c r="O511" s="148"/>
      <c r="P511" s="148"/>
      <c r="Q511" s="148"/>
      <c r="R511" s="148"/>
      <c r="S511" s="148"/>
      <c r="T511" s="148"/>
      <c r="U511" s="148"/>
      <c r="V511" s="148"/>
      <c r="W511" s="148"/>
      <c r="X511" s="148"/>
      <c r="Y511" s="148"/>
      <c r="Z511" s="148"/>
    </row>
    <row r="512" spans="1:26" ht="36" x14ac:dyDescent="0.25">
      <c r="A512" s="230"/>
      <c r="B512" s="49"/>
      <c r="C512" s="124" t="s">
        <v>1609</v>
      </c>
      <c r="D512" s="153">
        <f t="shared" si="38"/>
        <v>1</v>
      </c>
      <c r="E512" s="126">
        <v>1</v>
      </c>
      <c r="F512" s="126"/>
      <c r="G512" s="127"/>
      <c r="H512" s="253"/>
      <c r="I512" s="129"/>
      <c r="J512" s="230"/>
      <c r="K512" s="148"/>
      <c r="L512" s="148"/>
      <c r="M512" s="148"/>
      <c r="N512" s="148"/>
      <c r="O512" s="148"/>
      <c r="P512" s="148"/>
      <c r="Q512" s="148"/>
      <c r="R512" s="148"/>
      <c r="S512" s="148"/>
      <c r="T512" s="148"/>
      <c r="U512" s="148"/>
      <c r="V512" s="148"/>
      <c r="W512" s="148"/>
      <c r="X512" s="148"/>
      <c r="Y512" s="148"/>
      <c r="Z512" s="148"/>
    </row>
    <row r="513" spans="1:26" ht="36" x14ac:dyDescent="0.25">
      <c r="A513" s="230"/>
      <c r="B513" s="49"/>
      <c r="C513" s="124" t="s">
        <v>1610</v>
      </c>
      <c r="D513" s="153">
        <f t="shared" si="38"/>
        <v>1</v>
      </c>
      <c r="E513" s="126">
        <v>1</v>
      </c>
      <c r="F513" s="126"/>
      <c r="G513" s="127"/>
      <c r="H513" s="253"/>
      <c r="I513" s="129"/>
      <c r="J513" s="230"/>
      <c r="K513" s="148"/>
      <c r="L513" s="148"/>
      <c r="M513" s="148"/>
      <c r="N513" s="148"/>
      <c r="O513" s="148"/>
      <c r="P513" s="148"/>
      <c r="Q513" s="148"/>
      <c r="R513" s="148"/>
      <c r="S513" s="148"/>
      <c r="T513" s="148"/>
      <c r="U513" s="148"/>
      <c r="V513" s="148"/>
      <c r="W513" s="148"/>
      <c r="X513" s="148"/>
      <c r="Y513" s="148"/>
      <c r="Z513" s="148"/>
    </row>
    <row r="514" spans="1:26" ht="24" x14ac:dyDescent="0.25">
      <c r="A514" s="230"/>
      <c r="B514" s="49"/>
      <c r="C514" s="124" t="s">
        <v>1611</v>
      </c>
      <c r="D514" s="153">
        <f t="shared" si="38"/>
        <v>1</v>
      </c>
      <c r="E514" s="126">
        <v>1</v>
      </c>
      <c r="F514" s="126"/>
      <c r="G514" s="127"/>
      <c r="H514" s="253"/>
      <c r="I514" s="129"/>
      <c r="J514" s="230"/>
      <c r="K514" s="148"/>
      <c r="L514" s="148"/>
      <c r="M514" s="148"/>
      <c r="N514" s="148"/>
      <c r="O514" s="148"/>
      <c r="P514" s="148"/>
      <c r="Q514" s="148"/>
      <c r="R514" s="148"/>
      <c r="S514" s="148"/>
      <c r="T514" s="148"/>
      <c r="U514" s="148"/>
      <c r="V514" s="148"/>
      <c r="W514" s="148"/>
      <c r="X514" s="148"/>
      <c r="Y514" s="148"/>
      <c r="Z514" s="148"/>
    </row>
    <row r="515" spans="1:26" ht="24" x14ac:dyDescent="0.25">
      <c r="A515" s="230"/>
      <c r="B515" s="49"/>
      <c r="C515" s="124" t="s">
        <v>1612</v>
      </c>
      <c r="D515" s="153">
        <f t="shared" si="38"/>
        <v>1</v>
      </c>
      <c r="E515" s="126">
        <v>1</v>
      </c>
      <c r="F515" s="126"/>
      <c r="G515" s="127"/>
      <c r="H515" s="253"/>
      <c r="I515" s="129"/>
      <c r="J515" s="230"/>
      <c r="K515" s="148"/>
      <c r="L515" s="148"/>
      <c r="M515" s="148"/>
      <c r="N515" s="148"/>
      <c r="O515" s="148"/>
      <c r="P515" s="148"/>
      <c r="Q515" s="148"/>
      <c r="R515" s="148"/>
      <c r="S515" s="148"/>
      <c r="T515" s="148"/>
      <c r="U515" s="148"/>
      <c r="V515" s="148"/>
      <c r="W515" s="148"/>
      <c r="X515" s="148"/>
      <c r="Y515" s="148"/>
      <c r="Z515" s="148"/>
    </row>
    <row r="516" spans="1:26" ht="36" x14ac:dyDescent="0.25">
      <c r="A516" s="230"/>
      <c r="B516" s="49"/>
      <c r="C516" s="124" t="s">
        <v>1613</v>
      </c>
      <c r="D516" s="153">
        <f t="shared" si="38"/>
        <v>1</v>
      </c>
      <c r="E516" s="126">
        <v>1</v>
      </c>
      <c r="F516" s="126"/>
      <c r="G516" s="127"/>
      <c r="H516" s="253"/>
      <c r="I516" s="129"/>
      <c r="J516" s="230"/>
      <c r="K516" s="148"/>
      <c r="L516" s="148"/>
      <c r="M516" s="148"/>
      <c r="N516" s="148"/>
      <c r="O516" s="148"/>
      <c r="P516" s="148"/>
      <c r="Q516" s="148"/>
      <c r="R516" s="148"/>
      <c r="S516" s="148"/>
      <c r="T516" s="148"/>
      <c r="U516" s="148"/>
      <c r="V516" s="148"/>
      <c r="W516" s="148"/>
      <c r="X516" s="148"/>
      <c r="Y516" s="148"/>
      <c r="Z516" s="148"/>
    </row>
    <row r="517" spans="1:26" ht="36" x14ac:dyDescent="0.25">
      <c r="A517" s="230"/>
      <c r="B517" s="49"/>
      <c r="C517" s="130" t="s">
        <v>5704</v>
      </c>
      <c r="D517" s="153">
        <f t="shared" ref="D517:D518" si="39">IF(E517="Justificado",0,1)</f>
        <v>1</v>
      </c>
      <c r="E517" s="126">
        <v>1</v>
      </c>
      <c r="F517" s="126"/>
      <c r="G517" s="127"/>
      <c r="H517" s="253"/>
      <c r="I517" s="129"/>
      <c r="J517" s="230"/>
      <c r="K517" s="148"/>
      <c r="L517" s="148"/>
      <c r="M517" s="148"/>
      <c r="N517" s="148"/>
      <c r="O517" s="148"/>
      <c r="P517" s="148"/>
      <c r="Q517" s="148"/>
      <c r="R517" s="148"/>
      <c r="S517" s="148"/>
      <c r="T517" s="148"/>
      <c r="U517" s="148"/>
      <c r="V517" s="148"/>
      <c r="W517" s="148"/>
      <c r="X517" s="148"/>
      <c r="Y517" s="148"/>
      <c r="Z517" s="148"/>
    </row>
    <row r="518" spans="1:26" x14ac:dyDescent="0.25">
      <c r="A518" s="230"/>
      <c r="B518" s="49"/>
      <c r="C518" s="124" t="s">
        <v>1615</v>
      </c>
      <c r="D518" s="153">
        <f t="shared" si="39"/>
        <v>1</v>
      </c>
      <c r="E518" s="126">
        <v>1</v>
      </c>
      <c r="F518" s="126"/>
      <c r="G518" s="127"/>
      <c r="H518" s="253"/>
      <c r="I518" s="129"/>
      <c r="J518" s="230"/>
      <c r="K518" s="148"/>
      <c r="L518" s="148"/>
      <c r="M518" s="148"/>
      <c r="N518" s="148"/>
      <c r="O518" s="148"/>
      <c r="P518" s="148"/>
      <c r="Q518" s="148"/>
      <c r="R518" s="148"/>
      <c r="S518" s="148"/>
      <c r="T518" s="148"/>
      <c r="U518" s="148"/>
      <c r="V518" s="148"/>
      <c r="W518" s="148"/>
      <c r="X518" s="148"/>
      <c r="Y518" s="148"/>
      <c r="Z518" s="148"/>
    </row>
    <row r="519" spans="1:26" x14ac:dyDescent="0.25">
      <c r="A519" s="230"/>
      <c r="B519" s="97"/>
      <c r="C519" s="254"/>
      <c r="D519" s="255"/>
      <c r="E519" s="255"/>
      <c r="F519" s="255"/>
      <c r="G519" s="255"/>
      <c r="H519" s="255"/>
      <c r="I519" s="98"/>
      <c r="J519" s="230"/>
      <c r="K519" s="148"/>
      <c r="L519" s="148"/>
      <c r="M519" s="148"/>
      <c r="N519" s="148"/>
      <c r="O519" s="148"/>
      <c r="P519" s="148"/>
      <c r="Q519" s="148"/>
      <c r="R519" s="148"/>
      <c r="S519" s="148"/>
      <c r="T519" s="148"/>
      <c r="U519" s="148"/>
      <c r="V519" s="148"/>
      <c r="W519" s="148"/>
      <c r="X519" s="148"/>
      <c r="Y519" s="148"/>
      <c r="Z519" s="148"/>
    </row>
    <row r="520" spans="1:26" x14ac:dyDescent="0.25">
      <c r="A520" s="230"/>
      <c r="B520" s="230"/>
      <c r="C520" s="256"/>
      <c r="D520" s="230"/>
      <c r="E520" s="230"/>
      <c r="F520" s="230"/>
      <c r="G520" s="230"/>
      <c r="H520" s="230"/>
      <c r="I520" s="230"/>
      <c r="J520" s="230"/>
      <c r="K520" s="148"/>
      <c r="L520" s="148"/>
      <c r="M520" s="148"/>
      <c r="N520" s="148"/>
      <c r="O520" s="148"/>
      <c r="P520" s="148"/>
      <c r="Q520" s="148"/>
      <c r="R520" s="148"/>
      <c r="S520" s="148"/>
      <c r="T520" s="148"/>
      <c r="U520" s="148"/>
      <c r="V520" s="148"/>
      <c r="W520" s="148"/>
      <c r="X520" s="148"/>
      <c r="Y520" s="148"/>
      <c r="Z520" s="148"/>
    </row>
    <row r="521" spans="1:26" x14ac:dyDescent="0.25">
      <c r="A521" s="230"/>
      <c r="B521" s="230"/>
      <c r="C521" s="256"/>
      <c r="D521" s="230"/>
      <c r="E521" s="230"/>
      <c r="F521" s="230"/>
      <c r="G521" s="230"/>
      <c r="H521" s="230"/>
      <c r="I521" s="230"/>
      <c r="J521" s="230"/>
      <c r="K521" s="148"/>
      <c r="L521" s="148"/>
      <c r="M521" s="148"/>
      <c r="N521" s="148"/>
      <c r="O521" s="148"/>
      <c r="P521" s="148"/>
      <c r="Q521" s="148"/>
      <c r="R521" s="148"/>
      <c r="S521" s="148"/>
      <c r="T521" s="148"/>
      <c r="U521" s="148"/>
      <c r="V521" s="148"/>
      <c r="W521" s="148"/>
      <c r="X521" s="148"/>
      <c r="Y521" s="148"/>
      <c r="Z521" s="148"/>
    </row>
    <row r="522" spans="1:26" x14ac:dyDescent="0.25">
      <c r="A522" s="230"/>
      <c r="B522" s="230"/>
      <c r="C522" s="256"/>
      <c r="D522" s="230"/>
      <c r="E522" s="230"/>
      <c r="F522" s="230"/>
      <c r="G522" s="230"/>
      <c r="H522" s="230"/>
      <c r="I522" s="230"/>
      <c r="J522" s="230"/>
      <c r="K522" s="148"/>
      <c r="L522" s="148"/>
      <c r="M522" s="148"/>
      <c r="N522" s="148"/>
      <c r="O522" s="148"/>
      <c r="P522" s="148"/>
      <c r="Q522" s="148"/>
      <c r="R522" s="148"/>
      <c r="S522" s="148"/>
      <c r="T522" s="148"/>
      <c r="U522" s="148"/>
      <c r="V522" s="148"/>
      <c r="W522" s="148"/>
      <c r="X522" s="148"/>
      <c r="Y522" s="148"/>
      <c r="Z522" s="148"/>
    </row>
    <row r="523" spans="1:26" x14ac:dyDescent="0.25">
      <c r="A523" s="230"/>
      <c r="B523" s="230"/>
      <c r="C523" s="256"/>
      <c r="D523" s="230"/>
      <c r="E523" s="230"/>
      <c r="F523" s="230"/>
      <c r="G523" s="230"/>
      <c r="H523" s="230"/>
      <c r="I523" s="230"/>
      <c r="J523" s="230"/>
      <c r="K523" s="148"/>
      <c r="L523" s="148"/>
      <c r="M523" s="148"/>
      <c r="N523" s="148"/>
      <c r="O523" s="148"/>
      <c r="P523" s="148"/>
      <c r="Q523" s="148"/>
      <c r="R523" s="148"/>
      <c r="S523" s="148"/>
      <c r="T523" s="148"/>
      <c r="U523" s="148"/>
      <c r="V523" s="148"/>
      <c r="W523" s="148"/>
      <c r="X523" s="148"/>
      <c r="Y523" s="148"/>
      <c r="Z523" s="148"/>
    </row>
    <row r="524" spans="1:26" x14ac:dyDescent="0.25">
      <c r="A524" s="230"/>
      <c r="B524" s="230"/>
      <c r="C524" s="256"/>
      <c r="D524" s="230"/>
      <c r="E524" s="230"/>
      <c r="F524" s="230"/>
      <c r="G524" s="230"/>
      <c r="H524" s="230"/>
      <c r="I524" s="230"/>
      <c r="J524" s="230"/>
      <c r="K524" s="148"/>
      <c r="L524" s="148"/>
      <c r="M524" s="148"/>
      <c r="N524" s="148"/>
      <c r="O524" s="148"/>
      <c r="P524" s="148"/>
      <c r="Q524" s="148"/>
      <c r="R524" s="148"/>
      <c r="S524" s="148"/>
      <c r="T524" s="148"/>
      <c r="U524" s="148"/>
      <c r="V524" s="148"/>
      <c r="W524" s="148"/>
      <c r="X524" s="148"/>
      <c r="Y524" s="148"/>
      <c r="Z524" s="148"/>
    </row>
    <row r="525" spans="1:26" x14ac:dyDescent="0.25">
      <c r="A525" s="230"/>
      <c r="B525" s="230"/>
      <c r="C525" s="256"/>
      <c r="D525" s="230"/>
      <c r="E525" s="230"/>
      <c r="F525" s="230"/>
      <c r="G525" s="230"/>
      <c r="H525" s="230"/>
      <c r="I525" s="230"/>
      <c r="J525" s="230"/>
      <c r="K525" s="148"/>
      <c r="L525" s="148"/>
      <c r="M525" s="148"/>
      <c r="N525" s="148"/>
      <c r="O525" s="148"/>
      <c r="P525" s="148"/>
      <c r="Q525" s="148"/>
      <c r="R525" s="148"/>
      <c r="S525" s="148"/>
      <c r="T525" s="148"/>
      <c r="U525" s="148"/>
      <c r="V525" s="148"/>
      <c r="W525" s="148"/>
      <c r="X525" s="148"/>
      <c r="Y525" s="148"/>
      <c r="Z525" s="148"/>
    </row>
    <row r="526" spans="1:26" ht="18.75" x14ac:dyDescent="0.25">
      <c r="A526" s="234"/>
      <c r="B526" s="407" t="s">
        <v>5705</v>
      </c>
      <c r="C526" s="408"/>
      <c r="D526" s="408"/>
      <c r="E526" s="408"/>
      <c r="F526" s="408"/>
      <c r="G526" s="408"/>
      <c r="H526" s="408"/>
      <c r="I526" s="243"/>
      <c r="J526" s="233"/>
      <c r="K526" s="105"/>
      <c r="L526" s="105"/>
      <c r="M526" s="105"/>
      <c r="N526" s="105"/>
      <c r="O526" s="105"/>
      <c r="P526" s="105"/>
      <c r="Q526" s="105"/>
      <c r="R526" s="105"/>
      <c r="S526" s="105"/>
      <c r="T526" s="105"/>
      <c r="U526" s="105"/>
      <c r="V526" s="105"/>
      <c r="W526" s="105"/>
      <c r="X526" s="105"/>
      <c r="Y526" s="105"/>
      <c r="Z526" s="105"/>
    </row>
    <row r="527" spans="1:26" x14ac:dyDescent="0.25">
      <c r="A527" s="234"/>
      <c r="B527" s="232"/>
      <c r="C527" s="232"/>
      <c r="D527" s="232"/>
      <c r="E527" s="232"/>
      <c r="F527" s="232"/>
      <c r="G527" s="232"/>
      <c r="H527" s="232"/>
      <c r="I527" s="232"/>
      <c r="J527" s="233"/>
      <c r="K527" s="105"/>
      <c r="L527" s="105"/>
      <c r="M527" s="105"/>
      <c r="N527" s="105"/>
      <c r="O527" s="105"/>
      <c r="P527" s="105"/>
      <c r="Q527" s="105"/>
      <c r="R527" s="105"/>
      <c r="S527" s="105"/>
      <c r="T527" s="105"/>
      <c r="U527" s="105"/>
      <c r="V527" s="105"/>
      <c r="W527" s="105"/>
      <c r="X527" s="105"/>
      <c r="Y527" s="105"/>
      <c r="Z527" s="105"/>
    </row>
    <row r="528" spans="1:26" x14ac:dyDescent="0.25">
      <c r="A528" s="234"/>
      <c r="B528" s="232"/>
      <c r="C528" s="244" t="s">
        <v>1478</v>
      </c>
      <c r="D528" s="244"/>
      <c r="E528" s="245">
        <f>IF(SUM(D537:D543)=0,"NA",SUM(E537:E543)/SUM(D537:D543))</f>
        <v>1</v>
      </c>
      <c r="F528" s="246"/>
      <c r="G528" s="248"/>
      <c r="H528" s="234"/>
      <c r="I528" s="232"/>
      <c r="J528" s="233"/>
      <c r="K528" s="105"/>
      <c r="L528" s="105"/>
      <c r="M528" s="105"/>
      <c r="N528" s="105"/>
      <c r="O528" s="105"/>
      <c r="P528" s="105"/>
      <c r="Q528" s="105"/>
      <c r="R528" s="105"/>
      <c r="S528" s="105"/>
      <c r="T528" s="105"/>
      <c r="U528" s="105"/>
      <c r="V528" s="105"/>
      <c r="W528" s="105"/>
      <c r="X528" s="105"/>
      <c r="Y528" s="105"/>
      <c r="Z528" s="105"/>
    </row>
    <row r="529" spans="1:26" x14ac:dyDescent="0.25">
      <c r="A529" s="234"/>
      <c r="B529" s="234"/>
      <c r="C529" s="244" t="s">
        <v>1480</v>
      </c>
      <c r="D529" s="244"/>
      <c r="E529" s="245">
        <f>IF(SUM(D537:D543)=0,"NA",SUM(E548:E556)/SUM(D548:D556))</f>
        <v>1</v>
      </c>
      <c r="F529" s="246"/>
      <c r="G529" s="248"/>
      <c r="H529" s="234"/>
      <c r="I529" s="232"/>
      <c r="J529" s="233"/>
      <c r="K529" s="105"/>
      <c r="L529" s="105"/>
      <c r="M529" s="105"/>
      <c r="N529" s="105"/>
      <c r="O529" s="105"/>
      <c r="P529" s="105"/>
      <c r="Q529" s="105"/>
      <c r="R529" s="105"/>
      <c r="S529" s="105"/>
      <c r="T529" s="105"/>
      <c r="U529" s="105"/>
      <c r="V529" s="105"/>
      <c r="W529" s="105"/>
      <c r="X529" s="105"/>
      <c r="Y529" s="105"/>
      <c r="Z529" s="105"/>
    </row>
    <row r="530" spans="1:26" x14ac:dyDescent="0.25">
      <c r="A530" s="234"/>
      <c r="B530" s="234"/>
      <c r="C530" s="244" t="s">
        <v>1482</v>
      </c>
      <c r="D530" s="244"/>
      <c r="E530" s="177">
        <f>IF(SUM(D539:D543)=0,"NA",E528*0.6+E529*0.4)</f>
        <v>1</v>
      </c>
      <c r="F530" s="249"/>
      <c r="G530" s="235" t="s">
        <v>4551</v>
      </c>
      <c r="H530" s="234"/>
      <c r="I530" s="232"/>
      <c r="J530" s="233"/>
      <c r="K530" s="105"/>
      <c r="L530" s="105"/>
      <c r="M530" s="105"/>
      <c r="N530" s="105"/>
      <c r="O530" s="105"/>
      <c r="P530" s="105"/>
      <c r="Q530" s="105"/>
      <c r="R530" s="105"/>
      <c r="S530" s="105"/>
      <c r="T530" s="105"/>
      <c r="U530" s="105"/>
      <c r="V530" s="105"/>
      <c r="W530" s="105"/>
      <c r="X530" s="105"/>
      <c r="Y530" s="105"/>
      <c r="Z530" s="105"/>
    </row>
    <row r="531" spans="1:26" x14ac:dyDescent="0.25">
      <c r="A531" s="234"/>
      <c r="B531" s="234"/>
      <c r="C531" s="234"/>
      <c r="D531" s="234"/>
      <c r="E531" s="236"/>
      <c r="F531" s="236"/>
      <c r="G531" s="234"/>
      <c r="H531" s="234"/>
      <c r="I531" s="232"/>
      <c r="J531" s="233"/>
      <c r="K531" s="105"/>
      <c r="L531" s="105"/>
      <c r="M531" s="105"/>
      <c r="N531" s="105"/>
      <c r="O531" s="105"/>
      <c r="P531" s="105"/>
      <c r="Q531" s="105"/>
      <c r="R531" s="105"/>
      <c r="S531" s="105"/>
      <c r="T531" s="105"/>
      <c r="U531" s="105"/>
      <c r="V531" s="105"/>
      <c r="W531" s="105"/>
      <c r="X531" s="105"/>
      <c r="Y531" s="105"/>
      <c r="Z531" s="105"/>
    </row>
    <row r="532" spans="1:26" x14ac:dyDescent="0.25">
      <c r="A532" s="230"/>
      <c r="B532" s="231"/>
      <c r="C532" s="232"/>
      <c r="D532" s="231"/>
      <c r="E532" s="231"/>
      <c r="F532" s="231"/>
      <c r="G532" s="231"/>
      <c r="H532" s="232"/>
      <c r="I532" s="232"/>
      <c r="J532" s="233"/>
      <c r="K532" s="148"/>
      <c r="L532" s="148"/>
      <c r="M532" s="148"/>
      <c r="N532" s="148"/>
      <c r="O532" s="148"/>
      <c r="P532" s="148"/>
      <c r="Q532" s="148"/>
      <c r="R532" s="148"/>
      <c r="S532" s="148"/>
      <c r="T532" s="148"/>
      <c r="U532" s="148"/>
      <c r="V532" s="148"/>
      <c r="W532" s="148"/>
      <c r="X532" s="148"/>
      <c r="Y532" s="148"/>
      <c r="Z532" s="148"/>
    </row>
    <row r="533" spans="1:26" x14ac:dyDescent="0.25">
      <c r="A533" s="230"/>
      <c r="B533" s="91"/>
      <c r="C533" s="251"/>
      <c r="D533" s="252"/>
      <c r="E533" s="409"/>
      <c r="F533" s="410"/>
      <c r="G533" s="410"/>
      <c r="H533" s="252"/>
      <c r="I533" s="92"/>
      <c r="J533" s="233"/>
      <c r="K533" s="148"/>
      <c r="L533" s="148"/>
      <c r="M533" s="148"/>
      <c r="N533" s="148"/>
      <c r="O533" s="148"/>
      <c r="P533" s="148"/>
      <c r="Q533" s="148"/>
      <c r="R533" s="148"/>
      <c r="S533" s="148"/>
      <c r="T533" s="148"/>
      <c r="U533" s="148"/>
      <c r="V533" s="148"/>
      <c r="W533" s="148"/>
      <c r="X533" s="148"/>
      <c r="Y533" s="148"/>
      <c r="Z533" s="148"/>
    </row>
    <row r="534" spans="1:26" x14ac:dyDescent="0.25">
      <c r="A534" s="230"/>
      <c r="B534" s="49"/>
      <c r="C534" s="234" t="s">
        <v>1484</v>
      </c>
      <c r="D534" s="253"/>
      <c r="E534" s="253"/>
      <c r="F534" s="253"/>
      <c r="G534" s="253"/>
      <c r="H534" s="253"/>
      <c r="I534" s="93"/>
      <c r="J534" s="233"/>
      <c r="K534" s="148"/>
      <c r="L534" s="148"/>
      <c r="M534" s="148"/>
      <c r="N534" s="148"/>
      <c r="O534" s="148"/>
      <c r="P534" s="148"/>
      <c r="Q534" s="148"/>
      <c r="R534" s="148"/>
      <c r="S534" s="148"/>
      <c r="T534" s="148"/>
      <c r="U534" s="148"/>
      <c r="V534" s="148"/>
      <c r="W534" s="148"/>
      <c r="X534" s="148"/>
      <c r="Y534" s="148"/>
      <c r="Z534" s="148"/>
    </row>
    <row r="535" spans="1:26" x14ac:dyDescent="0.25">
      <c r="A535" s="230"/>
      <c r="B535" s="123"/>
      <c r="C535" s="234"/>
      <c r="D535" s="253"/>
      <c r="E535" s="253"/>
      <c r="F535" s="253"/>
      <c r="G535" s="253"/>
      <c r="H535" s="253"/>
      <c r="I535" s="93"/>
      <c r="J535" s="233"/>
      <c r="K535" s="148"/>
      <c r="L535" s="148"/>
      <c r="M535" s="148"/>
      <c r="N535" s="148"/>
      <c r="O535" s="148"/>
      <c r="P535" s="148"/>
      <c r="Q535" s="148"/>
      <c r="R535" s="148"/>
      <c r="S535" s="148"/>
      <c r="T535" s="148"/>
      <c r="U535" s="148"/>
      <c r="V535" s="148"/>
      <c r="W535" s="148"/>
      <c r="X535" s="148"/>
      <c r="Y535" s="148"/>
      <c r="Z535" s="148"/>
    </row>
    <row r="536" spans="1:26" x14ac:dyDescent="0.25">
      <c r="A536" s="230"/>
      <c r="B536" s="123"/>
      <c r="C536" s="232" t="s">
        <v>726</v>
      </c>
      <c r="D536" s="231"/>
      <c r="E536" s="231" t="s">
        <v>1485</v>
      </c>
      <c r="F536" s="231" t="s">
        <v>712</v>
      </c>
      <c r="G536" s="231" t="s">
        <v>1486</v>
      </c>
      <c r="H536" s="253"/>
      <c r="I536" s="93"/>
      <c r="J536" s="233"/>
      <c r="K536" s="148"/>
      <c r="L536" s="148"/>
      <c r="M536" s="148"/>
      <c r="N536" s="148"/>
      <c r="O536" s="148"/>
      <c r="P536" s="148"/>
      <c r="Q536" s="148"/>
      <c r="R536" s="148"/>
      <c r="S536" s="148"/>
      <c r="T536" s="148"/>
      <c r="U536" s="148"/>
      <c r="V536" s="148"/>
      <c r="W536" s="148"/>
      <c r="X536" s="148"/>
      <c r="Y536" s="148"/>
      <c r="Z536" s="148"/>
    </row>
    <row r="537" spans="1:26" x14ac:dyDescent="0.25">
      <c r="A537" s="230"/>
      <c r="B537" s="123"/>
      <c r="C537" s="124" t="s">
        <v>1487</v>
      </c>
      <c r="D537" s="153">
        <f t="shared" ref="D537:D542" si="40">IF(E537="Justificado",0,1)</f>
        <v>1</v>
      </c>
      <c r="E537" s="126">
        <v>1</v>
      </c>
      <c r="F537" s="126"/>
      <c r="G537" s="127"/>
      <c r="H537" s="253"/>
      <c r="I537" s="93"/>
      <c r="J537" s="233"/>
      <c r="K537" s="148"/>
      <c r="L537" s="148"/>
      <c r="M537" s="148"/>
      <c r="N537" s="148"/>
      <c r="O537" s="148"/>
      <c r="P537" s="148"/>
      <c r="Q537" s="148"/>
      <c r="R537" s="148"/>
      <c r="S537" s="148"/>
      <c r="T537" s="148"/>
      <c r="U537" s="148"/>
      <c r="V537" s="148"/>
      <c r="W537" s="148"/>
      <c r="X537" s="148"/>
      <c r="Y537" s="148"/>
      <c r="Z537" s="148"/>
    </row>
    <row r="538" spans="1:26" ht="24" x14ac:dyDescent="0.25">
      <c r="A538" s="230"/>
      <c r="B538" s="123"/>
      <c r="C538" s="124" t="s">
        <v>1488</v>
      </c>
      <c r="D538" s="153">
        <f t="shared" si="40"/>
        <v>1</v>
      </c>
      <c r="E538" s="126">
        <v>1</v>
      </c>
      <c r="F538" s="126"/>
      <c r="G538" s="127"/>
      <c r="H538" s="253"/>
      <c r="I538" s="93"/>
      <c r="J538" s="233"/>
      <c r="K538" s="148"/>
      <c r="L538" s="148"/>
      <c r="M538" s="148"/>
      <c r="N538" s="148"/>
      <c r="O538" s="148"/>
      <c r="P538" s="148"/>
      <c r="Q538" s="148"/>
      <c r="R538" s="148"/>
      <c r="S538" s="148"/>
      <c r="T538" s="148"/>
      <c r="U538" s="148"/>
      <c r="V538" s="148"/>
      <c r="W538" s="148"/>
      <c r="X538" s="148"/>
      <c r="Y538" s="148"/>
      <c r="Z538" s="148"/>
    </row>
    <row r="539" spans="1:26" ht="36" x14ac:dyDescent="0.25">
      <c r="A539" s="230"/>
      <c r="B539" s="49"/>
      <c r="C539" s="128" t="s">
        <v>5706</v>
      </c>
      <c r="D539" s="153">
        <f t="shared" si="40"/>
        <v>1</v>
      </c>
      <c r="E539" s="126">
        <v>1</v>
      </c>
      <c r="F539" s="126"/>
      <c r="G539" s="127"/>
      <c r="H539" s="253"/>
      <c r="I539" s="93"/>
      <c r="J539" s="230"/>
      <c r="K539" s="148"/>
      <c r="L539" s="148"/>
      <c r="M539" s="148"/>
      <c r="N539" s="148"/>
      <c r="O539" s="148"/>
      <c r="P539" s="148"/>
      <c r="Q539" s="148"/>
      <c r="R539" s="148"/>
      <c r="S539" s="148"/>
      <c r="T539" s="148"/>
      <c r="U539" s="148"/>
      <c r="V539" s="148"/>
      <c r="W539" s="148"/>
      <c r="X539" s="148"/>
      <c r="Y539" s="148"/>
      <c r="Z539" s="148"/>
    </row>
    <row r="540" spans="1:26" x14ac:dyDescent="0.25">
      <c r="A540" s="230"/>
      <c r="B540" s="49"/>
      <c r="C540" s="128" t="s">
        <v>5707</v>
      </c>
      <c r="D540" s="153">
        <f t="shared" si="40"/>
        <v>1</v>
      </c>
      <c r="E540" s="126">
        <v>1</v>
      </c>
      <c r="F540" s="126"/>
      <c r="G540" s="127"/>
      <c r="H540" s="253"/>
      <c r="I540" s="93"/>
      <c r="J540" s="230"/>
      <c r="K540" s="148"/>
      <c r="L540" s="148"/>
      <c r="M540" s="148"/>
      <c r="N540" s="148"/>
      <c r="O540" s="148"/>
      <c r="P540" s="148"/>
      <c r="Q540" s="148"/>
      <c r="R540" s="148"/>
      <c r="S540" s="148"/>
      <c r="T540" s="148"/>
      <c r="U540" s="148"/>
      <c r="V540" s="148"/>
      <c r="W540" s="148"/>
      <c r="X540" s="148"/>
      <c r="Y540" s="148"/>
      <c r="Z540" s="148"/>
    </row>
    <row r="541" spans="1:26" ht="24" x14ac:dyDescent="0.25">
      <c r="A541" s="230"/>
      <c r="B541" s="49"/>
      <c r="C541" s="128" t="s">
        <v>5708</v>
      </c>
      <c r="D541" s="153">
        <f t="shared" si="40"/>
        <v>1</v>
      </c>
      <c r="E541" s="126">
        <v>1</v>
      </c>
      <c r="F541" s="126"/>
      <c r="G541" s="127"/>
      <c r="H541" s="253"/>
      <c r="I541" s="93"/>
      <c r="J541" s="230"/>
      <c r="K541" s="148"/>
      <c r="L541" s="148"/>
      <c r="M541" s="148"/>
      <c r="N541" s="148"/>
      <c r="O541" s="148"/>
      <c r="P541" s="148"/>
      <c r="Q541" s="148"/>
      <c r="R541" s="148"/>
      <c r="S541" s="148"/>
      <c r="T541" s="148"/>
      <c r="U541" s="148"/>
      <c r="V541" s="148"/>
      <c r="W541" s="148"/>
      <c r="X541" s="148"/>
      <c r="Y541" s="148"/>
      <c r="Z541" s="148"/>
    </row>
    <row r="542" spans="1:26" x14ac:dyDescent="0.25">
      <c r="A542" s="230"/>
      <c r="B542" s="49"/>
      <c r="C542" s="128" t="s">
        <v>5709</v>
      </c>
      <c r="D542" s="153">
        <f t="shared" si="40"/>
        <v>1</v>
      </c>
      <c r="E542" s="126">
        <v>1</v>
      </c>
      <c r="F542" s="126"/>
      <c r="G542" s="127"/>
      <c r="H542" s="253"/>
      <c r="I542" s="93"/>
      <c r="J542" s="230"/>
      <c r="K542" s="148"/>
      <c r="L542" s="148"/>
      <c r="M542" s="148"/>
      <c r="N542" s="148"/>
      <c r="O542" s="148"/>
      <c r="P542" s="148"/>
      <c r="Q542" s="148"/>
      <c r="R542" s="148"/>
      <c r="S542" s="148"/>
      <c r="T542" s="148"/>
      <c r="U542" s="148"/>
      <c r="V542" s="148"/>
      <c r="W542" s="148"/>
      <c r="X542" s="148"/>
      <c r="Y542" s="148"/>
      <c r="Z542" s="148"/>
    </row>
    <row r="543" spans="1:26" x14ac:dyDescent="0.25">
      <c r="A543" s="230"/>
      <c r="B543" s="49"/>
      <c r="C543" s="128" t="s">
        <v>5710</v>
      </c>
      <c r="D543" s="153">
        <f>IF(E543="Justificado",0,1)</f>
        <v>1</v>
      </c>
      <c r="E543" s="126">
        <v>1</v>
      </c>
      <c r="F543" s="126"/>
      <c r="G543" s="127"/>
      <c r="H543" s="253"/>
      <c r="I543" s="129"/>
      <c r="J543" s="230"/>
      <c r="K543" s="148"/>
      <c r="L543" s="148"/>
      <c r="M543" s="148"/>
      <c r="N543" s="148"/>
      <c r="O543" s="148"/>
      <c r="P543" s="148"/>
      <c r="Q543" s="148"/>
      <c r="R543" s="148"/>
      <c r="S543" s="148"/>
      <c r="T543" s="148"/>
      <c r="U543" s="148"/>
      <c r="V543" s="148"/>
      <c r="W543" s="148"/>
      <c r="X543" s="148"/>
      <c r="Y543" s="148"/>
      <c r="Z543" s="148"/>
    </row>
    <row r="544" spans="1:26" x14ac:dyDescent="0.25">
      <c r="A544" s="230"/>
      <c r="B544" s="49"/>
      <c r="C544" s="234"/>
      <c r="D544" s="253"/>
      <c r="E544" s="253"/>
      <c r="F544" s="253"/>
      <c r="G544" s="253"/>
      <c r="H544" s="253"/>
      <c r="I544" s="129"/>
      <c r="J544" s="230"/>
      <c r="K544" s="148"/>
      <c r="L544" s="148"/>
      <c r="M544" s="148"/>
      <c r="N544" s="148"/>
      <c r="O544" s="148"/>
      <c r="P544" s="148"/>
      <c r="Q544" s="148"/>
      <c r="R544" s="148"/>
      <c r="S544" s="148"/>
      <c r="T544" s="148"/>
      <c r="U544" s="148"/>
      <c r="V544" s="148"/>
      <c r="W544" s="148"/>
      <c r="X544" s="148"/>
      <c r="Y544" s="148"/>
      <c r="Z544" s="148"/>
    </row>
    <row r="545" spans="1:26" x14ac:dyDescent="0.25">
      <c r="A545" s="230"/>
      <c r="B545" s="49"/>
      <c r="C545" s="234" t="s">
        <v>1480</v>
      </c>
      <c r="D545" s="253"/>
      <c r="E545" s="253"/>
      <c r="F545" s="253"/>
      <c r="G545" s="253"/>
      <c r="H545" s="253"/>
      <c r="I545" s="129"/>
      <c r="J545" s="230"/>
      <c r="K545" s="148"/>
      <c r="L545" s="148"/>
      <c r="M545" s="148"/>
      <c r="N545" s="148"/>
      <c r="O545" s="148"/>
      <c r="P545" s="148"/>
      <c r="Q545" s="148"/>
      <c r="R545" s="148"/>
      <c r="S545" s="148"/>
      <c r="T545" s="148"/>
      <c r="U545" s="148"/>
      <c r="V545" s="148"/>
      <c r="W545" s="148"/>
      <c r="X545" s="148"/>
      <c r="Y545" s="148"/>
      <c r="Z545" s="148"/>
    </row>
    <row r="546" spans="1:26" x14ac:dyDescent="0.25">
      <c r="A546" s="230"/>
      <c r="B546" s="49"/>
      <c r="C546" s="234"/>
      <c r="D546" s="253"/>
      <c r="E546" s="253"/>
      <c r="F546" s="253"/>
      <c r="G546" s="253"/>
      <c r="H546" s="253"/>
      <c r="I546" s="129"/>
      <c r="J546" s="230"/>
      <c r="K546" s="148"/>
      <c r="L546" s="148"/>
      <c r="M546" s="148"/>
      <c r="N546" s="148"/>
      <c r="O546" s="148"/>
      <c r="P546" s="148"/>
      <c r="Q546" s="148"/>
      <c r="R546" s="148"/>
      <c r="S546" s="148"/>
      <c r="T546" s="148"/>
      <c r="U546" s="148"/>
      <c r="V546" s="148"/>
      <c r="W546" s="148"/>
      <c r="X546" s="148"/>
      <c r="Y546" s="148"/>
      <c r="Z546" s="148"/>
    </row>
    <row r="547" spans="1:26" x14ac:dyDescent="0.25">
      <c r="A547" s="230"/>
      <c r="B547" s="49"/>
      <c r="C547" s="232" t="s">
        <v>726</v>
      </c>
      <c r="D547" s="231"/>
      <c r="E547" s="231" t="s">
        <v>1485</v>
      </c>
      <c r="F547" s="231" t="s">
        <v>712</v>
      </c>
      <c r="G547" s="231" t="s">
        <v>1486</v>
      </c>
      <c r="H547" s="253"/>
      <c r="I547" s="129"/>
      <c r="J547" s="230"/>
      <c r="K547" s="148"/>
      <c r="L547" s="148"/>
      <c r="M547" s="148"/>
      <c r="N547" s="148"/>
      <c r="O547" s="148"/>
      <c r="P547" s="148"/>
      <c r="Q547" s="148"/>
      <c r="R547" s="148"/>
      <c r="S547" s="148"/>
      <c r="T547" s="148"/>
      <c r="U547" s="148"/>
      <c r="V547" s="148"/>
      <c r="W547" s="148"/>
      <c r="X547" s="148"/>
      <c r="Y547" s="148"/>
      <c r="Z547" s="148"/>
    </row>
    <row r="548" spans="1:26" x14ac:dyDescent="0.25">
      <c r="A548" s="230"/>
      <c r="B548" s="49"/>
      <c r="C548" s="130" t="s">
        <v>5711</v>
      </c>
      <c r="D548" s="153">
        <f t="shared" ref="D548:D554" si="41">IF(E548="Justificado",0,1)</f>
        <v>1</v>
      </c>
      <c r="E548" s="126">
        <v>1</v>
      </c>
      <c r="F548" s="126"/>
      <c r="G548" s="127"/>
      <c r="H548" s="253"/>
      <c r="I548" s="129"/>
      <c r="J548" s="230"/>
      <c r="K548" s="148"/>
      <c r="L548" s="148"/>
      <c r="M548" s="148"/>
      <c r="N548" s="148"/>
      <c r="O548" s="148"/>
      <c r="P548" s="148"/>
      <c r="Q548" s="148"/>
      <c r="R548" s="148"/>
      <c r="S548" s="148"/>
      <c r="T548" s="148"/>
      <c r="U548" s="148"/>
      <c r="V548" s="148"/>
      <c r="W548" s="148"/>
      <c r="X548" s="148"/>
      <c r="Y548" s="148"/>
      <c r="Z548" s="148"/>
    </row>
    <row r="549" spans="1:26" ht="36" x14ac:dyDescent="0.25">
      <c r="A549" s="230"/>
      <c r="B549" s="49"/>
      <c r="C549" s="124" t="s">
        <v>2872</v>
      </c>
      <c r="D549" s="153">
        <f t="shared" si="41"/>
        <v>1</v>
      </c>
      <c r="E549" s="126">
        <v>1</v>
      </c>
      <c r="F549" s="126"/>
      <c r="G549" s="127"/>
      <c r="H549" s="253"/>
      <c r="I549" s="129"/>
      <c r="J549" s="230"/>
      <c r="K549" s="148"/>
      <c r="L549" s="148"/>
      <c r="M549" s="148"/>
      <c r="N549" s="148"/>
      <c r="O549" s="148"/>
      <c r="P549" s="148"/>
      <c r="Q549" s="148"/>
      <c r="R549" s="148"/>
      <c r="S549" s="148"/>
      <c r="T549" s="148"/>
      <c r="U549" s="148"/>
      <c r="V549" s="148"/>
      <c r="W549" s="148"/>
      <c r="X549" s="148"/>
      <c r="Y549" s="148"/>
      <c r="Z549" s="148"/>
    </row>
    <row r="550" spans="1:26" ht="36" x14ac:dyDescent="0.25">
      <c r="A550" s="230"/>
      <c r="B550" s="49"/>
      <c r="C550" s="124" t="s">
        <v>2873</v>
      </c>
      <c r="D550" s="153">
        <f t="shared" si="41"/>
        <v>1</v>
      </c>
      <c r="E550" s="126">
        <v>1</v>
      </c>
      <c r="F550" s="126"/>
      <c r="G550" s="127"/>
      <c r="H550" s="253"/>
      <c r="I550" s="129"/>
      <c r="J550" s="230"/>
      <c r="K550" s="148"/>
      <c r="L550" s="148"/>
      <c r="M550" s="148"/>
      <c r="N550" s="148"/>
      <c r="O550" s="148"/>
      <c r="P550" s="148"/>
      <c r="Q550" s="148"/>
      <c r="R550" s="148"/>
      <c r="S550" s="148"/>
      <c r="T550" s="148"/>
      <c r="U550" s="148"/>
      <c r="V550" s="148"/>
      <c r="W550" s="148"/>
      <c r="X550" s="148"/>
      <c r="Y550" s="148"/>
      <c r="Z550" s="148"/>
    </row>
    <row r="551" spans="1:26" ht="36" x14ac:dyDescent="0.25">
      <c r="A551" s="230"/>
      <c r="B551" s="49"/>
      <c r="C551" s="124" t="s">
        <v>2428</v>
      </c>
      <c r="D551" s="153">
        <f t="shared" si="41"/>
        <v>1</v>
      </c>
      <c r="E551" s="126">
        <v>1</v>
      </c>
      <c r="F551" s="126"/>
      <c r="G551" s="127"/>
      <c r="H551" s="253"/>
      <c r="I551" s="129"/>
      <c r="J551" s="230"/>
      <c r="K551" s="148"/>
      <c r="L551" s="148"/>
      <c r="M551" s="148"/>
      <c r="N551" s="148"/>
      <c r="O551" s="148"/>
      <c r="P551" s="148"/>
      <c r="Q551" s="148"/>
      <c r="R551" s="148"/>
      <c r="S551" s="148"/>
      <c r="T551" s="148"/>
      <c r="U551" s="148"/>
      <c r="V551" s="148"/>
      <c r="W551" s="148"/>
      <c r="X551" s="148"/>
      <c r="Y551" s="148"/>
      <c r="Z551" s="148"/>
    </row>
    <row r="552" spans="1:26" ht="24" x14ac:dyDescent="0.25">
      <c r="A552" s="230"/>
      <c r="B552" s="49"/>
      <c r="C552" s="124" t="s">
        <v>2429</v>
      </c>
      <c r="D552" s="153">
        <f t="shared" si="41"/>
        <v>1</v>
      </c>
      <c r="E552" s="126">
        <v>1</v>
      </c>
      <c r="F552" s="126"/>
      <c r="G552" s="127"/>
      <c r="H552" s="253"/>
      <c r="I552" s="129"/>
      <c r="J552" s="230"/>
      <c r="K552" s="148"/>
      <c r="L552" s="148"/>
      <c r="M552" s="148"/>
      <c r="N552" s="148"/>
      <c r="O552" s="148"/>
      <c r="P552" s="148"/>
      <c r="Q552" s="148"/>
      <c r="R552" s="148"/>
      <c r="S552" s="148"/>
      <c r="T552" s="148"/>
      <c r="U552" s="148"/>
      <c r="V552" s="148"/>
      <c r="W552" s="148"/>
      <c r="X552" s="148"/>
      <c r="Y552" s="148"/>
      <c r="Z552" s="148"/>
    </row>
    <row r="553" spans="1:26" ht="24" x14ac:dyDescent="0.25">
      <c r="A553" s="230"/>
      <c r="B553" s="49"/>
      <c r="C553" s="124" t="s">
        <v>2430</v>
      </c>
      <c r="D553" s="153">
        <f t="shared" si="41"/>
        <v>1</v>
      </c>
      <c r="E553" s="126">
        <v>1</v>
      </c>
      <c r="F553" s="126"/>
      <c r="G553" s="127"/>
      <c r="H553" s="253"/>
      <c r="I553" s="129"/>
      <c r="J553" s="230"/>
      <c r="K553" s="148"/>
      <c r="L553" s="148"/>
      <c r="M553" s="148"/>
      <c r="N553" s="148"/>
      <c r="O553" s="148"/>
      <c r="P553" s="148"/>
      <c r="Q553" s="148"/>
      <c r="R553" s="148"/>
      <c r="S553" s="148"/>
      <c r="T553" s="148"/>
      <c r="U553" s="148"/>
      <c r="V553" s="148"/>
      <c r="W553" s="148"/>
      <c r="X553" s="148"/>
      <c r="Y553" s="148"/>
      <c r="Z553" s="148"/>
    </row>
    <row r="554" spans="1:26" ht="36" x14ac:dyDescent="0.25">
      <c r="A554" s="230"/>
      <c r="B554" s="49"/>
      <c r="C554" s="124" t="s">
        <v>2431</v>
      </c>
      <c r="D554" s="153">
        <f t="shared" si="41"/>
        <v>1</v>
      </c>
      <c r="E554" s="126">
        <v>1</v>
      </c>
      <c r="F554" s="126"/>
      <c r="G554" s="127"/>
      <c r="H554" s="253"/>
      <c r="I554" s="129"/>
      <c r="J554" s="230"/>
      <c r="K554" s="148"/>
      <c r="L554" s="148"/>
      <c r="M554" s="148"/>
      <c r="N554" s="148"/>
      <c r="O554" s="148"/>
      <c r="P554" s="148"/>
      <c r="Q554" s="148"/>
      <c r="R554" s="148"/>
      <c r="S554" s="148"/>
      <c r="T554" s="148"/>
      <c r="U554" s="148"/>
      <c r="V554" s="148"/>
      <c r="W554" s="148"/>
      <c r="X554" s="148"/>
      <c r="Y554" s="148"/>
      <c r="Z554" s="148"/>
    </row>
    <row r="555" spans="1:26" ht="36" x14ac:dyDescent="0.25">
      <c r="A555" s="230"/>
      <c r="B555" s="49"/>
      <c r="C555" s="130" t="s">
        <v>5712</v>
      </c>
      <c r="D555" s="153">
        <f t="shared" ref="D555:D556" si="42">IF(E555="Justificado",0,1)</f>
        <v>1</v>
      </c>
      <c r="E555" s="126">
        <v>1</v>
      </c>
      <c r="F555" s="126"/>
      <c r="G555" s="127"/>
      <c r="H555" s="253"/>
      <c r="I555" s="129"/>
      <c r="J555" s="230"/>
      <c r="K555" s="148"/>
      <c r="L555" s="148"/>
      <c r="M555" s="148"/>
      <c r="N555" s="148"/>
      <c r="O555" s="148"/>
      <c r="P555" s="148"/>
      <c r="Q555" s="148"/>
      <c r="R555" s="148"/>
      <c r="S555" s="148"/>
      <c r="T555" s="148"/>
      <c r="U555" s="148"/>
      <c r="V555" s="148"/>
      <c r="W555" s="148"/>
      <c r="X555" s="148"/>
      <c r="Y555" s="148"/>
      <c r="Z555" s="148"/>
    </row>
    <row r="556" spans="1:26" x14ac:dyDescent="0.25">
      <c r="A556" s="230"/>
      <c r="B556" s="49"/>
      <c r="C556" s="124" t="s">
        <v>2433</v>
      </c>
      <c r="D556" s="153">
        <f t="shared" si="42"/>
        <v>1</v>
      </c>
      <c r="E556" s="126">
        <v>1</v>
      </c>
      <c r="F556" s="126"/>
      <c r="G556" s="127"/>
      <c r="H556" s="253"/>
      <c r="I556" s="129"/>
      <c r="J556" s="230"/>
      <c r="K556" s="148"/>
      <c r="L556" s="148"/>
      <c r="M556" s="148"/>
      <c r="N556" s="148"/>
      <c r="O556" s="148"/>
      <c r="P556" s="148"/>
      <c r="Q556" s="148"/>
      <c r="R556" s="148"/>
      <c r="S556" s="148"/>
      <c r="T556" s="148"/>
      <c r="U556" s="148"/>
      <c r="V556" s="148"/>
      <c r="W556" s="148"/>
      <c r="X556" s="148"/>
      <c r="Y556" s="148"/>
      <c r="Z556" s="148"/>
    </row>
    <row r="557" spans="1:26" x14ac:dyDescent="0.25">
      <c r="A557" s="230"/>
      <c r="B557" s="97"/>
      <c r="C557" s="254"/>
      <c r="D557" s="255"/>
      <c r="E557" s="255"/>
      <c r="F557" s="255"/>
      <c r="G557" s="255"/>
      <c r="H557" s="255"/>
      <c r="I557" s="98"/>
      <c r="J557" s="230"/>
      <c r="K557" s="148"/>
      <c r="L557" s="148"/>
      <c r="M557" s="148"/>
      <c r="N557" s="148"/>
      <c r="O557" s="148"/>
      <c r="P557" s="148"/>
      <c r="Q557" s="148"/>
      <c r="R557" s="148"/>
      <c r="S557" s="148"/>
      <c r="T557" s="148"/>
      <c r="U557" s="148"/>
      <c r="V557" s="148"/>
      <c r="W557" s="148"/>
      <c r="X557" s="148"/>
      <c r="Y557" s="148"/>
      <c r="Z557" s="148"/>
    </row>
    <row r="558" spans="1:26" x14ac:dyDescent="0.25">
      <c r="A558" s="230"/>
      <c r="B558" s="230"/>
      <c r="C558" s="256"/>
      <c r="D558" s="230"/>
      <c r="E558" s="230"/>
      <c r="F558" s="230"/>
      <c r="G558" s="230"/>
      <c r="H558" s="230"/>
      <c r="I558" s="230"/>
      <c r="J558" s="230"/>
      <c r="K558" s="148"/>
      <c r="L558" s="148"/>
      <c r="M558" s="148"/>
      <c r="N558" s="148"/>
      <c r="O558" s="148"/>
      <c r="P558" s="148"/>
      <c r="Q558" s="148"/>
      <c r="R558" s="148"/>
      <c r="S558" s="148"/>
      <c r="T558" s="148"/>
      <c r="U558" s="148"/>
      <c r="V558" s="148"/>
      <c r="W558" s="148"/>
      <c r="X558" s="148"/>
      <c r="Y558" s="148"/>
      <c r="Z558" s="148"/>
    </row>
    <row r="559" spans="1:26" x14ac:dyDescent="0.25">
      <c r="A559" s="230"/>
      <c r="B559" s="230"/>
      <c r="C559" s="256"/>
      <c r="D559" s="230"/>
      <c r="E559" s="230"/>
      <c r="F559" s="230"/>
      <c r="G559" s="230"/>
      <c r="H559" s="230"/>
      <c r="I559" s="230"/>
      <c r="J559" s="230"/>
      <c r="K559" s="148"/>
      <c r="L559" s="148"/>
      <c r="M559" s="148"/>
      <c r="N559" s="148"/>
      <c r="O559" s="148"/>
      <c r="P559" s="148"/>
      <c r="Q559" s="148"/>
      <c r="R559" s="148"/>
      <c r="S559" s="148"/>
      <c r="T559" s="148"/>
      <c r="U559" s="148"/>
      <c r="V559" s="148"/>
      <c r="W559" s="148"/>
      <c r="X559" s="148"/>
      <c r="Y559" s="148"/>
      <c r="Z559" s="148"/>
    </row>
    <row r="560" spans="1:26" x14ac:dyDescent="0.25">
      <c r="A560" s="230"/>
      <c r="B560" s="230"/>
      <c r="C560" s="256"/>
      <c r="D560" s="230"/>
      <c r="E560" s="230"/>
      <c r="F560" s="230"/>
      <c r="G560" s="230"/>
      <c r="H560" s="230"/>
      <c r="I560" s="230"/>
      <c r="J560" s="230"/>
      <c r="K560" s="148"/>
      <c r="L560" s="148"/>
      <c r="M560" s="148"/>
      <c r="N560" s="148"/>
      <c r="O560" s="148"/>
      <c r="P560" s="148"/>
      <c r="Q560" s="148"/>
      <c r="R560" s="148"/>
      <c r="S560" s="148"/>
      <c r="T560" s="148"/>
      <c r="U560" s="148"/>
      <c r="V560" s="148"/>
      <c r="W560" s="148"/>
      <c r="X560" s="148"/>
      <c r="Y560" s="148"/>
      <c r="Z560" s="148"/>
    </row>
    <row r="561" spans="1:26" x14ac:dyDescent="0.25">
      <c r="A561" s="230"/>
      <c r="B561" s="230"/>
      <c r="C561" s="256"/>
      <c r="D561" s="230"/>
      <c r="E561" s="230"/>
      <c r="F561" s="230"/>
      <c r="G561" s="230"/>
      <c r="H561" s="230"/>
      <c r="I561" s="230"/>
      <c r="J561" s="230"/>
      <c r="K561" s="148"/>
      <c r="L561" s="148"/>
      <c r="M561" s="148"/>
      <c r="N561" s="148"/>
      <c r="O561" s="148"/>
      <c r="P561" s="148"/>
      <c r="Q561" s="148"/>
      <c r="R561" s="148"/>
      <c r="S561" s="148"/>
      <c r="T561" s="148"/>
      <c r="U561" s="148"/>
      <c r="V561" s="148"/>
      <c r="W561" s="148"/>
      <c r="X561" s="148"/>
      <c r="Y561" s="148"/>
      <c r="Z561" s="148"/>
    </row>
    <row r="562" spans="1:26" x14ac:dyDescent="0.25">
      <c r="A562" s="230"/>
      <c r="B562" s="230"/>
      <c r="C562" s="256"/>
      <c r="D562" s="230"/>
      <c r="E562" s="230"/>
      <c r="F562" s="230"/>
      <c r="G562" s="230"/>
      <c r="H562" s="230"/>
      <c r="I562" s="230"/>
      <c r="J562" s="230"/>
      <c r="K562" s="148"/>
      <c r="L562" s="148"/>
      <c r="M562" s="148"/>
      <c r="N562" s="148"/>
      <c r="O562" s="148"/>
      <c r="P562" s="148"/>
      <c r="Q562" s="148"/>
      <c r="R562" s="148"/>
      <c r="S562" s="148"/>
      <c r="T562" s="148"/>
      <c r="U562" s="148"/>
      <c r="V562" s="148"/>
      <c r="W562" s="148"/>
      <c r="X562" s="148"/>
      <c r="Y562" s="148"/>
      <c r="Z562" s="148"/>
    </row>
    <row r="563" spans="1:26" x14ac:dyDescent="0.25">
      <c r="A563" s="230"/>
      <c r="B563" s="230"/>
      <c r="C563" s="256"/>
      <c r="D563" s="230"/>
      <c r="E563" s="230"/>
      <c r="F563" s="230"/>
      <c r="G563" s="230"/>
      <c r="H563" s="230"/>
      <c r="I563" s="230"/>
      <c r="J563" s="230"/>
      <c r="K563" s="148"/>
      <c r="L563" s="148"/>
      <c r="M563" s="148"/>
      <c r="N563" s="148"/>
      <c r="O563" s="148"/>
      <c r="P563" s="148"/>
      <c r="Q563" s="148"/>
      <c r="R563" s="148"/>
      <c r="S563" s="148"/>
      <c r="T563" s="148"/>
      <c r="U563" s="148"/>
      <c r="V563" s="148"/>
      <c r="W563" s="148"/>
      <c r="X563" s="148"/>
      <c r="Y563" s="148"/>
      <c r="Z563" s="148"/>
    </row>
    <row r="564" spans="1:26" ht="18.75" x14ac:dyDescent="0.25">
      <c r="A564" s="234"/>
      <c r="B564" s="407" t="s">
        <v>5713</v>
      </c>
      <c r="C564" s="408"/>
      <c r="D564" s="408"/>
      <c r="E564" s="408"/>
      <c r="F564" s="408"/>
      <c r="G564" s="408"/>
      <c r="H564" s="408"/>
      <c r="I564" s="243"/>
      <c r="J564" s="233"/>
      <c r="K564" s="105"/>
      <c r="L564" s="105"/>
      <c r="M564" s="105"/>
      <c r="N564" s="105"/>
      <c r="O564" s="105"/>
      <c r="P564" s="105"/>
      <c r="Q564" s="105"/>
      <c r="R564" s="105"/>
      <c r="S564" s="105"/>
      <c r="T564" s="105"/>
      <c r="U564" s="105"/>
      <c r="V564" s="105"/>
      <c r="W564" s="105"/>
      <c r="X564" s="105"/>
      <c r="Y564" s="105"/>
      <c r="Z564" s="105"/>
    </row>
    <row r="565" spans="1:26" x14ac:dyDescent="0.25">
      <c r="A565" s="234"/>
      <c r="B565" s="232"/>
      <c r="C565" s="232"/>
      <c r="D565" s="232"/>
      <c r="E565" s="232"/>
      <c r="F565" s="232"/>
      <c r="G565" s="232"/>
      <c r="H565" s="232"/>
      <c r="I565" s="232"/>
      <c r="J565" s="233"/>
      <c r="K565" s="105"/>
      <c r="L565" s="105"/>
      <c r="M565" s="105"/>
      <c r="N565" s="105"/>
      <c r="O565" s="105"/>
      <c r="P565" s="105"/>
      <c r="Q565" s="105"/>
      <c r="R565" s="105"/>
      <c r="S565" s="105"/>
      <c r="T565" s="105"/>
      <c r="U565" s="105"/>
      <c r="V565" s="105"/>
      <c r="W565" s="105"/>
      <c r="X565" s="105"/>
      <c r="Y565" s="105"/>
      <c r="Z565" s="105"/>
    </row>
    <row r="566" spans="1:26" x14ac:dyDescent="0.25">
      <c r="A566" s="234"/>
      <c r="B566" s="232"/>
      <c r="C566" s="244" t="s">
        <v>1478</v>
      </c>
      <c r="D566" s="244"/>
      <c r="E566" s="245">
        <f>IF(SUM(D575:D583)=0,"NA",SUM(E575:E583)/SUM(D575:D583))</f>
        <v>1</v>
      </c>
      <c r="F566" s="246"/>
      <c r="G566" s="248"/>
      <c r="H566" s="234"/>
      <c r="I566" s="232"/>
      <c r="J566" s="233"/>
      <c r="K566" s="105"/>
      <c r="L566" s="105"/>
      <c r="M566" s="105"/>
      <c r="N566" s="105"/>
      <c r="O566" s="105"/>
      <c r="P566" s="105"/>
      <c r="Q566" s="105"/>
      <c r="R566" s="105"/>
      <c r="S566" s="105"/>
      <c r="T566" s="105"/>
      <c r="U566" s="105"/>
      <c r="V566" s="105"/>
      <c r="W566" s="105"/>
      <c r="X566" s="105"/>
      <c r="Y566" s="105"/>
      <c r="Z566" s="105"/>
    </row>
    <row r="567" spans="1:26" x14ac:dyDescent="0.25">
      <c r="A567" s="234"/>
      <c r="B567" s="234"/>
      <c r="C567" s="244" t="s">
        <v>1480</v>
      </c>
      <c r="D567" s="244"/>
      <c r="E567" s="245">
        <f>IF(SUM(D575:D583)=0,"NA",SUM(E588:E596)/SUM(D588:D596))</f>
        <v>1</v>
      </c>
      <c r="F567" s="246"/>
      <c r="G567" s="248"/>
      <c r="H567" s="234"/>
      <c r="I567" s="232"/>
      <c r="J567" s="233"/>
      <c r="K567" s="105"/>
      <c r="L567" s="105"/>
      <c r="M567" s="105"/>
      <c r="N567" s="105"/>
      <c r="O567" s="105"/>
      <c r="P567" s="105"/>
      <c r="Q567" s="105"/>
      <c r="R567" s="105"/>
      <c r="S567" s="105"/>
      <c r="T567" s="105"/>
      <c r="U567" s="105"/>
      <c r="V567" s="105"/>
      <c r="W567" s="105"/>
      <c r="X567" s="105"/>
      <c r="Y567" s="105"/>
      <c r="Z567" s="105"/>
    </row>
    <row r="568" spans="1:26" x14ac:dyDescent="0.25">
      <c r="A568" s="234"/>
      <c r="B568" s="234"/>
      <c r="C568" s="244" t="s">
        <v>1482</v>
      </c>
      <c r="D568" s="244"/>
      <c r="E568" s="177">
        <f>IF(SUM(D575:D583)=0,"NA",E566*0.6+E567*0.4)</f>
        <v>1</v>
      </c>
      <c r="F568" s="249"/>
      <c r="G568" s="235" t="s">
        <v>4629</v>
      </c>
      <c r="H568" s="234"/>
      <c r="I568" s="232"/>
      <c r="J568" s="233"/>
      <c r="K568" s="105"/>
      <c r="L568" s="105"/>
      <c r="M568" s="105"/>
      <c r="N568" s="105"/>
      <c r="O568" s="105"/>
      <c r="P568" s="105"/>
      <c r="Q568" s="105"/>
      <c r="R568" s="105"/>
      <c r="S568" s="105"/>
      <c r="T568" s="105"/>
      <c r="U568" s="105"/>
      <c r="V568" s="105"/>
      <c r="W568" s="105"/>
      <c r="X568" s="105"/>
      <c r="Y568" s="105"/>
      <c r="Z568" s="105"/>
    </row>
    <row r="569" spans="1:26" x14ac:dyDescent="0.25">
      <c r="A569" s="234"/>
      <c r="B569" s="234"/>
      <c r="C569" s="234"/>
      <c r="D569" s="234"/>
      <c r="E569" s="236"/>
      <c r="F569" s="236"/>
      <c r="G569" s="234"/>
      <c r="H569" s="234"/>
      <c r="I569" s="232"/>
      <c r="J569" s="233"/>
      <c r="K569" s="105"/>
      <c r="L569" s="105"/>
      <c r="M569" s="105"/>
      <c r="N569" s="105"/>
      <c r="O569" s="105"/>
      <c r="P569" s="105"/>
      <c r="Q569" s="105"/>
      <c r="R569" s="105"/>
      <c r="S569" s="105"/>
      <c r="T569" s="105"/>
      <c r="U569" s="105"/>
      <c r="V569" s="105"/>
      <c r="W569" s="105"/>
      <c r="X569" s="105"/>
      <c r="Y569" s="105"/>
      <c r="Z569" s="105"/>
    </row>
    <row r="570" spans="1:26" x14ac:dyDescent="0.25">
      <c r="A570" s="230"/>
      <c r="B570" s="231"/>
      <c r="C570" s="232"/>
      <c r="D570" s="231"/>
      <c r="E570" s="231"/>
      <c r="F570" s="231"/>
      <c r="G570" s="231"/>
      <c r="H570" s="232"/>
      <c r="I570" s="232"/>
      <c r="J570" s="233"/>
      <c r="K570" s="148"/>
      <c r="L570" s="148"/>
      <c r="M570" s="148"/>
      <c r="N570" s="148"/>
      <c r="O570" s="148"/>
      <c r="P570" s="148"/>
      <c r="Q570" s="148"/>
      <c r="R570" s="148"/>
      <c r="S570" s="148"/>
      <c r="T570" s="148"/>
      <c r="U570" s="148"/>
      <c r="V570" s="148"/>
      <c r="W570" s="148"/>
      <c r="X570" s="148"/>
      <c r="Y570" s="148"/>
      <c r="Z570" s="148"/>
    </row>
    <row r="571" spans="1:26" x14ac:dyDescent="0.25">
      <c r="A571" s="230"/>
      <c r="B571" s="91"/>
      <c r="C571" s="251"/>
      <c r="D571" s="252"/>
      <c r="E571" s="409"/>
      <c r="F571" s="410"/>
      <c r="G571" s="410"/>
      <c r="H571" s="252"/>
      <c r="I571" s="92"/>
      <c r="J571" s="233"/>
      <c r="K571" s="148"/>
      <c r="L571" s="148"/>
      <c r="M571" s="148"/>
      <c r="N571" s="148"/>
      <c r="O571" s="148"/>
      <c r="P571" s="148"/>
      <c r="Q571" s="148"/>
      <c r="R571" s="148"/>
      <c r="S571" s="148"/>
      <c r="T571" s="148"/>
      <c r="U571" s="148"/>
      <c r="V571" s="148"/>
      <c r="W571" s="148"/>
      <c r="X571" s="148"/>
      <c r="Y571" s="148"/>
      <c r="Z571" s="148"/>
    </row>
    <row r="572" spans="1:26" x14ac:dyDescent="0.25">
      <c r="A572" s="230"/>
      <c r="B572" s="49"/>
      <c r="C572" s="234" t="s">
        <v>1484</v>
      </c>
      <c r="D572" s="253"/>
      <c r="E572" s="253"/>
      <c r="F572" s="253"/>
      <c r="G572" s="253"/>
      <c r="H572" s="253"/>
      <c r="I572" s="93"/>
      <c r="J572" s="233"/>
      <c r="K572" s="148"/>
      <c r="L572" s="148"/>
      <c r="M572" s="148"/>
      <c r="N572" s="148"/>
      <c r="O572" s="148"/>
      <c r="P572" s="148"/>
      <c r="Q572" s="148"/>
      <c r="R572" s="148"/>
      <c r="S572" s="148"/>
      <c r="T572" s="148"/>
      <c r="U572" s="148"/>
      <c r="V572" s="148"/>
      <c r="W572" s="148"/>
      <c r="X572" s="148"/>
      <c r="Y572" s="148"/>
      <c r="Z572" s="148"/>
    </row>
    <row r="573" spans="1:26" x14ac:dyDescent="0.25">
      <c r="A573" s="230"/>
      <c r="B573" s="123"/>
      <c r="C573" s="234"/>
      <c r="D573" s="253"/>
      <c r="E573" s="253"/>
      <c r="F573" s="253"/>
      <c r="G573" s="253"/>
      <c r="H573" s="253"/>
      <c r="I573" s="93"/>
      <c r="J573" s="233"/>
      <c r="K573" s="148"/>
      <c r="L573" s="148"/>
      <c r="M573" s="148"/>
      <c r="N573" s="148"/>
      <c r="O573" s="148"/>
      <c r="P573" s="148"/>
      <c r="Q573" s="148"/>
      <c r="R573" s="148"/>
      <c r="S573" s="148"/>
      <c r="T573" s="148"/>
      <c r="U573" s="148"/>
      <c r="V573" s="148"/>
      <c r="W573" s="148"/>
      <c r="X573" s="148"/>
      <c r="Y573" s="148"/>
      <c r="Z573" s="148"/>
    </row>
    <row r="574" spans="1:26" x14ac:dyDescent="0.25">
      <c r="A574" s="230"/>
      <c r="B574" s="123"/>
      <c r="C574" s="232" t="s">
        <v>726</v>
      </c>
      <c r="D574" s="231"/>
      <c r="E574" s="231" t="s">
        <v>1485</v>
      </c>
      <c r="F574" s="231" t="s">
        <v>712</v>
      </c>
      <c r="G574" s="231" t="s">
        <v>1486</v>
      </c>
      <c r="H574" s="253"/>
      <c r="I574" s="93"/>
      <c r="J574" s="233"/>
      <c r="K574" s="148"/>
      <c r="L574" s="148"/>
      <c r="M574" s="148"/>
      <c r="N574" s="148"/>
      <c r="O574" s="148"/>
      <c r="P574" s="148"/>
      <c r="Q574" s="148"/>
      <c r="R574" s="148"/>
      <c r="S574" s="148"/>
      <c r="T574" s="148"/>
      <c r="U574" s="148"/>
      <c r="V574" s="148"/>
      <c r="W574" s="148"/>
      <c r="X574" s="148"/>
      <c r="Y574" s="148"/>
      <c r="Z574" s="148"/>
    </row>
    <row r="575" spans="1:26" x14ac:dyDescent="0.25">
      <c r="A575" s="230"/>
      <c r="B575" s="49"/>
      <c r="C575" s="124" t="s">
        <v>1487</v>
      </c>
      <c r="D575" s="153">
        <f>IF(E575="Justificado",0,1)</f>
        <v>1</v>
      </c>
      <c r="E575" s="126">
        <v>1</v>
      </c>
      <c r="F575" s="126"/>
      <c r="G575" s="127"/>
      <c r="H575" s="253"/>
      <c r="I575" s="93"/>
      <c r="J575" s="230"/>
      <c r="K575" s="148"/>
      <c r="L575" s="148"/>
      <c r="M575" s="148"/>
      <c r="N575" s="148"/>
      <c r="O575" s="148"/>
      <c r="P575" s="148"/>
      <c r="Q575" s="148"/>
      <c r="R575" s="148"/>
      <c r="S575" s="148"/>
      <c r="T575" s="148"/>
      <c r="U575" s="148"/>
      <c r="V575" s="148"/>
      <c r="W575" s="148"/>
      <c r="X575" s="148"/>
      <c r="Y575" s="148"/>
      <c r="Z575" s="148"/>
    </row>
    <row r="576" spans="1:26" ht="24" x14ac:dyDescent="0.25">
      <c r="A576" s="230"/>
      <c r="B576" s="49"/>
      <c r="C576" s="124" t="s">
        <v>1488</v>
      </c>
      <c r="D576" s="153">
        <f>IF(E576="Justificado",0,1)</f>
        <v>1</v>
      </c>
      <c r="E576" s="126">
        <v>1</v>
      </c>
      <c r="F576" s="126"/>
      <c r="G576" s="127"/>
      <c r="H576" s="253"/>
      <c r="I576" s="93"/>
      <c r="J576" s="230"/>
      <c r="K576" s="148"/>
      <c r="L576" s="148"/>
      <c r="M576" s="148"/>
      <c r="N576" s="148"/>
      <c r="O576" s="148"/>
      <c r="P576" s="148"/>
      <c r="Q576" s="148"/>
      <c r="R576" s="148"/>
      <c r="S576" s="148"/>
      <c r="T576" s="148"/>
      <c r="U576" s="148"/>
      <c r="V576" s="148"/>
      <c r="W576" s="148"/>
      <c r="X576" s="148"/>
      <c r="Y576" s="148"/>
      <c r="Z576" s="148"/>
    </row>
    <row r="577" spans="1:26" ht="24" x14ac:dyDescent="0.25">
      <c r="A577" s="230"/>
      <c r="B577" s="49"/>
      <c r="C577" s="128" t="s">
        <v>5714</v>
      </c>
      <c r="D577" s="153">
        <f t="shared" ref="D577:D583" si="43">IF(E577="Justificado",0,1)</f>
        <v>1</v>
      </c>
      <c r="E577" s="126">
        <v>1</v>
      </c>
      <c r="F577" s="126"/>
      <c r="G577" s="127"/>
      <c r="H577" s="253"/>
      <c r="I577" s="93"/>
      <c r="J577" s="230"/>
      <c r="K577" s="148"/>
      <c r="L577" s="148"/>
      <c r="M577" s="148"/>
      <c r="N577" s="148"/>
      <c r="O577" s="148"/>
      <c r="P577" s="148"/>
      <c r="Q577" s="148"/>
      <c r="R577" s="148"/>
      <c r="S577" s="148"/>
      <c r="T577" s="148"/>
      <c r="U577" s="148"/>
      <c r="V577" s="148"/>
      <c r="W577" s="148"/>
      <c r="X577" s="148"/>
      <c r="Y577" s="148"/>
      <c r="Z577" s="148"/>
    </row>
    <row r="578" spans="1:26" x14ac:dyDescent="0.25">
      <c r="A578" s="230"/>
      <c r="B578" s="49"/>
      <c r="C578" s="128" t="s">
        <v>5715</v>
      </c>
      <c r="D578" s="153">
        <f t="shared" si="43"/>
        <v>1</v>
      </c>
      <c r="E578" s="126">
        <v>1</v>
      </c>
      <c r="F578" s="126"/>
      <c r="G578" s="127"/>
      <c r="H578" s="253"/>
      <c r="I578" s="93"/>
      <c r="J578" s="230"/>
      <c r="K578" s="148"/>
      <c r="L578" s="148"/>
      <c r="M578" s="148"/>
      <c r="N578" s="148"/>
      <c r="O578" s="148"/>
      <c r="P578" s="148"/>
      <c r="Q578" s="148"/>
      <c r="R578" s="148"/>
      <c r="S578" s="148"/>
      <c r="T578" s="148"/>
      <c r="U578" s="148"/>
      <c r="V578" s="148"/>
      <c r="W578" s="148"/>
      <c r="X578" s="148"/>
      <c r="Y578" s="148"/>
      <c r="Z578" s="148"/>
    </row>
    <row r="579" spans="1:26" x14ac:dyDescent="0.25">
      <c r="A579" s="230"/>
      <c r="B579" s="49"/>
      <c r="C579" s="128" t="s">
        <v>5716</v>
      </c>
      <c r="D579" s="153">
        <f t="shared" si="43"/>
        <v>1</v>
      </c>
      <c r="E579" s="126">
        <v>1</v>
      </c>
      <c r="F579" s="126"/>
      <c r="G579" s="127"/>
      <c r="H579" s="253"/>
      <c r="I579" s="93"/>
      <c r="J579" s="230"/>
      <c r="K579" s="148"/>
      <c r="L579" s="148"/>
      <c r="M579" s="148"/>
      <c r="N579" s="148"/>
      <c r="O579" s="148"/>
      <c r="P579" s="148"/>
      <c r="Q579" s="148"/>
      <c r="R579" s="148"/>
      <c r="S579" s="148"/>
      <c r="T579" s="148"/>
      <c r="U579" s="148"/>
      <c r="V579" s="148"/>
      <c r="W579" s="148"/>
      <c r="X579" s="148"/>
      <c r="Y579" s="148"/>
      <c r="Z579" s="148"/>
    </row>
    <row r="580" spans="1:26" ht="84" x14ac:dyDescent="0.25">
      <c r="A580" s="230"/>
      <c r="B580" s="49"/>
      <c r="C580" s="128" t="s">
        <v>5717</v>
      </c>
      <c r="D580" s="153">
        <f t="shared" si="43"/>
        <v>1</v>
      </c>
      <c r="E580" s="126">
        <v>1</v>
      </c>
      <c r="F580" s="126"/>
      <c r="G580" s="127"/>
      <c r="H580" s="253"/>
      <c r="I580" s="93"/>
      <c r="J580" s="230"/>
      <c r="K580" s="148"/>
      <c r="L580" s="148"/>
      <c r="M580" s="148"/>
      <c r="N580" s="148"/>
      <c r="O580" s="148"/>
      <c r="P580" s="148"/>
      <c r="Q580" s="148"/>
      <c r="R580" s="148"/>
      <c r="S580" s="148"/>
      <c r="T580" s="148"/>
      <c r="U580" s="148"/>
      <c r="V580" s="148"/>
      <c r="W580" s="148"/>
      <c r="X580" s="148"/>
      <c r="Y580" s="148"/>
      <c r="Z580" s="148"/>
    </row>
    <row r="581" spans="1:26" x14ac:dyDescent="0.25">
      <c r="A581" s="230"/>
      <c r="B581" s="49"/>
      <c r="C581" s="128" t="s">
        <v>5718</v>
      </c>
      <c r="D581" s="153">
        <f t="shared" si="43"/>
        <v>1</v>
      </c>
      <c r="E581" s="126">
        <v>1</v>
      </c>
      <c r="F581" s="126"/>
      <c r="G581" s="127"/>
      <c r="H581" s="253"/>
      <c r="I581" s="93"/>
      <c r="J581" s="230"/>
      <c r="K581" s="148"/>
      <c r="L581" s="148"/>
      <c r="M581" s="148"/>
      <c r="N581" s="148"/>
      <c r="O581" s="148"/>
      <c r="P581" s="148"/>
      <c r="Q581" s="148"/>
      <c r="R581" s="148"/>
      <c r="S581" s="148"/>
      <c r="T581" s="148"/>
      <c r="U581" s="148"/>
      <c r="V581" s="148"/>
      <c r="W581" s="148"/>
      <c r="X581" s="148"/>
      <c r="Y581" s="148"/>
      <c r="Z581" s="148"/>
    </row>
    <row r="582" spans="1:26" x14ac:dyDescent="0.25">
      <c r="A582" s="230"/>
      <c r="B582" s="49"/>
      <c r="C582" s="128" t="s">
        <v>5719</v>
      </c>
      <c r="D582" s="153">
        <f t="shared" si="43"/>
        <v>1</v>
      </c>
      <c r="E582" s="126">
        <v>1</v>
      </c>
      <c r="F582" s="126"/>
      <c r="G582" s="127"/>
      <c r="H582" s="253"/>
      <c r="I582" s="129"/>
      <c r="J582" s="230"/>
      <c r="K582" s="148"/>
      <c r="L582" s="148"/>
      <c r="M582" s="148"/>
      <c r="N582" s="148"/>
      <c r="O582" s="148"/>
      <c r="P582" s="148"/>
      <c r="Q582" s="148"/>
      <c r="R582" s="148"/>
      <c r="S582" s="148"/>
      <c r="T582" s="148"/>
      <c r="U582" s="148"/>
      <c r="V582" s="148"/>
      <c r="W582" s="148"/>
      <c r="X582" s="148"/>
      <c r="Y582" s="148"/>
      <c r="Z582" s="148"/>
    </row>
    <row r="583" spans="1:26" x14ac:dyDescent="0.25">
      <c r="A583" s="230"/>
      <c r="B583" s="49"/>
      <c r="C583" s="128" t="s">
        <v>5720</v>
      </c>
      <c r="D583" s="153">
        <f t="shared" si="43"/>
        <v>1</v>
      </c>
      <c r="E583" s="126">
        <v>1</v>
      </c>
      <c r="F583" s="126"/>
      <c r="G583" s="127"/>
      <c r="H583" s="253"/>
      <c r="I583" s="129"/>
      <c r="J583" s="230"/>
      <c r="K583" s="148"/>
      <c r="L583" s="148"/>
      <c r="M583" s="148"/>
      <c r="N583" s="148"/>
      <c r="O583" s="148"/>
      <c r="P583" s="148"/>
      <c r="Q583" s="148"/>
      <c r="R583" s="148"/>
      <c r="S583" s="148"/>
      <c r="T583" s="148"/>
      <c r="U583" s="148"/>
      <c r="V583" s="148"/>
      <c r="W583" s="148"/>
      <c r="X583" s="148"/>
      <c r="Y583" s="148"/>
      <c r="Z583" s="148"/>
    </row>
    <row r="584" spans="1:26" x14ac:dyDescent="0.25">
      <c r="A584" s="230"/>
      <c r="B584" s="49"/>
      <c r="C584" s="234"/>
      <c r="D584" s="253"/>
      <c r="E584" s="253"/>
      <c r="F584" s="253"/>
      <c r="G584" s="253"/>
      <c r="H584" s="253"/>
      <c r="I584" s="129"/>
      <c r="J584" s="230"/>
      <c r="K584" s="148"/>
      <c r="L584" s="148"/>
      <c r="M584" s="148"/>
      <c r="N584" s="148"/>
      <c r="O584" s="148"/>
      <c r="P584" s="148"/>
      <c r="Q584" s="148"/>
      <c r="R584" s="148"/>
      <c r="S584" s="148"/>
      <c r="T584" s="148"/>
      <c r="U584" s="148"/>
      <c r="V584" s="148"/>
      <c r="W584" s="148"/>
      <c r="X584" s="148"/>
      <c r="Y584" s="148"/>
      <c r="Z584" s="148"/>
    </row>
    <row r="585" spans="1:26" x14ac:dyDescent="0.25">
      <c r="A585" s="230"/>
      <c r="B585" s="49"/>
      <c r="C585" s="234" t="s">
        <v>1480</v>
      </c>
      <c r="D585" s="253"/>
      <c r="E585" s="253"/>
      <c r="F585" s="253"/>
      <c r="G585" s="253"/>
      <c r="H585" s="253"/>
      <c r="I585" s="129"/>
      <c r="J585" s="230"/>
      <c r="K585" s="148"/>
      <c r="L585" s="148"/>
      <c r="M585" s="148"/>
      <c r="N585" s="148"/>
      <c r="O585" s="148"/>
      <c r="P585" s="148"/>
      <c r="Q585" s="148"/>
      <c r="R585" s="148"/>
      <c r="S585" s="148"/>
      <c r="T585" s="148"/>
      <c r="U585" s="148"/>
      <c r="V585" s="148"/>
      <c r="W585" s="148"/>
      <c r="X585" s="148"/>
      <c r="Y585" s="148"/>
      <c r="Z585" s="148"/>
    </row>
    <row r="586" spans="1:26" x14ac:dyDescent="0.25">
      <c r="A586" s="230"/>
      <c r="B586" s="49"/>
      <c r="C586" s="234"/>
      <c r="D586" s="253"/>
      <c r="E586" s="253"/>
      <c r="F586" s="253"/>
      <c r="G586" s="253"/>
      <c r="H586" s="253"/>
      <c r="I586" s="129"/>
      <c r="J586" s="230"/>
      <c r="K586" s="148"/>
      <c r="L586" s="148"/>
      <c r="M586" s="148"/>
      <c r="N586" s="148"/>
      <c r="O586" s="148"/>
      <c r="P586" s="148"/>
      <c r="Q586" s="148"/>
      <c r="R586" s="148"/>
      <c r="S586" s="148"/>
      <c r="T586" s="148"/>
      <c r="U586" s="148"/>
      <c r="V586" s="148"/>
      <c r="W586" s="148"/>
      <c r="X586" s="148"/>
      <c r="Y586" s="148"/>
      <c r="Z586" s="148"/>
    </row>
    <row r="587" spans="1:26" x14ac:dyDescent="0.25">
      <c r="A587" s="230"/>
      <c r="B587" s="49"/>
      <c r="C587" s="232" t="s">
        <v>726</v>
      </c>
      <c r="D587" s="231"/>
      <c r="E587" s="231" t="s">
        <v>1485</v>
      </c>
      <c r="F587" s="231" t="s">
        <v>712</v>
      </c>
      <c r="G587" s="231" t="s">
        <v>1486</v>
      </c>
      <c r="H587" s="253"/>
      <c r="I587" s="129"/>
      <c r="J587" s="230"/>
      <c r="K587" s="148"/>
      <c r="L587" s="148"/>
      <c r="M587" s="148"/>
      <c r="N587" s="148"/>
      <c r="O587" s="148"/>
      <c r="P587" s="148"/>
      <c r="Q587" s="148"/>
      <c r="R587" s="148"/>
      <c r="S587" s="148"/>
      <c r="T587" s="148"/>
      <c r="U587" s="148"/>
      <c r="V587" s="148"/>
      <c r="W587" s="148"/>
      <c r="X587" s="148"/>
      <c r="Y587" s="148"/>
      <c r="Z587" s="148"/>
    </row>
    <row r="588" spans="1:26" ht="24" x14ac:dyDescent="0.25">
      <c r="A588" s="230"/>
      <c r="B588" s="49"/>
      <c r="C588" s="130" t="s">
        <v>5721</v>
      </c>
      <c r="D588" s="153">
        <f t="shared" ref="D588:D594" si="44">IF(E588="Justificado",0,1)</f>
        <v>1</v>
      </c>
      <c r="E588" s="126">
        <v>1</v>
      </c>
      <c r="F588" s="126"/>
      <c r="G588" s="127"/>
      <c r="H588" s="253"/>
      <c r="I588" s="129"/>
      <c r="J588" s="230"/>
      <c r="K588" s="148"/>
      <c r="L588" s="148"/>
      <c r="M588" s="148"/>
      <c r="N588" s="148"/>
      <c r="O588" s="148"/>
      <c r="P588" s="148"/>
      <c r="Q588" s="148"/>
      <c r="R588" s="148"/>
      <c r="S588" s="148"/>
      <c r="T588" s="148"/>
      <c r="U588" s="148"/>
      <c r="V588" s="148"/>
      <c r="W588" s="148"/>
      <c r="X588" s="148"/>
      <c r="Y588" s="148"/>
      <c r="Z588" s="148"/>
    </row>
    <row r="589" spans="1:26" ht="36" x14ac:dyDescent="0.25">
      <c r="A589" s="230"/>
      <c r="B589" s="49"/>
      <c r="C589" s="124" t="s">
        <v>2444</v>
      </c>
      <c r="D589" s="153">
        <f t="shared" si="44"/>
        <v>1</v>
      </c>
      <c r="E589" s="126">
        <v>1</v>
      </c>
      <c r="F589" s="126"/>
      <c r="G589" s="127"/>
      <c r="H589" s="253"/>
      <c r="I589" s="129"/>
      <c r="J589" s="230"/>
      <c r="K589" s="148"/>
      <c r="L589" s="148"/>
      <c r="M589" s="148"/>
      <c r="N589" s="148"/>
      <c r="O589" s="148"/>
      <c r="P589" s="148"/>
      <c r="Q589" s="148"/>
      <c r="R589" s="148"/>
      <c r="S589" s="148"/>
      <c r="T589" s="148"/>
      <c r="U589" s="148"/>
      <c r="V589" s="148"/>
      <c r="W589" s="148"/>
      <c r="X589" s="148"/>
      <c r="Y589" s="148"/>
      <c r="Z589" s="148"/>
    </row>
    <row r="590" spans="1:26" ht="36" x14ac:dyDescent="0.25">
      <c r="A590" s="230"/>
      <c r="B590" s="49"/>
      <c r="C590" s="124" t="s">
        <v>2445</v>
      </c>
      <c r="D590" s="153">
        <f t="shared" si="44"/>
        <v>1</v>
      </c>
      <c r="E590" s="126">
        <v>1</v>
      </c>
      <c r="F590" s="126"/>
      <c r="G590" s="127"/>
      <c r="H590" s="253"/>
      <c r="I590" s="129"/>
      <c r="J590" s="230"/>
      <c r="K590" s="148"/>
      <c r="L590" s="148"/>
      <c r="M590" s="148"/>
      <c r="N590" s="148"/>
      <c r="O590" s="148"/>
      <c r="P590" s="148"/>
      <c r="Q590" s="148"/>
      <c r="R590" s="148"/>
      <c r="S590" s="148"/>
      <c r="T590" s="148"/>
      <c r="U590" s="148"/>
      <c r="V590" s="148"/>
      <c r="W590" s="148"/>
      <c r="X590" s="148"/>
      <c r="Y590" s="148"/>
      <c r="Z590" s="148"/>
    </row>
    <row r="591" spans="1:26" ht="36" x14ac:dyDescent="0.25">
      <c r="A591" s="230"/>
      <c r="B591" s="49"/>
      <c r="C591" s="124" t="s">
        <v>2446</v>
      </c>
      <c r="D591" s="153">
        <f t="shared" si="44"/>
        <v>1</v>
      </c>
      <c r="E591" s="126">
        <v>1</v>
      </c>
      <c r="F591" s="126"/>
      <c r="G591" s="127"/>
      <c r="H591" s="253"/>
      <c r="I591" s="129"/>
      <c r="J591" s="230"/>
      <c r="K591" s="148"/>
      <c r="L591" s="148"/>
      <c r="M591" s="148"/>
      <c r="N591" s="148"/>
      <c r="O591" s="148"/>
      <c r="P591" s="148"/>
      <c r="Q591" s="148"/>
      <c r="R591" s="148"/>
      <c r="S591" s="148"/>
      <c r="T591" s="148"/>
      <c r="U591" s="148"/>
      <c r="V591" s="148"/>
      <c r="W591" s="148"/>
      <c r="X591" s="148"/>
      <c r="Y591" s="148"/>
      <c r="Z591" s="148"/>
    </row>
    <row r="592" spans="1:26" ht="24" x14ac:dyDescent="0.25">
      <c r="A592" s="230"/>
      <c r="B592" s="49"/>
      <c r="C592" s="124" t="s">
        <v>2447</v>
      </c>
      <c r="D592" s="153">
        <f t="shared" si="44"/>
        <v>1</v>
      </c>
      <c r="E592" s="126">
        <v>1</v>
      </c>
      <c r="F592" s="126"/>
      <c r="G592" s="127"/>
      <c r="H592" s="253"/>
      <c r="I592" s="129"/>
      <c r="J592" s="230"/>
      <c r="K592" s="148"/>
      <c r="L592" s="148"/>
      <c r="M592" s="148"/>
      <c r="N592" s="148"/>
      <c r="O592" s="148"/>
      <c r="P592" s="148"/>
      <c r="Q592" s="148"/>
      <c r="R592" s="148"/>
      <c r="S592" s="148"/>
      <c r="T592" s="148"/>
      <c r="U592" s="148"/>
      <c r="V592" s="148"/>
      <c r="W592" s="148"/>
      <c r="X592" s="148"/>
      <c r="Y592" s="148"/>
      <c r="Z592" s="148"/>
    </row>
    <row r="593" spans="1:26" ht="24" x14ac:dyDescent="0.25">
      <c r="A593" s="230"/>
      <c r="B593" s="49"/>
      <c r="C593" s="124" t="s">
        <v>2448</v>
      </c>
      <c r="D593" s="153">
        <f t="shared" si="44"/>
        <v>1</v>
      </c>
      <c r="E593" s="126">
        <v>1</v>
      </c>
      <c r="F593" s="126"/>
      <c r="G593" s="127"/>
      <c r="H593" s="253"/>
      <c r="I593" s="129"/>
      <c r="J593" s="230"/>
      <c r="K593" s="148"/>
      <c r="L593" s="148"/>
      <c r="M593" s="148"/>
      <c r="N593" s="148"/>
      <c r="O593" s="148"/>
      <c r="P593" s="148"/>
      <c r="Q593" s="148"/>
      <c r="R593" s="148"/>
      <c r="S593" s="148"/>
      <c r="T593" s="148"/>
      <c r="U593" s="148"/>
      <c r="V593" s="148"/>
      <c r="W593" s="148"/>
      <c r="X593" s="148"/>
      <c r="Y593" s="148"/>
      <c r="Z593" s="148"/>
    </row>
    <row r="594" spans="1:26" ht="36" x14ac:dyDescent="0.25">
      <c r="A594" s="230"/>
      <c r="B594" s="49"/>
      <c r="C594" s="124" t="s">
        <v>2449</v>
      </c>
      <c r="D594" s="153">
        <f t="shared" si="44"/>
        <v>1</v>
      </c>
      <c r="E594" s="126">
        <v>1</v>
      </c>
      <c r="F594" s="126"/>
      <c r="G594" s="127"/>
      <c r="H594" s="253"/>
      <c r="I594" s="129"/>
      <c r="J594" s="230"/>
      <c r="K594" s="148"/>
      <c r="L594" s="148"/>
      <c r="M594" s="148"/>
      <c r="N594" s="148"/>
      <c r="O594" s="148"/>
      <c r="P594" s="148"/>
      <c r="Q594" s="148"/>
      <c r="R594" s="148"/>
      <c r="S594" s="148"/>
      <c r="T594" s="148"/>
      <c r="U594" s="148"/>
      <c r="V594" s="148"/>
      <c r="W594" s="148"/>
      <c r="X594" s="148"/>
      <c r="Y594" s="148"/>
      <c r="Z594" s="148"/>
    </row>
    <row r="595" spans="1:26" ht="36" x14ac:dyDescent="0.25">
      <c r="A595" s="230"/>
      <c r="B595" s="49"/>
      <c r="C595" s="130" t="s">
        <v>5722</v>
      </c>
      <c r="D595" s="153">
        <f t="shared" ref="D595:D596" si="45">IF(E595="Justificado",0,1)</f>
        <v>1</v>
      </c>
      <c r="E595" s="126">
        <v>1</v>
      </c>
      <c r="F595" s="126"/>
      <c r="G595" s="127"/>
      <c r="H595" s="253"/>
      <c r="I595" s="129"/>
      <c r="J595" s="230"/>
      <c r="K595" s="148"/>
      <c r="L595" s="148"/>
      <c r="M595" s="148"/>
      <c r="N595" s="148"/>
      <c r="O595" s="148"/>
      <c r="P595" s="148"/>
      <c r="Q595" s="148"/>
      <c r="R595" s="148"/>
      <c r="S595" s="148"/>
      <c r="T595" s="148"/>
      <c r="U595" s="148"/>
      <c r="V595" s="148"/>
      <c r="W595" s="148"/>
      <c r="X595" s="148"/>
      <c r="Y595" s="148"/>
      <c r="Z595" s="148"/>
    </row>
    <row r="596" spans="1:26" x14ac:dyDescent="0.25">
      <c r="A596" s="230"/>
      <c r="B596" s="49"/>
      <c r="C596" s="124" t="s">
        <v>2784</v>
      </c>
      <c r="D596" s="153">
        <f t="shared" si="45"/>
        <v>1</v>
      </c>
      <c r="E596" s="126">
        <v>1</v>
      </c>
      <c r="F596" s="126"/>
      <c r="G596" s="127"/>
      <c r="H596" s="253"/>
      <c r="I596" s="129"/>
      <c r="J596" s="230"/>
      <c r="K596" s="148"/>
      <c r="L596" s="148"/>
      <c r="M596" s="148"/>
      <c r="N596" s="148"/>
      <c r="O596" s="148"/>
      <c r="P596" s="148"/>
      <c r="Q596" s="148"/>
      <c r="R596" s="148"/>
      <c r="S596" s="148"/>
      <c r="T596" s="148"/>
      <c r="U596" s="148"/>
      <c r="V596" s="148"/>
      <c r="W596" s="148"/>
      <c r="X596" s="148"/>
      <c r="Y596" s="148"/>
      <c r="Z596" s="148"/>
    </row>
    <row r="597" spans="1:26" x14ac:dyDescent="0.25">
      <c r="A597" s="230"/>
      <c r="B597" s="97"/>
      <c r="C597" s="254"/>
      <c r="D597" s="255"/>
      <c r="E597" s="255"/>
      <c r="F597" s="255"/>
      <c r="G597" s="255"/>
      <c r="H597" s="255"/>
      <c r="I597" s="98"/>
      <c r="J597" s="230"/>
      <c r="K597" s="148"/>
      <c r="L597" s="148"/>
      <c r="M597" s="148"/>
      <c r="N597" s="148"/>
      <c r="O597" s="148"/>
      <c r="P597" s="148"/>
      <c r="Q597" s="148"/>
      <c r="R597" s="148"/>
      <c r="S597" s="148"/>
      <c r="T597" s="148"/>
      <c r="U597" s="148"/>
      <c r="V597" s="148"/>
      <c r="W597" s="148"/>
      <c r="X597" s="148"/>
      <c r="Y597" s="148"/>
      <c r="Z597" s="148"/>
    </row>
    <row r="598" spans="1:26" x14ac:dyDescent="0.25">
      <c r="A598" s="230"/>
      <c r="B598" s="230"/>
      <c r="C598" s="256"/>
      <c r="D598" s="230"/>
      <c r="E598" s="230"/>
      <c r="F598" s="230"/>
      <c r="G598" s="230"/>
      <c r="H598" s="230"/>
      <c r="I598" s="230"/>
      <c r="J598" s="230"/>
      <c r="K598" s="148"/>
      <c r="L598" s="148"/>
      <c r="M598" s="148"/>
      <c r="N598" s="148"/>
      <c r="O598" s="148"/>
      <c r="P598" s="148"/>
      <c r="Q598" s="148"/>
      <c r="R598" s="148"/>
      <c r="S598" s="148"/>
      <c r="T598" s="148"/>
      <c r="U598" s="148"/>
      <c r="V598" s="148"/>
      <c r="W598" s="148"/>
      <c r="X598" s="148"/>
      <c r="Y598" s="148"/>
      <c r="Z598" s="148"/>
    </row>
    <row r="599" spans="1:26" x14ac:dyDescent="0.25">
      <c r="A599" s="230"/>
      <c r="B599" s="230"/>
      <c r="C599" s="256"/>
      <c r="D599" s="230"/>
      <c r="E599" s="230"/>
      <c r="F599" s="230"/>
      <c r="G599" s="230"/>
      <c r="H599" s="230"/>
      <c r="I599" s="230"/>
      <c r="J599" s="230"/>
      <c r="K599" s="148"/>
      <c r="L599" s="148"/>
      <c r="M599" s="148"/>
      <c r="N599" s="148"/>
      <c r="O599" s="148"/>
      <c r="P599" s="148"/>
      <c r="Q599" s="148"/>
      <c r="R599" s="148"/>
      <c r="S599" s="148"/>
      <c r="T599" s="148"/>
      <c r="U599" s="148"/>
      <c r="V599" s="148"/>
      <c r="W599" s="148"/>
      <c r="X599" s="148"/>
      <c r="Y599" s="148"/>
      <c r="Z599" s="148"/>
    </row>
    <row r="600" spans="1:26" x14ac:dyDescent="0.25">
      <c r="A600" s="230"/>
      <c r="B600" s="230"/>
      <c r="C600" s="256"/>
      <c r="D600" s="230"/>
      <c r="E600" s="230"/>
      <c r="F600" s="230"/>
      <c r="G600" s="230"/>
      <c r="H600" s="230"/>
      <c r="I600" s="230"/>
      <c r="J600" s="230"/>
      <c r="K600" s="148"/>
      <c r="L600" s="148"/>
      <c r="M600" s="148"/>
      <c r="N600" s="148"/>
      <c r="O600" s="148"/>
      <c r="P600" s="148"/>
      <c r="Q600" s="148"/>
      <c r="R600" s="148"/>
      <c r="S600" s="148"/>
      <c r="T600" s="148"/>
      <c r="U600" s="148"/>
      <c r="V600" s="148"/>
      <c r="W600" s="148"/>
      <c r="X600" s="148"/>
      <c r="Y600" s="148"/>
      <c r="Z600" s="148"/>
    </row>
    <row r="601" spans="1:26" x14ac:dyDescent="0.25">
      <c r="A601" s="230"/>
      <c r="B601" s="230"/>
      <c r="C601" s="256"/>
      <c r="D601" s="230"/>
      <c r="E601" s="230"/>
      <c r="F601" s="230"/>
      <c r="G601" s="230"/>
      <c r="H601" s="230"/>
      <c r="I601" s="230"/>
      <c r="J601" s="230"/>
      <c r="K601" s="148"/>
      <c r="L601" s="148"/>
      <c r="M601" s="148"/>
      <c r="N601" s="148"/>
      <c r="O601" s="148"/>
      <c r="P601" s="148"/>
      <c r="Q601" s="148"/>
      <c r="R601" s="148"/>
      <c r="S601" s="148"/>
      <c r="T601" s="148"/>
      <c r="U601" s="148"/>
      <c r="V601" s="148"/>
      <c r="W601" s="148"/>
      <c r="X601" s="148"/>
      <c r="Y601" s="148"/>
      <c r="Z601" s="148"/>
    </row>
    <row r="602" spans="1:26" x14ac:dyDescent="0.25">
      <c r="A602" s="230"/>
      <c r="B602" s="230"/>
      <c r="C602" s="256"/>
      <c r="D602" s="230"/>
      <c r="E602" s="230"/>
      <c r="F602" s="230"/>
      <c r="G602" s="230"/>
      <c r="H602" s="230"/>
      <c r="I602" s="230"/>
      <c r="J602" s="230"/>
      <c r="K602" s="148"/>
      <c r="L602" s="148"/>
      <c r="M602" s="148"/>
      <c r="N602" s="148"/>
      <c r="O602" s="148"/>
      <c r="P602" s="148"/>
      <c r="Q602" s="148"/>
      <c r="R602" s="148"/>
      <c r="S602" s="148"/>
      <c r="T602" s="148"/>
      <c r="U602" s="148"/>
      <c r="V602" s="148"/>
      <c r="W602" s="148"/>
      <c r="X602" s="148"/>
      <c r="Y602" s="148"/>
      <c r="Z602" s="148"/>
    </row>
    <row r="603" spans="1:26" x14ac:dyDescent="0.25">
      <c r="A603" s="230"/>
      <c r="B603" s="230"/>
      <c r="C603" s="256"/>
      <c r="D603" s="230"/>
      <c r="E603" s="230"/>
      <c r="F603" s="230"/>
      <c r="G603" s="230"/>
      <c r="H603" s="230"/>
      <c r="I603" s="230"/>
      <c r="J603" s="230"/>
      <c r="K603" s="148"/>
      <c r="L603" s="148"/>
      <c r="M603" s="148"/>
      <c r="N603" s="148"/>
      <c r="O603" s="148"/>
      <c r="P603" s="148"/>
      <c r="Q603" s="148"/>
      <c r="R603" s="148"/>
      <c r="S603" s="148"/>
      <c r="T603" s="148"/>
      <c r="U603" s="148"/>
      <c r="V603" s="148"/>
      <c r="W603" s="148"/>
      <c r="X603" s="148"/>
      <c r="Y603" s="148"/>
      <c r="Z603" s="148"/>
    </row>
    <row r="604" spans="1:26" ht="18.75" x14ac:dyDescent="0.25">
      <c r="A604" s="234"/>
      <c r="B604" s="407" t="s">
        <v>5723</v>
      </c>
      <c r="C604" s="408"/>
      <c r="D604" s="408"/>
      <c r="E604" s="408"/>
      <c r="F604" s="408"/>
      <c r="G604" s="408"/>
      <c r="H604" s="408"/>
      <c r="I604" s="243"/>
      <c r="J604" s="233"/>
      <c r="K604" s="105"/>
      <c r="L604" s="105"/>
      <c r="M604" s="105"/>
      <c r="N604" s="105"/>
      <c r="O604" s="105"/>
      <c r="P604" s="105"/>
      <c r="Q604" s="105"/>
      <c r="R604" s="105"/>
      <c r="S604" s="105"/>
      <c r="T604" s="105"/>
      <c r="U604" s="105"/>
      <c r="V604" s="105"/>
      <c r="W604" s="105"/>
      <c r="X604" s="105"/>
      <c r="Y604" s="105"/>
      <c r="Z604" s="105"/>
    </row>
    <row r="605" spans="1:26" x14ac:dyDescent="0.25">
      <c r="A605" s="234"/>
      <c r="B605" s="232"/>
      <c r="C605" s="232"/>
      <c r="D605" s="232"/>
      <c r="E605" s="232"/>
      <c r="F605" s="232"/>
      <c r="G605" s="232"/>
      <c r="H605" s="232"/>
      <c r="I605" s="232"/>
      <c r="J605" s="233"/>
      <c r="K605" s="105"/>
      <c r="L605" s="105"/>
      <c r="M605" s="105"/>
      <c r="N605" s="105"/>
      <c r="O605" s="105"/>
      <c r="P605" s="105"/>
      <c r="Q605" s="105"/>
      <c r="R605" s="105"/>
      <c r="S605" s="105"/>
      <c r="T605" s="105"/>
      <c r="U605" s="105"/>
      <c r="V605" s="105"/>
      <c r="W605" s="105"/>
      <c r="X605" s="105"/>
      <c r="Y605" s="105"/>
      <c r="Z605" s="105"/>
    </row>
    <row r="606" spans="1:26" x14ac:dyDescent="0.25">
      <c r="A606" s="234"/>
      <c r="B606" s="232"/>
      <c r="C606" s="244" t="s">
        <v>1478</v>
      </c>
      <c r="D606" s="244"/>
      <c r="E606" s="245">
        <f>IF(SUM(D615:D626)=0,"NA",SUM(E615:E626)/SUM(D615:D626))</f>
        <v>1</v>
      </c>
      <c r="F606" s="246"/>
      <c r="G606" s="248"/>
      <c r="H606" s="234"/>
      <c r="I606" s="232"/>
      <c r="J606" s="233"/>
      <c r="K606" s="105"/>
      <c r="L606" s="105"/>
      <c r="M606" s="105"/>
      <c r="N606" s="105"/>
      <c r="O606" s="105"/>
      <c r="P606" s="105"/>
      <c r="Q606" s="105"/>
      <c r="R606" s="105"/>
      <c r="S606" s="105"/>
      <c r="T606" s="105"/>
      <c r="U606" s="105"/>
      <c r="V606" s="105"/>
      <c r="W606" s="105"/>
      <c r="X606" s="105"/>
      <c r="Y606" s="105"/>
      <c r="Z606" s="105"/>
    </row>
    <row r="607" spans="1:26" x14ac:dyDescent="0.25">
      <c r="A607" s="234"/>
      <c r="B607" s="234"/>
      <c r="C607" s="244" t="s">
        <v>1480</v>
      </c>
      <c r="D607" s="244"/>
      <c r="E607" s="245">
        <f>IF(SUM(D615:D626)=0,"NA",SUM(E631:E639)/SUM(D631:D639))</f>
        <v>1</v>
      </c>
      <c r="F607" s="246"/>
      <c r="G607" s="248"/>
      <c r="H607" s="234"/>
      <c r="I607" s="232"/>
      <c r="J607" s="233"/>
      <c r="K607" s="105"/>
      <c r="L607" s="105"/>
      <c r="M607" s="105"/>
      <c r="N607" s="105"/>
      <c r="O607" s="105"/>
      <c r="P607" s="105"/>
      <c r="Q607" s="105"/>
      <c r="R607" s="105"/>
      <c r="S607" s="105"/>
      <c r="T607" s="105"/>
      <c r="U607" s="105"/>
      <c r="V607" s="105"/>
      <c r="W607" s="105"/>
      <c r="X607" s="105"/>
      <c r="Y607" s="105"/>
      <c r="Z607" s="105"/>
    </row>
    <row r="608" spans="1:26" x14ac:dyDescent="0.25">
      <c r="A608" s="234"/>
      <c r="B608" s="234"/>
      <c r="C608" s="244" t="s">
        <v>1482</v>
      </c>
      <c r="D608" s="244"/>
      <c r="E608" s="177">
        <f>IF(SUM(D615:D626)=0,"NA",E606*0.6+E607*0.4)</f>
        <v>1</v>
      </c>
      <c r="F608" s="249"/>
      <c r="G608" s="235" t="s">
        <v>4551</v>
      </c>
      <c r="H608" s="234"/>
      <c r="I608" s="232"/>
      <c r="J608" s="233"/>
      <c r="K608" s="105"/>
      <c r="L608" s="105"/>
      <c r="M608" s="105"/>
      <c r="N608" s="105"/>
      <c r="O608" s="105"/>
      <c r="P608" s="105"/>
      <c r="Q608" s="105"/>
      <c r="R608" s="105"/>
      <c r="S608" s="105"/>
      <c r="T608" s="105"/>
      <c r="U608" s="105"/>
      <c r="V608" s="105"/>
      <c r="W608" s="105"/>
      <c r="X608" s="105"/>
      <c r="Y608" s="105"/>
      <c r="Z608" s="105"/>
    </row>
    <row r="609" spans="1:26" x14ac:dyDescent="0.25">
      <c r="A609" s="234"/>
      <c r="B609" s="234"/>
      <c r="C609" s="234"/>
      <c r="D609" s="234"/>
      <c r="E609" s="236"/>
      <c r="F609" s="236"/>
      <c r="G609" s="234"/>
      <c r="H609" s="234"/>
      <c r="I609" s="232"/>
      <c r="J609" s="233"/>
      <c r="K609" s="105"/>
      <c r="L609" s="105"/>
      <c r="M609" s="105"/>
      <c r="N609" s="105"/>
      <c r="O609" s="105"/>
      <c r="P609" s="105"/>
      <c r="Q609" s="105"/>
      <c r="R609" s="105"/>
      <c r="S609" s="105"/>
      <c r="T609" s="105"/>
      <c r="U609" s="105"/>
      <c r="V609" s="105"/>
      <c r="W609" s="105"/>
      <c r="X609" s="105"/>
      <c r="Y609" s="105"/>
      <c r="Z609" s="105"/>
    </row>
    <row r="610" spans="1:26" x14ac:dyDescent="0.25">
      <c r="A610" s="230"/>
      <c r="B610" s="231"/>
      <c r="C610" s="232"/>
      <c r="D610" s="231"/>
      <c r="E610" s="231"/>
      <c r="F610" s="231"/>
      <c r="G610" s="231"/>
      <c r="H610" s="232"/>
      <c r="I610" s="232"/>
      <c r="J610" s="233"/>
      <c r="K610" s="148"/>
      <c r="L610" s="148"/>
      <c r="M610" s="148"/>
      <c r="N610" s="148"/>
      <c r="O610" s="148"/>
      <c r="P610" s="148"/>
      <c r="Q610" s="148"/>
      <c r="R610" s="148"/>
      <c r="S610" s="148"/>
      <c r="T610" s="148"/>
      <c r="U610" s="148"/>
      <c r="V610" s="148"/>
      <c r="W610" s="148"/>
      <c r="X610" s="148"/>
      <c r="Y610" s="148"/>
      <c r="Z610" s="148"/>
    </row>
    <row r="611" spans="1:26" x14ac:dyDescent="0.25">
      <c r="A611" s="230"/>
      <c r="B611" s="91"/>
      <c r="C611" s="251"/>
      <c r="D611" s="252"/>
      <c r="E611" s="409"/>
      <c r="F611" s="410"/>
      <c r="G611" s="410"/>
      <c r="H611" s="252"/>
      <c r="I611" s="92"/>
      <c r="J611" s="233"/>
      <c r="K611" s="148"/>
      <c r="L611" s="148"/>
      <c r="M611" s="148"/>
      <c r="N611" s="148"/>
      <c r="O611" s="148"/>
      <c r="P611" s="148"/>
      <c r="Q611" s="148"/>
      <c r="R611" s="148"/>
      <c r="S611" s="148"/>
      <c r="T611" s="148"/>
      <c r="U611" s="148"/>
      <c r="V611" s="148"/>
      <c r="W611" s="148"/>
      <c r="X611" s="148"/>
      <c r="Y611" s="148"/>
      <c r="Z611" s="148"/>
    </row>
    <row r="612" spans="1:26" x14ac:dyDescent="0.25">
      <c r="A612" s="230"/>
      <c r="B612" s="49"/>
      <c r="C612" s="234" t="s">
        <v>1484</v>
      </c>
      <c r="D612" s="253"/>
      <c r="E612" s="253"/>
      <c r="F612" s="253"/>
      <c r="G612" s="253"/>
      <c r="H612" s="253"/>
      <c r="I612" s="93"/>
      <c r="J612" s="233"/>
      <c r="K612" s="148"/>
      <c r="L612" s="148"/>
      <c r="M612" s="148"/>
      <c r="N612" s="148"/>
      <c r="O612" s="148"/>
      <c r="P612" s="148"/>
      <c r="Q612" s="148"/>
      <c r="R612" s="148"/>
      <c r="S612" s="148"/>
      <c r="T612" s="148"/>
      <c r="U612" s="148"/>
      <c r="V612" s="148"/>
      <c r="W612" s="148"/>
      <c r="X612" s="148"/>
      <c r="Y612" s="148"/>
      <c r="Z612" s="148"/>
    </row>
    <row r="613" spans="1:26" x14ac:dyDescent="0.25">
      <c r="A613" s="230"/>
      <c r="B613" s="123"/>
      <c r="C613" s="234"/>
      <c r="D613" s="253"/>
      <c r="E613" s="253"/>
      <c r="F613" s="253"/>
      <c r="G613" s="253"/>
      <c r="H613" s="253"/>
      <c r="I613" s="93"/>
      <c r="J613" s="233"/>
      <c r="K613" s="148"/>
      <c r="L613" s="148"/>
      <c r="M613" s="148"/>
      <c r="N613" s="148"/>
      <c r="O613" s="148"/>
      <c r="P613" s="148"/>
      <c r="Q613" s="148"/>
      <c r="R613" s="148"/>
      <c r="S613" s="148"/>
      <c r="T613" s="148"/>
      <c r="U613" s="148"/>
      <c r="V613" s="148"/>
      <c r="W613" s="148"/>
      <c r="X613" s="148"/>
      <c r="Y613" s="148"/>
      <c r="Z613" s="148"/>
    </row>
    <row r="614" spans="1:26" x14ac:dyDescent="0.25">
      <c r="A614" s="230"/>
      <c r="B614" s="123"/>
      <c r="C614" s="232" t="s">
        <v>726</v>
      </c>
      <c r="D614" s="231"/>
      <c r="E614" s="231" t="s">
        <v>1485</v>
      </c>
      <c r="F614" s="231" t="s">
        <v>712</v>
      </c>
      <c r="G614" s="231" t="s">
        <v>1486</v>
      </c>
      <c r="H614" s="253"/>
      <c r="I614" s="93"/>
      <c r="J614" s="233"/>
      <c r="K614" s="148"/>
      <c r="L614" s="148"/>
      <c r="M614" s="148"/>
      <c r="N614" s="148"/>
      <c r="O614" s="148"/>
      <c r="P614" s="148"/>
      <c r="Q614" s="148"/>
      <c r="R614" s="148"/>
      <c r="S614" s="148"/>
      <c r="T614" s="148"/>
      <c r="U614" s="148"/>
      <c r="V614" s="148"/>
      <c r="W614" s="148"/>
      <c r="X614" s="148"/>
      <c r="Y614" s="148"/>
      <c r="Z614" s="148"/>
    </row>
    <row r="615" spans="1:26" x14ac:dyDescent="0.25">
      <c r="A615" s="230"/>
      <c r="B615" s="49"/>
      <c r="C615" s="124" t="s">
        <v>1487</v>
      </c>
      <c r="D615" s="153">
        <f t="shared" ref="D615:D623" si="46">IF(E615="Justificado",0,1)</f>
        <v>1</v>
      </c>
      <c r="E615" s="126">
        <v>1</v>
      </c>
      <c r="F615" s="126"/>
      <c r="G615" s="127"/>
      <c r="H615" s="253"/>
      <c r="I615" s="93"/>
      <c r="J615" s="230"/>
      <c r="K615" s="148"/>
      <c r="L615" s="148"/>
      <c r="M615" s="148"/>
      <c r="N615" s="148"/>
      <c r="O615" s="148"/>
      <c r="P615" s="148"/>
      <c r="Q615" s="148"/>
      <c r="R615" s="148"/>
      <c r="S615" s="148"/>
      <c r="T615" s="148"/>
      <c r="U615" s="148"/>
      <c r="V615" s="148"/>
      <c r="W615" s="148"/>
      <c r="X615" s="148"/>
      <c r="Y615" s="148"/>
      <c r="Z615" s="148"/>
    </row>
    <row r="616" spans="1:26" ht="24" x14ac:dyDescent="0.25">
      <c r="A616" s="230"/>
      <c r="B616" s="49"/>
      <c r="C616" s="124" t="s">
        <v>1488</v>
      </c>
      <c r="D616" s="153">
        <f t="shared" si="46"/>
        <v>1</v>
      </c>
      <c r="E616" s="126">
        <v>1</v>
      </c>
      <c r="F616" s="126"/>
      <c r="G616" s="127"/>
      <c r="H616" s="253"/>
      <c r="I616" s="93"/>
      <c r="J616" s="230"/>
      <c r="K616" s="148"/>
      <c r="L616" s="148"/>
      <c r="M616" s="148"/>
      <c r="N616" s="148"/>
      <c r="O616" s="148"/>
      <c r="P616" s="148"/>
      <c r="Q616" s="148"/>
      <c r="R616" s="148"/>
      <c r="S616" s="148"/>
      <c r="T616" s="148"/>
      <c r="U616" s="148"/>
      <c r="V616" s="148"/>
      <c r="W616" s="148"/>
      <c r="X616" s="148"/>
      <c r="Y616" s="148"/>
      <c r="Z616" s="148"/>
    </row>
    <row r="617" spans="1:26" ht="24" x14ac:dyDescent="0.25">
      <c r="A617" s="230"/>
      <c r="B617" s="49"/>
      <c r="C617" s="128" t="s">
        <v>5724</v>
      </c>
      <c r="D617" s="153">
        <f t="shared" si="46"/>
        <v>1</v>
      </c>
      <c r="E617" s="126">
        <v>1</v>
      </c>
      <c r="F617" s="126"/>
      <c r="G617" s="127"/>
      <c r="H617" s="253"/>
      <c r="I617" s="93"/>
      <c r="J617" s="230"/>
      <c r="K617" s="148"/>
      <c r="L617" s="148"/>
      <c r="M617" s="148"/>
      <c r="N617" s="148"/>
      <c r="O617" s="148"/>
      <c r="P617" s="148"/>
      <c r="Q617" s="148"/>
      <c r="R617" s="148"/>
      <c r="S617" s="148"/>
      <c r="T617" s="148"/>
      <c r="U617" s="148"/>
      <c r="V617" s="148"/>
      <c r="W617" s="148"/>
      <c r="X617" s="148"/>
      <c r="Y617" s="148"/>
      <c r="Z617" s="148"/>
    </row>
    <row r="618" spans="1:26" x14ac:dyDescent="0.25">
      <c r="A618" s="230"/>
      <c r="B618" s="49"/>
      <c r="C618" s="128" t="s">
        <v>5715</v>
      </c>
      <c r="D618" s="153">
        <f t="shared" si="46"/>
        <v>1</v>
      </c>
      <c r="E618" s="126">
        <v>1</v>
      </c>
      <c r="F618" s="126"/>
      <c r="G618" s="127"/>
      <c r="H618" s="253"/>
      <c r="I618" s="93"/>
      <c r="J618" s="230"/>
      <c r="K618" s="148"/>
      <c r="L618" s="148"/>
      <c r="M618" s="148"/>
      <c r="N618" s="148"/>
      <c r="O618" s="148"/>
      <c r="P618" s="148"/>
      <c r="Q618" s="148"/>
      <c r="R618" s="148"/>
      <c r="S618" s="148"/>
      <c r="T618" s="148"/>
      <c r="U618" s="148"/>
      <c r="V618" s="148"/>
      <c r="W618" s="148"/>
      <c r="X618" s="148"/>
      <c r="Y618" s="148"/>
      <c r="Z618" s="148"/>
    </row>
    <row r="619" spans="1:26" x14ac:dyDescent="0.25">
      <c r="A619" s="230"/>
      <c r="B619" s="49"/>
      <c r="C619" s="128" t="s">
        <v>5716</v>
      </c>
      <c r="D619" s="153">
        <f t="shared" si="46"/>
        <v>1</v>
      </c>
      <c r="E619" s="126">
        <v>1</v>
      </c>
      <c r="F619" s="126"/>
      <c r="G619" s="127"/>
      <c r="H619" s="253"/>
      <c r="I619" s="93"/>
      <c r="J619" s="230"/>
      <c r="K619" s="148"/>
      <c r="L619" s="148"/>
      <c r="M619" s="148"/>
      <c r="N619" s="148"/>
      <c r="O619" s="148"/>
      <c r="P619" s="148"/>
      <c r="Q619" s="148"/>
      <c r="R619" s="148"/>
      <c r="S619" s="148"/>
      <c r="T619" s="148"/>
      <c r="U619" s="148"/>
      <c r="V619" s="148"/>
      <c r="W619" s="148"/>
      <c r="X619" s="148"/>
      <c r="Y619" s="148"/>
      <c r="Z619" s="148"/>
    </row>
    <row r="620" spans="1:26" ht="24" x14ac:dyDescent="0.25">
      <c r="A620" s="230"/>
      <c r="B620" s="49"/>
      <c r="C620" s="128" t="s">
        <v>5725</v>
      </c>
      <c r="D620" s="153">
        <f t="shared" si="46"/>
        <v>1</v>
      </c>
      <c r="E620" s="126">
        <v>1</v>
      </c>
      <c r="F620" s="126"/>
      <c r="G620" s="127"/>
      <c r="H620" s="253"/>
      <c r="I620" s="93"/>
      <c r="J620" s="230"/>
      <c r="K620" s="148"/>
      <c r="L620" s="148"/>
      <c r="M620" s="148"/>
      <c r="N620" s="148"/>
      <c r="O620" s="148"/>
      <c r="P620" s="148"/>
      <c r="Q620" s="148"/>
      <c r="R620" s="148"/>
      <c r="S620" s="148"/>
      <c r="T620" s="148"/>
      <c r="U620" s="148"/>
      <c r="V620" s="148"/>
      <c r="W620" s="148"/>
      <c r="X620" s="148"/>
      <c r="Y620" s="148"/>
      <c r="Z620" s="148"/>
    </row>
    <row r="621" spans="1:26" ht="24" x14ac:dyDescent="0.25">
      <c r="A621" s="230"/>
      <c r="B621" s="49"/>
      <c r="C621" s="128" t="s">
        <v>5726</v>
      </c>
      <c r="D621" s="153">
        <f t="shared" si="46"/>
        <v>1</v>
      </c>
      <c r="E621" s="126">
        <v>1</v>
      </c>
      <c r="F621" s="126"/>
      <c r="G621" s="127"/>
      <c r="H621" s="253"/>
      <c r="I621" s="93"/>
      <c r="J621" s="230"/>
      <c r="K621" s="148"/>
      <c r="L621" s="148"/>
      <c r="M621" s="148"/>
      <c r="N621" s="148"/>
      <c r="O621" s="148"/>
      <c r="P621" s="148"/>
      <c r="Q621" s="148"/>
      <c r="R621" s="148"/>
      <c r="S621" s="148"/>
      <c r="T621" s="148"/>
      <c r="U621" s="148"/>
      <c r="V621" s="148"/>
      <c r="W621" s="148"/>
      <c r="X621" s="148"/>
      <c r="Y621" s="148"/>
      <c r="Z621" s="148"/>
    </row>
    <row r="622" spans="1:26" ht="24" x14ac:dyDescent="0.25">
      <c r="A622" s="230"/>
      <c r="B622" s="49"/>
      <c r="C622" s="128" t="s">
        <v>5727</v>
      </c>
      <c r="D622" s="153">
        <f t="shared" si="46"/>
        <v>1</v>
      </c>
      <c r="E622" s="126">
        <v>1</v>
      </c>
      <c r="F622" s="126"/>
      <c r="G622" s="127"/>
      <c r="H622" s="253"/>
      <c r="I622" s="93"/>
      <c r="J622" s="230"/>
      <c r="K622" s="148"/>
      <c r="L622" s="148"/>
      <c r="M622" s="148"/>
      <c r="N622" s="148"/>
      <c r="O622" s="148"/>
      <c r="P622" s="148"/>
      <c r="Q622" s="148"/>
      <c r="R622" s="148"/>
      <c r="S622" s="148"/>
      <c r="T622" s="148"/>
      <c r="U622" s="148"/>
      <c r="V622" s="148"/>
      <c r="W622" s="148"/>
      <c r="X622" s="148"/>
      <c r="Y622" s="148"/>
      <c r="Z622" s="148"/>
    </row>
    <row r="623" spans="1:26" ht="24" x14ac:dyDescent="0.25">
      <c r="A623" s="230"/>
      <c r="B623" s="49"/>
      <c r="C623" s="128" t="s">
        <v>5728</v>
      </c>
      <c r="D623" s="153">
        <f t="shared" si="46"/>
        <v>1</v>
      </c>
      <c r="E623" s="126">
        <v>1</v>
      </c>
      <c r="F623" s="126"/>
      <c r="G623" s="127"/>
      <c r="H623" s="253"/>
      <c r="I623" s="93"/>
      <c r="J623" s="230"/>
      <c r="K623" s="148"/>
      <c r="L623" s="148"/>
      <c r="M623" s="148"/>
      <c r="N623" s="148"/>
      <c r="O623" s="148"/>
      <c r="P623" s="148"/>
      <c r="Q623" s="148"/>
      <c r="R623" s="148"/>
      <c r="S623" s="148"/>
      <c r="T623" s="148"/>
      <c r="U623" s="148"/>
      <c r="V623" s="148"/>
      <c r="W623" s="148"/>
      <c r="X623" s="148"/>
      <c r="Y623" s="148"/>
      <c r="Z623" s="148"/>
    </row>
    <row r="624" spans="1:26" ht="24" x14ac:dyDescent="0.25">
      <c r="A624" s="230"/>
      <c r="B624" s="49"/>
      <c r="C624" s="128" t="s">
        <v>5729</v>
      </c>
      <c r="D624" s="153">
        <f t="shared" ref="D624:D626" si="47">IF(E624="Justificado",0,1)</f>
        <v>1</v>
      </c>
      <c r="E624" s="126">
        <v>1</v>
      </c>
      <c r="F624" s="126"/>
      <c r="G624" s="127"/>
      <c r="H624" s="253"/>
      <c r="I624" s="93"/>
      <c r="J624" s="230"/>
      <c r="K624" s="148"/>
      <c r="L624" s="148"/>
      <c r="M624" s="148"/>
      <c r="N624" s="148"/>
      <c r="O624" s="148"/>
      <c r="P624" s="148"/>
      <c r="Q624" s="148"/>
      <c r="R624" s="148"/>
      <c r="S624" s="148"/>
      <c r="T624" s="148"/>
      <c r="U624" s="148"/>
      <c r="V624" s="148"/>
      <c r="W624" s="148"/>
      <c r="X624" s="148"/>
      <c r="Y624" s="148"/>
      <c r="Z624" s="148"/>
    </row>
    <row r="625" spans="1:26" ht="24" x14ac:dyDescent="0.25">
      <c r="A625" s="230"/>
      <c r="B625" s="49"/>
      <c r="C625" s="128" t="s">
        <v>5730</v>
      </c>
      <c r="D625" s="153">
        <f t="shared" si="47"/>
        <v>1</v>
      </c>
      <c r="E625" s="126">
        <v>1</v>
      </c>
      <c r="F625" s="126"/>
      <c r="G625" s="127"/>
      <c r="H625" s="253"/>
      <c r="I625" s="93"/>
      <c r="J625" s="230"/>
      <c r="K625" s="148"/>
      <c r="L625" s="148"/>
      <c r="M625" s="148"/>
      <c r="N625" s="148"/>
      <c r="O625" s="148"/>
      <c r="P625" s="148"/>
      <c r="Q625" s="148"/>
      <c r="R625" s="148"/>
      <c r="S625" s="148"/>
      <c r="T625" s="148"/>
      <c r="U625" s="148"/>
      <c r="V625" s="148"/>
      <c r="W625" s="148"/>
      <c r="X625" s="148"/>
      <c r="Y625" s="148"/>
      <c r="Z625" s="148"/>
    </row>
    <row r="626" spans="1:26" ht="24" x14ac:dyDescent="0.25">
      <c r="A626" s="230"/>
      <c r="B626" s="49"/>
      <c r="C626" s="128" t="s">
        <v>5731</v>
      </c>
      <c r="D626" s="153">
        <f t="shared" si="47"/>
        <v>1</v>
      </c>
      <c r="E626" s="126">
        <v>1</v>
      </c>
      <c r="F626" s="126"/>
      <c r="G626" s="127"/>
      <c r="H626" s="253"/>
      <c r="I626" s="93"/>
      <c r="J626" s="230"/>
      <c r="K626" s="148"/>
      <c r="L626" s="148"/>
      <c r="M626" s="148"/>
      <c r="N626" s="148"/>
      <c r="O626" s="148"/>
      <c r="P626" s="148"/>
      <c r="Q626" s="148"/>
      <c r="R626" s="148"/>
      <c r="S626" s="148"/>
      <c r="T626" s="148"/>
      <c r="U626" s="148"/>
      <c r="V626" s="148"/>
      <c r="W626" s="148"/>
      <c r="X626" s="148"/>
      <c r="Y626" s="148"/>
      <c r="Z626" s="148"/>
    </row>
    <row r="627" spans="1:26" x14ac:dyDescent="0.25">
      <c r="A627" s="230"/>
      <c r="B627" s="49"/>
      <c r="C627" s="234"/>
      <c r="D627" s="253"/>
      <c r="E627" s="253"/>
      <c r="F627" s="253"/>
      <c r="G627" s="253"/>
      <c r="H627" s="253"/>
      <c r="I627" s="129"/>
      <c r="J627" s="230"/>
      <c r="K627" s="148"/>
      <c r="L627" s="148"/>
      <c r="M627" s="148"/>
      <c r="N627" s="148"/>
      <c r="O627" s="148"/>
      <c r="P627" s="148"/>
      <c r="Q627" s="148"/>
      <c r="R627" s="148"/>
      <c r="S627" s="148"/>
      <c r="T627" s="148"/>
      <c r="U627" s="148"/>
      <c r="V627" s="148"/>
      <c r="W627" s="148"/>
      <c r="X627" s="148"/>
      <c r="Y627" s="148"/>
      <c r="Z627" s="148"/>
    </row>
    <row r="628" spans="1:26" x14ac:dyDescent="0.25">
      <c r="A628" s="230"/>
      <c r="B628" s="49"/>
      <c r="C628" s="234" t="s">
        <v>1480</v>
      </c>
      <c r="D628" s="253"/>
      <c r="E628" s="253"/>
      <c r="F628" s="253"/>
      <c r="G628" s="253"/>
      <c r="H628" s="253"/>
      <c r="I628" s="129"/>
      <c r="J628" s="230"/>
      <c r="K628" s="148"/>
      <c r="L628" s="148"/>
      <c r="M628" s="148"/>
      <c r="N628" s="148"/>
      <c r="O628" s="148"/>
      <c r="P628" s="148"/>
      <c r="Q628" s="148"/>
      <c r="R628" s="148"/>
      <c r="S628" s="148"/>
      <c r="T628" s="148"/>
      <c r="U628" s="148"/>
      <c r="V628" s="148"/>
      <c r="W628" s="148"/>
      <c r="X628" s="148"/>
      <c r="Y628" s="148"/>
      <c r="Z628" s="148"/>
    </row>
    <row r="629" spans="1:26" x14ac:dyDescent="0.25">
      <c r="A629" s="230"/>
      <c r="B629" s="49"/>
      <c r="C629" s="234"/>
      <c r="D629" s="253"/>
      <c r="E629" s="253"/>
      <c r="F629" s="253"/>
      <c r="G629" s="253"/>
      <c r="H629" s="253"/>
      <c r="I629" s="129"/>
      <c r="J629" s="230"/>
      <c r="K629" s="148"/>
      <c r="L629" s="148"/>
      <c r="M629" s="148"/>
      <c r="N629" s="148"/>
      <c r="O629" s="148"/>
      <c r="P629" s="148"/>
      <c r="Q629" s="148"/>
      <c r="R629" s="148"/>
      <c r="S629" s="148"/>
      <c r="T629" s="148"/>
      <c r="U629" s="148"/>
      <c r="V629" s="148"/>
      <c r="W629" s="148"/>
      <c r="X629" s="148"/>
      <c r="Y629" s="148"/>
      <c r="Z629" s="148"/>
    </row>
    <row r="630" spans="1:26" x14ac:dyDescent="0.25">
      <c r="A630" s="230"/>
      <c r="B630" s="49"/>
      <c r="C630" s="232" t="s">
        <v>726</v>
      </c>
      <c r="D630" s="231"/>
      <c r="E630" s="231" t="s">
        <v>1485</v>
      </c>
      <c r="F630" s="231" t="s">
        <v>712</v>
      </c>
      <c r="G630" s="231" t="s">
        <v>1486</v>
      </c>
      <c r="H630" s="253"/>
      <c r="I630" s="129"/>
      <c r="J630" s="230"/>
      <c r="K630" s="148"/>
      <c r="L630" s="148"/>
      <c r="M630" s="148"/>
      <c r="N630" s="148"/>
      <c r="O630" s="148"/>
      <c r="P630" s="148"/>
      <c r="Q630" s="148"/>
      <c r="R630" s="148"/>
      <c r="S630" s="148"/>
      <c r="T630" s="148"/>
      <c r="U630" s="148"/>
      <c r="V630" s="148"/>
      <c r="W630" s="148"/>
      <c r="X630" s="148"/>
      <c r="Y630" s="148"/>
      <c r="Z630" s="148"/>
    </row>
    <row r="631" spans="1:26" x14ac:dyDescent="0.25">
      <c r="A631" s="230"/>
      <c r="B631" s="49"/>
      <c r="C631" s="130" t="s">
        <v>5732</v>
      </c>
      <c r="D631" s="153">
        <f t="shared" ref="D631:D637" si="48">IF(E631="Justificado",0,1)</f>
        <v>1</v>
      </c>
      <c r="E631" s="126">
        <v>1</v>
      </c>
      <c r="F631" s="126"/>
      <c r="G631" s="127"/>
      <c r="H631" s="253"/>
      <c r="I631" s="129"/>
      <c r="J631" s="230"/>
      <c r="K631" s="148"/>
      <c r="L631" s="148"/>
      <c r="M631" s="148"/>
      <c r="N631" s="148"/>
      <c r="O631" s="148"/>
      <c r="P631" s="148"/>
      <c r="Q631" s="148"/>
      <c r="R631" s="148"/>
      <c r="S631" s="148"/>
      <c r="T631" s="148"/>
      <c r="U631" s="148"/>
      <c r="V631" s="148"/>
      <c r="W631" s="148"/>
      <c r="X631" s="148"/>
      <c r="Y631" s="148"/>
      <c r="Z631" s="148"/>
    </row>
    <row r="632" spans="1:26" ht="36" x14ac:dyDescent="0.25">
      <c r="A632" s="230"/>
      <c r="B632" s="49"/>
      <c r="C632" s="124" t="s">
        <v>5008</v>
      </c>
      <c r="D632" s="153">
        <f t="shared" si="48"/>
        <v>1</v>
      </c>
      <c r="E632" s="126">
        <v>1</v>
      </c>
      <c r="F632" s="126"/>
      <c r="G632" s="127"/>
      <c r="H632" s="253"/>
      <c r="I632" s="129"/>
      <c r="J632" s="230"/>
      <c r="K632" s="148"/>
      <c r="L632" s="148"/>
      <c r="M632" s="148"/>
      <c r="N632" s="148"/>
      <c r="O632" s="148"/>
      <c r="P632" s="148"/>
      <c r="Q632" s="148"/>
      <c r="R632" s="148"/>
      <c r="S632" s="148"/>
      <c r="T632" s="148"/>
      <c r="U632" s="148"/>
      <c r="V632" s="148"/>
      <c r="W632" s="148"/>
      <c r="X632" s="148"/>
      <c r="Y632" s="148"/>
      <c r="Z632" s="148"/>
    </row>
    <row r="633" spans="1:26" ht="36" x14ac:dyDescent="0.25">
      <c r="A633" s="230"/>
      <c r="B633" s="49"/>
      <c r="C633" s="124" t="s">
        <v>5009</v>
      </c>
      <c r="D633" s="153">
        <f t="shared" si="48"/>
        <v>1</v>
      </c>
      <c r="E633" s="126">
        <v>1</v>
      </c>
      <c r="F633" s="126"/>
      <c r="G633" s="127"/>
      <c r="H633" s="253"/>
      <c r="I633" s="129"/>
      <c r="J633" s="230"/>
      <c r="K633" s="148"/>
      <c r="L633" s="148"/>
      <c r="M633" s="148"/>
      <c r="N633" s="148"/>
      <c r="O633" s="148"/>
      <c r="P633" s="148"/>
      <c r="Q633" s="148"/>
      <c r="R633" s="148"/>
      <c r="S633" s="148"/>
      <c r="T633" s="148"/>
      <c r="U633" s="148"/>
      <c r="V633" s="148"/>
      <c r="W633" s="148"/>
      <c r="X633" s="148"/>
      <c r="Y633" s="148"/>
      <c r="Z633" s="148"/>
    </row>
    <row r="634" spans="1:26" ht="36" x14ac:dyDescent="0.25">
      <c r="A634" s="230"/>
      <c r="B634" s="49"/>
      <c r="C634" s="124" t="s">
        <v>5010</v>
      </c>
      <c r="D634" s="153">
        <f t="shared" si="48"/>
        <v>1</v>
      </c>
      <c r="E634" s="126">
        <v>1</v>
      </c>
      <c r="F634" s="126"/>
      <c r="G634" s="127"/>
      <c r="H634" s="253"/>
      <c r="I634" s="129"/>
      <c r="J634" s="230"/>
      <c r="K634" s="148"/>
      <c r="L634" s="148"/>
      <c r="M634" s="148"/>
      <c r="N634" s="148"/>
      <c r="O634" s="148"/>
      <c r="P634" s="148"/>
      <c r="Q634" s="148"/>
      <c r="R634" s="148"/>
      <c r="S634" s="148"/>
      <c r="T634" s="148"/>
      <c r="U634" s="148"/>
      <c r="V634" s="148"/>
      <c r="W634" s="148"/>
      <c r="X634" s="148"/>
      <c r="Y634" s="148"/>
      <c r="Z634" s="148"/>
    </row>
    <row r="635" spans="1:26" ht="24" x14ac:dyDescent="0.25">
      <c r="A635" s="230"/>
      <c r="B635" s="49"/>
      <c r="C635" s="124" t="s">
        <v>5011</v>
      </c>
      <c r="D635" s="153">
        <f t="shared" si="48"/>
        <v>1</v>
      </c>
      <c r="E635" s="126">
        <v>1</v>
      </c>
      <c r="F635" s="126"/>
      <c r="G635" s="127"/>
      <c r="H635" s="253"/>
      <c r="I635" s="129"/>
      <c r="J635" s="230"/>
      <c r="K635" s="148"/>
      <c r="L635" s="148"/>
      <c r="M635" s="148"/>
      <c r="N635" s="148"/>
      <c r="O635" s="148"/>
      <c r="P635" s="148"/>
      <c r="Q635" s="148"/>
      <c r="R635" s="148"/>
      <c r="S635" s="148"/>
      <c r="T635" s="148"/>
      <c r="U635" s="148"/>
      <c r="V635" s="148"/>
      <c r="W635" s="148"/>
      <c r="X635" s="148"/>
      <c r="Y635" s="148"/>
      <c r="Z635" s="148"/>
    </row>
    <row r="636" spans="1:26" ht="24" x14ac:dyDescent="0.25">
      <c r="A636" s="230"/>
      <c r="B636" s="49"/>
      <c r="C636" s="124" t="s">
        <v>5012</v>
      </c>
      <c r="D636" s="153">
        <f t="shared" si="48"/>
        <v>1</v>
      </c>
      <c r="E636" s="126">
        <v>1</v>
      </c>
      <c r="F636" s="126"/>
      <c r="G636" s="127"/>
      <c r="H636" s="253"/>
      <c r="I636" s="129"/>
      <c r="J636" s="230"/>
      <c r="K636" s="148"/>
      <c r="L636" s="148"/>
      <c r="M636" s="148"/>
      <c r="N636" s="148"/>
      <c r="O636" s="148"/>
      <c r="P636" s="148"/>
      <c r="Q636" s="148"/>
      <c r="R636" s="148"/>
      <c r="S636" s="148"/>
      <c r="T636" s="148"/>
      <c r="U636" s="148"/>
      <c r="V636" s="148"/>
      <c r="W636" s="148"/>
      <c r="X636" s="148"/>
      <c r="Y636" s="148"/>
      <c r="Z636" s="148"/>
    </row>
    <row r="637" spans="1:26" ht="36" x14ac:dyDescent="0.25">
      <c r="A637" s="230"/>
      <c r="B637" s="49"/>
      <c r="C637" s="124" t="s">
        <v>5013</v>
      </c>
      <c r="D637" s="153">
        <f t="shared" si="48"/>
        <v>1</v>
      </c>
      <c r="E637" s="126">
        <v>1</v>
      </c>
      <c r="F637" s="126"/>
      <c r="G637" s="127"/>
      <c r="H637" s="253"/>
      <c r="I637" s="129"/>
      <c r="J637" s="230"/>
      <c r="K637" s="148"/>
      <c r="L637" s="148"/>
      <c r="M637" s="148"/>
      <c r="N637" s="148"/>
      <c r="O637" s="148"/>
      <c r="P637" s="148"/>
      <c r="Q637" s="148"/>
      <c r="R637" s="148"/>
      <c r="S637" s="148"/>
      <c r="T637" s="148"/>
      <c r="U637" s="148"/>
      <c r="V637" s="148"/>
      <c r="W637" s="148"/>
      <c r="X637" s="148"/>
      <c r="Y637" s="148"/>
      <c r="Z637" s="148"/>
    </row>
    <row r="638" spans="1:26" ht="36" x14ac:dyDescent="0.25">
      <c r="A638" s="230"/>
      <c r="B638" s="49"/>
      <c r="C638" s="130" t="s">
        <v>5733</v>
      </c>
      <c r="D638" s="153">
        <f t="shared" ref="D638:D639" si="49">IF(E638="Justificado",0,1)</f>
        <v>1</v>
      </c>
      <c r="E638" s="126">
        <v>1</v>
      </c>
      <c r="F638" s="126"/>
      <c r="G638" s="127"/>
      <c r="H638" s="253"/>
      <c r="I638" s="129"/>
      <c r="J638" s="230"/>
      <c r="K638" s="148"/>
      <c r="L638" s="148"/>
      <c r="M638" s="148"/>
      <c r="N638" s="148"/>
      <c r="O638" s="148"/>
      <c r="P638" s="148"/>
      <c r="Q638" s="148"/>
      <c r="R638" s="148"/>
      <c r="S638" s="148"/>
      <c r="T638" s="148"/>
      <c r="U638" s="148"/>
      <c r="V638" s="148"/>
      <c r="W638" s="148"/>
      <c r="X638" s="148"/>
      <c r="Y638" s="148"/>
      <c r="Z638" s="148"/>
    </row>
    <row r="639" spans="1:26" x14ac:dyDescent="0.25">
      <c r="A639" s="230"/>
      <c r="B639" s="49"/>
      <c r="C639" s="124" t="s">
        <v>5015</v>
      </c>
      <c r="D639" s="153">
        <f t="shared" si="49"/>
        <v>1</v>
      </c>
      <c r="E639" s="126">
        <v>1</v>
      </c>
      <c r="F639" s="126"/>
      <c r="G639" s="127"/>
      <c r="H639" s="253"/>
      <c r="I639" s="129"/>
      <c r="J639" s="230"/>
      <c r="K639" s="148"/>
      <c r="L639" s="148"/>
      <c r="M639" s="148"/>
      <c r="N639" s="148"/>
      <c r="O639" s="148"/>
      <c r="P639" s="148"/>
      <c r="Q639" s="148"/>
      <c r="R639" s="148"/>
      <c r="S639" s="148"/>
      <c r="T639" s="148"/>
      <c r="U639" s="148"/>
      <c r="V639" s="148"/>
      <c r="W639" s="148"/>
      <c r="X639" s="148"/>
      <c r="Y639" s="148"/>
      <c r="Z639" s="148"/>
    </row>
    <row r="640" spans="1:26" x14ac:dyDescent="0.25">
      <c r="A640" s="230"/>
      <c r="B640" s="97"/>
      <c r="C640" s="254"/>
      <c r="D640" s="255"/>
      <c r="E640" s="255"/>
      <c r="F640" s="255"/>
      <c r="G640" s="255"/>
      <c r="H640" s="255"/>
      <c r="I640" s="98"/>
      <c r="J640" s="230"/>
      <c r="K640" s="148"/>
      <c r="L640" s="148"/>
      <c r="M640" s="148"/>
      <c r="N640" s="148"/>
      <c r="O640" s="148"/>
      <c r="P640" s="148"/>
      <c r="Q640" s="148"/>
      <c r="R640" s="148"/>
      <c r="S640" s="148"/>
      <c r="T640" s="148"/>
      <c r="U640" s="148"/>
      <c r="V640" s="148"/>
      <c r="W640" s="148"/>
      <c r="X640" s="148"/>
      <c r="Y640" s="148"/>
      <c r="Z640" s="148"/>
    </row>
    <row r="641" spans="1:26" x14ac:dyDescent="0.25">
      <c r="A641" s="230"/>
      <c r="B641" s="230"/>
      <c r="C641" s="256"/>
      <c r="D641" s="230"/>
      <c r="E641" s="230"/>
      <c r="F641" s="230"/>
      <c r="G641" s="230"/>
      <c r="H641" s="230"/>
      <c r="I641" s="230"/>
      <c r="J641" s="230"/>
      <c r="K641" s="148"/>
      <c r="L641" s="148"/>
      <c r="M641" s="148"/>
      <c r="N641" s="148"/>
      <c r="O641" s="148"/>
      <c r="P641" s="148"/>
      <c r="Q641" s="148"/>
      <c r="R641" s="148"/>
      <c r="S641" s="148"/>
      <c r="T641" s="148"/>
      <c r="U641" s="148"/>
      <c r="V641" s="148"/>
      <c r="W641" s="148"/>
      <c r="X641" s="148"/>
      <c r="Y641" s="148"/>
      <c r="Z641" s="148"/>
    </row>
    <row r="642" spans="1:26" x14ac:dyDescent="0.25">
      <c r="A642" s="230"/>
      <c r="B642" s="230"/>
      <c r="C642" s="256"/>
      <c r="D642" s="230"/>
      <c r="E642" s="230"/>
      <c r="F642" s="230"/>
      <c r="G642" s="230"/>
      <c r="H642" s="230"/>
      <c r="I642" s="230"/>
      <c r="J642" s="230"/>
      <c r="K642" s="148"/>
      <c r="L642" s="148"/>
      <c r="M642" s="148"/>
      <c r="N642" s="148"/>
      <c r="O642" s="148"/>
      <c r="P642" s="148"/>
      <c r="Q642" s="148"/>
      <c r="R642" s="148"/>
      <c r="S642" s="148"/>
      <c r="T642" s="148"/>
      <c r="U642" s="148"/>
      <c r="V642" s="148"/>
      <c r="W642" s="148"/>
      <c r="X642" s="148"/>
      <c r="Y642" s="148"/>
      <c r="Z642" s="148"/>
    </row>
    <row r="643" spans="1:26" x14ac:dyDescent="0.25">
      <c r="A643" s="230"/>
      <c r="B643" s="230"/>
      <c r="C643" s="256"/>
      <c r="D643" s="230"/>
      <c r="E643" s="230"/>
      <c r="F643" s="230"/>
      <c r="G643" s="230"/>
      <c r="H643" s="230"/>
      <c r="I643" s="230"/>
      <c r="J643" s="230"/>
      <c r="K643" s="148"/>
      <c r="L643" s="148"/>
      <c r="M643" s="148"/>
      <c r="N643" s="148"/>
      <c r="O643" s="148"/>
      <c r="P643" s="148"/>
      <c r="Q643" s="148"/>
      <c r="R643" s="148"/>
      <c r="S643" s="148"/>
      <c r="T643" s="148"/>
      <c r="U643" s="148"/>
      <c r="V643" s="148"/>
      <c r="W643" s="148"/>
      <c r="X643" s="148"/>
      <c r="Y643" s="148"/>
      <c r="Z643" s="148"/>
    </row>
    <row r="644" spans="1:26" x14ac:dyDescent="0.25">
      <c r="A644" s="230"/>
      <c r="B644" s="230"/>
      <c r="C644" s="256"/>
      <c r="D644" s="230"/>
      <c r="E644" s="230"/>
      <c r="F644" s="230"/>
      <c r="G644" s="230"/>
      <c r="H644" s="230"/>
      <c r="I644" s="230"/>
      <c r="J644" s="230"/>
      <c r="K644" s="148"/>
      <c r="L644" s="148"/>
      <c r="M644" s="148"/>
      <c r="N644" s="148"/>
      <c r="O644" s="148"/>
      <c r="P644" s="148"/>
      <c r="Q644" s="148"/>
      <c r="R644" s="148"/>
      <c r="S644" s="148"/>
      <c r="T644" s="148"/>
      <c r="U644" s="148"/>
      <c r="V644" s="148"/>
      <c r="W644" s="148"/>
      <c r="X644" s="148"/>
      <c r="Y644" s="148"/>
      <c r="Z644" s="148"/>
    </row>
    <row r="645" spans="1:26" x14ac:dyDescent="0.25">
      <c r="A645" s="230"/>
      <c r="B645" s="230"/>
      <c r="C645" s="256"/>
      <c r="D645" s="230"/>
      <c r="E645" s="230"/>
      <c r="F645" s="230"/>
      <c r="G645" s="230"/>
      <c r="H645" s="230"/>
      <c r="I645" s="230"/>
      <c r="J645" s="230"/>
      <c r="K645" s="148"/>
      <c r="L645" s="148"/>
      <c r="M645" s="148"/>
      <c r="N645" s="148"/>
      <c r="O645" s="148"/>
      <c r="P645" s="148"/>
      <c r="Q645" s="148"/>
      <c r="R645" s="148"/>
      <c r="S645" s="148"/>
      <c r="T645" s="148"/>
      <c r="U645" s="148"/>
      <c r="V645" s="148"/>
      <c r="W645" s="148"/>
      <c r="X645" s="148"/>
      <c r="Y645" s="148"/>
      <c r="Z645" s="148"/>
    </row>
    <row r="646" spans="1:26" x14ac:dyDescent="0.25">
      <c r="A646" s="230"/>
      <c r="B646" s="230"/>
      <c r="C646" s="256"/>
      <c r="D646" s="230"/>
      <c r="E646" s="230"/>
      <c r="F646" s="230"/>
      <c r="G646" s="230"/>
      <c r="H646" s="230"/>
      <c r="I646" s="230"/>
      <c r="J646" s="230"/>
      <c r="K646" s="148"/>
      <c r="L646" s="148"/>
      <c r="M646" s="148"/>
      <c r="N646" s="148"/>
      <c r="O646" s="148"/>
      <c r="P646" s="148"/>
      <c r="Q646" s="148"/>
      <c r="R646" s="148"/>
      <c r="S646" s="148"/>
      <c r="T646" s="148"/>
      <c r="U646" s="148"/>
      <c r="V646" s="148"/>
      <c r="W646" s="148"/>
      <c r="X646" s="148"/>
      <c r="Y646" s="148"/>
      <c r="Z646" s="148"/>
    </row>
    <row r="647" spans="1:26" ht="18.75" x14ac:dyDescent="0.25">
      <c r="A647" s="234"/>
      <c r="B647" s="407" t="s">
        <v>5734</v>
      </c>
      <c r="C647" s="408"/>
      <c r="D647" s="408"/>
      <c r="E647" s="408"/>
      <c r="F647" s="408"/>
      <c r="G647" s="408"/>
      <c r="H647" s="408"/>
      <c r="I647" s="243"/>
      <c r="J647" s="233"/>
      <c r="K647" s="105"/>
      <c r="L647" s="105"/>
      <c r="M647" s="105"/>
      <c r="N647" s="105"/>
      <c r="O647" s="105"/>
      <c r="P647" s="105"/>
      <c r="Q647" s="105"/>
      <c r="R647" s="105"/>
      <c r="S647" s="105"/>
      <c r="T647" s="105"/>
      <c r="U647" s="105"/>
      <c r="V647" s="105"/>
      <c r="W647" s="105"/>
      <c r="X647" s="105"/>
      <c r="Y647" s="105"/>
      <c r="Z647" s="105"/>
    </row>
    <row r="648" spans="1:26" x14ac:dyDescent="0.25">
      <c r="A648" s="234"/>
      <c r="B648" s="232"/>
      <c r="C648" s="232"/>
      <c r="D648" s="232"/>
      <c r="E648" s="232"/>
      <c r="F648" s="232"/>
      <c r="G648" s="232"/>
      <c r="H648" s="232"/>
      <c r="I648" s="232"/>
      <c r="J648" s="233"/>
      <c r="K648" s="105"/>
      <c r="L648" s="105"/>
      <c r="M648" s="105"/>
      <c r="N648" s="105"/>
      <c r="O648" s="105"/>
      <c r="P648" s="105"/>
      <c r="Q648" s="105"/>
      <c r="R648" s="105"/>
      <c r="S648" s="105"/>
      <c r="T648" s="105"/>
      <c r="U648" s="105"/>
      <c r="V648" s="105"/>
      <c r="W648" s="105"/>
      <c r="X648" s="105"/>
      <c r="Y648" s="105"/>
      <c r="Z648" s="105"/>
    </row>
    <row r="649" spans="1:26" x14ac:dyDescent="0.25">
      <c r="A649" s="234"/>
      <c r="B649" s="232"/>
      <c r="C649" s="244" t="s">
        <v>1478</v>
      </c>
      <c r="D649" s="244"/>
      <c r="E649" s="245">
        <f>IF(SUM(D658:D674)=0,"NA",SUM(E658:E674)/SUM(D658:D674))</f>
        <v>1</v>
      </c>
      <c r="F649" s="246"/>
      <c r="G649" s="248"/>
      <c r="H649" s="234"/>
      <c r="I649" s="232"/>
      <c r="J649" s="233"/>
      <c r="K649" s="105"/>
      <c r="L649" s="105"/>
      <c r="M649" s="105"/>
      <c r="N649" s="105"/>
      <c r="O649" s="105"/>
      <c r="P649" s="105"/>
      <c r="Q649" s="105"/>
      <c r="R649" s="105"/>
      <c r="S649" s="105"/>
      <c r="T649" s="105"/>
      <c r="U649" s="105"/>
      <c r="V649" s="105"/>
      <c r="W649" s="105"/>
      <c r="X649" s="105"/>
      <c r="Y649" s="105"/>
      <c r="Z649" s="105"/>
    </row>
    <row r="650" spans="1:26" x14ac:dyDescent="0.25">
      <c r="A650" s="234"/>
      <c r="B650" s="234"/>
      <c r="C650" s="244" t="s">
        <v>1480</v>
      </c>
      <c r="D650" s="244"/>
      <c r="E650" s="245">
        <f>IF(SUM(D658:D674)=0,"NA",SUM(E679:E687)/SUM(D679:D687))</f>
        <v>1</v>
      </c>
      <c r="F650" s="246"/>
      <c r="G650" s="248"/>
      <c r="H650" s="234"/>
      <c r="I650" s="232"/>
      <c r="J650" s="233"/>
      <c r="K650" s="105"/>
      <c r="L650" s="105"/>
      <c r="M650" s="105"/>
      <c r="N650" s="105"/>
      <c r="O650" s="105"/>
      <c r="P650" s="105"/>
      <c r="Q650" s="105"/>
      <c r="R650" s="105"/>
      <c r="S650" s="105"/>
      <c r="T650" s="105"/>
      <c r="U650" s="105"/>
      <c r="V650" s="105"/>
      <c r="W650" s="105"/>
      <c r="X650" s="105"/>
      <c r="Y650" s="105"/>
      <c r="Z650" s="105"/>
    </row>
    <row r="651" spans="1:26" x14ac:dyDescent="0.25">
      <c r="A651" s="234"/>
      <c r="B651" s="234"/>
      <c r="C651" s="244" t="s">
        <v>1482</v>
      </c>
      <c r="D651" s="244"/>
      <c r="E651" s="177">
        <f>IF(SUM(D660:D674)=0,"NA",E649*0.6+E650*0.4)</f>
        <v>1</v>
      </c>
      <c r="F651" s="249"/>
      <c r="G651" s="235" t="s">
        <v>3917</v>
      </c>
      <c r="H651" s="234"/>
      <c r="I651" s="232"/>
      <c r="J651" s="233"/>
      <c r="K651" s="105"/>
      <c r="L651" s="105"/>
      <c r="M651" s="105"/>
      <c r="N651" s="105"/>
      <c r="O651" s="105"/>
      <c r="P651" s="105"/>
      <c r="Q651" s="105"/>
      <c r="R651" s="105"/>
      <c r="S651" s="105"/>
      <c r="T651" s="105"/>
      <c r="U651" s="105"/>
      <c r="V651" s="105"/>
      <c r="W651" s="105"/>
      <c r="X651" s="105"/>
      <c r="Y651" s="105"/>
      <c r="Z651" s="105"/>
    </row>
    <row r="652" spans="1:26" x14ac:dyDescent="0.25">
      <c r="A652" s="234"/>
      <c r="B652" s="234"/>
      <c r="C652" s="234"/>
      <c r="D652" s="234"/>
      <c r="E652" s="236"/>
      <c r="F652" s="236"/>
      <c r="G652" s="234"/>
      <c r="H652" s="234"/>
      <c r="I652" s="232"/>
      <c r="J652" s="233"/>
      <c r="K652" s="105"/>
      <c r="L652" s="105"/>
      <c r="M652" s="105"/>
      <c r="N652" s="105"/>
      <c r="O652" s="105"/>
      <c r="P652" s="105"/>
      <c r="Q652" s="105"/>
      <c r="R652" s="105"/>
      <c r="S652" s="105"/>
      <c r="T652" s="105"/>
      <c r="U652" s="105"/>
      <c r="V652" s="105"/>
      <c r="W652" s="105"/>
      <c r="X652" s="105"/>
      <c r="Y652" s="105"/>
      <c r="Z652" s="105"/>
    </row>
    <row r="653" spans="1:26" x14ac:dyDescent="0.25">
      <c r="A653" s="230"/>
      <c r="B653" s="231"/>
      <c r="C653" s="232"/>
      <c r="D653" s="231"/>
      <c r="E653" s="231"/>
      <c r="F653" s="231"/>
      <c r="G653" s="231"/>
      <c r="H653" s="232"/>
      <c r="I653" s="232"/>
      <c r="J653" s="233"/>
      <c r="K653" s="148"/>
      <c r="L653" s="148"/>
      <c r="M653" s="148"/>
      <c r="N653" s="148"/>
      <c r="O653" s="148"/>
      <c r="P653" s="148"/>
      <c r="Q653" s="148"/>
      <c r="R653" s="148"/>
      <c r="S653" s="148"/>
      <c r="T653" s="148"/>
      <c r="U653" s="148"/>
      <c r="V653" s="148"/>
      <c r="W653" s="148"/>
      <c r="X653" s="148"/>
      <c r="Y653" s="148"/>
      <c r="Z653" s="148"/>
    </row>
    <row r="654" spans="1:26" x14ac:dyDescent="0.25">
      <c r="A654" s="230"/>
      <c r="B654" s="91"/>
      <c r="C654" s="251"/>
      <c r="D654" s="252"/>
      <c r="E654" s="409"/>
      <c r="F654" s="410"/>
      <c r="G654" s="410"/>
      <c r="H654" s="252"/>
      <c r="I654" s="92"/>
      <c r="J654" s="233"/>
      <c r="K654" s="148"/>
      <c r="L654" s="148"/>
      <c r="M654" s="148"/>
      <c r="N654" s="148"/>
      <c r="O654" s="148"/>
      <c r="P654" s="148"/>
      <c r="Q654" s="148"/>
      <c r="R654" s="148"/>
      <c r="S654" s="148"/>
      <c r="T654" s="148"/>
      <c r="U654" s="148"/>
      <c r="V654" s="148"/>
      <c r="W654" s="148"/>
      <c r="X654" s="148"/>
      <c r="Y654" s="148"/>
      <c r="Z654" s="148"/>
    </row>
    <row r="655" spans="1:26" x14ac:dyDescent="0.25">
      <c r="A655" s="230"/>
      <c r="B655" s="49"/>
      <c r="C655" s="234" t="s">
        <v>1484</v>
      </c>
      <c r="D655" s="253"/>
      <c r="E655" s="253"/>
      <c r="F655" s="253"/>
      <c r="G655" s="253"/>
      <c r="H655" s="253"/>
      <c r="I655" s="93"/>
      <c r="J655" s="233"/>
      <c r="K655" s="148"/>
      <c r="L655" s="148"/>
      <c r="M655" s="148"/>
      <c r="N655" s="148"/>
      <c r="O655" s="148"/>
      <c r="P655" s="148"/>
      <c r="Q655" s="148"/>
      <c r="R655" s="148"/>
      <c r="S655" s="148"/>
      <c r="T655" s="148"/>
      <c r="U655" s="148"/>
      <c r="V655" s="148"/>
      <c r="W655" s="148"/>
      <c r="X655" s="148"/>
      <c r="Y655" s="148"/>
      <c r="Z655" s="148"/>
    </row>
    <row r="656" spans="1:26" x14ac:dyDescent="0.25">
      <c r="A656" s="230"/>
      <c r="B656" s="123"/>
      <c r="C656" s="234"/>
      <c r="D656" s="253"/>
      <c r="E656" s="253"/>
      <c r="F656" s="253"/>
      <c r="G656" s="253"/>
      <c r="H656" s="253"/>
      <c r="I656" s="93"/>
      <c r="J656" s="233"/>
      <c r="K656" s="148"/>
      <c r="L656" s="148"/>
      <c r="M656" s="148"/>
      <c r="N656" s="148"/>
      <c r="O656" s="148"/>
      <c r="P656" s="148"/>
      <c r="Q656" s="148"/>
      <c r="R656" s="148"/>
      <c r="S656" s="148"/>
      <c r="T656" s="148"/>
      <c r="U656" s="148"/>
      <c r="V656" s="148"/>
      <c r="W656" s="148"/>
      <c r="X656" s="148"/>
      <c r="Y656" s="148"/>
      <c r="Z656" s="148"/>
    </row>
    <row r="657" spans="1:26" x14ac:dyDescent="0.25">
      <c r="A657" s="230"/>
      <c r="B657" s="123"/>
      <c r="C657" s="232" t="s">
        <v>726</v>
      </c>
      <c r="D657" s="231"/>
      <c r="E657" s="231" t="s">
        <v>1485</v>
      </c>
      <c r="F657" s="231" t="s">
        <v>712</v>
      </c>
      <c r="G657" s="231" t="s">
        <v>1486</v>
      </c>
      <c r="H657" s="253"/>
      <c r="I657" s="93"/>
      <c r="J657" s="233"/>
      <c r="K657" s="148"/>
      <c r="L657" s="148"/>
      <c r="M657" s="148"/>
      <c r="N657" s="148"/>
      <c r="O657" s="148"/>
      <c r="P657" s="148"/>
      <c r="Q657" s="148"/>
      <c r="R657" s="148"/>
      <c r="S657" s="148"/>
      <c r="T657" s="148"/>
      <c r="U657" s="148"/>
      <c r="V657" s="148"/>
      <c r="W657" s="148"/>
      <c r="X657" s="148"/>
      <c r="Y657" s="148"/>
      <c r="Z657" s="148"/>
    </row>
    <row r="658" spans="1:26" x14ac:dyDescent="0.25">
      <c r="A658" s="230"/>
      <c r="B658" s="123"/>
      <c r="C658" s="124" t="s">
        <v>1487</v>
      </c>
      <c r="D658" s="153">
        <f t="shared" ref="D658:D672" si="50">IF(E658="Justificado",0,1)</f>
        <v>1</v>
      </c>
      <c r="E658" s="126">
        <v>1</v>
      </c>
      <c r="F658" s="126"/>
      <c r="G658" s="127"/>
      <c r="H658" s="253"/>
      <c r="I658" s="93"/>
      <c r="J658" s="233"/>
      <c r="K658" s="148"/>
      <c r="L658" s="148"/>
      <c r="M658" s="148"/>
      <c r="N658" s="148"/>
      <c r="O658" s="148"/>
      <c r="P658" s="148"/>
      <c r="Q658" s="148"/>
      <c r="R658" s="148"/>
      <c r="S658" s="148"/>
      <c r="T658" s="148"/>
      <c r="U658" s="148"/>
      <c r="V658" s="148"/>
      <c r="W658" s="148"/>
      <c r="X658" s="148"/>
      <c r="Y658" s="148"/>
      <c r="Z658" s="148"/>
    </row>
    <row r="659" spans="1:26" ht="24" x14ac:dyDescent="0.25">
      <c r="A659" s="230"/>
      <c r="B659" s="123"/>
      <c r="C659" s="124" t="s">
        <v>1488</v>
      </c>
      <c r="D659" s="153">
        <f t="shared" si="50"/>
        <v>1</v>
      </c>
      <c r="E659" s="126">
        <v>1</v>
      </c>
      <c r="F659" s="126"/>
      <c r="G659" s="127"/>
      <c r="H659" s="253"/>
      <c r="I659" s="93"/>
      <c r="J659" s="233"/>
      <c r="K659" s="148"/>
      <c r="L659" s="148"/>
      <c r="M659" s="148"/>
      <c r="N659" s="148"/>
      <c r="O659" s="148"/>
      <c r="P659" s="148"/>
      <c r="Q659" s="148"/>
      <c r="R659" s="148"/>
      <c r="S659" s="148"/>
      <c r="T659" s="148"/>
      <c r="U659" s="148"/>
      <c r="V659" s="148"/>
      <c r="W659" s="148"/>
      <c r="X659" s="148"/>
      <c r="Y659" s="148"/>
      <c r="Z659" s="148"/>
    </row>
    <row r="660" spans="1:26" ht="24" x14ac:dyDescent="0.25">
      <c r="A660" s="230"/>
      <c r="B660" s="49"/>
      <c r="C660" s="128" t="s">
        <v>5735</v>
      </c>
      <c r="D660" s="153">
        <f t="shared" si="50"/>
        <v>1</v>
      </c>
      <c r="E660" s="126">
        <v>1</v>
      </c>
      <c r="F660" s="126"/>
      <c r="G660" s="127"/>
      <c r="H660" s="253"/>
      <c r="I660" s="93"/>
      <c r="J660" s="230"/>
      <c r="K660" s="148"/>
      <c r="L660" s="148"/>
      <c r="M660" s="148"/>
      <c r="N660" s="148"/>
      <c r="O660" s="148"/>
      <c r="P660" s="148"/>
      <c r="Q660" s="148"/>
      <c r="R660" s="148"/>
      <c r="S660" s="148"/>
      <c r="T660" s="148"/>
      <c r="U660" s="148"/>
      <c r="V660" s="148"/>
      <c r="W660" s="148"/>
      <c r="X660" s="148"/>
      <c r="Y660" s="148"/>
      <c r="Z660" s="148"/>
    </row>
    <row r="661" spans="1:26" x14ac:dyDescent="0.25">
      <c r="A661" s="230"/>
      <c r="B661" s="49"/>
      <c r="C661" s="128" t="s">
        <v>5736</v>
      </c>
      <c r="D661" s="153">
        <f t="shared" si="50"/>
        <v>1</v>
      </c>
      <c r="E661" s="126">
        <v>1</v>
      </c>
      <c r="F661" s="126"/>
      <c r="G661" s="127"/>
      <c r="H661" s="253"/>
      <c r="I661" s="93"/>
      <c r="J661" s="230"/>
      <c r="K661" s="148"/>
      <c r="L661" s="148"/>
      <c r="M661" s="148"/>
      <c r="N661" s="148"/>
      <c r="O661" s="148"/>
      <c r="P661" s="148"/>
      <c r="Q661" s="148"/>
      <c r="R661" s="148"/>
      <c r="S661" s="148"/>
      <c r="T661" s="148"/>
      <c r="U661" s="148"/>
      <c r="V661" s="148"/>
      <c r="W661" s="148"/>
      <c r="X661" s="148"/>
      <c r="Y661" s="148"/>
      <c r="Z661" s="148"/>
    </row>
    <row r="662" spans="1:26" ht="24" x14ac:dyDescent="0.25">
      <c r="A662" s="230"/>
      <c r="B662" s="49"/>
      <c r="C662" s="128" t="s">
        <v>5737</v>
      </c>
      <c r="D662" s="153">
        <f t="shared" si="50"/>
        <v>1</v>
      </c>
      <c r="E662" s="126">
        <v>1</v>
      </c>
      <c r="F662" s="126"/>
      <c r="G662" s="127"/>
      <c r="H662" s="253"/>
      <c r="I662" s="93"/>
      <c r="J662" s="230"/>
      <c r="K662" s="148"/>
      <c r="L662" s="148"/>
      <c r="M662" s="148"/>
      <c r="N662" s="148"/>
      <c r="O662" s="148"/>
      <c r="P662" s="148"/>
      <c r="Q662" s="148"/>
      <c r="R662" s="148"/>
      <c r="S662" s="148"/>
      <c r="T662" s="148"/>
      <c r="U662" s="148"/>
      <c r="V662" s="148"/>
      <c r="W662" s="148"/>
      <c r="X662" s="148"/>
      <c r="Y662" s="148"/>
      <c r="Z662" s="148"/>
    </row>
    <row r="663" spans="1:26" ht="36" x14ac:dyDescent="0.25">
      <c r="A663" s="230"/>
      <c r="B663" s="49"/>
      <c r="C663" s="128" t="s">
        <v>5738</v>
      </c>
      <c r="D663" s="153">
        <f t="shared" si="50"/>
        <v>1</v>
      </c>
      <c r="E663" s="126">
        <v>1</v>
      </c>
      <c r="F663" s="126"/>
      <c r="G663" s="127"/>
      <c r="H663" s="253"/>
      <c r="I663" s="93"/>
      <c r="J663" s="230"/>
      <c r="K663" s="148"/>
      <c r="L663" s="148"/>
      <c r="M663" s="148"/>
      <c r="N663" s="148"/>
      <c r="O663" s="148"/>
      <c r="P663" s="148"/>
      <c r="Q663" s="148"/>
      <c r="R663" s="148"/>
      <c r="S663" s="148"/>
      <c r="T663" s="148"/>
      <c r="U663" s="148"/>
      <c r="V663" s="148"/>
      <c r="W663" s="148"/>
      <c r="X663" s="148"/>
      <c r="Y663" s="148"/>
      <c r="Z663" s="148"/>
    </row>
    <row r="664" spans="1:26" x14ac:dyDescent="0.25">
      <c r="A664" s="230"/>
      <c r="B664" s="49"/>
      <c r="C664" s="128" t="s">
        <v>5739</v>
      </c>
      <c r="D664" s="153">
        <f t="shared" si="50"/>
        <v>1</v>
      </c>
      <c r="E664" s="126">
        <v>1</v>
      </c>
      <c r="F664" s="126"/>
      <c r="G664" s="127"/>
      <c r="H664" s="253"/>
      <c r="I664" s="93"/>
      <c r="J664" s="230"/>
      <c r="K664" s="148"/>
      <c r="L664" s="148"/>
      <c r="M664" s="148"/>
      <c r="N664" s="148"/>
      <c r="O664" s="148"/>
      <c r="P664" s="148"/>
      <c r="Q664" s="148"/>
      <c r="R664" s="148"/>
      <c r="S664" s="148"/>
      <c r="T664" s="148"/>
      <c r="U664" s="148"/>
      <c r="V664" s="148"/>
      <c r="W664" s="148"/>
      <c r="X664" s="148"/>
      <c r="Y664" s="148"/>
      <c r="Z664" s="148"/>
    </row>
    <row r="665" spans="1:26" ht="24" x14ac:dyDescent="0.25">
      <c r="A665" s="230"/>
      <c r="B665" s="49"/>
      <c r="C665" s="128" t="s">
        <v>5740</v>
      </c>
      <c r="D665" s="153">
        <f t="shared" si="50"/>
        <v>1</v>
      </c>
      <c r="E665" s="126">
        <v>1</v>
      </c>
      <c r="F665" s="126"/>
      <c r="G665" s="127"/>
      <c r="H665" s="253"/>
      <c r="I665" s="93"/>
      <c r="J665" s="230"/>
      <c r="K665" s="148"/>
      <c r="L665" s="148"/>
      <c r="M665" s="148"/>
      <c r="N665" s="148"/>
      <c r="O665" s="148"/>
      <c r="P665" s="148"/>
      <c r="Q665" s="148"/>
      <c r="R665" s="148"/>
      <c r="S665" s="148"/>
      <c r="T665" s="148"/>
      <c r="U665" s="148"/>
      <c r="V665" s="148"/>
      <c r="W665" s="148"/>
      <c r="X665" s="148"/>
      <c r="Y665" s="148"/>
      <c r="Z665" s="148"/>
    </row>
    <row r="666" spans="1:26" x14ac:dyDescent="0.25">
      <c r="A666" s="230"/>
      <c r="B666" s="49"/>
      <c r="C666" s="128" t="s">
        <v>5741</v>
      </c>
      <c r="D666" s="153">
        <f t="shared" si="50"/>
        <v>1</v>
      </c>
      <c r="E666" s="126">
        <v>1</v>
      </c>
      <c r="F666" s="126"/>
      <c r="G666" s="127"/>
      <c r="H666" s="253"/>
      <c r="I666" s="93"/>
      <c r="J666" s="230"/>
      <c r="K666" s="148"/>
      <c r="L666" s="148"/>
      <c r="M666" s="148"/>
      <c r="N666" s="148"/>
      <c r="O666" s="148"/>
      <c r="P666" s="148"/>
      <c r="Q666" s="148"/>
      <c r="R666" s="148"/>
      <c r="S666" s="148"/>
      <c r="T666" s="148"/>
      <c r="U666" s="148"/>
      <c r="V666" s="148"/>
      <c r="W666" s="148"/>
      <c r="X666" s="148"/>
      <c r="Y666" s="148"/>
      <c r="Z666" s="148"/>
    </row>
    <row r="667" spans="1:26" ht="36" x14ac:dyDescent="0.25">
      <c r="A667" s="230"/>
      <c r="B667" s="49"/>
      <c r="C667" s="128" t="s">
        <v>5742</v>
      </c>
      <c r="D667" s="153">
        <f t="shared" si="50"/>
        <v>1</v>
      </c>
      <c r="E667" s="126">
        <v>1</v>
      </c>
      <c r="F667" s="126"/>
      <c r="G667" s="127"/>
      <c r="H667" s="253"/>
      <c r="I667" s="93"/>
      <c r="J667" s="230"/>
      <c r="K667" s="148"/>
      <c r="L667" s="148"/>
      <c r="M667" s="148"/>
      <c r="N667" s="148"/>
      <c r="O667" s="148"/>
      <c r="P667" s="148"/>
      <c r="Q667" s="148"/>
      <c r="R667" s="148"/>
      <c r="S667" s="148"/>
      <c r="T667" s="148"/>
      <c r="U667" s="148"/>
      <c r="V667" s="148"/>
      <c r="W667" s="148"/>
      <c r="X667" s="148"/>
      <c r="Y667" s="148"/>
      <c r="Z667" s="148"/>
    </row>
    <row r="668" spans="1:26" x14ac:dyDescent="0.25">
      <c r="A668" s="230"/>
      <c r="B668" s="49"/>
      <c r="C668" s="128" t="s">
        <v>5743</v>
      </c>
      <c r="D668" s="153">
        <f t="shared" si="50"/>
        <v>1</v>
      </c>
      <c r="E668" s="126">
        <v>1</v>
      </c>
      <c r="F668" s="126"/>
      <c r="G668" s="127"/>
      <c r="H668" s="253"/>
      <c r="I668" s="93"/>
      <c r="J668" s="230"/>
      <c r="K668" s="148"/>
      <c r="L668" s="148"/>
      <c r="M668" s="148"/>
      <c r="N668" s="148"/>
      <c r="O668" s="148"/>
      <c r="P668" s="148"/>
      <c r="Q668" s="148"/>
      <c r="R668" s="148"/>
      <c r="S668" s="148"/>
      <c r="T668" s="148"/>
      <c r="U668" s="148"/>
      <c r="V668" s="148"/>
      <c r="W668" s="148"/>
      <c r="X668" s="148"/>
      <c r="Y668" s="148"/>
      <c r="Z668" s="148"/>
    </row>
    <row r="669" spans="1:26" x14ac:dyDescent="0.25">
      <c r="A669" s="230"/>
      <c r="B669" s="49"/>
      <c r="C669" s="124" t="s">
        <v>2826</v>
      </c>
      <c r="D669" s="153">
        <f t="shared" si="50"/>
        <v>1</v>
      </c>
      <c r="E669" s="126">
        <v>1</v>
      </c>
      <c r="F669" s="126"/>
      <c r="G669" s="127"/>
      <c r="H669" s="253"/>
      <c r="I669" s="93"/>
      <c r="J669" s="230"/>
      <c r="K669" s="148"/>
      <c r="L669" s="148"/>
      <c r="M669" s="148"/>
      <c r="N669" s="148"/>
      <c r="O669" s="148"/>
      <c r="P669" s="148"/>
      <c r="Q669" s="148"/>
      <c r="R669" s="148"/>
      <c r="S669" s="148"/>
      <c r="T669" s="148"/>
      <c r="U669" s="148"/>
      <c r="V669" s="148"/>
      <c r="W669" s="148"/>
      <c r="X669" s="148"/>
      <c r="Y669" s="148"/>
      <c r="Z669" s="148"/>
    </row>
    <row r="670" spans="1:26" ht="24" x14ac:dyDescent="0.25">
      <c r="A670" s="230"/>
      <c r="B670" s="49"/>
      <c r="C670" s="124" t="s">
        <v>2827</v>
      </c>
      <c r="D670" s="153">
        <f t="shared" si="50"/>
        <v>1</v>
      </c>
      <c r="E670" s="126">
        <v>1</v>
      </c>
      <c r="F670" s="126"/>
      <c r="G670" s="127"/>
      <c r="H670" s="253"/>
      <c r="I670" s="93"/>
      <c r="J670" s="230"/>
      <c r="K670" s="148"/>
      <c r="L670" s="148"/>
      <c r="M670" s="148"/>
      <c r="N670" s="148"/>
      <c r="O670" s="148"/>
      <c r="P670" s="148"/>
      <c r="Q670" s="148"/>
      <c r="R670" s="148"/>
      <c r="S670" s="148"/>
      <c r="T670" s="148"/>
      <c r="U670" s="148"/>
      <c r="V670" s="148"/>
      <c r="W670" s="148"/>
      <c r="X670" s="148"/>
      <c r="Y670" s="148"/>
      <c r="Z670" s="148"/>
    </row>
    <row r="671" spans="1:26" ht="24" x14ac:dyDescent="0.25">
      <c r="A671" s="230"/>
      <c r="B671" s="49"/>
      <c r="C671" s="128" t="s">
        <v>5744</v>
      </c>
      <c r="D671" s="153">
        <f t="shared" si="50"/>
        <v>1</v>
      </c>
      <c r="E671" s="126">
        <v>1</v>
      </c>
      <c r="F671" s="126"/>
      <c r="G671" s="127"/>
      <c r="H671" s="253"/>
      <c r="I671" s="93"/>
      <c r="J671" s="230"/>
      <c r="K671" s="148"/>
      <c r="L671" s="148"/>
      <c r="M671" s="148"/>
      <c r="N671" s="148"/>
      <c r="O671" s="148"/>
      <c r="P671" s="148"/>
      <c r="Q671" s="148"/>
      <c r="R671" s="148"/>
      <c r="S671" s="148"/>
      <c r="T671" s="148"/>
      <c r="U671" s="148"/>
      <c r="V671" s="148"/>
      <c r="W671" s="148"/>
      <c r="X671" s="148"/>
      <c r="Y671" s="148"/>
      <c r="Z671" s="148"/>
    </row>
    <row r="672" spans="1:26" x14ac:dyDescent="0.25">
      <c r="A672" s="230"/>
      <c r="B672" s="49"/>
      <c r="C672" s="128" t="s">
        <v>5745</v>
      </c>
      <c r="D672" s="153">
        <f t="shared" si="50"/>
        <v>1</v>
      </c>
      <c r="E672" s="126">
        <v>1</v>
      </c>
      <c r="F672" s="126"/>
      <c r="G672" s="127"/>
      <c r="H672" s="253"/>
      <c r="I672" s="93"/>
      <c r="J672" s="230"/>
      <c r="K672" s="148"/>
      <c r="L672" s="148"/>
      <c r="M672" s="148"/>
      <c r="N672" s="148"/>
      <c r="O672" s="148"/>
      <c r="P672" s="148"/>
      <c r="Q672" s="148"/>
      <c r="R672" s="148"/>
      <c r="S672" s="148"/>
      <c r="T672" s="148"/>
      <c r="U672" s="148"/>
      <c r="V672" s="148"/>
      <c r="W672" s="148"/>
      <c r="X672" s="148"/>
      <c r="Y672" s="148"/>
      <c r="Z672" s="148"/>
    </row>
    <row r="673" spans="1:26" x14ac:dyDescent="0.25">
      <c r="A673" s="230"/>
      <c r="B673" s="49"/>
      <c r="C673" s="128" t="s">
        <v>5746</v>
      </c>
      <c r="D673" s="153">
        <f t="shared" ref="D673:D674" si="51">IF(E673="Justificado",0,1)</f>
        <v>1</v>
      </c>
      <c r="E673" s="126">
        <v>1</v>
      </c>
      <c r="F673" s="126"/>
      <c r="G673" s="127"/>
      <c r="H673" s="253"/>
      <c r="I673" s="129"/>
      <c r="J673" s="230"/>
      <c r="K673" s="148"/>
      <c r="L673" s="148"/>
      <c r="M673" s="148"/>
      <c r="N673" s="148"/>
      <c r="O673" s="148"/>
      <c r="P673" s="148"/>
      <c r="Q673" s="148"/>
      <c r="R673" s="148"/>
      <c r="S673" s="148"/>
      <c r="T673" s="148"/>
      <c r="U673" s="148"/>
      <c r="V673" s="148"/>
      <c r="W673" s="148"/>
      <c r="X673" s="148"/>
      <c r="Y673" s="148"/>
      <c r="Z673" s="148"/>
    </row>
    <row r="674" spans="1:26" ht="60" x14ac:dyDescent="0.25">
      <c r="A674" s="230"/>
      <c r="B674" s="49"/>
      <c r="C674" s="128" t="s">
        <v>5747</v>
      </c>
      <c r="D674" s="153">
        <f t="shared" si="51"/>
        <v>1</v>
      </c>
      <c r="E674" s="126">
        <v>1</v>
      </c>
      <c r="F674" s="126"/>
      <c r="G674" s="127"/>
      <c r="H674" s="253"/>
      <c r="I674" s="129"/>
      <c r="J674" s="230"/>
      <c r="K674" s="148"/>
      <c r="L674" s="148"/>
      <c r="M674" s="148"/>
      <c r="N674" s="148"/>
      <c r="O674" s="148"/>
      <c r="P674" s="148"/>
      <c r="Q674" s="148"/>
      <c r="R674" s="148"/>
      <c r="S674" s="148"/>
      <c r="T674" s="148"/>
      <c r="U674" s="148"/>
      <c r="V674" s="148"/>
      <c r="W674" s="148"/>
      <c r="X674" s="148"/>
      <c r="Y674" s="148"/>
      <c r="Z674" s="148"/>
    </row>
    <row r="675" spans="1:26" x14ac:dyDescent="0.25">
      <c r="A675" s="230"/>
      <c r="B675" s="49"/>
      <c r="C675" s="234"/>
      <c r="D675" s="253"/>
      <c r="E675" s="253"/>
      <c r="F675" s="253"/>
      <c r="G675" s="253"/>
      <c r="H675" s="253"/>
      <c r="I675" s="129"/>
      <c r="J675" s="230"/>
      <c r="K675" s="148"/>
      <c r="L675" s="148"/>
      <c r="M675" s="148"/>
      <c r="N675" s="148"/>
      <c r="O675" s="148"/>
      <c r="P675" s="148"/>
      <c r="Q675" s="148"/>
      <c r="R675" s="148"/>
      <c r="S675" s="148"/>
      <c r="T675" s="148"/>
      <c r="U675" s="148"/>
      <c r="V675" s="148"/>
      <c r="W675" s="148"/>
      <c r="X675" s="148"/>
      <c r="Y675" s="148"/>
      <c r="Z675" s="148"/>
    </row>
    <row r="676" spans="1:26" x14ac:dyDescent="0.25">
      <c r="A676" s="230"/>
      <c r="B676" s="49"/>
      <c r="C676" s="234" t="s">
        <v>1480</v>
      </c>
      <c r="D676" s="253"/>
      <c r="E676" s="253"/>
      <c r="F676" s="253"/>
      <c r="G676" s="253"/>
      <c r="H676" s="253"/>
      <c r="I676" s="129"/>
      <c r="J676" s="230"/>
      <c r="K676" s="148"/>
      <c r="L676" s="148"/>
      <c r="M676" s="148"/>
      <c r="N676" s="148"/>
      <c r="O676" s="148"/>
      <c r="P676" s="148"/>
      <c r="Q676" s="148"/>
      <c r="R676" s="148"/>
      <c r="S676" s="148"/>
      <c r="T676" s="148"/>
      <c r="U676" s="148"/>
      <c r="V676" s="148"/>
      <c r="W676" s="148"/>
      <c r="X676" s="148"/>
      <c r="Y676" s="148"/>
      <c r="Z676" s="148"/>
    </row>
    <row r="677" spans="1:26" x14ac:dyDescent="0.25">
      <c r="A677" s="230"/>
      <c r="B677" s="49"/>
      <c r="C677" s="234"/>
      <c r="D677" s="253"/>
      <c r="E677" s="253"/>
      <c r="F677" s="253"/>
      <c r="G677" s="253"/>
      <c r="H677" s="253"/>
      <c r="I677" s="129"/>
      <c r="J677" s="230"/>
      <c r="K677" s="148"/>
      <c r="L677" s="148"/>
      <c r="M677" s="148"/>
      <c r="N677" s="148"/>
      <c r="O677" s="148"/>
      <c r="P677" s="148"/>
      <c r="Q677" s="148"/>
      <c r="R677" s="148"/>
      <c r="S677" s="148"/>
      <c r="T677" s="148"/>
      <c r="U677" s="148"/>
      <c r="V677" s="148"/>
      <c r="W677" s="148"/>
      <c r="X677" s="148"/>
      <c r="Y677" s="148"/>
      <c r="Z677" s="148"/>
    </row>
    <row r="678" spans="1:26" x14ac:dyDescent="0.25">
      <c r="A678" s="230"/>
      <c r="B678" s="49"/>
      <c r="C678" s="232" t="s">
        <v>726</v>
      </c>
      <c r="D678" s="231"/>
      <c r="E678" s="231" t="s">
        <v>1485</v>
      </c>
      <c r="F678" s="231" t="s">
        <v>712</v>
      </c>
      <c r="G678" s="231" t="s">
        <v>1486</v>
      </c>
      <c r="H678" s="253"/>
      <c r="I678" s="129"/>
      <c r="J678" s="230"/>
      <c r="K678" s="148"/>
      <c r="L678" s="148"/>
      <c r="M678" s="148"/>
      <c r="N678" s="148"/>
      <c r="O678" s="148"/>
      <c r="P678" s="148"/>
      <c r="Q678" s="148"/>
      <c r="R678" s="148"/>
      <c r="S678" s="148"/>
      <c r="T678" s="148"/>
      <c r="U678" s="148"/>
      <c r="V678" s="148"/>
      <c r="W678" s="148"/>
      <c r="X678" s="148"/>
      <c r="Y678" s="148"/>
      <c r="Z678" s="148"/>
    </row>
    <row r="679" spans="1:26" x14ac:dyDescent="0.25">
      <c r="A679" s="230"/>
      <c r="B679" s="49"/>
      <c r="C679" s="130" t="s">
        <v>1589</v>
      </c>
      <c r="D679" s="153">
        <f t="shared" ref="D679:D685" si="52">IF(E679="Justificado",0,1)</f>
        <v>1</v>
      </c>
      <c r="E679" s="126">
        <v>1</v>
      </c>
      <c r="F679" s="126"/>
      <c r="G679" s="127"/>
      <c r="H679" s="253"/>
      <c r="I679" s="129"/>
      <c r="J679" s="230"/>
      <c r="K679" s="148"/>
      <c r="L679" s="148"/>
      <c r="M679" s="148"/>
      <c r="N679" s="148"/>
      <c r="O679" s="148"/>
      <c r="P679" s="148"/>
      <c r="Q679" s="148"/>
      <c r="R679" s="148"/>
      <c r="S679" s="148"/>
      <c r="T679" s="148"/>
      <c r="U679" s="148"/>
      <c r="V679" s="148"/>
      <c r="W679" s="148"/>
      <c r="X679" s="148"/>
      <c r="Y679" s="148"/>
      <c r="Z679" s="148"/>
    </row>
    <row r="680" spans="1:26" ht="36" x14ac:dyDescent="0.25">
      <c r="A680" s="230"/>
      <c r="B680" s="49"/>
      <c r="C680" s="124" t="s">
        <v>1590</v>
      </c>
      <c r="D680" s="153">
        <f t="shared" si="52"/>
        <v>1</v>
      </c>
      <c r="E680" s="126">
        <v>1</v>
      </c>
      <c r="F680" s="126"/>
      <c r="G680" s="127"/>
      <c r="H680" s="253"/>
      <c r="I680" s="129"/>
      <c r="J680" s="230"/>
      <c r="K680" s="148"/>
      <c r="L680" s="148"/>
      <c r="M680" s="148"/>
      <c r="N680" s="148"/>
      <c r="O680" s="148"/>
      <c r="P680" s="148"/>
      <c r="Q680" s="148"/>
      <c r="R680" s="148"/>
      <c r="S680" s="148"/>
      <c r="T680" s="148"/>
      <c r="U680" s="148"/>
      <c r="V680" s="148"/>
      <c r="W680" s="148"/>
      <c r="X680" s="148"/>
      <c r="Y680" s="148"/>
      <c r="Z680" s="148"/>
    </row>
    <row r="681" spans="1:26" ht="36" x14ac:dyDescent="0.25">
      <c r="A681" s="230"/>
      <c r="B681" s="49"/>
      <c r="C681" s="124" t="s">
        <v>1591</v>
      </c>
      <c r="D681" s="153">
        <f t="shared" si="52"/>
        <v>1</v>
      </c>
      <c r="E681" s="126">
        <v>1</v>
      </c>
      <c r="F681" s="126"/>
      <c r="G681" s="127"/>
      <c r="H681" s="253"/>
      <c r="I681" s="129"/>
      <c r="J681" s="230"/>
      <c r="K681" s="148"/>
      <c r="L681" s="148"/>
      <c r="M681" s="148"/>
      <c r="N681" s="148"/>
      <c r="O681" s="148"/>
      <c r="P681" s="148"/>
      <c r="Q681" s="148"/>
      <c r="R681" s="148"/>
      <c r="S681" s="148"/>
      <c r="T681" s="148"/>
      <c r="U681" s="148"/>
      <c r="V681" s="148"/>
      <c r="W681" s="148"/>
      <c r="X681" s="148"/>
      <c r="Y681" s="148"/>
      <c r="Z681" s="148"/>
    </row>
    <row r="682" spans="1:26" ht="36" x14ac:dyDescent="0.25">
      <c r="A682" s="230"/>
      <c r="B682" s="49"/>
      <c r="C682" s="124" t="s">
        <v>1592</v>
      </c>
      <c r="D682" s="153">
        <f t="shared" si="52"/>
        <v>1</v>
      </c>
      <c r="E682" s="126">
        <v>1</v>
      </c>
      <c r="F682" s="126"/>
      <c r="G682" s="127"/>
      <c r="H682" s="253"/>
      <c r="I682" s="129"/>
      <c r="J682" s="230"/>
      <c r="K682" s="148"/>
      <c r="L682" s="148"/>
      <c r="M682" s="148"/>
      <c r="N682" s="148"/>
      <c r="O682" s="148"/>
      <c r="P682" s="148"/>
      <c r="Q682" s="148"/>
      <c r="R682" s="148"/>
      <c r="S682" s="148"/>
      <c r="T682" s="148"/>
      <c r="U682" s="148"/>
      <c r="V682" s="148"/>
      <c r="W682" s="148"/>
      <c r="X682" s="148"/>
      <c r="Y682" s="148"/>
      <c r="Z682" s="148"/>
    </row>
    <row r="683" spans="1:26" ht="24" x14ac:dyDescent="0.25">
      <c r="A683" s="230"/>
      <c r="B683" s="49"/>
      <c r="C683" s="124" t="s">
        <v>1593</v>
      </c>
      <c r="D683" s="153">
        <f t="shared" si="52"/>
        <v>1</v>
      </c>
      <c r="E683" s="126">
        <v>1</v>
      </c>
      <c r="F683" s="126"/>
      <c r="G683" s="127"/>
      <c r="H683" s="253"/>
      <c r="I683" s="129"/>
      <c r="J683" s="230"/>
      <c r="K683" s="148"/>
      <c r="L683" s="148"/>
      <c r="M683" s="148"/>
      <c r="N683" s="148"/>
      <c r="O683" s="148"/>
      <c r="P683" s="148"/>
      <c r="Q683" s="148"/>
      <c r="R683" s="148"/>
      <c r="S683" s="148"/>
      <c r="T683" s="148"/>
      <c r="U683" s="148"/>
      <c r="V683" s="148"/>
      <c r="W683" s="148"/>
      <c r="X683" s="148"/>
      <c r="Y683" s="148"/>
      <c r="Z683" s="148"/>
    </row>
    <row r="684" spans="1:26" ht="24" x14ac:dyDescent="0.25">
      <c r="A684" s="230"/>
      <c r="B684" s="49"/>
      <c r="C684" s="124" t="s">
        <v>1594</v>
      </c>
      <c r="D684" s="153">
        <f t="shared" si="52"/>
        <v>1</v>
      </c>
      <c r="E684" s="126">
        <v>1</v>
      </c>
      <c r="F684" s="126"/>
      <c r="G684" s="127"/>
      <c r="H684" s="253"/>
      <c r="I684" s="129"/>
      <c r="J684" s="230"/>
      <c r="K684" s="148"/>
      <c r="L684" s="148"/>
      <c r="M684" s="148"/>
      <c r="N684" s="148"/>
      <c r="O684" s="148"/>
      <c r="P684" s="148"/>
      <c r="Q684" s="148"/>
      <c r="R684" s="148"/>
      <c r="S684" s="148"/>
      <c r="T684" s="148"/>
      <c r="U684" s="148"/>
      <c r="V684" s="148"/>
      <c r="W684" s="148"/>
      <c r="X684" s="148"/>
      <c r="Y684" s="148"/>
      <c r="Z684" s="148"/>
    </row>
    <row r="685" spans="1:26" ht="36" x14ac:dyDescent="0.25">
      <c r="A685" s="230"/>
      <c r="B685" s="49"/>
      <c r="C685" s="124" t="s">
        <v>1595</v>
      </c>
      <c r="D685" s="153">
        <f t="shared" si="52"/>
        <v>1</v>
      </c>
      <c r="E685" s="126">
        <v>1</v>
      </c>
      <c r="F685" s="126"/>
      <c r="G685" s="127"/>
      <c r="H685" s="253"/>
      <c r="I685" s="129"/>
      <c r="J685" s="230"/>
      <c r="K685" s="148"/>
      <c r="L685" s="148"/>
      <c r="M685" s="148"/>
      <c r="N685" s="148"/>
      <c r="O685" s="148"/>
      <c r="P685" s="148"/>
      <c r="Q685" s="148"/>
      <c r="R685" s="148"/>
      <c r="S685" s="148"/>
      <c r="T685" s="148"/>
      <c r="U685" s="148"/>
      <c r="V685" s="148"/>
      <c r="W685" s="148"/>
      <c r="X685" s="148"/>
      <c r="Y685" s="148"/>
      <c r="Z685" s="148"/>
    </row>
    <row r="686" spans="1:26" ht="36" x14ac:dyDescent="0.25">
      <c r="A686" s="230"/>
      <c r="B686" s="49"/>
      <c r="C686" s="130" t="s">
        <v>5748</v>
      </c>
      <c r="D686" s="153">
        <f t="shared" ref="D686:D687" si="53">IF(E686="Justificado",0,1)</f>
        <v>1</v>
      </c>
      <c r="E686" s="126">
        <v>1</v>
      </c>
      <c r="F686" s="126"/>
      <c r="G686" s="127"/>
      <c r="H686" s="253"/>
      <c r="I686" s="129"/>
      <c r="J686" s="230"/>
      <c r="K686" s="148"/>
      <c r="L686" s="148"/>
      <c r="M686" s="148"/>
      <c r="N686" s="148"/>
      <c r="O686" s="148"/>
      <c r="P686" s="148"/>
      <c r="Q686" s="148"/>
      <c r="R686" s="148"/>
      <c r="S686" s="148"/>
      <c r="T686" s="148"/>
      <c r="U686" s="148"/>
      <c r="V686" s="148"/>
      <c r="W686" s="148"/>
      <c r="X686" s="148"/>
      <c r="Y686" s="148"/>
      <c r="Z686" s="148"/>
    </row>
    <row r="687" spans="1:26" x14ac:dyDescent="0.25">
      <c r="A687" s="230"/>
      <c r="B687" s="49"/>
      <c r="C687" s="124" t="s">
        <v>1597</v>
      </c>
      <c r="D687" s="153">
        <f t="shared" si="53"/>
        <v>1</v>
      </c>
      <c r="E687" s="126">
        <v>1</v>
      </c>
      <c r="F687" s="126"/>
      <c r="G687" s="127"/>
      <c r="H687" s="253"/>
      <c r="I687" s="129"/>
      <c r="J687" s="230"/>
      <c r="K687" s="148"/>
      <c r="L687" s="148"/>
      <c r="M687" s="148"/>
      <c r="N687" s="148"/>
      <c r="O687" s="148"/>
      <c r="P687" s="148"/>
      <c r="Q687" s="148"/>
      <c r="R687" s="148"/>
      <c r="S687" s="148"/>
      <c r="T687" s="148"/>
      <c r="U687" s="148"/>
      <c r="V687" s="148"/>
      <c r="W687" s="148"/>
      <c r="X687" s="148"/>
      <c r="Y687" s="148"/>
      <c r="Z687" s="148"/>
    </row>
    <row r="688" spans="1:26" x14ac:dyDescent="0.25">
      <c r="A688" s="230"/>
      <c r="B688" s="97"/>
      <c r="C688" s="254"/>
      <c r="D688" s="255"/>
      <c r="E688" s="255"/>
      <c r="F688" s="255"/>
      <c r="G688" s="255"/>
      <c r="H688" s="255"/>
      <c r="I688" s="98"/>
      <c r="J688" s="230"/>
      <c r="K688" s="148"/>
      <c r="L688" s="148"/>
      <c r="M688" s="148"/>
      <c r="N688" s="148"/>
      <c r="O688" s="148"/>
      <c r="P688" s="148"/>
      <c r="Q688" s="148"/>
      <c r="R688" s="148"/>
      <c r="S688" s="148"/>
      <c r="T688" s="148"/>
      <c r="U688" s="148"/>
      <c r="V688" s="148"/>
      <c r="W688" s="148"/>
      <c r="X688" s="148"/>
      <c r="Y688" s="148"/>
      <c r="Z688" s="148"/>
    </row>
    <row r="689" spans="1:26" x14ac:dyDescent="0.25">
      <c r="A689" s="230"/>
      <c r="B689" s="230"/>
      <c r="C689" s="256"/>
      <c r="D689" s="230"/>
      <c r="E689" s="230"/>
      <c r="F689" s="230"/>
      <c r="G689" s="230"/>
      <c r="H689" s="230"/>
      <c r="I689" s="230"/>
      <c r="J689" s="230"/>
      <c r="K689" s="148"/>
      <c r="L689" s="148"/>
      <c r="M689" s="148"/>
      <c r="N689" s="148"/>
      <c r="O689" s="148"/>
      <c r="P689" s="148"/>
      <c r="Q689" s="148"/>
      <c r="R689" s="148"/>
      <c r="S689" s="148"/>
      <c r="T689" s="148"/>
      <c r="U689" s="148"/>
      <c r="V689" s="148"/>
      <c r="W689" s="148"/>
      <c r="X689" s="148"/>
      <c r="Y689" s="148"/>
      <c r="Z689" s="148"/>
    </row>
    <row r="690" spans="1:26" x14ac:dyDescent="0.25">
      <c r="A690" s="230"/>
      <c r="B690" s="230"/>
      <c r="C690" s="256"/>
      <c r="D690" s="230"/>
      <c r="E690" s="230"/>
      <c r="F690" s="230"/>
      <c r="G690" s="230"/>
      <c r="H690" s="230"/>
      <c r="I690" s="230"/>
      <c r="J690" s="230"/>
      <c r="K690" s="148"/>
      <c r="L690" s="148"/>
      <c r="M690" s="148"/>
      <c r="N690" s="148"/>
      <c r="O690" s="148"/>
      <c r="P690" s="148"/>
      <c r="Q690" s="148"/>
      <c r="R690" s="148"/>
      <c r="S690" s="148"/>
      <c r="T690" s="148"/>
      <c r="U690" s="148"/>
      <c r="V690" s="148"/>
      <c r="W690" s="148"/>
      <c r="X690" s="148"/>
      <c r="Y690" s="148"/>
      <c r="Z690" s="148"/>
    </row>
    <row r="691" spans="1:26" x14ac:dyDescent="0.25">
      <c r="A691" s="230"/>
      <c r="B691" s="230"/>
      <c r="C691" s="256"/>
      <c r="D691" s="230"/>
      <c r="E691" s="230"/>
      <c r="F691" s="230"/>
      <c r="G691" s="230"/>
      <c r="H691" s="230"/>
      <c r="I691" s="230"/>
      <c r="J691" s="230"/>
      <c r="K691" s="148"/>
      <c r="L691" s="148"/>
      <c r="M691" s="148"/>
      <c r="N691" s="148"/>
      <c r="O691" s="148"/>
      <c r="P691" s="148"/>
      <c r="Q691" s="148"/>
      <c r="R691" s="148"/>
      <c r="S691" s="148"/>
      <c r="T691" s="148"/>
      <c r="U691" s="148"/>
      <c r="V691" s="148"/>
      <c r="W691" s="148"/>
      <c r="X691" s="148"/>
      <c r="Y691" s="148"/>
      <c r="Z691" s="148"/>
    </row>
    <row r="692" spans="1:26" x14ac:dyDescent="0.25">
      <c r="A692" s="230"/>
      <c r="B692" s="230"/>
      <c r="C692" s="256"/>
      <c r="D692" s="230"/>
      <c r="E692" s="230"/>
      <c r="F692" s="230"/>
      <c r="G692" s="230"/>
      <c r="H692" s="230"/>
      <c r="I692" s="230"/>
      <c r="J692" s="230"/>
      <c r="K692" s="148"/>
      <c r="L692" s="148"/>
      <c r="M692" s="148"/>
      <c r="N692" s="148"/>
      <c r="O692" s="148"/>
      <c r="P692" s="148"/>
      <c r="Q692" s="148"/>
      <c r="R692" s="148"/>
      <c r="S692" s="148"/>
      <c r="T692" s="148"/>
      <c r="U692" s="148"/>
      <c r="V692" s="148"/>
      <c r="W692" s="148"/>
      <c r="X692" s="148"/>
      <c r="Y692" s="148"/>
      <c r="Z692" s="148"/>
    </row>
    <row r="693" spans="1:26" x14ac:dyDescent="0.25">
      <c r="A693" s="230"/>
      <c r="B693" s="230"/>
      <c r="C693" s="256"/>
      <c r="D693" s="230"/>
      <c r="E693" s="230"/>
      <c r="F693" s="230"/>
      <c r="G693" s="230"/>
      <c r="H693" s="230"/>
      <c r="I693" s="230"/>
      <c r="J693" s="230"/>
      <c r="K693" s="148"/>
      <c r="L693" s="148"/>
      <c r="M693" s="148"/>
      <c r="N693" s="148"/>
      <c r="O693" s="148"/>
      <c r="P693" s="148"/>
      <c r="Q693" s="148"/>
      <c r="R693" s="148"/>
      <c r="S693" s="148"/>
      <c r="T693" s="148"/>
      <c r="U693" s="148"/>
      <c r="V693" s="148"/>
      <c r="W693" s="148"/>
      <c r="X693" s="148"/>
      <c r="Y693" s="148"/>
      <c r="Z693" s="148"/>
    </row>
    <row r="694" spans="1:26" x14ac:dyDescent="0.25">
      <c r="A694" s="230"/>
      <c r="B694" s="230"/>
      <c r="C694" s="256"/>
      <c r="D694" s="230"/>
      <c r="E694" s="230"/>
      <c r="F694" s="230"/>
      <c r="G694" s="230"/>
      <c r="H694" s="230"/>
      <c r="I694" s="230"/>
      <c r="J694" s="230"/>
      <c r="K694" s="148"/>
      <c r="L694" s="148"/>
      <c r="M694" s="148"/>
      <c r="N694" s="148"/>
      <c r="O694" s="148"/>
      <c r="P694" s="148"/>
      <c r="Q694" s="148"/>
      <c r="R694" s="148"/>
      <c r="S694" s="148"/>
      <c r="T694" s="148"/>
      <c r="U694" s="148"/>
      <c r="V694" s="148"/>
      <c r="W694" s="148"/>
      <c r="X694" s="148"/>
      <c r="Y694" s="148"/>
      <c r="Z694" s="148"/>
    </row>
    <row r="695" spans="1:26" ht="18.75" x14ac:dyDescent="0.25">
      <c r="A695" s="234"/>
      <c r="B695" s="407" t="s">
        <v>5749</v>
      </c>
      <c r="C695" s="408"/>
      <c r="D695" s="408"/>
      <c r="E695" s="408"/>
      <c r="F695" s="408"/>
      <c r="G695" s="408"/>
      <c r="H695" s="408"/>
      <c r="I695" s="243"/>
      <c r="J695" s="233"/>
      <c r="K695" s="105"/>
      <c r="L695" s="105"/>
      <c r="M695" s="105"/>
      <c r="N695" s="105"/>
      <c r="O695" s="105"/>
      <c r="P695" s="105"/>
      <c r="Q695" s="105"/>
      <c r="R695" s="105"/>
      <c r="S695" s="105"/>
      <c r="T695" s="105"/>
      <c r="U695" s="105"/>
      <c r="V695" s="105"/>
      <c r="W695" s="105"/>
      <c r="X695" s="105"/>
      <c r="Y695" s="105"/>
      <c r="Z695" s="105"/>
    </row>
    <row r="696" spans="1:26" x14ac:dyDescent="0.25">
      <c r="A696" s="234"/>
      <c r="B696" s="232"/>
      <c r="C696" s="232"/>
      <c r="D696" s="232"/>
      <c r="E696" s="232"/>
      <c r="F696" s="232"/>
      <c r="G696" s="232"/>
      <c r="H696" s="232"/>
      <c r="I696" s="232"/>
      <c r="J696" s="233"/>
      <c r="K696" s="105"/>
      <c r="L696" s="105"/>
      <c r="M696" s="105"/>
      <c r="N696" s="105"/>
      <c r="O696" s="105"/>
      <c r="P696" s="105"/>
      <c r="Q696" s="105"/>
      <c r="R696" s="105"/>
      <c r="S696" s="105"/>
      <c r="T696" s="105"/>
      <c r="U696" s="105"/>
      <c r="V696" s="105"/>
      <c r="W696" s="105"/>
      <c r="X696" s="105"/>
      <c r="Y696" s="105"/>
      <c r="Z696" s="105"/>
    </row>
    <row r="697" spans="1:26" x14ac:dyDescent="0.25">
      <c r="A697" s="234"/>
      <c r="B697" s="232"/>
      <c r="C697" s="244" t="s">
        <v>1478</v>
      </c>
      <c r="D697" s="244"/>
      <c r="E697" s="245">
        <f>IF(SUM(D706:D724)=0,"NA",SUM(E706:E724)/SUM(D706:D724))</f>
        <v>1</v>
      </c>
      <c r="F697" s="246"/>
      <c r="G697" s="248"/>
      <c r="H697" s="234"/>
      <c r="I697" s="232"/>
      <c r="J697" s="233"/>
      <c r="K697" s="105"/>
      <c r="L697" s="105"/>
      <c r="M697" s="105"/>
      <c r="N697" s="105"/>
      <c r="O697" s="105"/>
      <c r="P697" s="105"/>
      <c r="Q697" s="105"/>
      <c r="R697" s="105"/>
      <c r="S697" s="105"/>
      <c r="T697" s="105"/>
      <c r="U697" s="105"/>
      <c r="V697" s="105"/>
      <c r="W697" s="105"/>
      <c r="X697" s="105"/>
      <c r="Y697" s="105"/>
      <c r="Z697" s="105"/>
    </row>
    <row r="698" spans="1:26" x14ac:dyDescent="0.25">
      <c r="A698" s="234"/>
      <c r="B698" s="234"/>
      <c r="C698" s="244" t="s">
        <v>1480</v>
      </c>
      <c r="D698" s="244"/>
      <c r="E698" s="245">
        <f>IF(SUM(D706:D724)=0,"NA",SUM(E729:E737)/SUM(D729:D737))</f>
        <v>1</v>
      </c>
      <c r="F698" s="246"/>
      <c r="G698" s="248"/>
      <c r="H698" s="234"/>
      <c r="I698" s="232"/>
      <c r="J698" s="233"/>
      <c r="K698" s="105"/>
      <c r="L698" s="105"/>
      <c r="M698" s="105"/>
      <c r="N698" s="105"/>
      <c r="O698" s="105"/>
      <c r="P698" s="105"/>
      <c r="Q698" s="105"/>
      <c r="R698" s="105"/>
      <c r="S698" s="105"/>
      <c r="T698" s="105"/>
      <c r="U698" s="105"/>
      <c r="V698" s="105"/>
      <c r="W698" s="105"/>
      <c r="X698" s="105"/>
      <c r="Y698" s="105"/>
      <c r="Z698" s="105"/>
    </row>
    <row r="699" spans="1:26" x14ac:dyDescent="0.25">
      <c r="A699" s="234"/>
      <c r="B699" s="234"/>
      <c r="C699" s="244" t="s">
        <v>1482</v>
      </c>
      <c r="D699" s="244"/>
      <c r="E699" s="177">
        <f>IF(SUM(D708:D724)=0,"NA",E697*0.6+E698*0.4)</f>
        <v>1</v>
      </c>
      <c r="F699" s="249"/>
      <c r="G699" s="235" t="s">
        <v>3917</v>
      </c>
      <c r="H699" s="234"/>
      <c r="I699" s="232"/>
      <c r="J699" s="233"/>
      <c r="K699" s="105"/>
      <c r="L699" s="105"/>
      <c r="M699" s="105"/>
      <c r="N699" s="105"/>
      <c r="O699" s="105"/>
      <c r="P699" s="105"/>
      <c r="Q699" s="105"/>
      <c r="R699" s="105"/>
      <c r="S699" s="105"/>
      <c r="T699" s="105"/>
      <c r="U699" s="105"/>
      <c r="V699" s="105"/>
      <c r="W699" s="105"/>
      <c r="X699" s="105"/>
      <c r="Y699" s="105"/>
      <c r="Z699" s="105"/>
    </row>
    <row r="700" spans="1:26" x14ac:dyDescent="0.25">
      <c r="A700" s="234"/>
      <c r="B700" s="234"/>
      <c r="C700" s="234"/>
      <c r="D700" s="234"/>
      <c r="E700" s="236"/>
      <c r="F700" s="236"/>
      <c r="G700" s="234"/>
      <c r="H700" s="234"/>
      <c r="I700" s="232"/>
      <c r="J700" s="233"/>
      <c r="K700" s="105"/>
      <c r="L700" s="105"/>
      <c r="M700" s="105"/>
      <c r="N700" s="105"/>
      <c r="O700" s="105"/>
      <c r="P700" s="105"/>
      <c r="Q700" s="105"/>
      <c r="R700" s="105"/>
      <c r="S700" s="105"/>
      <c r="T700" s="105"/>
      <c r="U700" s="105"/>
      <c r="V700" s="105"/>
      <c r="W700" s="105"/>
      <c r="X700" s="105"/>
      <c r="Y700" s="105"/>
      <c r="Z700" s="105"/>
    </row>
    <row r="701" spans="1:26" x14ac:dyDescent="0.25">
      <c r="A701" s="230"/>
      <c r="B701" s="231"/>
      <c r="C701" s="232"/>
      <c r="D701" s="231"/>
      <c r="E701" s="231"/>
      <c r="F701" s="231"/>
      <c r="G701" s="231"/>
      <c r="H701" s="232"/>
      <c r="I701" s="232"/>
      <c r="J701" s="233"/>
      <c r="K701" s="148"/>
      <c r="L701" s="148"/>
      <c r="M701" s="148"/>
      <c r="N701" s="148"/>
      <c r="O701" s="148"/>
      <c r="P701" s="148"/>
      <c r="Q701" s="148"/>
      <c r="R701" s="148"/>
      <c r="S701" s="148"/>
      <c r="T701" s="148"/>
      <c r="U701" s="148"/>
      <c r="V701" s="148"/>
      <c r="W701" s="148"/>
      <c r="X701" s="148"/>
      <c r="Y701" s="148"/>
      <c r="Z701" s="148"/>
    </row>
    <row r="702" spans="1:26" x14ac:dyDescent="0.25">
      <c r="A702" s="230"/>
      <c r="B702" s="91"/>
      <c r="C702" s="251"/>
      <c r="D702" s="252"/>
      <c r="E702" s="409"/>
      <c r="F702" s="410"/>
      <c r="G702" s="410"/>
      <c r="H702" s="252"/>
      <c r="I702" s="92"/>
      <c r="J702" s="233"/>
      <c r="K702" s="148"/>
      <c r="L702" s="148"/>
      <c r="M702" s="148"/>
      <c r="N702" s="148"/>
      <c r="O702" s="148"/>
      <c r="P702" s="148"/>
      <c r="Q702" s="148"/>
      <c r="R702" s="148"/>
      <c r="S702" s="148"/>
      <c r="T702" s="148"/>
      <c r="U702" s="148"/>
      <c r="V702" s="148"/>
      <c r="W702" s="148"/>
      <c r="X702" s="148"/>
      <c r="Y702" s="148"/>
      <c r="Z702" s="148"/>
    </row>
    <row r="703" spans="1:26" x14ac:dyDescent="0.25">
      <c r="A703" s="230"/>
      <c r="B703" s="49"/>
      <c r="C703" s="234" t="s">
        <v>1484</v>
      </c>
      <c r="D703" s="253"/>
      <c r="E703" s="253"/>
      <c r="F703" s="253"/>
      <c r="G703" s="253"/>
      <c r="H703" s="253"/>
      <c r="I703" s="93"/>
      <c r="J703" s="233"/>
      <c r="K703" s="148"/>
      <c r="L703" s="148"/>
      <c r="M703" s="148"/>
      <c r="N703" s="148"/>
      <c r="O703" s="148"/>
      <c r="P703" s="148"/>
      <c r="Q703" s="148"/>
      <c r="R703" s="148"/>
      <c r="S703" s="148"/>
      <c r="T703" s="148"/>
      <c r="U703" s="148"/>
      <c r="V703" s="148"/>
      <c r="W703" s="148"/>
      <c r="X703" s="148"/>
      <c r="Y703" s="148"/>
      <c r="Z703" s="148"/>
    </row>
    <row r="704" spans="1:26" x14ac:dyDescent="0.25">
      <c r="A704" s="230"/>
      <c r="B704" s="123"/>
      <c r="C704" s="234"/>
      <c r="D704" s="253"/>
      <c r="E704" s="253"/>
      <c r="F704" s="253"/>
      <c r="G704" s="253"/>
      <c r="H704" s="253"/>
      <c r="I704" s="93"/>
      <c r="J704" s="233"/>
      <c r="K704" s="148"/>
      <c r="L704" s="148"/>
      <c r="M704" s="148"/>
      <c r="N704" s="148"/>
      <c r="O704" s="148"/>
      <c r="P704" s="148"/>
      <c r="Q704" s="148"/>
      <c r="R704" s="148"/>
      <c r="S704" s="148"/>
      <c r="T704" s="148"/>
      <c r="U704" s="148"/>
      <c r="V704" s="148"/>
      <c r="W704" s="148"/>
      <c r="X704" s="148"/>
      <c r="Y704" s="148"/>
      <c r="Z704" s="148"/>
    </row>
    <row r="705" spans="1:26" x14ac:dyDescent="0.25">
      <c r="A705" s="230"/>
      <c r="B705" s="123"/>
      <c r="C705" s="232" t="s">
        <v>726</v>
      </c>
      <c r="D705" s="231"/>
      <c r="E705" s="231" t="s">
        <v>1485</v>
      </c>
      <c r="F705" s="231" t="s">
        <v>712</v>
      </c>
      <c r="G705" s="231" t="s">
        <v>1486</v>
      </c>
      <c r="H705" s="253"/>
      <c r="I705" s="93"/>
      <c r="J705" s="233"/>
      <c r="K705" s="148"/>
      <c r="L705" s="148"/>
      <c r="M705" s="148"/>
      <c r="N705" s="148"/>
      <c r="O705" s="148"/>
      <c r="P705" s="148"/>
      <c r="Q705" s="148"/>
      <c r="R705" s="148"/>
      <c r="S705" s="148"/>
      <c r="T705" s="148"/>
      <c r="U705" s="148"/>
      <c r="V705" s="148"/>
      <c r="W705" s="148"/>
      <c r="X705" s="148"/>
      <c r="Y705" s="148"/>
      <c r="Z705" s="148"/>
    </row>
    <row r="706" spans="1:26" x14ac:dyDescent="0.25">
      <c r="A706" s="230"/>
      <c r="B706" s="123"/>
      <c r="C706" s="124" t="s">
        <v>1487</v>
      </c>
      <c r="D706" s="153">
        <f t="shared" ref="D706:D722" si="54">IF(E706="Justificado",0,1)</f>
        <v>1</v>
      </c>
      <c r="E706" s="126">
        <v>1</v>
      </c>
      <c r="F706" s="126"/>
      <c r="G706" s="127"/>
      <c r="H706" s="253"/>
      <c r="I706" s="93"/>
      <c r="J706" s="233"/>
      <c r="K706" s="148"/>
      <c r="L706" s="148"/>
      <c r="M706" s="148"/>
      <c r="N706" s="148"/>
      <c r="O706" s="148"/>
      <c r="P706" s="148"/>
      <c r="Q706" s="148"/>
      <c r="R706" s="148"/>
      <c r="S706" s="148"/>
      <c r="T706" s="148"/>
      <c r="U706" s="148"/>
      <c r="V706" s="148"/>
      <c r="W706" s="148"/>
      <c r="X706" s="148"/>
      <c r="Y706" s="148"/>
      <c r="Z706" s="148"/>
    </row>
    <row r="707" spans="1:26" ht="24" x14ac:dyDescent="0.25">
      <c r="A707" s="230"/>
      <c r="B707" s="123"/>
      <c r="C707" s="124" t="s">
        <v>1488</v>
      </c>
      <c r="D707" s="153">
        <f t="shared" si="54"/>
        <v>1</v>
      </c>
      <c r="E707" s="126">
        <v>1</v>
      </c>
      <c r="F707" s="126"/>
      <c r="G707" s="127"/>
      <c r="H707" s="253"/>
      <c r="I707" s="93"/>
      <c r="J707" s="233"/>
      <c r="K707" s="148"/>
      <c r="L707" s="148"/>
      <c r="M707" s="148"/>
      <c r="N707" s="148"/>
      <c r="O707" s="148"/>
      <c r="P707" s="148"/>
      <c r="Q707" s="148"/>
      <c r="R707" s="148"/>
      <c r="S707" s="148"/>
      <c r="T707" s="148"/>
      <c r="U707" s="148"/>
      <c r="V707" s="148"/>
      <c r="W707" s="148"/>
      <c r="X707" s="148"/>
      <c r="Y707" s="148"/>
      <c r="Z707" s="148"/>
    </row>
    <row r="708" spans="1:26" ht="24" x14ac:dyDescent="0.25">
      <c r="A708" s="230"/>
      <c r="B708" s="49"/>
      <c r="C708" s="128" t="s">
        <v>5750</v>
      </c>
      <c r="D708" s="153">
        <f t="shared" si="54"/>
        <v>1</v>
      </c>
      <c r="E708" s="126">
        <v>1</v>
      </c>
      <c r="F708" s="126"/>
      <c r="G708" s="127"/>
      <c r="H708" s="253"/>
      <c r="I708" s="93"/>
      <c r="J708" s="230"/>
      <c r="K708" s="148"/>
      <c r="L708" s="148"/>
      <c r="M708" s="148"/>
      <c r="N708" s="148"/>
      <c r="O708" s="148"/>
      <c r="P708" s="148"/>
      <c r="Q708" s="148"/>
      <c r="R708" s="148"/>
      <c r="S708" s="148"/>
      <c r="T708" s="148"/>
      <c r="U708" s="148"/>
      <c r="V708" s="148"/>
      <c r="W708" s="148"/>
      <c r="X708" s="148"/>
      <c r="Y708" s="148"/>
      <c r="Z708" s="148"/>
    </row>
    <row r="709" spans="1:26" ht="24" x14ac:dyDescent="0.25">
      <c r="A709" s="230"/>
      <c r="B709" s="49"/>
      <c r="C709" s="128" t="s">
        <v>5751</v>
      </c>
      <c r="D709" s="153">
        <f t="shared" si="54"/>
        <v>1</v>
      </c>
      <c r="E709" s="126">
        <v>1</v>
      </c>
      <c r="F709" s="126"/>
      <c r="G709" s="127"/>
      <c r="H709" s="253"/>
      <c r="I709" s="93"/>
      <c r="J709" s="230"/>
      <c r="K709" s="148"/>
      <c r="L709" s="148"/>
      <c r="M709" s="148"/>
      <c r="N709" s="148"/>
      <c r="O709" s="148"/>
      <c r="P709" s="148"/>
      <c r="Q709" s="148"/>
      <c r="R709" s="148"/>
      <c r="S709" s="148"/>
      <c r="T709" s="148"/>
      <c r="U709" s="148"/>
      <c r="V709" s="148"/>
      <c r="W709" s="148"/>
      <c r="X709" s="148"/>
      <c r="Y709" s="148"/>
      <c r="Z709" s="148"/>
    </row>
    <row r="710" spans="1:26" x14ac:dyDescent="0.25">
      <c r="A710" s="230"/>
      <c r="B710" s="49"/>
      <c r="C710" s="128" t="s">
        <v>5752</v>
      </c>
      <c r="D710" s="153">
        <f t="shared" si="54"/>
        <v>1</v>
      </c>
      <c r="E710" s="126">
        <v>1</v>
      </c>
      <c r="F710" s="126"/>
      <c r="G710" s="127"/>
      <c r="H710" s="253"/>
      <c r="I710" s="93"/>
      <c r="J710" s="230"/>
      <c r="K710" s="148"/>
      <c r="L710" s="148"/>
      <c r="M710" s="148"/>
      <c r="N710" s="148"/>
      <c r="O710" s="148"/>
      <c r="P710" s="148"/>
      <c r="Q710" s="148"/>
      <c r="R710" s="148"/>
      <c r="S710" s="148"/>
      <c r="T710" s="148"/>
      <c r="U710" s="148"/>
      <c r="V710" s="148"/>
      <c r="W710" s="148"/>
      <c r="X710" s="148"/>
      <c r="Y710" s="148"/>
      <c r="Z710" s="148"/>
    </row>
    <row r="711" spans="1:26" x14ac:dyDescent="0.25">
      <c r="A711" s="230"/>
      <c r="B711" s="49"/>
      <c r="C711" s="128" t="s">
        <v>5753</v>
      </c>
      <c r="D711" s="153">
        <f t="shared" si="54"/>
        <v>1</v>
      </c>
      <c r="E711" s="126">
        <v>1</v>
      </c>
      <c r="F711" s="126"/>
      <c r="G711" s="127"/>
      <c r="H711" s="253"/>
      <c r="I711" s="93"/>
      <c r="J711" s="230"/>
      <c r="K711" s="148"/>
      <c r="L711" s="148"/>
      <c r="M711" s="148"/>
      <c r="N711" s="148"/>
      <c r="O711" s="148"/>
      <c r="P711" s="148"/>
      <c r="Q711" s="148"/>
      <c r="R711" s="148"/>
      <c r="S711" s="148"/>
      <c r="T711" s="148"/>
      <c r="U711" s="148"/>
      <c r="V711" s="148"/>
      <c r="W711" s="148"/>
      <c r="X711" s="148"/>
      <c r="Y711" s="148"/>
      <c r="Z711" s="148"/>
    </row>
    <row r="712" spans="1:26" x14ac:dyDescent="0.25">
      <c r="A712" s="230"/>
      <c r="B712" s="49"/>
      <c r="C712" s="128" t="s">
        <v>5754</v>
      </c>
      <c r="D712" s="153">
        <f t="shared" si="54"/>
        <v>1</v>
      </c>
      <c r="E712" s="126">
        <v>1</v>
      </c>
      <c r="F712" s="126"/>
      <c r="G712" s="127"/>
      <c r="H712" s="253"/>
      <c r="I712" s="93"/>
      <c r="J712" s="230"/>
      <c r="K712" s="148"/>
      <c r="L712" s="148"/>
      <c r="M712" s="148"/>
      <c r="N712" s="148"/>
      <c r="O712" s="148"/>
      <c r="P712" s="148"/>
      <c r="Q712" s="148"/>
      <c r="R712" s="148"/>
      <c r="S712" s="148"/>
      <c r="T712" s="148"/>
      <c r="U712" s="148"/>
      <c r="V712" s="148"/>
      <c r="W712" s="148"/>
      <c r="X712" s="148"/>
      <c r="Y712" s="148"/>
      <c r="Z712" s="148"/>
    </row>
    <row r="713" spans="1:26" ht="24" x14ac:dyDescent="0.25">
      <c r="A713" s="230"/>
      <c r="B713" s="49"/>
      <c r="C713" s="128" t="s">
        <v>5755</v>
      </c>
      <c r="D713" s="153">
        <f t="shared" si="54"/>
        <v>1</v>
      </c>
      <c r="E713" s="126">
        <v>1</v>
      </c>
      <c r="F713" s="126"/>
      <c r="G713" s="127"/>
      <c r="H713" s="253"/>
      <c r="I713" s="93"/>
      <c r="J713" s="230"/>
      <c r="K713" s="148"/>
      <c r="L713" s="148"/>
      <c r="M713" s="148"/>
      <c r="N713" s="148"/>
      <c r="O713" s="148"/>
      <c r="P713" s="148"/>
      <c r="Q713" s="148"/>
      <c r="R713" s="148"/>
      <c r="S713" s="148"/>
      <c r="T713" s="148"/>
      <c r="U713" s="148"/>
      <c r="V713" s="148"/>
      <c r="W713" s="148"/>
      <c r="X713" s="148"/>
      <c r="Y713" s="148"/>
      <c r="Z713" s="148"/>
    </row>
    <row r="714" spans="1:26" ht="24" x14ac:dyDescent="0.25">
      <c r="A714" s="230"/>
      <c r="B714" s="49"/>
      <c r="C714" s="128" t="s">
        <v>5756</v>
      </c>
      <c r="D714" s="153">
        <f t="shared" si="54"/>
        <v>1</v>
      </c>
      <c r="E714" s="126">
        <v>1</v>
      </c>
      <c r="F714" s="126"/>
      <c r="G714" s="127"/>
      <c r="H714" s="253"/>
      <c r="I714" s="93"/>
      <c r="J714" s="230"/>
      <c r="K714" s="148"/>
      <c r="L714" s="148"/>
      <c r="M714" s="148"/>
      <c r="N714" s="148"/>
      <c r="O714" s="148"/>
      <c r="P714" s="148"/>
      <c r="Q714" s="148"/>
      <c r="R714" s="148"/>
      <c r="S714" s="148"/>
      <c r="T714" s="148"/>
      <c r="U714" s="148"/>
      <c r="V714" s="148"/>
      <c r="W714" s="148"/>
      <c r="X714" s="148"/>
      <c r="Y714" s="148"/>
      <c r="Z714" s="148"/>
    </row>
    <row r="715" spans="1:26" x14ac:dyDescent="0.25">
      <c r="A715" s="230"/>
      <c r="B715" s="49"/>
      <c r="C715" s="128" t="s">
        <v>5757</v>
      </c>
      <c r="D715" s="153">
        <f t="shared" si="54"/>
        <v>1</v>
      </c>
      <c r="E715" s="126">
        <v>1</v>
      </c>
      <c r="F715" s="126"/>
      <c r="G715" s="127"/>
      <c r="H715" s="253"/>
      <c r="I715" s="93"/>
      <c r="J715" s="230"/>
      <c r="K715" s="148"/>
      <c r="L715" s="148"/>
      <c r="M715" s="148"/>
      <c r="N715" s="148"/>
      <c r="O715" s="148"/>
      <c r="P715" s="148"/>
      <c r="Q715" s="148"/>
      <c r="R715" s="148"/>
      <c r="S715" s="148"/>
      <c r="T715" s="148"/>
      <c r="U715" s="148"/>
      <c r="V715" s="148"/>
      <c r="W715" s="148"/>
      <c r="X715" s="148"/>
      <c r="Y715" s="148"/>
      <c r="Z715" s="148"/>
    </row>
    <row r="716" spans="1:26" ht="36" x14ac:dyDescent="0.25">
      <c r="A716" s="230"/>
      <c r="B716" s="49"/>
      <c r="C716" s="128" t="s">
        <v>5758</v>
      </c>
      <c r="D716" s="153">
        <f t="shared" si="54"/>
        <v>1</v>
      </c>
      <c r="E716" s="126">
        <v>1</v>
      </c>
      <c r="F716" s="126"/>
      <c r="G716" s="127"/>
      <c r="H716" s="253"/>
      <c r="I716" s="93"/>
      <c r="J716" s="230"/>
      <c r="K716" s="148"/>
      <c r="L716" s="148"/>
      <c r="M716" s="148"/>
      <c r="N716" s="148"/>
      <c r="O716" s="148"/>
      <c r="P716" s="148"/>
      <c r="Q716" s="148"/>
      <c r="R716" s="148"/>
      <c r="S716" s="148"/>
      <c r="T716" s="148"/>
      <c r="U716" s="148"/>
      <c r="V716" s="148"/>
      <c r="W716" s="148"/>
      <c r="X716" s="148"/>
      <c r="Y716" s="148"/>
      <c r="Z716" s="148"/>
    </row>
    <row r="717" spans="1:26" x14ac:dyDescent="0.25">
      <c r="A717" s="230"/>
      <c r="B717" s="49"/>
      <c r="C717" s="128" t="s">
        <v>5759</v>
      </c>
      <c r="D717" s="153">
        <f t="shared" si="54"/>
        <v>1</v>
      </c>
      <c r="E717" s="126">
        <v>1</v>
      </c>
      <c r="F717" s="126"/>
      <c r="G717" s="127"/>
      <c r="H717" s="253"/>
      <c r="I717" s="93"/>
      <c r="J717" s="230"/>
      <c r="K717" s="148"/>
      <c r="L717" s="148"/>
      <c r="M717" s="148"/>
      <c r="N717" s="148"/>
      <c r="O717" s="148"/>
      <c r="P717" s="148"/>
      <c r="Q717" s="148"/>
      <c r="R717" s="148"/>
      <c r="S717" s="148"/>
      <c r="T717" s="148"/>
      <c r="U717" s="148"/>
      <c r="V717" s="148"/>
      <c r="W717" s="148"/>
      <c r="X717" s="148"/>
      <c r="Y717" s="148"/>
      <c r="Z717" s="148"/>
    </row>
    <row r="718" spans="1:26" x14ac:dyDescent="0.25">
      <c r="A718" s="230"/>
      <c r="B718" s="49"/>
      <c r="C718" s="124" t="s">
        <v>2757</v>
      </c>
      <c r="D718" s="153">
        <f t="shared" si="54"/>
        <v>1</v>
      </c>
      <c r="E718" s="126">
        <v>1</v>
      </c>
      <c r="F718" s="126"/>
      <c r="G718" s="127"/>
      <c r="H718" s="253"/>
      <c r="I718" s="93"/>
      <c r="J718" s="230"/>
      <c r="K718" s="148"/>
      <c r="L718" s="148"/>
      <c r="M718" s="148"/>
      <c r="N718" s="148"/>
      <c r="O718" s="148"/>
      <c r="P718" s="148"/>
      <c r="Q718" s="148"/>
      <c r="R718" s="148"/>
      <c r="S718" s="148"/>
      <c r="T718" s="148"/>
      <c r="U718" s="148"/>
      <c r="V718" s="148"/>
      <c r="W718" s="148"/>
      <c r="X718" s="148"/>
      <c r="Y718" s="148"/>
      <c r="Z718" s="148"/>
    </row>
    <row r="719" spans="1:26" ht="24" x14ac:dyDescent="0.25">
      <c r="A719" s="230"/>
      <c r="B719" s="49"/>
      <c r="C719" s="124" t="s">
        <v>1515</v>
      </c>
      <c r="D719" s="153">
        <f t="shared" si="54"/>
        <v>1</v>
      </c>
      <c r="E719" s="126">
        <v>1</v>
      </c>
      <c r="F719" s="126"/>
      <c r="G719" s="127"/>
      <c r="H719" s="253"/>
      <c r="I719" s="93"/>
      <c r="J719" s="230"/>
      <c r="K719" s="148"/>
      <c r="L719" s="148"/>
      <c r="M719" s="148"/>
      <c r="N719" s="148"/>
      <c r="O719" s="148"/>
      <c r="P719" s="148"/>
      <c r="Q719" s="148"/>
      <c r="R719" s="148"/>
      <c r="S719" s="148"/>
      <c r="T719" s="148"/>
      <c r="U719" s="148"/>
      <c r="V719" s="148"/>
      <c r="W719" s="148"/>
      <c r="X719" s="148"/>
      <c r="Y719" s="148"/>
      <c r="Z719" s="148"/>
    </row>
    <row r="720" spans="1:26" ht="24" x14ac:dyDescent="0.25">
      <c r="A720" s="230"/>
      <c r="B720" s="49"/>
      <c r="C720" s="128" t="s">
        <v>5760</v>
      </c>
      <c r="D720" s="153">
        <f t="shared" si="54"/>
        <v>1</v>
      </c>
      <c r="E720" s="126">
        <v>1</v>
      </c>
      <c r="F720" s="126"/>
      <c r="G720" s="127"/>
      <c r="H720" s="253"/>
      <c r="I720" s="93"/>
      <c r="J720" s="230"/>
      <c r="K720" s="148"/>
      <c r="L720" s="148"/>
      <c r="M720" s="148"/>
      <c r="N720" s="148"/>
      <c r="O720" s="148"/>
      <c r="P720" s="148"/>
      <c r="Q720" s="148"/>
      <c r="R720" s="148"/>
      <c r="S720" s="148"/>
      <c r="T720" s="148"/>
      <c r="U720" s="148"/>
      <c r="V720" s="148"/>
      <c r="W720" s="148"/>
      <c r="X720" s="148"/>
      <c r="Y720" s="148"/>
      <c r="Z720" s="148"/>
    </row>
    <row r="721" spans="1:26" ht="24" x14ac:dyDescent="0.25">
      <c r="A721" s="230"/>
      <c r="B721" s="49"/>
      <c r="C721" s="128" t="s">
        <v>5761</v>
      </c>
      <c r="D721" s="153">
        <f t="shared" si="54"/>
        <v>1</v>
      </c>
      <c r="E721" s="126">
        <v>1</v>
      </c>
      <c r="F721" s="126"/>
      <c r="G721" s="127"/>
      <c r="H721" s="253"/>
      <c r="I721" s="93"/>
      <c r="J721" s="230"/>
      <c r="K721" s="148"/>
      <c r="L721" s="148"/>
      <c r="M721" s="148"/>
      <c r="N721" s="148"/>
      <c r="O721" s="148"/>
      <c r="P721" s="148"/>
      <c r="Q721" s="148"/>
      <c r="R721" s="148"/>
      <c r="S721" s="148"/>
      <c r="T721" s="148"/>
      <c r="U721" s="148"/>
      <c r="V721" s="148"/>
      <c r="W721" s="148"/>
      <c r="X721" s="148"/>
      <c r="Y721" s="148"/>
      <c r="Z721" s="148"/>
    </row>
    <row r="722" spans="1:26" x14ac:dyDescent="0.25">
      <c r="A722" s="230"/>
      <c r="B722" s="49"/>
      <c r="C722" s="128" t="s">
        <v>5762</v>
      </c>
      <c r="D722" s="153">
        <f t="shared" si="54"/>
        <v>1</v>
      </c>
      <c r="E722" s="126">
        <v>1</v>
      </c>
      <c r="F722" s="126"/>
      <c r="G722" s="127"/>
      <c r="H722" s="253"/>
      <c r="I722" s="93"/>
      <c r="J722" s="230"/>
      <c r="K722" s="148"/>
      <c r="L722" s="148"/>
      <c r="M722" s="148"/>
      <c r="N722" s="148"/>
      <c r="O722" s="148"/>
      <c r="P722" s="148"/>
      <c r="Q722" s="148"/>
      <c r="R722" s="148"/>
      <c r="S722" s="148"/>
      <c r="T722" s="148"/>
      <c r="U722" s="148"/>
      <c r="V722" s="148"/>
      <c r="W722" s="148"/>
      <c r="X722" s="148"/>
      <c r="Y722" s="148"/>
      <c r="Z722" s="148"/>
    </row>
    <row r="723" spans="1:26" x14ac:dyDescent="0.25">
      <c r="A723" s="230"/>
      <c r="B723" s="49"/>
      <c r="C723" s="128" t="s">
        <v>5763</v>
      </c>
      <c r="D723" s="153">
        <f t="shared" ref="D723:D724" si="55">IF(E723="Justificado",0,1)</f>
        <v>1</v>
      </c>
      <c r="E723" s="126">
        <v>1</v>
      </c>
      <c r="F723" s="126"/>
      <c r="G723" s="127"/>
      <c r="H723" s="253"/>
      <c r="I723" s="129"/>
      <c r="J723" s="230"/>
      <c r="K723" s="148"/>
      <c r="L723" s="148"/>
      <c r="M723" s="148"/>
      <c r="N723" s="148"/>
      <c r="O723" s="148"/>
      <c r="P723" s="148"/>
      <c r="Q723" s="148"/>
      <c r="R723" s="148"/>
      <c r="S723" s="148"/>
      <c r="T723" s="148"/>
      <c r="U723" s="148"/>
      <c r="V723" s="148"/>
      <c r="W723" s="148"/>
      <c r="X723" s="148"/>
      <c r="Y723" s="148"/>
      <c r="Z723" s="148"/>
    </row>
    <row r="724" spans="1:26" ht="60" x14ac:dyDescent="0.25">
      <c r="A724" s="230"/>
      <c r="B724" s="49"/>
      <c r="C724" s="128" t="s">
        <v>5764</v>
      </c>
      <c r="D724" s="153">
        <f t="shared" si="55"/>
        <v>1</v>
      </c>
      <c r="E724" s="126">
        <v>1</v>
      </c>
      <c r="F724" s="126"/>
      <c r="G724" s="127"/>
      <c r="H724" s="253"/>
      <c r="I724" s="129"/>
      <c r="J724" s="230"/>
      <c r="K724" s="148"/>
      <c r="L724" s="148"/>
      <c r="M724" s="148"/>
      <c r="N724" s="148"/>
      <c r="O724" s="148"/>
      <c r="P724" s="148"/>
      <c r="Q724" s="148"/>
      <c r="R724" s="148"/>
      <c r="S724" s="148"/>
      <c r="T724" s="148"/>
      <c r="U724" s="148"/>
      <c r="V724" s="148"/>
      <c r="W724" s="148"/>
      <c r="X724" s="148"/>
      <c r="Y724" s="148"/>
      <c r="Z724" s="148"/>
    </row>
    <row r="725" spans="1:26" x14ac:dyDescent="0.25">
      <c r="A725" s="230"/>
      <c r="B725" s="49"/>
      <c r="C725" s="234"/>
      <c r="D725" s="253"/>
      <c r="E725" s="253"/>
      <c r="F725" s="253"/>
      <c r="G725" s="253"/>
      <c r="H725" s="253"/>
      <c r="I725" s="129"/>
      <c r="J725" s="230"/>
      <c r="K725" s="148"/>
      <c r="L725" s="148"/>
      <c r="M725" s="148"/>
      <c r="N725" s="148"/>
      <c r="O725" s="148"/>
      <c r="P725" s="148"/>
      <c r="Q725" s="148"/>
      <c r="R725" s="148"/>
      <c r="S725" s="148"/>
      <c r="T725" s="148"/>
      <c r="U725" s="148"/>
      <c r="V725" s="148"/>
      <c r="W725" s="148"/>
      <c r="X725" s="148"/>
      <c r="Y725" s="148"/>
      <c r="Z725" s="148"/>
    </row>
    <row r="726" spans="1:26" x14ac:dyDescent="0.25">
      <c r="A726" s="230"/>
      <c r="B726" s="49"/>
      <c r="C726" s="234" t="s">
        <v>1480</v>
      </c>
      <c r="D726" s="253"/>
      <c r="E726" s="253"/>
      <c r="F726" s="253"/>
      <c r="G726" s="253"/>
      <c r="H726" s="253"/>
      <c r="I726" s="129"/>
      <c r="J726" s="230"/>
      <c r="K726" s="148"/>
      <c r="L726" s="148"/>
      <c r="M726" s="148"/>
      <c r="N726" s="148"/>
      <c r="O726" s="148"/>
      <c r="P726" s="148"/>
      <c r="Q726" s="148"/>
      <c r="R726" s="148"/>
      <c r="S726" s="148"/>
      <c r="T726" s="148"/>
      <c r="U726" s="148"/>
      <c r="V726" s="148"/>
      <c r="W726" s="148"/>
      <c r="X726" s="148"/>
      <c r="Y726" s="148"/>
      <c r="Z726" s="148"/>
    </row>
    <row r="727" spans="1:26" x14ac:dyDescent="0.25">
      <c r="A727" s="230"/>
      <c r="B727" s="49"/>
      <c r="C727" s="234"/>
      <c r="D727" s="253"/>
      <c r="E727" s="253"/>
      <c r="F727" s="253"/>
      <c r="G727" s="253"/>
      <c r="H727" s="253"/>
      <c r="I727" s="129"/>
      <c r="J727" s="230"/>
      <c r="K727" s="148"/>
      <c r="L727" s="148"/>
      <c r="M727" s="148"/>
      <c r="N727" s="148"/>
      <c r="O727" s="148"/>
      <c r="P727" s="148"/>
      <c r="Q727" s="148"/>
      <c r="R727" s="148"/>
      <c r="S727" s="148"/>
      <c r="T727" s="148"/>
      <c r="U727" s="148"/>
      <c r="V727" s="148"/>
      <c r="W727" s="148"/>
      <c r="X727" s="148"/>
      <c r="Y727" s="148"/>
      <c r="Z727" s="148"/>
    </row>
    <row r="728" spans="1:26" x14ac:dyDescent="0.25">
      <c r="A728" s="230"/>
      <c r="B728" s="49"/>
      <c r="C728" s="232" t="s">
        <v>726</v>
      </c>
      <c r="D728" s="231"/>
      <c r="E728" s="231" t="s">
        <v>1485</v>
      </c>
      <c r="F728" s="231" t="s">
        <v>712</v>
      </c>
      <c r="G728" s="231" t="s">
        <v>1486</v>
      </c>
      <c r="H728" s="253"/>
      <c r="I728" s="129"/>
      <c r="J728" s="230"/>
      <c r="K728" s="148"/>
      <c r="L728" s="148"/>
      <c r="M728" s="148"/>
      <c r="N728" s="148"/>
      <c r="O728" s="148"/>
      <c r="P728" s="148"/>
      <c r="Q728" s="148"/>
      <c r="R728" s="148"/>
      <c r="S728" s="148"/>
      <c r="T728" s="148"/>
      <c r="U728" s="148"/>
      <c r="V728" s="148"/>
      <c r="W728" s="148"/>
      <c r="X728" s="148"/>
      <c r="Y728" s="148"/>
      <c r="Z728" s="148"/>
    </row>
    <row r="729" spans="1:26" x14ac:dyDescent="0.25">
      <c r="A729" s="230"/>
      <c r="B729" s="49"/>
      <c r="C729" s="130" t="s">
        <v>4751</v>
      </c>
      <c r="D729" s="153">
        <f t="shared" ref="D729:D735" si="56">IF(E729="Justificado",0,1)</f>
        <v>1</v>
      </c>
      <c r="E729" s="126">
        <v>1</v>
      </c>
      <c r="F729" s="126"/>
      <c r="G729" s="127"/>
      <c r="H729" s="253"/>
      <c r="I729" s="129"/>
      <c r="J729" s="230"/>
      <c r="K729" s="148"/>
      <c r="L729" s="148"/>
      <c r="M729" s="148"/>
      <c r="N729" s="148"/>
      <c r="O729" s="148"/>
      <c r="P729" s="148"/>
      <c r="Q729" s="148"/>
      <c r="R729" s="148"/>
      <c r="S729" s="148"/>
      <c r="T729" s="148"/>
      <c r="U729" s="148"/>
      <c r="V729" s="148"/>
      <c r="W729" s="148"/>
      <c r="X729" s="148"/>
      <c r="Y729" s="148"/>
      <c r="Z729" s="148"/>
    </row>
    <row r="730" spans="1:26" ht="36" x14ac:dyDescent="0.25">
      <c r="A730" s="230"/>
      <c r="B730" s="49"/>
      <c r="C730" s="124" t="s">
        <v>1841</v>
      </c>
      <c r="D730" s="153">
        <f t="shared" si="56"/>
        <v>1</v>
      </c>
      <c r="E730" s="126">
        <v>1</v>
      </c>
      <c r="F730" s="126"/>
      <c r="G730" s="127"/>
      <c r="H730" s="253"/>
      <c r="I730" s="129"/>
      <c r="J730" s="230"/>
      <c r="K730" s="148"/>
      <c r="L730" s="148"/>
      <c r="M730" s="148"/>
      <c r="N730" s="148"/>
      <c r="O730" s="148"/>
      <c r="P730" s="148"/>
      <c r="Q730" s="148"/>
      <c r="R730" s="148"/>
      <c r="S730" s="148"/>
      <c r="T730" s="148"/>
      <c r="U730" s="148"/>
      <c r="V730" s="148"/>
      <c r="W730" s="148"/>
      <c r="X730" s="148"/>
      <c r="Y730" s="148"/>
      <c r="Z730" s="148"/>
    </row>
    <row r="731" spans="1:26" ht="36" x14ac:dyDescent="0.25">
      <c r="A731" s="230"/>
      <c r="B731" s="49"/>
      <c r="C731" s="124" t="s">
        <v>1842</v>
      </c>
      <c r="D731" s="153">
        <f t="shared" si="56"/>
        <v>1</v>
      </c>
      <c r="E731" s="126">
        <v>1</v>
      </c>
      <c r="F731" s="126"/>
      <c r="G731" s="127"/>
      <c r="H731" s="253"/>
      <c r="I731" s="129"/>
      <c r="J731" s="230"/>
      <c r="K731" s="148"/>
      <c r="L731" s="148"/>
      <c r="M731" s="148"/>
      <c r="N731" s="148"/>
      <c r="O731" s="148"/>
      <c r="P731" s="148"/>
      <c r="Q731" s="148"/>
      <c r="R731" s="148"/>
      <c r="S731" s="148"/>
      <c r="T731" s="148"/>
      <c r="U731" s="148"/>
      <c r="V731" s="148"/>
      <c r="W731" s="148"/>
      <c r="X731" s="148"/>
      <c r="Y731" s="148"/>
      <c r="Z731" s="148"/>
    </row>
    <row r="732" spans="1:26" ht="36" x14ac:dyDescent="0.25">
      <c r="A732" s="230"/>
      <c r="B732" s="49"/>
      <c r="C732" s="124" t="s">
        <v>1843</v>
      </c>
      <c r="D732" s="153">
        <f t="shared" si="56"/>
        <v>1</v>
      </c>
      <c r="E732" s="126">
        <v>1</v>
      </c>
      <c r="F732" s="126"/>
      <c r="G732" s="127"/>
      <c r="H732" s="253"/>
      <c r="I732" s="129"/>
      <c r="J732" s="230"/>
      <c r="K732" s="148"/>
      <c r="L732" s="148"/>
      <c r="M732" s="148"/>
      <c r="N732" s="148"/>
      <c r="O732" s="148"/>
      <c r="P732" s="148"/>
      <c r="Q732" s="148"/>
      <c r="R732" s="148"/>
      <c r="S732" s="148"/>
      <c r="T732" s="148"/>
      <c r="U732" s="148"/>
      <c r="V732" s="148"/>
      <c r="W732" s="148"/>
      <c r="X732" s="148"/>
      <c r="Y732" s="148"/>
      <c r="Z732" s="148"/>
    </row>
    <row r="733" spans="1:26" ht="24" x14ac:dyDescent="0.25">
      <c r="A733" s="230"/>
      <c r="B733" s="49"/>
      <c r="C733" s="124" t="s">
        <v>1844</v>
      </c>
      <c r="D733" s="153">
        <f t="shared" si="56"/>
        <v>1</v>
      </c>
      <c r="E733" s="126">
        <v>1</v>
      </c>
      <c r="F733" s="126"/>
      <c r="G733" s="127"/>
      <c r="H733" s="253"/>
      <c r="I733" s="129"/>
      <c r="J733" s="230"/>
      <c r="K733" s="148"/>
      <c r="L733" s="148"/>
      <c r="M733" s="148"/>
      <c r="N733" s="148"/>
      <c r="O733" s="148"/>
      <c r="P733" s="148"/>
      <c r="Q733" s="148"/>
      <c r="R733" s="148"/>
      <c r="S733" s="148"/>
      <c r="T733" s="148"/>
      <c r="U733" s="148"/>
      <c r="V733" s="148"/>
      <c r="W733" s="148"/>
      <c r="X733" s="148"/>
      <c r="Y733" s="148"/>
      <c r="Z733" s="148"/>
    </row>
    <row r="734" spans="1:26" ht="24" x14ac:dyDescent="0.25">
      <c r="A734" s="230"/>
      <c r="B734" s="49"/>
      <c r="C734" s="124" t="s">
        <v>1845</v>
      </c>
      <c r="D734" s="153">
        <f t="shared" si="56"/>
        <v>1</v>
      </c>
      <c r="E734" s="126">
        <v>1</v>
      </c>
      <c r="F734" s="126"/>
      <c r="G734" s="127"/>
      <c r="H734" s="253"/>
      <c r="I734" s="129"/>
      <c r="J734" s="230"/>
      <c r="K734" s="148"/>
      <c r="L734" s="148"/>
      <c r="M734" s="148"/>
      <c r="N734" s="148"/>
      <c r="O734" s="148"/>
      <c r="P734" s="148"/>
      <c r="Q734" s="148"/>
      <c r="R734" s="148"/>
      <c r="S734" s="148"/>
      <c r="T734" s="148"/>
      <c r="U734" s="148"/>
      <c r="V734" s="148"/>
      <c r="W734" s="148"/>
      <c r="X734" s="148"/>
      <c r="Y734" s="148"/>
      <c r="Z734" s="148"/>
    </row>
    <row r="735" spans="1:26" ht="36" x14ac:dyDescent="0.25">
      <c r="A735" s="230"/>
      <c r="B735" s="49"/>
      <c r="C735" s="124" t="s">
        <v>1846</v>
      </c>
      <c r="D735" s="153">
        <f t="shared" si="56"/>
        <v>1</v>
      </c>
      <c r="E735" s="126">
        <v>1</v>
      </c>
      <c r="F735" s="126"/>
      <c r="G735" s="127"/>
      <c r="H735" s="253"/>
      <c r="I735" s="129"/>
      <c r="J735" s="230"/>
      <c r="K735" s="148"/>
      <c r="L735" s="148"/>
      <c r="M735" s="148"/>
      <c r="N735" s="148"/>
      <c r="O735" s="148"/>
      <c r="P735" s="148"/>
      <c r="Q735" s="148"/>
      <c r="R735" s="148"/>
      <c r="S735" s="148"/>
      <c r="T735" s="148"/>
      <c r="U735" s="148"/>
      <c r="V735" s="148"/>
      <c r="W735" s="148"/>
      <c r="X735" s="148"/>
      <c r="Y735" s="148"/>
      <c r="Z735" s="148"/>
    </row>
    <row r="736" spans="1:26" ht="36" x14ac:dyDescent="0.25">
      <c r="A736" s="230"/>
      <c r="B736" s="49"/>
      <c r="C736" s="130" t="s">
        <v>5765</v>
      </c>
      <c r="D736" s="153">
        <f t="shared" ref="D736:D737" si="57">IF(E736="Justificado",0,1)</f>
        <v>1</v>
      </c>
      <c r="E736" s="126">
        <v>1</v>
      </c>
      <c r="F736" s="126"/>
      <c r="G736" s="127"/>
      <c r="H736" s="253"/>
      <c r="I736" s="129"/>
      <c r="J736" s="230"/>
      <c r="K736" s="148"/>
      <c r="L736" s="148"/>
      <c r="M736" s="148"/>
      <c r="N736" s="148"/>
      <c r="O736" s="148"/>
      <c r="P736" s="148"/>
      <c r="Q736" s="148"/>
      <c r="R736" s="148"/>
      <c r="S736" s="148"/>
      <c r="T736" s="148"/>
      <c r="U736" s="148"/>
      <c r="V736" s="148"/>
      <c r="W736" s="148"/>
      <c r="X736" s="148"/>
      <c r="Y736" s="148"/>
      <c r="Z736" s="148"/>
    </row>
    <row r="737" spans="1:26" x14ac:dyDescent="0.25">
      <c r="A737" s="230"/>
      <c r="B737" s="49"/>
      <c r="C737" s="124" t="s">
        <v>1802</v>
      </c>
      <c r="D737" s="153">
        <f t="shared" si="57"/>
        <v>1</v>
      </c>
      <c r="E737" s="126">
        <v>1</v>
      </c>
      <c r="F737" s="126"/>
      <c r="G737" s="127"/>
      <c r="H737" s="253"/>
      <c r="I737" s="129"/>
      <c r="J737" s="230"/>
      <c r="K737" s="148"/>
      <c r="L737" s="148"/>
      <c r="M737" s="148"/>
      <c r="N737" s="148"/>
      <c r="O737" s="148"/>
      <c r="P737" s="148"/>
      <c r="Q737" s="148"/>
      <c r="R737" s="148"/>
      <c r="S737" s="148"/>
      <c r="T737" s="148"/>
      <c r="U737" s="148"/>
      <c r="V737" s="148"/>
      <c r="W737" s="148"/>
      <c r="X737" s="148"/>
      <c r="Y737" s="148"/>
      <c r="Z737" s="148"/>
    </row>
    <row r="738" spans="1:26" x14ac:dyDescent="0.25">
      <c r="A738" s="230"/>
      <c r="B738" s="97"/>
      <c r="C738" s="254"/>
      <c r="D738" s="255"/>
      <c r="E738" s="255"/>
      <c r="F738" s="255"/>
      <c r="G738" s="255"/>
      <c r="H738" s="255"/>
      <c r="I738" s="98"/>
      <c r="J738" s="230"/>
      <c r="K738" s="148"/>
      <c r="L738" s="148"/>
      <c r="M738" s="148"/>
      <c r="N738" s="148"/>
      <c r="O738" s="148"/>
      <c r="P738" s="148"/>
      <c r="Q738" s="148"/>
      <c r="R738" s="148"/>
      <c r="S738" s="148"/>
      <c r="T738" s="148"/>
      <c r="U738" s="148"/>
      <c r="V738" s="148"/>
      <c r="W738" s="148"/>
      <c r="X738" s="148"/>
      <c r="Y738" s="148"/>
      <c r="Z738" s="148"/>
    </row>
    <row r="739" spans="1:26" x14ac:dyDescent="0.25">
      <c r="A739" s="230"/>
      <c r="B739" s="230"/>
      <c r="C739" s="256"/>
      <c r="D739" s="230"/>
      <c r="E739" s="230"/>
      <c r="F739" s="230"/>
      <c r="G739" s="230"/>
      <c r="H739" s="230"/>
      <c r="I739" s="230"/>
      <c r="J739" s="230"/>
      <c r="K739" s="148"/>
      <c r="L739" s="148"/>
      <c r="M739" s="148"/>
      <c r="N739" s="148"/>
      <c r="O739" s="148"/>
      <c r="P739" s="148"/>
      <c r="Q739" s="148"/>
      <c r="R739" s="148"/>
      <c r="S739" s="148"/>
      <c r="T739" s="148"/>
      <c r="U739" s="148"/>
      <c r="V739" s="148"/>
      <c r="W739" s="148"/>
      <c r="X739" s="148"/>
      <c r="Y739" s="148"/>
      <c r="Z739" s="148"/>
    </row>
    <row r="740" spans="1:26" x14ac:dyDescent="0.25">
      <c r="A740" s="230"/>
      <c r="B740" s="230"/>
      <c r="C740" s="256"/>
      <c r="D740" s="230"/>
      <c r="E740" s="230"/>
      <c r="F740" s="230"/>
      <c r="G740" s="230"/>
      <c r="H740" s="230"/>
      <c r="I740" s="230"/>
      <c r="J740" s="230"/>
      <c r="K740" s="148"/>
      <c r="L740" s="148"/>
      <c r="M740" s="148"/>
      <c r="N740" s="148"/>
      <c r="O740" s="148"/>
      <c r="P740" s="148"/>
      <c r="Q740" s="148"/>
      <c r="R740" s="148"/>
      <c r="S740" s="148"/>
      <c r="T740" s="148"/>
      <c r="U740" s="148"/>
      <c r="V740" s="148"/>
      <c r="W740" s="148"/>
      <c r="X740" s="148"/>
      <c r="Y740" s="148"/>
      <c r="Z740" s="148"/>
    </row>
    <row r="741" spans="1:26" x14ac:dyDescent="0.25">
      <c r="A741" s="230"/>
      <c r="B741" s="230"/>
      <c r="C741" s="256"/>
      <c r="D741" s="230"/>
      <c r="E741" s="230"/>
      <c r="F741" s="230"/>
      <c r="G741" s="230"/>
      <c r="H741" s="230"/>
      <c r="I741" s="230"/>
      <c r="J741" s="230"/>
      <c r="K741" s="148"/>
      <c r="L741" s="148"/>
      <c r="M741" s="148"/>
      <c r="N741" s="148"/>
      <c r="O741" s="148"/>
      <c r="P741" s="148"/>
      <c r="Q741" s="148"/>
      <c r="R741" s="148"/>
      <c r="S741" s="148"/>
      <c r="T741" s="148"/>
      <c r="U741" s="148"/>
      <c r="V741" s="148"/>
      <c r="W741" s="148"/>
      <c r="X741" s="148"/>
      <c r="Y741" s="148"/>
      <c r="Z741" s="148"/>
    </row>
    <row r="742" spans="1:26" x14ac:dyDescent="0.25">
      <c r="A742" s="230"/>
      <c r="B742" s="230"/>
      <c r="C742" s="256"/>
      <c r="D742" s="230"/>
      <c r="E742" s="230"/>
      <c r="F742" s="230"/>
      <c r="G742" s="230"/>
      <c r="H742" s="230"/>
      <c r="I742" s="230"/>
      <c r="J742" s="230"/>
      <c r="K742" s="148"/>
      <c r="L742" s="148"/>
      <c r="M742" s="148"/>
      <c r="N742" s="148"/>
      <c r="O742" s="148"/>
      <c r="P742" s="148"/>
      <c r="Q742" s="148"/>
      <c r="R742" s="148"/>
      <c r="S742" s="148"/>
      <c r="T742" s="148"/>
      <c r="U742" s="148"/>
      <c r="V742" s="148"/>
      <c r="W742" s="148"/>
      <c r="X742" s="148"/>
      <c r="Y742" s="148"/>
      <c r="Z742" s="148"/>
    </row>
    <row r="743" spans="1:26" x14ac:dyDescent="0.25">
      <c r="A743" s="230"/>
      <c r="B743" s="230"/>
      <c r="C743" s="256"/>
      <c r="D743" s="230"/>
      <c r="E743" s="230"/>
      <c r="F743" s="230"/>
      <c r="G743" s="230"/>
      <c r="H743" s="230"/>
      <c r="I743" s="230"/>
      <c r="J743" s="230"/>
      <c r="K743" s="148"/>
      <c r="L743" s="148"/>
      <c r="M743" s="148"/>
      <c r="N743" s="148"/>
      <c r="O743" s="148"/>
      <c r="P743" s="148"/>
      <c r="Q743" s="148"/>
      <c r="R743" s="148"/>
      <c r="S743" s="148"/>
      <c r="T743" s="148"/>
      <c r="U743" s="148"/>
      <c r="V743" s="148"/>
      <c r="W743" s="148"/>
      <c r="X743" s="148"/>
      <c r="Y743" s="148"/>
      <c r="Z743" s="148"/>
    </row>
    <row r="744" spans="1:26" x14ac:dyDescent="0.25">
      <c r="A744" s="230"/>
      <c r="B744" s="230"/>
      <c r="C744" s="256"/>
      <c r="D744" s="230"/>
      <c r="E744" s="230"/>
      <c r="F744" s="230"/>
      <c r="G744" s="230"/>
      <c r="H744" s="230"/>
      <c r="I744" s="230"/>
      <c r="J744" s="230"/>
      <c r="K744" s="148"/>
      <c r="L744" s="148"/>
      <c r="M744" s="148"/>
      <c r="N744" s="148"/>
      <c r="O744" s="148"/>
      <c r="P744" s="148"/>
      <c r="Q744" s="148"/>
      <c r="R744" s="148"/>
      <c r="S744" s="148"/>
      <c r="T744" s="148"/>
      <c r="U744" s="148"/>
      <c r="V744" s="148"/>
      <c r="W744" s="148"/>
      <c r="X744" s="148"/>
      <c r="Y744" s="148"/>
      <c r="Z744" s="148"/>
    </row>
    <row r="745" spans="1:26" ht="18.75" x14ac:dyDescent="0.25">
      <c r="A745" s="234"/>
      <c r="B745" s="407" t="s">
        <v>5766</v>
      </c>
      <c r="C745" s="408"/>
      <c r="D745" s="408"/>
      <c r="E745" s="408"/>
      <c r="F745" s="408"/>
      <c r="G745" s="408"/>
      <c r="H745" s="408"/>
      <c r="I745" s="243"/>
      <c r="J745" s="233"/>
      <c r="K745" s="105"/>
      <c r="L745" s="105"/>
      <c r="M745" s="105"/>
      <c r="N745" s="105"/>
      <c r="O745" s="105"/>
      <c r="P745" s="105"/>
      <c r="Q745" s="105"/>
      <c r="R745" s="105"/>
      <c r="S745" s="105"/>
      <c r="T745" s="105"/>
      <c r="U745" s="105"/>
      <c r="V745" s="105"/>
      <c r="W745" s="105"/>
      <c r="X745" s="105"/>
      <c r="Y745" s="105"/>
      <c r="Z745" s="105"/>
    </row>
    <row r="746" spans="1:26" x14ac:dyDescent="0.25">
      <c r="A746" s="234"/>
      <c r="B746" s="232"/>
      <c r="C746" s="232"/>
      <c r="D746" s="232"/>
      <c r="E746" s="232"/>
      <c r="F746" s="232"/>
      <c r="G746" s="232"/>
      <c r="H746" s="232"/>
      <c r="I746" s="232"/>
      <c r="J746" s="233"/>
      <c r="K746" s="105"/>
      <c r="L746" s="105"/>
      <c r="M746" s="105"/>
      <c r="N746" s="105"/>
      <c r="O746" s="105"/>
      <c r="P746" s="105"/>
      <c r="Q746" s="105"/>
      <c r="R746" s="105"/>
      <c r="S746" s="105"/>
      <c r="T746" s="105"/>
      <c r="U746" s="105"/>
      <c r="V746" s="105"/>
      <c r="W746" s="105"/>
      <c r="X746" s="105"/>
      <c r="Y746" s="105"/>
      <c r="Z746" s="105"/>
    </row>
    <row r="747" spans="1:26" x14ac:dyDescent="0.25">
      <c r="A747" s="234"/>
      <c r="B747" s="232"/>
      <c r="C747" s="244" t="s">
        <v>1478</v>
      </c>
      <c r="D747" s="244"/>
      <c r="E747" s="245">
        <f>IF(SUM(D756:D763)=0,"NA",SUM(E756:E763)/SUM(D756:D763))</f>
        <v>1</v>
      </c>
      <c r="F747" s="246"/>
      <c r="G747" s="248"/>
      <c r="H747" s="234"/>
      <c r="I747" s="232"/>
      <c r="J747" s="233"/>
      <c r="K747" s="105"/>
      <c r="L747" s="105"/>
      <c r="M747" s="105"/>
      <c r="N747" s="105"/>
      <c r="O747" s="105"/>
      <c r="P747" s="105"/>
      <c r="Q747" s="105"/>
      <c r="R747" s="105"/>
      <c r="S747" s="105"/>
      <c r="T747" s="105"/>
      <c r="U747" s="105"/>
      <c r="V747" s="105"/>
      <c r="W747" s="105"/>
      <c r="X747" s="105"/>
      <c r="Y747" s="105"/>
      <c r="Z747" s="105"/>
    </row>
    <row r="748" spans="1:26" x14ac:dyDescent="0.25">
      <c r="A748" s="234"/>
      <c r="B748" s="234"/>
      <c r="C748" s="244" t="s">
        <v>1480</v>
      </c>
      <c r="D748" s="244"/>
      <c r="E748" s="245">
        <f>IF(SUM(D756:D763)=0,"NA",SUM(E768:E776)/SUM(D768:D776))</f>
        <v>1</v>
      </c>
      <c r="F748" s="246"/>
      <c r="G748" s="248"/>
      <c r="H748" s="234"/>
      <c r="I748" s="232"/>
      <c r="J748" s="233"/>
      <c r="K748" s="105"/>
      <c r="L748" s="105"/>
      <c r="M748" s="105"/>
      <c r="N748" s="105"/>
      <c r="O748" s="105"/>
      <c r="P748" s="105"/>
      <c r="Q748" s="105"/>
      <c r="R748" s="105"/>
      <c r="S748" s="105"/>
      <c r="T748" s="105"/>
      <c r="U748" s="105"/>
      <c r="V748" s="105"/>
      <c r="W748" s="105"/>
      <c r="X748" s="105"/>
      <c r="Y748" s="105"/>
      <c r="Z748" s="105"/>
    </row>
    <row r="749" spans="1:26" x14ac:dyDescent="0.25">
      <c r="A749" s="234"/>
      <c r="B749" s="234"/>
      <c r="C749" s="244" t="s">
        <v>1482</v>
      </c>
      <c r="D749" s="244"/>
      <c r="E749" s="177">
        <f>IF(SUM(D756:D763)=0,"NA",E747*0.6+E748*0.4)</f>
        <v>1</v>
      </c>
      <c r="F749" s="249"/>
      <c r="G749" s="235" t="s">
        <v>4551</v>
      </c>
      <c r="H749" s="234"/>
      <c r="I749" s="232"/>
      <c r="J749" s="233"/>
      <c r="K749" s="105"/>
      <c r="L749" s="105"/>
      <c r="M749" s="105"/>
      <c r="N749" s="105"/>
      <c r="O749" s="105"/>
      <c r="P749" s="105"/>
      <c r="Q749" s="105"/>
      <c r="R749" s="105"/>
      <c r="S749" s="105"/>
      <c r="T749" s="105"/>
      <c r="U749" s="105"/>
      <c r="V749" s="105"/>
      <c r="W749" s="105"/>
      <c r="X749" s="105"/>
      <c r="Y749" s="105"/>
      <c r="Z749" s="105"/>
    </row>
    <row r="750" spans="1:26" x14ac:dyDescent="0.25">
      <c r="A750" s="234"/>
      <c r="B750" s="234"/>
      <c r="C750" s="234"/>
      <c r="D750" s="234"/>
      <c r="E750" s="236"/>
      <c r="F750" s="236"/>
      <c r="G750" s="234"/>
      <c r="H750" s="234"/>
      <c r="I750" s="232"/>
      <c r="J750" s="233"/>
      <c r="K750" s="105"/>
      <c r="L750" s="105"/>
      <c r="M750" s="105"/>
      <c r="N750" s="105"/>
      <c r="O750" s="105"/>
      <c r="P750" s="105"/>
      <c r="Q750" s="105"/>
      <c r="R750" s="105"/>
      <c r="S750" s="105"/>
      <c r="T750" s="105"/>
      <c r="U750" s="105"/>
      <c r="V750" s="105"/>
      <c r="W750" s="105"/>
      <c r="X750" s="105"/>
      <c r="Y750" s="105"/>
      <c r="Z750" s="105"/>
    </row>
    <row r="751" spans="1:26" x14ac:dyDescent="0.25">
      <c r="A751" s="230"/>
      <c r="B751" s="231"/>
      <c r="C751" s="232"/>
      <c r="D751" s="231"/>
      <c r="E751" s="231"/>
      <c r="F751" s="231"/>
      <c r="G751" s="231"/>
      <c r="H751" s="232"/>
      <c r="I751" s="232"/>
      <c r="J751" s="233"/>
      <c r="K751" s="148"/>
      <c r="L751" s="148"/>
      <c r="M751" s="148"/>
      <c r="N751" s="148"/>
      <c r="O751" s="148"/>
      <c r="P751" s="148"/>
      <c r="Q751" s="148"/>
      <c r="R751" s="148"/>
      <c r="S751" s="148"/>
      <c r="T751" s="148"/>
      <c r="U751" s="148"/>
      <c r="V751" s="148"/>
      <c r="W751" s="148"/>
      <c r="X751" s="148"/>
      <c r="Y751" s="148"/>
      <c r="Z751" s="148"/>
    </row>
    <row r="752" spans="1:26" x14ac:dyDescent="0.25">
      <c r="A752" s="230"/>
      <c r="B752" s="91"/>
      <c r="C752" s="251"/>
      <c r="D752" s="252"/>
      <c r="E752" s="409"/>
      <c r="F752" s="410"/>
      <c r="G752" s="410"/>
      <c r="H752" s="252"/>
      <c r="I752" s="92"/>
      <c r="J752" s="233"/>
      <c r="K752" s="148"/>
      <c r="L752" s="148"/>
      <c r="M752" s="148"/>
      <c r="N752" s="148"/>
      <c r="O752" s="148"/>
      <c r="P752" s="148"/>
      <c r="Q752" s="148"/>
      <c r="R752" s="148"/>
      <c r="S752" s="148"/>
      <c r="T752" s="148"/>
      <c r="U752" s="148"/>
      <c r="V752" s="148"/>
      <c r="W752" s="148"/>
      <c r="X752" s="148"/>
      <c r="Y752" s="148"/>
      <c r="Z752" s="148"/>
    </row>
    <row r="753" spans="1:26" x14ac:dyDescent="0.25">
      <c r="A753" s="230"/>
      <c r="B753" s="49"/>
      <c r="C753" s="234" t="s">
        <v>1484</v>
      </c>
      <c r="D753" s="253"/>
      <c r="E753" s="253"/>
      <c r="F753" s="253"/>
      <c r="G753" s="253"/>
      <c r="H753" s="253"/>
      <c r="I753" s="93"/>
      <c r="J753" s="233"/>
      <c r="K753" s="148"/>
      <c r="L753" s="148"/>
      <c r="M753" s="148"/>
      <c r="N753" s="148"/>
      <c r="O753" s="148"/>
      <c r="P753" s="148"/>
      <c r="Q753" s="148"/>
      <c r="R753" s="148"/>
      <c r="S753" s="148"/>
      <c r="T753" s="148"/>
      <c r="U753" s="148"/>
      <c r="V753" s="148"/>
      <c r="W753" s="148"/>
      <c r="X753" s="148"/>
      <c r="Y753" s="148"/>
      <c r="Z753" s="148"/>
    </row>
    <row r="754" spans="1:26" x14ac:dyDescent="0.25">
      <c r="A754" s="230"/>
      <c r="B754" s="123"/>
      <c r="C754" s="234"/>
      <c r="D754" s="253"/>
      <c r="E754" s="253"/>
      <c r="F754" s="253"/>
      <c r="G754" s="253"/>
      <c r="H754" s="253"/>
      <c r="I754" s="93"/>
      <c r="J754" s="233"/>
      <c r="K754" s="148"/>
      <c r="L754" s="148"/>
      <c r="M754" s="148"/>
      <c r="N754" s="148"/>
      <c r="O754" s="148"/>
      <c r="P754" s="148"/>
      <c r="Q754" s="148"/>
      <c r="R754" s="148"/>
      <c r="S754" s="148"/>
      <c r="T754" s="148"/>
      <c r="U754" s="148"/>
      <c r="V754" s="148"/>
      <c r="W754" s="148"/>
      <c r="X754" s="148"/>
      <c r="Y754" s="148"/>
      <c r="Z754" s="148"/>
    </row>
    <row r="755" spans="1:26" x14ac:dyDescent="0.25">
      <c r="A755" s="230"/>
      <c r="B755" s="123"/>
      <c r="C755" s="232" t="s">
        <v>726</v>
      </c>
      <c r="D755" s="231"/>
      <c r="E755" s="231" t="s">
        <v>1485</v>
      </c>
      <c r="F755" s="231" t="s">
        <v>712</v>
      </c>
      <c r="G755" s="231" t="s">
        <v>1486</v>
      </c>
      <c r="H755" s="253"/>
      <c r="I755" s="93"/>
      <c r="J755" s="233"/>
      <c r="K755" s="148"/>
      <c r="L755" s="148"/>
      <c r="M755" s="148"/>
      <c r="N755" s="148"/>
      <c r="O755" s="148"/>
      <c r="P755" s="148"/>
      <c r="Q755" s="148"/>
      <c r="R755" s="148"/>
      <c r="S755" s="148"/>
      <c r="T755" s="148"/>
      <c r="U755" s="148"/>
      <c r="V755" s="148"/>
      <c r="W755" s="148"/>
      <c r="X755" s="148"/>
      <c r="Y755" s="148"/>
      <c r="Z755" s="148"/>
    </row>
    <row r="756" spans="1:26" x14ac:dyDescent="0.25">
      <c r="A756" s="230"/>
      <c r="B756" s="49"/>
      <c r="C756" s="124" t="s">
        <v>1487</v>
      </c>
      <c r="D756" s="153">
        <f t="shared" ref="D756:D763" si="58">IF(E756="Justificado",0,1)</f>
        <v>1</v>
      </c>
      <c r="E756" s="126">
        <v>1</v>
      </c>
      <c r="F756" s="126"/>
      <c r="G756" s="127"/>
      <c r="H756" s="253"/>
      <c r="I756" s="93"/>
      <c r="J756" s="230"/>
      <c r="K756" s="148"/>
      <c r="L756" s="148"/>
      <c r="M756" s="148"/>
      <c r="N756" s="148"/>
      <c r="O756" s="148"/>
      <c r="P756" s="148"/>
      <c r="Q756" s="148"/>
      <c r="R756" s="148"/>
      <c r="S756" s="148"/>
      <c r="T756" s="148"/>
      <c r="U756" s="148"/>
      <c r="V756" s="148"/>
      <c r="W756" s="148"/>
      <c r="X756" s="148"/>
      <c r="Y756" s="148"/>
      <c r="Z756" s="148"/>
    </row>
    <row r="757" spans="1:26" ht="24" x14ac:dyDescent="0.25">
      <c r="A757" s="230"/>
      <c r="B757" s="49"/>
      <c r="C757" s="124" t="s">
        <v>1488</v>
      </c>
      <c r="D757" s="153">
        <f t="shared" si="58"/>
        <v>1</v>
      </c>
      <c r="E757" s="126">
        <v>1</v>
      </c>
      <c r="F757" s="126"/>
      <c r="G757" s="127"/>
      <c r="H757" s="253"/>
      <c r="I757" s="93"/>
      <c r="J757" s="230"/>
      <c r="K757" s="148"/>
      <c r="L757" s="148"/>
      <c r="M757" s="148"/>
      <c r="N757" s="148"/>
      <c r="O757" s="148"/>
      <c r="P757" s="148"/>
      <c r="Q757" s="148"/>
      <c r="R757" s="148"/>
      <c r="S757" s="148"/>
      <c r="T757" s="148"/>
      <c r="U757" s="148"/>
      <c r="V757" s="148"/>
      <c r="W757" s="148"/>
      <c r="X757" s="148"/>
      <c r="Y757" s="148"/>
      <c r="Z757" s="148"/>
    </row>
    <row r="758" spans="1:26" x14ac:dyDescent="0.25">
      <c r="A758" s="230"/>
      <c r="B758" s="49"/>
      <c r="C758" s="128" t="s">
        <v>5767</v>
      </c>
      <c r="D758" s="153">
        <f t="shared" si="58"/>
        <v>1</v>
      </c>
      <c r="E758" s="126">
        <v>1</v>
      </c>
      <c r="F758" s="126"/>
      <c r="G758" s="127"/>
      <c r="H758" s="253"/>
      <c r="I758" s="93"/>
      <c r="J758" s="230"/>
      <c r="K758" s="148"/>
      <c r="L758" s="148"/>
      <c r="M758" s="148"/>
      <c r="N758" s="148"/>
      <c r="O758" s="148"/>
      <c r="P758" s="148"/>
      <c r="Q758" s="148"/>
      <c r="R758" s="148"/>
      <c r="S758" s="148"/>
      <c r="T758" s="148"/>
      <c r="U758" s="148"/>
      <c r="V758" s="148"/>
      <c r="W758" s="148"/>
      <c r="X758" s="148"/>
      <c r="Y758" s="148"/>
      <c r="Z758" s="148"/>
    </row>
    <row r="759" spans="1:26" ht="24" x14ac:dyDescent="0.25">
      <c r="A759" s="230"/>
      <c r="B759" s="49"/>
      <c r="C759" s="128" t="s">
        <v>5768</v>
      </c>
      <c r="D759" s="153">
        <f t="shared" si="58"/>
        <v>1</v>
      </c>
      <c r="E759" s="126">
        <v>1</v>
      </c>
      <c r="F759" s="126"/>
      <c r="G759" s="127"/>
      <c r="H759" s="253"/>
      <c r="I759" s="93"/>
      <c r="J759" s="230"/>
      <c r="K759" s="148"/>
      <c r="L759" s="148"/>
      <c r="M759" s="148"/>
      <c r="N759" s="148"/>
      <c r="O759" s="148"/>
      <c r="P759" s="148"/>
      <c r="Q759" s="148"/>
      <c r="R759" s="148"/>
      <c r="S759" s="148"/>
      <c r="T759" s="148"/>
      <c r="U759" s="148"/>
      <c r="V759" s="148"/>
      <c r="W759" s="148"/>
      <c r="X759" s="148"/>
      <c r="Y759" s="148"/>
      <c r="Z759" s="148"/>
    </row>
    <row r="760" spans="1:26" ht="24" x14ac:dyDescent="0.25">
      <c r="A760" s="230"/>
      <c r="B760" s="49"/>
      <c r="C760" s="128" t="s">
        <v>5769</v>
      </c>
      <c r="D760" s="153">
        <f t="shared" si="58"/>
        <v>1</v>
      </c>
      <c r="E760" s="126">
        <v>1</v>
      </c>
      <c r="F760" s="126"/>
      <c r="G760" s="127"/>
      <c r="H760" s="253"/>
      <c r="I760" s="93"/>
      <c r="J760" s="230"/>
      <c r="K760" s="148"/>
      <c r="L760" s="148"/>
      <c r="M760" s="148"/>
      <c r="N760" s="148"/>
      <c r="O760" s="148"/>
      <c r="P760" s="148"/>
      <c r="Q760" s="148"/>
      <c r="R760" s="148"/>
      <c r="S760" s="148"/>
      <c r="T760" s="148"/>
      <c r="U760" s="148"/>
      <c r="V760" s="148"/>
      <c r="W760" s="148"/>
      <c r="X760" s="148"/>
      <c r="Y760" s="148"/>
      <c r="Z760" s="148"/>
    </row>
    <row r="761" spans="1:26" ht="36" x14ac:dyDescent="0.25">
      <c r="A761" s="230"/>
      <c r="B761" s="49"/>
      <c r="C761" s="128" t="s">
        <v>5770</v>
      </c>
      <c r="D761" s="153">
        <f t="shared" si="58"/>
        <v>1</v>
      </c>
      <c r="E761" s="126">
        <v>1</v>
      </c>
      <c r="F761" s="126"/>
      <c r="G761" s="127"/>
      <c r="H761" s="253"/>
      <c r="I761" s="93"/>
      <c r="J761" s="230"/>
      <c r="K761" s="148"/>
      <c r="L761" s="148"/>
      <c r="M761" s="148"/>
      <c r="N761" s="148"/>
      <c r="O761" s="148"/>
      <c r="P761" s="148"/>
      <c r="Q761" s="148"/>
      <c r="R761" s="148"/>
      <c r="S761" s="148"/>
      <c r="T761" s="148"/>
      <c r="U761" s="148"/>
      <c r="V761" s="148"/>
      <c r="W761" s="148"/>
      <c r="X761" s="148"/>
      <c r="Y761" s="148"/>
      <c r="Z761" s="148"/>
    </row>
    <row r="762" spans="1:26" ht="24" x14ac:dyDescent="0.25">
      <c r="A762" s="230"/>
      <c r="B762" s="49"/>
      <c r="C762" s="128" t="s">
        <v>5771</v>
      </c>
      <c r="D762" s="153">
        <f t="shared" si="58"/>
        <v>1</v>
      </c>
      <c r="E762" s="126">
        <v>1</v>
      </c>
      <c r="F762" s="126"/>
      <c r="G762" s="127"/>
      <c r="H762" s="253"/>
      <c r="I762" s="129"/>
      <c r="J762" s="230"/>
      <c r="K762" s="148"/>
      <c r="L762" s="148"/>
      <c r="M762" s="148"/>
      <c r="N762" s="148"/>
      <c r="O762" s="148"/>
      <c r="P762" s="148"/>
      <c r="Q762" s="148"/>
      <c r="R762" s="148"/>
      <c r="S762" s="148"/>
      <c r="T762" s="148"/>
      <c r="U762" s="148"/>
      <c r="V762" s="148"/>
      <c r="W762" s="148"/>
      <c r="X762" s="148"/>
      <c r="Y762" s="148"/>
      <c r="Z762" s="148"/>
    </row>
    <row r="763" spans="1:26" ht="24" x14ac:dyDescent="0.25">
      <c r="A763" s="230"/>
      <c r="B763" s="49"/>
      <c r="C763" s="128" t="s">
        <v>5772</v>
      </c>
      <c r="D763" s="153">
        <f t="shared" si="58"/>
        <v>1</v>
      </c>
      <c r="E763" s="126">
        <v>1</v>
      </c>
      <c r="F763" s="126"/>
      <c r="G763" s="127"/>
      <c r="H763" s="253"/>
      <c r="I763" s="129"/>
      <c r="J763" s="230"/>
      <c r="K763" s="148"/>
      <c r="L763" s="148"/>
      <c r="M763" s="148"/>
      <c r="N763" s="148"/>
      <c r="O763" s="148"/>
      <c r="P763" s="148"/>
      <c r="Q763" s="148"/>
      <c r="R763" s="148"/>
      <c r="S763" s="148"/>
      <c r="T763" s="148"/>
      <c r="U763" s="148"/>
      <c r="V763" s="148"/>
      <c r="W763" s="148"/>
      <c r="X763" s="148"/>
      <c r="Y763" s="148"/>
      <c r="Z763" s="148"/>
    </row>
    <row r="764" spans="1:26" x14ac:dyDescent="0.25">
      <c r="A764" s="230"/>
      <c r="B764" s="49"/>
      <c r="C764" s="234"/>
      <c r="D764" s="253"/>
      <c r="E764" s="253"/>
      <c r="F764" s="253"/>
      <c r="G764" s="253"/>
      <c r="H764" s="253"/>
      <c r="I764" s="129"/>
      <c r="J764" s="230"/>
      <c r="K764" s="148"/>
      <c r="L764" s="148"/>
      <c r="M764" s="148"/>
      <c r="N764" s="148"/>
      <c r="O764" s="148"/>
      <c r="P764" s="148"/>
      <c r="Q764" s="148"/>
      <c r="R764" s="148"/>
      <c r="S764" s="148"/>
      <c r="T764" s="148"/>
      <c r="U764" s="148"/>
      <c r="V764" s="148"/>
      <c r="W764" s="148"/>
      <c r="X764" s="148"/>
      <c r="Y764" s="148"/>
      <c r="Z764" s="148"/>
    </row>
    <row r="765" spans="1:26" x14ac:dyDescent="0.25">
      <c r="A765" s="230"/>
      <c r="B765" s="49"/>
      <c r="C765" s="234" t="s">
        <v>1480</v>
      </c>
      <c r="D765" s="253"/>
      <c r="E765" s="253"/>
      <c r="F765" s="253"/>
      <c r="G765" s="253"/>
      <c r="H765" s="253"/>
      <c r="I765" s="129"/>
      <c r="J765" s="230"/>
      <c r="K765" s="148"/>
      <c r="L765" s="148"/>
      <c r="M765" s="148"/>
      <c r="N765" s="148"/>
      <c r="O765" s="148"/>
      <c r="P765" s="148"/>
      <c r="Q765" s="148"/>
      <c r="R765" s="148"/>
      <c r="S765" s="148"/>
      <c r="T765" s="148"/>
      <c r="U765" s="148"/>
      <c r="V765" s="148"/>
      <c r="W765" s="148"/>
      <c r="X765" s="148"/>
      <c r="Y765" s="148"/>
      <c r="Z765" s="148"/>
    </row>
    <row r="766" spans="1:26" x14ac:dyDescent="0.25">
      <c r="A766" s="230"/>
      <c r="B766" s="49"/>
      <c r="C766" s="234"/>
      <c r="D766" s="253"/>
      <c r="E766" s="253"/>
      <c r="F766" s="253"/>
      <c r="G766" s="253"/>
      <c r="H766" s="253"/>
      <c r="I766" s="129"/>
      <c r="J766" s="230"/>
      <c r="K766" s="148"/>
      <c r="L766" s="148"/>
      <c r="M766" s="148"/>
      <c r="N766" s="148"/>
      <c r="O766" s="148"/>
      <c r="P766" s="148"/>
      <c r="Q766" s="148"/>
      <c r="R766" s="148"/>
      <c r="S766" s="148"/>
      <c r="T766" s="148"/>
      <c r="U766" s="148"/>
      <c r="V766" s="148"/>
      <c r="W766" s="148"/>
      <c r="X766" s="148"/>
      <c r="Y766" s="148"/>
      <c r="Z766" s="148"/>
    </row>
    <row r="767" spans="1:26" x14ac:dyDescent="0.25">
      <c r="A767" s="230"/>
      <c r="B767" s="49"/>
      <c r="C767" s="232" t="s">
        <v>726</v>
      </c>
      <c r="D767" s="231"/>
      <c r="E767" s="231" t="s">
        <v>1485</v>
      </c>
      <c r="F767" s="231" t="s">
        <v>712</v>
      </c>
      <c r="G767" s="231" t="s">
        <v>1486</v>
      </c>
      <c r="H767" s="253"/>
      <c r="I767" s="129"/>
      <c r="J767" s="230"/>
      <c r="K767" s="148"/>
      <c r="L767" s="148"/>
      <c r="M767" s="148"/>
      <c r="N767" s="148"/>
      <c r="O767" s="148"/>
      <c r="P767" s="148"/>
      <c r="Q767" s="148"/>
      <c r="R767" s="148"/>
      <c r="S767" s="148"/>
      <c r="T767" s="148"/>
      <c r="U767" s="148"/>
      <c r="V767" s="148"/>
      <c r="W767" s="148"/>
      <c r="X767" s="148"/>
      <c r="Y767" s="148"/>
      <c r="Z767" s="148"/>
    </row>
    <row r="768" spans="1:26" x14ac:dyDescent="0.25">
      <c r="A768" s="230"/>
      <c r="B768" s="49"/>
      <c r="C768" s="130" t="s">
        <v>5773</v>
      </c>
      <c r="D768" s="153">
        <f t="shared" ref="D768:D774" si="59">IF(E768="Justificado",0,1)</f>
        <v>1</v>
      </c>
      <c r="E768" s="126">
        <v>1</v>
      </c>
      <c r="F768" s="126"/>
      <c r="G768" s="127"/>
      <c r="H768" s="253"/>
      <c r="I768" s="129"/>
      <c r="J768" s="230"/>
      <c r="K768" s="148"/>
      <c r="L768" s="148"/>
      <c r="M768" s="148"/>
      <c r="N768" s="148"/>
      <c r="O768" s="148"/>
      <c r="P768" s="148"/>
      <c r="Q768" s="148"/>
      <c r="R768" s="148"/>
      <c r="S768" s="148"/>
      <c r="T768" s="148"/>
      <c r="U768" s="148"/>
      <c r="V768" s="148"/>
      <c r="W768" s="148"/>
      <c r="X768" s="148"/>
      <c r="Y768" s="148"/>
      <c r="Z768" s="148"/>
    </row>
    <row r="769" spans="1:26" ht="36" x14ac:dyDescent="0.25">
      <c r="A769" s="230"/>
      <c r="B769" s="49"/>
      <c r="C769" s="124" t="s">
        <v>1548</v>
      </c>
      <c r="D769" s="153">
        <f t="shared" si="59"/>
        <v>1</v>
      </c>
      <c r="E769" s="126">
        <v>1</v>
      </c>
      <c r="F769" s="126"/>
      <c r="G769" s="127"/>
      <c r="H769" s="253"/>
      <c r="I769" s="129"/>
      <c r="J769" s="230"/>
      <c r="K769" s="148"/>
      <c r="L769" s="148"/>
      <c r="M769" s="148"/>
      <c r="N769" s="148"/>
      <c r="O769" s="148"/>
      <c r="P769" s="148"/>
      <c r="Q769" s="148"/>
      <c r="R769" s="148"/>
      <c r="S769" s="148"/>
      <c r="T769" s="148"/>
      <c r="U769" s="148"/>
      <c r="V769" s="148"/>
      <c r="W769" s="148"/>
      <c r="X769" s="148"/>
      <c r="Y769" s="148"/>
      <c r="Z769" s="148"/>
    </row>
    <row r="770" spans="1:26" ht="36" x14ac:dyDescent="0.25">
      <c r="A770" s="230"/>
      <c r="B770" s="49"/>
      <c r="C770" s="124" t="s">
        <v>1549</v>
      </c>
      <c r="D770" s="153">
        <f t="shared" si="59"/>
        <v>1</v>
      </c>
      <c r="E770" s="126">
        <v>1</v>
      </c>
      <c r="F770" s="126"/>
      <c r="G770" s="127"/>
      <c r="H770" s="253"/>
      <c r="I770" s="129"/>
      <c r="J770" s="230"/>
      <c r="K770" s="148"/>
      <c r="L770" s="148"/>
      <c r="M770" s="148"/>
      <c r="N770" s="148"/>
      <c r="O770" s="148"/>
      <c r="P770" s="148"/>
      <c r="Q770" s="148"/>
      <c r="R770" s="148"/>
      <c r="S770" s="148"/>
      <c r="T770" s="148"/>
      <c r="U770" s="148"/>
      <c r="V770" s="148"/>
      <c r="W770" s="148"/>
      <c r="X770" s="148"/>
      <c r="Y770" s="148"/>
      <c r="Z770" s="148"/>
    </row>
    <row r="771" spans="1:26" ht="36" x14ac:dyDescent="0.25">
      <c r="A771" s="230"/>
      <c r="B771" s="49"/>
      <c r="C771" s="124" t="s">
        <v>1550</v>
      </c>
      <c r="D771" s="153">
        <f t="shared" si="59"/>
        <v>1</v>
      </c>
      <c r="E771" s="126">
        <v>1</v>
      </c>
      <c r="F771" s="126"/>
      <c r="G771" s="127"/>
      <c r="H771" s="253"/>
      <c r="I771" s="129"/>
      <c r="J771" s="230"/>
      <c r="K771" s="148"/>
      <c r="L771" s="148"/>
      <c r="M771" s="148"/>
      <c r="N771" s="148"/>
      <c r="O771" s="148"/>
      <c r="P771" s="148"/>
      <c r="Q771" s="148"/>
      <c r="R771" s="148"/>
      <c r="S771" s="148"/>
      <c r="T771" s="148"/>
      <c r="U771" s="148"/>
      <c r="V771" s="148"/>
      <c r="W771" s="148"/>
      <c r="X771" s="148"/>
      <c r="Y771" s="148"/>
      <c r="Z771" s="148"/>
    </row>
    <row r="772" spans="1:26" ht="24" x14ac:dyDescent="0.25">
      <c r="A772" s="230"/>
      <c r="B772" s="49"/>
      <c r="C772" s="124" t="s">
        <v>1551</v>
      </c>
      <c r="D772" s="153">
        <f t="shared" si="59"/>
        <v>1</v>
      </c>
      <c r="E772" s="126">
        <v>1</v>
      </c>
      <c r="F772" s="126"/>
      <c r="G772" s="127"/>
      <c r="H772" s="253"/>
      <c r="I772" s="129"/>
      <c r="J772" s="230"/>
      <c r="K772" s="148"/>
      <c r="L772" s="148"/>
      <c r="M772" s="148"/>
      <c r="N772" s="148"/>
      <c r="O772" s="148"/>
      <c r="P772" s="148"/>
      <c r="Q772" s="148"/>
      <c r="R772" s="148"/>
      <c r="S772" s="148"/>
      <c r="T772" s="148"/>
      <c r="U772" s="148"/>
      <c r="V772" s="148"/>
      <c r="W772" s="148"/>
      <c r="X772" s="148"/>
      <c r="Y772" s="148"/>
      <c r="Z772" s="148"/>
    </row>
    <row r="773" spans="1:26" ht="24" x14ac:dyDescent="0.25">
      <c r="A773" s="230"/>
      <c r="B773" s="49"/>
      <c r="C773" s="124" t="s">
        <v>1552</v>
      </c>
      <c r="D773" s="153">
        <f t="shared" si="59"/>
        <v>1</v>
      </c>
      <c r="E773" s="126">
        <v>1</v>
      </c>
      <c r="F773" s="126"/>
      <c r="G773" s="127"/>
      <c r="H773" s="253"/>
      <c r="I773" s="129"/>
      <c r="J773" s="230"/>
      <c r="K773" s="148"/>
      <c r="L773" s="148"/>
      <c r="M773" s="148"/>
      <c r="N773" s="148"/>
      <c r="O773" s="148"/>
      <c r="P773" s="148"/>
      <c r="Q773" s="148"/>
      <c r="R773" s="148"/>
      <c r="S773" s="148"/>
      <c r="T773" s="148"/>
      <c r="U773" s="148"/>
      <c r="V773" s="148"/>
      <c r="W773" s="148"/>
      <c r="X773" s="148"/>
      <c r="Y773" s="148"/>
      <c r="Z773" s="148"/>
    </row>
    <row r="774" spans="1:26" ht="36" x14ac:dyDescent="0.25">
      <c r="A774" s="230"/>
      <c r="B774" s="49"/>
      <c r="C774" s="124" t="s">
        <v>1553</v>
      </c>
      <c r="D774" s="153">
        <f t="shared" si="59"/>
        <v>1</v>
      </c>
      <c r="E774" s="126">
        <v>1</v>
      </c>
      <c r="F774" s="126"/>
      <c r="G774" s="127"/>
      <c r="H774" s="253"/>
      <c r="I774" s="129"/>
      <c r="J774" s="230"/>
      <c r="K774" s="148"/>
      <c r="L774" s="148"/>
      <c r="M774" s="148"/>
      <c r="N774" s="148"/>
      <c r="O774" s="148"/>
      <c r="P774" s="148"/>
      <c r="Q774" s="148"/>
      <c r="R774" s="148"/>
      <c r="S774" s="148"/>
      <c r="T774" s="148"/>
      <c r="U774" s="148"/>
      <c r="V774" s="148"/>
      <c r="W774" s="148"/>
      <c r="X774" s="148"/>
      <c r="Y774" s="148"/>
      <c r="Z774" s="148"/>
    </row>
    <row r="775" spans="1:26" ht="36" x14ac:dyDescent="0.25">
      <c r="A775" s="230"/>
      <c r="B775" s="49"/>
      <c r="C775" s="130" t="s">
        <v>5774</v>
      </c>
      <c r="D775" s="153">
        <f t="shared" ref="D775:D776" si="60">IF(E775="Justificado",0,1)</f>
        <v>1</v>
      </c>
      <c r="E775" s="126">
        <v>1</v>
      </c>
      <c r="F775" s="126"/>
      <c r="G775" s="127"/>
      <c r="H775" s="253"/>
      <c r="I775" s="129"/>
      <c r="J775" s="230"/>
      <c r="K775" s="148"/>
      <c r="L775" s="148"/>
      <c r="M775" s="148"/>
      <c r="N775" s="148"/>
      <c r="O775" s="148"/>
      <c r="P775" s="148"/>
      <c r="Q775" s="148"/>
      <c r="R775" s="148"/>
      <c r="S775" s="148"/>
      <c r="T775" s="148"/>
      <c r="U775" s="148"/>
      <c r="V775" s="148"/>
      <c r="W775" s="148"/>
      <c r="X775" s="148"/>
      <c r="Y775" s="148"/>
      <c r="Z775" s="148"/>
    </row>
    <row r="776" spans="1:26" x14ac:dyDescent="0.25">
      <c r="A776" s="230"/>
      <c r="B776" s="49"/>
      <c r="C776" s="124" t="s">
        <v>1555</v>
      </c>
      <c r="D776" s="153">
        <f t="shared" si="60"/>
        <v>1</v>
      </c>
      <c r="E776" s="126">
        <v>1</v>
      </c>
      <c r="F776" s="126"/>
      <c r="G776" s="127"/>
      <c r="H776" s="253"/>
      <c r="I776" s="129"/>
      <c r="J776" s="230"/>
      <c r="K776" s="148"/>
      <c r="L776" s="148"/>
      <c r="M776" s="148"/>
      <c r="N776" s="148"/>
      <c r="O776" s="148"/>
      <c r="P776" s="148"/>
      <c r="Q776" s="148"/>
      <c r="R776" s="148"/>
      <c r="S776" s="148"/>
      <c r="T776" s="148"/>
      <c r="U776" s="148"/>
      <c r="V776" s="148"/>
      <c r="W776" s="148"/>
      <c r="X776" s="148"/>
      <c r="Y776" s="148"/>
      <c r="Z776" s="148"/>
    </row>
    <row r="777" spans="1:26" x14ac:dyDescent="0.25">
      <c r="A777" s="230"/>
      <c r="B777" s="97"/>
      <c r="C777" s="254"/>
      <c r="D777" s="255"/>
      <c r="E777" s="255"/>
      <c r="F777" s="255"/>
      <c r="G777" s="255"/>
      <c r="H777" s="255"/>
      <c r="I777" s="98"/>
      <c r="J777" s="230"/>
      <c r="K777" s="148"/>
      <c r="L777" s="148"/>
      <c r="M777" s="148"/>
      <c r="N777" s="148"/>
      <c r="O777" s="148"/>
      <c r="P777" s="148"/>
      <c r="Q777" s="148"/>
      <c r="R777" s="148"/>
      <c r="S777" s="148"/>
      <c r="T777" s="148"/>
      <c r="U777" s="148"/>
      <c r="V777" s="148"/>
      <c r="W777" s="148"/>
      <c r="X777" s="148"/>
      <c r="Y777" s="148"/>
      <c r="Z777" s="148"/>
    </row>
    <row r="778" spans="1:26" x14ac:dyDescent="0.25">
      <c r="A778" s="230"/>
      <c r="B778" s="230"/>
      <c r="C778" s="256"/>
      <c r="D778" s="230"/>
      <c r="E778" s="230"/>
      <c r="F778" s="230"/>
      <c r="G778" s="230"/>
      <c r="H778" s="230"/>
      <c r="I778" s="230"/>
      <c r="J778" s="230"/>
      <c r="K778" s="148"/>
      <c r="L778" s="148"/>
      <c r="M778" s="148"/>
      <c r="N778" s="148"/>
      <c r="O778" s="148"/>
      <c r="P778" s="148"/>
      <c r="Q778" s="148"/>
      <c r="R778" s="148"/>
      <c r="S778" s="148"/>
      <c r="T778" s="148"/>
      <c r="U778" s="148"/>
      <c r="V778" s="148"/>
      <c r="W778" s="148"/>
      <c r="X778" s="148"/>
      <c r="Y778" s="148"/>
      <c r="Z778" s="148"/>
    </row>
    <row r="779" spans="1:26" x14ac:dyDescent="0.25">
      <c r="A779" s="230"/>
      <c r="B779" s="230"/>
      <c r="C779" s="256"/>
      <c r="D779" s="230"/>
      <c r="E779" s="230"/>
      <c r="F779" s="230"/>
      <c r="G779" s="230"/>
      <c r="H779" s="230"/>
      <c r="I779" s="230"/>
      <c r="J779" s="230"/>
      <c r="K779" s="148"/>
      <c r="L779" s="148"/>
      <c r="M779" s="148"/>
      <c r="N779" s="148"/>
      <c r="O779" s="148"/>
      <c r="P779" s="148"/>
      <c r="Q779" s="148"/>
      <c r="R779" s="148"/>
      <c r="S779" s="148"/>
      <c r="T779" s="148"/>
      <c r="U779" s="148"/>
      <c r="V779" s="148"/>
      <c r="W779" s="148"/>
      <c r="X779" s="148"/>
      <c r="Y779" s="148"/>
      <c r="Z779" s="148"/>
    </row>
    <row r="780" spans="1:26" x14ac:dyDescent="0.25">
      <c r="A780" s="230"/>
      <c r="B780" s="230"/>
      <c r="C780" s="256"/>
      <c r="D780" s="230"/>
      <c r="E780" s="230"/>
      <c r="F780" s="230"/>
      <c r="G780" s="230"/>
      <c r="H780" s="230"/>
      <c r="I780" s="230"/>
      <c r="J780" s="230"/>
      <c r="K780" s="148"/>
      <c r="L780" s="148"/>
      <c r="M780" s="148"/>
      <c r="N780" s="148"/>
      <c r="O780" s="148"/>
      <c r="P780" s="148"/>
      <c r="Q780" s="148"/>
      <c r="R780" s="148"/>
      <c r="S780" s="148"/>
      <c r="T780" s="148"/>
      <c r="U780" s="148"/>
      <c r="V780" s="148"/>
      <c r="W780" s="148"/>
      <c r="X780" s="148"/>
      <c r="Y780" s="148"/>
      <c r="Z780" s="148"/>
    </row>
    <row r="781" spans="1:26" x14ac:dyDescent="0.25">
      <c r="A781" s="230"/>
      <c r="B781" s="230"/>
      <c r="C781" s="256"/>
      <c r="D781" s="230"/>
      <c r="E781" s="230"/>
      <c r="F781" s="230"/>
      <c r="G781" s="230"/>
      <c r="H781" s="230"/>
      <c r="I781" s="230"/>
      <c r="J781" s="230"/>
      <c r="K781" s="148"/>
      <c r="L781" s="148"/>
      <c r="M781" s="148"/>
      <c r="N781" s="148"/>
      <c r="O781" s="148"/>
      <c r="P781" s="148"/>
      <c r="Q781" s="148"/>
      <c r="R781" s="148"/>
      <c r="S781" s="148"/>
      <c r="T781" s="148"/>
      <c r="U781" s="148"/>
      <c r="V781" s="148"/>
      <c r="W781" s="148"/>
      <c r="X781" s="148"/>
      <c r="Y781" s="148"/>
      <c r="Z781" s="148"/>
    </row>
    <row r="782" spans="1:26" x14ac:dyDescent="0.25">
      <c r="A782" s="230"/>
      <c r="B782" s="230"/>
      <c r="C782" s="256"/>
      <c r="D782" s="230"/>
      <c r="E782" s="230"/>
      <c r="F782" s="230"/>
      <c r="G782" s="230"/>
      <c r="H782" s="230"/>
      <c r="I782" s="230"/>
      <c r="J782" s="230"/>
      <c r="K782" s="148"/>
      <c r="L782" s="148"/>
      <c r="M782" s="148"/>
      <c r="N782" s="148"/>
      <c r="O782" s="148"/>
      <c r="P782" s="148"/>
      <c r="Q782" s="148"/>
      <c r="R782" s="148"/>
      <c r="S782" s="148"/>
      <c r="T782" s="148"/>
      <c r="U782" s="148"/>
      <c r="V782" s="148"/>
      <c r="W782" s="148"/>
      <c r="X782" s="148"/>
      <c r="Y782" s="148"/>
      <c r="Z782" s="148"/>
    </row>
    <row r="783" spans="1:26" x14ac:dyDescent="0.25">
      <c r="A783" s="230"/>
      <c r="B783" s="230"/>
      <c r="C783" s="256"/>
      <c r="D783" s="230"/>
      <c r="E783" s="230"/>
      <c r="F783" s="230"/>
      <c r="G783" s="230"/>
      <c r="H783" s="230"/>
      <c r="I783" s="230"/>
      <c r="J783" s="230"/>
      <c r="K783" s="148"/>
      <c r="L783" s="148"/>
      <c r="M783" s="148"/>
      <c r="N783" s="148"/>
      <c r="O783" s="148"/>
      <c r="P783" s="148"/>
      <c r="Q783" s="148"/>
      <c r="R783" s="148"/>
      <c r="S783" s="148"/>
      <c r="T783" s="148"/>
      <c r="U783" s="148"/>
      <c r="V783" s="148"/>
      <c r="W783" s="148"/>
      <c r="X783" s="148"/>
      <c r="Y783" s="148"/>
      <c r="Z783" s="148"/>
    </row>
    <row r="784" spans="1:26" ht="18.75" x14ac:dyDescent="0.25">
      <c r="A784" s="234"/>
      <c r="B784" s="407" t="s">
        <v>5775</v>
      </c>
      <c r="C784" s="408"/>
      <c r="D784" s="408"/>
      <c r="E784" s="408"/>
      <c r="F784" s="408"/>
      <c r="G784" s="408"/>
      <c r="H784" s="408"/>
      <c r="I784" s="243"/>
      <c r="J784" s="233"/>
      <c r="K784" s="105"/>
      <c r="L784" s="105"/>
      <c r="M784" s="105"/>
      <c r="N784" s="105"/>
      <c r="O784" s="105"/>
      <c r="P784" s="105"/>
      <c r="Q784" s="105"/>
      <c r="R784" s="105"/>
      <c r="S784" s="105"/>
      <c r="T784" s="105"/>
      <c r="U784" s="105"/>
      <c r="V784" s="105"/>
      <c r="W784" s="105"/>
      <c r="X784" s="105"/>
      <c r="Y784" s="105"/>
      <c r="Z784" s="105"/>
    </row>
    <row r="785" spans="1:26" x14ac:dyDescent="0.25">
      <c r="A785" s="234"/>
      <c r="B785" s="232"/>
      <c r="C785" s="232"/>
      <c r="D785" s="232"/>
      <c r="E785" s="232"/>
      <c r="F785" s="232"/>
      <c r="G785" s="232"/>
      <c r="H785" s="232"/>
      <c r="I785" s="232"/>
      <c r="J785" s="233"/>
      <c r="K785" s="105"/>
      <c r="L785" s="105"/>
      <c r="M785" s="105"/>
      <c r="N785" s="105"/>
      <c r="O785" s="105"/>
      <c r="P785" s="105"/>
      <c r="Q785" s="105"/>
      <c r="R785" s="105"/>
      <c r="S785" s="105"/>
      <c r="T785" s="105"/>
      <c r="U785" s="105"/>
      <c r="V785" s="105"/>
      <c r="W785" s="105"/>
      <c r="X785" s="105"/>
      <c r="Y785" s="105"/>
      <c r="Z785" s="105"/>
    </row>
    <row r="786" spans="1:26" x14ac:dyDescent="0.25">
      <c r="A786" s="234"/>
      <c r="B786" s="232"/>
      <c r="C786" s="244" t="s">
        <v>1478</v>
      </c>
      <c r="D786" s="244"/>
      <c r="E786" s="245">
        <f>IF(SUM(D795:D804)=0,"NA",SUM(E795:E804)/SUM(D795:D804))</f>
        <v>1</v>
      </c>
      <c r="F786" s="246"/>
      <c r="G786" s="248"/>
      <c r="H786" s="234"/>
      <c r="I786" s="232"/>
      <c r="J786" s="233"/>
      <c r="K786" s="105"/>
      <c r="L786" s="105"/>
      <c r="M786" s="105"/>
      <c r="N786" s="105"/>
      <c r="O786" s="105"/>
      <c r="P786" s="105"/>
      <c r="Q786" s="105"/>
      <c r="R786" s="105"/>
      <c r="S786" s="105"/>
      <c r="T786" s="105"/>
      <c r="U786" s="105"/>
      <c r="V786" s="105"/>
      <c r="W786" s="105"/>
      <c r="X786" s="105"/>
      <c r="Y786" s="105"/>
      <c r="Z786" s="105"/>
    </row>
    <row r="787" spans="1:26" x14ac:dyDescent="0.25">
      <c r="A787" s="234"/>
      <c r="B787" s="234"/>
      <c r="C787" s="244" t="s">
        <v>1480</v>
      </c>
      <c r="D787" s="244"/>
      <c r="E787" s="245">
        <f>IF(SUM(D795:D804)=0,"NA",SUM(E809:E817)/SUM(D809:D817))</f>
        <v>1</v>
      </c>
      <c r="F787" s="246"/>
      <c r="G787" s="248"/>
      <c r="H787" s="234"/>
      <c r="I787" s="232"/>
      <c r="J787" s="233"/>
      <c r="K787" s="105"/>
      <c r="L787" s="105"/>
      <c r="M787" s="105"/>
      <c r="N787" s="105"/>
      <c r="O787" s="105"/>
      <c r="P787" s="105"/>
      <c r="Q787" s="105"/>
      <c r="R787" s="105"/>
      <c r="S787" s="105"/>
      <c r="T787" s="105"/>
      <c r="U787" s="105"/>
      <c r="V787" s="105"/>
      <c r="W787" s="105"/>
      <c r="X787" s="105"/>
      <c r="Y787" s="105"/>
      <c r="Z787" s="105"/>
    </row>
    <row r="788" spans="1:26" x14ac:dyDescent="0.25">
      <c r="A788" s="234"/>
      <c r="B788" s="234"/>
      <c r="C788" s="244" t="s">
        <v>1482</v>
      </c>
      <c r="D788" s="244"/>
      <c r="E788" s="177">
        <f>IF(SUM(D795:D804)=0,"NA",E786*0.6+E787*0.4)</f>
        <v>1</v>
      </c>
      <c r="F788" s="249"/>
      <c r="G788" s="235" t="s">
        <v>3917</v>
      </c>
      <c r="H788" s="234"/>
      <c r="I788" s="232"/>
      <c r="J788" s="233"/>
      <c r="K788" s="105"/>
      <c r="L788" s="105"/>
      <c r="M788" s="105"/>
      <c r="N788" s="105"/>
      <c r="O788" s="105"/>
      <c r="P788" s="105"/>
      <c r="Q788" s="105"/>
      <c r="R788" s="105"/>
      <c r="S788" s="105"/>
      <c r="T788" s="105"/>
      <c r="U788" s="105"/>
      <c r="V788" s="105"/>
      <c r="W788" s="105"/>
      <c r="X788" s="105"/>
      <c r="Y788" s="105"/>
      <c r="Z788" s="105"/>
    </row>
    <row r="789" spans="1:26" x14ac:dyDescent="0.25">
      <c r="A789" s="234"/>
      <c r="B789" s="234"/>
      <c r="C789" s="234"/>
      <c r="D789" s="234"/>
      <c r="E789" s="236"/>
      <c r="F789" s="236"/>
      <c r="G789" s="234"/>
      <c r="H789" s="234"/>
      <c r="I789" s="232"/>
      <c r="J789" s="233"/>
      <c r="K789" s="105"/>
      <c r="L789" s="105"/>
      <c r="M789" s="105"/>
      <c r="N789" s="105"/>
      <c r="O789" s="105"/>
      <c r="P789" s="105"/>
      <c r="Q789" s="105"/>
      <c r="R789" s="105"/>
      <c r="S789" s="105"/>
      <c r="T789" s="105"/>
      <c r="U789" s="105"/>
      <c r="V789" s="105"/>
      <c r="W789" s="105"/>
      <c r="X789" s="105"/>
      <c r="Y789" s="105"/>
      <c r="Z789" s="105"/>
    </row>
    <row r="790" spans="1:26" x14ac:dyDescent="0.25">
      <c r="A790" s="230"/>
      <c r="B790" s="231"/>
      <c r="C790" s="232"/>
      <c r="D790" s="231"/>
      <c r="E790" s="231"/>
      <c r="F790" s="231"/>
      <c r="G790" s="231"/>
      <c r="H790" s="232"/>
      <c r="I790" s="232"/>
      <c r="J790" s="233"/>
      <c r="K790" s="148"/>
      <c r="L790" s="148"/>
      <c r="M790" s="148"/>
      <c r="N790" s="148"/>
      <c r="O790" s="148"/>
      <c r="P790" s="148"/>
      <c r="Q790" s="148"/>
      <c r="R790" s="148"/>
      <c r="S790" s="148"/>
      <c r="T790" s="148"/>
      <c r="U790" s="148"/>
      <c r="V790" s="148"/>
      <c r="W790" s="148"/>
      <c r="X790" s="148"/>
      <c r="Y790" s="148"/>
      <c r="Z790" s="148"/>
    </row>
    <row r="791" spans="1:26" x14ac:dyDescent="0.25">
      <c r="A791" s="230"/>
      <c r="B791" s="91"/>
      <c r="C791" s="251"/>
      <c r="D791" s="252"/>
      <c r="E791" s="409"/>
      <c r="F791" s="410"/>
      <c r="G791" s="410"/>
      <c r="H791" s="252"/>
      <c r="I791" s="92"/>
      <c r="J791" s="233"/>
      <c r="K791" s="148"/>
      <c r="L791" s="148"/>
      <c r="M791" s="148"/>
      <c r="N791" s="148"/>
      <c r="O791" s="148"/>
      <c r="P791" s="148"/>
      <c r="Q791" s="148"/>
      <c r="R791" s="148"/>
      <c r="S791" s="148"/>
      <c r="T791" s="148"/>
      <c r="U791" s="148"/>
      <c r="V791" s="148"/>
      <c r="W791" s="148"/>
      <c r="X791" s="148"/>
      <c r="Y791" s="148"/>
      <c r="Z791" s="148"/>
    </row>
    <row r="792" spans="1:26" x14ac:dyDescent="0.25">
      <c r="A792" s="230"/>
      <c r="B792" s="49"/>
      <c r="C792" s="234" t="s">
        <v>1484</v>
      </c>
      <c r="D792" s="253"/>
      <c r="E792" s="253"/>
      <c r="F792" s="253"/>
      <c r="G792" s="253"/>
      <c r="H792" s="253"/>
      <c r="I792" s="93"/>
      <c r="J792" s="233"/>
      <c r="K792" s="148"/>
      <c r="L792" s="148"/>
      <c r="M792" s="148"/>
      <c r="N792" s="148"/>
      <c r="O792" s="148"/>
      <c r="P792" s="148"/>
      <c r="Q792" s="148"/>
      <c r="R792" s="148"/>
      <c r="S792" s="148"/>
      <c r="T792" s="148"/>
      <c r="U792" s="148"/>
      <c r="V792" s="148"/>
      <c r="W792" s="148"/>
      <c r="X792" s="148"/>
      <c r="Y792" s="148"/>
      <c r="Z792" s="148"/>
    </row>
    <row r="793" spans="1:26" x14ac:dyDescent="0.25">
      <c r="A793" s="230"/>
      <c r="B793" s="123"/>
      <c r="C793" s="234"/>
      <c r="D793" s="253"/>
      <c r="E793" s="253"/>
      <c r="F793" s="253"/>
      <c r="G793" s="253"/>
      <c r="H793" s="253"/>
      <c r="I793" s="93"/>
      <c r="J793" s="233"/>
      <c r="K793" s="148"/>
      <c r="L793" s="148"/>
      <c r="M793" s="148"/>
      <c r="N793" s="148"/>
      <c r="O793" s="148"/>
      <c r="P793" s="148"/>
      <c r="Q793" s="148"/>
      <c r="R793" s="148"/>
      <c r="S793" s="148"/>
      <c r="T793" s="148"/>
      <c r="U793" s="148"/>
      <c r="V793" s="148"/>
      <c r="W793" s="148"/>
      <c r="X793" s="148"/>
      <c r="Y793" s="148"/>
      <c r="Z793" s="148"/>
    </row>
    <row r="794" spans="1:26" x14ac:dyDescent="0.25">
      <c r="A794" s="230"/>
      <c r="B794" s="123"/>
      <c r="C794" s="232" t="s">
        <v>726</v>
      </c>
      <c r="D794" s="231"/>
      <c r="E794" s="231" t="s">
        <v>1485</v>
      </c>
      <c r="F794" s="231" t="s">
        <v>712</v>
      </c>
      <c r="G794" s="231" t="s">
        <v>1486</v>
      </c>
      <c r="H794" s="253"/>
      <c r="I794" s="93"/>
      <c r="J794" s="233"/>
      <c r="K794" s="148"/>
      <c r="L794" s="148"/>
      <c r="M794" s="148"/>
      <c r="N794" s="148"/>
      <c r="O794" s="148"/>
      <c r="P794" s="148"/>
      <c r="Q794" s="148"/>
      <c r="R794" s="148"/>
      <c r="S794" s="148"/>
      <c r="T794" s="148"/>
      <c r="U794" s="148"/>
      <c r="V794" s="148"/>
      <c r="W794" s="148"/>
      <c r="X794" s="148"/>
      <c r="Y794" s="148"/>
      <c r="Z794" s="148"/>
    </row>
    <row r="795" spans="1:26" x14ac:dyDescent="0.25">
      <c r="A795" s="230"/>
      <c r="B795" s="49"/>
      <c r="C795" s="124" t="s">
        <v>1487</v>
      </c>
      <c r="D795" s="153">
        <f t="shared" ref="D795:D804" si="61">IF(E795="Justificado",0,1)</f>
        <v>1</v>
      </c>
      <c r="E795" s="126">
        <v>1</v>
      </c>
      <c r="F795" s="126"/>
      <c r="G795" s="127"/>
      <c r="H795" s="253"/>
      <c r="I795" s="93"/>
      <c r="J795" s="230"/>
      <c r="K795" s="148"/>
      <c r="L795" s="148"/>
      <c r="M795" s="148"/>
      <c r="N795" s="148"/>
      <c r="O795" s="148"/>
      <c r="P795" s="148"/>
      <c r="Q795" s="148"/>
      <c r="R795" s="148"/>
      <c r="S795" s="148"/>
      <c r="T795" s="148"/>
      <c r="U795" s="148"/>
      <c r="V795" s="148"/>
      <c r="W795" s="148"/>
      <c r="X795" s="148"/>
      <c r="Y795" s="148"/>
      <c r="Z795" s="148"/>
    </row>
    <row r="796" spans="1:26" ht="24" x14ac:dyDescent="0.25">
      <c r="A796" s="230"/>
      <c r="B796" s="49"/>
      <c r="C796" s="124" t="s">
        <v>1488</v>
      </c>
      <c r="D796" s="153">
        <f t="shared" si="61"/>
        <v>1</v>
      </c>
      <c r="E796" s="126">
        <v>1</v>
      </c>
      <c r="F796" s="126"/>
      <c r="G796" s="127"/>
      <c r="H796" s="253"/>
      <c r="I796" s="93"/>
      <c r="J796" s="230"/>
      <c r="K796" s="148"/>
      <c r="L796" s="148"/>
      <c r="M796" s="148"/>
      <c r="N796" s="148"/>
      <c r="O796" s="148"/>
      <c r="P796" s="148"/>
      <c r="Q796" s="148"/>
      <c r="R796" s="148"/>
      <c r="S796" s="148"/>
      <c r="T796" s="148"/>
      <c r="U796" s="148"/>
      <c r="V796" s="148"/>
      <c r="W796" s="148"/>
      <c r="X796" s="148"/>
      <c r="Y796" s="148"/>
      <c r="Z796" s="148"/>
    </row>
    <row r="797" spans="1:26" x14ac:dyDescent="0.25">
      <c r="A797" s="230"/>
      <c r="B797" s="49"/>
      <c r="C797" s="128" t="s">
        <v>5776</v>
      </c>
      <c r="D797" s="153">
        <f t="shared" si="61"/>
        <v>1</v>
      </c>
      <c r="E797" s="126">
        <v>1</v>
      </c>
      <c r="F797" s="126"/>
      <c r="G797" s="127"/>
      <c r="H797" s="253"/>
      <c r="I797" s="93"/>
      <c r="J797" s="230"/>
      <c r="K797" s="148"/>
      <c r="L797" s="148"/>
      <c r="M797" s="148"/>
      <c r="N797" s="148"/>
      <c r="O797" s="148"/>
      <c r="P797" s="148"/>
      <c r="Q797" s="148"/>
      <c r="R797" s="148"/>
      <c r="S797" s="148"/>
      <c r="T797" s="148"/>
      <c r="U797" s="148"/>
      <c r="V797" s="148"/>
      <c r="W797" s="148"/>
      <c r="X797" s="148"/>
      <c r="Y797" s="148"/>
      <c r="Z797" s="148"/>
    </row>
    <row r="798" spans="1:26" ht="48" x14ac:dyDescent="0.25">
      <c r="A798" s="230"/>
      <c r="B798" s="49"/>
      <c r="C798" s="128" t="s">
        <v>5777</v>
      </c>
      <c r="D798" s="153">
        <f t="shared" si="61"/>
        <v>1</v>
      </c>
      <c r="E798" s="126">
        <v>1</v>
      </c>
      <c r="F798" s="126"/>
      <c r="G798" s="127"/>
      <c r="H798" s="253"/>
      <c r="I798" s="93"/>
      <c r="J798" s="230"/>
      <c r="K798" s="148"/>
      <c r="L798" s="148"/>
      <c r="M798" s="148"/>
      <c r="N798" s="148"/>
      <c r="O798" s="148"/>
      <c r="P798" s="148"/>
      <c r="Q798" s="148"/>
      <c r="R798" s="148"/>
      <c r="S798" s="148"/>
      <c r="T798" s="148"/>
      <c r="U798" s="148"/>
      <c r="V798" s="148"/>
      <c r="W798" s="148"/>
      <c r="X798" s="148"/>
      <c r="Y798" s="148"/>
      <c r="Z798" s="148"/>
    </row>
    <row r="799" spans="1:26" x14ac:dyDescent="0.25">
      <c r="A799" s="230"/>
      <c r="B799" s="49"/>
      <c r="C799" s="128" t="s">
        <v>5778</v>
      </c>
      <c r="D799" s="153">
        <f t="shared" si="61"/>
        <v>1</v>
      </c>
      <c r="E799" s="126">
        <v>1</v>
      </c>
      <c r="F799" s="126"/>
      <c r="G799" s="127"/>
      <c r="H799" s="253"/>
      <c r="I799" s="93"/>
      <c r="J799" s="230"/>
      <c r="K799" s="148"/>
      <c r="L799" s="148"/>
      <c r="M799" s="148"/>
      <c r="N799" s="148"/>
      <c r="O799" s="148"/>
      <c r="P799" s="148"/>
      <c r="Q799" s="148"/>
      <c r="R799" s="148"/>
      <c r="S799" s="148"/>
      <c r="T799" s="148"/>
      <c r="U799" s="148"/>
      <c r="V799" s="148"/>
      <c r="W799" s="148"/>
      <c r="X799" s="148"/>
      <c r="Y799" s="148"/>
      <c r="Z799" s="148"/>
    </row>
    <row r="800" spans="1:26" ht="84" x14ac:dyDescent="0.25">
      <c r="A800" s="230"/>
      <c r="B800" s="49"/>
      <c r="C800" s="128" t="s">
        <v>5779</v>
      </c>
      <c r="D800" s="153">
        <f t="shared" si="61"/>
        <v>1</v>
      </c>
      <c r="E800" s="126">
        <v>1</v>
      </c>
      <c r="F800" s="126"/>
      <c r="G800" s="127"/>
      <c r="H800" s="253"/>
      <c r="I800" s="93"/>
      <c r="J800" s="230"/>
      <c r="K800" s="148"/>
      <c r="L800" s="148"/>
      <c r="M800" s="148"/>
      <c r="N800" s="148"/>
      <c r="O800" s="148"/>
      <c r="P800" s="148"/>
      <c r="Q800" s="148"/>
      <c r="R800" s="148"/>
      <c r="S800" s="148"/>
      <c r="T800" s="148"/>
      <c r="U800" s="148"/>
      <c r="V800" s="148"/>
      <c r="W800" s="148"/>
      <c r="X800" s="148"/>
      <c r="Y800" s="148"/>
      <c r="Z800" s="148"/>
    </row>
    <row r="801" spans="1:26" x14ac:dyDescent="0.25">
      <c r="A801" s="230"/>
      <c r="B801" s="49"/>
      <c r="C801" s="128" t="s">
        <v>5780</v>
      </c>
      <c r="D801" s="153">
        <f t="shared" si="61"/>
        <v>1</v>
      </c>
      <c r="E801" s="126">
        <v>1</v>
      </c>
      <c r="F801" s="126"/>
      <c r="G801" s="127"/>
      <c r="H801" s="253"/>
      <c r="I801" s="93"/>
      <c r="J801" s="230"/>
      <c r="K801" s="148"/>
      <c r="L801" s="148"/>
      <c r="M801" s="148"/>
      <c r="N801" s="148"/>
      <c r="O801" s="148"/>
      <c r="P801" s="148"/>
      <c r="Q801" s="148"/>
      <c r="R801" s="148"/>
      <c r="S801" s="148"/>
      <c r="T801" s="148"/>
      <c r="U801" s="148"/>
      <c r="V801" s="148"/>
      <c r="W801" s="148"/>
      <c r="X801" s="148"/>
      <c r="Y801" s="148"/>
      <c r="Z801" s="148"/>
    </row>
    <row r="802" spans="1:26" x14ac:dyDescent="0.25">
      <c r="A802" s="230"/>
      <c r="B802" s="49"/>
      <c r="C802" s="128" t="s">
        <v>5781</v>
      </c>
      <c r="D802" s="153">
        <f t="shared" si="61"/>
        <v>1</v>
      </c>
      <c r="E802" s="126">
        <v>1</v>
      </c>
      <c r="F802" s="126"/>
      <c r="G802" s="127"/>
      <c r="H802" s="253"/>
      <c r="I802" s="93"/>
      <c r="J802" s="230"/>
      <c r="K802" s="148"/>
      <c r="L802" s="148"/>
      <c r="M802" s="148"/>
      <c r="N802" s="148"/>
      <c r="O802" s="148"/>
      <c r="P802" s="148"/>
      <c r="Q802" s="148"/>
      <c r="R802" s="148"/>
      <c r="S802" s="148"/>
      <c r="T802" s="148"/>
      <c r="U802" s="148"/>
      <c r="V802" s="148"/>
      <c r="W802" s="148"/>
      <c r="X802" s="148"/>
      <c r="Y802" s="148"/>
      <c r="Z802" s="148"/>
    </row>
    <row r="803" spans="1:26" x14ac:dyDescent="0.25">
      <c r="A803" s="230"/>
      <c r="B803" s="49"/>
      <c r="C803" s="128" t="s">
        <v>5782</v>
      </c>
      <c r="D803" s="153">
        <f t="shared" si="61"/>
        <v>1</v>
      </c>
      <c r="E803" s="126">
        <v>1</v>
      </c>
      <c r="F803" s="126"/>
      <c r="G803" s="127"/>
      <c r="H803" s="253"/>
      <c r="I803" s="129"/>
      <c r="J803" s="230"/>
      <c r="K803" s="148"/>
      <c r="L803" s="148"/>
      <c r="M803" s="148"/>
      <c r="N803" s="148"/>
      <c r="O803" s="148"/>
      <c r="P803" s="148"/>
      <c r="Q803" s="148"/>
      <c r="R803" s="148"/>
      <c r="S803" s="148"/>
      <c r="T803" s="148"/>
      <c r="U803" s="148"/>
      <c r="V803" s="148"/>
      <c r="W803" s="148"/>
      <c r="X803" s="148"/>
      <c r="Y803" s="148"/>
      <c r="Z803" s="148"/>
    </row>
    <row r="804" spans="1:26" x14ac:dyDescent="0.25">
      <c r="A804" s="230"/>
      <c r="B804" s="49"/>
      <c r="C804" s="128" t="s">
        <v>5783</v>
      </c>
      <c r="D804" s="153">
        <f t="shared" si="61"/>
        <v>1</v>
      </c>
      <c r="E804" s="126">
        <v>1</v>
      </c>
      <c r="F804" s="126"/>
      <c r="G804" s="127"/>
      <c r="H804" s="253"/>
      <c r="I804" s="129"/>
      <c r="J804" s="230"/>
      <c r="K804" s="148"/>
      <c r="L804" s="148"/>
      <c r="M804" s="148"/>
      <c r="N804" s="148"/>
      <c r="O804" s="148"/>
      <c r="P804" s="148"/>
      <c r="Q804" s="148"/>
      <c r="R804" s="148"/>
      <c r="S804" s="148"/>
      <c r="T804" s="148"/>
      <c r="U804" s="148"/>
      <c r="V804" s="148"/>
      <c r="W804" s="148"/>
      <c r="X804" s="148"/>
      <c r="Y804" s="148"/>
      <c r="Z804" s="148"/>
    </row>
    <row r="805" spans="1:26" x14ac:dyDescent="0.25">
      <c r="A805" s="230"/>
      <c r="B805" s="49"/>
      <c r="C805" s="234"/>
      <c r="D805" s="253"/>
      <c r="E805" s="253"/>
      <c r="F805" s="253"/>
      <c r="G805" s="253"/>
      <c r="H805" s="253"/>
      <c r="I805" s="129"/>
      <c r="J805" s="230"/>
      <c r="K805" s="148"/>
      <c r="L805" s="148"/>
      <c r="M805" s="148"/>
      <c r="N805" s="148"/>
      <c r="O805" s="148"/>
      <c r="P805" s="148"/>
      <c r="Q805" s="148"/>
      <c r="R805" s="148"/>
      <c r="S805" s="148"/>
      <c r="T805" s="148"/>
      <c r="U805" s="148"/>
      <c r="V805" s="148"/>
      <c r="W805" s="148"/>
      <c r="X805" s="148"/>
      <c r="Y805" s="148"/>
      <c r="Z805" s="148"/>
    </row>
    <row r="806" spans="1:26" x14ac:dyDescent="0.25">
      <c r="A806" s="230"/>
      <c r="B806" s="49"/>
      <c r="C806" s="234" t="s">
        <v>1480</v>
      </c>
      <c r="D806" s="253"/>
      <c r="E806" s="253"/>
      <c r="F806" s="253"/>
      <c r="G806" s="253"/>
      <c r="H806" s="253"/>
      <c r="I806" s="129"/>
      <c r="J806" s="230"/>
      <c r="K806" s="148"/>
      <c r="L806" s="148"/>
      <c r="M806" s="148"/>
      <c r="N806" s="148"/>
      <c r="O806" s="148"/>
      <c r="P806" s="148"/>
      <c r="Q806" s="148"/>
      <c r="R806" s="148"/>
      <c r="S806" s="148"/>
      <c r="T806" s="148"/>
      <c r="U806" s="148"/>
      <c r="V806" s="148"/>
      <c r="W806" s="148"/>
      <c r="X806" s="148"/>
      <c r="Y806" s="148"/>
      <c r="Z806" s="148"/>
    </row>
    <row r="807" spans="1:26" x14ac:dyDescent="0.25">
      <c r="A807" s="230"/>
      <c r="B807" s="49"/>
      <c r="C807" s="234"/>
      <c r="D807" s="253"/>
      <c r="E807" s="253"/>
      <c r="F807" s="253"/>
      <c r="G807" s="253"/>
      <c r="H807" s="253"/>
      <c r="I807" s="129"/>
      <c r="J807" s="230"/>
      <c r="K807" s="148"/>
      <c r="L807" s="148"/>
      <c r="M807" s="148"/>
      <c r="N807" s="148"/>
      <c r="O807" s="148"/>
      <c r="P807" s="148"/>
      <c r="Q807" s="148"/>
      <c r="R807" s="148"/>
      <c r="S807" s="148"/>
      <c r="T807" s="148"/>
      <c r="U807" s="148"/>
      <c r="V807" s="148"/>
      <c r="W807" s="148"/>
      <c r="X807" s="148"/>
      <c r="Y807" s="148"/>
      <c r="Z807" s="148"/>
    </row>
    <row r="808" spans="1:26" x14ac:dyDescent="0.25">
      <c r="A808" s="230"/>
      <c r="B808" s="49"/>
      <c r="C808" s="232" t="s">
        <v>726</v>
      </c>
      <c r="D808" s="231"/>
      <c r="E808" s="231" t="s">
        <v>1485</v>
      </c>
      <c r="F808" s="231" t="s">
        <v>712</v>
      </c>
      <c r="G808" s="231" t="s">
        <v>1486</v>
      </c>
      <c r="H808" s="253"/>
      <c r="I808" s="129"/>
      <c r="J808" s="230"/>
      <c r="K808" s="148"/>
      <c r="L808" s="148"/>
      <c r="M808" s="148"/>
      <c r="N808" s="148"/>
      <c r="O808" s="148"/>
      <c r="P808" s="148"/>
      <c r="Q808" s="148"/>
      <c r="R808" s="148"/>
      <c r="S808" s="148"/>
      <c r="T808" s="148"/>
      <c r="U808" s="148"/>
      <c r="V808" s="148"/>
      <c r="W808" s="148"/>
      <c r="X808" s="148"/>
      <c r="Y808" s="148"/>
      <c r="Z808" s="148"/>
    </row>
    <row r="809" spans="1:26" x14ac:dyDescent="0.25">
      <c r="A809" s="230"/>
      <c r="B809" s="49"/>
      <c r="C809" s="130" t="s">
        <v>5660</v>
      </c>
      <c r="D809" s="153">
        <f t="shared" ref="D809:D815" si="62">IF(E809="Justificado",0,1)</f>
        <v>1</v>
      </c>
      <c r="E809" s="126">
        <v>1</v>
      </c>
      <c r="F809" s="126"/>
      <c r="G809" s="127"/>
      <c r="H809" s="253"/>
      <c r="I809" s="129"/>
      <c r="J809" s="230"/>
      <c r="K809" s="148"/>
      <c r="L809" s="148"/>
      <c r="M809" s="148"/>
      <c r="N809" s="148"/>
      <c r="O809" s="148"/>
      <c r="P809" s="148"/>
      <c r="Q809" s="148"/>
      <c r="R809" s="148"/>
      <c r="S809" s="148"/>
      <c r="T809" s="148"/>
      <c r="U809" s="148"/>
      <c r="V809" s="148"/>
      <c r="W809" s="148"/>
      <c r="X809" s="148"/>
      <c r="Y809" s="148"/>
      <c r="Z809" s="148"/>
    </row>
    <row r="810" spans="1:26" ht="36" x14ac:dyDescent="0.25">
      <c r="A810" s="230"/>
      <c r="B810" s="49"/>
      <c r="C810" s="124" t="s">
        <v>1608</v>
      </c>
      <c r="D810" s="153">
        <f t="shared" si="62"/>
        <v>1</v>
      </c>
      <c r="E810" s="126">
        <v>1</v>
      </c>
      <c r="F810" s="126"/>
      <c r="G810" s="127"/>
      <c r="H810" s="253"/>
      <c r="I810" s="129"/>
      <c r="J810" s="230"/>
      <c r="K810" s="148"/>
      <c r="L810" s="148"/>
      <c r="M810" s="148"/>
      <c r="N810" s="148"/>
      <c r="O810" s="148"/>
      <c r="P810" s="148"/>
      <c r="Q810" s="148"/>
      <c r="R810" s="148"/>
      <c r="S810" s="148"/>
      <c r="T810" s="148"/>
      <c r="U810" s="148"/>
      <c r="V810" s="148"/>
      <c r="W810" s="148"/>
      <c r="X810" s="148"/>
      <c r="Y810" s="148"/>
      <c r="Z810" s="148"/>
    </row>
    <row r="811" spans="1:26" ht="36" x14ac:dyDescent="0.25">
      <c r="A811" s="230"/>
      <c r="B811" s="49"/>
      <c r="C811" s="124" t="s">
        <v>1609</v>
      </c>
      <c r="D811" s="153">
        <f t="shared" si="62"/>
        <v>1</v>
      </c>
      <c r="E811" s="126">
        <v>1</v>
      </c>
      <c r="F811" s="126"/>
      <c r="G811" s="127"/>
      <c r="H811" s="253"/>
      <c r="I811" s="129"/>
      <c r="J811" s="230"/>
      <c r="K811" s="148"/>
      <c r="L811" s="148"/>
      <c r="M811" s="148"/>
      <c r="N811" s="148"/>
      <c r="O811" s="148"/>
      <c r="P811" s="148"/>
      <c r="Q811" s="148"/>
      <c r="R811" s="148"/>
      <c r="S811" s="148"/>
      <c r="T811" s="148"/>
      <c r="U811" s="148"/>
      <c r="V811" s="148"/>
      <c r="W811" s="148"/>
      <c r="X811" s="148"/>
      <c r="Y811" s="148"/>
      <c r="Z811" s="148"/>
    </row>
    <row r="812" spans="1:26" ht="36" x14ac:dyDescent="0.25">
      <c r="A812" s="230"/>
      <c r="B812" s="49"/>
      <c r="C812" s="124" t="s">
        <v>1610</v>
      </c>
      <c r="D812" s="153">
        <f t="shared" si="62"/>
        <v>1</v>
      </c>
      <c r="E812" s="126">
        <v>1</v>
      </c>
      <c r="F812" s="126"/>
      <c r="G812" s="127"/>
      <c r="H812" s="253"/>
      <c r="I812" s="129"/>
      <c r="J812" s="230"/>
      <c r="K812" s="148"/>
      <c r="L812" s="148"/>
      <c r="M812" s="148"/>
      <c r="N812" s="148"/>
      <c r="O812" s="148"/>
      <c r="P812" s="148"/>
      <c r="Q812" s="148"/>
      <c r="R812" s="148"/>
      <c r="S812" s="148"/>
      <c r="T812" s="148"/>
      <c r="U812" s="148"/>
      <c r="V812" s="148"/>
      <c r="W812" s="148"/>
      <c r="X812" s="148"/>
      <c r="Y812" s="148"/>
      <c r="Z812" s="148"/>
    </row>
    <row r="813" spans="1:26" ht="24" x14ac:dyDescent="0.25">
      <c r="A813" s="230"/>
      <c r="B813" s="49"/>
      <c r="C813" s="124" t="s">
        <v>1611</v>
      </c>
      <c r="D813" s="153">
        <f t="shared" si="62"/>
        <v>1</v>
      </c>
      <c r="E813" s="126">
        <v>1</v>
      </c>
      <c r="F813" s="126"/>
      <c r="G813" s="127"/>
      <c r="H813" s="253"/>
      <c r="I813" s="129"/>
      <c r="J813" s="230"/>
      <c r="K813" s="148"/>
      <c r="L813" s="148"/>
      <c r="M813" s="148"/>
      <c r="N813" s="148"/>
      <c r="O813" s="148"/>
      <c r="P813" s="148"/>
      <c r="Q813" s="148"/>
      <c r="R813" s="148"/>
      <c r="S813" s="148"/>
      <c r="T813" s="148"/>
      <c r="U813" s="148"/>
      <c r="V813" s="148"/>
      <c r="W813" s="148"/>
      <c r="X813" s="148"/>
      <c r="Y813" s="148"/>
      <c r="Z813" s="148"/>
    </row>
    <row r="814" spans="1:26" ht="24" x14ac:dyDescent="0.25">
      <c r="A814" s="230"/>
      <c r="B814" s="49"/>
      <c r="C814" s="124" t="s">
        <v>1612</v>
      </c>
      <c r="D814" s="153">
        <f t="shared" si="62"/>
        <v>1</v>
      </c>
      <c r="E814" s="126">
        <v>1</v>
      </c>
      <c r="F814" s="126"/>
      <c r="G814" s="127"/>
      <c r="H814" s="253"/>
      <c r="I814" s="129"/>
      <c r="J814" s="230"/>
      <c r="K814" s="148"/>
      <c r="L814" s="148"/>
      <c r="M814" s="148"/>
      <c r="N814" s="148"/>
      <c r="O814" s="148"/>
      <c r="P814" s="148"/>
      <c r="Q814" s="148"/>
      <c r="R814" s="148"/>
      <c r="S814" s="148"/>
      <c r="T814" s="148"/>
      <c r="U814" s="148"/>
      <c r="V814" s="148"/>
      <c r="W814" s="148"/>
      <c r="X814" s="148"/>
      <c r="Y814" s="148"/>
      <c r="Z814" s="148"/>
    </row>
    <row r="815" spans="1:26" ht="36" x14ac:dyDescent="0.25">
      <c r="A815" s="230"/>
      <c r="B815" s="49"/>
      <c r="C815" s="124" t="s">
        <v>1613</v>
      </c>
      <c r="D815" s="153">
        <f t="shared" si="62"/>
        <v>1</v>
      </c>
      <c r="E815" s="126">
        <v>1</v>
      </c>
      <c r="F815" s="126"/>
      <c r="G815" s="127"/>
      <c r="H815" s="253"/>
      <c r="I815" s="129"/>
      <c r="J815" s="230"/>
      <c r="K815" s="148"/>
      <c r="L815" s="148"/>
      <c r="M815" s="148"/>
      <c r="N815" s="148"/>
      <c r="O815" s="148"/>
      <c r="P815" s="148"/>
      <c r="Q815" s="148"/>
      <c r="R815" s="148"/>
      <c r="S815" s="148"/>
      <c r="T815" s="148"/>
      <c r="U815" s="148"/>
      <c r="V815" s="148"/>
      <c r="W815" s="148"/>
      <c r="X815" s="148"/>
      <c r="Y815" s="148"/>
      <c r="Z815" s="148"/>
    </row>
    <row r="816" spans="1:26" ht="36" x14ac:dyDescent="0.25">
      <c r="A816" s="230"/>
      <c r="B816" s="49"/>
      <c r="C816" s="130" t="s">
        <v>5784</v>
      </c>
      <c r="D816" s="153">
        <f t="shared" ref="D816:D817" si="63">IF(E816="Justificado",0,1)</f>
        <v>1</v>
      </c>
      <c r="E816" s="126">
        <v>1</v>
      </c>
      <c r="F816" s="126"/>
      <c r="G816" s="127"/>
      <c r="H816" s="253"/>
      <c r="I816" s="129"/>
      <c r="J816" s="230"/>
      <c r="K816" s="148"/>
      <c r="L816" s="148"/>
      <c r="M816" s="148"/>
      <c r="N816" s="148"/>
      <c r="O816" s="148"/>
      <c r="P816" s="148"/>
      <c r="Q816" s="148"/>
      <c r="R816" s="148"/>
      <c r="S816" s="148"/>
      <c r="T816" s="148"/>
      <c r="U816" s="148"/>
      <c r="V816" s="148"/>
      <c r="W816" s="148"/>
      <c r="X816" s="148"/>
      <c r="Y816" s="148"/>
      <c r="Z816" s="148"/>
    </row>
    <row r="817" spans="1:26" x14ac:dyDescent="0.25">
      <c r="A817" s="230"/>
      <c r="B817" s="49"/>
      <c r="C817" s="124" t="s">
        <v>1615</v>
      </c>
      <c r="D817" s="153">
        <f t="shared" si="63"/>
        <v>1</v>
      </c>
      <c r="E817" s="126">
        <v>1</v>
      </c>
      <c r="F817" s="126"/>
      <c r="G817" s="127"/>
      <c r="H817" s="253"/>
      <c r="I817" s="129"/>
      <c r="J817" s="230"/>
      <c r="K817" s="148"/>
      <c r="L817" s="148"/>
      <c r="M817" s="148"/>
      <c r="N817" s="148"/>
      <c r="O817" s="148"/>
      <c r="P817" s="148"/>
      <c r="Q817" s="148"/>
      <c r="R817" s="148"/>
      <c r="S817" s="148"/>
      <c r="T817" s="148"/>
      <c r="U817" s="148"/>
      <c r="V817" s="148"/>
      <c r="W817" s="148"/>
      <c r="X817" s="148"/>
      <c r="Y817" s="148"/>
      <c r="Z817" s="148"/>
    </row>
    <row r="818" spans="1:26" x14ac:dyDescent="0.25">
      <c r="A818" s="230"/>
      <c r="B818" s="97"/>
      <c r="C818" s="254"/>
      <c r="D818" s="255"/>
      <c r="E818" s="255"/>
      <c r="F818" s="255"/>
      <c r="G818" s="255"/>
      <c r="H818" s="255"/>
      <c r="I818" s="98"/>
      <c r="J818" s="230"/>
      <c r="K818" s="148"/>
      <c r="L818" s="148"/>
      <c r="M818" s="148"/>
      <c r="N818" s="148"/>
      <c r="O818" s="148"/>
      <c r="P818" s="148"/>
      <c r="Q818" s="148"/>
      <c r="R818" s="148"/>
      <c r="S818" s="148"/>
      <c r="T818" s="148"/>
      <c r="U818" s="148"/>
      <c r="V818" s="148"/>
      <c r="W818" s="148"/>
      <c r="X818" s="148"/>
      <c r="Y818" s="148"/>
      <c r="Z818" s="148"/>
    </row>
    <row r="819" spans="1:26" x14ac:dyDescent="0.25">
      <c r="A819" s="230"/>
      <c r="B819" s="230"/>
      <c r="C819" s="256"/>
      <c r="D819" s="230"/>
      <c r="E819" s="230"/>
      <c r="F819" s="230"/>
      <c r="G819" s="230"/>
      <c r="H819" s="230"/>
      <c r="I819" s="230"/>
      <c r="J819" s="230"/>
      <c r="K819" s="148"/>
      <c r="L819" s="148"/>
      <c r="M819" s="148"/>
      <c r="N819" s="148"/>
      <c r="O819" s="148"/>
      <c r="P819" s="148"/>
      <c r="Q819" s="148"/>
      <c r="R819" s="148"/>
      <c r="S819" s="148"/>
      <c r="T819" s="148"/>
      <c r="U819" s="148"/>
      <c r="V819" s="148"/>
      <c r="W819" s="148"/>
      <c r="X819" s="148"/>
      <c r="Y819" s="148"/>
      <c r="Z819" s="148"/>
    </row>
    <row r="820" spans="1:26" x14ac:dyDescent="0.25">
      <c r="A820" s="230"/>
      <c r="B820" s="230"/>
      <c r="C820" s="256"/>
      <c r="D820" s="230"/>
      <c r="E820" s="230"/>
      <c r="F820" s="230"/>
      <c r="G820" s="230"/>
      <c r="H820" s="230"/>
      <c r="I820" s="230"/>
      <c r="J820" s="230"/>
      <c r="K820" s="148"/>
      <c r="L820" s="148"/>
      <c r="M820" s="148"/>
      <c r="N820" s="148"/>
      <c r="O820" s="148"/>
      <c r="P820" s="148"/>
      <c r="Q820" s="148"/>
      <c r="R820" s="148"/>
      <c r="S820" s="148"/>
      <c r="T820" s="148"/>
      <c r="U820" s="148"/>
      <c r="V820" s="148"/>
      <c r="W820" s="148"/>
      <c r="X820" s="148"/>
      <c r="Y820" s="148"/>
      <c r="Z820" s="148"/>
    </row>
    <row r="821" spans="1:26" x14ac:dyDescent="0.25">
      <c r="A821" s="230"/>
      <c r="B821" s="230"/>
      <c r="C821" s="256"/>
      <c r="D821" s="230"/>
      <c r="E821" s="230"/>
      <c r="F821" s="230"/>
      <c r="G821" s="230"/>
      <c r="H821" s="230"/>
      <c r="I821" s="230"/>
      <c r="J821" s="230"/>
      <c r="K821" s="148"/>
      <c r="L821" s="148"/>
      <c r="M821" s="148"/>
      <c r="N821" s="148"/>
      <c r="O821" s="148"/>
      <c r="P821" s="148"/>
      <c r="Q821" s="148"/>
      <c r="R821" s="148"/>
      <c r="S821" s="148"/>
      <c r="T821" s="148"/>
      <c r="U821" s="148"/>
      <c r="V821" s="148"/>
      <c r="W821" s="148"/>
      <c r="X821" s="148"/>
      <c r="Y821" s="148"/>
      <c r="Z821" s="148"/>
    </row>
    <row r="822" spans="1:26" x14ac:dyDescent="0.25">
      <c r="A822" s="230"/>
      <c r="B822" s="230"/>
      <c r="C822" s="256"/>
      <c r="D822" s="230"/>
      <c r="E822" s="230"/>
      <c r="F822" s="230"/>
      <c r="G822" s="230"/>
      <c r="H822" s="230"/>
      <c r="I822" s="230"/>
      <c r="J822" s="230"/>
      <c r="K822" s="148"/>
      <c r="L822" s="148"/>
      <c r="M822" s="148"/>
      <c r="N822" s="148"/>
      <c r="O822" s="148"/>
      <c r="P822" s="148"/>
      <c r="Q822" s="148"/>
      <c r="R822" s="148"/>
      <c r="S822" s="148"/>
      <c r="T822" s="148"/>
      <c r="U822" s="148"/>
      <c r="V822" s="148"/>
      <c r="W822" s="148"/>
      <c r="X822" s="148"/>
      <c r="Y822" s="148"/>
      <c r="Z822" s="148"/>
    </row>
    <row r="823" spans="1:26" x14ac:dyDescent="0.25">
      <c r="A823" s="230"/>
      <c r="B823" s="230"/>
      <c r="C823" s="256"/>
      <c r="D823" s="230"/>
      <c r="E823" s="230"/>
      <c r="F823" s="230"/>
      <c r="G823" s="230"/>
      <c r="H823" s="230"/>
      <c r="I823" s="230"/>
      <c r="J823" s="230"/>
      <c r="K823" s="148"/>
      <c r="L823" s="148"/>
      <c r="M823" s="148"/>
      <c r="N823" s="148"/>
      <c r="O823" s="148"/>
      <c r="P823" s="148"/>
      <c r="Q823" s="148"/>
      <c r="R823" s="148"/>
      <c r="S823" s="148"/>
      <c r="T823" s="148"/>
      <c r="U823" s="148"/>
      <c r="V823" s="148"/>
      <c r="W823" s="148"/>
      <c r="X823" s="148"/>
      <c r="Y823" s="148"/>
      <c r="Z823" s="148"/>
    </row>
    <row r="824" spans="1:26" x14ac:dyDescent="0.25">
      <c r="A824" s="230"/>
      <c r="B824" s="230"/>
      <c r="C824" s="256"/>
      <c r="D824" s="230"/>
      <c r="E824" s="230"/>
      <c r="F824" s="230"/>
      <c r="G824" s="230"/>
      <c r="H824" s="230"/>
      <c r="I824" s="230"/>
      <c r="J824" s="230"/>
      <c r="K824" s="148"/>
      <c r="L824" s="148"/>
      <c r="M824" s="148"/>
      <c r="N824" s="148"/>
      <c r="O824" s="148"/>
      <c r="P824" s="148"/>
      <c r="Q824" s="148"/>
      <c r="R824" s="148"/>
      <c r="S824" s="148"/>
      <c r="T824" s="148"/>
      <c r="U824" s="148"/>
      <c r="V824" s="148"/>
      <c r="W824" s="148"/>
      <c r="X824" s="148"/>
      <c r="Y824" s="148"/>
      <c r="Z824" s="148"/>
    </row>
    <row r="825" spans="1:26" ht="18.75" x14ac:dyDescent="0.25">
      <c r="A825" s="234"/>
      <c r="B825" s="407" t="s">
        <v>5785</v>
      </c>
      <c r="C825" s="408"/>
      <c r="D825" s="408"/>
      <c r="E825" s="408"/>
      <c r="F825" s="408"/>
      <c r="G825" s="408"/>
      <c r="H825" s="408"/>
      <c r="I825" s="243"/>
      <c r="J825" s="233"/>
      <c r="K825" s="105"/>
      <c r="L825" s="105"/>
      <c r="M825" s="105"/>
      <c r="N825" s="105"/>
      <c r="O825" s="105"/>
      <c r="P825" s="105"/>
      <c r="Q825" s="105"/>
      <c r="R825" s="105"/>
      <c r="S825" s="105"/>
      <c r="T825" s="105"/>
      <c r="U825" s="105"/>
      <c r="V825" s="105"/>
      <c r="W825" s="105"/>
      <c r="X825" s="105"/>
      <c r="Y825" s="105"/>
      <c r="Z825" s="105"/>
    </row>
    <row r="826" spans="1:26" x14ac:dyDescent="0.25">
      <c r="A826" s="234"/>
      <c r="B826" s="232"/>
      <c r="C826" s="232"/>
      <c r="D826" s="232"/>
      <c r="E826" s="232"/>
      <c r="F826" s="232"/>
      <c r="G826" s="232"/>
      <c r="H826" s="232"/>
      <c r="I826" s="232"/>
      <c r="J826" s="233"/>
      <c r="K826" s="105"/>
      <c r="L826" s="105"/>
      <c r="M826" s="105"/>
      <c r="N826" s="105"/>
      <c r="O826" s="105"/>
      <c r="P826" s="105"/>
      <c r="Q826" s="105"/>
      <c r="R826" s="105"/>
      <c r="S826" s="105"/>
      <c r="T826" s="105"/>
      <c r="U826" s="105"/>
      <c r="V826" s="105"/>
      <c r="W826" s="105"/>
      <c r="X826" s="105"/>
      <c r="Y826" s="105"/>
      <c r="Z826" s="105"/>
    </row>
    <row r="827" spans="1:26" x14ac:dyDescent="0.25">
      <c r="A827" s="234"/>
      <c r="B827" s="232"/>
      <c r="C827" s="244" t="s">
        <v>1478</v>
      </c>
      <c r="D827" s="244"/>
      <c r="E827" s="245">
        <f>IF(SUM(D836:D847)=0,"NA",SUM(E836:E847)/SUM(D836:D847))</f>
        <v>1</v>
      </c>
      <c r="F827" s="246"/>
      <c r="G827" s="248"/>
      <c r="H827" s="234"/>
      <c r="I827" s="232"/>
      <c r="J827" s="233"/>
      <c r="K827" s="105"/>
      <c r="L827" s="105"/>
      <c r="M827" s="105"/>
      <c r="N827" s="105"/>
      <c r="O827" s="105"/>
      <c r="P827" s="105"/>
      <c r="Q827" s="105"/>
      <c r="R827" s="105"/>
      <c r="S827" s="105"/>
      <c r="T827" s="105"/>
      <c r="U827" s="105"/>
      <c r="V827" s="105"/>
      <c r="W827" s="105"/>
      <c r="X827" s="105"/>
      <c r="Y827" s="105"/>
      <c r="Z827" s="105"/>
    </row>
    <row r="828" spans="1:26" x14ac:dyDescent="0.25">
      <c r="A828" s="234"/>
      <c r="B828" s="234"/>
      <c r="C828" s="244" t="s">
        <v>1480</v>
      </c>
      <c r="D828" s="244"/>
      <c r="E828" s="245">
        <f>IF(SUM(D836:D847)=0,"NA",SUM(E852:E860)/SUM(D852:D860))</f>
        <v>1</v>
      </c>
      <c r="F828" s="246"/>
      <c r="G828" s="248"/>
      <c r="H828" s="234"/>
      <c r="I828" s="232"/>
      <c r="J828" s="233"/>
      <c r="K828" s="105"/>
      <c r="L828" s="105"/>
      <c r="M828" s="105"/>
      <c r="N828" s="105"/>
      <c r="O828" s="105"/>
      <c r="P828" s="105"/>
      <c r="Q828" s="105"/>
      <c r="R828" s="105"/>
      <c r="S828" s="105"/>
      <c r="T828" s="105"/>
      <c r="U828" s="105"/>
      <c r="V828" s="105"/>
      <c r="W828" s="105"/>
      <c r="X828" s="105"/>
      <c r="Y828" s="105"/>
      <c r="Z828" s="105"/>
    </row>
    <row r="829" spans="1:26" x14ac:dyDescent="0.25">
      <c r="A829" s="234"/>
      <c r="B829" s="234"/>
      <c r="C829" s="244" t="s">
        <v>1482</v>
      </c>
      <c r="D829" s="244"/>
      <c r="E829" s="177">
        <f>IF(SUM(D836:D847)=0,"NA",E827*0.6+E828*0.4)</f>
        <v>1</v>
      </c>
      <c r="F829" s="249"/>
      <c r="G829" s="235" t="s">
        <v>4551</v>
      </c>
      <c r="H829" s="234"/>
      <c r="I829" s="232"/>
      <c r="J829" s="233"/>
      <c r="K829" s="105"/>
      <c r="L829" s="105"/>
      <c r="M829" s="105"/>
      <c r="N829" s="105"/>
      <c r="O829" s="105"/>
      <c r="P829" s="105"/>
      <c r="Q829" s="105"/>
      <c r="R829" s="105"/>
      <c r="S829" s="105"/>
      <c r="T829" s="105"/>
      <c r="U829" s="105"/>
      <c r="V829" s="105"/>
      <c r="W829" s="105"/>
      <c r="X829" s="105"/>
      <c r="Y829" s="105"/>
      <c r="Z829" s="105"/>
    </row>
    <row r="830" spans="1:26" x14ac:dyDescent="0.25">
      <c r="A830" s="234"/>
      <c r="B830" s="234"/>
      <c r="C830" s="234"/>
      <c r="D830" s="234"/>
      <c r="E830" s="236"/>
      <c r="F830" s="236"/>
      <c r="G830" s="234"/>
      <c r="H830" s="234"/>
      <c r="I830" s="232"/>
      <c r="J830" s="233"/>
      <c r="K830" s="105"/>
      <c r="L830" s="105"/>
      <c r="M830" s="105"/>
      <c r="N830" s="105"/>
      <c r="O830" s="105"/>
      <c r="P830" s="105"/>
      <c r="Q830" s="105"/>
      <c r="R830" s="105"/>
      <c r="S830" s="105"/>
      <c r="T830" s="105"/>
      <c r="U830" s="105"/>
      <c r="V830" s="105"/>
      <c r="W830" s="105"/>
      <c r="X830" s="105"/>
      <c r="Y830" s="105"/>
      <c r="Z830" s="105"/>
    </row>
    <row r="831" spans="1:26" x14ac:dyDescent="0.25">
      <c r="A831" s="230"/>
      <c r="B831" s="231"/>
      <c r="C831" s="232"/>
      <c r="D831" s="231"/>
      <c r="E831" s="231"/>
      <c r="F831" s="231"/>
      <c r="G831" s="231"/>
      <c r="H831" s="232"/>
      <c r="I831" s="232"/>
      <c r="J831" s="233"/>
      <c r="K831" s="148"/>
      <c r="L831" s="148"/>
      <c r="M831" s="148"/>
      <c r="N831" s="148"/>
      <c r="O831" s="148"/>
      <c r="P831" s="148"/>
      <c r="Q831" s="148"/>
      <c r="R831" s="148"/>
      <c r="S831" s="148"/>
      <c r="T831" s="148"/>
      <c r="U831" s="148"/>
      <c r="V831" s="148"/>
      <c r="W831" s="148"/>
      <c r="X831" s="148"/>
      <c r="Y831" s="148"/>
      <c r="Z831" s="148"/>
    </row>
    <row r="832" spans="1:26" x14ac:dyDescent="0.25">
      <c r="A832" s="230"/>
      <c r="B832" s="91"/>
      <c r="C832" s="251"/>
      <c r="D832" s="252"/>
      <c r="E832" s="409"/>
      <c r="F832" s="410"/>
      <c r="G832" s="410"/>
      <c r="H832" s="252"/>
      <c r="I832" s="92"/>
      <c r="J832" s="233"/>
      <c r="K832" s="148"/>
      <c r="L832" s="148"/>
      <c r="M832" s="148"/>
      <c r="N832" s="148"/>
      <c r="O832" s="148"/>
      <c r="P832" s="148"/>
      <c r="Q832" s="148"/>
      <c r="R832" s="148"/>
      <c r="S832" s="148"/>
      <c r="T832" s="148"/>
      <c r="U832" s="148"/>
      <c r="V832" s="148"/>
      <c r="W832" s="148"/>
      <c r="X832" s="148"/>
      <c r="Y832" s="148"/>
      <c r="Z832" s="148"/>
    </row>
    <row r="833" spans="1:26" x14ac:dyDescent="0.25">
      <c r="A833" s="230"/>
      <c r="B833" s="49"/>
      <c r="C833" s="234" t="s">
        <v>1484</v>
      </c>
      <c r="D833" s="253"/>
      <c r="E833" s="253"/>
      <c r="F833" s="253"/>
      <c r="G833" s="253"/>
      <c r="H833" s="253"/>
      <c r="I833" s="93"/>
      <c r="J833" s="233"/>
      <c r="K833" s="148"/>
      <c r="L833" s="148"/>
      <c r="M833" s="148"/>
      <c r="N833" s="148"/>
      <c r="O833" s="148"/>
      <c r="P833" s="148"/>
      <c r="Q833" s="148"/>
      <c r="R833" s="148"/>
      <c r="S833" s="148"/>
      <c r="T833" s="148"/>
      <c r="U833" s="148"/>
      <c r="V833" s="148"/>
      <c r="W833" s="148"/>
      <c r="X833" s="148"/>
      <c r="Y833" s="148"/>
      <c r="Z833" s="148"/>
    </row>
    <row r="834" spans="1:26" x14ac:dyDescent="0.25">
      <c r="A834" s="230"/>
      <c r="B834" s="123"/>
      <c r="C834" s="234"/>
      <c r="D834" s="253"/>
      <c r="E834" s="253"/>
      <c r="F834" s="253"/>
      <c r="G834" s="253"/>
      <c r="H834" s="253"/>
      <c r="I834" s="93"/>
      <c r="J834" s="233"/>
      <c r="K834" s="148"/>
      <c r="L834" s="148"/>
      <c r="M834" s="148"/>
      <c r="N834" s="148"/>
      <c r="O834" s="148"/>
      <c r="P834" s="148"/>
      <c r="Q834" s="148"/>
      <c r="R834" s="148"/>
      <c r="S834" s="148"/>
      <c r="T834" s="148"/>
      <c r="U834" s="148"/>
      <c r="V834" s="148"/>
      <c r="W834" s="148"/>
      <c r="X834" s="148"/>
      <c r="Y834" s="148"/>
      <c r="Z834" s="148"/>
    </row>
    <row r="835" spans="1:26" x14ac:dyDescent="0.25">
      <c r="A835" s="230"/>
      <c r="B835" s="123"/>
      <c r="C835" s="232" t="s">
        <v>726</v>
      </c>
      <c r="D835" s="231"/>
      <c r="E835" s="231" t="s">
        <v>1485</v>
      </c>
      <c r="F835" s="231" t="s">
        <v>712</v>
      </c>
      <c r="G835" s="231" t="s">
        <v>1486</v>
      </c>
      <c r="H835" s="253"/>
      <c r="I835" s="93"/>
      <c r="J835" s="233"/>
      <c r="K835" s="148"/>
      <c r="L835" s="148"/>
      <c r="M835" s="148"/>
      <c r="N835" s="148"/>
      <c r="O835" s="148"/>
      <c r="P835" s="148"/>
      <c r="Q835" s="148"/>
      <c r="R835" s="148"/>
      <c r="S835" s="148"/>
      <c r="T835" s="148"/>
      <c r="U835" s="148"/>
      <c r="V835" s="148"/>
      <c r="W835" s="148"/>
      <c r="X835" s="148"/>
      <c r="Y835" s="148"/>
      <c r="Z835" s="148"/>
    </row>
    <row r="836" spans="1:26" x14ac:dyDescent="0.25">
      <c r="A836" s="230"/>
      <c r="B836" s="49"/>
      <c r="C836" s="124" t="s">
        <v>1487</v>
      </c>
      <c r="D836" s="153">
        <f t="shared" ref="D836:D842" si="64">IF(E836="Justificado",0,1)</f>
        <v>1</v>
      </c>
      <c r="E836" s="126">
        <v>1</v>
      </c>
      <c r="F836" s="126"/>
      <c r="G836" s="127"/>
      <c r="H836" s="253"/>
      <c r="I836" s="93"/>
      <c r="J836" s="230"/>
      <c r="K836" s="148"/>
      <c r="L836" s="148"/>
      <c r="M836" s="148"/>
      <c r="N836" s="148"/>
      <c r="O836" s="148"/>
      <c r="P836" s="148"/>
      <c r="Q836" s="148"/>
      <c r="R836" s="148"/>
      <c r="S836" s="148"/>
      <c r="T836" s="148"/>
      <c r="U836" s="148"/>
      <c r="V836" s="148"/>
      <c r="W836" s="148"/>
      <c r="X836" s="148"/>
      <c r="Y836" s="148"/>
      <c r="Z836" s="148"/>
    </row>
    <row r="837" spans="1:26" ht="24" x14ac:dyDescent="0.25">
      <c r="A837" s="230"/>
      <c r="B837" s="49"/>
      <c r="C837" s="124" t="s">
        <v>1488</v>
      </c>
      <c r="D837" s="153">
        <f t="shared" si="64"/>
        <v>1</v>
      </c>
      <c r="E837" s="126">
        <v>1</v>
      </c>
      <c r="F837" s="126"/>
      <c r="G837" s="127"/>
      <c r="H837" s="253"/>
      <c r="I837" s="93"/>
      <c r="J837" s="230"/>
      <c r="K837" s="148"/>
      <c r="L837" s="148"/>
      <c r="M837" s="148"/>
      <c r="N837" s="148"/>
      <c r="O837" s="148"/>
      <c r="P837" s="148"/>
      <c r="Q837" s="148"/>
      <c r="R837" s="148"/>
      <c r="S837" s="148"/>
      <c r="T837" s="148"/>
      <c r="U837" s="148"/>
      <c r="V837" s="148"/>
      <c r="W837" s="148"/>
      <c r="X837" s="148"/>
      <c r="Y837" s="148"/>
      <c r="Z837" s="148"/>
    </row>
    <row r="838" spans="1:26" ht="36" x14ac:dyDescent="0.25">
      <c r="A838" s="230"/>
      <c r="B838" s="49"/>
      <c r="C838" s="128" t="s">
        <v>5786</v>
      </c>
      <c r="D838" s="153">
        <f t="shared" si="64"/>
        <v>1</v>
      </c>
      <c r="E838" s="126">
        <v>1</v>
      </c>
      <c r="F838" s="126"/>
      <c r="G838" s="127"/>
      <c r="H838" s="253"/>
      <c r="I838" s="93"/>
      <c r="J838" s="230"/>
      <c r="K838" s="148"/>
      <c r="L838" s="148"/>
      <c r="M838" s="148"/>
      <c r="N838" s="148"/>
      <c r="O838" s="148"/>
      <c r="P838" s="148"/>
      <c r="Q838" s="148"/>
      <c r="R838" s="148"/>
      <c r="S838" s="148"/>
      <c r="T838" s="148"/>
      <c r="U838" s="148"/>
      <c r="V838" s="148"/>
      <c r="W838" s="148"/>
      <c r="X838" s="148"/>
      <c r="Y838" s="148"/>
      <c r="Z838" s="148"/>
    </row>
    <row r="839" spans="1:26" ht="24" x14ac:dyDescent="0.25">
      <c r="A839" s="230"/>
      <c r="B839" s="49"/>
      <c r="C839" s="128" t="s">
        <v>5787</v>
      </c>
      <c r="D839" s="153">
        <f t="shared" si="64"/>
        <v>1</v>
      </c>
      <c r="E839" s="126">
        <v>1</v>
      </c>
      <c r="F839" s="126"/>
      <c r="G839" s="127"/>
      <c r="H839" s="253"/>
      <c r="I839" s="93"/>
      <c r="J839" s="230"/>
      <c r="K839" s="148"/>
      <c r="L839" s="148"/>
      <c r="M839" s="148"/>
      <c r="N839" s="148"/>
      <c r="O839" s="148"/>
      <c r="P839" s="148"/>
      <c r="Q839" s="148"/>
      <c r="R839" s="148"/>
      <c r="S839" s="148"/>
      <c r="T839" s="148"/>
      <c r="U839" s="148"/>
      <c r="V839" s="148"/>
      <c r="W839" s="148"/>
      <c r="X839" s="148"/>
      <c r="Y839" s="148"/>
      <c r="Z839" s="148"/>
    </row>
    <row r="840" spans="1:26" x14ac:dyDescent="0.25">
      <c r="A840" s="230"/>
      <c r="B840" s="49"/>
      <c r="C840" s="128" t="s">
        <v>5788</v>
      </c>
      <c r="D840" s="153">
        <f t="shared" si="64"/>
        <v>1</v>
      </c>
      <c r="E840" s="126">
        <v>1</v>
      </c>
      <c r="F840" s="126"/>
      <c r="G840" s="127"/>
      <c r="H840" s="253"/>
      <c r="I840" s="93"/>
      <c r="J840" s="230"/>
      <c r="K840" s="148"/>
      <c r="L840" s="148"/>
      <c r="M840" s="148"/>
      <c r="N840" s="148"/>
      <c r="O840" s="148"/>
      <c r="P840" s="148"/>
      <c r="Q840" s="148"/>
      <c r="R840" s="148"/>
      <c r="S840" s="148"/>
      <c r="T840" s="148"/>
      <c r="U840" s="148"/>
      <c r="V840" s="148"/>
      <c r="W840" s="148"/>
      <c r="X840" s="148"/>
      <c r="Y840" s="148"/>
      <c r="Z840" s="148"/>
    </row>
    <row r="841" spans="1:26" ht="24" x14ac:dyDescent="0.25">
      <c r="A841" s="230"/>
      <c r="B841" s="49"/>
      <c r="C841" s="128" t="s">
        <v>5789</v>
      </c>
      <c r="D841" s="153">
        <f t="shared" si="64"/>
        <v>1</v>
      </c>
      <c r="E841" s="126">
        <v>1</v>
      </c>
      <c r="F841" s="126"/>
      <c r="G841" s="127"/>
      <c r="H841" s="253"/>
      <c r="I841" s="93"/>
      <c r="J841" s="230"/>
      <c r="K841" s="148"/>
      <c r="L841" s="148"/>
      <c r="M841" s="148"/>
      <c r="N841" s="148"/>
      <c r="O841" s="148"/>
      <c r="P841" s="148"/>
      <c r="Q841" s="148"/>
      <c r="R841" s="148"/>
      <c r="S841" s="148"/>
      <c r="T841" s="148"/>
      <c r="U841" s="148"/>
      <c r="V841" s="148"/>
      <c r="W841" s="148"/>
      <c r="X841" s="148"/>
      <c r="Y841" s="148"/>
      <c r="Z841" s="148"/>
    </row>
    <row r="842" spans="1:26" ht="24" x14ac:dyDescent="0.25">
      <c r="A842" s="230"/>
      <c r="B842" s="49"/>
      <c r="C842" s="128" t="s">
        <v>5790</v>
      </c>
      <c r="D842" s="153">
        <f t="shared" si="64"/>
        <v>1</v>
      </c>
      <c r="E842" s="126">
        <v>1</v>
      </c>
      <c r="F842" s="126"/>
      <c r="G842" s="127"/>
      <c r="H842" s="253"/>
      <c r="I842" s="93"/>
      <c r="J842" s="230"/>
      <c r="K842" s="148"/>
      <c r="L842" s="148"/>
      <c r="M842" s="148"/>
      <c r="N842" s="148"/>
      <c r="O842" s="148"/>
      <c r="P842" s="148"/>
      <c r="Q842" s="148"/>
      <c r="R842" s="148"/>
      <c r="S842" s="148"/>
      <c r="T842" s="148"/>
      <c r="U842" s="148"/>
      <c r="V842" s="148"/>
      <c r="W842" s="148"/>
      <c r="X842" s="148"/>
      <c r="Y842" s="148"/>
      <c r="Z842" s="148"/>
    </row>
    <row r="843" spans="1:26" ht="24" x14ac:dyDescent="0.25">
      <c r="A843" s="230"/>
      <c r="B843" s="49"/>
      <c r="C843" s="128" t="s">
        <v>5791</v>
      </c>
      <c r="D843" s="153">
        <f t="shared" ref="D843:D847" si="65">IF(E843="Justificado",0,1)</f>
        <v>1</v>
      </c>
      <c r="E843" s="126">
        <v>1</v>
      </c>
      <c r="F843" s="126"/>
      <c r="G843" s="127"/>
      <c r="H843" s="253"/>
      <c r="I843" s="93"/>
      <c r="J843" s="230"/>
      <c r="K843" s="148"/>
      <c r="L843" s="148"/>
      <c r="M843" s="148"/>
      <c r="N843" s="148"/>
      <c r="O843" s="148"/>
      <c r="P843" s="148"/>
      <c r="Q843" s="148"/>
      <c r="R843" s="148"/>
      <c r="S843" s="148"/>
      <c r="T843" s="148"/>
      <c r="U843" s="148"/>
      <c r="V843" s="148"/>
      <c r="W843" s="148"/>
      <c r="X843" s="148"/>
      <c r="Y843" s="148"/>
      <c r="Z843" s="148"/>
    </row>
    <row r="844" spans="1:26" ht="24" x14ac:dyDescent="0.25">
      <c r="A844" s="230"/>
      <c r="B844" s="49"/>
      <c r="C844" s="128" t="s">
        <v>5792</v>
      </c>
      <c r="D844" s="153">
        <f t="shared" si="65"/>
        <v>1</v>
      </c>
      <c r="E844" s="126">
        <v>1</v>
      </c>
      <c r="F844" s="126"/>
      <c r="G844" s="127"/>
      <c r="H844" s="253"/>
      <c r="I844" s="93"/>
      <c r="J844" s="230"/>
      <c r="K844" s="148"/>
      <c r="L844" s="148"/>
      <c r="M844" s="148"/>
      <c r="N844" s="148"/>
      <c r="O844" s="148"/>
      <c r="P844" s="148"/>
      <c r="Q844" s="148"/>
      <c r="R844" s="148"/>
      <c r="S844" s="148"/>
      <c r="T844" s="148"/>
      <c r="U844" s="148"/>
      <c r="V844" s="148"/>
      <c r="W844" s="148"/>
      <c r="X844" s="148"/>
      <c r="Y844" s="148"/>
      <c r="Z844" s="148"/>
    </row>
    <row r="845" spans="1:26" ht="84" x14ac:dyDescent="0.25">
      <c r="A845" s="230"/>
      <c r="B845" s="49"/>
      <c r="C845" s="128" t="s">
        <v>5793</v>
      </c>
      <c r="D845" s="153">
        <f t="shared" si="65"/>
        <v>1</v>
      </c>
      <c r="E845" s="126">
        <v>1</v>
      </c>
      <c r="F845" s="126"/>
      <c r="G845" s="127"/>
      <c r="H845" s="253"/>
      <c r="I845" s="93"/>
      <c r="J845" s="230"/>
      <c r="K845" s="148"/>
      <c r="L845" s="148"/>
      <c r="M845" s="148"/>
      <c r="N845" s="148"/>
      <c r="O845" s="148"/>
      <c r="P845" s="148"/>
      <c r="Q845" s="148"/>
      <c r="R845" s="148"/>
      <c r="S845" s="148"/>
      <c r="T845" s="148"/>
      <c r="U845" s="148"/>
      <c r="V845" s="148"/>
      <c r="W845" s="148"/>
      <c r="X845" s="148"/>
      <c r="Y845" s="148"/>
      <c r="Z845" s="148"/>
    </row>
    <row r="846" spans="1:26" ht="24" x14ac:dyDescent="0.25">
      <c r="A846" s="230"/>
      <c r="B846" s="49"/>
      <c r="C846" s="128" t="s">
        <v>5794</v>
      </c>
      <c r="D846" s="153">
        <f t="shared" si="65"/>
        <v>1</v>
      </c>
      <c r="E846" s="126">
        <v>1</v>
      </c>
      <c r="F846" s="126"/>
      <c r="G846" s="127"/>
      <c r="H846" s="253"/>
      <c r="I846" s="129"/>
      <c r="J846" s="230"/>
      <c r="K846" s="148"/>
      <c r="L846" s="148"/>
      <c r="M846" s="148"/>
      <c r="N846" s="148"/>
      <c r="O846" s="148"/>
      <c r="P846" s="148"/>
      <c r="Q846" s="148"/>
      <c r="R846" s="148"/>
      <c r="S846" s="148"/>
      <c r="T846" s="148"/>
      <c r="U846" s="148"/>
      <c r="V846" s="148"/>
      <c r="W846" s="148"/>
      <c r="X846" s="148"/>
      <c r="Y846" s="148"/>
      <c r="Z846" s="148"/>
    </row>
    <row r="847" spans="1:26" x14ac:dyDescent="0.25">
      <c r="A847" s="230"/>
      <c r="B847" s="49"/>
      <c r="C847" s="128" t="s">
        <v>5795</v>
      </c>
      <c r="D847" s="153">
        <f t="shared" si="65"/>
        <v>1</v>
      </c>
      <c r="E847" s="126">
        <v>1</v>
      </c>
      <c r="F847" s="126"/>
      <c r="G847" s="127"/>
      <c r="H847" s="253"/>
      <c r="I847" s="129"/>
      <c r="J847" s="230"/>
      <c r="K847" s="148"/>
      <c r="L847" s="148"/>
      <c r="M847" s="148"/>
      <c r="N847" s="148"/>
      <c r="O847" s="148"/>
      <c r="P847" s="148"/>
      <c r="Q847" s="148"/>
      <c r="R847" s="148"/>
      <c r="S847" s="148"/>
      <c r="T847" s="148"/>
      <c r="U847" s="148"/>
      <c r="V847" s="148"/>
      <c r="W847" s="148"/>
      <c r="X847" s="148"/>
      <c r="Y847" s="148"/>
      <c r="Z847" s="148"/>
    </row>
    <row r="848" spans="1:26" x14ac:dyDescent="0.25">
      <c r="A848" s="230"/>
      <c r="B848" s="49"/>
      <c r="C848" s="234"/>
      <c r="D848" s="253"/>
      <c r="E848" s="253"/>
      <c r="F848" s="253"/>
      <c r="G848" s="253"/>
      <c r="H848" s="253"/>
      <c r="I848" s="129"/>
      <c r="J848" s="230"/>
      <c r="K848" s="148"/>
      <c r="L848" s="148"/>
      <c r="M848" s="148"/>
      <c r="N848" s="148"/>
      <c r="O848" s="148"/>
      <c r="P848" s="148"/>
      <c r="Q848" s="148"/>
      <c r="R848" s="148"/>
      <c r="S848" s="148"/>
      <c r="T848" s="148"/>
      <c r="U848" s="148"/>
      <c r="V848" s="148"/>
      <c r="W848" s="148"/>
      <c r="X848" s="148"/>
      <c r="Y848" s="148"/>
      <c r="Z848" s="148"/>
    </row>
    <row r="849" spans="1:26" x14ac:dyDescent="0.25">
      <c r="A849" s="230"/>
      <c r="B849" s="49"/>
      <c r="C849" s="234" t="s">
        <v>1480</v>
      </c>
      <c r="D849" s="253"/>
      <c r="E849" s="253"/>
      <c r="F849" s="253"/>
      <c r="G849" s="253"/>
      <c r="H849" s="253"/>
      <c r="I849" s="129"/>
      <c r="J849" s="230"/>
      <c r="K849" s="148"/>
      <c r="L849" s="148"/>
      <c r="M849" s="148"/>
      <c r="N849" s="148"/>
      <c r="O849" s="148"/>
      <c r="P849" s="148"/>
      <c r="Q849" s="148"/>
      <c r="R849" s="148"/>
      <c r="S849" s="148"/>
      <c r="T849" s="148"/>
      <c r="U849" s="148"/>
      <c r="V849" s="148"/>
      <c r="W849" s="148"/>
      <c r="X849" s="148"/>
      <c r="Y849" s="148"/>
      <c r="Z849" s="148"/>
    </row>
    <row r="850" spans="1:26" x14ac:dyDescent="0.25">
      <c r="A850" s="230"/>
      <c r="B850" s="49"/>
      <c r="C850" s="234"/>
      <c r="D850" s="253"/>
      <c r="E850" s="253"/>
      <c r="F850" s="253"/>
      <c r="G850" s="253"/>
      <c r="H850" s="253"/>
      <c r="I850" s="129"/>
      <c r="J850" s="230"/>
      <c r="K850" s="148"/>
      <c r="L850" s="148"/>
      <c r="M850" s="148"/>
      <c r="N850" s="148"/>
      <c r="O850" s="148"/>
      <c r="P850" s="148"/>
      <c r="Q850" s="148"/>
      <c r="R850" s="148"/>
      <c r="S850" s="148"/>
      <c r="T850" s="148"/>
      <c r="U850" s="148"/>
      <c r="V850" s="148"/>
      <c r="W850" s="148"/>
      <c r="X850" s="148"/>
      <c r="Y850" s="148"/>
      <c r="Z850" s="148"/>
    </row>
    <row r="851" spans="1:26" x14ac:dyDescent="0.25">
      <c r="A851" s="230"/>
      <c r="B851" s="49"/>
      <c r="C851" s="232" t="s">
        <v>726</v>
      </c>
      <c r="D851" s="231"/>
      <c r="E851" s="231" t="s">
        <v>1485</v>
      </c>
      <c r="F851" s="231" t="s">
        <v>712</v>
      </c>
      <c r="G851" s="231" t="s">
        <v>1486</v>
      </c>
      <c r="H851" s="253"/>
      <c r="I851" s="129"/>
      <c r="J851" s="230"/>
      <c r="K851" s="148"/>
      <c r="L851" s="148"/>
      <c r="M851" s="148"/>
      <c r="N851" s="148"/>
      <c r="O851" s="148"/>
      <c r="P851" s="148"/>
      <c r="Q851" s="148"/>
      <c r="R851" s="148"/>
      <c r="S851" s="148"/>
      <c r="T851" s="148"/>
      <c r="U851" s="148"/>
      <c r="V851" s="148"/>
      <c r="W851" s="148"/>
      <c r="X851" s="148"/>
      <c r="Y851" s="148"/>
      <c r="Z851" s="148"/>
    </row>
    <row r="852" spans="1:26" x14ac:dyDescent="0.25">
      <c r="A852" s="230"/>
      <c r="B852" s="49"/>
      <c r="C852" s="130" t="s">
        <v>5796</v>
      </c>
      <c r="D852" s="153">
        <f t="shared" ref="D852:D858" si="66">IF(E852="Justificado",0,1)</f>
        <v>1</v>
      </c>
      <c r="E852" s="126">
        <v>1</v>
      </c>
      <c r="F852" s="126"/>
      <c r="G852" s="127"/>
      <c r="H852" s="253"/>
      <c r="I852" s="129"/>
      <c r="J852" s="230"/>
      <c r="K852" s="148"/>
      <c r="L852" s="148"/>
      <c r="M852" s="148"/>
      <c r="N852" s="148"/>
      <c r="O852" s="148"/>
      <c r="P852" s="148"/>
      <c r="Q852" s="148"/>
      <c r="R852" s="148"/>
      <c r="S852" s="148"/>
      <c r="T852" s="148"/>
      <c r="U852" s="148"/>
      <c r="V852" s="148"/>
      <c r="W852" s="148"/>
      <c r="X852" s="148"/>
      <c r="Y852" s="148"/>
      <c r="Z852" s="148"/>
    </row>
    <row r="853" spans="1:26" ht="36" x14ac:dyDescent="0.25">
      <c r="A853" s="230"/>
      <c r="B853" s="49"/>
      <c r="C853" s="124" t="s">
        <v>1814</v>
      </c>
      <c r="D853" s="153">
        <f t="shared" si="66"/>
        <v>1</v>
      </c>
      <c r="E853" s="126">
        <v>1</v>
      </c>
      <c r="F853" s="126"/>
      <c r="G853" s="127"/>
      <c r="H853" s="253"/>
      <c r="I853" s="129"/>
      <c r="J853" s="230"/>
      <c r="K853" s="148"/>
      <c r="L853" s="148"/>
      <c r="M853" s="148"/>
      <c r="N853" s="148"/>
      <c r="O853" s="148"/>
      <c r="P853" s="148"/>
      <c r="Q853" s="148"/>
      <c r="R853" s="148"/>
      <c r="S853" s="148"/>
      <c r="T853" s="148"/>
      <c r="U853" s="148"/>
      <c r="V853" s="148"/>
      <c r="W853" s="148"/>
      <c r="X853" s="148"/>
      <c r="Y853" s="148"/>
      <c r="Z853" s="148"/>
    </row>
    <row r="854" spans="1:26" ht="36" x14ac:dyDescent="0.25">
      <c r="A854" s="230"/>
      <c r="B854" s="49"/>
      <c r="C854" s="124" t="s">
        <v>1815</v>
      </c>
      <c r="D854" s="153">
        <f t="shared" si="66"/>
        <v>1</v>
      </c>
      <c r="E854" s="126">
        <v>1</v>
      </c>
      <c r="F854" s="126"/>
      <c r="G854" s="127"/>
      <c r="H854" s="253"/>
      <c r="I854" s="129"/>
      <c r="J854" s="230"/>
      <c r="K854" s="148"/>
      <c r="L854" s="148"/>
      <c r="M854" s="148"/>
      <c r="N854" s="148"/>
      <c r="O854" s="148"/>
      <c r="P854" s="148"/>
      <c r="Q854" s="148"/>
      <c r="R854" s="148"/>
      <c r="S854" s="148"/>
      <c r="T854" s="148"/>
      <c r="U854" s="148"/>
      <c r="V854" s="148"/>
      <c r="W854" s="148"/>
      <c r="X854" s="148"/>
      <c r="Y854" s="148"/>
      <c r="Z854" s="148"/>
    </row>
    <row r="855" spans="1:26" ht="36" x14ac:dyDescent="0.25">
      <c r="A855" s="230"/>
      <c r="B855" s="49"/>
      <c r="C855" s="124" t="s">
        <v>1816</v>
      </c>
      <c r="D855" s="153">
        <f t="shared" si="66"/>
        <v>1</v>
      </c>
      <c r="E855" s="126">
        <v>1</v>
      </c>
      <c r="F855" s="126"/>
      <c r="G855" s="127"/>
      <c r="H855" s="253"/>
      <c r="I855" s="129"/>
      <c r="J855" s="230"/>
      <c r="K855" s="148"/>
      <c r="L855" s="148"/>
      <c r="M855" s="148"/>
      <c r="N855" s="148"/>
      <c r="O855" s="148"/>
      <c r="P855" s="148"/>
      <c r="Q855" s="148"/>
      <c r="R855" s="148"/>
      <c r="S855" s="148"/>
      <c r="T855" s="148"/>
      <c r="U855" s="148"/>
      <c r="V855" s="148"/>
      <c r="W855" s="148"/>
      <c r="X855" s="148"/>
      <c r="Y855" s="148"/>
      <c r="Z855" s="148"/>
    </row>
    <row r="856" spans="1:26" ht="24" x14ac:dyDescent="0.25">
      <c r="A856" s="230"/>
      <c r="B856" s="49"/>
      <c r="C856" s="124" t="s">
        <v>1817</v>
      </c>
      <c r="D856" s="153">
        <f t="shared" si="66"/>
        <v>1</v>
      </c>
      <c r="E856" s="126">
        <v>1</v>
      </c>
      <c r="F856" s="126"/>
      <c r="G856" s="127"/>
      <c r="H856" s="253"/>
      <c r="I856" s="129"/>
      <c r="J856" s="230"/>
      <c r="K856" s="148"/>
      <c r="L856" s="148"/>
      <c r="M856" s="148"/>
      <c r="N856" s="148"/>
      <c r="O856" s="148"/>
      <c r="P856" s="148"/>
      <c r="Q856" s="148"/>
      <c r="R856" s="148"/>
      <c r="S856" s="148"/>
      <c r="T856" s="148"/>
      <c r="U856" s="148"/>
      <c r="V856" s="148"/>
      <c r="W856" s="148"/>
      <c r="X856" s="148"/>
      <c r="Y856" s="148"/>
      <c r="Z856" s="148"/>
    </row>
    <row r="857" spans="1:26" ht="24" x14ac:dyDescent="0.25">
      <c r="A857" s="230"/>
      <c r="B857" s="49"/>
      <c r="C857" s="124" t="s">
        <v>1818</v>
      </c>
      <c r="D857" s="153">
        <f t="shared" si="66"/>
        <v>1</v>
      </c>
      <c r="E857" s="126">
        <v>1</v>
      </c>
      <c r="F857" s="126"/>
      <c r="G857" s="127"/>
      <c r="H857" s="253"/>
      <c r="I857" s="129"/>
      <c r="J857" s="230"/>
      <c r="K857" s="148"/>
      <c r="L857" s="148"/>
      <c r="M857" s="148"/>
      <c r="N857" s="148"/>
      <c r="O857" s="148"/>
      <c r="P857" s="148"/>
      <c r="Q857" s="148"/>
      <c r="R857" s="148"/>
      <c r="S857" s="148"/>
      <c r="T857" s="148"/>
      <c r="U857" s="148"/>
      <c r="V857" s="148"/>
      <c r="W857" s="148"/>
      <c r="X857" s="148"/>
      <c r="Y857" s="148"/>
      <c r="Z857" s="148"/>
    </row>
    <row r="858" spans="1:26" ht="36" x14ac:dyDescent="0.25">
      <c r="A858" s="230"/>
      <c r="B858" s="49"/>
      <c r="C858" s="124" t="s">
        <v>1819</v>
      </c>
      <c r="D858" s="153">
        <f t="shared" si="66"/>
        <v>1</v>
      </c>
      <c r="E858" s="126">
        <v>1</v>
      </c>
      <c r="F858" s="126"/>
      <c r="G858" s="127"/>
      <c r="H858" s="253"/>
      <c r="I858" s="129"/>
      <c r="J858" s="230"/>
      <c r="K858" s="148"/>
      <c r="L858" s="148"/>
      <c r="M858" s="148"/>
      <c r="N858" s="148"/>
      <c r="O858" s="148"/>
      <c r="P858" s="148"/>
      <c r="Q858" s="148"/>
      <c r="R858" s="148"/>
      <c r="S858" s="148"/>
      <c r="T858" s="148"/>
      <c r="U858" s="148"/>
      <c r="V858" s="148"/>
      <c r="W858" s="148"/>
      <c r="X858" s="148"/>
      <c r="Y858" s="148"/>
      <c r="Z858" s="148"/>
    </row>
    <row r="859" spans="1:26" ht="36" x14ac:dyDescent="0.25">
      <c r="A859" s="230"/>
      <c r="B859" s="49"/>
      <c r="C859" s="130" t="s">
        <v>5797</v>
      </c>
      <c r="D859" s="153">
        <f t="shared" ref="D859:D860" si="67">IF(E859="Justificado",0,1)</f>
        <v>1</v>
      </c>
      <c r="E859" s="126">
        <v>1</v>
      </c>
      <c r="F859" s="126"/>
      <c r="G859" s="127"/>
      <c r="H859" s="253"/>
      <c r="I859" s="129"/>
      <c r="J859" s="230"/>
      <c r="K859" s="148"/>
      <c r="L859" s="148"/>
      <c r="M859" s="148"/>
      <c r="N859" s="148"/>
      <c r="O859" s="148"/>
      <c r="P859" s="148"/>
      <c r="Q859" s="148"/>
      <c r="R859" s="148"/>
      <c r="S859" s="148"/>
      <c r="T859" s="148"/>
      <c r="U859" s="148"/>
      <c r="V859" s="148"/>
      <c r="W859" s="148"/>
      <c r="X859" s="148"/>
      <c r="Y859" s="148"/>
      <c r="Z859" s="148"/>
    </row>
    <row r="860" spans="1:26" x14ac:dyDescent="0.25">
      <c r="A860" s="230"/>
      <c r="B860" s="49"/>
      <c r="C860" s="124" t="s">
        <v>1821</v>
      </c>
      <c r="D860" s="153">
        <f t="shared" si="67"/>
        <v>1</v>
      </c>
      <c r="E860" s="126">
        <v>1</v>
      </c>
      <c r="F860" s="126"/>
      <c r="G860" s="127"/>
      <c r="H860" s="253"/>
      <c r="I860" s="129"/>
      <c r="J860" s="230"/>
      <c r="K860" s="148"/>
      <c r="L860" s="148"/>
      <c r="M860" s="148"/>
      <c r="N860" s="148"/>
      <c r="O860" s="148"/>
      <c r="P860" s="148"/>
      <c r="Q860" s="148"/>
      <c r="R860" s="148"/>
      <c r="S860" s="148"/>
      <c r="T860" s="148"/>
      <c r="U860" s="148"/>
      <c r="V860" s="148"/>
      <c r="W860" s="148"/>
      <c r="X860" s="148"/>
      <c r="Y860" s="148"/>
      <c r="Z860" s="148"/>
    </row>
    <row r="861" spans="1:26" x14ac:dyDescent="0.25">
      <c r="A861" s="230"/>
      <c r="B861" s="97"/>
      <c r="C861" s="254"/>
      <c r="D861" s="255"/>
      <c r="E861" s="255"/>
      <c r="F861" s="255"/>
      <c r="G861" s="255"/>
      <c r="H861" s="255"/>
      <c r="I861" s="98"/>
      <c r="J861" s="230"/>
      <c r="K861" s="148"/>
      <c r="L861" s="148"/>
      <c r="M861" s="148"/>
      <c r="N861" s="148"/>
      <c r="O861" s="148"/>
      <c r="P861" s="148"/>
      <c r="Q861" s="148"/>
      <c r="R861" s="148"/>
      <c r="S861" s="148"/>
      <c r="T861" s="148"/>
      <c r="U861" s="148"/>
      <c r="V861" s="148"/>
      <c r="W861" s="148"/>
      <c r="X861" s="148"/>
      <c r="Y861" s="148"/>
      <c r="Z861" s="148"/>
    </row>
    <row r="862" spans="1:26" x14ac:dyDescent="0.25">
      <c r="A862" s="230"/>
      <c r="B862" s="230"/>
      <c r="C862" s="256"/>
      <c r="D862" s="230"/>
      <c r="E862" s="230"/>
      <c r="F862" s="230"/>
      <c r="G862" s="230"/>
      <c r="H862" s="230"/>
      <c r="I862" s="230"/>
      <c r="J862" s="230"/>
      <c r="K862" s="148"/>
      <c r="L862" s="148"/>
      <c r="M862" s="148"/>
      <c r="N862" s="148"/>
      <c r="O862" s="148"/>
      <c r="P862" s="148"/>
      <c r="Q862" s="148"/>
      <c r="R862" s="148"/>
      <c r="S862" s="148"/>
      <c r="T862" s="148"/>
      <c r="U862" s="148"/>
      <c r="V862" s="148"/>
      <c r="W862" s="148"/>
      <c r="X862" s="148"/>
      <c r="Y862" s="148"/>
      <c r="Z862" s="148"/>
    </row>
    <row r="863" spans="1:26" x14ac:dyDescent="0.25">
      <c r="A863" s="230"/>
      <c r="B863" s="230"/>
      <c r="C863" s="256"/>
      <c r="D863" s="230"/>
      <c r="E863" s="230"/>
      <c r="F863" s="230"/>
      <c r="G863" s="230"/>
      <c r="H863" s="230"/>
      <c r="I863" s="230"/>
      <c r="J863" s="230"/>
      <c r="K863" s="148"/>
      <c r="L863" s="148"/>
      <c r="M863" s="148"/>
      <c r="N863" s="148"/>
      <c r="O863" s="148"/>
      <c r="P863" s="148"/>
      <c r="Q863" s="148"/>
      <c r="R863" s="148"/>
      <c r="S863" s="148"/>
      <c r="T863" s="148"/>
      <c r="U863" s="148"/>
      <c r="V863" s="148"/>
      <c r="W863" s="148"/>
      <c r="X863" s="148"/>
      <c r="Y863" s="148"/>
      <c r="Z863" s="148"/>
    </row>
    <row r="864" spans="1:26" x14ac:dyDescent="0.25">
      <c r="A864" s="230"/>
      <c r="B864" s="230"/>
      <c r="C864" s="256"/>
      <c r="D864" s="230"/>
      <c r="E864" s="230"/>
      <c r="F864" s="230"/>
      <c r="G864" s="230"/>
      <c r="H864" s="230"/>
      <c r="I864" s="230"/>
      <c r="J864" s="230"/>
      <c r="K864" s="148"/>
      <c r="L864" s="148"/>
      <c r="M864" s="148"/>
      <c r="N864" s="148"/>
      <c r="O864" s="148"/>
      <c r="P864" s="148"/>
      <c r="Q864" s="148"/>
      <c r="R864" s="148"/>
      <c r="S864" s="148"/>
      <c r="T864" s="148"/>
      <c r="U864" s="148"/>
      <c r="V864" s="148"/>
      <c r="W864" s="148"/>
      <c r="X864" s="148"/>
      <c r="Y864" s="148"/>
      <c r="Z864" s="148"/>
    </row>
    <row r="865" spans="1:26" x14ac:dyDescent="0.25">
      <c r="A865" s="230"/>
      <c r="B865" s="230"/>
      <c r="C865" s="256"/>
      <c r="D865" s="230"/>
      <c r="E865" s="230"/>
      <c r="F865" s="230"/>
      <c r="G865" s="230"/>
      <c r="H865" s="230"/>
      <c r="I865" s="230"/>
      <c r="J865" s="230"/>
      <c r="K865" s="148"/>
      <c r="L865" s="148"/>
      <c r="M865" s="148"/>
      <c r="N865" s="148"/>
      <c r="O865" s="148"/>
      <c r="P865" s="148"/>
      <c r="Q865" s="148"/>
      <c r="R865" s="148"/>
      <c r="S865" s="148"/>
      <c r="T865" s="148"/>
      <c r="U865" s="148"/>
      <c r="V865" s="148"/>
      <c r="W865" s="148"/>
      <c r="X865" s="148"/>
      <c r="Y865" s="148"/>
      <c r="Z865" s="148"/>
    </row>
    <row r="866" spans="1:26" x14ac:dyDescent="0.25">
      <c r="A866" s="230"/>
      <c r="B866" s="230"/>
      <c r="C866" s="256"/>
      <c r="D866" s="230"/>
      <c r="E866" s="230"/>
      <c r="F866" s="230"/>
      <c r="G866" s="230"/>
      <c r="H866" s="230"/>
      <c r="I866" s="230"/>
      <c r="J866" s="230"/>
      <c r="K866" s="148"/>
      <c r="L866" s="148"/>
      <c r="M866" s="148"/>
      <c r="N866" s="148"/>
      <c r="O866" s="148"/>
      <c r="P866" s="148"/>
      <c r="Q866" s="148"/>
      <c r="R866" s="148"/>
      <c r="S866" s="148"/>
      <c r="T866" s="148"/>
      <c r="U866" s="148"/>
      <c r="V866" s="148"/>
      <c r="W866" s="148"/>
      <c r="X866" s="148"/>
      <c r="Y866" s="148"/>
      <c r="Z866" s="148"/>
    </row>
    <row r="867" spans="1:26" x14ac:dyDescent="0.25">
      <c r="A867" s="230"/>
      <c r="B867" s="230"/>
      <c r="C867" s="256"/>
      <c r="D867" s="230"/>
      <c r="E867" s="230"/>
      <c r="F867" s="230"/>
      <c r="G867" s="230"/>
      <c r="H867" s="230"/>
      <c r="I867" s="230"/>
      <c r="J867" s="230"/>
      <c r="K867" s="148"/>
      <c r="L867" s="148"/>
      <c r="M867" s="148"/>
      <c r="N867" s="148"/>
      <c r="O867" s="148"/>
      <c r="P867" s="148"/>
      <c r="Q867" s="148"/>
      <c r="R867" s="148"/>
      <c r="S867" s="148"/>
      <c r="T867" s="148"/>
      <c r="U867" s="148"/>
      <c r="V867" s="148"/>
      <c r="W867" s="148"/>
      <c r="X867" s="148"/>
      <c r="Y867" s="148"/>
      <c r="Z867" s="148"/>
    </row>
    <row r="868" spans="1:26" ht="18.75" x14ac:dyDescent="0.25">
      <c r="A868" s="234"/>
      <c r="B868" s="407" t="s">
        <v>5798</v>
      </c>
      <c r="C868" s="408"/>
      <c r="D868" s="408"/>
      <c r="E868" s="408"/>
      <c r="F868" s="408"/>
      <c r="G868" s="408"/>
      <c r="H868" s="408"/>
      <c r="I868" s="243"/>
      <c r="J868" s="233"/>
      <c r="K868" s="105"/>
      <c r="L868" s="105"/>
      <c r="M868" s="105"/>
      <c r="N868" s="105"/>
      <c r="O868" s="105"/>
      <c r="P868" s="105"/>
      <c r="Q868" s="105"/>
      <c r="R868" s="105"/>
      <c r="S868" s="105"/>
      <c r="T868" s="105"/>
      <c r="U868" s="105"/>
      <c r="V868" s="105"/>
      <c r="W868" s="105"/>
      <c r="X868" s="105"/>
      <c r="Y868" s="105"/>
      <c r="Z868" s="105"/>
    </row>
    <row r="869" spans="1:26" x14ac:dyDescent="0.25">
      <c r="A869" s="234"/>
      <c r="B869" s="232"/>
      <c r="C869" s="232"/>
      <c r="D869" s="232"/>
      <c r="E869" s="232"/>
      <c r="F869" s="232"/>
      <c r="G869" s="232"/>
      <c r="H869" s="232"/>
      <c r="I869" s="232"/>
      <c r="J869" s="233"/>
      <c r="K869" s="105"/>
      <c r="L869" s="105"/>
      <c r="M869" s="105"/>
      <c r="N869" s="105"/>
      <c r="O869" s="105"/>
      <c r="P869" s="105"/>
      <c r="Q869" s="105"/>
      <c r="R869" s="105"/>
      <c r="S869" s="105"/>
      <c r="T869" s="105"/>
      <c r="U869" s="105"/>
      <c r="V869" s="105"/>
      <c r="W869" s="105"/>
      <c r="X869" s="105"/>
      <c r="Y869" s="105"/>
      <c r="Z869" s="105"/>
    </row>
    <row r="870" spans="1:26" x14ac:dyDescent="0.25">
      <c r="A870" s="234"/>
      <c r="B870" s="232"/>
      <c r="C870" s="244" t="s">
        <v>1478</v>
      </c>
      <c r="D870" s="244"/>
      <c r="E870" s="245">
        <f>IF(SUM(D879:D889)=0,"NA",SUM(E879:E889)/SUM(D879:D889))</f>
        <v>1</v>
      </c>
      <c r="F870" s="246"/>
      <c r="G870" s="248"/>
      <c r="H870" s="234"/>
      <c r="I870" s="232"/>
      <c r="J870" s="233"/>
      <c r="K870" s="105"/>
      <c r="L870" s="105"/>
      <c r="M870" s="105"/>
      <c r="N870" s="105"/>
      <c r="O870" s="105"/>
      <c r="P870" s="105"/>
      <c r="Q870" s="105"/>
      <c r="R870" s="105"/>
      <c r="S870" s="105"/>
      <c r="T870" s="105"/>
      <c r="U870" s="105"/>
      <c r="V870" s="105"/>
      <c r="W870" s="105"/>
      <c r="X870" s="105"/>
      <c r="Y870" s="105"/>
      <c r="Z870" s="105"/>
    </row>
    <row r="871" spans="1:26" x14ac:dyDescent="0.25">
      <c r="A871" s="234"/>
      <c r="B871" s="234"/>
      <c r="C871" s="244" t="s">
        <v>1480</v>
      </c>
      <c r="D871" s="244"/>
      <c r="E871" s="245">
        <f>IF(SUM(D879:D889)=0,"NA",SUM(E894:E902)/SUM(D894:D902))</f>
        <v>1</v>
      </c>
      <c r="F871" s="246"/>
      <c r="G871" s="248"/>
      <c r="H871" s="234"/>
      <c r="I871" s="232"/>
      <c r="J871" s="233"/>
      <c r="K871" s="105"/>
      <c r="L871" s="105"/>
      <c r="M871" s="105"/>
      <c r="N871" s="105"/>
      <c r="O871" s="105"/>
      <c r="P871" s="105"/>
      <c r="Q871" s="105"/>
      <c r="R871" s="105"/>
      <c r="S871" s="105"/>
      <c r="T871" s="105"/>
      <c r="U871" s="105"/>
      <c r="V871" s="105"/>
      <c r="W871" s="105"/>
      <c r="X871" s="105"/>
      <c r="Y871" s="105"/>
      <c r="Z871" s="105"/>
    </row>
    <row r="872" spans="1:26" x14ac:dyDescent="0.25">
      <c r="A872" s="234"/>
      <c r="B872" s="234"/>
      <c r="C872" s="244" t="s">
        <v>1482</v>
      </c>
      <c r="D872" s="244"/>
      <c r="E872" s="177">
        <f>IF(SUM(D879:D889)=0,"NA",E870*0.6+E871*0.4)</f>
        <v>1</v>
      </c>
      <c r="F872" s="249"/>
      <c r="G872" s="235" t="s">
        <v>3885</v>
      </c>
      <c r="H872" s="234"/>
      <c r="I872" s="232"/>
      <c r="J872" s="233"/>
      <c r="K872" s="105"/>
      <c r="L872" s="105"/>
      <c r="M872" s="105"/>
      <c r="N872" s="105"/>
      <c r="O872" s="105"/>
      <c r="P872" s="105"/>
      <c r="Q872" s="105"/>
      <c r="R872" s="105"/>
      <c r="S872" s="105"/>
      <c r="T872" s="105"/>
      <c r="U872" s="105"/>
      <c r="V872" s="105"/>
      <c r="W872" s="105"/>
      <c r="X872" s="105"/>
      <c r="Y872" s="105"/>
      <c r="Z872" s="105"/>
    </row>
    <row r="873" spans="1:26" x14ac:dyDescent="0.25">
      <c r="A873" s="234"/>
      <c r="B873" s="234"/>
      <c r="C873" s="234"/>
      <c r="D873" s="234"/>
      <c r="E873" s="236"/>
      <c r="F873" s="236"/>
      <c r="G873" s="234"/>
      <c r="H873" s="234"/>
      <c r="I873" s="232"/>
      <c r="J873" s="233"/>
      <c r="K873" s="105"/>
      <c r="L873" s="105"/>
      <c r="M873" s="105"/>
      <c r="N873" s="105"/>
      <c r="O873" s="105"/>
      <c r="P873" s="105"/>
      <c r="Q873" s="105"/>
      <c r="R873" s="105"/>
      <c r="S873" s="105"/>
      <c r="T873" s="105"/>
      <c r="U873" s="105"/>
      <c r="V873" s="105"/>
      <c r="W873" s="105"/>
      <c r="X873" s="105"/>
      <c r="Y873" s="105"/>
      <c r="Z873" s="105"/>
    </row>
    <row r="874" spans="1:26" x14ac:dyDescent="0.25">
      <c r="A874" s="230"/>
      <c r="B874" s="231"/>
      <c r="C874" s="232"/>
      <c r="D874" s="231"/>
      <c r="E874" s="231"/>
      <c r="F874" s="231"/>
      <c r="G874" s="231"/>
      <c r="H874" s="232"/>
      <c r="I874" s="232"/>
      <c r="J874" s="233"/>
      <c r="K874" s="148"/>
      <c r="L874" s="148"/>
      <c r="M874" s="148"/>
      <c r="N874" s="148"/>
      <c r="O874" s="148"/>
      <c r="P874" s="148"/>
      <c r="Q874" s="148"/>
      <c r="R874" s="148"/>
      <c r="S874" s="148"/>
      <c r="T874" s="148"/>
      <c r="U874" s="148"/>
      <c r="V874" s="148"/>
      <c r="W874" s="148"/>
      <c r="X874" s="148"/>
      <c r="Y874" s="148"/>
      <c r="Z874" s="148"/>
    </row>
    <row r="875" spans="1:26" x14ac:dyDescent="0.25">
      <c r="A875" s="230"/>
      <c r="B875" s="91"/>
      <c r="C875" s="251"/>
      <c r="D875" s="252"/>
      <c r="E875" s="409"/>
      <c r="F875" s="410"/>
      <c r="G875" s="410"/>
      <c r="H875" s="252"/>
      <c r="I875" s="92"/>
      <c r="J875" s="233"/>
      <c r="K875" s="148"/>
      <c r="L875" s="148"/>
      <c r="M875" s="148"/>
      <c r="N875" s="148"/>
      <c r="O875" s="148"/>
      <c r="P875" s="148"/>
      <c r="Q875" s="148"/>
      <c r="R875" s="148"/>
      <c r="S875" s="148"/>
      <c r="T875" s="148"/>
      <c r="U875" s="148"/>
      <c r="V875" s="148"/>
      <c r="W875" s="148"/>
      <c r="X875" s="148"/>
      <c r="Y875" s="148"/>
      <c r="Z875" s="148"/>
    </row>
    <row r="876" spans="1:26" x14ac:dyDescent="0.25">
      <c r="A876" s="230"/>
      <c r="B876" s="49"/>
      <c r="C876" s="234" t="s">
        <v>1484</v>
      </c>
      <c r="D876" s="253"/>
      <c r="E876" s="253"/>
      <c r="F876" s="253"/>
      <c r="G876" s="253"/>
      <c r="H876" s="253"/>
      <c r="I876" s="93"/>
      <c r="J876" s="233"/>
      <c r="K876" s="148"/>
      <c r="L876" s="148"/>
      <c r="M876" s="148"/>
      <c r="N876" s="148"/>
      <c r="O876" s="148"/>
      <c r="P876" s="148"/>
      <c r="Q876" s="148"/>
      <c r="R876" s="148"/>
      <c r="S876" s="148"/>
      <c r="T876" s="148"/>
      <c r="U876" s="148"/>
      <c r="V876" s="148"/>
      <c r="W876" s="148"/>
      <c r="X876" s="148"/>
      <c r="Y876" s="148"/>
      <c r="Z876" s="148"/>
    </row>
    <row r="877" spans="1:26" x14ac:dyDescent="0.25">
      <c r="A877" s="230"/>
      <c r="B877" s="123"/>
      <c r="C877" s="234"/>
      <c r="D877" s="253"/>
      <c r="E877" s="253"/>
      <c r="F877" s="253"/>
      <c r="G877" s="253"/>
      <c r="H877" s="253"/>
      <c r="I877" s="93"/>
      <c r="J877" s="233"/>
      <c r="K877" s="148"/>
      <c r="L877" s="148"/>
      <c r="M877" s="148"/>
      <c r="N877" s="148"/>
      <c r="O877" s="148"/>
      <c r="P877" s="148"/>
      <c r="Q877" s="148"/>
      <c r="R877" s="148"/>
      <c r="S877" s="148"/>
      <c r="T877" s="148"/>
      <c r="U877" s="148"/>
      <c r="V877" s="148"/>
      <c r="W877" s="148"/>
      <c r="X877" s="148"/>
      <c r="Y877" s="148"/>
      <c r="Z877" s="148"/>
    </row>
    <row r="878" spans="1:26" x14ac:dyDescent="0.25">
      <c r="A878" s="230"/>
      <c r="B878" s="123"/>
      <c r="C878" s="232" t="s">
        <v>726</v>
      </c>
      <c r="D878" s="231"/>
      <c r="E878" s="231" t="s">
        <v>1485</v>
      </c>
      <c r="F878" s="231" t="s">
        <v>712</v>
      </c>
      <c r="G878" s="231" t="s">
        <v>1486</v>
      </c>
      <c r="H878" s="253"/>
      <c r="I878" s="93"/>
      <c r="J878" s="233"/>
      <c r="K878" s="148"/>
      <c r="L878" s="148"/>
      <c r="M878" s="148"/>
      <c r="N878" s="148"/>
      <c r="O878" s="148"/>
      <c r="P878" s="148"/>
      <c r="Q878" s="148"/>
      <c r="R878" s="148"/>
      <c r="S878" s="148"/>
      <c r="T878" s="148"/>
      <c r="U878" s="148"/>
      <c r="V878" s="148"/>
      <c r="W878" s="148"/>
      <c r="X878" s="148"/>
      <c r="Y878" s="148"/>
      <c r="Z878" s="148"/>
    </row>
    <row r="879" spans="1:26" x14ac:dyDescent="0.25">
      <c r="A879" s="230"/>
      <c r="B879" s="49"/>
      <c r="C879" s="124" t="s">
        <v>1487</v>
      </c>
      <c r="D879" s="153">
        <f>IF(E879="Justificado",0,1)</f>
        <v>1</v>
      </c>
      <c r="E879" s="126">
        <v>1</v>
      </c>
      <c r="F879" s="126"/>
      <c r="G879" s="127"/>
      <c r="H879" s="253"/>
      <c r="I879" s="93"/>
      <c r="J879" s="230"/>
      <c r="K879" s="148"/>
      <c r="L879" s="148"/>
      <c r="M879" s="148"/>
      <c r="N879" s="148"/>
      <c r="O879" s="148"/>
      <c r="P879" s="148"/>
      <c r="Q879" s="148"/>
      <c r="R879" s="148"/>
      <c r="S879" s="148"/>
      <c r="T879" s="148"/>
      <c r="U879" s="148"/>
      <c r="V879" s="148"/>
      <c r="W879" s="148"/>
      <c r="X879" s="148"/>
      <c r="Y879" s="148"/>
      <c r="Z879" s="148"/>
    </row>
    <row r="880" spans="1:26" ht="24" x14ac:dyDescent="0.25">
      <c r="A880" s="230"/>
      <c r="B880" s="49"/>
      <c r="C880" s="124" t="s">
        <v>1488</v>
      </c>
      <c r="D880" s="153">
        <f>IF(E880="Justificado",0,1)</f>
        <v>1</v>
      </c>
      <c r="E880" s="126">
        <v>1</v>
      </c>
      <c r="F880" s="126"/>
      <c r="G880" s="127"/>
      <c r="H880" s="253"/>
      <c r="I880" s="93"/>
      <c r="J880" s="230"/>
      <c r="K880" s="148"/>
      <c r="L880" s="148"/>
      <c r="M880" s="148"/>
      <c r="N880" s="148"/>
      <c r="O880" s="148"/>
      <c r="P880" s="148"/>
      <c r="Q880" s="148"/>
      <c r="R880" s="148"/>
      <c r="S880" s="148"/>
      <c r="T880" s="148"/>
      <c r="U880" s="148"/>
      <c r="V880" s="148"/>
      <c r="W880" s="148"/>
      <c r="X880" s="148"/>
      <c r="Y880" s="148"/>
      <c r="Z880" s="148"/>
    </row>
    <row r="881" spans="1:26" x14ac:dyDescent="0.25">
      <c r="A881" s="230"/>
      <c r="B881" s="49"/>
      <c r="C881" s="128" t="s">
        <v>5799</v>
      </c>
      <c r="D881" s="153">
        <f t="shared" ref="D881:D889" si="68">IF(E881="Justificado",0,1)</f>
        <v>1</v>
      </c>
      <c r="E881" s="126">
        <v>1</v>
      </c>
      <c r="F881" s="126"/>
      <c r="G881" s="127"/>
      <c r="H881" s="253"/>
      <c r="I881" s="93"/>
      <c r="J881" s="230"/>
      <c r="K881" s="148"/>
      <c r="L881" s="148"/>
      <c r="M881" s="148"/>
      <c r="N881" s="148"/>
      <c r="O881" s="148"/>
      <c r="P881" s="148"/>
      <c r="Q881" s="148"/>
      <c r="R881" s="148"/>
      <c r="S881" s="148"/>
      <c r="T881" s="148"/>
      <c r="U881" s="148"/>
      <c r="V881" s="148"/>
      <c r="W881" s="148"/>
      <c r="X881" s="148"/>
      <c r="Y881" s="148"/>
      <c r="Z881" s="148"/>
    </row>
    <row r="882" spans="1:26" ht="24" x14ac:dyDescent="0.25">
      <c r="A882" s="230"/>
      <c r="B882" s="49"/>
      <c r="C882" s="128" t="s">
        <v>5800</v>
      </c>
      <c r="D882" s="153">
        <f t="shared" si="68"/>
        <v>1</v>
      </c>
      <c r="E882" s="126">
        <v>1</v>
      </c>
      <c r="F882" s="126"/>
      <c r="G882" s="127"/>
      <c r="H882" s="253"/>
      <c r="I882" s="93"/>
      <c r="J882" s="230"/>
      <c r="K882" s="148"/>
      <c r="L882" s="148"/>
      <c r="M882" s="148"/>
      <c r="N882" s="148"/>
      <c r="O882" s="148"/>
      <c r="P882" s="148"/>
      <c r="Q882" s="148"/>
      <c r="R882" s="148"/>
      <c r="S882" s="148"/>
      <c r="T882" s="148"/>
      <c r="U882" s="148"/>
      <c r="V882" s="148"/>
      <c r="W882" s="148"/>
      <c r="X882" s="148"/>
      <c r="Y882" s="148"/>
      <c r="Z882" s="148"/>
    </row>
    <row r="883" spans="1:26" ht="24" x14ac:dyDescent="0.25">
      <c r="A883" s="230"/>
      <c r="B883" s="49"/>
      <c r="C883" s="128" t="s">
        <v>5801</v>
      </c>
      <c r="D883" s="153">
        <f t="shared" si="68"/>
        <v>1</v>
      </c>
      <c r="E883" s="126">
        <v>1</v>
      </c>
      <c r="F883" s="126"/>
      <c r="G883" s="127"/>
      <c r="H883" s="253"/>
      <c r="I883" s="93"/>
      <c r="J883" s="230"/>
      <c r="K883" s="148"/>
      <c r="L883" s="148"/>
      <c r="M883" s="148"/>
      <c r="N883" s="148"/>
      <c r="O883" s="148"/>
      <c r="P883" s="148"/>
      <c r="Q883" s="148"/>
      <c r="R883" s="148"/>
      <c r="S883" s="148"/>
      <c r="T883" s="148"/>
      <c r="U883" s="148"/>
      <c r="V883" s="148"/>
      <c r="W883" s="148"/>
      <c r="X883" s="148"/>
      <c r="Y883" s="148"/>
      <c r="Z883" s="148"/>
    </row>
    <row r="884" spans="1:26" ht="24" x14ac:dyDescent="0.25">
      <c r="A884" s="230"/>
      <c r="B884" s="49"/>
      <c r="C884" s="128" t="s">
        <v>5802</v>
      </c>
      <c r="D884" s="153">
        <f t="shared" si="68"/>
        <v>1</v>
      </c>
      <c r="E884" s="126">
        <v>1</v>
      </c>
      <c r="F884" s="126"/>
      <c r="G884" s="127"/>
      <c r="H884" s="253"/>
      <c r="I884" s="93"/>
      <c r="J884" s="230"/>
      <c r="K884" s="148"/>
      <c r="L884" s="148"/>
      <c r="M884" s="148"/>
      <c r="N884" s="148"/>
      <c r="O884" s="148"/>
      <c r="P884" s="148"/>
      <c r="Q884" s="148"/>
      <c r="R884" s="148"/>
      <c r="S884" s="148"/>
      <c r="T884" s="148"/>
      <c r="U884" s="148"/>
      <c r="V884" s="148"/>
      <c r="W884" s="148"/>
      <c r="X884" s="148"/>
      <c r="Y884" s="148"/>
      <c r="Z884" s="148"/>
    </row>
    <row r="885" spans="1:26" ht="24" x14ac:dyDescent="0.25">
      <c r="A885" s="230"/>
      <c r="B885" s="49"/>
      <c r="C885" s="128" t="s">
        <v>5803</v>
      </c>
      <c r="D885" s="153">
        <f t="shared" si="68"/>
        <v>1</v>
      </c>
      <c r="E885" s="126">
        <v>1</v>
      </c>
      <c r="F885" s="126"/>
      <c r="G885" s="127"/>
      <c r="H885" s="253"/>
      <c r="I885" s="93"/>
      <c r="J885" s="230"/>
      <c r="K885" s="148"/>
      <c r="L885" s="148"/>
      <c r="M885" s="148"/>
      <c r="N885" s="148"/>
      <c r="O885" s="148"/>
      <c r="P885" s="148"/>
      <c r="Q885" s="148"/>
      <c r="R885" s="148"/>
      <c r="S885" s="148"/>
      <c r="T885" s="148"/>
      <c r="U885" s="148"/>
      <c r="V885" s="148"/>
      <c r="W885" s="148"/>
      <c r="X885" s="148"/>
      <c r="Y885" s="148"/>
      <c r="Z885" s="148"/>
    </row>
    <row r="886" spans="1:26" ht="24" x14ac:dyDescent="0.25">
      <c r="A886" s="230"/>
      <c r="B886" s="49"/>
      <c r="C886" s="128" t="s">
        <v>5804</v>
      </c>
      <c r="D886" s="153">
        <f t="shared" si="68"/>
        <v>1</v>
      </c>
      <c r="E886" s="126">
        <v>1</v>
      </c>
      <c r="F886" s="126"/>
      <c r="G886" s="127"/>
      <c r="H886" s="253"/>
      <c r="I886" s="93"/>
      <c r="J886" s="230"/>
      <c r="K886" s="148"/>
      <c r="L886" s="148"/>
      <c r="M886" s="148"/>
      <c r="N886" s="148"/>
      <c r="O886" s="148"/>
      <c r="P886" s="148"/>
      <c r="Q886" s="148"/>
      <c r="R886" s="148"/>
      <c r="S886" s="148"/>
      <c r="T886" s="148"/>
      <c r="U886" s="148"/>
      <c r="V886" s="148"/>
      <c r="W886" s="148"/>
      <c r="X886" s="148"/>
      <c r="Y886" s="148"/>
      <c r="Z886" s="148"/>
    </row>
    <row r="887" spans="1:26" ht="24" x14ac:dyDescent="0.25">
      <c r="A887" s="230"/>
      <c r="B887" s="49"/>
      <c r="C887" s="128" t="s">
        <v>5805</v>
      </c>
      <c r="D887" s="153">
        <f t="shared" si="68"/>
        <v>1</v>
      </c>
      <c r="E887" s="126">
        <v>1</v>
      </c>
      <c r="F887" s="126"/>
      <c r="G887" s="127"/>
      <c r="H887" s="253"/>
      <c r="I887" s="93"/>
      <c r="J887" s="230"/>
      <c r="K887" s="148"/>
      <c r="L887" s="148"/>
      <c r="M887" s="148"/>
      <c r="N887" s="148"/>
      <c r="O887" s="148"/>
      <c r="P887" s="148"/>
      <c r="Q887" s="148"/>
      <c r="R887" s="148"/>
      <c r="S887" s="148"/>
      <c r="T887" s="148"/>
      <c r="U887" s="148"/>
      <c r="V887" s="148"/>
      <c r="W887" s="148"/>
      <c r="X887" s="148"/>
      <c r="Y887" s="148"/>
      <c r="Z887" s="148"/>
    </row>
    <row r="888" spans="1:26" x14ac:dyDescent="0.25">
      <c r="A888" s="230"/>
      <c r="B888" s="49"/>
      <c r="C888" s="128" t="s">
        <v>5806</v>
      </c>
      <c r="D888" s="153">
        <f t="shared" si="68"/>
        <v>1</v>
      </c>
      <c r="E888" s="126">
        <v>1</v>
      </c>
      <c r="F888" s="126"/>
      <c r="G888" s="127"/>
      <c r="H888" s="253"/>
      <c r="I888" s="129"/>
      <c r="J888" s="230"/>
      <c r="K888" s="148"/>
      <c r="L888" s="148"/>
      <c r="M888" s="148"/>
      <c r="N888" s="148"/>
      <c r="O888" s="148"/>
      <c r="P888" s="148"/>
      <c r="Q888" s="148"/>
      <c r="R888" s="148"/>
      <c r="S888" s="148"/>
      <c r="T888" s="148"/>
      <c r="U888" s="148"/>
      <c r="V888" s="148"/>
      <c r="W888" s="148"/>
      <c r="X888" s="148"/>
      <c r="Y888" s="148"/>
      <c r="Z888" s="148"/>
    </row>
    <row r="889" spans="1:26" ht="48" x14ac:dyDescent="0.25">
      <c r="A889" s="230"/>
      <c r="B889" s="49"/>
      <c r="C889" s="128" t="s">
        <v>5807</v>
      </c>
      <c r="D889" s="153">
        <f t="shared" si="68"/>
        <v>1</v>
      </c>
      <c r="E889" s="126">
        <v>1</v>
      </c>
      <c r="F889" s="126"/>
      <c r="G889" s="127"/>
      <c r="H889" s="253"/>
      <c r="I889" s="129"/>
      <c r="J889" s="230"/>
      <c r="K889" s="148"/>
      <c r="L889" s="148"/>
      <c r="M889" s="148"/>
      <c r="N889" s="148"/>
      <c r="O889" s="148"/>
      <c r="P889" s="148"/>
      <c r="Q889" s="148"/>
      <c r="R889" s="148"/>
      <c r="S889" s="148"/>
      <c r="T889" s="148"/>
      <c r="U889" s="148"/>
      <c r="V889" s="148"/>
      <c r="W889" s="148"/>
      <c r="X889" s="148"/>
      <c r="Y889" s="148"/>
      <c r="Z889" s="148"/>
    </row>
    <row r="890" spans="1:26" x14ac:dyDescent="0.25">
      <c r="A890" s="230"/>
      <c r="B890" s="49"/>
      <c r="C890" s="234"/>
      <c r="D890" s="253"/>
      <c r="E890" s="253"/>
      <c r="F890" s="253"/>
      <c r="G890" s="253"/>
      <c r="H890" s="253"/>
      <c r="I890" s="129"/>
      <c r="J890" s="230"/>
      <c r="K890" s="148"/>
      <c r="L890" s="148"/>
      <c r="M890" s="148"/>
      <c r="N890" s="148"/>
      <c r="O890" s="148"/>
      <c r="P890" s="148"/>
      <c r="Q890" s="148"/>
      <c r="R890" s="148"/>
      <c r="S890" s="148"/>
      <c r="T890" s="148"/>
      <c r="U890" s="148"/>
      <c r="V890" s="148"/>
      <c r="W890" s="148"/>
      <c r="X890" s="148"/>
      <c r="Y890" s="148"/>
      <c r="Z890" s="148"/>
    </row>
    <row r="891" spans="1:26" x14ac:dyDescent="0.25">
      <c r="A891" s="230"/>
      <c r="B891" s="49"/>
      <c r="C891" s="234" t="s">
        <v>1480</v>
      </c>
      <c r="D891" s="253"/>
      <c r="E891" s="253"/>
      <c r="F891" s="253"/>
      <c r="G891" s="253"/>
      <c r="H891" s="253"/>
      <c r="I891" s="129"/>
      <c r="J891" s="230"/>
      <c r="K891" s="148"/>
      <c r="L891" s="148"/>
      <c r="M891" s="148"/>
      <c r="N891" s="148"/>
      <c r="O891" s="148"/>
      <c r="P891" s="148"/>
      <c r="Q891" s="148"/>
      <c r="R891" s="148"/>
      <c r="S891" s="148"/>
      <c r="T891" s="148"/>
      <c r="U891" s="148"/>
      <c r="V891" s="148"/>
      <c r="W891" s="148"/>
      <c r="X891" s="148"/>
      <c r="Y891" s="148"/>
      <c r="Z891" s="148"/>
    </row>
    <row r="892" spans="1:26" x14ac:dyDescent="0.25">
      <c r="A892" s="230"/>
      <c r="B892" s="49"/>
      <c r="C892" s="234"/>
      <c r="D892" s="253"/>
      <c r="E892" s="253"/>
      <c r="F892" s="253"/>
      <c r="G892" s="253"/>
      <c r="H892" s="253"/>
      <c r="I892" s="129"/>
      <c r="J892" s="230"/>
      <c r="K892" s="148"/>
      <c r="L892" s="148"/>
      <c r="M892" s="148"/>
      <c r="N892" s="148"/>
      <c r="O892" s="148"/>
      <c r="P892" s="148"/>
      <c r="Q892" s="148"/>
      <c r="R892" s="148"/>
      <c r="S892" s="148"/>
      <c r="T892" s="148"/>
      <c r="U892" s="148"/>
      <c r="V892" s="148"/>
      <c r="W892" s="148"/>
      <c r="X892" s="148"/>
      <c r="Y892" s="148"/>
      <c r="Z892" s="148"/>
    </row>
    <row r="893" spans="1:26" x14ac:dyDescent="0.25">
      <c r="A893" s="230"/>
      <c r="B893" s="49"/>
      <c r="C893" s="232" t="s">
        <v>726</v>
      </c>
      <c r="D893" s="231"/>
      <c r="E893" s="231" t="s">
        <v>1485</v>
      </c>
      <c r="F893" s="231" t="s">
        <v>712</v>
      </c>
      <c r="G893" s="231" t="s">
        <v>1486</v>
      </c>
      <c r="H893" s="253"/>
      <c r="I893" s="129"/>
      <c r="J893" s="230"/>
      <c r="K893" s="148"/>
      <c r="L893" s="148"/>
      <c r="M893" s="148"/>
      <c r="N893" s="148"/>
      <c r="O893" s="148"/>
      <c r="P893" s="148"/>
      <c r="Q893" s="148"/>
      <c r="R893" s="148"/>
      <c r="S893" s="148"/>
      <c r="T893" s="148"/>
      <c r="U893" s="148"/>
      <c r="V893" s="148"/>
      <c r="W893" s="148"/>
      <c r="X893" s="148"/>
      <c r="Y893" s="148"/>
      <c r="Z893" s="148"/>
    </row>
    <row r="894" spans="1:26" x14ac:dyDescent="0.25">
      <c r="A894" s="230"/>
      <c r="B894" s="49"/>
      <c r="C894" s="130" t="s">
        <v>5808</v>
      </c>
      <c r="D894" s="153">
        <f t="shared" ref="D894:D900" si="69">IF(E894="Justificado",0,1)</f>
        <v>1</v>
      </c>
      <c r="E894" s="126">
        <v>1</v>
      </c>
      <c r="F894" s="126"/>
      <c r="G894" s="127"/>
      <c r="H894" s="253"/>
      <c r="I894" s="129"/>
      <c r="J894" s="230"/>
      <c r="K894" s="148"/>
      <c r="L894" s="148"/>
      <c r="M894" s="148"/>
      <c r="N894" s="148"/>
      <c r="O894" s="148"/>
      <c r="P894" s="148"/>
      <c r="Q894" s="148"/>
      <c r="R894" s="148"/>
      <c r="S894" s="148"/>
      <c r="T894" s="148"/>
      <c r="U894" s="148"/>
      <c r="V894" s="148"/>
      <c r="W894" s="148"/>
      <c r="X894" s="148"/>
      <c r="Y894" s="148"/>
      <c r="Z894" s="148"/>
    </row>
    <row r="895" spans="1:26" ht="36" x14ac:dyDescent="0.25">
      <c r="A895" s="230"/>
      <c r="B895" s="49"/>
      <c r="C895" s="124" t="s">
        <v>1814</v>
      </c>
      <c r="D895" s="153">
        <f t="shared" si="69"/>
        <v>1</v>
      </c>
      <c r="E895" s="126">
        <v>1</v>
      </c>
      <c r="F895" s="126"/>
      <c r="G895" s="127"/>
      <c r="H895" s="253"/>
      <c r="I895" s="129"/>
      <c r="J895" s="230"/>
      <c r="K895" s="148"/>
      <c r="L895" s="148"/>
      <c r="M895" s="148"/>
      <c r="N895" s="148"/>
      <c r="O895" s="148"/>
      <c r="P895" s="148"/>
      <c r="Q895" s="148"/>
      <c r="R895" s="148"/>
      <c r="S895" s="148"/>
      <c r="T895" s="148"/>
      <c r="U895" s="148"/>
      <c r="V895" s="148"/>
      <c r="W895" s="148"/>
      <c r="X895" s="148"/>
      <c r="Y895" s="148"/>
      <c r="Z895" s="148"/>
    </row>
    <row r="896" spans="1:26" ht="36" x14ac:dyDescent="0.25">
      <c r="A896" s="230"/>
      <c r="B896" s="49"/>
      <c r="C896" s="124" t="s">
        <v>1815</v>
      </c>
      <c r="D896" s="153">
        <f t="shared" si="69"/>
        <v>1</v>
      </c>
      <c r="E896" s="126">
        <v>1</v>
      </c>
      <c r="F896" s="126"/>
      <c r="G896" s="127"/>
      <c r="H896" s="253"/>
      <c r="I896" s="129"/>
      <c r="J896" s="230"/>
      <c r="K896" s="148"/>
      <c r="L896" s="148"/>
      <c r="M896" s="148"/>
      <c r="N896" s="148"/>
      <c r="O896" s="148"/>
      <c r="P896" s="148"/>
      <c r="Q896" s="148"/>
      <c r="R896" s="148"/>
      <c r="S896" s="148"/>
      <c r="T896" s="148"/>
      <c r="U896" s="148"/>
      <c r="V896" s="148"/>
      <c r="W896" s="148"/>
      <c r="X896" s="148"/>
      <c r="Y896" s="148"/>
      <c r="Z896" s="148"/>
    </row>
    <row r="897" spans="1:26" ht="36" x14ac:dyDescent="0.25">
      <c r="A897" s="230"/>
      <c r="B897" s="49"/>
      <c r="C897" s="124" t="s">
        <v>1816</v>
      </c>
      <c r="D897" s="153">
        <f t="shared" si="69"/>
        <v>1</v>
      </c>
      <c r="E897" s="126">
        <v>1</v>
      </c>
      <c r="F897" s="126"/>
      <c r="G897" s="127"/>
      <c r="H897" s="253"/>
      <c r="I897" s="129"/>
      <c r="J897" s="230"/>
      <c r="K897" s="148"/>
      <c r="L897" s="148"/>
      <c r="M897" s="148"/>
      <c r="N897" s="148"/>
      <c r="O897" s="148"/>
      <c r="P897" s="148"/>
      <c r="Q897" s="148"/>
      <c r="R897" s="148"/>
      <c r="S897" s="148"/>
      <c r="T897" s="148"/>
      <c r="U897" s="148"/>
      <c r="V897" s="148"/>
      <c r="W897" s="148"/>
      <c r="X897" s="148"/>
      <c r="Y897" s="148"/>
      <c r="Z897" s="148"/>
    </row>
    <row r="898" spans="1:26" ht="24" x14ac:dyDescent="0.25">
      <c r="A898" s="230"/>
      <c r="B898" s="49"/>
      <c r="C898" s="124" t="s">
        <v>1817</v>
      </c>
      <c r="D898" s="153">
        <f t="shared" si="69"/>
        <v>1</v>
      </c>
      <c r="E898" s="126">
        <v>1</v>
      </c>
      <c r="F898" s="126"/>
      <c r="G898" s="127"/>
      <c r="H898" s="253"/>
      <c r="I898" s="129"/>
      <c r="J898" s="230"/>
      <c r="K898" s="148"/>
      <c r="L898" s="148"/>
      <c r="M898" s="148"/>
      <c r="N898" s="148"/>
      <c r="O898" s="148"/>
      <c r="P898" s="148"/>
      <c r="Q898" s="148"/>
      <c r="R898" s="148"/>
      <c r="S898" s="148"/>
      <c r="T898" s="148"/>
      <c r="U898" s="148"/>
      <c r="V898" s="148"/>
      <c r="W898" s="148"/>
      <c r="X898" s="148"/>
      <c r="Y898" s="148"/>
      <c r="Z898" s="148"/>
    </row>
    <row r="899" spans="1:26" ht="24" x14ac:dyDescent="0.25">
      <c r="A899" s="230"/>
      <c r="B899" s="49"/>
      <c r="C899" s="124" t="s">
        <v>1818</v>
      </c>
      <c r="D899" s="153">
        <f t="shared" si="69"/>
        <v>1</v>
      </c>
      <c r="E899" s="126">
        <v>1</v>
      </c>
      <c r="F899" s="126"/>
      <c r="G899" s="127"/>
      <c r="H899" s="253"/>
      <c r="I899" s="129"/>
      <c r="J899" s="230"/>
      <c r="K899" s="148"/>
      <c r="L899" s="148"/>
      <c r="M899" s="148"/>
      <c r="N899" s="148"/>
      <c r="O899" s="148"/>
      <c r="P899" s="148"/>
      <c r="Q899" s="148"/>
      <c r="R899" s="148"/>
      <c r="S899" s="148"/>
      <c r="T899" s="148"/>
      <c r="U899" s="148"/>
      <c r="V899" s="148"/>
      <c r="W899" s="148"/>
      <c r="X899" s="148"/>
      <c r="Y899" s="148"/>
      <c r="Z899" s="148"/>
    </row>
    <row r="900" spans="1:26" ht="36" x14ac:dyDescent="0.25">
      <c r="A900" s="230"/>
      <c r="B900" s="49"/>
      <c r="C900" s="124" t="s">
        <v>1819</v>
      </c>
      <c r="D900" s="153">
        <f t="shared" si="69"/>
        <v>1</v>
      </c>
      <c r="E900" s="126">
        <v>1</v>
      </c>
      <c r="F900" s="126"/>
      <c r="G900" s="127"/>
      <c r="H900" s="253"/>
      <c r="I900" s="129"/>
      <c r="J900" s="230"/>
      <c r="K900" s="148"/>
      <c r="L900" s="148"/>
      <c r="M900" s="148"/>
      <c r="N900" s="148"/>
      <c r="O900" s="148"/>
      <c r="P900" s="148"/>
      <c r="Q900" s="148"/>
      <c r="R900" s="148"/>
      <c r="S900" s="148"/>
      <c r="T900" s="148"/>
      <c r="U900" s="148"/>
      <c r="V900" s="148"/>
      <c r="W900" s="148"/>
      <c r="X900" s="148"/>
      <c r="Y900" s="148"/>
      <c r="Z900" s="148"/>
    </row>
    <row r="901" spans="1:26" ht="36" x14ac:dyDescent="0.25">
      <c r="A901" s="230"/>
      <c r="B901" s="49"/>
      <c r="C901" s="130" t="s">
        <v>5809</v>
      </c>
      <c r="D901" s="153">
        <f t="shared" ref="D901:D902" si="70">IF(E901="Justificado",0,1)</f>
        <v>1</v>
      </c>
      <c r="E901" s="126">
        <v>1</v>
      </c>
      <c r="F901" s="126"/>
      <c r="G901" s="127"/>
      <c r="H901" s="253"/>
      <c r="I901" s="129"/>
      <c r="J901" s="230"/>
      <c r="K901" s="148"/>
      <c r="L901" s="148"/>
      <c r="M901" s="148"/>
      <c r="N901" s="148"/>
      <c r="O901" s="148"/>
      <c r="P901" s="148"/>
      <c r="Q901" s="148"/>
      <c r="R901" s="148"/>
      <c r="S901" s="148"/>
      <c r="T901" s="148"/>
      <c r="U901" s="148"/>
      <c r="V901" s="148"/>
      <c r="W901" s="148"/>
      <c r="X901" s="148"/>
      <c r="Y901" s="148"/>
      <c r="Z901" s="148"/>
    </row>
    <row r="902" spans="1:26" x14ac:dyDescent="0.25">
      <c r="A902" s="230"/>
      <c r="B902" s="49"/>
      <c r="C902" s="124" t="s">
        <v>1821</v>
      </c>
      <c r="D902" s="153">
        <f t="shared" si="70"/>
        <v>1</v>
      </c>
      <c r="E902" s="126">
        <v>1</v>
      </c>
      <c r="F902" s="126"/>
      <c r="G902" s="127"/>
      <c r="H902" s="253"/>
      <c r="I902" s="129"/>
      <c r="J902" s="230"/>
      <c r="K902" s="148"/>
      <c r="L902" s="148"/>
      <c r="M902" s="148"/>
      <c r="N902" s="148"/>
      <c r="O902" s="148"/>
      <c r="P902" s="148"/>
      <c r="Q902" s="148"/>
      <c r="R902" s="148"/>
      <c r="S902" s="148"/>
      <c r="T902" s="148"/>
      <c r="U902" s="148"/>
      <c r="V902" s="148"/>
      <c r="W902" s="148"/>
      <c r="X902" s="148"/>
      <c r="Y902" s="148"/>
      <c r="Z902" s="148"/>
    </row>
    <row r="903" spans="1:26" x14ac:dyDescent="0.25">
      <c r="A903" s="230"/>
      <c r="B903" s="97"/>
      <c r="C903" s="254"/>
      <c r="D903" s="255"/>
      <c r="E903" s="255"/>
      <c r="F903" s="255"/>
      <c r="G903" s="255"/>
      <c r="H903" s="255"/>
      <c r="I903" s="98"/>
      <c r="J903" s="230"/>
      <c r="K903" s="148"/>
      <c r="L903" s="148"/>
      <c r="M903" s="148"/>
      <c r="N903" s="148"/>
      <c r="O903" s="148"/>
      <c r="P903" s="148"/>
      <c r="Q903" s="148"/>
      <c r="R903" s="148"/>
      <c r="S903" s="148"/>
      <c r="T903" s="148"/>
      <c r="U903" s="148"/>
      <c r="V903" s="148"/>
      <c r="W903" s="148"/>
      <c r="X903" s="148"/>
      <c r="Y903" s="148"/>
      <c r="Z903" s="148"/>
    </row>
    <row r="904" spans="1:26" x14ac:dyDescent="0.25">
      <c r="A904" s="230"/>
      <c r="B904" s="230"/>
      <c r="C904" s="256"/>
      <c r="D904" s="230"/>
      <c r="E904" s="230"/>
      <c r="F904" s="230"/>
      <c r="G904" s="230"/>
      <c r="H904" s="230"/>
      <c r="I904" s="230"/>
      <c r="J904" s="230"/>
      <c r="K904" s="148"/>
      <c r="L904" s="148"/>
      <c r="M904" s="148"/>
      <c r="N904" s="148"/>
      <c r="O904" s="148"/>
      <c r="P904" s="148"/>
      <c r="Q904" s="148"/>
      <c r="R904" s="148"/>
      <c r="S904" s="148"/>
      <c r="T904" s="148"/>
      <c r="U904" s="148"/>
      <c r="V904" s="148"/>
      <c r="W904" s="148"/>
      <c r="X904" s="148"/>
      <c r="Y904" s="148"/>
      <c r="Z904" s="148"/>
    </row>
    <row r="905" spans="1:26" x14ac:dyDescent="0.25">
      <c r="A905" s="230"/>
      <c r="B905" s="230"/>
      <c r="C905" s="256"/>
      <c r="D905" s="230"/>
      <c r="E905" s="230"/>
      <c r="F905" s="230"/>
      <c r="G905" s="230"/>
      <c r="H905" s="230"/>
      <c r="I905" s="230"/>
      <c r="J905" s="230"/>
      <c r="K905" s="148"/>
      <c r="L905" s="148"/>
      <c r="M905" s="148"/>
      <c r="N905" s="148"/>
      <c r="O905" s="148"/>
      <c r="P905" s="148"/>
      <c r="Q905" s="148"/>
      <c r="R905" s="148"/>
      <c r="S905" s="148"/>
      <c r="T905" s="148"/>
      <c r="U905" s="148"/>
      <c r="V905" s="148"/>
      <c r="W905" s="148"/>
      <c r="X905" s="148"/>
      <c r="Y905" s="148"/>
      <c r="Z905" s="148"/>
    </row>
    <row r="906" spans="1:26" x14ac:dyDescent="0.25">
      <c r="A906" s="230"/>
      <c r="B906" s="230"/>
      <c r="C906" s="256"/>
      <c r="D906" s="230"/>
      <c r="E906" s="230"/>
      <c r="F906" s="230"/>
      <c r="G906" s="230"/>
      <c r="H906" s="230"/>
      <c r="I906" s="230"/>
      <c r="J906" s="230"/>
      <c r="K906" s="148"/>
      <c r="L906" s="148"/>
      <c r="M906" s="148"/>
      <c r="N906" s="148"/>
      <c r="O906" s="148"/>
      <c r="P906" s="148"/>
      <c r="Q906" s="148"/>
      <c r="R906" s="148"/>
      <c r="S906" s="148"/>
      <c r="T906" s="148"/>
      <c r="U906" s="148"/>
      <c r="V906" s="148"/>
      <c r="W906" s="148"/>
      <c r="X906" s="148"/>
      <c r="Y906" s="148"/>
      <c r="Z906" s="148"/>
    </row>
    <row r="907" spans="1:26" x14ac:dyDescent="0.25">
      <c r="A907" s="230"/>
      <c r="B907" s="230"/>
      <c r="C907" s="256"/>
      <c r="D907" s="230"/>
      <c r="E907" s="230"/>
      <c r="F907" s="230"/>
      <c r="G907" s="230"/>
      <c r="H907" s="230"/>
      <c r="I907" s="230"/>
      <c r="J907" s="230"/>
      <c r="K907" s="148"/>
      <c r="L907" s="148"/>
      <c r="M907" s="148"/>
      <c r="N907" s="148"/>
      <c r="O907" s="148"/>
      <c r="P907" s="148"/>
      <c r="Q907" s="148"/>
      <c r="R907" s="148"/>
      <c r="S907" s="148"/>
      <c r="T907" s="148"/>
      <c r="U907" s="148"/>
      <c r="V907" s="148"/>
      <c r="W907" s="148"/>
      <c r="X907" s="148"/>
      <c r="Y907" s="148"/>
      <c r="Z907" s="148"/>
    </row>
    <row r="908" spans="1:26" x14ac:dyDescent="0.25">
      <c r="A908" s="230"/>
      <c r="B908" s="230"/>
      <c r="C908" s="256"/>
      <c r="D908" s="230"/>
      <c r="E908" s="230"/>
      <c r="F908" s="230"/>
      <c r="G908" s="230"/>
      <c r="H908" s="230"/>
      <c r="I908" s="230"/>
      <c r="J908" s="230"/>
      <c r="K908" s="148"/>
      <c r="L908" s="148"/>
      <c r="M908" s="148"/>
      <c r="N908" s="148"/>
      <c r="O908" s="148"/>
      <c r="P908" s="148"/>
      <c r="Q908" s="148"/>
      <c r="R908" s="148"/>
      <c r="S908" s="148"/>
      <c r="T908" s="148"/>
      <c r="U908" s="148"/>
      <c r="V908" s="148"/>
      <c r="W908" s="148"/>
      <c r="X908" s="148"/>
      <c r="Y908" s="148"/>
      <c r="Z908" s="148"/>
    </row>
    <row r="909" spans="1:26" x14ac:dyDescent="0.25">
      <c r="A909" s="230"/>
      <c r="B909" s="230"/>
      <c r="C909" s="256"/>
      <c r="D909" s="230"/>
      <c r="E909" s="230"/>
      <c r="F909" s="230"/>
      <c r="G909" s="230"/>
      <c r="H909" s="230"/>
      <c r="I909" s="230"/>
      <c r="J909" s="230"/>
      <c r="K909" s="148"/>
      <c r="L909" s="148"/>
      <c r="M909" s="148"/>
      <c r="N909" s="148"/>
      <c r="O909" s="148"/>
      <c r="P909" s="148"/>
      <c r="Q909" s="148"/>
      <c r="R909" s="148"/>
      <c r="S909" s="148"/>
      <c r="T909" s="148"/>
      <c r="U909" s="148"/>
      <c r="V909" s="148"/>
      <c r="W909" s="148"/>
      <c r="X909" s="148"/>
      <c r="Y909" s="148"/>
      <c r="Z909" s="148"/>
    </row>
    <row r="910" spans="1:26" ht="18.75" x14ac:dyDescent="0.25">
      <c r="A910" s="234"/>
      <c r="B910" s="407" t="s">
        <v>5810</v>
      </c>
      <c r="C910" s="408"/>
      <c r="D910" s="408"/>
      <c r="E910" s="408"/>
      <c r="F910" s="408"/>
      <c r="G910" s="408"/>
      <c r="H910" s="408"/>
      <c r="I910" s="243"/>
      <c r="J910" s="233"/>
      <c r="K910" s="105"/>
      <c r="L910" s="105"/>
      <c r="M910" s="105"/>
      <c r="N910" s="105"/>
      <c r="O910" s="105"/>
      <c r="P910" s="105"/>
      <c r="Q910" s="105"/>
      <c r="R910" s="105"/>
      <c r="S910" s="105"/>
      <c r="T910" s="105"/>
      <c r="U910" s="105"/>
      <c r="V910" s="105"/>
      <c r="W910" s="105"/>
      <c r="X910" s="105"/>
      <c r="Y910" s="105"/>
      <c r="Z910" s="105"/>
    </row>
    <row r="911" spans="1:26" x14ac:dyDescent="0.25">
      <c r="A911" s="234"/>
      <c r="B911" s="232"/>
      <c r="C911" s="232"/>
      <c r="D911" s="232"/>
      <c r="E911" s="232"/>
      <c r="F911" s="232"/>
      <c r="G911" s="232"/>
      <c r="H911" s="232"/>
      <c r="I911" s="232"/>
      <c r="J911" s="233"/>
      <c r="K911" s="105"/>
      <c r="L911" s="105"/>
      <c r="M911" s="105"/>
      <c r="N911" s="105"/>
      <c r="O911" s="105"/>
      <c r="P911" s="105"/>
      <c r="Q911" s="105"/>
      <c r="R911" s="105"/>
      <c r="S911" s="105"/>
      <c r="T911" s="105"/>
      <c r="U911" s="105"/>
      <c r="V911" s="105"/>
      <c r="W911" s="105"/>
      <c r="X911" s="105"/>
      <c r="Y911" s="105"/>
      <c r="Z911" s="105"/>
    </row>
    <row r="912" spans="1:26" x14ac:dyDescent="0.25">
      <c r="A912" s="234"/>
      <c r="B912" s="232"/>
      <c r="C912" s="244" t="s">
        <v>1478</v>
      </c>
      <c r="D912" s="244"/>
      <c r="E912" s="245">
        <f>IF(SUM(D921:D931)=0,"NA",SUM(E921:E931)/SUM(D921:D931))</f>
        <v>1</v>
      </c>
      <c r="F912" s="246"/>
      <c r="G912" s="248"/>
      <c r="H912" s="234"/>
      <c r="I912" s="232"/>
      <c r="J912" s="233"/>
      <c r="K912" s="105"/>
      <c r="L912" s="105"/>
      <c r="M912" s="105"/>
      <c r="N912" s="105"/>
      <c r="O912" s="105"/>
      <c r="P912" s="105"/>
      <c r="Q912" s="105"/>
      <c r="R912" s="105"/>
      <c r="S912" s="105"/>
      <c r="T912" s="105"/>
      <c r="U912" s="105"/>
      <c r="V912" s="105"/>
      <c r="W912" s="105"/>
      <c r="X912" s="105"/>
      <c r="Y912" s="105"/>
      <c r="Z912" s="105"/>
    </row>
    <row r="913" spans="1:26" x14ac:dyDescent="0.25">
      <c r="A913" s="234"/>
      <c r="B913" s="234"/>
      <c r="C913" s="244" t="s">
        <v>1480</v>
      </c>
      <c r="D913" s="244"/>
      <c r="E913" s="245">
        <f>IF(SUM(D921:D931)=0,"NA",SUM(E936:E944)/SUM(D936:D944))</f>
        <v>1</v>
      </c>
      <c r="F913" s="246"/>
      <c r="G913" s="248"/>
      <c r="H913" s="234"/>
      <c r="I913" s="232"/>
      <c r="J913" s="233"/>
      <c r="K913" s="105"/>
      <c r="L913" s="105"/>
      <c r="M913" s="105"/>
      <c r="N913" s="105"/>
      <c r="O913" s="105"/>
      <c r="P913" s="105"/>
      <c r="Q913" s="105"/>
      <c r="R913" s="105"/>
      <c r="S913" s="105"/>
      <c r="T913" s="105"/>
      <c r="U913" s="105"/>
      <c r="V913" s="105"/>
      <c r="W913" s="105"/>
      <c r="X913" s="105"/>
      <c r="Y913" s="105"/>
      <c r="Z913" s="105"/>
    </row>
    <row r="914" spans="1:26" x14ac:dyDescent="0.25">
      <c r="A914" s="234"/>
      <c r="B914" s="234"/>
      <c r="C914" s="244" t="s">
        <v>1482</v>
      </c>
      <c r="D914" s="244"/>
      <c r="E914" s="177">
        <f>IF(SUM(D921:D931)=0,"NA",E912*0.6+E913*0.4)</f>
        <v>1</v>
      </c>
      <c r="F914" s="249"/>
      <c r="G914" s="235" t="s">
        <v>4629</v>
      </c>
      <c r="H914" s="234"/>
      <c r="I914" s="232"/>
      <c r="J914" s="233"/>
      <c r="K914" s="105"/>
      <c r="L914" s="105"/>
      <c r="M914" s="105"/>
      <c r="N914" s="105"/>
      <c r="O914" s="105"/>
      <c r="P914" s="105"/>
      <c r="Q914" s="105"/>
      <c r="R914" s="105"/>
      <c r="S914" s="105"/>
      <c r="T914" s="105"/>
      <c r="U914" s="105"/>
      <c r="V914" s="105"/>
      <c r="W914" s="105"/>
      <c r="X914" s="105"/>
      <c r="Y914" s="105"/>
      <c r="Z914" s="105"/>
    </row>
    <row r="915" spans="1:26" x14ac:dyDescent="0.25">
      <c r="A915" s="234"/>
      <c r="B915" s="234"/>
      <c r="C915" s="234"/>
      <c r="D915" s="234"/>
      <c r="E915" s="236"/>
      <c r="F915" s="236"/>
      <c r="G915" s="234"/>
      <c r="H915" s="234"/>
      <c r="I915" s="232"/>
      <c r="J915" s="233"/>
      <c r="K915" s="105"/>
      <c r="L915" s="105"/>
      <c r="M915" s="105"/>
      <c r="N915" s="105"/>
      <c r="O915" s="105"/>
      <c r="P915" s="105"/>
      <c r="Q915" s="105"/>
      <c r="R915" s="105"/>
      <c r="S915" s="105"/>
      <c r="T915" s="105"/>
      <c r="U915" s="105"/>
      <c r="V915" s="105"/>
      <c r="W915" s="105"/>
      <c r="X915" s="105"/>
      <c r="Y915" s="105"/>
      <c r="Z915" s="105"/>
    </row>
    <row r="916" spans="1:26" x14ac:dyDescent="0.25">
      <c r="A916" s="230"/>
      <c r="B916" s="231"/>
      <c r="C916" s="232"/>
      <c r="D916" s="231"/>
      <c r="E916" s="231"/>
      <c r="F916" s="231"/>
      <c r="G916" s="231"/>
      <c r="H916" s="232"/>
      <c r="I916" s="232"/>
      <c r="J916" s="233"/>
      <c r="K916" s="148"/>
      <c r="L916" s="148"/>
      <c r="M916" s="148"/>
      <c r="N916" s="148"/>
      <c r="O916" s="148"/>
      <c r="P916" s="148"/>
      <c r="Q916" s="148"/>
      <c r="R916" s="148"/>
      <c r="S916" s="148"/>
      <c r="T916" s="148"/>
      <c r="U916" s="148"/>
      <c r="V916" s="148"/>
      <c r="W916" s="148"/>
      <c r="X916" s="148"/>
      <c r="Y916" s="148"/>
      <c r="Z916" s="148"/>
    </row>
    <row r="917" spans="1:26" x14ac:dyDescent="0.25">
      <c r="A917" s="230"/>
      <c r="B917" s="91"/>
      <c r="C917" s="251"/>
      <c r="D917" s="252"/>
      <c r="E917" s="409"/>
      <c r="F917" s="410"/>
      <c r="G917" s="410"/>
      <c r="H917" s="252"/>
      <c r="I917" s="92"/>
      <c r="J917" s="233"/>
      <c r="K917" s="148"/>
      <c r="L917" s="148"/>
      <c r="M917" s="148"/>
      <c r="N917" s="148"/>
      <c r="O917" s="148"/>
      <c r="P917" s="148"/>
      <c r="Q917" s="148"/>
      <c r="R917" s="148"/>
      <c r="S917" s="148"/>
      <c r="T917" s="148"/>
      <c r="U917" s="148"/>
      <c r="V917" s="148"/>
      <c r="W917" s="148"/>
      <c r="X917" s="148"/>
      <c r="Y917" s="148"/>
      <c r="Z917" s="148"/>
    </row>
    <row r="918" spans="1:26" x14ac:dyDescent="0.25">
      <c r="A918" s="230"/>
      <c r="B918" s="49"/>
      <c r="C918" s="234" t="s">
        <v>1484</v>
      </c>
      <c r="D918" s="253"/>
      <c r="E918" s="253"/>
      <c r="F918" s="253"/>
      <c r="G918" s="253"/>
      <c r="H918" s="253"/>
      <c r="I918" s="93"/>
      <c r="J918" s="233"/>
      <c r="K918" s="148"/>
      <c r="L918" s="148"/>
      <c r="M918" s="148"/>
      <c r="N918" s="148"/>
      <c r="O918" s="148"/>
      <c r="P918" s="148"/>
      <c r="Q918" s="148"/>
      <c r="R918" s="148"/>
      <c r="S918" s="148"/>
      <c r="T918" s="148"/>
      <c r="U918" s="148"/>
      <c r="V918" s="148"/>
      <c r="W918" s="148"/>
      <c r="X918" s="148"/>
      <c r="Y918" s="148"/>
      <c r="Z918" s="148"/>
    </row>
    <row r="919" spans="1:26" x14ac:dyDescent="0.25">
      <c r="A919" s="230"/>
      <c r="B919" s="123"/>
      <c r="C919" s="234"/>
      <c r="D919" s="253"/>
      <c r="E919" s="253"/>
      <c r="F919" s="253"/>
      <c r="G919" s="253"/>
      <c r="H919" s="253"/>
      <c r="I919" s="93"/>
      <c r="J919" s="233"/>
      <c r="K919" s="148"/>
      <c r="L919" s="148"/>
      <c r="M919" s="148"/>
      <c r="N919" s="148"/>
      <c r="O919" s="148"/>
      <c r="P919" s="148"/>
      <c r="Q919" s="148"/>
      <c r="R919" s="148"/>
      <c r="S919" s="148"/>
      <c r="T919" s="148"/>
      <c r="U919" s="148"/>
      <c r="V919" s="148"/>
      <c r="W919" s="148"/>
      <c r="X919" s="148"/>
      <c r="Y919" s="148"/>
      <c r="Z919" s="148"/>
    </row>
    <row r="920" spans="1:26" x14ac:dyDescent="0.25">
      <c r="A920" s="230"/>
      <c r="B920" s="123"/>
      <c r="C920" s="232" t="s">
        <v>726</v>
      </c>
      <c r="D920" s="231"/>
      <c r="E920" s="231" t="s">
        <v>1485</v>
      </c>
      <c r="F920" s="231" t="s">
        <v>712</v>
      </c>
      <c r="G920" s="231" t="s">
        <v>1486</v>
      </c>
      <c r="H920" s="253"/>
      <c r="I920" s="93"/>
      <c r="J920" s="233"/>
      <c r="K920" s="148"/>
      <c r="L920" s="148"/>
      <c r="M920" s="148"/>
      <c r="N920" s="148"/>
      <c r="O920" s="148"/>
      <c r="P920" s="148"/>
      <c r="Q920" s="148"/>
      <c r="R920" s="148"/>
      <c r="S920" s="148"/>
      <c r="T920" s="148"/>
      <c r="U920" s="148"/>
      <c r="V920" s="148"/>
      <c r="W920" s="148"/>
      <c r="X920" s="148"/>
      <c r="Y920" s="148"/>
      <c r="Z920" s="148"/>
    </row>
    <row r="921" spans="1:26" x14ac:dyDescent="0.25">
      <c r="A921" s="230"/>
      <c r="B921" s="49"/>
      <c r="C921" s="124" t="s">
        <v>1487</v>
      </c>
      <c r="D921" s="153">
        <f t="shared" ref="D921:D931" si="71">IF(E921="Justificado",0,1)</f>
        <v>1</v>
      </c>
      <c r="E921" s="126">
        <v>1</v>
      </c>
      <c r="F921" s="126"/>
      <c r="G921" s="127"/>
      <c r="H921" s="253"/>
      <c r="I921" s="93"/>
      <c r="J921" s="230"/>
      <c r="K921" s="148"/>
      <c r="L921" s="148"/>
      <c r="M921" s="148"/>
      <c r="N921" s="148"/>
      <c r="O921" s="148"/>
      <c r="P921" s="148"/>
      <c r="Q921" s="148"/>
      <c r="R921" s="148"/>
      <c r="S921" s="148"/>
      <c r="T921" s="148"/>
      <c r="U921" s="148"/>
      <c r="V921" s="148"/>
      <c r="W921" s="148"/>
      <c r="X921" s="148"/>
      <c r="Y921" s="148"/>
      <c r="Z921" s="148"/>
    </row>
    <row r="922" spans="1:26" ht="24" x14ac:dyDescent="0.25">
      <c r="A922" s="230"/>
      <c r="B922" s="49"/>
      <c r="C922" s="124" t="s">
        <v>1488</v>
      </c>
      <c r="D922" s="153">
        <f t="shared" si="71"/>
        <v>1</v>
      </c>
      <c r="E922" s="126">
        <v>1</v>
      </c>
      <c r="F922" s="126"/>
      <c r="G922" s="127"/>
      <c r="H922" s="253"/>
      <c r="I922" s="93"/>
      <c r="J922" s="230"/>
      <c r="K922" s="148"/>
      <c r="L922" s="148"/>
      <c r="M922" s="148"/>
      <c r="N922" s="148"/>
      <c r="O922" s="148"/>
      <c r="P922" s="148"/>
      <c r="Q922" s="148"/>
      <c r="R922" s="148"/>
      <c r="S922" s="148"/>
      <c r="T922" s="148"/>
      <c r="U922" s="148"/>
      <c r="V922" s="148"/>
      <c r="W922" s="148"/>
      <c r="X922" s="148"/>
      <c r="Y922" s="148"/>
      <c r="Z922" s="148"/>
    </row>
    <row r="923" spans="1:26" ht="24" x14ac:dyDescent="0.25">
      <c r="A923" s="230"/>
      <c r="B923" s="49"/>
      <c r="C923" s="128" t="s">
        <v>5811</v>
      </c>
      <c r="D923" s="153">
        <f t="shared" si="71"/>
        <v>1</v>
      </c>
      <c r="E923" s="126">
        <v>1</v>
      </c>
      <c r="F923" s="126"/>
      <c r="G923" s="127"/>
      <c r="H923" s="253"/>
      <c r="I923" s="93"/>
      <c r="J923" s="230"/>
      <c r="K923" s="148"/>
      <c r="L923" s="148"/>
      <c r="M923" s="148"/>
      <c r="N923" s="148"/>
      <c r="O923" s="148"/>
      <c r="P923" s="148"/>
      <c r="Q923" s="148"/>
      <c r="R923" s="148"/>
      <c r="S923" s="148"/>
      <c r="T923" s="148"/>
      <c r="U923" s="148"/>
      <c r="V923" s="148"/>
      <c r="W923" s="148"/>
      <c r="X923" s="148"/>
      <c r="Y923" s="148"/>
      <c r="Z923" s="148"/>
    </row>
    <row r="924" spans="1:26" ht="96" x14ac:dyDescent="0.25">
      <c r="A924" s="230"/>
      <c r="B924" s="49"/>
      <c r="C924" s="128" t="s">
        <v>5812</v>
      </c>
      <c r="D924" s="153">
        <f t="shared" si="71"/>
        <v>1</v>
      </c>
      <c r="E924" s="126">
        <v>1</v>
      </c>
      <c r="F924" s="126"/>
      <c r="G924" s="127"/>
      <c r="H924" s="253"/>
      <c r="I924" s="93"/>
      <c r="J924" s="230"/>
      <c r="K924" s="148"/>
      <c r="L924" s="148"/>
      <c r="M924" s="148"/>
      <c r="N924" s="148"/>
      <c r="O924" s="148"/>
      <c r="P924" s="148"/>
      <c r="Q924" s="148"/>
      <c r="R924" s="148"/>
      <c r="S924" s="148"/>
      <c r="T924" s="148"/>
      <c r="U924" s="148"/>
      <c r="V924" s="148"/>
      <c r="W924" s="148"/>
      <c r="X924" s="148"/>
      <c r="Y924" s="148"/>
      <c r="Z924" s="148"/>
    </row>
    <row r="925" spans="1:26" ht="24" x14ac:dyDescent="0.25">
      <c r="A925" s="230"/>
      <c r="B925" s="49"/>
      <c r="C925" s="128" t="s">
        <v>5813</v>
      </c>
      <c r="D925" s="153">
        <f t="shared" si="71"/>
        <v>1</v>
      </c>
      <c r="E925" s="126">
        <v>1</v>
      </c>
      <c r="F925" s="126"/>
      <c r="G925" s="127"/>
      <c r="H925" s="253"/>
      <c r="I925" s="93"/>
      <c r="J925" s="230"/>
      <c r="K925" s="148"/>
      <c r="L925" s="148"/>
      <c r="M925" s="148"/>
      <c r="N925" s="148"/>
      <c r="O925" s="148"/>
      <c r="P925" s="148"/>
      <c r="Q925" s="148"/>
      <c r="R925" s="148"/>
      <c r="S925" s="148"/>
      <c r="T925" s="148"/>
      <c r="U925" s="148"/>
      <c r="V925" s="148"/>
      <c r="W925" s="148"/>
      <c r="X925" s="148"/>
      <c r="Y925" s="148"/>
      <c r="Z925" s="148"/>
    </row>
    <row r="926" spans="1:26" ht="36" x14ac:dyDescent="0.25">
      <c r="A926" s="230"/>
      <c r="B926" s="49"/>
      <c r="C926" s="128" t="s">
        <v>5814</v>
      </c>
      <c r="D926" s="153">
        <f t="shared" si="71"/>
        <v>1</v>
      </c>
      <c r="E926" s="126">
        <v>1</v>
      </c>
      <c r="F926" s="126"/>
      <c r="G926" s="127"/>
      <c r="H926" s="253"/>
      <c r="I926" s="93"/>
      <c r="J926" s="230"/>
      <c r="K926" s="148"/>
      <c r="L926" s="148"/>
      <c r="M926" s="148"/>
      <c r="N926" s="148"/>
      <c r="O926" s="148"/>
      <c r="P926" s="148"/>
      <c r="Q926" s="148"/>
      <c r="R926" s="148"/>
      <c r="S926" s="148"/>
      <c r="T926" s="148"/>
      <c r="U926" s="148"/>
      <c r="V926" s="148"/>
      <c r="W926" s="148"/>
      <c r="X926" s="148"/>
      <c r="Y926" s="148"/>
      <c r="Z926" s="148"/>
    </row>
    <row r="927" spans="1:26" ht="24" x14ac:dyDescent="0.25">
      <c r="A927" s="230"/>
      <c r="B927" s="49"/>
      <c r="C927" s="128" t="s">
        <v>5815</v>
      </c>
      <c r="D927" s="153">
        <f t="shared" si="71"/>
        <v>1</v>
      </c>
      <c r="E927" s="126">
        <v>1</v>
      </c>
      <c r="F927" s="126"/>
      <c r="G927" s="127"/>
      <c r="H927" s="253"/>
      <c r="I927" s="93"/>
      <c r="J927" s="230"/>
      <c r="K927" s="148"/>
      <c r="L927" s="148"/>
      <c r="M927" s="148"/>
      <c r="N927" s="148"/>
      <c r="O927" s="148"/>
      <c r="P927" s="148"/>
      <c r="Q927" s="148"/>
      <c r="R927" s="148"/>
      <c r="S927" s="148"/>
      <c r="T927" s="148"/>
      <c r="U927" s="148"/>
      <c r="V927" s="148"/>
      <c r="W927" s="148"/>
      <c r="X927" s="148"/>
      <c r="Y927" s="148"/>
      <c r="Z927" s="148"/>
    </row>
    <row r="928" spans="1:26" x14ac:dyDescent="0.25">
      <c r="A928" s="230"/>
      <c r="B928" s="49"/>
      <c r="C928" s="128" t="s">
        <v>5816</v>
      </c>
      <c r="D928" s="153">
        <f t="shared" si="71"/>
        <v>1</v>
      </c>
      <c r="E928" s="126">
        <v>1</v>
      </c>
      <c r="F928" s="126"/>
      <c r="G928" s="127"/>
      <c r="H928" s="253"/>
      <c r="I928" s="93"/>
      <c r="J928" s="230"/>
      <c r="K928" s="148"/>
      <c r="L928" s="148"/>
      <c r="M928" s="148"/>
      <c r="N928" s="148"/>
      <c r="O928" s="148"/>
      <c r="P928" s="148"/>
      <c r="Q928" s="148"/>
      <c r="R928" s="148"/>
      <c r="S928" s="148"/>
      <c r="T928" s="148"/>
      <c r="U928" s="148"/>
      <c r="V928" s="148"/>
      <c r="W928" s="148"/>
      <c r="X928" s="148"/>
      <c r="Y928" s="148"/>
      <c r="Z928" s="148"/>
    </row>
    <row r="929" spans="1:26" x14ac:dyDescent="0.25">
      <c r="A929" s="230"/>
      <c r="B929" s="49"/>
      <c r="C929" s="128" t="s">
        <v>5817</v>
      </c>
      <c r="D929" s="153">
        <f t="shared" si="71"/>
        <v>1</v>
      </c>
      <c r="E929" s="126">
        <v>1</v>
      </c>
      <c r="F929" s="126"/>
      <c r="G929" s="127"/>
      <c r="H929" s="253"/>
      <c r="I929" s="93"/>
      <c r="J929" s="230"/>
      <c r="K929" s="148"/>
      <c r="L929" s="148"/>
      <c r="M929" s="148"/>
      <c r="N929" s="148"/>
      <c r="O929" s="148"/>
      <c r="P929" s="148"/>
      <c r="Q929" s="148"/>
      <c r="R929" s="148"/>
      <c r="S929" s="148"/>
      <c r="T929" s="148"/>
      <c r="U929" s="148"/>
      <c r="V929" s="148"/>
      <c r="W929" s="148"/>
      <c r="X929" s="148"/>
      <c r="Y929" s="148"/>
      <c r="Z929" s="148"/>
    </row>
    <row r="930" spans="1:26" x14ac:dyDescent="0.25">
      <c r="A930" s="230"/>
      <c r="B930" s="49"/>
      <c r="C930" s="128" t="s">
        <v>5818</v>
      </c>
      <c r="D930" s="153">
        <f t="shared" si="71"/>
        <v>1</v>
      </c>
      <c r="E930" s="126">
        <v>1</v>
      </c>
      <c r="F930" s="126"/>
      <c r="G930" s="127"/>
      <c r="H930" s="253"/>
      <c r="I930" s="129"/>
      <c r="J930" s="230"/>
      <c r="K930" s="148"/>
      <c r="L930" s="148"/>
      <c r="M930" s="148"/>
      <c r="N930" s="148"/>
      <c r="O930" s="148"/>
      <c r="P930" s="148"/>
      <c r="Q930" s="148"/>
      <c r="R930" s="148"/>
      <c r="S930" s="148"/>
      <c r="T930" s="148"/>
      <c r="U930" s="148"/>
      <c r="V930" s="148"/>
      <c r="W930" s="148"/>
      <c r="X930" s="148"/>
      <c r="Y930" s="148"/>
      <c r="Z930" s="148"/>
    </row>
    <row r="931" spans="1:26" ht="24" x14ac:dyDescent="0.25">
      <c r="A931" s="230"/>
      <c r="B931" s="49"/>
      <c r="C931" s="128" t="s">
        <v>5819</v>
      </c>
      <c r="D931" s="153">
        <f t="shared" si="71"/>
        <v>1</v>
      </c>
      <c r="E931" s="126">
        <v>1</v>
      </c>
      <c r="F931" s="126"/>
      <c r="G931" s="127"/>
      <c r="H931" s="253"/>
      <c r="I931" s="129"/>
      <c r="J931" s="230"/>
      <c r="K931" s="148"/>
      <c r="L931" s="148"/>
      <c r="M931" s="148"/>
      <c r="N931" s="148"/>
      <c r="O931" s="148"/>
      <c r="P931" s="148"/>
      <c r="Q931" s="148"/>
      <c r="R931" s="148"/>
      <c r="S931" s="148"/>
      <c r="T931" s="148"/>
      <c r="U931" s="148"/>
      <c r="V931" s="148"/>
      <c r="W931" s="148"/>
      <c r="X931" s="148"/>
      <c r="Y931" s="148"/>
      <c r="Z931" s="148"/>
    </row>
    <row r="932" spans="1:26" x14ac:dyDescent="0.25">
      <c r="A932" s="230"/>
      <c r="B932" s="49"/>
      <c r="C932" s="234"/>
      <c r="D932" s="253"/>
      <c r="E932" s="253"/>
      <c r="F932" s="253"/>
      <c r="G932" s="253"/>
      <c r="H932" s="253"/>
      <c r="I932" s="129"/>
      <c r="J932" s="230"/>
      <c r="K932" s="148"/>
      <c r="L932" s="148"/>
      <c r="M932" s="148"/>
      <c r="N932" s="148"/>
      <c r="O932" s="148"/>
      <c r="P932" s="148"/>
      <c r="Q932" s="148"/>
      <c r="R932" s="148"/>
      <c r="S932" s="148"/>
      <c r="T932" s="148"/>
      <c r="U932" s="148"/>
      <c r="V932" s="148"/>
      <c r="W932" s="148"/>
      <c r="X932" s="148"/>
      <c r="Y932" s="148"/>
      <c r="Z932" s="148"/>
    </row>
    <row r="933" spans="1:26" x14ac:dyDescent="0.25">
      <c r="A933" s="230"/>
      <c r="B933" s="49"/>
      <c r="C933" s="234" t="s">
        <v>1480</v>
      </c>
      <c r="D933" s="253"/>
      <c r="E933" s="253"/>
      <c r="F933" s="253"/>
      <c r="G933" s="253"/>
      <c r="H933" s="253"/>
      <c r="I933" s="129"/>
      <c r="J933" s="230"/>
      <c r="K933" s="148"/>
      <c r="L933" s="148"/>
      <c r="M933" s="148"/>
      <c r="N933" s="148"/>
      <c r="O933" s="148"/>
      <c r="P933" s="148"/>
      <c r="Q933" s="148"/>
      <c r="R933" s="148"/>
      <c r="S933" s="148"/>
      <c r="T933" s="148"/>
      <c r="U933" s="148"/>
      <c r="V933" s="148"/>
      <c r="W933" s="148"/>
      <c r="X933" s="148"/>
      <c r="Y933" s="148"/>
      <c r="Z933" s="148"/>
    </row>
    <row r="934" spans="1:26" x14ac:dyDescent="0.25">
      <c r="A934" s="230"/>
      <c r="B934" s="49"/>
      <c r="C934" s="234"/>
      <c r="D934" s="253"/>
      <c r="E934" s="253"/>
      <c r="F934" s="253"/>
      <c r="G934" s="253"/>
      <c r="H934" s="253"/>
      <c r="I934" s="129"/>
      <c r="J934" s="230"/>
      <c r="K934" s="148"/>
      <c r="L934" s="148"/>
      <c r="M934" s="148"/>
      <c r="N934" s="148"/>
      <c r="O934" s="148"/>
      <c r="P934" s="148"/>
      <c r="Q934" s="148"/>
      <c r="R934" s="148"/>
      <c r="S934" s="148"/>
      <c r="T934" s="148"/>
      <c r="U934" s="148"/>
      <c r="V934" s="148"/>
      <c r="W934" s="148"/>
      <c r="X934" s="148"/>
      <c r="Y934" s="148"/>
      <c r="Z934" s="148"/>
    </row>
    <row r="935" spans="1:26" x14ac:dyDescent="0.25">
      <c r="A935" s="230"/>
      <c r="B935" s="49"/>
      <c r="C935" s="232" t="s">
        <v>726</v>
      </c>
      <c r="D935" s="231"/>
      <c r="E935" s="231" t="s">
        <v>1485</v>
      </c>
      <c r="F935" s="231" t="s">
        <v>712</v>
      </c>
      <c r="G935" s="231" t="s">
        <v>1486</v>
      </c>
      <c r="H935" s="253"/>
      <c r="I935" s="129"/>
      <c r="J935" s="230"/>
      <c r="K935" s="148"/>
      <c r="L935" s="148"/>
      <c r="M935" s="148"/>
      <c r="N935" s="148"/>
      <c r="O935" s="148"/>
      <c r="P935" s="148"/>
      <c r="Q935" s="148"/>
      <c r="R935" s="148"/>
      <c r="S935" s="148"/>
      <c r="T935" s="148"/>
      <c r="U935" s="148"/>
      <c r="V935" s="148"/>
      <c r="W935" s="148"/>
      <c r="X935" s="148"/>
      <c r="Y935" s="148"/>
      <c r="Z935" s="148"/>
    </row>
    <row r="936" spans="1:26" x14ac:dyDescent="0.25">
      <c r="A936" s="230"/>
      <c r="B936" s="49"/>
      <c r="C936" s="130" t="s">
        <v>5820</v>
      </c>
      <c r="D936" s="153">
        <f t="shared" ref="D936:D942" si="72">IF(E936="Justificado",0,1)</f>
        <v>1</v>
      </c>
      <c r="E936" s="126">
        <v>1</v>
      </c>
      <c r="F936" s="126"/>
      <c r="G936" s="127"/>
      <c r="H936" s="253"/>
      <c r="I936" s="129"/>
      <c r="J936" s="230"/>
      <c r="K936" s="148"/>
      <c r="L936" s="148"/>
      <c r="M936" s="148"/>
      <c r="N936" s="148"/>
      <c r="O936" s="148"/>
      <c r="P936" s="148"/>
      <c r="Q936" s="148"/>
      <c r="R936" s="148"/>
      <c r="S936" s="148"/>
      <c r="T936" s="148"/>
      <c r="U936" s="148"/>
      <c r="V936" s="148"/>
      <c r="W936" s="148"/>
      <c r="X936" s="148"/>
      <c r="Y936" s="148"/>
      <c r="Z936" s="148"/>
    </row>
    <row r="937" spans="1:26" ht="36" x14ac:dyDescent="0.25">
      <c r="A937" s="230"/>
      <c r="B937" s="49"/>
      <c r="C937" s="124" t="s">
        <v>1814</v>
      </c>
      <c r="D937" s="153">
        <f t="shared" si="72"/>
        <v>1</v>
      </c>
      <c r="E937" s="126">
        <v>1</v>
      </c>
      <c r="F937" s="126"/>
      <c r="G937" s="127"/>
      <c r="H937" s="253"/>
      <c r="I937" s="129"/>
      <c r="J937" s="230"/>
      <c r="K937" s="148"/>
      <c r="L937" s="148"/>
      <c r="M937" s="148"/>
      <c r="N937" s="148"/>
      <c r="O937" s="148"/>
      <c r="P937" s="148"/>
      <c r="Q937" s="148"/>
      <c r="R937" s="148"/>
      <c r="S937" s="148"/>
      <c r="T937" s="148"/>
      <c r="U937" s="148"/>
      <c r="V937" s="148"/>
      <c r="W937" s="148"/>
      <c r="X937" s="148"/>
      <c r="Y937" s="148"/>
      <c r="Z937" s="148"/>
    </row>
    <row r="938" spans="1:26" ht="36" x14ac:dyDescent="0.25">
      <c r="A938" s="230"/>
      <c r="B938" s="49"/>
      <c r="C938" s="124" t="s">
        <v>1815</v>
      </c>
      <c r="D938" s="153">
        <f t="shared" si="72"/>
        <v>1</v>
      </c>
      <c r="E938" s="126">
        <v>1</v>
      </c>
      <c r="F938" s="126"/>
      <c r="G938" s="127"/>
      <c r="H938" s="253"/>
      <c r="I938" s="129"/>
      <c r="J938" s="230"/>
      <c r="K938" s="148"/>
      <c r="L938" s="148"/>
      <c r="M938" s="148"/>
      <c r="N938" s="148"/>
      <c r="O938" s="148"/>
      <c r="P938" s="148"/>
      <c r="Q938" s="148"/>
      <c r="R938" s="148"/>
      <c r="S938" s="148"/>
      <c r="T938" s="148"/>
      <c r="U938" s="148"/>
      <c r="V938" s="148"/>
      <c r="W938" s="148"/>
      <c r="X938" s="148"/>
      <c r="Y938" s="148"/>
      <c r="Z938" s="148"/>
    </row>
    <row r="939" spans="1:26" ht="36" x14ac:dyDescent="0.25">
      <c r="A939" s="230"/>
      <c r="B939" s="49"/>
      <c r="C939" s="124" t="s">
        <v>1816</v>
      </c>
      <c r="D939" s="153">
        <f t="shared" si="72"/>
        <v>1</v>
      </c>
      <c r="E939" s="126">
        <v>1</v>
      </c>
      <c r="F939" s="126"/>
      <c r="G939" s="127"/>
      <c r="H939" s="253"/>
      <c r="I939" s="129"/>
      <c r="J939" s="230"/>
      <c r="K939" s="148"/>
      <c r="L939" s="148"/>
      <c r="M939" s="148"/>
      <c r="N939" s="148"/>
      <c r="O939" s="148"/>
      <c r="P939" s="148"/>
      <c r="Q939" s="148"/>
      <c r="R939" s="148"/>
      <c r="S939" s="148"/>
      <c r="T939" s="148"/>
      <c r="U939" s="148"/>
      <c r="V939" s="148"/>
      <c r="W939" s="148"/>
      <c r="X939" s="148"/>
      <c r="Y939" s="148"/>
      <c r="Z939" s="148"/>
    </row>
    <row r="940" spans="1:26" ht="24" x14ac:dyDescent="0.25">
      <c r="A940" s="230"/>
      <c r="B940" s="49"/>
      <c r="C940" s="124" t="s">
        <v>1817</v>
      </c>
      <c r="D940" s="153">
        <f t="shared" si="72"/>
        <v>1</v>
      </c>
      <c r="E940" s="126">
        <v>1</v>
      </c>
      <c r="F940" s="126"/>
      <c r="G940" s="127"/>
      <c r="H940" s="253"/>
      <c r="I940" s="129"/>
      <c r="J940" s="230"/>
      <c r="K940" s="148"/>
      <c r="L940" s="148"/>
      <c r="M940" s="148"/>
      <c r="N940" s="148"/>
      <c r="O940" s="148"/>
      <c r="P940" s="148"/>
      <c r="Q940" s="148"/>
      <c r="R940" s="148"/>
      <c r="S940" s="148"/>
      <c r="T940" s="148"/>
      <c r="U940" s="148"/>
      <c r="V940" s="148"/>
      <c r="W940" s="148"/>
      <c r="X940" s="148"/>
      <c r="Y940" s="148"/>
      <c r="Z940" s="148"/>
    </row>
    <row r="941" spans="1:26" ht="24" x14ac:dyDescent="0.25">
      <c r="A941" s="230"/>
      <c r="B941" s="49"/>
      <c r="C941" s="124" t="s">
        <v>1818</v>
      </c>
      <c r="D941" s="153">
        <f t="shared" si="72"/>
        <v>1</v>
      </c>
      <c r="E941" s="126">
        <v>1</v>
      </c>
      <c r="F941" s="126"/>
      <c r="G941" s="127"/>
      <c r="H941" s="253"/>
      <c r="I941" s="129"/>
      <c r="J941" s="230"/>
      <c r="K941" s="148"/>
      <c r="L941" s="148"/>
      <c r="M941" s="148"/>
      <c r="N941" s="148"/>
      <c r="O941" s="148"/>
      <c r="P941" s="148"/>
      <c r="Q941" s="148"/>
      <c r="R941" s="148"/>
      <c r="S941" s="148"/>
      <c r="T941" s="148"/>
      <c r="U941" s="148"/>
      <c r="V941" s="148"/>
      <c r="W941" s="148"/>
      <c r="X941" s="148"/>
      <c r="Y941" s="148"/>
      <c r="Z941" s="148"/>
    </row>
    <row r="942" spans="1:26" ht="36" x14ac:dyDescent="0.25">
      <c r="A942" s="230"/>
      <c r="B942" s="49"/>
      <c r="C942" s="124" t="s">
        <v>5013</v>
      </c>
      <c r="D942" s="153">
        <f t="shared" si="72"/>
        <v>1</v>
      </c>
      <c r="E942" s="126">
        <v>1</v>
      </c>
      <c r="F942" s="126"/>
      <c r="G942" s="127"/>
      <c r="H942" s="253"/>
      <c r="I942" s="129"/>
      <c r="J942" s="230"/>
      <c r="K942" s="148"/>
      <c r="L942" s="148"/>
      <c r="M942" s="148"/>
      <c r="N942" s="148"/>
      <c r="O942" s="148"/>
      <c r="P942" s="148"/>
      <c r="Q942" s="148"/>
      <c r="R942" s="148"/>
      <c r="S942" s="148"/>
      <c r="T942" s="148"/>
      <c r="U942" s="148"/>
      <c r="V942" s="148"/>
      <c r="W942" s="148"/>
      <c r="X942" s="148"/>
      <c r="Y942" s="148"/>
      <c r="Z942" s="148"/>
    </row>
    <row r="943" spans="1:26" ht="36" x14ac:dyDescent="0.25">
      <c r="A943" s="230"/>
      <c r="B943" s="49"/>
      <c r="C943" s="130" t="s">
        <v>5821</v>
      </c>
      <c r="D943" s="153">
        <f t="shared" ref="D943:D944" si="73">IF(E943="Justificado",0,1)</f>
        <v>1</v>
      </c>
      <c r="E943" s="126">
        <v>1</v>
      </c>
      <c r="F943" s="126"/>
      <c r="G943" s="127"/>
      <c r="H943" s="253"/>
      <c r="I943" s="129"/>
      <c r="J943" s="230"/>
      <c r="K943" s="148"/>
      <c r="L943" s="148"/>
      <c r="M943" s="148"/>
      <c r="N943" s="148"/>
      <c r="O943" s="148"/>
      <c r="P943" s="148"/>
      <c r="Q943" s="148"/>
      <c r="R943" s="148"/>
      <c r="S943" s="148"/>
      <c r="T943" s="148"/>
      <c r="U943" s="148"/>
      <c r="V943" s="148"/>
      <c r="W943" s="148"/>
      <c r="X943" s="148"/>
      <c r="Y943" s="148"/>
      <c r="Z943" s="148"/>
    </row>
    <row r="944" spans="1:26" x14ac:dyDescent="0.25">
      <c r="A944" s="230"/>
      <c r="B944" s="49"/>
      <c r="C944" s="124" t="s">
        <v>5015</v>
      </c>
      <c r="D944" s="153">
        <f t="shared" si="73"/>
        <v>1</v>
      </c>
      <c r="E944" s="126">
        <v>1</v>
      </c>
      <c r="F944" s="126"/>
      <c r="G944" s="127"/>
      <c r="H944" s="253"/>
      <c r="I944" s="129"/>
      <c r="J944" s="230"/>
      <c r="K944" s="148"/>
      <c r="L944" s="148"/>
      <c r="M944" s="148"/>
      <c r="N944" s="148"/>
      <c r="O944" s="148"/>
      <c r="P944" s="148"/>
      <c r="Q944" s="148"/>
      <c r="R944" s="148"/>
      <c r="S944" s="148"/>
      <c r="T944" s="148"/>
      <c r="U944" s="148"/>
      <c r="V944" s="148"/>
      <c r="W944" s="148"/>
      <c r="X944" s="148"/>
      <c r="Y944" s="148"/>
      <c r="Z944" s="148"/>
    </row>
    <row r="945" spans="1:26" x14ac:dyDescent="0.25">
      <c r="A945" s="230"/>
      <c r="B945" s="97"/>
      <c r="C945" s="254"/>
      <c r="D945" s="255"/>
      <c r="E945" s="255"/>
      <c r="F945" s="255"/>
      <c r="G945" s="255"/>
      <c r="H945" s="255"/>
      <c r="I945" s="98"/>
      <c r="J945" s="230"/>
      <c r="K945" s="148"/>
      <c r="L945" s="148"/>
      <c r="M945" s="148"/>
      <c r="N945" s="148"/>
      <c r="O945" s="148"/>
      <c r="P945" s="148"/>
      <c r="Q945" s="148"/>
      <c r="R945" s="148"/>
      <c r="S945" s="148"/>
      <c r="T945" s="148"/>
      <c r="U945" s="148"/>
      <c r="V945" s="148"/>
      <c r="W945" s="148"/>
      <c r="X945" s="148"/>
      <c r="Y945" s="148"/>
      <c r="Z945" s="148"/>
    </row>
    <row r="946" spans="1:26" x14ac:dyDescent="0.25">
      <c r="A946" s="230"/>
      <c r="B946" s="230"/>
      <c r="C946" s="256"/>
      <c r="D946" s="230"/>
      <c r="E946" s="230"/>
      <c r="F946" s="230"/>
      <c r="G946" s="230"/>
      <c r="H946" s="230"/>
      <c r="I946" s="230"/>
      <c r="J946" s="230"/>
      <c r="K946" s="148"/>
      <c r="L946" s="148"/>
      <c r="M946" s="148"/>
      <c r="N946" s="148"/>
      <c r="O946" s="148"/>
      <c r="P946" s="148"/>
      <c r="Q946" s="148"/>
      <c r="R946" s="148"/>
      <c r="S946" s="148"/>
      <c r="T946" s="148"/>
      <c r="U946" s="148"/>
      <c r="V946" s="148"/>
      <c r="W946" s="148"/>
      <c r="X946" s="148"/>
      <c r="Y946" s="148"/>
      <c r="Z946" s="148"/>
    </row>
    <row r="947" spans="1:26" x14ac:dyDescent="0.25">
      <c r="A947" s="230"/>
      <c r="B947" s="230"/>
      <c r="C947" s="256"/>
      <c r="D947" s="230"/>
      <c r="E947" s="230"/>
      <c r="F947" s="230"/>
      <c r="G947" s="230"/>
      <c r="H947" s="230"/>
      <c r="I947" s="230"/>
      <c r="J947" s="230"/>
      <c r="K947" s="148"/>
      <c r="L947" s="148"/>
      <c r="M947" s="148"/>
      <c r="N947" s="148"/>
      <c r="O947" s="148"/>
      <c r="P947" s="148"/>
      <c r="Q947" s="148"/>
      <c r="R947" s="148"/>
      <c r="S947" s="148"/>
      <c r="T947" s="148"/>
      <c r="U947" s="148"/>
      <c r="V947" s="148"/>
      <c r="W947" s="148"/>
      <c r="X947" s="148"/>
      <c r="Y947" s="148"/>
      <c r="Z947" s="148"/>
    </row>
    <row r="948" spans="1:26" x14ac:dyDescent="0.25">
      <c r="A948" s="230"/>
      <c r="B948" s="230"/>
      <c r="C948" s="256"/>
      <c r="D948" s="230"/>
      <c r="E948" s="230"/>
      <c r="F948" s="230"/>
      <c r="G948" s="230"/>
      <c r="H948" s="230"/>
      <c r="I948" s="230"/>
      <c r="J948" s="230"/>
      <c r="K948" s="148"/>
      <c r="L948" s="148"/>
      <c r="M948" s="148"/>
      <c r="N948" s="148"/>
      <c r="O948" s="148"/>
      <c r="P948" s="148"/>
      <c r="Q948" s="148"/>
      <c r="R948" s="148"/>
      <c r="S948" s="148"/>
      <c r="T948" s="148"/>
      <c r="U948" s="148"/>
      <c r="V948" s="148"/>
      <c r="W948" s="148"/>
      <c r="X948" s="148"/>
      <c r="Y948" s="148"/>
      <c r="Z948" s="148"/>
    </row>
    <row r="949" spans="1:26" x14ac:dyDescent="0.25">
      <c r="A949" s="230"/>
      <c r="B949" s="230"/>
      <c r="C949" s="256"/>
      <c r="D949" s="230"/>
      <c r="E949" s="230"/>
      <c r="F949" s="230"/>
      <c r="G949" s="230"/>
      <c r="H949" s="230"/>
      <c r="I949" s="230"/>
      <c r="J949" s="230"/>
      <c r="K949" s="148"/>
      <c r="L949" s="148"/>
      <c r="M949" s="148"/>
      <c r="N949" s="148"/>
      <c r="O949" s="148"/>
      <c r="P949" s="148"/>
      <c r="Q949" s="148"/>
      <c r="R949" s="148"/>
      <c r="S949" s="148"/>
      <c r="T949" s="148"/>
      <c r="U949" s="148"/>
      <c r="V949" s="148"/>
      <c r="W949" s="148"/>
      <c r="X949" s="148"/>
      <c r="Y949" s="148"/>
      <c r="Z949" s="148"/>
    </row>
    <row r="950" spans="1:26" x14ac:dyDescent="0.25">
      <c r="A950" s="230"/>
      <c r="B950" s="230"/>
      <c r="C950" s="256"/>
      <c r="D950" s="230"/>
      <c r="E950" s="230"/>
      <c r="F950" s="230"/>
      <c r="G950" s="230"/>
      <c r="H950" s="230"/>
      <c r="I950" s="230"/>
      <c r="J950" s="230"/>
      <c r="K950" s="148"/>
      <c r="L950" s="148"/>
      <c r="M950" s="148"/>
      <c r="N950" s="148"/>
      <c r="O950" s="148"/>
      <c r="P950" s="148"/>
      <c r="Q950" s="148"/>
      <c r="R950" s="148"/>
      <c r="S950" s="148"/>
      <c r="T950" s="148"/>
      <c r="U950" s="148"/>
      <c r="V950" s="148"/>
      <c r="W950" s="148"/>
      <c r="X950" s="148"/>
      <c r="Y950" s="148"/>
      <c r="Z950" s="148"/>
    </row>
    <row r="951" spans="1:26" x14ac:dyDescent="0.25">
      <c r="A951" s="230"/>
      <c r="B951" s="230"/>
      <c r="C951" s="256"/>
      <c r="D951" s="230"/>
      <c r="E951" s="230"/>
      <c r="F951" s="230"/>
      <c r="G951" s="230"/>
      <c r="H951" s="230"/>
      <c r="I951" s="230"/>
      <c r="J951" s="230"/>
      <c r="K951" s="148"/>
      <c r="L951" s="148"/>
      <c r="M951" s="148"/>
      <c r="N951" s="148"/>
      <c r="O951" s="148"/>
      <c r="P951" s="148"/>
      <c r="Q951" s="148"/>
      <c r="R951" s="148"/>
      <c r="S951" s="148"/>
      <c r="T951" s="148"/>
      <c r="U951" s="148"/>
      <c r="V951" s="148"/>
      <c r="W951" s="148"/>
      <c r="X951" s="148"/>
      <c r="Y951" s="148"/>
      <c r="Z951" s="148"/>
    </row>
    <row r="952" spans="1:26" ht="18.75" x14ac:dyDescent="0.25">
      <c r="A952" s="234"/>
      <c r="B952" s="407" t="s">
        <v>5822</v>
      </c>
      <c r="C952" s="408"/>
      <c r="D952" s="408"/>
      <c r="E952" s="408"/>
      <c r="F952" s="408"/>
      <c r="G952" s="408"/>
      <c r="H952" s="408"/>
      <c r="I952" s="243"/>
      <c r="J952" s="233"/>
      <c r="K952" s="105"/>
      <c r="L952" s="105"/>
      <c r="M952" s="105"/>
      <c r="N952" s="105"/>
      <c r="O952" s="105"/>
      <c r="P952" s="105"/>
      <c r="Q952" s="105"/>
      <c r="R952" s="105"/>
      <c r="S952" s="105"/>
      <c r="T952" s="105"/>
      <c r="U952" s="105"/>
      <c r="V952" s="105"/>
      <c r="W952" s="105"/>
      <c r="X952" s="105"/>
      <c r="Y952" s="105"/>
      <c r="Z952" s="105"/>
    </row>
    <row r="953" spans="1:26" x14ac:dyDescent="0.25">
      <c r="A953" s="234"/>
      <c r="B953" s="232"/>
      <c r="C953" s="232"/>
      <c r="D953" s="232"/>
      <c r="E953" s="232"/>
      <c r="F953" s="232"/>
      <c r="G953" s="232"/>
      <c r="H953" s="232"/>
      <c r="I953" s="232"/>
      <c r="J953" s="233"/>
      <c r="K953" s="105"/>
      <c r="L953" s="105"/>
      <c r="M953" s="105"/>
      <c r="N953" s="105"/>
      <c r="O953" s="105"/>
      <c r="P953" s="105"/>
      <c r="Q953" s="105"/>
      <c r="R953" s="105"/>
      <c r="S953" s="105"/>
      <c r="T953" s="105"/>
      <c r="U953" s="105"/>
      <c r="V953" s="105"/>
      <c r="W953" s="105"/>
      <c r="X953" s="105"/>
      <c r="Y953" s="105"/>
      <c r="Z953" s="105"/>
    </row>
    <row r="954" spans="1:26" x14ac:dyDescent="0.25">
      <c r="A954" s="234"/>
      <c r="B954" s="232"/>
      <c r="C954" s="244" t="s">
        <v>1478</v>
      </c>
      <c r="D954" s="244"/>
      <c r="E954" s="245">
        <f>IF(SUM(D963:D980)=0,"NA",SUM(E963:E980)/SUM(D963:D980))</f>
        <v>1</v>
      </c>
      <c r="F954" s="246"/>
      <c r="G954" s="248"/>
      <c r="H954" s="234"/>
      <c r="I954" s="232"/>
      <c r="J954" s="233"/>
      <c r="K954" s="105"/>
      <c r="L954" s="105"/>
      <c r="M954" s="105"/>
      <c r="N954" s="105"/>
      <c r="O954" s="105"/>
      <c r="P954" s="105"/>
      <c r="Q954" s="105"/>
      <c r="R954" s="105"/>
      <c r="S954" s="105"/>
      <c r="T954" s="105"/>
      <c r="U954" s="105"/>
      <c r="V954" s="105"/>
      <c r="W954" s="105"/>
      <c r="X954" s="105"/>
      <c r="Y954" s="105"/>
      <c r="Z954" s="105"/>
    </row>
    <row r="955" spans="1:26" x14ac:dyDescent="0.25">
      <c r="A955" s="234"/>
      <c r="B955" s="234"/>
      <c r="C955" s="244" t="s">
        <v>1480</v>
      </c>
      <c r="D955" s="244"/>
      <c r="E955" s="245">
        <f>IF(SUM(D963:D980)=0,"NA",SUM(E985:E993)/SUM(D985:D993))</f>
        <v>1</v>
      </c>
      <c r="F955" s="246"/>
      <c r="G955" s="248"/>
      <c r="H955" s="234"/>
      <c r="I955" s="232"/>
      <c r="J955" s="233"/>
      <c r="K955" s="105"/>
      <c r="L955" s="105"/>
      <c r="M955" s="105"/>
      <c r="N955" s="105"/>
      <c r="O955" s="105"/>
      <c r="P955" s="105"/>
      <c r="Q955" s="105"/>
      <c r="R955" s="105"/>
      <c r="S955" s="105"/>
      <c r="T955" s="105"/>
      <c r="U955" s="105"/>
      <c r="V955" s="105"/>
      <c r="W955" s="105"/>
      <c r="X955" s="105"/>
      <c r="Y955" s="105"/>
      <c r="Z955" s="105"/>
    </row>
    <row r="956" spans="1:26" x14ac:dyDescent="0.25">
      <c r="A956" s="234"/>
      <c r="B956" s="234"/>
      <c r="C956" s="244" t="s">
        <v>1482</v>
      </c>
      <c r="D956" s="244"/>
      <c r="E956" s="177">
        <f>IF(SUM(D963:D980)=0,"NA",E954*0.6+E955*0.4)</f>
        <v>1</v>
      </c>
      <c r="F956" s="249"/>
      <c r="G956" s="235" t="s">
        <v>4629</v>
      </c>
      <c r="H956" s="234"/>
      <c r="I956" s="232"/>
      <c r="J956" s="233"/>
      <c r="K956" s="105"/>
      <c r="L956" s="105"/>
      <c r="M956" s="105"/>
      <c r="N956" s="105"/>
      <c r="O956" s="105"/>
      <c r="P956" s="105"/>
      <c r="Q956" s="105"/>
      <c r="R956" s="105"/>
      <c r="S956" s="105"/>
      <c r="T956" s="105"/>
      <c r="U956" s="105"/>
      <c r="V956" s="105"/>
      <c r="W956" s="105"/>
      <c r="X956" s="105"/>
      <c r="Y956" s="105"/>
      <c r="Z956" s="105"/>
    </row>
    <row r="957" spans="1:26" x14ac:dyDescent="0.25">
      <c r="A957" s="234"/>
      <c r="B957" s="234"/>
      <c r="C957" s="234"/>
      <c r="D957" s="234"/>
      <c r="E957" s="236"/>
      <c r="F957" s="236"/>
      <c r="G957" s="234"/>
      <c r="H957" s="234"/>
      <c r="I957" s="232"/>
      <c r="J957" s="233"/>
      <c r="K957" s="105"/>
      <c r="L957" s="105"/>
      <c r="M957" s="105"/>
      <c r="N957" s="105"/>
      <c r="O957" s="105"/>
      <c r="P957" s="105"/>
      <c r="Q957" s="105"/>
      <c r="R957" s="105"/>
      <c r="S957" s="105"/>
      <c r="T957" s="105"/>
      <c r="U957" s="105"/>
      <c r="V957" s="105"/>
      <c r="W957" s="105"/>
      <c r="X957" s="105"/>
      <c r="Y957" s="105"/>
      <c r="Z957" s="105"/>
    </row>
    <row r="958" spans="1:26" x14ac:dyDescent="0.25">
      <c r="A958" s="230"/>
      <c r="B958" s="231"/>
      <c r="C958" s="232"/>
      <c r="D958" s="231"/>
      <c r="E958" s="231"/>
      <c r="F958" s="231"/>
      <c r="G958" s="231"/>
      <c r="H958" s="232"/>
      <c r="I958" s="232"/>
      <c r="J958" s="233"/>
      <c r="K958" s="148"/>
      <c r="L958" s="148"/>
      <c r="M958" s="148"/>
      <c r="N958" s="148"/>
      <c r="O958" s="148"/>
      <c r="P958" s="148"/>
      <c r="Q958" s="148"/>
      <c r="R958" s="148"/>
      <c r="S958" s="148"/>
      <c r="T958" s="148"/>
      <c r="U958" s="148"/>
      <c r="V958" s="148"/>
      <c r="W958" s="148"/>
      <c r="X958" s="148"/>
      <c r="Y958" s="148"/>
      <c r="Z958" s="148"/>
    </row>
    <row r="959" spans="1:26" x14ac:dyDescent="0.25">
      <c r="A959" s="230"/>
      <c r="B959" s="91"/>
      <c r="C959" s="251"/>
      <c r="D959" s="252"/>
      <c r="E959" s="409"/>
      <c r="F959" s="410"/>
      <c r="G959" s="410"/>
      <c r="H959" s="252"/>
      <c r="I959" s="92"/>
      <c r="J959" s="233"/>
      <c r="K959" s="148"/>
      <c r="L959" s="148"/>
      <c r="M959" s="148"/>
      <c r="N959" s="148"/>
      <c r="O959" s="148"/>
      <c r="P959" s="148"/>
      <c r="Q959" s="148"/>
      <c r="R959" s="148"/>
      <c r="S959" s="148"/>
      <c r="T959" s="148"/>
      <c r="U959" s="148"/>
      <c r="V959" s="148"/>
      <c r="W959" s="148"/>
      <c r="X959" s="148"/>
      <c r="Y959" s="148"/>
      <c r="Z959" s="148"/>
    </row>
    <row r="960" spans="1:26" x14ac:dyDescent="0.25">
      <c r="A960" s="230"/>
      <c r="B960" s="49"/>
      <c r="C960" s="234" t="s">
        <v>1484</v>
      </c>
      <c r="D960" s="253"/>
      <c r="E960" s="253"/>
      <c r="F960" s="253"/>
      <c r="G960" s="253"/>
      <c r="H960" s="253"/>
      <c r="I960" s="93"/>
      <c r="J960" s="233"/>
      <c r="K960" s="148"/>
      <c r="L960" s="148"/>
      <c r="M960" s="148"/>
      <c r="N960" s="148"/>
      <c r="O960" s="148"/>
      <c r="P960" s="148"/>
      <c r="Q960" s="148"/>
      <c r="R960" s="148"/>
      <c r="S960" s="148"/>
      <c r="T960" s="148"/>
      <c r="U960" s="148"/>
      <c r="V960" s="148"/>
      <c r="W960" s="148"/>
      <c r="X960" s="148"/>
      <c r="Y960" s="148"/>
      <c r="Z960" s="148"/>
    </row>
    <row r="961" spans="1:26" x14ac:dyDescent="0.25">
      <c r="A961" s="230"/>
      <c r="B961" s="123"/>
      <c r="C961" s="234"/>
      <c r="D961" s="253"/>
      <c r="E961" s="253"/>
      <c r="F961" s="253"/>
      <c r="G961" s="253"/>
      <c r="H961" s="253"/>
      <c r="I961" s="93"/>
      <c r="J961" s="233"/>
      <c r="K961" s="148"/>
      <c r="L961" s="148"/>
      <c r="M961" s="148"/>
      <c r="N961" s="148"/>
      <c r="O961" s="148"/>
      <c r="P961" s="148"/>
      <c r="Q961" s="148"/>
      <c r="R961" s="148"/>
      <c r="S961" s="148"/>
      <c r="T961" s="148"/>
      <c r="U961" s="148"/>
      <c r="V961" s="148"/>
      <c r="W961" s="148"/>
      <c r="X961" s="148"/>
      <c r="Y961" s="148"/>
      <c r="Z961" s="148"/>
    </row>
    <row r="962" spans="1:26" x14ac:dyDescent="0.25">
      <c r="A962" s="230"/>
      <c r="B962" s="123"/>
      <c r="C962" s="232" t="s">
        <v>726</v>
      </c>
      <c r="D962" s="231"/>
      <c r="E962" s="231" t="s">
        <v>1485</v>
      </c>
      <c r="F962" s="231" t="s">
        <v>712</v>
      </c>
      <c r="G962" s="231" t="s">
        <v>1486</v>
      </c>
      <c r="H962" s="253"/>
      <c r="I962" s="93"/>
      <c r="J962" s="233"/>
      <c r="K962" s="148"/>
      <c r="L962" s="148"/>
      <c r="M962" s="148"/>
      <c r="N962" s="148"/>
      <c r="O962" s="148"/>
      <c r="P962" s="148"/>
      <c r="Q962" s="148"/>
      <c r="R962" s="148"/>
      <c r="S962" s="148"/>
      <c r="T962" s="148"/>
      <c r="U962" s="148"/>
      <c r="V962" s="148"/>
      <c r="W962" s="148"/>
      <c r="X962" s="148"/>
      <c r="Y962" s="148"/>
      <c r="Z962" s="148"/>
    </row>
    <row r="963" spans="1:26" x14ac:dyDescent="0.25">
      <c r="A963" s="230"/>
      <c r="B963" s="49"/>
      <c r="C963" s="124" t="s">
        <v>1487</v>
      </c>
      <c r="D963" s="153">
        <f>IF(E963="Justificado",0,1)</f>
        <v>1</v>
      </c>
      <c r="E963" s="126">
        <v>1</v>
      </c>
      <c r="F963" s="126"/>
      <c r="G963" s="127"/>
      <c r="H963" s="253"/>
      <c r="I963" s="93"/>
      <c r="J963" s="230"/>
      <c r="K963" s="148"/>
      <c r="L963" s="148"/>
      <c r="M963" s="148"/>
      <c r="N963" s="148"/>
      <c r="O963" s="148"/>
      <c r="P963" s="148"/>
      <c r="Q963" s="148"/>
      <c r="R963" s="148"/>
      <c r="S963" s="148"/>
      <c r="T963" s="148"/>
      <c r="U963" s="148"/>
      <c r="V963" s="148"/>
      <c r="W963" s="148"/>
      <c r="X963" s="148"/>
      <c r="Y963" s="148"/>
      <c r="Z963" s="148"/>
    </row>
    <row r="964" spans="1:26" ht="24" x14ac:dyDescent="0.25">
      <c r="A964" s="230"/>
      <c r="B964" s="49"/>
      <c r="C964" s="124" t="s">
        <v>1488</v>
      </c>
      <c r="D964" s="153">
        <f>IF(E964="Justificado",0,1)</f>
        <v>1</v>
      </c>
      <c r="E964" s="126">
        <v>1</v>
      </c>
      <c r="F964" s="126"/>
      <c r="G964" s="127"/>
      <c r="H964" s="253"/>
      <c r="I964" s="93"/>
      <c r="J964" s="230"/>
      <c r="K964" s="148"/>
      <c r="L964" s="148"/>
      <c r="M964" s="148"/>
      <c r="N964" s="148"/>
      <c r="O964" s="148"/>
      <c r="P964" s="148"/>
      <c r="Q964" s="148"/>
      <c r="R964" s="148"/>
      <c r="S964" s="148"/>
      <c r="T964" s="148"/>
      <c r="U964" s="148"/>
      <c r="V964" s="148"/>
      <c r="W964" s="148"/>
      <c r="X964" s="148"/>
      <c r="Y964" s="148"/>
      <c r="Z964" s="148"/>
    </row>
    <row r="965" spans="1:26" x14ac:dyDescent="0.25">
      <c r="A965" s="230"/>
      <c r="B965" s="49"/>
      <c r="C965" s="128" t="s">
        <v>5823</v>
      </c>
      <c r="D965" s="153">
        <f t="shared" ref="D965:D975" si="74">IF(E965="Justificado",0,1)</f>
        <v>1</v>
      </c>
      <c r="E965" s="126">
        <v>1</v>
      </c>
      <c r="F965" s="126"/>
      <c r="G965" s="127"/>
      <c r="H965" s="253"/>
      <c r="I965" s="93"/>
      <c r="J965" s="230"/>
      <c r="K965" s="148"/>
      <c r="L965" s="148"/>
      <c r="M965" s="148"/>
      <c r="N965" s="148"/>
      <c r="O965" s="148"/>
      <c r="P965" s="148"/>
      <c r="Q965" s="148"/>
      <c r="R965" s="148"/>
      <c r="S965" s="148"/>
      <c r="T965" s="148"/>
      <c r="U965" s="148"/>
      <c r="V965" s="148"/>
      <c r="W965" s="148"/>
      <c r="X965" s="148"/>
      <c r="Y965" s="148"/>
      <c r="Z965" s="148"/>
    </row>
    <row r="966" spans="1:26" ht="24" x14ac:dyDescent="0.25">
      <c r="A966" s="230"/>
      <c r="B966" s="49"/>
      <c r="C966" s="128" t="s">
        <v>5824</v>
      </c>
      <c r="D966" s="153">
        <f t="shared" si="74"/>
        <v>1</v>
      </c>
      <c r="E966" s="126">
        <v>1</v>
      </c>
      <c r="F966" s="126"/>
      <c r="G966" s="127"/>
      <c r="H966" s="253"/>
      <c r="I966" s="93"/>
      <c r="J966" s="230"/>
      <c r="K966" s="148"/>
      <c r="L966" s="148"/>
      <c r="M966" s="148"/>
      <c r="N966" s="148"/>
      <c r="O966" s="148"/>
      <c r="P966" s="148"/>
      <c r="Q966" s="148"/>
      <c r="R966" s="148"/>
      <c r="S966" s="148"/>
      <c r="T966" s="148"/>
      <c r="U966" s="148"/>
      <c r="V966" s="148"/>
      <c r="W966" s="148"/>
      <c r="X966" s="148"/>
      <c r="Y966" s="148"/>
      <c r="Z966" s="148"/>
    </row>
    <row r="967" spans="1:26" x14ac:dyDescent="0.25">
      <c r="A967" s="230"/>
      <c r="B967" s="49"/>
      <c r="C967" s="128" t="s">
        <v>5825</v>
      </c>
      <c r="D967" s="153">
        <f t="shared" si="74"/>
        <v>1</v>
      </c>
      <c r="E967" s="126">
        <v>1</v>
      </c>
      <c r="F967" s="126"/>
      <c r="G967" s="127"/>
      <c r="H967" s="253"/>
      <c r="I967" s="93"/>
      <c r="J967" s="230"/>
      <c r="K967" s="148"/>
      <c r="L967" s="148"/>
      <c r="M967" s="148"/>
      <c r="N967" s="148"/>
      <c r="O967" s="148"/>
      <c r="P967" s="148"/>
      <c r="Q967" s="148"/>
      <c r="R967" s="148"/>
      <c r="S967" s="148"/>
      <c r="T967" s="148"/>
      <c r="U967" s="148"/>
      <c r="V967" s="148"/>
      <c r="W967" s="148"/>
      <c r="X967" s="148"/>
      <c r="Y967" s="148"/>
      <c r="Z967" s="148"/>
    </row>
    <row r="968" spans="1:26" ht="24" x14ac:dyDescent="0.25">
      <c r="A968" s="230"/>
      <c r="B968" s="49"/>
      <c r="C968" s="128" t="s">
        <v>5826</v>
      </c>
      <c r="D968" s="153">
        <f t="shared" si="74"/>
        <v>1</v>
      </c>
      <c r="E968" s="126">
        <v>1</v>
      </c>
      <c r="F968" s="126"/>
      <c r="G968" s="127"/>
      <c r="H968" s="253"/>
      <c r="I968" s="93"/>
      <c r="J968" s="230"/>
      <c r="K968" s="148"/>
      <c r="L968" s="148"/>
      <c r="M968" s="148"/>
      <c r="N968" s="148"/>
      <c r="O968" s="148"/>
      <c r="P968" s="148"/>
      <c r="Q968" s="148"/>
      <c r="R968" s="148"/>
      <c r="S968" s="148"/>
      <c r="T968" s="148"/>
      <c r="U968" s="148"/>
      <c r="V968" s="148"/>
      <c r="W968" s="148"/>
      <c r="X968" s="148"/>
      <c r="Y968" s="148"/>
      <c r="Z968" s="148"/>
    </row>
    <row r="969" spans="1:26" ht="24" x14ac:dyDescent="0.25">
      <c r="A969" s="230"/>
      <c r="B969" s="49"/>
      <c r="C969" s="128" t="s">
        <v>5827</v>
      </c>
      <c r="D969" s="153">
        <f t="shared" si="74"/>
        <v>1</v>
      </c>
      <c r="E969" s="126">
        <v>1</v>
      </c>
      <c r="F969" s="126"/>
      <c r="G969" s="127"/>
      <c r="H969" s="253"/>
      <c r="I969" s="93"/>
      <c r="J969" s="230"/>
      <c r="K969" s="148"/>
      <c r="L969" s="148"/>
      <c r="M969" s="148"/>
      <c r="N969" s="148"/>
      <c r="O969" s="148"/>
      <c r="P969" s="148"/>
      <c r="Q969" s="148"/>
      <c r="R969" s="148"/>
      <c r="S969" s="148"/>
      <c r="T969" s="148"/>
      <c r="U969" s="148"/>
      <c r="V969" s="148"/>
      <c r="W969" s="148"/>
      <c r="X969" s="148"/>
      <c r="Y969" s="148"/>
      <c r="Z969" s="148"/>
    </row>
    <row r="970" spans="1:26" x14ac:dyDescent="0.25">
      <c r="A970" s="230"/>
      <c r="B970" s="49"/>
      <c r="C970" s="128" t="s">
        <v>5828</v>
      </c>
      <c r="D970" s="153">
        <f t="shared" si="74"/>
        <v>1</v>
      </c>
      <c r="E970" s="126">
        <v>1</v>
      </c>
      <c r="F970" s="126"/>
      <c r="G970" s="127"/>
      <c r="H970" s="253"/>
      <c r="I970" s="93"/>
      <c r="J970" s="230"/>
      <c r="K970" s="148"/>
      <c r="L970" s="148"/>
      <c r="M970" s="148"/>
      <c r="N970" s="148"/>
      <c r="O970" s="148"/>
      <c r="P970" s="148"/>
      <c r="Q970" s="148"/>
      <c r="R970" s="148"/>
      <c r="S970" s="148"/>
      <c r="T970" s="148"/>
      <c r="U970" s="148"/>
      <c r="V970" s="148"/>
      <c r="W970" s="148"/>
      <c r="X970" s="148"/>
      <c r="Y970" s="148"/>
      <c r="Z970" s="148"/>
    </row>
    <row r="971" spans="1:26" x14ac:dyDescent="0.25">
      <c r="A971" s="230"/>
      <c r="B971" s="49"/>
      <c r="C971" s="128" t="s">
        <v>5829</v>
      </c>
      <c r="D971" s="153">
        <f t="shared" si="74"/>
        <v>1</v>
      </c>
      <c r="E971" s="126">
        <v>1</v>
      </c>
      <c r="F971" s="126"/>
      <c r="G971" s="127"/>
      <c r="H971" s="253"/>
      <c r="I971" s="93"/>
      <c r="J971" s="230"/>
      <c r="K971" s="148"/>
      <c r="L971" s="148"/>
      <c r="M971" s="148"/>
      <c r="N971" s="148"/>
      <c r="O971" s="148"/>
      <c r="P971" s="148"/>
      <c r="Q971" s="148"/>
      <c r="R971" s="148"/>
      <c r="S971" s="148"/>
      <c r="T971" s="148"/>
      <c r="U971" s="148"/>
      <c r="V971" s="148"/>
      <c r="W971" s="148"/>
      <c r="X971" s="148"/>
      <c r="Y971" s="148"/>
      <c r="Z971" s="148"/>
    </row>
    <row r="972" spans="1:26" ht="24" x14ac:dyDescent="0.25">
      <c r="A972" s="230"/>
      <c r="B972" s="49"/>
      <c r="C972" s="128" t="s">
        <v>5830</v>
      </c>
      <c r="D972" s="153">
        <f t="shared" si="74"/>
        <v>1</v>
      </c>
      <c r="E972" s="126">
        <v>1</v>
      </c>
      <c r="F972" s="126"/>
      <c r="G972" s="127"/>
      <c r="H972" s="253"/>
      <c r="I972" s="93"/>
      <c r="J972" s="230"/>
      <c r="K972" s="148"/>
      <c r="L972" s="148"/>
      <c r="M972" s="148"/>
      <c r="N972" s="148"/>
      <c r="O972" s="148"/>
      <c r="P972" s="148"/>
      <c r="Q972" s="148"/>
      <c r="R972" s="148"/>
      <c r="S972" s="148"/>
      <c r="T972" s="148"/>
      <c r="U972" s="148"/>
      <c r="V972" s="148"/>
      <c r="W972" s="148"/>
      <c r="X972" s="148"/>
      <c r="Y972" s="148"/>
      <c r="Z972" s="148"/>
    </row>
    <row r="973" spans="1:26" x14ac:dyDescent="0.25">
      <c r="A973" s="230"/>
      <c r="B973" s="49"/>
      <c r="C973" s="128" t="s">
        <v>5831</v>
      </c>
      <c r="D973" s="153">
        <f t="shared" si="74"/>
        <v>1</v>
      </c>
      <c r="E973" s="126">
        <v>1</v>
      </c>
      <c r="F973" s="126"/>
      <c r="G973" s="127"/>
      <c r="H973" s="253"/>
      <c r="I973" s="93"/>
      <c r="J973" s="230"/>
      <c r="K973" s="148"/>
      <c r="L973" s="148"/>
      <c r="M973" s="148"/>
      <c r="N973" s="148"/>
      <c r="O973" s="148"/>
      <c r="P973" s="148"/>
      <c r="Q973" s="148"/>
      <c r="R973" s="148"/>
      <c r="S973" s="148"/>
      <c r="T973" s="148"/>
      <c r="U973" s="148"/>
      <c r="V973" s="148"/>
      <c r="W973" s="148"/>
      <c r="X973" s="148"/>
      <c r="Y973" s="148"/>
      <c r="Z973" s="148"/>
    </row>
    <row r="974" spans="1:26" ht="36" x14ac:dyDescent="0.25">
      <c r="A974" s="230"/>
      <c r="B974" s="49"/>
      <c r="C974" s="128" t="s">
        <v>5832</v>
      </c>
      <c r="D974" s="153">
        <f t="shared" si="74"/>
        <v>1</v>
      </c>
      <c r="E974" s="126">
        <v>1</v>
      </c>
      <c r="F974" s="126"/>
      <c r="G974" s="127"/>
      <c r="H974" s="253"/>
      <c r="I974" s="93"/>
      <c r="J974" s="230"/>
      <c r="K974" s="148"/>
      <c r="L974" s="148"/>
      <c r="M974" s="148"/>
      <c r="N974" s="148"/>
      <c r="O974" s="148"/>
      <c r="P974" s="148"/>
      <c r="Q974" s="148"/>
      <c r="R974" s="148"/>
      <c r="S974" s="148"/>
      <c r="T974" s="148"/>
      <c r="U974" s="148"/>
      <c r="V974" s="148"/>
      <c r="W974" s="148"/>
      <c r="X974" s="148"/>
      <c r="Y974" s="148"/>
      <c r="Z974" s="148"/>
    </row>
    <row r="975" spans="1:26" x14ac:dyDescent="0.25">
      <c r="A975" s="230"/>
      <c r="B975" s="49"/>
      <c r="C975" s="124" t="s">
        <v>1514</v>
      </c>
      <c r="D975" s="153">
        <f t="shared" si="74"/>
        <v>1</v>
      </c>
      <c r="E975" s="126">
        <v>1</v>
      </c>
      <c r="F975" s="126"/>
      <c r="G975" s="127"/>
      <c r="H975" s="253"/>
      <c r="I975" s="93"/>
      <c r="J975" s="230"/>
      <c r="K975" s="148"/>
      <c r="L975" s="148"/>
      <c r="M975" s="148"/>
      <c r="N975" s="148"/>
      <c r="O975" s="148"/>
      <c r="P975" s="148"/>
      <c r="Q975" s="148"/>
      <c r="R975" s="148"/>
      <c r="S975" s="148"/>
      <c r="T975" s="148"/>
      <c r="U975" s="148"/>
      <c r="V975" s="148"/>
      <c r="W975" s="148"/>
      <c r="X975" s="148"/>
      <c r="Y975" s="148"/>
      <c r="Z975" s="148"/>
    </row>
    <row r="976" spans="1:26" ht="24" x14ac:dyDescent="0.25">
      <c r="A976" s="230"/>
      <c r="B976" s="49"/>
      <c r="C976" s="124" t="s">
        <v>1515</v>
      </c>
      <c r="D976" s="153">
        <f>IF(E976="Justificado",0,1)</f>
        <v>1</v>
      </c>
      <c r="E976" s="126">
        <v>1</v>
      </c>
      <c r="F976" s="126"/>
      <c r="G976" s="127"/>
      <c r="H976" s="253"/>
      <c r="I976" s="93"/>
      <c r="J976" s="230"/>
      <c r="K976" s="148"/>
      <c r="L976" s="148"/>
      <c r="M976" s="148"/>
      <c r="N976" s="148"/>
      <c r="O976" s="148"/>
      <c r="P976" s="148"/>
      <c r="Q976" s="148"/>
      <c r="R976" s="148"/>
      <c r="S976" s="148"/>
      <c r="T976" s="148"/>
      <c r="U976" s="148"/>
      <c r="V976" s="148"/>
      <c r="W976" s="148"/>
      <c r="X976" s="148"/>
      <c r="Y976" s="148"/>
      <c r="Z976" s="148"/>
    </row>
    <row r="977" spans="1:26" ht="24" x14ac:dyDescent="0.25">
      <c r="A977" s="230"/>
      <c r="B977" s="49"/>
      <c r="C977" s="128" t="s">
        <v>5833</v>
      </c>
      <c r="D977" s="153">
        <f t="shared" ref="D977:D980" si="75">IF(E977="Justificado",0,1)</f>
        <v>1</v>
      </c>
      <c r="E977" s="126">
        <v>1</v>
      </c>
      <c r="F977" s="126"/>
      <c r="G977" s="127"/>
      <c r="H977" s="253"/>
      <c r="I977" s="93"/>
      <c r="J977" s="230"/>
      <c r="K977" s="148"/>
      <c r="L977" s="148"/>
      <c r="M977" s="148"/>
      <c r="N977" s="148"/>
      <c r="O977" s="148"/>
      <c r="P977" s="148"/>
      <c r="Q977" s="148"/>
      <c r="R977" s="148"/>
      <c r="S977" s="148"/>
      <c r="T977" s="148"/>
      <c r="U977" s="148"/>
      <c r="V977" s="148"/>
      <c r="W977" s="148"/>
      <c r="X977" s="148"/>
      <c r="Y977" s="148"/>
      <c r="Z977" s="148"/>
    </row>
    <row r="978" spans="1:26" x14ac:dyDescent="0.25">
      <c r="A978" s="230"/>
      <c r="B978" s="49"/>
      <c r="C978" s="128" t="s">
        <v>5834</v>
      </c>
      <c r="D978" s="153">
        <f t="shared" si="75"/>
        <v>1</v>
      </c>
      <c r="E978" s="126">
        <v>1</v>
      </c>
      <c r="F978" s="126"/>
      <c r="G978" s="127"/>
      <c r="H978" s="253"/>
      <c r="I978" s="93"/>
      <c r="J978" s="230"/>
      <c r="K978" s="148"/>
      <c r="L978" s="148"/>
      <c r="M978" s="148"/>
      <c r="N978" s="148"/>
      <c r="O978" s="148"/>
      <c r="P978" s="148"/>
      <c r="Q978" s="148"/>
      <c r="R978" s="148"/>
      <c r="S978" s="148"/>
      <c r="T978" s="148"/>
      <c r="U978" s="148"/>
      <c r="V978" s="148"/>
      <c r="W978" s="148"/>
      <c r="X978" s="148"/>
      <c r="Y978" s="148"/>
      <c r="Z978" s="148"/>
    </row>
    <row r="979" spans="1:26" ht="24" x14ac:dyDescent="0.25">
      <c r="A979" s="230"/>
      <c r="B979" s="49"/>
      <c r="C979" s="128" t="s">
        <v>5835</v>
      </c>
      <c r="D979" s="153">
        <f t="shared" si="75"/>
        <v>1</v>
      </c>
      <c r="E979" s="126">
        <v>1</v>
      </c>
      <c r="F979" s="126"/>
      <c r="G979" s="127"/>
      <c r="H979" s="253"/>
      <c r="I979" s="129"/>
      <c r="J979" s="230"/>
      <c r="K979" s="148"/>
      <c r="L979" s="148"/>
      <c r="M979" s="148"/>
      <c r="N979" s="148"/>
      <c r="O979" s="148"/>
      <c r="P979" s="148"/>
      <c r="Q979" s="148"/>
      <c r="R979" s="148"/>
      <c r="S979" s="148"/>
      <c r="T979" s="148"/>
      <c r="U979" s="148"/>
      <c r="V979" s="148"/>
      <c r="W979" s="148"/>
      <c r="X979" s="148"/>
      <c r="Y979" s="148"/>
      <c r="Z979" s="148"/>
    </row>
    <row r="980" spans="1:26" x14ac:dyDescent="0.25">
      <c r="A980" s="230"/>
      <c r="B980" s="49"/>
      <c r="C980" s="128" t="s">
        <v>5836</v>
      </c>
      <c r="D980" s="153">
        <f t="shared" si="75"/>
        <v>1</v>
      </c>
      <c r="E980" s="126">
        <v>1</v>
      </c>
      <c r="F980" s="126"/>
      <c r="G980" s="127"/>
      <c r="H980" s="253"/>
      <c r="I980" s="129"/>
      <c r="J980" s="230"/>
      <c r="K980" s="148"/>
      <c r="L980" s="148"/>
      <c r="M980" s="148"/>
      <c r="N980" s="148"/>
      <c r="O980" s="148"/>
      <c r="P980" s="148"/>
      <c r="Q980" s="148"/>
      <c r="R980" s="148"/>
      <c r="S980" s="148"/>
      <c r="T980" s="148"/>
      <c r="U980" s="148"/>
      <c r="V980" s="148"/>
      <c r="W980" s="148"/>
      <c r="X980" s="148"/>
      <c r="Y980" s="148"/>
      <c r="Z980" s="148"/>
    </row>
    <row r="981" spans="1:26" x14ac:dyDescent="0.25">
      <c r="A981" s="230"/>
      <c r="B981" s="49"/>
      <c r="C981" s="234"/>
      <c r="D981" s="253"/>
      <c r="E981" s="253"/>
      <c r="F981" s="253"/>
      <c r="G981" s="253"/>
      <c r="H981" s="253"/>
      <c r="I981" s="129"/>
      <c r="J981" s="230"/>
      <c r="K981" s="148"/>
      <c r="L981" s="148"/>
      <c r="M981" s="148"/>
      <c r="N981" s="148"/>
      <c r="O981" s="148"/>
      <c r="P981" s="148"/>
      <c r="Q981" s="148"/>
      <c r="R981" s="148"/>
      <c r="S981" s="148"/>
      <c r="T981" s="148"/>
      <c r="U981" s="148"/>
      <c r="V981" s="148"/>
      <c r="W981" s="148"/>
      <c r="X981" s="148"/>
      <c r="Y981" s="148"/>
      <c r="Z981" s="148"/>
    </row>
    <row r="982" spans="1:26" x14ac:dyDescent="0.25">
      <c r="A982" s="230"/>
      <c r="B982" s="49"/>
      <c r="C982" s="234" t="s">
        <v>1480</v>
      </c>
      <c r="D982" s="253"/>
      <c r="E982" s="253"/>
      <c r="F982" s="253"/>
      <c r="G982" s="253"/>
      <c r="H982" s="253"/>
      <c r="I982" s="129"/>
      <c r="J982" s="230"/>
      <c r="K982" s="148"/>
      <c r="L982" s="148"/>
      <c r="M982" s="148"/>
      <c r="N982" s="148"/>
      <c r="O982" s="148"/>
      <c r="P982" s="148"/>
      <c r="Q982" s="148"/>
      <c r="R982" s="148"/>
      <c r="S982" s="148"/>
      <c r="T982" s="148"/>
      <c r="U982" s="148"/>
      <c r="V982" s="148"/>
      <c r="W982" s="148"/>
      <c r="X982" s="148"/>
      <c r="Y982" s="148"/>
      <c r="Z982" s="148"/>
    </row>
    <row r="983" spans="1:26" x14ac:dyDescent="0.25">
      <c r="A983" s="230"/>
      <c r="B983" s="49"/>
      <c r="C983" s="234"/>
      <c r="D983" s="253"/>
      <c r="E983" s="253"/>
      <c r="F983" s="253"/>
      <c r="G983" s="253"/>
      <c r="H983" s="253"/>
      <c r="I983" s="129"/>
      <c r="J983" s="230"/>
      <c r="K983" s="148"/>
      <c r="L983" s="148"/>
      <c r="M983" s="148"/>
      <c r="N983" s="148"/>
      <c r="O983" s="148"/>
      <c r="P983" s="148"/>
      <c r="Q983" s="148"/>
      <c r="R983" s="148"/>
      <c r="S983" s="148"/>
      <c r="T983" s="148"/>
      <c r="U983" s="148"/>
      <c r="V983" s="148"/>
      <c r="W983" s="148"/>
      <c r="X983" s="148"/>
      <c r="Y983" s="148"/>
      <c r="Z983" s="148"/>
    </row>
    <row r="984" spans="1:26" x14ac:dyDescent="0.25">
      <c r="A984" s="230"/>
      <c r="B984" s="49"/>
      <c r="C984" s="232" t="s">
        <v>726</v>
      </c>
      <c r="D984" s="231"/>
      <c r="E984" s="231" t="s">
        <v>1485</v>
      </c>
      <c r="F984" s="231" t="s">
        <v>712</v>
      </c>
      <c r="G984" s="231" t="s">
        <v>1486</v>
      </c>
      <c r="H984" s="253"/>
      <c r="I984" s="129"/>
      <c r="J984" s="230"/>
      <c r="K984" s="148"/>
      <c r="L984" s="148"/>
      <c r="M984" s="148"/>
      <c r="N984" s="148"/>
      <c r="O984" s="148"/>
      <c r="P984" s="148"/>
      <c r="Q984" s="148"/>
      <c r="R984" s="148"/>
      <c r="S984" s="148"/>
      <c r="T984" s="148"/>
      <c r="U984" s="148"/>
      <c r="V984" s="148"/>
      <c r="W984" s="148"/>
      <c r="X984" s="148"/>
      <c r="Y984" s="148"/>
      <c r="Z984" s="148"/>
    </row>
    <row r="985" spans="1:26" x14ac:dyDescent="0.25">
      <c r="A985" s="230"/>
      <c r="B985" s="49"/>
      <c r="C985" s="130" t="s">
        <v>5837</v>
      </c>
      <c r="D985" s="153">
        <f t="shared" ref="D985:D991" si="76">IF(E985="Justificado",0,1)</f>
        <v>1</v>
      </c>
      <c r="E985" s="126">
        <v>1</v>
      </c>
      <c r="F985" s="126"/>
      <c r="G985" s="127"/>
      <c r="H985" s="253"/>
      <c r="I985" s="129"/>
      <c r="J985" s="230"/>
      <c r="K985" s="148"/>
      <c r="L985" s="148"/>
      <c r="M985" s="148"/>
      <c r="N985" s="148"/>
      <c r="O985" s="148"/>
      <c r="P985" s="148"/>
      <c r="Q985" s="148"/>
      <c r="R985" s="148"/>
      <c r="S985" s="148"/>
      <c r="T985" s="148"/>
      <c r="U985" s="148"/>
      <c r="V985" s="148"/>
      <c r="W985" s="148"/>
      <c r="X985" s="148"/>
      <c r="Y985" s="148"/>
      <c r="Z985" s="148"/>
    </row>
    <row r="986" spans="1:26" ht="36" x14ac:dyDescent="0.25">
      <c r="A986" s="230"/>
      <c r="B986" s="49"/>
      <c r="C986" s="124" t="s">
        <v>1795</v>
      </c>
      <c r="D986" s="153">
        <f t="shared" si="76"/>
        <v>1</v>
      </c>
      <c r="E986" s="126">
        <v>1</v>
      </c>
      <c r="F986" s="126"/>
      <c r="G986" s="127"/>
      <c r="H986" s="253"/>
      <c r="I986" s="129"/>
      <c r="J986" s="230"/>
      <c r="K986" s="148"/>
      <c r="L986" s="148"/>
      <c r="M986" s="148"/>
      <c r="N986" s="148"/>
      <c r="O986" s="148"/>
      <c r="P986" s="148"/>
      <c r="Q986" s="148"/>
      <c r="R986" s="148"/>
      <c r="S986" s="148"/>
      <c r="T986" s="148"/>
      <c r="U986" s="148"/>
      <c r="V986" s="148"/>
      <c r="W986" s="148"/>
      <c r="X986" s="148"/>
      <c r="Y986" s="148"/>
      <c r="Z986" s="148"/>
    </row>
    <row r="987" spans="1:26" ht="36" x14ac:dyDescent="0.25">
      <c r="A987" s="230"/>
      <c r="B987" s="49"/>
      <c r="C987" s="124" t="s">
        <v>1796</v>
      </c>
      <c r="D987" s="153">
        <f t="shared" si="76"/>
        <v>1</v>
      </c>
      <c r="E987" s="126">
        <v>1</v>
      </c>
      <c r="F987" s="126"/>
      <c r="G987" s="127"/>
      <c r="H987" s="253"/>
      <c r="I987" s="129"/>
      <c r="J987" s="230"/>
      <c r="K987" s="148"/>
      <c r="L987" s="148"/>
      <c r="M987" s="148"/>
      <c r="N987" s="148"/>
      <c r="O987" s="148"/>
      <c r="P987" s="148"/>
      <c r="Q987" s="148"/>
      <c r="R987" s="148"/>
      <c r="S987" s="148"/>
      <c r="T987" s="148"/>
      <c r="U987" s="148"/>
      <c r="V987" s="148"/>
      <c r="W987" s="148"/>
      <c r="X987" s="148"/>
      <c r="Y987" s="148"/>
      <c r="Z987" s="148"/>
    </row>
    <row r="988" spans="1:26" ht="36" x14ac:dyDescent="0.25">
      <c r="A988" s="230"/>
      <c r="B988" s="49"/>
      <c r="C988" s="124" t="s">
        <v>1797</v>
      </c>
      <c r="D988" s="153">
        <f t="shared" si="76"/>
        <v>1</v>
      </c>
      <c r="E988" s="126">
        <v>1</v>
      </c>
      <c r="F988" s="126"/>
      <c r="G988" s="127"/>
      <c r="H988" s="253"/>
      <c r="I988" s="129"/>
      <c r="J988" s="230"/>
      <c r="K988" s="148"/>
      <c r="L988" s="148"/>
      <c r="M988" s="148"/>
      <c r="N988" s="148"/>
      <c r="O988" s="148"/>
      <c r="P988" s="148"/>
      <c r="Q988" s="148"/>
      <c r="R988" s="148"/>
      <c r="S988" s="148"/>
      <c r="T988" s="148"/>
      <c r="U988" s="148"/>
      <c r="V988" s="148"/>
      <c r="W988" s="148"/>
      <c r="X988" s="148"/>
      <c r="Y988" s="148"/>
      <c r="Z988" s="148"/>
    </row>
    <row r="989" spans="1:26" ht="24" x14ac:dyDescent="0.25">
      <c r="A989" s="230"/>
      <c r="B989" s="49"/>
      <c r="C989" s="124" t="s">
        <v>1798</v>
      </c>
      <c r="D989" s="153">
        <f t="shared" si="76"/>
        <v>1</v>
      </c>
      <c r="E989" s="126">
        <v>1</v>
      </c>
      <c r="F989" s="126"/>
      <c r="G989" s="127"/>
      <c r="H989" s="253"/>
      <c r="I989" s="129"/>
      <c r="J989" s="230"/>
      <c r="K989" s="148"/>
      <c r="L989" s="148"/>
      <c r="M989" s="148"/>
      <c r="N989" s="148"/>
      <c r="O989" s="148"/>
      <c r="P989" s="148"/>
      <c r="Q989" s="148"/>
      <c r="R989" s="148"/>
      <c r="S989" s="148"/>
      <c r="T989" s="148"/>
      <c r="U989" s="148"/>
      <c r="V989" s="148"/>
      <c r="W989" s="148"/>
      <c r="X989" s="148"/>
      <c r="Y989" s="148"/>
      <c r="Z989" s="148"/>
    </row>
    <row r="990" spans="1:26" ht="24" x14ac:dyDescent="0.25">
      <c r="A990" s="230"/>
      <c r="B990" s="49"/>
      <c r="C990" s="124" t="s">
        <v>1799</v>
      </c>
      <c r="D990" s="153">
        <f t="shared" si="76"/>
        <v>1</v>
      </c>
      <c r="E990" s="126">
        <v>1</v>
      </c>
      <c r="F990" s="126"/>
      <c r="G990" s="127"/>
      <c r="H990" s="253"/>
      <c r="I990" s="129"/>
      <c r="J990" s="230"/>
      <c r="K990" s="148"/>
      <c r="L990" s="148"/>
      <c r="M990" s="148"/>
      <c r="N990" s="148"/>
      <c r="O990" s="148"/>
      <c r="P990" s="148"/>
      <c r="Q990" s="148"/>
      <c r="R990" s="148"/>
      <c r="S990" s="148"/>
      <c r="T990" s="148"/>
      <c r="U990" s="148"/>
      <c r="V990" s="148"/>
      <c r="W990" s="148"/>
      <c r="X990" s="148"/>
      <c r="Y990" s="148"/>
      <c r="Z990" s="148"/>
    </row>
    <row r="991" spans="1:26" ht="36" x14ac:dyDescent="0.25">
      <c r="A991" s="230"/>
      <c r="B991" s="49"/>
      <c r="C991" s="124" t="s">
        <v>1800</v>
      </c>
      <c r="D991" s="153">
        <f t="shared" si="76"/>
        <v>1</v>
      </c>
      <c r="E991" s="126">
        <v>1</v>
      </c>
      <c r="F991" s="126"/>
      <c r="G991" s="127"/>
      <c r="H991" s="253"/>
      <c r="I991" s="129"/>
      <c r="J991" s="230"/>
      <c r="K991" s="148"/>
      <c r="L991" s="148"/>
      <c r="M991" s="148"/>
      <c r="N991" s="148"/>
      <c r="O991" s="148"/>
      <c r="P991" s="148"/>
      <c r="Q991" s="148"/>
      <c r="R991" s="148"/>
      <c r="S991" s="148"/>
      <c r="T991" s="148"/>
      <c r="U991" s="148"/>
      <c r="V991" s="148"/>
      <c r="W991" s="148"/>
      <c r="X991" s="148"/>
      <c r="Y991" s="148"/>
      <c r="Z991" s="148"/>
    </row>
    <row r="992" spans="1:26" ht="36" x14ac:dyDescent="0.25">
      <c r="A992" s="230"/>
      <c r="B992" s="49"/>
      <c r="C992" s="130" t="s">
        <v>5838</v>
      </c>
      <c r="D992" s="153">
        <f t="shared" ref="D992:D993" si="77">IF(E992="Justificado",0,1)</f>
        <v>1</v>
      </c>
      <c r="E992" s="126">
        <v>1</v>
      </c>
      <c r="F992" s="126"/>
      <c r="G992" s="127"/>
      <c r="H992" s="253"/>
      <c r="I992" s="129"/>
      <c r="J992" s="230"/>
      <c r="K992" s="148"/>
      <c r="L992" s="148"/>
      <c r="M992" s="148"/>
      <c r="N992" s="148"/>
      <c r="O992" s="148"/>
      <c r="P992" s="148"/>
      <c r="Q992" s="148"/>
      <c r="R992" s="148"/>
      <c r="S992" s="148"/>
      <c r="T992" s="148"/>
      <c r="U992" s="148"/>
      <c r="V992" s="148"/>
      <c r="W992" s="148"/>
      <c r="X992" s="148"/>
      <c r="Y992" s="148"/>
      <c r="Z992" s="148"/>
    </row>
    <row r="993" spans="1:26" x14ac:dyDescent="0.25">
      <c r="A993" s="230"/>
      <c r="B993" s="49"/>
      <c r="C993" s="124" t="s">
        <v>3090</v>
      </c>
      <c r="D993" s="153">
        <f t="shared" si="77"/>
        <v>1</v>
      </c>
      <c r="E993" s="126">
        <v>1</v>
      </c>
      <c r="F993" s="126"/>
      <c r="G993" s="127"/>
      <c r="H993" s="253"/>
      <c r="I993" s="129"/>
      <c r="J993" s="230"/>
      <c r="K993" s="148"/>
      <c r="L993" s="148"/>
      <c r="M993" s="148"/>
      <c r="N993" s="148"/>
      <c r="O993" s="148"/>
      <c r="P993" s="148"/>
      <c r="Q993" s="148"/>
      <c r="R993" s="148"/>
      <c r="S993" s="148"/>
      <c r="T993" s="148"/>
      <c r="U993" s="148"/>
      <c r="V993" s="148"/>
      <c r="W993" s="148"/>
      <c r="X993" s="148"/>
      <c r="Y993" s="148"/>
      <c r="Z993" s="148"/>
    </row>
    <row r="994" spans="1:26" x14ac:dyDescent="0.25">
      <c r="A994" s="230"/>
      <c r="B994" s="97"/>
      <c r="C994" s="254"/>
      <c r="D994" s="255"/>
      <c r="E994" s="255"/>
      <c r="F994" s="255"/>
      <c r="G994" s="255"/>
      <c r="H994" s="255"/>
      <c r="I994" s="98"/>
      <c r="J994" s="230"/>
      <c r="K994" s="148"/>
      <c r="L994" s="148"/>
      <c r="M994" s="148"/>
      <c r="N994" s="148"/>
      <c r="O994" s="148"/>
      <c r="P994" s="148"/>
      <c r="Q994" s="148"/>
      <c r="R994" s="148"/>
      <c r="S994" s="148"/>
      <c r="T994" s="148"/>
      <c r="U994" s="148"/>
      <c r="V994" s="148"/>
      <c r="W994" s="148"/>
      <c r="X994" s="148"/>
      <c r="Y994" s="148"/>
      <c r="Z994" s="148"/>
    </row>
    <row r="995" spans="1:26" x14ac:dyDescent="0.25">
      <c r="A995" s="230"/>
      <c r="B995" s="230"/>
      <c r="C995" s="256"/>
      <c r="D995" s="230"/>
      <c r="E995" s="230"/>
      <c r="F995" s="230"/>
      <c r="G995" s="230"/>
      <c r="H995" s="230"/>
      <c r="I995" s="230"/>
      <c r="J995" s="230"/>
      <c r="K995" s="148"/>
      <c r="L995" s="148"/>
      <c r="M995" s="148"/>
      <c r="N995" s="148"/>
      <c r="O995" s="148"/>
      <c r="P995" s="148"/>
      <c r="Q995" s="148"/>
      <c r="R995" s="148"/>
      <c r="S995" s="148"/>
      <c r="T995" s="148"/>
      <c r="U995" s="148"/>
      <c r="V995" s="148"/>
      <c r="W995" s="148"/>
      <c r="X995" s="148"/>
      <c r="Y995" s="148"/>
      <c r="Z995" s="148"/>
    </row>
    <row r="996" spans="1:26" x14ac:dyDescent="0.25">
      <c r="A996" s="230"/>
      <c r="B996" s="230"/>
      <c r="C996" s="256"/>
      <c r="D996" s="230"/>
      <c r="E996" s="230"/>
      <c r="F996" s="230"/>
      <c r="G996" s="230"/>
      <c r="H996" s="230"/>
      <c r="I996" s="230"/>
      <c r="J996" s="230"/>
      <c r="K996" s="148"/>
      <c r="L996" s="148"/>
      <c r="M996" s="148"/>
      <c r="N996" s="148"/>
      <c r="O996" s="148"/>
      <c r="P996" s="148"/>
      <c r="Q996" s="148"/>
      <c r="R996" s="148"/>
      <c r="S996" s="148"/>
      <c r="T996" s="148"/>
      <c r="U996" s="148"/>
      <c r="V996" s="148"/>
      <c r="W996" s="148"/>
      <c r="X996" s="148"/>
      <c r="Y996" s="148"/>
      <c r="Z996" s="148"/>
    </row>
    <row r="997" spans="1:26" x14ac:dyDescent="0.25">
      <c r="A997" s="230"/>
      <c r="B997" s="230"/>
      <c r="C997" s="256"/>
      <c r="D997" s="230"/>
      <c r="E997" s="230"/>
      <c r="F997" s="230"/>
      <c r="G997" s="230"/>
      <c r="H997" s="230"/>
      <c r="I997" s="230"/>
      <c r="J997" s="230"/>
      <c r="K997" s="148"/>
      <c r="L997" s="148"/>
      <c r="M997" s="148"/>
      <c r="N997" s="148"/>
      <c r="O997" s="148"/>
      <c r="P997" s="148"/>
      <c r="Q997" s="148"/>
      <c r="R997" s="148"/>
      <c r="S997" s="148"/>
      <c r="T997" s="148"/>
      <c r="U997" s="148"/>
      <c r="V997" s="148"/>
      <c r="W997" s="148"/>
      <c r="X997" s="148"/>
      <c r="Y997" s="148"/>
      <c r="Z997" s="148"/>
    </row>
    <row r="998" spans="1:26" x14ac:dyDescent="0.25">
      <c r="A998" s="230"/>
      <c r="B998" s="230"/>
      <c r="C998" s="256"/>
      <c r="D998" s="230"/>
      <c r="E998" s="230"/>
      <c r="F998" s="230"/>
      <c r="G998" s="230"/>
      <c r="H998" s="230"/>
      <c r="I998" s="230"/>
      <c r="J998" s="230"/>
      <c r="K998" s="148"/>
      <c r="L998" s="148"/>
      <c r="M998" s="148"/>
      <c r="N998" s="148"/>
      <c r="O998" s="148"/>
      <c r="P998" s="148"/>
      <c r="Q998" s="148"/>
      <c r="R998" s="148"/>
      <c r="S998" s="148"/>
      <c r="T998" s="148"/>
      <c r="U998" s="148"/>
      <c r="V998" s="148"/>
      <c r="W998" s="148"/>
      <c r="X998" s="148"/>
      <c r="Y998" s="148"/>
      <c r="Z998" s="148"/>
    </row>
    <row r="999" spans="1:26" x14ac:dyDescent="0.25">
      <c r="A999" s="230"/>
      <c r="B999" s="230"/>
      <c r="C999" s="256"/>
      <c r="D999" s="230"/>
      <c r="E999" s="230"/>
      <c r="F999" s="230"/>
      <c r="G999" s="230"/>
      <c r="H999" s="230"/>
      <c r="I999" s="230"/>
      <c r="J999" s="230"/>
      <c r="K999" s="148"/>
      <c r="L999" s="148"/>
      <c r="M999" s="148"/>
      <c r="N999" s="148"/>
      <c r="O999" s="148"/>
      <c r="P999" s="148"/>
      <c r="Q999" s="148"/>
      <c r="R999" s="148"/>
      <c r="S999" s="148"/>
      <c r="T999" s="148"/>
      <c r="U999" s="148"/>
      <c r="V999" s="148"/>
      <c r="W999" s="148"/>
      <c r="X999" s="148"/>
      <c r="Y999" s="148"/>
      <c r="Z999" s="148"/>
    </row>
    <row r="1000" spans="1:26" x14ac:dyDescent="0.25">
      <c r="A1000" s="230"/>
      <c r="B1000" s="230"/>
      <c r="C1000" s="256"/>
      <c r="D1000" s="230"/>
      <c r="E1000" s="230"/>
      <c r="F1000" s="230"/>
      <c r="G1000" s="230"/>
      <c r="H1000" s="230"/>
      <c r="I1000" s="230"/>
      <c r="J1000" s="230"/>
      <c r="K1000" s="148"/>
      <c r="L1000" s="148"/>
      <c r="M1000" s="148"/>
      <c r="N1000" s="148"/>
      <c r="O1000" s="148"/>
      <c r="P1000" s="148"/>
      <c r="Q1000" s="148"/>
      <c r="R1000" s="148"/>
      <c r="S1000" s="148"/>
      <c r="T1000" s="148"/>
      <c r="U1000" s="148"/>
      <c r="V1000" s="148"/>
      <c r="W1000" s="148"/>
      <c r="X1000" s="148"/>
      <c r="Y1000" s="148"/>
      <c r="Z1000" s="148"/>
    </row>
    <row r="1001" spans="1:26" ht="18.75" x14ac:dyDescent="0.25">
      <c r="A1001" s="234"/>
      <c r="B1001" s="407" t="s">
        <v>5839</v>
      </c>
      <c r="C1001" s="408"/>
      <c r="D1001" s="408"/>
      <c r="E1001" s="408"/>
      <c r="F1001" s="408"/>
      <c r="G1001" s="408"/>
      <c r="H1001" s="408"/>
      <c r="I1001" s="243"/>
      <c r="J1001" s="233"/>
      <c r="K1001" s="105"/>
      <c r="L1001" s="105"/>
      <c r="M1001" s="105"/>
      <c r="N1001" s="105"/>
      <c r="O1001" s="105"/>
      <c r="P1001" s="105"/>
      <c r="Q1001" s="105"/>
      <c r="R1001" s="105"/>
      <c r="S1001" s="105"/>
      <c r="T1001" s="105"/>
      <c r="U1001" s="105"/>
      <c r="V1001" s="105"/>
      <c r="W1001" s="105"/>
      <c r="X1001" s="105"/>
      <c r="Y1001" s="105"/>
      <c r="Z1001" s="105"/>
    </row>
    <row r="1002" spans="1:26" x14ac:dyDescent="0.25">
      <c r="A1002" s="234"/>
      <c r="B1002" s="232"/>
      <c r="C1002" s="232"/>
      <c r="D1002" s="232"/>
      <c r="E1002" s="232"/>
      <c r="F1002" s="232"/>
      <c r="G1002" s="232"/>
      <c r="H1002" s="232"/>
      <c r="I1002" s="232"/>
      <c r="J1002" s="233"/>
      <c r="K1002" s="105"/>
      <c r="L1002" s="105"/>
      <c r="M1002" s="105"/>
      <c r="N1002" s="105"/>
      <c r="O1002" s="105"/>
      <c r="P1002" s="105"/>
      <c r="Q1002" s="105"/>
      <c r="R1002" s="105"/>
      <c r="S1002" s="105"/>
      <c r="T1002" s="105"/>
      <c r="U1002" s="105"/>
      <c r="V1002" s="105"/>
      <c r="W1002" s="105"/>
      <c r="X1002" s="105"/>
      <c r="Y1002" s="105"/>
      <c r="Z1002" s="105"/>
    </row>
    <row r="1003" spans="1:26" x14ac:dyDescent="0.25">
      <c r="A1003" s="234"/>
      <c r="B1003" s="232"/>
      <c r="C1003" s="244" t="s">
        <v>1478</v>
      </c>
      <c r="D1003" s="244"/>
      <c r="E1003" s="245">
        <f>IF(SUM(D1012:D1040)=0,"NA",SUM(E1012:E1040)/SUM(D1012:D1040))</f>
        <v>1</v>
      </c>
      <c r="F1003" s="246"/>
      <c r="G1003" s="248"/>
      <c r="H1003" s="234"/>
      <c r="I1003" s="232"/>
      <c r="J1003" s="233"/>
      <c r="K1003" s="105"/>
      <c r="L1003" s="105"/>
      <c r="M1003" s="105"/>
      <c r="N1003" s="105"/>
      <c r="O1003" s="105"/>
      <c r="P1003" s="105"/>
      <c r="Q1003" s="105"/>
      <c r="R1003" s="105"/>
      <c r="S1003" s="105"/>
      <c r="T1003" s="105"/>
      <c r="U1003" s="105"/>
      <c r="V1003" s="105"/>
      <c r="W1003" s="105"/>
      <c r="X1003" s="105"/>
      <c r="Y1003" s="105"/>
      <c r="Z1003" s="105"/>
    </row>
    <row r="1004" spans="1:26" x14ac:dyDescent="0.25">
      <c r="A1004" s="234"/>
      <c r="B1004" s="234"/>
      <c r="C1004" s="244" t="s">
        <v>1480</v>
      </c>
      <c r="D1004" s="244"/>
      <c r="E1004" s="245">
        <f>IF(SUM(D1012:D1040)=0,"NA",SUM(E1045:E1053)/SUM(D1045:D1053))</f>
        <v>1</v>
      </c>
      <c r="F1004" s="246"/>
      <c r="G1004" s="248"/>
      <c r="H1004" s="234"/>
      <c r="I1004" s="232"/>
      <c r="J1004" s="233"/>
      <c r="K1004" s="105"/>
      <c r="L1004" s="105"/>
      <c r="M1004" s="105"/>
      <c r="N1004" s="105"/>
      <c r="O1004" s="105"/>
      <c r="P1004" s="105"/>
      <c r="Q1004" s="105"/>
      <c r="R1004" s="105"/>
      <c r="S1004" s="105"/>
      <c r="T1004" s="105"/>
      <c r="U1004" s="105"/>
      <c r="V1004" s="105"/>
      <c r="W1004" s="105"/>
      <c r="X1004" s="105"/>
      <c r="Y1004" s="105"/>
      <c r="Z1004" s="105"/>
    </row>
    <row r="1005" spans="1:26" x14ac:dyDescent="0.25">
      <c r="A1005" s="234"/>
      <c r="B1005" s="234"/>
      <c r="C1005" s="244" t="s">
        <v>1482</v>
      </c>
      <c r="D1005" s="244"/>
      <c r="E1005" s="177">
        <f>IF(SUM(D1012:D1040)=0,"NA",E1003*0.6+E1004*0.4)</f>
        <v>1</v>
      </c>
      <c r="F1005" s="249"/>
      <c r="G1005" s="235" t="s">
        <v>4551</v>
      </c>
      <c r="H1005" s="234"/>
      <c r="I1005" s="232"/>
      <c r="J1005" s="233"/>
      <c r="K1005" s="105"/>
      <c r="L1005" s="105"/>
      <c r="M1005" s="105"/>
      <c r="N1005" s="105"/>
      <c r="O1005" s="105"/>
      <c r="P1005" s="105"/>
      <c r="Q1005" s="105"/>
      <c r="R1005" s="105"/>
      <c r="S1005" s="105"/>
      <c r="T1005" s="105"/>
      <c r="U1005" s="105"/>
      <c r="V1005" s="105"/>
      <c r="W1005" s="105"/>
      <c r="X1005" s="105"/>
      <c r="Y1005" s="105"/>
      <c r="Z1005" s="105"/>
    </row>
    <row r="1006" spans="1:26" x14ac:dyDescent="0.25">
      <c r="A1006" s="234"/>
      <c r="B1006" s="234"/>
      <c r="C1006" s="234"/>
      <c r="D1006" s="234"/>
      <c r="E1006" s="236"/>
      <c r="F1006" s="236"/>
      <c r="G1006" s="234"/>
      <c r="H1006" s="234"/>
      <c r="I1006" s="232"/>
      <c r="J1006" s="233"/>
      <c r="K1006" s="105"/>
      <c r="L1006" s="105"/>
      <c r="M1006" s="105"/>
      <c r="N1006" s="105"/>
      <c r="O1006" s="105"/>
      <c r="P1006" s="105"/>
      <c r="Q1006" s="105"/>
      <c r="R1006" s="105"/>
      <c r="S1006" s="105"/>
      <c r="T1006" s="105"/>
      <c r="U1006" s="105"/>
      <c r="V1006" s="105"/>
      <c r="W1006" s="105"/>
      <c r="X1006" s="105"/>
      <c r="Y1006" s="105"/>
      <c r="Z1006" s="105"/>
    </row>
    <row r="1007" spans="1:26" x14ac:dyDescent="0.25">
      <c r="A1007" s="230"/>
      <c r="B1007" s="231"/>
      <c r="C1007" s="232"/>
      <c r="D1007" s="231"/>
      <c r="E1007" s="231"/>
      <c r="F1007" s="231"/>
      <c r="G1007" s="231"/>
      <c r="H1007" s="232"/>
      <c r="I1007" s="232"/>
      <c r="J1007" s="233"/>
      <c r="K1007" s="148"/>
      <c r="L1007" s="148"/>
      <c r="M1007" s="148"/>
      <c r="N1007" s="148"/>
      <c r="O1007" s="148"/>
      <c r="P1007" s="148"/>
      <c r="Q1007" s="148"/>
      <c r="R1007" s="148"/>
      <c r="S1007" s="148"/>
      <c r="T1007" s="148"/>
      <c r="U1007" s="148"/>
      <c r="V1007" s="148"/>
      <c r="W1007" s="148"/>
      <c r="X1007" s="148"/>
      <c r="Y1007" s="148"/>
      <c r="Z1007" s="148"/>
    </row>
    <row r="1008" spans="1:26" x14ac:dyDescent="0.25">
      <c r="A1008" s="230"/>
      <c r="B1008" s="91"/>
      <c r="C1008" s="251"/>
      <c r="D1008" s="252"/>
      <c r="E1008" s="409"/>
      <c r="F1008" s="410"/>
      <c r="G1008" s="410"/>
      <c r="H1008" s="252"/>
      <c r="I1008" s="92"/>
      <c r="J1008" s="233"/>
      <c r="K1008" s="148"/>
      <c r="L1008" s="148"/>
      <c r="M1008" s="148"/>
      <c r="N1008" s="148"/>
      <c r="O1008" s="148"/>
      <c r="P1008" s="148"/>
      <c r="Q1008" s="148"/>
      <c r="R1008" s="148"/>
      <c r="S1008" s="148"/>
      <c r="T1008" s="148"/>
      <c r="U1008" s="148"/>
      <c r="V1008" s="148"/>
      <c r="W1008" s="148"/>
      <c r="X1008" s="148"/>
      <c r="Y1008" s="148"/>
      <c r="Z1008" s="148"/>
    </row>
    <row r="1009" spans="1:26" x14ac:dyDescent="0.25">
      <c r="A1009" s="230"/>
      <c r="B1009" s="49"/>
      <c r="C1009" s="234" t="s">
        <v>1484</v>
      </c>
      <c r="D1009" s="253"/>
      <c r="E1009" s="253"/>
      <c r="F1009" s="253"/>
      <c r="G1009" s="253"/>
      <c r="H1009" s="253"/>
      <c r="I1009" s="93"/>
      <c r="J1009" s="233"/>
      <c r="K1009" s="148"/>
      <c r="L1009" s="148"/>
      <c r="M1009" s="148"/>
      <c r="N1009" s="148"/>
      <c r="O1009" s="148"/>
      <c r="P1009" s="148"/>
      <c r="Q1009" s="148"/>
      <c r="R1009" s="148"/>
      <c r="S1009" s="148"/>
      <c r="T1009" s="148"/>
      <c r="U1009" s="148"/>
      <c r="V1009" s="148"/>
      <c r="W1009" s="148"/>
      <c r="X1009" s="148"/>
      <c r="Y1009" s="148"/>
      <c r="Z1009" s="148"/>
    </row>
    <row r="1010" spans="1:26" x14ac:dyDescent="0.25">
      <c r="A1010" s="230"/>
      <c r="B1010" s="123"/>
      <c r="C1010" s="234"/>
      <c r="D1010" s="253"/>
      <c r="E1010" s="253"/>
      <c r="F1010" s="253"/>
      <c r="G1010" s="253"/>
      <c r="H1010" s="253"/>
      <c r="I1010" s="93"/>
      <c r="J1010" s="233"/>
      <c r="K1010" s="148"/>
      <c r="L1010" s="148"/>
      <c r="M1010" s="148"/>
      <c r="N1010" s="148"/>
      <c r="O1010" s="148"/>
      <c r="P1010" s="148"/>
      <c r="Q1010" s="148"/>
      <c r="R1010" s="148"/>
      <c r="S1010" s="148"/>
      <c r="T1010" s="148"/>
      <c r="U1010" s="148"/>
      <c r="V1010" s="148"/>
      <c r="W1010" s="148"/>
      <c r="X1010" s="148"/>
      <c r="Y1010" s="148"/>
      <c r="Z1010" s="148"/>
    </row>
    <row r="1011" spans="1:26" x14ac:dyDescent="0.25">
      <c r="A1011" s="230"/>
      <c r="B1011" s="123"/>
      <c r="C1011" s="232" t="s">
        <v>726</v>
      </c>
      <c r="D1011" s="231"/>
      <c r="E1011" s="231" t="s">
        <v>1485</v>
      </c>
      <c r="F1011" s="231" t="s">
        <v>712</v>
      </c>
      <c r="G1011" s="231" t="s">
        <v>1486</v>
      </c>
      <c r="H1011" s="253"/>
      <c r="I1011" s="93"/>
      <c r="J1011" s="233"/>
      <c r="K1011" s="148"/>
      <c r="L1011" s="148"/>
      <c r="M1011" s="148"/>
      <c r="N1011" s="148"/>
      <c r="O1011" s="148"/>
      <c r="P1011" s="148"/>
      <c r="Q1011" s="148"/>
      <c r="R1011" s="148"/>
      <c r="S1011" s="148"/>
      <c r="T1011" s="148"/>
      <c r="U1011" s="148"/>
      <c r="V1011" s="148"/>
      <c r="W1011" s="148"/>
      <c r="X1011" s="148"/>
      <c r="Y1011" s="148"/>
      <c r="Z1011" s="148"/>
    </row>
    <row r="1012" spans="1:26" x14ac:dyDescent="0.25">
      <c r="A1012" s="230"/>
      <c r="B1012" s="49"/>
      <c r="C1012" s="124" t="s">
        <v>1487</v>
      </c>
      <c r="D1012" s="153">
        <f>IF(E1012="Justificado",0,1)</f>
        <v>1</v>
      </c>
      <c r="E1012" s="126">
        <v>1</v>
      </c>
      <c r="F1012" s="126"/>
      <c r="G1012" s="127"/>
      <c r="H1012" s="253"/>
      <c r="I1012" s="93"/>
      <c r="J1012" s="230"/>
      <c r="K1012" s="148"/>
      <c r="L1012" s="148"/>
      <c r="M1012" s="148"/>
      <c r="N1012" s="148"/>
      <c r="O1012" s="148"/>
      <c r="P1012" s="148"/>
      <c r="Q1012" s="148"/>
      <c r="R1012" s="148"/>
      <c r="S1012" s="148"/>
      <c r="T1012" s="148"/>
      <c r="U1012" s="148"/>
      <c r="V1012" s="148"/>
      <c r="W1012" s="148"/>
      <c r="X1012" s="148"/>
      <c r="Y1012" s="148"/>
      <c r="Z1012" s="148"/>
    </row>
    <row r="1013" spans="1:26" ht="24" x14ac:dyDescent="0.25">
      <c r="A1013" s="230"/>
      <c r="B1013" s="49"/>
      <c r="C1013" s="124" t="s">
        <v>1488</v>
      </c>
      <c r="D1013" s="153">
        <f>IF(E1013="Justificado",0,1)</f>
        <v>1</v>
      </c>
      <c r="E1013" s="126">
        <v>1</v>
      </c>
      <c r="F1013" s="126"/>
      <c r="G1013" s="127"/>
      <c r="H1013" s="253"/>
      <c r="I1013" s="93"/>
      <c r="J1013" s="230"/>
      <c r="K1013" s="148"/>
      <c r="L1013" s="148"/>
      <c r="M1013" s="148"/>
      <c r="N1013" s="148"/>
      <c r="O1013" s="148"/>
      <c r="P1013" s="148"/>
      <c r="Q1013" s="148"/>
      <c r="R1013" s="148"/>
      <c r="S1013" s="148"/>
      <c r="T1013" s="148"/>
      <c r="U1013" s="148"/>
      <c r="V1013" s="148"/>
      <c r="W1013" s="148"/>
      <c r="X1013" s="148"/>
      <c r="Y1013" s="148"/>
      <c r="Z1013" s="148"/>
    </row>
    <row r="1014" spans="1:26" x14ac:dyDescent="0.25">
      <c r="A1014" s="230"/>
      <c r="B1014" s="49"/>
      <c r="C1014" s="128" t="s">
        <v>5840</v>
      </c>
      <c r="D1014" s="153">
        <f t="shared" ref="D1014:D1028" si="78">IF(E1014="Justificado",0,1)</f>
        <v>1</v>
      </c>
      <c r="E1014" s="126">
        <v>1</v>
      </c>
      <c r="F1014" s="126"/>
      <c r="G1014" s="127"/>
      <c r="H1014" s="253"/>
      <c r="I1014" s="93"/>
      <c r="J1014" s="230"/>
      <c r="K1014" s="148"/>
      <c r="L1014" s="148"/>
      <c r="M1014" s="148"/>
      <c r="N1014" s="148"/>
      <c r="O1014" s="148"/>
      <c r="P1014" s="148"/>
      <c r="Q1014" s="148"/>
      <c r="R1014" s="148"/>
      <c r="S1014" s="148"/>
      <c r="T1014" s="148"/>
      <c r="U1014" s="148"/>
      <c r="V1014" s="148"/>
      <c r="W1014" s="148"/>
      <c r="X1014" s="148"/>
      <c r="Y1014" s="148"/>
      <c r="Z1014" s="148"/>
    </row>
    <row r="1015" spans="1:26" x14ac:dyDescent="0.25">
      <c r="A1015" s="230"/>
      <c r="B1015" s="49"/>
      <c r="C1015" s="128" t="s">
        <v>5841</v>
      </c>
      <c r="D1015" s="153">
        <f t="shared" si="78"/>
        <v>1</v>
      </c>
      <c r="E1015" s="126">
        <v>1</v>
      </c>
      <c r="F1015" s="126"/>
      <c r="G1015" s="127"/>
      <c r="H1015" s="253"/>
      <c r="I1015" s="93"/>
      <c r="J1015" s="230"/>
      <c r="K1015" s="148"/>
      <c r="L1015" s="148"/>
      <c r="M1015" s="148"/>
      <c r="N1015" s="148"/>
      <c r="O1015" s="148"/>
      <c r="P1015" s="148"/>
      <c r="Q1015" s="148"/>
      <c r="R1015" s="148"/>
      <c r="S1015" s="148"/>
      <c r="T1015" s="148"/>
      <c r="U1015" s="148"/>
      <c r="V1015" s="148"/>
      <c r="W1015" s="148"/>
      <c r="X1015" s="148"/>
      <c r="Y1015" s="148"/>
      <c r="Z1015" s="148"/>
    </row>
    <row r="1016" spans="1:26" x14ac:dyDescent="0.25">
      <c r="A1016" s="230"/>
      <c r="B1016" s="49"/>
      <c r="C1016" s="128" t="s">
        <v>5842</v>
      </c>
      <c r="D1016" s="153">
        <f t="shared" si="78"/>
        <v>1</v>
      </c>
      <c r="E1016" s="126">
        <v>1</v>
      </c>
      <c r="F1016" s="126"/>
      <c r="G1016" s="127"/>
      <c r="H1016" s="253"/>
      <c r="I1016" s="93"/>
      <c r="J1016" s="230"/>
      <c r="K1016" s="148"/>
      <c r="L1016" s="148"/>
      <c r="M1016" s="148"/>
      <c r="N1016" s="148"/>
      <c r="O1016" s="148"/>
      <c r="P1016" s="148"/>
      <c r="Q1016" s="148"/>
      <c r="R1016" s="148"/>
      <c r="S1016" s="148"/>
      <c r="T1016" s="148"/>
      <c r="U1016" s="148"/>
      <c r="V1016" s="148"/>
      <c r="W1016" s="148"/>
      <c r="X1016" s="148"/>
      <c r="Y1016" s="148"/>
      <c r="Z1016" s="148"/>
    </row>
    <row r="1017" spans="1:26" ht="36" x14ac:dyDescent="0.25">
      <c r="A1017" s="230"/>
      <c r="B1017" s="49"/>
      <c r="C1017" s="128" t="s">
        <v>5843</v>
      </c>
      <c r="D1017" s="153">
        <f t="shared" si="78"/>
        <v>1</v>
      </c>
      <c r="E1017" s="126">
        <v>1</v>
      </c>
      <c r="F1017" s="126"/>
      <c r="G1017" s="127"/>
      <c r="H1017" s="253"/>
      <c r="I1017" s="93"/>
      <c r="J1017" s="230"/>
      <c r="K1017" s="148"/>
      <c r="L1017" s="148"/>
      <c r="M1017" s="148"/>
      <c r="N1017" s="148"/>
      <c r="O1017" s="148"/>
      <c r="P1017" s="148"/>
      <c r="Q1017" s="148"/>
      <c r="R1017" s="148"/>
      <c r="S1017" s="148"/>
      <c r="T1017" s="148"/>
      <c r="U1017" s="148"/>
      <c r="V1017" s="148"/>
      <c r="W1017" s="148"/>
      <c r="X1017" s="148"/>
      <c r="Y1017" s="148"/>
      <c r="Z1017" s="148"/>
    </row>
    <row r="1018" spans="1:26" x14ac:dyDescent="0.25">
      <c r="A1018" s="230"/>
      <c r="B1018" s="49"/>
      <c r="C1018" s="124" t="s">
        <v>4894</v>
      </c>
      <c r="D1018" s="153">
        <f t="shared" si="78"/>
        <v>1</v>
      </c>
      <c r="E1018" s="126">
        <v>1</v>
      </c>
      <c r="F1018" s="126"/>
      <c r="G1018" s="127"/>
      <c r="H1018" s="253"/>
      <c r="I1018" s="93"/>
      <c r="J1018" s="230"/>
      <c r="K1018" s="148"/>
      <c r="L1018" s="148"/>
      <c r="M1018" s="148"/>
      <c r="N1018" s="148"/>
      <c r="O1018" s="148"/>
      <c r="P1018" s="148"/>
      <c r="Q1018" s="148"/>
      <c r="R1018" s="148"/>
      <c r="S1018" s="148"/>
      <c r="T1018" s="148"/>
      <c r="U1018" s="148"/>
      <c r="V1018" s="148"/>
      <c r="W1018" s="148"/>
      <c r="X1018" s="148"/>
      <c r="Y1018" s="148"/>
      <c r="Z1018" s="148"/>
    </row>
    <row r="1019" spans="1:26" ht="24" x14ac:dyDescent="0.25">
      <c r="A1019" s="230"/>
      <c r="B1019" s="49"/>
      <c r="C1019" s="124" t="s">
        <v>4895</v>
      </c>
      <c r="D1019" s="153">
        <f t="shared" si="78"/>
        <v>1</v>
      </c>
      <c r="E1019" s="126">
        <v>1</v>
      </c>
      <c r="F1019" s="126"/>
      <c r="G1019" s="127"/>
      <c r="H1019" s="253"/>
      <c r="I1019" s="93"/>
      <c r="J1019" s="230"/>
      <c r="K1019" s="148"/>
      <c r="L1019" s="148"/>
      <c r="M1019" s="148"/>
      <c r="N1019" s="148"/>
      <c r="O1019" s="148"/>
      <c r="P1019" s="148"/>
      <c r="Q1019" s="148"/>
      <c r="R1019" s="148"/>
      <c r="S1019" s="148"/>
      <c r="T1019" s="148"/>
      <c r="U1019" s="148"/>
      <c r="V1019" s="148"/>
      <c r="W1019" s="148"/>
      <c r="X1019" s="148"/>
      <c r="Y1019" s="148"/>
      <c r="Z1019" s="148"/>
    </row>
    <row r="1020" spans="1:26" x14ac:dyDescent="0.25">
      <c r="A1020" s="230"/>
      <c r="B1020" s="49"/>
      <c r="C1020" s="128" t="s">
        <v>5844</v>
      </c>
      <c r="D1020" s="153">
        <f t="shared" si="78"/>
        <v>1</v>
      </c>
      <c r="E1020" s="126">
        <v>1</v>
      </c>
      <c r="F1020" s="126"/>
      <c r="G1020" s="127"/>
      <c r="H1020" s="253"/>
      <c r="I1020" s="93"/>
      <c r="J1020" s="230"/>
      <c r="K1020" s="148"/>
      <c r="L1020" s="148"/>
      <c r="M1020" s="148"/>
      <c r="N1020" s="148"/>
      <c r="O1020" s="148"/>
      <c r="P1020" s="148"/>
      <c r="Q1020" s="148"/>
      <c r="R1020" s="148"/>
      <c r="S1020" s="148"/>
      <c r="T1020" s="148"/>
      <c r="U1020" s="148"/>
      <c r="V1020" s="148"/>
      <c r="W1020" s="148"/>
      <c r="X1020" s="148"/>
      <c r="Y1020" s="148"/>
      <c r="Z1020" s="148"/>
    </row>
    <row r="1021" spans="1:26" ht="84" x14ac:dyDescent="0.25">
      <c r="A1021" s="230"/>
      <c r="B1021" s="49"/>
      <c r="C1021" s="128" t="s">
        <v>5845</v>
      </c>
      <c r="D1021" s="153">
        <f t="shared" si="78"/>
        <v>1</v>
      </c>
      <c r="E1021" s="126">
        <v>1</v>
      </c>
      <c r="F1021" s="126"/>
      <c r="G1021" s="127"/>
      <c r="H1021" s="253"/>
      <c r="I1021" s="93"/>
      <c r="J1021" s="230"/>
      <c r="K1021" s="148"/>
      <c r="L1021" s="148"/>
      <c r="M1021" s="148"/>
      <c r="N1021" s="148"/>
      <c r="O1021" s="148"/>
      <c r="P1021" s="148"/>
      <c r="Q1021" s="148"/>
      <c r="R1021" s="148"/>
      <c r="S1021" s="148"/>
      <c r="T1021" s="148"/>
      <c r="U1021" s="148"/>
      <c r="V1021" s="148"/>
      <c r="W1021" s="148"/>
      <c r="X1021" s="148"/>
      <c r="Y1021" s="148"/>
      <c r="Z1021" s="148"/>
    </row>
    <row r="1022" spans="1:26" ht="36" x14ac:dyDescent="0.25">
      <c r="A1022" s="230"/>
      <c r="B1022" s="49"/>
      <c r="C1022" s="128" t="s">
        <v>5846</v>
      </c>
      <c r="D1022" s="153">
        <f t="shared" si="78"/>
        <v>1</v>
      </c>
      <c r="E1022" s="126">
        <v>1</v>
      </c>
      <c r="F1022" s="126"/>
      <c r="G1022" s="127"/>
      <c r="H1022" s="253"/>
      <c r="I1022" s="93"/>
      <c r="J1022" s="230"/>
      <c r="K1022" s="148"/>
      <c r="L1022" s="148"/>
      <c r="M1022" s="148"/>
      <c r="N1022" s="148"/>
      <c r="O1022" s="148"/>
      <c r="P1022" s="148"/>
      <c r="Q1022" s="148"/>
      <c r="R1022" s="148"/>
      <c r="S1022" s="148"/>
      <c r="T1022" s="148"/>
      <c r="U1022" s="148"/>
      <c r="V1022" s="148"/>
      <c r="W1022" s="148"/>
      <c r="X1022" s="148"/>
      <c r="Y1022" s="148"/>
      <c r="Z1022" s="148"/>
    </row>
    <row r="1023" spans="1:26" ht="36" x14ac:dyDescent="0.25">
      <c r="A1023" s="230"/>
      <c r="B1023" s="49"/>
      <c r="C1023" s="128" t="s">
        <v>5847</v>
      </c>
      <c r="D1023" s="153">
        <f t="shared" si="78"/>
        <v>1</v>
      </c>
      <c r="E1023" s="126">
        <v>1</v>
      </c>
      <c r="F1023" s="126"/>
      <c r="G1023" s="127"/>
      <c r="H1023" s="253"/>
      <c r="I1023" s="93"/>
      <c r="J1023" s="230"/>
      <c r="K1023" s="148"/>
      <c r="L1023" s="148"/>
      <c r="M1023" s="148"/>
      <c r="N1023" s="148"/>
      <c r="O1023" s="148"/>
      <c r="P1023" s="148"/>
      <c r="Q1023" s="148"/>
      <c r="R1023" s="148"/>
      <c r="S1023" s="148"/>
      <c r="T1023" s="148"/>
      <c r="U1023" s="148"/>
      <c r="V1023" s="148"/>
      <c r="W1023" s="148"/>
      <c r="X1023" s="148"/>
      <c r="Y1023" s="148"/>
      <c r="Z1023" s="148"/>
    </row>
    <row r="1024" spans="1:26" x14ac:dyDescent="0.25">
      <c r="A1024" s="230"/>
      <c r="B1024" s="49"/>
      <c r="C1024" s="128" t="s">
        <v>5848</v>
      </c>
      <c r="D1024" s="153">
        <f t="shared" si="78"/>
        <v>1</v>
      </c>
      <c r="E1024" s="126">
        <v>1</v>
      </c>
      <c r="F1024" s="126"/>
      <c r="G1024" s="127"/>
      <c r="H1024" s="253"/>
      <c r="I1024" s="93"/>
      <c r="J1024" s="230"/>
      <c r="K1024" s="148"/>
      <c r="L1024" s="148"/>
      <c r="M1024" s="148"/>
      <c r="N1024" s="148"/>
      <c r="O1024" s="148"/>
      <c r="P1024" s="148"/>
      <c r="Q1024" s="148"/>
      <c r="R1024" s="148"/>
      <c r="S1024" s="148"/>
      <c r="T1024" s="148"/>
      <c r="U1024" s="148"/>
      <c r="V1024" s="148"/>
      <c r="W1024" s="148"/>
      <c r="X1024" s="148"/>
      <c r="Y1024" s="148"/>
      <c r="Z1024" s="148"/>
    </row>
    <row r="1025" spans="1:26" x14ac:dyDescent="0.25">
      <c r="A1025" s="230"/>
      <c r="B1025" s="49"/>
      <c r="C1025" s="128" t="s">
        <v>5849</v>
      </c>
      <c r="D1025" s="153">
        <f t="shared" si="78"/>
        <v>1</v>
      </c>
      <c r="E1025" s="126">
        <v>1</v>
      </c>
      <c r="F1025" s="126"/>
      <c r="G1025" s="127"/>
      <c r="H1025" s="253"/>
      <c r="I1025" s="93"/>
      <c r="J1025" s="230"/>
      <c r="K1025" s="148"/>
      <c r="L1025" s="148"/>
      <c r="M1025" s="148"/>
      <c r="N1025" s="148"/>
      <c r="O1025" s="148"/>
      <c r="P1025" s="148"/>
      <c r="Q1025" s="148"/>
      <c r="R1025" s="148"/>
      <c r="S1025" s="148"/>
      <c r="T1025" s="148"/>
      <c r="U1025" s="148"/>
      <c r="V1025" s="148"/>
      <c r="W1025" s="148"/>
      <c r="X1025" s="148"/>
      <c r="Y1025" s="148"/>
      <c r="Z1025" s="148"/>
    </row>
    <row r="1026" spans="1:26" ht="24" x14ac:dyDescent="0.25">
      <c r="A1026" s="230"/>
      <c r="B1026" s="49"/>
      <c r="C1026" s="128" t="s">
        <v>5850</v>
      </c>
      <c r="D1026" s="153">
        <f t="shared" si="78"/>
        <v>1</v>
      </c>
      <c r="E1026" s="126">
        <v>1</v>
      </c>
      <c r="F1026" s="126"/>
      <c r="G1026" s="127"/>
      <c r="H1026" s="253"/>
      <c r="I1026" s="93"/>
      <c r="J1026" s="230"/>
      <c r="K1026" s="148"/>
      <c r="L1026" s="148"/>
      <c r="M1026" s="148"/>
      <c r="N1026" s="148"/>
      <c r="O1026" s="148"/>
      <c r="P1026" s="148"/>
      <c r="Q1026" s="148"/>
      <c r="R1026" s="148"/>
      <c r="S1026" s="148"/>
      <c r="T1026" s="148"/>
      <c r="U1026" s="148"/>
      <c r="V1026" s="148"/>
      <c r="W1026" s="148"/>
      <c r="X1026" s="148"/>
      <c r="Y1026" s="148"/>
      <c r="Z1026" s="148"/>
    </row>
    <row r="1027" spans="1:26" x14ac:dyDescent="0.25">
      <c r="A1027" s="230"/>
      <c r="B1027" s="49"/>
      <c r="C1027" s="128" t="s">
        <v>5851</v>
      </c>
      <c r="D1027" s="153">
        <f t="shared" si="78"/>
        <v>1</v>
      </c>
      <c r="E1027" s="126">
        <v>1</v>
      </c>
      <c r="F1027" s="126"/>
      <c r="G1027" s="127"/>
      <c r="H1027" s="253"/>
      <c r="I1027" s="93"/>
      <c r="J1027" s="230"/>
      <c r="K1027" s="148"/>
      <c r="L1027" s="148"/>
      <c r="M1027" s="148"/>
      <c r="N1027" s="148"/>
      <c r="O1027" s="148"/>
      <c r="P1027" s="148"/>
      <c r="Q1027" s="148"/>
      <c r="R1027" s="148"/>
      <c r="S1027" s="148"/>
      <c r="T1027" s="148"/>
      <c r="U1027" s="148"/>
      <c r="V1027" s="148"/>
      <c r="W1027" s="148"/>
      <c r="X1027" s="148"/>
      <c r="Y1027" s="148"/>
      <c r="Z1027" s="148"/>
    </row>
    <row r="1028" spans="1:26" ht="36" x14ac:dyDescent="0.25">
      <c r="A1028" s="230"/>
      <c r="B1028" s="49"/>
      <c r="C1028" s="128" t="s">
        <v>5852</v>
      </c>
      <c r="D1028" s="153">
        <f t="shared" si="78"/>
        <v>1</v>
      </c>
      <c r="E1028" s="126">
        <v>1</v>
      </c>
      <c r="F1028" s="126"/>
      <c r="G1028" s="127"/>
      <c r="H1028" s="253"/>
      <c r="I1028" s="93"/>
      <c r="J1028" s="230"/>
      <c r="K1028" s="148"/>
      <c r="L1028" s="148"/>
      <c r="M1028" s="148"/>
      <c r="N1028" s="148"/>
      <c r="O1028" s="148"/>
      <c r="P1028" s="148"/>
      <c r="Q1028" s="148"/>
      <c r="R1028" s="148"/>
      <c r="S1028" s="148"/>
      <c r="T1028" s="148"/>
      <c r="U1028" s="148"/>
      <c r="V1028" s="148"/>
      <c r="W1028" s="148"/>
      <c r="X1028" s="148"/>
      <c r="Y1028" s="148"/>
      <c r="Z1028" s="148"/>
    </row>
    <row r="1029" spans="1:26" x14ac:dyDescent="0.25">
      <c r="A1029" s="230"/>
      <c r="B1029" s="49"/>
      <c r="C1029" s="124" t="s">
        <v>3950</v>
      </c>
      <c r="D1029" s="153">
        <f>IF(E1029="Justificado",0,1)</f>
        <v>1</v>
      </c>
      <c r="E1029" s="126">
        <v>1</v>
      </c>
      <c r="F1029" s="126"/>
      <c r="G1029" s="127"/>
      <c r="H1029" s="253"/>
      <c r="I1029" s="93"/>
      <c r="J1029" s="230"/>
      <c r="K1029" s="148"/>
      <c r="L1029" s="148"/>
      <c r="M1029" s="148"/>
      <c r="N1029" s="148"/>
      <c r="O1029" s="148"/>
      <c r="P1029" s="148"/>
      <c r="Q1029" s="148"/>
      <c r="R1029" s="148"/>
      <c r="S1029" s="148"/>
      <c r="T1029" s="148"/>
      <c r="U1029" s="148"/>
      <c r="V1029" s="148"/>
      <c r="W1029" s="148"/>
      <c r="X1029" s="148"/>
      <c r="Y1029" s="148"/>
      <c r="Z1029" s="148"/>
    </row>
    <row r="1030" spans="1:26" ht="24" x14ac:dyDescent="0.25">
      <c r="A1030" s="230"/>
      <c r="B1030" s="49"/>
      <c r="C1030" s="124" t="s">
        <v>3951</v>
      </c>
      <c r="D1030" s="153">
        <f>IF(E1030="Justificado",0,1)</f>
        <v>1</v>
      </c>
      <c r="E1030" s="126">
        <v>1</v>
      </c>
      <c r="F1030" s="126"/>
      <c r="G1030" s="127"/>
      <c r="H1030" s="253"/>
      <c r="I1030" s="93"/>
      <c r="J1030" s="230"/>
      <c r="K1030" s="148"/>
      <c r="L1030" s="148"/>
      <c r="M1030" s="148"/>
      <c r="N1030" s="148"/>
      <c r="O1030" s="148"/>
      <c r="P1030" s="148"/>
      <c r="Q1030" s="148"/>
      <c r="R1030" s="148"/>
      <c r="S1030" s="148"/>
      <c r="T1030" s="148"/>
      <c r="U1030" s="148"/>
      <c r="V1030" s="148"/>
      <c r="W1030" s="148"/>
      <c r="X1030" s="148"/>
      <c r="Y1030" s="148"/>
      <c r="Z1030" s="148"/>
    </row>
    <row r="1031" spans="1:26" x14ac:dyDescent="0.25">
      <c r="A1031" s="230"/>
      <c r="B1031" s="49"/>
      <c r="C1031" s="128" t="s">
        <v>5853</v>
      </c>
      <c r="D1031" s="153">
        <f t="shared" ref="D1031:D1032" si="79">IF(E1031="Justificado",0,1)</f>
        <v>1</v>
      </c>
      <c r="E1031" s="126">
        <v>1</v>
      </c>
      <c r="F1031" s="126"/>
      <c r="G1031" s="127"/>
      <c r="H1031" s="253"/>
      <c r="I1031" s="93"/>
      <c r="J1031" s="230"/>
      <c r="K1031" s="148"/>
      <c r="L1031" s="148"/>
      <c r="M1031" s="148"/>
      <c r="N1031" s="148"/>
      <c r="O1031" s="148"/>
      <c r="P1031" s="148"/>
      <c r="Q1031" s="148"/>
      <c r="R1031" s="148"/>
      <c r="S1031" s="148"/>
      <c r="T1031" s="148"/>
      <c r="U1031" s="148"/>
      <c r="V1031" s="148"/>
      <c r="W1031" s="148"/>
      <c r="X1031" s="148"/>
      <c r="Y1031" s="148"/>
      <c r="Z1031" s="148"/>
    </row>
    <row r="1032" spans="1:26" x14ac:dyDescent="0.25">
      <c r="A1032" s="230"/>
      <c r="B1032" s="49"/>
      <c r="C1032" s="128" t="s">
        <v>5854</v>
      </c>
      <c r="D1032" s="153">
        <f t="shared" si="79"/>
        <v>1</v>
      </c>
      <c r="E1032" s="126">
        <v>1</v>
      </c>
      <c r="F1032" s="126"/>
      <c r="G1032" s="127"/>
      <c r="H1032" s="253"/>
      <c r="I1032" s="93"/>
      <c r="J1032" s="230"/>
      <c r="K1032" s="148"/>
      <c r="L1032" s="148"/>
      <c r="M1032" s="148"/>
      <c r="N1032" s="148"/>
      <c r="O1032" s="148"/>
      <c r="P1032" s="148"/>
      <c r="Q1032" s="148"/>
      <c r="R1032" s="148"/>
      <c r="S1032" s="148"/>
      <c r="T1032" s="148"/>
      <c r="U1032" s="148"/>
      <c r="V1032" s="148"/>
      <c r="W1032" s="148"/>
      <c r="X1032" s="148"/>
      <c r="Y1032" s="148"/>
      <c r="Z1032" s="148"/>
    </row>
    <row r="1033" spans="1:26" x14ac:dyDescent="0.25">
      <c r="A1033" s="230"/>
      <c r="B1033" s="49"/>
      <c r="C1033" s="128" t="s">
        <v>5855</v>
      </c>
      <c r="D1033" s="153">
        <f>IF(E1033="Justificado",0,1)</f>
        <v>1</v>
      </c>
      <c r="E1033" s="126">
        <v>1</v>
      </c>
      <c r="F1033" s="126"/>
      <c r="G1033" s="127"/>
      <c r="H1033" s="253"/>
      <c r="I1033" s="129"/>
      <c r="J1033" s="230"/>
      <c r="K1033" s="148"/>
      <c r="L1033" s="148"/>
      <c r="M1033" s="148"/>
      <c r="N1033" s="148"/>
      <c r="O1033" s="148"/>
      <c r="P1033" s="148"/>
      <c r="Q1033" s="148"/>
      <c r="R1033" s="148"/>
      <c r="S1033" s="148"/>
      <c r="T1033" s="148"/>
      <c r="U1033" s="148"/>
      <c r="V1033" s="148"/>
      <c r="W1033" s="148"/>
      <c r="X1033" s="148"/>
      <c r="Y1033" s="148"/>
      <c r="Z1033" s="148"/>
    </row>
    <row r="1034" spans="1:26" x14ac:dyDescent="0.25">
      <c r="A1034" s="230"/>
      <c r="B1034" s="49"/>
      <c r="C1034" s="128" t="s">
        <v>5856</v>
      </c>
      <c r="D1034" s="153">
        <f>IF(E1034="Justificado",0,1)</f>
        <v>1</v>
      </c>
      <c r="E1034" s="126">
        <v>1</v>
      </c>
      <c r="F1034" s="126"/>
      <c r="G1034" s="127"/>
      <c r="H1034" s="253"/>
      <c r="I1034" s="129"/>
      <c r="J1034" s="230"/>
      <c r="K1034" s="148"/>
      <c r="L1034" s="148"/>
      <c r="M1034" s="148"/>
      <c r="N1034" s="148"/>
      <c r="O1034" s="148"/>
      <c r="P1034" s="148"/>
      <c r="Q1034" s="148"/>
      <c r="R1034" s="148"/>
      <c r="S1034" s="148"/>
      <c r="T1034" s="148"/>
      <c r="U1034" s="148"/>
      <c r="V1034" s="148"/>
      <c r="W1034" s="148"/>
      <c r="X1034" s="148"/>
      <c r="Y1034" s="148"/>
      <c r="Z1034" s="148"/>
    </row>
    <row r="1035" spans="1:26" x14ac:dyDescent="0.25">
      <c r="A1035" s="230"/>
      <c r="B1035" s="49"/>
      <c r="C1035" s="124" t="s">
        <v>5093</v>
      </c>
      <c r="D1035" s="153">
        <f>IF(E1035="Justificado",0,1)</f>
        <v>1</v>
      </c>
      <c r="E1035" s="126">
        <v>1</v>
      </c>
      <c r="F1035" s="126"/>
      <c r="G1035" s="127"/>
      <c r="H1035" s="253"/>
      <c r="I1035" s="129"/>
      <c r="J1035" s="230"/>
      <c r="K1035" s="148"/>
      <c r="L1035" s="148"/>
      <c r="M1035" s="148"/>
      <c r="N1035" s="148"/>
      <c r="O1035" s="148"/>
      <c r="P1035" s="148"/>
      <c r="Q1035" s="148"/>
      <c r="R1035" s="148"/>
      <c r="S1035" s="148"/>
      <c r="T1035" s="148"/>
      <c r="U1035" s="148"/>
      <c r="V1035" s="148"/>
      <c r="W1035" s="148"/>
      <c r="X1035" s="148"/>
      <c r="Y1035" s="148"/>
      <c r="Z1035" s="148"/>
    </row>
    <row r="1036" spans="1:26" ht="24" x14ac:dyDescent="0.25">
      <c r="A1036" s="230"/>
      <c r="B1036" s="49"/>
      <c r="C1036" s="124" t="s">
        <v>5094</v>
      </c>
      <c r="D1036" s="153">
        <f t="shared" ref="D1036:D1039" si="80">IF(E1036="Justificado",0,1)</f>
        <v>1</v>
      </c>
      <c r="E1036" s="126">
        <v>1</v>
      </c>
      <c r="F1036" s="126"/>
      <c r="G1036" s="127"/>
      <c r="H1036" s="253"/>
      <c r="I1036" s="129"/>
      <c r="J1036" s="230"/>
      <c r="K1036" s="148"/>
      <c r="L1036" s="148"/>
      <c r="M1036" s="148"/>
      <c r="N1036" s="148"/>
      <c r="O1036" s="148"/>
      <c r="P1036" s="148"/>
      <c r="Q1036" s="148"/>
      <c r="R1036" s="148"/>
      <c r="S1036" s="148"/>
      <c r="T1036" s="148"/>
      <c r="U1036" s="148"/>
      <c r="V1036" s="148"/>
      <c r="W1036" s="148"/>
      <c r="X1036" s="148"/>
      <c r="Y1036" s="148"/>
      <c r="Z1036" s="148"/>
    </row>
    <row r="1037" spans="1:26" x14ac:dyDescent="0.25">
      <c r="A1037" s="230"/>
      <c r="B1037" s="49"/>
      <c r="C1037" s="128" t="s">
        <v>5857</v>
      </c>
      <c r="D1037" s="153">
        <f t="shared" si="80"/>
        <v>1</v>
      </c>
      <c r="E1037" s="126">
        <v>1</v>
      </c>
      <c r="F1037" s="126"/>
      <c r="G1037" s="127"/>
      <c r="H1037" s="253"/>
      <c r="I1037" s="129"/>
      <c r="J1037" s="230"/>
      <c r="K1037" s="148"/>
      <c r="L1037" s="148"/>
      <c r="M1037" s="148"/>
      <c r="N1037" s="148"/>
      <c r="O1037" s="148"/>
      <c r="P1037" s="148"/>
      <c r="Q1037" s="148"/>
      <c r="R1037" s="148"/>
      <c r="S1037" s="148"/>
      <c r="T1037" s="148"/>
      <c r="U1037" s="148"/>
      <c r="V1037" s="148"/>
      <c r="W1037" s="148"/>
      <c r="X1037" s="148"/>
      <c r="Y1037" s="148"/>
      <c r="Z1037" s="148"/>
    </row>
    <row r="1038" spans="1:26" x14ac:dyDescent="0.25">
      <c r="A1038" s="230"/>
      <c r="B1038" s="49"/>
      <c r="C1038" s="128" t="s">
        <v>5858</v>
      </c>
      <c r="D1038" s="153">
        <f t="shared" si="80"/>
        <v>1</v>
      </c>
      <c r="E1038" s="126">
        <v>1</v>
      </c>
      <c r="F1038" s="126"/>
      <c r="G1038" s="127"/>
      <c r="H1038" s="253"/>
      <c r="I1038" s="129"/>
      <c r="J1038" s="230"/>
      <c r="K1038" s="148"/>
      <c r="L1038" s="148"/>
      <c r="M1038" s="148"/>
      <c r="N1038" s="148"/>
      <c r="O1038" s="148"/>
      <c r="P1038" s="148"/>
      <c r="Q1038" s="148"/>
      <c r="R1038" s="148"/>
      <c r="S1038" s="148"/>
      <c r="T1038" s="148"/>
      <c r="U1038" s="148"/>
      <c r="V1038" s="148"/>
      <c r="W1038" s="148"/>
      <c r="X1038" s="148"/>
      <c r="Y1038" s="148"/>
      <c r="Z1038" s="148"/>
    </row>
    <row r="1039" spans="1:26" x14ac:dyDescent="0.25">
      <c r="A1039" s="230"/>
      <c r="B1039" s="49"/>
      <c r="C1039" s="128" t="s">
        <v>5859</v>
      </c>
      <c r="D1039" s="153">
        <f t="shared" si="80"/>
        <v>1</v>
      </c>
      <c r="E1039" s="126">
        <v>1</v>
      </c>
      <c r="F1039" s="126"/>
      <c r="G1039" s="127"/>
      <c r="H1039" s="253"/>
      <c r="I1039" s="129"/>
      <c r="J1039" s="230"/>
      <c r="K1039" s="148"/>
      <c r="L1039" s="148"/>
      <c r="M1039" s="148"/>
      <c r="N1039" s="148"/>
      <c r="O1039" s="148"/>
      <c r="P1039" s="148"/>
      <c r="Q1039" s="148"/>
      <c r="R1039" s="148"/>
      <c r="S1039" s="148"/>
      <c r="T1039" s="148"/>
      <c r="U1039" s="148"/>
      <c r="V1039" s="148"/>
      <c r="W1039" s="148"/>
      <c r="X1039" s="148"/>
      <c r="Y1039" s="148"/>
      <c r="Z1039" s="148"/>
    </row>
    <row r="1040" spans="1:26" x14ac:dyDescent="0.25">
      <c r="A1040" s="230"/>
      <c r="B1040" s="49"/>
      <c r="C1040" s="128" t="s">
        <v>5860</v>
      </c>
      <c r="D1040" s="153">
        <f>IF(E1040="Justificado",0,1)</f>
        <v>1</v>
      </c>
      <c r="E1040" s="126">
        <v>1</v>
      </c>
      <c r="F1040" s="126"/>
      <c r="G1040" s="127"/>
      <c r="H1040" s="253"/>
      <c r="I1040" s="129"/>
      <c r="J1040" s="230"/>
      <c r="K1040" s="148"/>
      <c r="L1040" s="148"/>
      <c r="M1040" s="148"/>
      <c r="N1040" s="148"/>
      <c r="O1040" s="148"/>
      <c r="P1040" s="148"/>
      <c r="Q1040" s="148"/>
      <c r="R1040" s="148"/>
      <c r="S1040" s="148"/>
      <c r="T1040" s="148"/>
      <c r="U1040" s="148"/>
      <c r="V1040" s="148"/>
      <c r="W1040" s="148"/>
      <c r="X1040" s="148"/>
      <c r="Y1040" s="148"/>
      <c r="Z1040" s="148"/>
    </row>
    <row r="1041" spans="1:26" x14ac:dyDescent="0.25">
      <c r="A1041" s="230"/>
      <c r="B1041" s="49"/>
      <c r="C1041" s="234"/>
      <c r="D1041" s="253"/>
      <c r="E1041" s="253"/>
      <c r="F1041" s="253"/>
      <c r="G1041" s="253"/>
      <c r="H1041" s="253"/>
      <c r="I1041" s="129"/>
      <c r="J1041" s="230"/>
      <c r="K1041" s="148"/>
      <c r="L1041" s="148"/>
      <c r="M1041" s="148"/>
      <c r="N1041" s="148"/>
      <c r="O1041" s="148"/>
      <c r="P1041" s="148"/>
      <c r="Q1041" s="148"/>
      <c r="R1041" s="148"/>
      <c r="S1041" s="148"/>
      <c r="T1041" s="148"/>
      <c r="U1041" s="148"/>
      <c r="V1041" s="148"/>
      <c r="W1041" s="148"/>
      <c r="X1041" s="148"/>
      <c r="Y1041" s="148"/>
      <c r="Z1041" s="148"/>
    </row>
    <row r="1042" spans="1:26" x14ac:dyDescent="0.25">
      <c r="A1042" s="230"/>
      <c r="B1042" s="49"/>
      <c r="C1042" s="234" t="s">
        <v>1480</v>
      </c>
      <c r="D1042" s="253"/>
      <c r="E1042" s="253"/>
      <c r="F1042" s="253"/>
      <c r="G1042" s="253"/>
      <c r="H1042" s="253"/>
      <c r="I1042" s="129"/>
      <c r="J1042" s="230"/>
      <c r="K1042" s="148"/>
      <c r="L1042" s="148"/>
      <c r="M1042" s="148"/>
      <c r="N1042" s="148"/>
      <c r="O1042" s="148"/>
      <c r="P1042" s="148"/>
      <c r="Q1042" s="148"/>
      <c r="R1042" s="148"/>
      <c r="S1042" s="148"/>
      <c r="T1042" s="148"/>
      <c r="U1042" s="148"/>
      <c r="V1042" s="148"/>
      <c r="W1042" s="148"/>
      <c r="X1042" s="148"/>
      <c r="Y1042" s="148"/>
      <c r="Z1042" s="148"/>
    </row>
    <row r="1043" spans="1:26" x14ac:dyDescent="0.25">
      <c r="A1043" s="230"/>
      <c r="B1043" s="49"/>
      <c r="C1043" s="234"/>
      <c r="D1043" s="253"/>
      <c r="E1043" s="253"/>
      <c r="F1043" s="253"/>
      <c r="G1043" s="253"/>
      <c r="H1043" s="253"/>
      <c r="I1043" s="129"/>
      <c r="J1043" s="230"/>
      <c r="K1043" s="148"/>
      <c r="L1043" s="148"/>
      <c r="M1043" s="148"/>
      <c r="N1043" s="148"/>
      <c r="O1043" s="148"/>
      <c r="P1043" s="148"/>
      <c r="Q1043" s="148"/>
      <c r="R1043" s="148"/>
      <c r="S1043" s="148"/>
      <c r="T1043" s="148"/>
      <c r="U1043" s="148"/>
      <c r="V1043" s="148"/>
      <c r="W1043" s="148"/>
      <c r="X1043" s="148"/>
      <c r="Y1043" s="148"/>
      <c r="Z1043" s="148"/>
    </row>
    <row r="1044" spans="1:26" x14ac:dyDescent="0.25">
      <c r="A1044" s="230"/>
      <c r="B1044" s="49"/>
      <c r="C1044" s="232" t="s">
        <v>726</v>
      </c>
      <c r="D1044" s="231"/>
      <c r="E1044" s="231" t="s">
        <v>1485</v>
      </c>
      <c r="F1044" s="231" t="s">
        <v>712</v>
      </c>
      <c r="G1044" s="231" t="s">
        <v>1486</v>
      </c>
      <c r="H1044" s="253"/>
      <c r="I1044" s="129"/>
      <c r="J1044" s="230"/>
      <c r="K1044" s="148"/>
      <c r="L1044" s="148"/>
      <c r="M1044" s="148"/>
      <c r="N1044" s="148"/>
      <c r="O1044" s="148"/>
      <c r="P1044" s="148"/>
      <c r="Q1044" s="148"/>
      <c r="R1044" s="148"/>
      <c r="S1044" s="148"/>
      <c r="T1044" s="148"/>
      <c r="U1044" s="148"/>
      <c r="V1044" s="148"/>
      <c r="W1044" s="148"/>
      <c r="X1044" s="148"/>
      <c r="Y1044" s="148"/>
      <c r="Z1044" s="148"/>
    </row>
    <row r="1045" spans="1:26" x14ac:dyDescent="0.25">
      <c r="A1045" s="230"/>
      <c r="B1045" s="49"/>
      <c r="C1045" s="130" t="s">
        <v>5861</v>
      </c>
      <c r="D1045" s="153">
        <f t="shared" ref="D1045:D1051" si="81">IF(E1045="Justificado",0,1)</f>
        <v>1</v>
      </c>
      <c r="E1045" s="126">
        <v>1</v>
      </c>
      <c r="F1045" s="126"/>
      <c r="G1045" s="127"/>
      <c r="H1045" s="253"/>
      <c r="I1045" s="129"/>
      <c r="J1045" s="230"/>
      <c r="K1045" s="148"/>
      <c r="L1045" s="148"/>
      <c r="M1045" s="148"/>
      <c r="N1045" s="148"/>
      <c r="O1045" s="148"/>
      <c r="P1045" s="148"/>
      <c r="Q1045" s="148"/>
      <c r="R1045" s="148"/>
      <c r="S1045" s="148"/>
      <c r="T1045" s="148"/>
      <c r="U1045" s="148"/>
      <c r="V1045" s="148"/>
      <c r="W1045" s="148"/>
      <c r="X1045" s="148"/>
      <c r="Y1045" s="148"/>
      <c r="Z1045" s="148"/>
    </row>
    <row r="1046" spans="1:26" ht="36" x14ac:dyDescent="0.25">
      <c r="A1046" s="230"/>
      <c r="B1046" s="49"/>
      <c r="C1046" s="124" t="s">
        <v>2039</v>
      </c>
      <c r="D1046" s="153">
        <f t="shared" si="81"/>
        <v>1</v>
      </c>
      <c r="E1046" s="126">
        <v>1</v>
      </c>
      <c r="F1046" s="126"/>
      <c r="G1046" s="127"/>
      <c r="H1046" s="253"/>
      <c r="I1046" s="129"/>
      <c r="J1046" s="230"/>
      <c r="K1046" s="148"/>
      <c r="L1046" s="148"/>
      <c r="M1046" s="148"/>
      <c r="N1046" s="148"/>
      <c r="O1046" s="148"/>
      <c r="P1046" s="148"/>
      <c r="Q1046" s="148"/>
      <c r="R1046" s="148"/>
      <c r="S1046" s="148"/>
      <c r="T1046" s="148"/>
      <c r="U1046" s="148"/>
      <c r="V1046" s="148"/>
      <c r="W1046" s="148"/>
      <c r="X1046" s="148"/>
      <c r="Y1046" s="148"/>
      <c r="Z1046" s="148"/>
    </row>
    <row r="1047" spans="1:26" ht="36" x14ac:dyDescent="0.25">
      <c r="A1047" s="230"/>
      <c r="B1047" s="49"/>
      <c r="C1047" s="124" t="s">
        <v>2040</v>
      </c>
      <c r="D1047" s="153">
        <f t="shared" si="81"/>
        <v>1</v>
      </c>
      <c r="E1047" s="126">
        <v>1</v>
      </c>
      <c r="F1047" s="126"/>
      <c r="G1047" s="127"/>
      <c r="H1047" s="253"/>
      <c r="I1047" s="129"/>
      <c r="J1047" s="230"/>
      <c r="K1047" s="148"/>
      <c r="L1047" s="148"/>
      <c r="M1047" s="148"/>
      <c r="N1047" s="148"/>
      <c r="O1047" s="148"/>
      <c r="P1047" s="148"/>
      <c r="Q1047" s="148"/>
      <c r="R1047" s="148"/>
      <c r="S1047" s="148"/>
      <c r="T1047" s="148"/>
      <c r="U1047" s="148"/>
      <c r="V1047" s="148"/>
      <c r="W1047" s="148"/>
      <c r="X1047" s="148"/>
      <c r="Y1047" s="148"/>
      <c r="Z1047" s="148"/>
    </row>
    <row r="1048" spans="1:26" ht="36" x14ac:dyDescent="0.25">
      <c r="A1048" s="230"/>
      <c r="B1048" s="49"/>
      <c r="C1048" s="124" t="s">
        <v>2041</v>
      </c>
      <c r="D1048" s="153">
        <f t="shared" si="81"/>
        <v>1</v>
      </c>
      <c r="E1048" s="126">
        <v>1</v>
      </c>
      <c r="F1048" s="126"/>
      <c r="G1048" s="127"/>
      <c r="H1048" s="253"/>
      <c r="I1048" s="129"/>
      <c r="J1048" s="230"/>
      <c r="K1048" s="148"/>
      <c r="L1048" s="148"/>
      <c r="M1048" s="148"/>
      <c r="N1048" s="148"/>
      <c r="O1048" s="148"/>
      <c r="P1048" s="148"/>
      <c r="Q1048" s="148"/>
      <c r="R1048" s="148"/>
      <c r="S1048" s="148"/>
      <c r="T1048" s="148"/>
      <c r="U1048" s="148"/>
      <c r="V1048" s="148"/>
      <c r="W1048" s="148"/>
      <c r="X1048" s="148"/>
      <c r="Y1048" s="148"/>
      <c r="Z1048" s="148"/>
    </row>
    <row r="1049" spans="1:26" ht="24" x14ac:dyDescent="0.25">
      <c r="A1049" s="230"/>
      <c r="B1049" s="49"/>
      <c r="C1049" s="124" t="s">
        <v>5862</v>
      </c>
      <c r="D1049" s="153">
        <f t="shared" si="81"/>
        <v>1</v>
      </c>
      <c r="E1049" s="126">
        <v>1</v>
      </c>
      <c r="F1049" s="126"/>
      <c r="G1049" s="127"/>
      <c r="H1049" s="253"/>
      <c r="I1049" s="129"/>
      <c r="J1049" s="230"/>
      <c r="K1049" s="148"/>
      <c r="L1049" s="148"/>
      <c r="M1049" s="148"/>
      <c r="N1049" s="148"/>
      <c r="O1049" s="148"/>
      <c r="P1049" s="148"/>
      <c r="Q1049" s="148"/>
      <c r="R1049" s="148"/>
      <c r="S1049" s="148"/>
      <c r="T1049" s="148"/>
      <c r="U1049" s="148"/>
      <c r="V1049" s="148"/>
      <c r="W1049" s="148"/>
      <c r="X1049" s="148"/>
      <c r="Y1049" s="148"/>
      <c r="Z1049" s="148"/>
    </row>
    <row r="1050" spans="1:26" ht="24" x14ac:dyDescent="0.25">
      <c r="A1050" s="230"/>
      <c r="B1050" s="49"/>
      <c r="C1050" s="124" t="s">
        <v>5863</v>
      </c>
      <c r="D1050" s="153">
        <f t="shared" si="81"/>
        <v>1</v>
      </c>
      <c r="E1050" s="126">
        <v>1</v>
      </c>
      <c r="F1050" s="126"/>
      <c r="G1050" s="127"/>
      <c r="H1050" s="253"/>
      <c r="I1050" s="129"/>
      <c r="J1050" s="230"/>
      <c r="K1050" s="148"/>
      <c r="L1050" s="148"/>
      <c r="M1050" s="148"/>
      <c r="N1050" s="148"/>
      <c r="O1050" s="148"/>
      <c r="P1050" s="148"/>
      <c r="Q1050" s="148"/>
      <c r="R1050" s="148"/>
      <c r="S1050" s="148"/>
      <c r="T1050" s="148"/>
      <c r="U1050" s="148"/>
      <c r="V1050" s="148"/>
      <c r="W1050" s="148"/>
      <c r="X1050" s="148"/>
      <c r="Y1050" s="148"/>
      <c r="Z1050" s="148"/>
    </row>
    <row r="1051" spans="1:26" ht="36" x14ac:dyDescent="0.25">
      <c r="A1051" s="230"/>
      <c r="B1051" s="49"/>
      <c r="C1051" s="124" t="s">
        <v>5864</v>
      </c>
      <c r="D1051" s="153">
        <f t="shared" si="81"/>
        <v>1</v>
      </c>
      <c r="E1051" s="126">
        <v>1</v>
      </c>
      <c r="F1051" s="126"/>
      <c r="G1051" s="127"/>
      <c r="H1051" s="253"/>
      <c r="I1051" s="129"/>
      <c r="J1051" s="230"/>
      <c r="K1051" s="148"/>
      <c r="L1051" s="148"/>
      <c r="M1051" s="148"/>
      <c r="N1051" s="148"/>
      <c r="O1051" s="148"/>
      <c r="P1051" s="148"/>
      <c r="Q1051" s="148"/>
      <c r="R1051" s="148"/>
      <c r="S1051" s="148"/>
      <c r="T1051" s="148"/>
      <c r="U1051" s="148"/>
      <c r="V1051" s="148"/>
      <c r="W1051" s="148"/>
      <c r="X1051" s="148"/>
      <c r="Y1051" s="148"/>
      <c r="Z1051" s="148"/>
    </row>
    <row r="1052" spans="1:26" ht="36" x14ac:dyDescent="0.25">
      <c r="A1052" s="230"/>
      <c r="B1052" s="49"/>
      <c r="C1052" s="130" t="s">
        <v>5865</v>
      </c>
      <c r="D1052" s="153">
        <f t="shared" ref="D1052:D1053" si="82">IF(E1052="Justificado",0,1)</f>
        <v>1</v>
      </c>
      <c r="E1052" s="126">
        <v>1</v>
      </c>
      <c r="F1052" s="126"/>
      <c r="G1052" s="127"/>
      <c r="H1052" s="253"/>
      <c r="I1052" s="129"/>
      <c r="J1052" s="230"/>
      <c r="K1052" s="148"/>
      <c r="L1052" s="148"/>
      <c r="M1052" s="148"/>
      <c r="N1052" s="148"/>
      <c r="O1052" s="148"/>
      <c r="P1052" s="148"/>
      <c r="Q1052" s="148"/>
      <c r="R1052" s="148"/>
      <c r="S1052" s="148"/>
      <c r="T1052" s="148"/>
      <c r="U1052" s="148"/>
      <c r="V1052" s="148"/>
      <c r="W1052" s="148"/>
      <c r="X1052" s="148"/>
      <c r="Y1052" s="148"/>
      <c r="Z1052" s="148"/>
    </row>
    <row r="1053" spans="1:26" x14ac:dyDescent="0.25">
      <c r="A1053" s="230"/>
      <c r="B1053" s="49"/>
      <c r="C1053" s="124" t="s">
        <v>5866</v>
      </c>
      <c r="D1053" s="153">
        <f t="shared" si="82"/>
        <v>1</v>
      </c>
      <c r="E1053" s="126">
        <v>1</v>
      </c>
      <c r="F1053" s="126"/>
      <c r="G1053" s="127"/>
      <c r="H1053" s="253"/>
      <c r="I1053" s="129"/>
      <c r="J1053" s="230"/>
      <c r="K1053" s="148"/>
      <c r="L1053" s="148"/>
      <c r="M1053" s="148"/>
      <c r="N1053" s="148"/>
      <c r="O1053" s="148"/>
      <c r="P1053" s="148"/>
      <c r="Q1053" s="148"/>
      <c r="R1053" s="148"/>
      <c r="S1053" s="148"/>
      <c r="T1053" s="148"/>
      <c r="U1053" s="148"/>
      <c r="V1053" s="148"/>
      <c r="W1053" s="148"/>
      <c r="X1053" s="148"/>
      <c r="Y1053" s="148"/>
      <c r="Z1053" s="148"/>
    </row>
    <row r="1054" spans="1:26" x14ac:dyDescent="0.25">
      <c r="A1054" s="230"/>
      <c r="B1054" s="97"/>
      <c r="C1054" s="254"/>
      <c r="D1054" s="255"/>
      <c r="E1054" s="255"/>
      <c r="F1054" s="255"/>
      <c r="G1054" s="255"/>
      <c r="H1054" s="255"/>
      <c r="I1054" s="98"/>
      <c r="J1054" s="230"/>
      <c r="K1054" s="148"/>
      <c r="L1054" s="148"/>
      <c r="M1054" s="148"/>
      <c r="N1054" s="148"/>
      <c r="O1054" s="148"/>
      <c r="P1054" s="148"/>
      <c r="Q1054" s="148"/>
      <c r="R1054" s="148"/>
      <c r="S1054" s="148"/>
      <c r="T1054" s="148"/>
      <c r="U1054" s="148"/>
      <c r="V1054" s="148"/>
      <c r="W1054" s="148"/>
      <c r="X1054" s="148"/>
      <c r="Y1054" s="148"/>
      <c r="Z1054" s="148"/>
    </row>
    <row r="1055" spans="1:26" x14ac:dyDescent="0.25">
      <c r="A1055" s="230"/>
      <c r="B1055" s="230"/>
      <c r="C1055" s="256"/>
      <c r="D1055" s="230"/>
      <c r="E1055" s="230"/>
      <c r="F1055" s="230"/>
      <c r="G1055" s="230"/>
      <c r="H1055" s="230"/>
      <c r="I1055" s="230"/>
      <c r="J1055" s="230"/>
      <c r="K1055" s="148"/>
      <c r="L1055" s="148"/>
      <c r="M1055" s="148"/>
      <c r="N1055" s="148"/>
      <c r="O1055" s="148"/>
      <c r="P1055" s="148"/>
      <c r="Q1055" s="148"/>
      <c r="R1055" s="148"/>
      <c r="S1055" s="148"/>
      <c r="T1055" s="148"/>
      <c r="U1055" s="148"/>
      <c r="V1055" s="148"/>
      <c r="W1055" s="148"/>
      <c r="X1055" s="148"/>
      <c r="Y1055" s="148"/>
      <c r="Z1055" s="148"/>
    </row>
    <row r="1056" spans="1:26" x14ac:dyDescent="0.25">
      <c r="A1056" s="230"/>
      <c r="B1056" s="230"/>
      <c r="C1056" s="256"/>
      <c r="D1056" s="230"/>
      <c r="E1056" s="230"/>
      <c r="F1056" s="230"/>
      <c r="G1056" s="230"/>
      <c r="H1056" s="230"/>
      <c r="I1056" s="230"/>
      <c r="J1056" s="230"/>
      <c r="K1056" s="148"/>
      <c r="L1056" s="148"/>
      <c r="M1056" s="148"/>
      <c r="N1056" s="148"/>
      <c r="O1056" s="148"/>
      <c r="P1056" s="148"/>
      <c r="Q1056" s="148"/>
      <c r="R1056" s="148"/>
      <c r="S1056" s="148"/>
      <c r="T1056" s="148"/>
      <c r="U1056" s="148"/>
      <c r="V1056" s="148"/>
      <c r="W1056" s="148"/>
      <c r="X1056" s="148"/>
      <c r="Y1056" s="148"/>
      <c r="Z1056" s="148"/>
    </row>
    <row r="1057" spans="1:26" x14ac:dyDescent="0.25">
      <c r="A1057" s="230"/>
      <c r="B1057" s="230"/>
      <c r="C1057" s="256"/>
      <c r="D1057" s="230"/>
      <c r="E1057" s="230"/>
      <c r="F1057" s="230"/>
      <c r="G1057" s="230"/>
      <c r="H1057" s="230"/>
      <c r="I1057" s="230"/>
      <c r="J1057" s="230"/>
      <c r="K1057" s="148"/>
      <c r="L1057" s="148"/>
      <c r="M1057" s="148"/>
      <c r="N1057" s="148"/>
      <c r="O1057" s="148"/>
      <c r="P1057" s="148"/>
      <c r="Q1057" s="148"/>
      <c r="R1057" s="148"/>
      <c r="S1057" s="148"/>
      <c r="T1057" s="148"/>
      <c r="U1057" s="148"/>
      <c r="V1057" s="148"/>
      <c r="W1057" s="148"/>
      <c r="X1057" s="148"/>
      <c r="Y1057" s="148"/>
      <c r="Z1057" s="148"/>
    </row>
    <row r="1058" spans="1:26" x14ac:dyDescent="0.25">
      <c r="A1058" s="230"/>
      <c r="B1058" s="230"/>
      <c r="C1058" s="256"/>
      <c r="D1058" s="230"/>
      <c r="E1058" s="230"/>
      <c r="F1058" s="230"/>
      <c r="G1058" s="230"/>
      <c r="H1058" s="230"/>
      <c r="I1058" s="230"/>
      <c r="J1058" s="230"/>
      <c r="K1058" s="148"/>
      <c r="L1058" s="148"/>
      <c r="M1058" s="148"/>
      <c r="N1058" s="148"/>
      <c r="O1058" s="148"/>
      <c r="P1058" s="148"/>
      <c r="Q1058" s="148"/>
      <c r="R1058" s="148"/>
      <c r="S1058" s="148"/>
      <c r="T1058" s="148"/>
      <c r="U1058" s="148"/>
      <c r="V1058" s="148"/>
      <c r="W1058" s="148"/>
      <c r="X1058" s="148"/>
      <c r="Y1058" s="148"/>
      <c r="Z1058" s="148"/>
    </row>
    <row r="1059" spans="1:26" x14ac:dyDescent="0.25">
      <c r="A1059" s="230"/>
      <c r="B1059" s="230"/>
      <c r="C1059" s="256"/>
      <c r="D1059" s="230"/>
      <c r="E1059" s="230"/>
      <c r="F1059" s="230"/>
      <c r="G1059" s="230"/>
      <c r="H1059" s="230"/>
      <c r="I1059" s="230"/>
      <c r="J1059" s="230"/>
      <c r="K1059" s="148"/>
      <c r="L1059" s="148"/>
      <c r="M1059" s="148"/>
      <c r="N1059" s="148"/>
      <c r="O1059" s="148"/>
      <c r="P1059" s="148"/>
      <c r="Q1059" s="148"/>
      <c r="R1059" s="148"/>
      <c r="S1059" s="148"/>
      <c r="T1059" s="148"/>
      <c r="U1059" s="148"/>
      <c r="V1059" s="148"/>
      <c r="W1059" s="148"/>
      <c r="X1059" s="148"/>
      <c r="Y1059" s="148"/>
      <c r="Z1059" s="148"/>
    </row>
    <row r="1060" spans="1:26" x14ac:dyDescent="0.25">
      <c r="A1060" s="230"/>
      <c r="B1060" s="230"/>
      <c r="C1060" s="256"/>
      <c r="D1060" s="230"/>
      <c r="E1060" s="230"/>
      <c r="F1060" s="230"/>
      <c r="G1060" s="230"/>
      <c r="H1060" s="230"/>
      <c r="I1060" s="230"/>
      <c r="J1060" s="230"/>
      <c r="K1060" s="148"/>
      <c r="L1060" s="148"/>
      <c r="M1060" s="148"/>
      <c r="N1060" s="148"/>
      <c r="O1060" s="148"/>
      <c r="P1060" s="148"/>
      <c r="Q1060" s="148"/>
      <c r="R1060" s="148"/>
      <c r="S1060" s="148"/>
      <c r="T1060" s="148"/>
      <c r="U1060" s="148"/>
      <c r="V1060" s="148"/>
      <c r="W1060" s="148"/>
      <c r="X1060" s="148"/>
      <c r="Y1060" s="148"/>
      <c r="Z1060" s="148"/>
    </row>
    <row r="1061" spans="1:26" ht="18.75" x14ac:dyDescent="0.25">
      <c r="A1061" s="234"/>
      <c r="B1061" s="407" t="s">
        <v>5867</v>
      </c>
      <c r="C1061" s="408"/>
      <c r="D1061" s="408"/>
      <c r="E1061" s="408"/>
      <c r="F1061" s="408"/>
      <c r="G1061" s="408"/>
      <c r="H1061" s="408"/>
      <c r="I1061" s="243"/>
      <c r="J1061" s="233"/>
      <c r="K1061" s="105"/>
      <c r="L1061" s="105"/>
      <c r="M1061" s="105"/>
      <c r="N1061" s="105"/>
      <c r="O1061" s="105"/>
      <c r="P1061" s="105"/>
      <c r="Q1061" s="105"/>
      <c r="R1061" s="105"/>
      <c r="S1061" s="105"/>
      <c r="T1061" s="105"/>
      <c r="U1061" s="105"/>
      <c r="V1061" s="105"/>
      <c r="W1061" s="105"/>
      <c r="X1061" s="105"/>
      <c r="Y1061" s="105"/>
      <c r="Z1061" s="105"/>
    </row>
    <row r="1062" spans="1:26" x14ac:dyDescent="0.25">
      <c r="A1062" s="234"/>
      <c r="B1062" s="232"/>
      <c r="C1062" s="232"/>
      <c r="D1062" s="232"/>
      <c r="E1062" s="232"/>
      <c r="F1062" s="232"/>
      <c r="G1062" s="232"/>
      <c r="H1062" s="232"/>
      <c r="I1062" s="232"/>
      <c r="J1062" s="233"/>
      <c r="K1062" s="105"/>
      <c r="L1062" s="105"/>
      <c r="M1062" s="105"/>
      <c r="N1062" s="105"/>
      <c r="O1062" s="105"/>
      <c r="P1062" s="105"/>
      <c r="Q1062" s="105"/>
      <c r="R1062" s="105"/>
      <c r="S1062" s="105"/>
      <c r="T1062" s="105"/>
      <c r="U1062" s="105"/>
      <c r="V1062" s="105"/>
      <c r="W1062" s="105"/>
      <c r="X1062" s="105"/>
      <c r="Y1062" s="105"/>
      <c r="Z1062" s="105"/>
    </row>
    <row r="1063" spans="1:26" x14ac:dyDescent="0.25">
      <c r="A1063" s="234"/>
      <c r="B1063" s="232"/>
      <c r="C1063" s="244" t="s">
        <v>1478</v>
      </c>
      <c r="D1063" s="244"/>
      <c r="E1063" s="245">
        <f>IF(SUM(D1072:D1080)=0,"NA",SUM(E1072:E1080)/SUM(D1072:D1080))</f>
        <v>1</v>
      </c>
      <c r="F1063" s="246"/>
      <c r="G1063" s="248"/>
      <c r="H1063" s="234"/>
      <c r="I1063" s="232"/>
      <c r="J1063" s="233"/>
      <c r="K1063" s="105"/>
      <c r="L1063" s="105"/>
      <c r="M1063" s="105"/>
      <c r="N1063" s="105"/>
      <c r="O1063" s="105"/>
      <c r="P1063" s="105"/>
      <c r="Q1063" s="105"/>
      <c r="R1063" s="105"/>
      <c r="S1063" s="105"/>
      <c r="T1063" s="105"/>
      <c r="U1063" s="105"/>
      <c r="V1063" s="105"/>
      <c r="W1063" s="105"/>
      <c r="X1063" s="105"/>
      <c r="Y1063" s="105"/>
      <c r="Z1063" s="105"/>
    </row>
    <row r="1064" spans="1:26" x14ac:dyDescent="0.25">
      <c r="A1064" s="234"/>
      <c r="B1064" s="234"/>
      <c r="C1064" s="244" t="s">
        <v>1480</v>
      </c>
      <c r="D1064" s="244"/>
      <c r="E1064" s="245">
        <f>IF(SUM(D1072:D1080)=0,"NA",SUM(E1085:E1093)/SUM(D1085:D1093))</f>
        <v>1</v>
      </c>
      <c r="F1064" s="246"/>
      <c r="G1064" s="248"/>
      <c r="H1064" s="234"/>
      <c r="I1064" s="232"/>
      <c r="J1064" s="233"/>
      <c r="K1064" s="105"/>
      <c r="L1064" s="105"/>
      <c r="M1064" s="105"/>
      <c r="N1064" s="105"/>
      <c r="O1064" s="105"/>
      <c r="P1064" s="105"/>
      <c r="Q1064" s="105"/>
      <c r="R1064" s="105"/>
      <c r="S1064" s="105"/>
      <c r="T1064" s="105"/>
      <c r="U1064" s="105"/>
      <c r="V1064" s="105"/>
      <c r="W1064" s="105"/>
      <c r="X1064" s="105"/>
      <c r="Y1064" s="105"/>
      <c r="Z1064" s="105"/>
    </row>
    <row r="1065" spans="1:26" x14ac:dyDescent="0.25">
      <c r="A1065" s="234"/>
      <c r="B1065" s="234"/>
      <c r="C1065" s="244" t="s">
        <v>1482</v>
      </c>
      <c r="D1065" s="244"/>
      <c r="E1065" s="177">
        <f>IF(SUM(D1072:D1080)=0,"NA",E1063*0.6+E1064*0.4)</f>
        <v>1</v>
      </c>
      <c r="F1065" s="249"/>
      <c r="G1065" s="235" t="s">
        <v>4629</v>
      </c>
      <c r="H1065" s="234"/>
      <c r="I1065" s="232"/>
      <c r="J1065" s="233"/>
      <c r="K1065" s="105"/>
      <c r="L1065" s="105"/>
      <c r="M1065" s="105"/>
      <c r="N1065" s="105"/>
      <c r="O1065" s="105"/>
      <c r="P1065" s="105"/>
      <c r="Q1065" s="105"/>
      <c r="R1065" s="105"/>
      <c r="S1065" s="105"/>
      <c r="T1065" s="105"/>
      <c r="U1065" s="105"/>
      <c r="V1065" s="105"/>
      <c r="W1065" s="105"/>
      <c r="X1065" s="105"/>
      <c r="Y1065" s="105"/>
      <c r="Z1065" s="105"/>
    </row>
    <row r="1066" spans="1:26" x14ac:dyDescent="0.25">
      <c r="A1066" s="234"/>
      <c r="B1066" s="234"/>
      <c r="C1066" s="234"/>
      <c r="D1066" s="234"/>
      <c r="E1066" s="236"/>
      <c r="F1066" s="236"/>
      <c r="G1066" s="234"/>
      <c r="H1066" s="234"/>
      <c r="I1066" s="232"/>
      <c r="J1066" s="233"/>
      <c r="K1066" s="105"/>
      <c r="L1066" s="105"/>
      <c r="M1066" s="105"/>
      <c r="N1066" s="105"/>
      <c r="O1066" s="105"/>
      <c r="P1066" s="105"/>
      <c r="Q1066" s="105"/>
      <c r="R1066" s="105"/>
      <c r="S1066" s="105"/>
      <c r="T1066" s="105"/>
      <c r="U1066" s="105"/>
      <c r="V1066" s="105"/>
      <c r="W1066" s="105"/>
      <c r="X1066" s="105"/>
      <c r="Y1066" s="105"/>
      <c r="Z1066" s="105"/>
    </row>
    <row r="1067" spans="1:26" x14ac:dyDescent="0.25">
      <c r="A1067" s="230"/>
      <c r="B1067" s="231"/>
      <c r="C1067" s="232"/>
      <c r="D1067" s="231"/>
      <c r="E1067" s="231"/>
      <c r="F1067" s="231"/>
      <c r="G1067" s="231"/>
      <c r="H1067" s="232"/>
      <c r="I1067" s="232"/>
      <c r="J1067" s="233"/>
      <c r="K1067" s="148"/>
      <c r="L1067" s="148"/>
      <c r="M1067" s="148"/>
      <c r="N1067" s="148"/>
      <c r="O1067" s="148"/>
      <c r="P1067" s="148"/>
      <c r="Q1067" s="148"/>
      <c r="R1067" s="148"/>
      <c r="S1067" s="148"/>
      <c r="T1067" s="148"/>
      <c r="U1067" s="148"/>
      <c r="V1067" s="148"/>
      <c r="W1067" s="148"/>
      <c r="X1067" s="148"/>
      <c r="Y1067" s="148"/>
      <c r="Z1067" s="148"/>
    </row>
    <row r="1068" spans="1:26" x14ac:dyDescent="0.25">
      <c r="A1068" s="230"/>
      <c r="B1068" s="91"/>
      <c r="C1068" s="251"/>
      <c r="D1068" s="252"/>
      <c r="E1068" s="409"/>
      <c r="F1068" s="410"/>
      <c r="G1068" s="410"/>
      <c r="H1068" s="252"/>
      <c r="I1068" s="92"/>
      <c r="J1068" s="233"/>
      <c r="K1068" s="148"/>
      <c r="L1068" s="148"/>
      <c r="M1068" s="148"/>
      <c r="N1068" s="148"/>
      <c r="O1068" s="148"/>
      <c r="P1068" s="148"/>
      <c r="Q1068" s="148"/>
      <c r="R1068" s="148"/>
      <c r="S1068" s="148"/>
      <c r="T1068" s="148"/>
      <c r="U1068" s="148"/>
      <c r="V1068" s="148"/>
      <c r="W1068" s="148"/>
      <c r="X1068" s="148"/>
      <c r="Y1068" s="148"/>
      <c r="Z1068" s="148"/>
    </row>
    <row r="1069" spans="1:26" x14ac:dyDescent="0.25">
      <c r="A1069" s="230"/>
      <c r="B1069" s="49"/>
      <c r="C1069" s="234" t="s">
        <v>1484</v>
      </c>
      <c r="D1069" s="253"/>
      <c r="E1069" s="253"/>
      <c r="F1069" s="253"/>
      <c r="G1069" s="253"/>
      <c r="H1069" s="253"/>
      <c r="I1069" s="93"/>
      <c r="J1069" s="233"/>
      <c r="K1069" s="148"/>
      <c r="L1069" s="148"/>
      <c r="M1069" s="148"/>
      <c r="N1069" s="148"/>
      <c r="O1069" s="148"/>
      <c r="P1069" s="148"/>
      <c r="Q1069" s="148"/>
      <c r="R1069" s="148"/>
      <c r="S1069" s="148"/>
      <c r="T1069" s="148"/>
      <c r="U1069" s="148"/>
      <c r="V1069" s="148"/>
      <c r="W1069" s="148"/>
      <c r="X1069" s="148"/>
      <c r="Y1069" s="148"/>
      <c r="Z1069" s="148"/>
    </row>
    <row r="1070" spans="1:26" x14ac:dyDescent="0.25">
      <c r="A1070" s="230"/>
      <c r="B1070" s="123"/>
      <c r="C1070" s="234"/>
      <c r="D1070" s="253"/>
      <c r="E1070" s="253"/>
      <c r="F1070" s="253"/>
      <c r="G1070" s="253"/>
      <c r="H1070" s="253"/>
      <c r="I1070" s="93"/>
      <c r="J1070" s="233"/>
      <c r="K1070" s="148"/>
      <c r="L1070" s="148"/>
      <c r="M1070" s="148"/>
      <c r="N1070" s="148"/>
      <c r="O1070" s="148"/>
      <c r="P1070" s="148"/>
      <c r="Q1070" s="148"/>
      <c r="R1070" s="148"/>
      <c r="S1070" s="148"/>
      <c r="T1070" s="148"/>
      <c r="U1070" s="148"/>
      <c r="V1070" s="148"/>
      <c r="W1070" s="148"/>
      <c r="X1070" s="148"/>
      <c r="Y1070" s="148"/>
      <c r="Z1070" s="148"/>
    </row>
    <row r="1071" spans="1:26" x14ac:dyDescent="0.25">
      <c r="A1071" s="230"/>
      <c r="B1071" s="123"/>
      <c r="C1071" s="232" t="s">
        <v>726</v>
      </c>
      <c r="D1071" s="231"/>
      <c r="E1071" s="231" t="s">
        <v>1485</v>
      </c>
      <c r="F1071" s="231" t="s">
        <v>712</v>
      </c>
      <c r="G1071" s="231" t="s">
        <v>1486</v>
      </c>
      <c r="H1071" s="253"/>
      <c r="I1071" s="93"/>
      <c r="J1071" s="233"/>
      <c r="K1071" s="148"/>
      <c r="L1071" s="148"/>
      <c r="M1071" s="148"/>
      <c r="N1071" s="148"/>
      <c r="O1071" s="148"/>
      <c r="P1071" s="148"/>
      <c r="Q1071" s="148"/>
      <c r="R1071" s="148"/>
      <c r="S1071" s="148"/>
      <c r="T1071" s="148"/>
      <c r="U1071" s="148"/>
      <c r="V1071" s="148"/>
      <c r="W1071" s="148"/>
      <c r="X1071" s="148"/>
      <c r="Y1071" s="148"/>
      <c r="Z1071" s="148"/>
    </row>
    <row r="1072" spans="1:26" x14ac:dyDescent="0.25">
      <c r="A1072" s="230"/>
      <c r="B1072" s="49"/>
      <c r="C1072" s="124" t="s">
        <v>1487</v>
      </c>
      <c r="D1072" s="153">
        <f t="shared" ref="D1072:D1080" si="83">IF(E1072="Justificado",0,1)</f>
        <v>1</v>
      </c>
      <c r="E1072" s="126">
        <v>1</v>
      </c>
      <c r="F1072" s="126"/>
      <c r="G1072" s="127"/>
      <c r="H1072" s="253"/>
      <c r="I1072" s="93"/>
      <c r="J1072" s="230"/>
      <c r="K1072" s="148"/>
      <c r="L1072" s="148"/>
      <c r="M1072" s="148"/>
      <c r="N1072" s="148"/>
      <c r="O1072" s="148"/>
      <c r="P1072" s="148"/>
      <c r="Q1072" s="148"/>
      <c r="R1072" s="148"/>
      <c r="S1072" s="148"/>
      <c r="T1072" s="148"/>
      <c r="U1072" s="148"/>
      <c r="V1072" s="148"/>
      <c r="W1072" s="148"/>
      <c r="X1072" s="148"/>
      <c r="Y1072" s="148"/>
      <c r="Z1072" s="148"/>
    </row>
    <row r="1073" spans="1:26" ht="24" x14ac:dyDescent="0.25">
      <c r="A1073" s="230"/>
      <c r="B1073" s="49"/>
      <c r="C1073" s="124" t="s">
        <v>1488</v>
      </c>
      <c r="D1073" s="153">
        <f t="shared" si="83"/>
        <v>1</v>
      </c>
      <c r="E1073" s="126">
        <v>1</v>
      </c>
      <c r="F1073" s="126"/>
      <c r="G1073" s="127"/>
      <c r="H1073" s="253"/>
      <c r="I1073" s="93"/>
      <c r="J1073" s="230"/>
      <c r="K1073" s="148"/>
      <c r="L1073" s="148"/>
      <c r="M1073" s="148"/>
      <c r="N1073" s="148"/>
      <c r="O1073" s="148"/>
      <c r="P1073" s="148"/>
      <c r="Q1073" s="148"/>
      <c r="R1073" s="148"/>
      <c r="S1073" s="148"/>
      <c r="T1073" s="148"/>
      <c r="U1073" s="148"/>
      <c r="V1073" s="148"/>
      <c r="W1073" s="148"/>
      <c r="X1073" s="148"/>
      <c r="Y1073" s="148"/>
      <c r="Z1073" s="148"/>
    </row>
    <row r="1074" spans="1:26" ht="24" x14ac:dyDescent="0.25">
      <c r="A1074" s="230"/>
      <c r="B1074" s="49"/>
      <c r="C1074" s="128" t="s">
        <v>5868</v>
      </c>
      <c r="D1074" s="153">
        <f t="shared" si="83"/>
        <v>1</v>
      </c>
      <c r="E1074" s="126">
        <v>1</v>
      </c>
      <c r="F1074" s="126"/>
      <c r="G1074" s="127"/>
      <c r="H1074" s="253"/>
      <c r="I1074" s="93"/>
      <c r="J1074" s="230"/>
      <c r="K1074" s="148"/>
      <c r="L1074" s="148"/>
      <c r="M1074" s="148"/>
      <c r="N1074" s="148"/>
      <c r="O1074" s="148"/>
      <c r="P1074" s="148"/>
      <c r="Q1074" s="148"/>
      <c r="R1074" s="148"/>
      <c r="S1074" s="148"/>
      <c r="T1074" s="148"/>
      <c r="U1074" s="148"/>
      <c r="V1074" s="148"/>
      <c r="W1074" s="148"/>
      <c r="X1074" s="148"/>
      <c r="Y1074" s="148"/>
      <c r="Z1074" s="148"/>
    </row>
    <row r="1075" spans="1:26" ht="72" x14ac:dyDescent="0.25">
      <c r="A1075" s="230"/>
      <c r="B1075" s="49"/>
      <c r="C1075" s="128" t="s">
        <v>5869</v>
      </c>
      <c r="D1075" s="153">
        <f t="shared" si="83"/>
        <v>1</v>
      </c>
      <c r="E1075" s="126">
        <v>1</v>
      </c>
      <c r="F1075" s="126"/>
      <c r="G1075" s="127"/>
      <c r="H1075" s="253"/>
      <c r="I1075" s="93"/>
      <c r="J1075" s="230"/>
      <c r="K1075" s="148"/>
      <c r="L1075" s="148"/>
      <c r="M1075" s="148"/>
      <c r="N1075" s="148"/>
      <c r="O1075" s="148"/>
      <c r="P1075" s="148"/>
      <c r="Q1075" s="148"/>
      <c r="R1075" s="148"/>
      <c r="S1075" s="148"/>
      <c r="T1075" s="148"/>
      <c r="U1075" s="148"/>
      <c r="V1075" s="148"/>
      <c r="W1075" s="148"/>
      <c r="X1075" s="148"/>
      <c r="Y1075" s="148"/>
      <c r="Z1075" s="148"/>
    </row>
    <row r="1076" spans="1:26" x14ac:dyDescent="0.25">
      <c r="A1076" s="230"/>
      <c r="B1076" s="49"/>
      <c r="C1076" s="128" t="s">
        <v>5870</v>
      </c>
      <c r="D1076" s="153">
        <f t="shared" si="83"/>
        <v>1</v>
      </c>
      <c r="E1076" s="126">
        <v>1</v>
      </c>
      <c r="F1076" s="126"/>
      <c r="G1076" s="127"/>
      <c r="H1076" s="253"/>
      <c r="I1076" s="93"/>
      <c r="J1076" s="230"/>
      <c r="K1076" s="148"/>
      <c r="L1076" s="148"/>
      <c r="M1076" s="148"/>
      <c r="N1076" s="148"/>
      <c r="O1076" s="148"/>
      <c r="P1076" s="148"/>
      <c r="Q1076" s="148"/>
      <c r="R1076" s="148"/>
      <c r="S1076" s="148"/>
      <c r="T1076" s="148"/>
      <c r="U1076" s="148"/>
      <c r="V1076" s="148"/>
      <c r="W1076" s="148"/>
      <c r="X1076" s="148"/>
      <c r="Y1076" s="148"/>
      <c r="Z1076" s="148"/>
    </row>
    <row r="1077" spans="1:26" ht="24" x14ac:dyDescent="0.25">
      <c r="A1077" s="230"/>
      <c r="B1077" s="49"/>
      <c r="C1077" s="128" t="s">
        <v>5871</v>
      </c>
      <c r="D1077" s="153">
        <f t="shared" si="83"/>
        <v>1</v>
      </c>
      <c r="E1077" s="126">
        <v>1</v>
      </c>
      <c r="F1077" s="126"/>
      <c r="G1077" s="127"/>
      <c r="H1077" s="253"/>
      <c r="I1077" s="93"/>
      <c r="J1077" s="230"/>
      <c r="K1077" s="148"/>
      <c r="L1077" s="148"/>
      <c r="M1077" s="148"/>
      <c r="N1077" s="148"/>
      <c r="O1077" s="148"/>
      <c r="P1077" s="148"/>
      <c r="Q1077" s="148"/>
      <c r="R1077" s="148"/>
      <c r="S1077" s="148"/>
      <c r="T1077" s="148"/>
      <c r="U1077" s="148"/>
      <c r="V1077" s="148"/>
      <c r="W1077" s="148"/>
      <c r="X1077" s="148"/>
      <c r="Y1077" s="148"/>
      <c r="Z1077" s="148"/>
    </row>
    <row r="1078" spans="1:26" x14ac:dyDescent="0.25">
      <c r="A1078" s="230"/>
      <c r="B1078" s="49"/>
      <c r="C1078" s="128" t="s">
        <v>5872</v>
      </c>
      <c r="D1078" s="153">
        <f t="shared" si="83"/>
        <v>1</v>
      </c>
      <c r="E1078" s="126">
        <v>1</v>
      </c>
      <c r="F1078" s="126"/>
      <c r="G1078" s="127"/>
      <c r="H1078" s="253"/>
      <c r="I1078" s="93"/>
      <c r="J1078" s="230"/>
      <c r="K1078" s="148"/>
      <c r="L1078" s="148"/>
      <c r="M1078" s="148"/>
      <c r="N1078" s="148"/>
      <c r="O1078" s="148"/>
      <c r="P1078" s="148"/>
      <c r="Q1078" s="148"/>
      <c r="R1078" s="148"/>
      <c r="S1078" s="148"/>
      <c r="T1078" s="148"/>
      <c r="U1078" s="148"/>
      <c r="V1078" s="148"/>
      <c r="W1078" s="148"/>
      <c r="X1078" s="148"/>
      <c r="Y1078" s="148"/>
      <c r="Z1078" s="148"/>
    </row>
    <row r="1079" spans="1:26" x14ac:dyDescent="0.25">
      <c r="A1079" s="230"/>
      <c r="B1079" s="49"/>
      <c r="C1079" s="128" t="s">
        <v>5873</v>
      </c>
      <c r="D1079" s="153">
        <f t="shared" si="83"/>
        <v>1</v>
      </c>
      <c r="E1079" s="126">
        <v>1</v>
      </c>
      <c r="F1079" s="126"/>
      <c r="G1079" s="127"/>
      <c r="H1079" s="253"/>
      <c r="I1079" s="129"/>
      <c r="J1079" s="230"/>
      <c r="K1079" s="148"/>
      <c r="L1079" s="148"/>
      <c r="M1079" s="148"/>
      <c r="N1079" s="148"/>
      <c r="O1079" s="148"/>
      <c r="P1079" s="148"/>
      <c r="Q1079" s="148"/>
      <c r="R1079" s="148"/>
      <c r="S1079" s="148"/>
      <c r="T1079" s="148"/>
      <c r="U1079" s="148"/>
      <c r="V1079" s="148"/>
      <c r="W1079" s="148"/>
      <c r="X1079" s="148"/>
      <c r="Y1079" s="148"/>
      <c r="Z1079" s="148"/>
    </row>
    <row r="1080" spans="1:26" ht="24" x14ac:dyDescent="0.25">
      <c r="A1080" s="230"/>
      <c r="B1080" s="49"/>
      <c r="C1080" s="128" t="s">
        <v>5874</v>
      </c>
      <c r="D1080" s="153">
        <f t="shared" si="83"/>
        <v>1</v>
      </c>
      <c r="E1080" s="126">
        <v>1</v>
      </c>
      <c r="F1080" s="126"/>
      <c r="G1080" s="127"/>
      <c r="H1080" s="253"/>
      <c r="I1080" s="129"/>
      <c r="J1080" s="230"/>
      <c r="K1080" s="148"/>
      <c r="L1080" s="148"/>
      <c r="M1080" s="148"/>
      <c r="N1080" s="148"/>
      <c r="O1080" s="148"/>
      <c r="P1080" s="148"/>
      <c r="Q1080" s="148"/>
      <c r="R1080" s="148"/>
      <c r="S1080" s="148"/>
      <c r="T1080" s="148"/>
      <c r="U1080" s="148"/>
      <c r="V1080" s="148"/>
      <c r="W1080" s="148"/>
      <c r="X1080" s="148"/>
      <c r="Y1080" s="148"/>
      <c r="Z1080" s="148"/>
    </row>
    <row r="1081" spans="1:26" x14ac:dyDescent="0.25">
      <c r="A1081" s="230"/>
      <c r="B1081" s="49"/>
      <c r="C1081" s="267"/>
      <c r="D1081" s="253"/>
      <c r="E1081" s="253"/>
      <c r="F1081" s="253"/>
      <c r="G1081" s="253"/>
      <c r="H1081" s="253"/>
      <c r="I1081" s="129"/>
      <c r="J1081" s="230"/>
      <c r="K1081" s="148"/>
      <c r="L1081" s="148"/>
      <c r="M1081" s="148"/>
      <c r="N1081" s="148"/>
      <c r="O1081" s="148"/>
      <c r="P1081" s="148"/>
      <c r="Q1081" s="148"/>
      <c r="R1081" s="148"/>
      <c r="S1081" s="148"/>
      <c r="T1081" s="148"/>
      <c r="U1081" s="148"/>
      <c r="V1081" s="148"/>
      <c r="W1081" s="148"/>
      <c r="X1081" s="148"/>
      <c r="Y1081" s="148"/>
      <c r="Z1081" s="148"/>
    </row>
    <row r="1082" spans="1:26" x14ac:dyDescent="0.25">
      <c r="A1082" s="230"/>
      <c r="B1082" s="49"/>
      <c r="C1082" s="234" t="s">
        <v>1480</v>
      </c>
      <c r="D1082" s="253"/>
      <c r="E1082" s="253"/>
      <c r="F1082" s="253"/>
      <c r="G1082" s="253"/>
      <c r="H1082" s="253"/>
      <c r="I1082" s="129"/>
      <c r="J1082" s="230"/>
      <c r="K1082" s="148"/>
      <c r="L1082" s="148"/>
      <c r="M1082" s="148"/>
      <c r="N1082" s="148"/>
      <c r="O1082" s="148"/>
      <c r="P1082" s="148"/>
      <c r="Q1082" s="148"/>
      <c r="R1082" s="148"/>
      <c r="S1082" s="148"/>
      <c r="T1082" s="148"/>
      <c r="U1082" s="148"/>
      <c r="V1082" s="148"/>
      <c r="W1082" s="148"/>
      <c r="X1082" s="148"/>
      <c r="Y1082" s="148"/>
      <c r="Z1082" s="148"/>
    </row>
    <row r="1083" spans="1:26" x14ac:dyDescent="0.25">
      <c r="A1083" s="230"/>
      <c r="B1083" s="49"/>
      <c r="C1083" s="234"/>
      <c r="D1083" s="253"/>
      <c r="E1083" s="253"/>
      <c r="F1083" s="253"/>
      <c r="G1083" s="253"/>
      <c r="H1083" s="253"/>
      <c r="I1083" s="129"/>
      <c r="J1083" s="230"/>
      <c r="K1083" s="148"/>
      <c r="L1083" s="148"/>
      <c r="M1083" s="148"/>
      <c r="N1083" s="148"/>
      <c r="O1083" s="148"/>
      <c r="P1083" s="148"/>
      <c r="Q1083" s="148"/>
      <c r="R1083" s="148"/>
      <c r="S1083" s="148"/>
      <c r="T1083" s="148"/>
      <c r="U1083" s="148"/>
      <c r="V1083" s="148"/>
      <c r="W1083" s="148"/>
      <c r="X1083" s="148"/>
      <c r="Y1083" s="148"/>
      <c r="Z1083" s="148"/>
    </row>
    <row r="1084" spans="1:26" x14ac:dyDescent="0.25">
      <c r="A1084" s="230"/>
      <c r="B1084" s="49"/>
      <c r="C1084" s="232" t="s">
        <v>726</v>
      </c>
      <c r="D1084" s="231"/>
      <c r="E1084" s="231" t="s">
        <v>1485</v>
      </c>
      <c r="F1084" s="231" t="s">
        <v>712</v>
      </c>
      <c r="G1084" s="231" t="s">
        <v>1486</v>
      </c>
      <c r="H1084" s="253"/>
      <c r="I1084" s="129"/>
      <c r="J1084" s="230"/>
      <c r="K1084" s="148"/>
      <c r="L1084" s="148"/>
      <c r="M1084" s="148"/>
      <c r="N1084" s="148"/>
      <c r="O1084" s="148"/>
      <c r="P1084" s="148"/>
      <c r="Q1084" s="148"/>
      <c r="R1084" s="148"/>
      <c r="S1084" s="148"/>
      <c r="T1084" s="148"/>
      <c r="U1084" s="148"/>
      <c r="V1084" s="148"/>
      <c r="W1084" s="148"/>
      <c r="X1084" s="148"/>
      <c r="Y1084" s="148"/>
      <c r="Z1084" s="148"/>
    </row>
    <row r="1085" spans="1:26" x14ac:dyDescent="0.25">
      <c r="A1085" s="230"/>
      <c r="B1085" s="49"/>
      <c r="C1085" s="130" t="s">
        <v>5875</v>
      </c>
      <c r="D1085" s="153">
        <f t="shared" ref="D1085:D1091" si="84">IF(E1085="Justificado",0,1)</f>
        <v>1</v>
      </c>
      <c r="E1085" s="126">
        <v>1</v>
      </c>
      <c r="F1085" s="126"/>
      <c r="G1085" s="127"/>
      <c r="H1085" s="253"/>
      <c r="I1085" s="129"/>
      <c r="J1085" s="230"/>
      <c r="K1085" s="148"/>
      <c r="L1085" s="148"/>
      <c r="M1085" s="148"/>
      <c r="N1085" s="148"/>
      <c r="O1085" s="148"/>
      <c r="P1085" s="148"/>
      <c r="Q1085" s="148"/>
      <c r="R1085" s="148"/>
      <c r="S1085" s="148"/>
      <c r="T1085" s="148"/>
      <c r="U1085" s="148"/>
      <c r="V1085" s="148"/>
      <c r="W1085" s="148"/>
      <c r="X1085" s="148"/>
      <c r="Y1085" s="148"/>
      <c r="Z1085" s="148"/>
    </row>
    <row r="1086" spans="1:26" ht="36" x14ac:dyDescent="0.25">
      <c r="A1086" s="230"/>
      <c r="B1086" s="49"/>
      <c r="C1086" s="124" t="s">
        <v>4235</v>
      </c>
      <c r="D1086" s="153">
        <f t="shared" si="84"/>
        <v>1</v>
      </c>
      <c r="E1086" s="126">
        <v>1</v>
      </c>
      <c r="F1086" s="126"/>
      <c r="G1086" s="127"/>
      <c r="H1086" s="253"/>
      <c r="I1086" s="129"/>
      <c r="J1086" s="230"/>
      <c r="K1086" s="148"/>
      <c r="L1086" s="148"/>
      <c r="M1086" s="148"/>
      <c r="N1086" s="148"/>
      <c r="O1086" s="148"/>
      <c r="P1086" s="148"/>
      <c r="Q1086" s="148"/>
      <c r="R1086" s="148"/>
      <c r="S1086" s="148"/>
      <c r="T1086" s="148"/>
      <c r="U1086" s="148"/>
      <c r="V1086" s="148"/>
      <c r="W1086" s="148"/>
      <c r="X1086" s="148"/>
      <c r="Y1086" s="148"/>
      <c r="Z1086" s="148"/>
    </row>
    <row r="1087" spans="1:26" ht="36" x14ac:dyDescent="0.25">
      <c r="A1087" s="230"/>
      <c r="B1087" s="49"/>
      <c r="C1087" s="124" t="s">
        <v>4236</v>
      </c>
      <c r="D1087" s="153">
        <f t="shared" si="84"/>
        <v>1</v>
      </c>
      <c r="E1087" s="126">
        <v>1</v>
      </c>
      <c r="F1087" s="126"/>
      <c r="G1087" s="127"/>
      <c r="H1087" s="253"/>
      <c r="I1087" s="129"/>
      <c r="J1087" s="230"/>
      <c r="K1087" s="148"/>
      <c r="L1087" s="148"/>
      <c r="M1087" s="148"/>
      <c r="N1087" s="148"/>
      <c r="O1087" s="148"/>
      <c r="P1087" s="148"/>
      <c r="Q1087" s="148"/>
      <c r="R1087" s="148"/>
      <c r="S1087" s="148"/>
      <c r="T1087" s="148"/>
      <c r="U1087" s="148"/>
      <c r="V1087" s="148"/>
      <c r="W1087" s="148"/>
      <c r="X1087" s="148"/>
      <c r="Y1087" s="148"/>
      <c r="Z1087" s="148"/>
    </row>
    <row r="1088" spans="1:26" ht="36" x14ac:dyDescent="0.25">
      <c r="A1088" s="230"/>
      <c r="B1088" s="49"/>
      <c r="C1088" s="124" t="s">
        <v>4237</v>
      </c>
      <c r="D1088" s="153">
        <f t="shared" si="84"/>
        <v>1</v>
      </c>
      <c r="E1088" s="126">
        <v>1</v>
      </c>
      <c r="F1088" s="126"/>
      <c r="G1088" s="127"/>
      <c r="H1088" s="253"/>
      <c r="I1088" s="129"/>
      <c r="J1088" s="230"/>
      <c r="K1088" s="148"/>
      <c r="L1088" s="148"/>
      <c r="M1088" s="148"/>
      <c r="N1088" s="148"/>
      <c r="O1088" s="148"/>
      <c r="P1088" s="148"/>
      <c r="Q1088" s="148"/>
      <c r="R1088" s="148"/>
      <c r="S1088" s="148"/>
      <c r="T1088" s="148"/>
      <c r="U1088" s="148"/>
      <c r="V1088" s="148"/>
      <c r="W1088" s="148"/>
      <c r="X1088" s="148"/>
      <c r="Y1088" s="148"/>
      <c r="Z1088" s="148"/>
    </row>
    <row r="1089" spans="1:26" ht="24" x14ac:dyDescent="0.25">
      <c r="A1089" s="230"/>
      <c r="B1089" s="49"/>
      <c r="C1089" s="124" t="s">
        <v>5876</v>
      </c>
      <c r="D1089" s="153">
        <f t="shared" si="84"/>
        <v>1</v>
      </c>
      <c r="E1089" s="126">
        <v>1</v>
      </c>
      <c r="F1089" s="126"/>
      <c r="G1089" s="127"/>
      <c r="H1089" s="253"/>
      <c r="I1089" s="129"/>
      <c r="J1089" s="230"/>
      <c r="K1089" s="148"/>
      <c r="L1089" s="148"/>
      <c r="M1089" s="148"/>
      <c r="N1089" s="148"/>
      <c r="O1089" s="148"/>
      <c r="P1089" s="148"/>
      <c r="Q1089" s="148"/>
      <c r="R1089" s="148"/>
      <c r="S1089" s="148"/>
      <c r="T1089" s="148"/>
      <c r="U1089" s="148"/>
      <c r="V1089" s="148"/>
      <c r="W1089" s="148"/>
      <c r="X1089" s="148"/>
      <c r="Y1089" s="148"/>
      <c r="Z1089" s="148"/>
    </row>
    <row r="1090" spans="1:26" ht="24" x14ac:dyDescent="0.25">
      <c r="A1090" s="230"/>
      <c r="B1090" s="49"/>
      <c r="C1090" s="124" t="s">
        <v>5877</v>
      </c>
      <c r="D1090" s="153">
        <f t="shared" si="84"/>
        <v>1</v>
      </c>
      <c r="E1090" s="126">
        <v>1</v>
      </c>
      <c r="F1090" s="126"/>
      <c r="G1090" s="127"/>
      <c r="H1090" s="253"/>
      <c r="I1090" s="129"/>
      <c r="J1090" s="230"/>
      <c r="K1090" s="148"/>
      <c r="L1090" s="148"/>
      <c r="M1090" s="148"/>
      <c r="N1090" s="148"/>
      <c r="O1090" s="148"/>
      <c r="P1090" s="148"/>
      <c r="Q1090" s="148"/>
      <c r="R1090" s="148"/>
      <c r="S1090" s="148"/>
      <c r="T1090" s="148"/>
      <c r="U1090" s="148"/>
      <c r="V1090" s="148"/>
      <c r="W1090" s="148"/>
      <c r="X1090" s="148"/>
      <c r="Y1090" s="148"/>
      <c r="Z1090" s="148"/>
    </row>
    <row r="1091" spans="1:26" ht="36" x14ac:dyDescent="0.25">
      <c r="A1091" s="230"/>
      <c r="B1091" s="49"/>
      <c r="C1091" s="124" t="s">
        <v>5878</v>
      </c>
      <c r="D1091" s="153">
        <f t="shared" si="84"/>
        <v>1</v>
      </c>
      <c r="E1091" s="126">
        <v>1</v>
      </c>
      <c r="F1091" s="126"/>
      <c r="G1091" s="127"/>
      <c r="H1091" s="253"/>
      <c r="I1091" s="129"/>
      <c r="J1091" s="230"/>
      <c r="K1091" s="148"/>
      <c r="L1091" s="148"/>
      <c r="M1091" s="148"/>
      <c r="N1091" s="148"/>
      <c r="O1091" s="148"/>
      <c r="P1091" s="148"/>
      <c r="Q1091" s="148"/>
      <c r="R1091" s="148"/>
      <c r="S1091" s="148"/>
      <c r="T1091" s="148"/>
      <c r="U1091" s="148"/>
      <c r="V1091" s="148"/>
      <c r="W1091" s="148"/>
      <c r="X1091" s="148"/>
      <c r="Y1091" s="148"/>
      <c r="Z1091" s="148"/>
    </row>
    <row r="1092" spans="1:26" ht="36" x14ac:dyDescent="0.25">
      <c r="A1092" s="230"/>
      <c r="B1092" s="49"/>
      <c r="C1092" s="130" t="s">
        <v>5879</v>
      </c>
      <c r="D1092" s="153">
        <f t="shared" ref="D1092:D1093" si="85">IF(E1092="Justificado",0,1)</f>
        <v>1</v>
      </c>
      <c r="E1092" s="126">
        <v>1</v>
      </c>
      <c r="F1092" s="126"/>
      <c r="G1092" s="127"/>
      <c r="H1092" s="253"/>
      <c r="I1092" s="129"/>
      <c r="J1092" s="230"/>
      <c r="K1092" s="148"/>
      <c r="L1092" s="148"/>
      <c r="M1092" s="148"/>
      <c r="N1092" s="148"/>
      <c r="O1092" s="148"/>
      <c r="P1092" s="148"/>
      <c r="Q1092" s="148"/>
      <c r="R1092" s="148"/>
      <c r="S1092" s="148"/>
      <c r="T1092" s="148"/>
      <c r="U1092" s="148"/>
      <c r="V1092" s="148"/>
      <c r="W1092" s="148"/>
      <c r="X1092" s="148"/>
      <c r="Y1092" s="148"/>
      <c r="Z1092" s="148"/>
    </row>
    <row r="1093" spans="1:26" x14ac:dyDescent="0.25">
      <c r="A1093" s="230"/>
      <c r="B1093" s="49"/>
      <c r="C1093" s="124" t="s">
        <v>4646</v>
      </c>
      <c r="D1093" s="153">
        <f t="shared" si="85"/>
        <v>1</v>
      </c>
      <c r="E1093" s="126">
        <v>1</v>
      </c>
      <c r="F1093" s="126"/>
      <c r="G1093" s="127"/>
      <c r="H1093" s="253"/>
      <c r="I1093" s="129"/>
      <c r="J1093" s="230"/>
      <c r="K1093" s="148"/>
      <c r="L1093" s="148"/>
      <c r="M1093" s="148"/>
      <c r="N1093" s="148"/>
      <c r="O1093" s="148"/>
      <c r="P1093" s="148"/>
      <c r="Q1093" s="148"/>
      <c r="R1093" s="148"/>
      <c r="S1093" s="148"/>
      <c r="T1093" s="148"/>
      <c r="U1093" s="148"/>
      <c r="V1093" s="148"/>
      <c r="W1093" s="148"/>
      <c r="X1093" s="148"/>
      <c r="Y1093" s="148"/>
      <c r="Z1093" s="148"/>
    </row>
    <row r="1094" spans="1:26" x14ac:dyDescent="0.25">
      <c r="A1094" s="230"/>
      <c r="B1094" s="97"/>
      <c r="C1094" s="254"/>
      <c r="D1094" s="255"/>
      <c r="E1094" s="255"/>
      <c r="F1094" s="255"/>
      <c r="G1094" s="255"/>
      <c r="H1094" s="255"/>
      <c r="I1094" s="98"/>
      <c r="J1094" s="230"/>
      <c r="K1094" s="148"/>
      <c r="L1094" s="148"/>
      <c r="M1094" s="148"/>
      <c r="N1094" s="148"/>
      <c r="O1094" s="148"/>
      <c r="P1094" s="148"/>
      <c r="Q1094" s="148"/>
      <c r="R1094" s="148"/>
      <c r="S1094" s="148"/>
      <c r="T1094" s="148"/>
      <c r="U1094" s="148"/>
      <c r="V1094" s="148"/>
      <c r="W1094" s="148"/>
      <c r="X1094" s="148"/>
      <c r="Y1094" s="148"/>
      <c r="Z1094" s="148"/>
    </row>
    <row r="1095" spans="1:26" x14ac:dyDescent="0.25">
      <c r="A1095" s="230"/>
      <c r="B1095" s="230"/>
      <c r="C1095" s="256"/>
      <c r="D1095" s="230"/>
      <c r="E1095" s="230"/>
      <c r="F1095" s="230"/>
      <c r="G1095" s="230"/>
      <c r="H1095" s="230"/>
      <c r="I1095" s="230"/>
      <c r="J1095" s="230"/>
      <c r="K1095" s="148"/>
      <c r="L1095" s="148"/>
      <c r="M1095" s="148"/>
      <c r="N1095" s="148"/>
      <c r="O1095" s="148"/>
      <c r="P1095" s="148"/>
      <c r="Q1095" s="148"/>
      <c r="R1095" s="148"/>
      <c r="S1095" s="148"/>
      <c r="T1095" s="148"/>
      <c r="U1095" s="148"/>
      <c r="V1095" s="148"/>
      <c r="W1095" s="148"/>
      <c r="X1095" s="148"/>
      <c r="Y1095" s="148"/>
      <c r="Z1095" s="148"/>
    </row>
    <row r="1096" spans="1:26" x14ac:dyDescent="0.25">
      <c r="A1096" s="230"/>
      <c r="B1096" s="230"/>
      <c r="C1096" s="256"/>
      <c r="D1096" s="230"/>
      <c r="E1096" s="230"/>
      <c r="F1096" s="230"/>
      <c r="G1096" s="230"/>
      <c r="H1096" s="230"/>
      <c r="I1096" s="230"/>
      <c r="J1096" s="230"/>
      <c r="K1096" s="148"/>
      <c r="L1096" s="148"/>
      <c r="M1096" s="148"/>
      <c r="N1096" s="148"/>
      <c r="O1096" s="148"/>
      <c r="P1096" s="148"/>
      <c r="Q1096" s="148"/>
      <c r="R1096" s="148"/>
      <c r="S1096" s="148"/>
      <c r="T1096" s="148"/>
      <c r="U1096" s="148"/>
      <c r="V1096" s="148"/>
      <c r="W1096" s="148"/>
      <c r="X1096" s="148"/>
      <c r="Y1096" s="148"/>
      <c r="Z1096" s="148"/>
    </row>
    <row r="1097" spans="1:26" x14ac:dyDescent="0.25">
      <c r="A1097" s="230"/>
      <c r="B1097" s="230"/>
      <c r="C1097" s="256"/>
      <c r="D1097" s="230"/>
      <c r="E1097" s="230"/>
      <c r="F1097" s="230"/>
      <c r="G1097" s="230"/>
      <c r="H1097" s="230"/>
      <c r="I1097" s="230"/>
      <c r="J1097" s="230"/>
      <c r="K1097" s="148"/>
      <c r="L1097" s="148"/>
      <c r="M1097" s="148"/>
      <c r="N1097" s="148"/>
      <c r="O1097" s="148"/>
      <c r="P1097" s="148"/>
      <c r="Q1097" s="148"/>
      <c r="R1097" s="148"/>
      <c r="S1097" s="148"/>
      <c r="T1097" s="148"/>
      <c r="U1097" s="148"/>
      <c r="V1097" s="148"/>
      <c r="W1097" s="148"/>
      <c r="X1097" s="148"/>
      <c r="Y1097" s="148"/>
      <c r="Z1097" s="148"/>
    </row>
    <row r="1098" spans="1:26" x14ac:dyDescent="0.25">
      <c r="A1098" s="230"/>
      <c r="B1098" s="230"/>
      <c r="C1098" s="256"/>
      <c r="D1098" s="230"/>
      <c r="E1098" s="230"/>
      <c r="F1098" s="230"/>
      <c r="G1098" s="230"/>
      <c r="H1098" s="230"/>
      <c r="I1098" s="230"/>
      <c r="J1098" s="230"/>
      <c r="K1098" s="148"/>
      <c r="L1098" s="148"/>
      <c r="M1098" s="148"/>
      <c r="N1098" s="148"/>
      <c r="O1098" s="148"/>
      <c r="P1098" s="148"/>
      <c r="Q1098" s="148"/>
      <c r="R1098" s="148"/>
      <c r="S1098" s="148"/>
      <c r="T1098" s="148"/>
      <c r="U1098" s="148"/>
      <c r="V1098" s="148"/>
      <c r="W1098" s="148"/>
      <c r="X1098" s="148"/>
      <c r="Y1098" s="148"/>
      <c r="Z1098" s="148"/>
    </row>
    <row r="1099" spans="1:26" x14ac:dyDescent="0.25">
      <c r="A1099" s="230"/>
      <c r="B1099" s="230"/>
      <c r="C1099" s="256"/>
      <c r="D1099" s="230"/>
      <c r="E1099" s="230"/>
      <c r="F1099" s="230"/>
      <c r="G1099" s="230"/>
      <c r="H1099" s="230"/>
      <c r="I1099" s="230"/>
      <c r="J1099" s="230"/>
      <c r="K1099" s="148"/>
      <c r="L1099" s="148"/>
      <c r="M1099" s="148"/>
      <c r="N1099" s="148"/>
      <c r="O1099" s="148"/>
      <c r="P1099" s="148"/>
      <c r="Q1099" s="148"/>
      <c r="R1099" s="148"/>
      <c r="S1099" s="148"/>
      <c r="T1099" s="148"/>
      <c r="U1099" s="148"/>
      <c r="V1099" s="148"/>
      <c r="W1099" s="148"/>
      <c r="X1099" s="148"/>
      <c r="Y1099" s="148"/>
      <c r="Z1099" s="148"/>
    </row>
    <row r="1100" spans="1:26" x14ac:dyDescent="0.25">
      <c r="A1100" s="230"/>
      <c r="B1100" s="230"/>
      <c r="C1100" s="256"/>
      <c r="D1100" s="230"/>
      <c r="E1100" s="230"/>
      <c r="F1100" s="230"/>
      <c r="G1100" s="230"/>
      <c r="H1100" s="230"/>
      <c r="I1100" s="230"/>
      <c r="J1100" s="230"/>
      <c r="K1100" s="148"/>
      <c r="L1100" s="148"/>
      <c r="M1100" s="148"/>
      <c r="N1100" s="148"/>
      <c r="O1100" s="148"/>
      <c r="P1100" s="148"/>
      <c r="Q1100" s="148"/>
      <c r="R1100" s="148"/>
      <c r="S1100" s="148"/>
      <c r="T1100" s="148"/>
      <c r="U1100" s="148"/>
      <c r="V1100" s="148"/>
      <c r="W1100" s="148"/>
      <c r="X1100" s="148"/>
      <c r="Y1100" s="148"/>
      <c r="Z1100" s="148"/>
    </row>
    <row r="1101" spans="1:26" ht="18.75" x14ac:dyDescent="0.25">
      <c r="A1101" s="234"/>
      <c r="B1101" s="407" t="s">
        <v>5880</v>
      </c>
      <c r="C1101" s="408"/>
      <c r="D1101" s="408"/>
      <c r="E1101" s="408"/>
      <c r="F1101" s="408"/>
      <c r="G1101" s="408"/>
      <c r="H1101" s="408"/>
      <c r="I1101" s="243"/>
      <c r="J1101" s="233"/>
      <c r="K1101" s="105"/>
      <c r="L1101" s="105"/>
      <c r="M1101" s="105"/>
      <c r="N1101" s="105"/>
      <c r="O1101" s="105"/>
      <c r="P1101" s="105"/>
      <c r="Q1101" s="105"/>
      <c r="R1101" s="105"/>
      <c r="S1101" s="105"/>
      <c r="T1101" s="105"/>
      <c r="U1101" s="105"/>
      <c r="V1101" s="105"/>
      <c r="W1101" s="105"/>
      <c r="X1101" s="105"/>
      <c r="Y1101" s="105"/>
      <c r="Z1101" s="105"/>
    </row>
    <row r="1102" spans="1:26" x14ac:dyDescent="0.25">
      <c r="A1102" s="234"/>
      <c r="B1102" s="232"/>
      <c r="C1102" s="232"/>
      <c r="D1102" s="232"/>
      <c r="E1102" s="232"/>
      <c r="F1102" s="232"/>
      <c r="G1102" s="232"/>
      <c r="H1102" s="232"/>
      <c r="I1102" s="232"/>
      <c r="J1102" s="233"/>
      <c r="K1102" s="105"/>
      <c r="L1102" s="105"/>
      <c r="M1102" s="105"/>
      <c r="N1102" s="105"/>
      <c r="O1102" s="105"/>
      <c r="P1102" s="105"/>
      <c r="Q1102" s="105"/>
      <c r="R1102" s="105"/>
      <c r="S1102" s="105"/>
      <c r="T1102" s="105"/>
      <c r="U1102" s="105"/>
      <c r="V1102" s="105"/>
      <c r="W1102" s="105"/>
      <c r="X1102" s="105"/>
      <c r="Y1102" s="105"/>
      <c r="Z1102" s="105"/>
    </row>
    <row r="1103" spans="1:26" x14ac:dyDescent="0.25">
      <c r="A1103" s="234"/>
      <c r="B1103" s="232"/>
      <c r="C1103" s="244" t="s">
        <v>1478</v>
      </c>
      <c r="D1103" s="244"/>
      <c r="E1103" s="245">
        <f>IF(SUM(D1112:D1120)=0,"NA",SUM(E1112:E1120)/SUM(D1112:D1120))</f>
        <v>1</v>
      </c>
      <c r="F1103" s="246"/>
      <c r="G1103" s="248"/>
      <c r="H1103" s="234"/>
      <c r="I1103" s="232"/>
      <c r="J1103" s="233"/>
      <c r="K1103" s="105"/>
      <c r="L1103" s="105"/>
      <c r="M1103" s="105"/>
      <c r="N1103" s="105"/>
      <c r="O1103" s="105"/>
      <c r="P1103" s="105"/>
      <c r="Q1103" s="105"/>
      <c r="R1103" s="105"/>
      <c r="S1103" s="105"/>
      <c r="T1103" s="105"/>
      <c r="U1103" s="105"/>
      <c r="V1103" s="105"/>
      <c r="W1103" s="105"/>
      <c r="X1103" s="105"/>
      <c r="Y1103" s="105"/>
      <c r="Z1103" s="105"/>
    </row>
    <row r="1104" spans="1:26" x14ac:dyDescent="0.25">
      <c r="A1104" s="234"/>
      <c r="B1104" s="234"/>
      <c r="C1104" s="244" t="s">
        <v>1480</v>
      </c>
      <c r="D1104" s="244"/>
      <c r="E1104" s="245">
        <f>IF(SUM(D1112:D1120)=0,"NA",SUM(E1125:E1133)/SUM(D1125:D1133))</f>
        <v>1</v>
      </c>
      <c r="F1104" s="246"/>
      <c r="G1104" s="248"/>
      <c r="H1104" s="234"/>
      <c r="I1104" s="232"/>
      <c r="J1104" s="233"/>
      <c r="K1104" s="105"/>
      <c r="L1104" s="105"/>
      <c r="M1104" s="105"/>
      <c r="N1104" s="105"/>
      <c r="O1104" s="105"/>
      <c r="P1104" s="105"/>
      <c r="Q1104" s="105"/>
      <c r="R1104" s="105"/>
      <c r="S1104" s="105"/>
      <c r="T1104" s="105"/>
      <c r="U1104" s="105"/>
      <c r="V1104" s="105"/>
      <c r="W1104" s="105"/>
      <c r="X1104" s="105"/>
      <c r="Y1104" s="105"/>
      <c r="Z1104" s="105"/>
    </row>
    <row r="1105" spans="1:26" x14ac:dyDescent="0.25">
      <c r="A1105" s="234"/>
      <c r="B1105" s="234"/>
      <c r="C1105" s="244" t="s">
        <v>1482</v>
      </c>
      <c r="D1105" s="244"/>
      <c r="E1105" s="177">
        <f>IF(SUM(D1112:D1120)=0,"NA",E1103*0.6+E1104*0.4)</f>
        <v>1</v>
      </c>
      <c r="F1105" s="249"/>
      <c r="G1105" s="235" t="s">
        <v>3917</v>
      </c>
      <c r="H1105" s="234"/>
      <c r="I1105" s="232"/>
      <c r="J1105" s="233"/>
      <c r="K1105" s="105"/>
      <c r="L1105" s="105"/>
      <c r="M1105" s="105"/>
      <c r="N1105" s="105"/>
      <c r="O1105" s="105"/>
      <c r="P1105" s="105"/>
      <c r="Q1105" s="105"/>
      <c r="R1105" s="105"/>
      <c r="S1105" s="105"/>
      <c r="T1105" s="105"/>
      <c r="U1105" s="105"/>
      <c r="V1105" s="105"/>
      <c r="W1105" s="105"/>
      <c r="X1105" s="105"/>
      <c r="Y1105" s="105"/>
      <c r="Z1105" s="105"/>
    </row>
    <row r="1106" spans="1:26" x14ac:dyDescent="0.25">
      <c r="A1106" s="234"/>
      <c r="B1106" s="234"/>
      <c r="C1106" s="234"/>
      <c r="D1106" s="234"/>
      <c r="E1106" s="236"/>
      <c r="F1106" s="236"/>
      <c r="G1106" s="234"/>
      <c r="H1106" s="234"/>
      <c r="I1106" s="232"/>
      <c r="J1106" s="233"/>
      <c r="K1106" s="105"/>
      <c r="L1106" s="105"/>
      <c r="M1106" s="105"/>
      <c r="N1106" s="105"/>
      <c r="O1106" s="105"/>
      <c r="P1106" s="105"/>
      <c r="Q1106" s="105"/>
      <c r="R1106" s="105"/>
      <c r="S1106" s="105"/>
      <c r="T1106" s="105"/>
      <c r="U1106" s="105"/>
      <c r="V1106" s="105"/>
      <c r="W1106" s="105"/>
      <c r="X1106" s="105"/>
      <c r="Y1106" s="105"/>
      <c r="Z1106" s="105"/>
    </row>
    <row r="1107" spans="1:26" x14ac:dyDescent="0.25">
      <c r="A1107" s="230"/>
      <c r="B1107" s="231"/>
      <c r="C1107" s="232"/>
      <c r="D1107" s="231"/>
      <c r="E1107" s="231"/>
      <c r="F1107" s="231"/>
      <c r="G1107" s="231"/>
      <c r="H1107" s="232"/>
      <c r="I1107" s="232"/>
      <c r="J1107" s="233"/>
      <c r="K1107" s="148"/>
      <c r="L1107" s="148"/>
      <c r="M1107" s="148"/>
      <c r="N1107" s="148"/>
      <c r="O1107" s="148"/>
      <c r="P1107" s="148"/>
      <c r="Q1107" s="148"/>
      <c r="R1107" s="148"/>
      <c r="S1107" s="148"/>
      <c r="T1107" s="148"/>
      <c r="U1107" s="148"/>
      <c r="V1107" s="148"/>
      <c r="W1107" s="148"/>
      <c r="X1107" s="148"/>
      <c r="Y1107" s="148"/>
      <c r="Z1107" s="148"/>
    </row>
    <row r="1108" spans="1:26" x14ac:dyDescent="0.25">
      <c r="A1108" s="230"/>
      <c r="B1108" s="91"/>
      <c r="C1108" s="251"/>
      <c r="D1108" s="252"/>
      <c r="E1108" s="409"/>
      <c r="F1108" s="410"/>
      <c r="G1108" s="410"/>
      <c r="H1108" s="252"/>
      <c r="I1108" s="92"/>
      <c r="J1108" s="233"/>
      <c r="K1108" s="148"/>
      <c r="L1108" s="148"/>
      <c r="M1108" s="148"/>
      <c r="N1108" s="148"/>
      <c r="O1108" s="148"/>
      <c r="P1108" s="148"/>
      <c r="Q1108" s="148"/>
      <c r="R1108" s="148"/>
      <c r="S1108" s="148"/>
      <c r="T1108" s="148"/>
      <c r="U1108" s="148"/>
      <c r="V1108" s="148"/>
      <c r="W1108" s="148"/>
      <c r="X1108" s="148"/>
      <c r="Y1108" s="148"/>
      <c r="Z1108" s="148"/>
    </row>
    <row r="1109" spans="1:26" x14ac:dyDescent="0.25">
      <c r="A1109" s="230"/>
      <c r="B1109" s="49"/>
      <c r="C1109" s="234" t="s">
        <v>1484</v>
      </c>
      <c r="D1109" s="253"/>
      <c r="E1109" s="253"/>
      <c r="F1109" s="253"/>
      <c r="G1109" s="253"/>
      <c r="H1109" s="253"/>
      <c r="I1109" s="93"/>
      <c r="J1109" s="233"/>
      <c r="K1109" s="148"/>
      <c r="L1109" s="148"/>
      <c r="M1109" s="148"/>
      <c r="N1109" s="148"/>
      <c r="O1109" s="148"/>
      <c r="P1109" s="148"/>
      <c r="Q1109" s="148"/>
      <c r="R1109" s="148"/>
      <c r="S1109" s="148"/>
      <c r="T1109" s="148"/>
      <c r="U1109" s="148"/>
      <c r="V1109" s="148"/>
      <c r="W1109" s="148"/>
      <c r="X1109" s="148"/>
      <c r="Y1109" s="148"/>
      <c r="Z1109" s="148"/>
    </row>
    <row r="1110" spans="1:26" x14ac:dyDescent="0.25">
      <c r="A1110" s="230"/>
      <c r="B1110" s="123"/>
      <c r="C1110" s="234"/>
      <c r="D1110" s="253"/>
      <c r="E1110" s="253"/>
      <c r="F1110" s="253"/>
      <c r="G1110" s="253"/>
      <c r="H1110" s="253"/>
      <c r="I1110" s="93"/>
      <c r="J1110" s="233"/>
      <c r="K1110" s="148"/>
      <c r="L1110" s="148"/>
      <c r="M1110" s="148"/>
      <c r="N1110" s="148"/>
      <c r="O1110" s="148"/>
      <c r="P1110" s="148"/>
      <c r="Q1110" s="148"/>
      <c r="R1110" s="148"/>
      <c r="S1110" s="148"/>
      <c r="T1110" s="148"/>
      <c r="U1110" s="148"/>
      <c r="V1110" s="148"/>
      <c r="W1110" s="148"/>
      <c r="X1110" s="148"/>
      <c r="Y1110" s="148"/>
      <c r="Z1110" s="148"/>
    </row>
    <row r="1111" spans="1:26" x14ac:dyDescent="0.25">
      <c r="A1111" s="230"/>
      <c r="B1111" s="123"/>
      <c r="C1111" s="232" t="s">
        <v>726</v>
      </c>
      <c r="D1111" s="231"/>
      <c r="E1111" s="231" t="s">
        <v>1485</v>
      </c>
      <c r="F1111" s="231" t="s">
        <v>712</v>
      </c>
      <c r="G1111" s="231" t="s">
        <v>1486</v>
      </c>
      <c r="H1111" s="253"/>
      <c r="I1111" s="93"/>
      <c r="J1111" s="233"/>
      <c r="K1111" s="148"/>
      <c r="L1111" s="148"/>
      <c r="M1111" s="148"/>
      <c r="N1111" s="148"/>
      <c r="O1111" s="148"/>
      <c r="P1111" s="148"/>
      <c r="Q1111" s="148"/>
      <c r="R1111" s="148"/>
      <c r="S1111" s="148"/>
      <c r="T1111" s="148"/>
      <c r="U1111" s="148"/>
      <c r="V1111" s="148"/>
      <c r="W1111" s="148"/>
      <c r="X1111" s="148"/>
      <c r="Y1111" s="148"/>
      <c r="Z1111" s="148"/>
    </row>
    <row r="1112" spans="1:26" x14ac:dyDescent="0.25">
      <c r="A1112" s="230"/>
      <c r="B1112" s="49"/>
      <c r="C1112" s="124" t="s">
        <v>1487</v>
      </c>
      <c r="D1112" s="153">
        <f t="shared" ref="D1112:D1120" si="86">IF(E1112="Justificado",0,1)</f>
        <v>1</v>
      </c>
      <c r="E1112" s="126">
        <v>1</v>
      </c>
      <c r="F1112" s="126"/>
      <c r="G1112" s="127"/>
      <c r="H1112" s="253"/>
      <c r="I1112" s="93"/>
      <c r="J1112" s="230"/>
      <c r="K1112" s="148"/>
      <c r="L1112" s="148"/>
      <c r="M1112" s="148"/>
      <c r="N1112" s="148"/>
      <c r="O1112" s="148"/>
      <c r="P1112" s="148"/>
      <c r="Q1112" s="148"/>
      <c r="R1112" s="148"/>
      <c r="S1112" s="148"/>
      <c r="T1112" s="148"/>
      <c r="U1112" s="148"/>
      <c r="V1112" s="148"/>
      <c r="W1112" s="148"/>
      <c r="X1112" s="148"/>
      <c r="Y1112" s="148"/>
      <c r="Z1112" s="148"/>
    </row>
    <row r="1113" spans="1:26" ht="24" x14ac:dyDescent="0.25">
      <c r="A1113" s="230"/>
      <c r="B1113" s="49"/>
      <c r="C1113" s="124" t="s">
        <v>1488</v>
      </c>
      <c r="D1113" s="153">
        <f t="shared" si="86"/>
        <v>1</v>
      </c>
      <c r="E1113" s="126">
        <v>1</v>
      </c>
      <c r="F1113" s="126"/>
      <c r="G1113" s="127"/>
      <c r="H1113" s="253"/>
      <c r="I1113" s="93"/>
      <c r="J1113" s="230"/>
      <c r="K1113" s="148"/>
      <c r="L1113" s="148"/>
      <c r="M1113" s="148"/>
      <c r="N1113" s="148"/>
      <c r="O1113" s="148"/>
      <c r="P1113" s="148"/>
      <c r="Q1113" s="148"/>
      <c r="R1113" s="148"/>
      <c r="S1113" s="148"/>
      <c r="T1113" s="148"/>
      <c r="U1113" s="148"/>
      <c r="V1113" s="148"/>
      <c r="W1113" s="148"/>
      <c r="X1113" s="148"/>
      <c r="Y1113" s="148"/>
      <c r="Z1113" s="148"/>
    </row>
    <row r="1114" spans="1:26" ht="24" x14ac:dyDescent="0.25">
      <c r="A1114" s="230"/>
      <c r="B1114" s="49"/>
      <c r="C1114" s="128" t="s">
        <v>5881</v>
      </c>
      <c r="D1114" s="153">
        <f t="shared" si="86"/>
        <v>1</v>
      </c>
      <c r="E1114" s="126">
        <v>1</v>
      </c>
      <c r="F1114" s="126"/>
      <c r="G1114" s="127"/>
      <c r="H1114" s="253"/>
      <c r="I1114" s="93"/>
      <c r="J1114" s="230"/>
      <c r="K1114" s="148"/>
      <c r="L1114" s="148"/>
      <c r="M1114" s="148"/>
      <c r="N1114" s="148"/>
      <c r="O1114" s="148"/>
      <c r="P1114" s="148"/>
      <c r="Q1114" s="148"/>
      <c r="R1114" s="148"/>
      <c r="S1114" s="148"/>
      <c r="T1114" s="148"/>
      <c r="U1114" s="148"/>
      <c r="V1114" s="148"/>
      <c r="W1114" s="148"/>
      <c r="X1114" s="148"/>
      <c r="Y1114" s="148"/>
      <c r="Z1114" s="148"/>
    </row>
    <row r="1115" spans="1:26" ht="48" x14ac:dyDescent="0.25">
      <c r="A1115" s="230"/>
      <c r="B1115" s="49"/>
      <c r="C1115" s="128" t="s">
        <v>5882</v>
      </c>
      <c r="D1115" s="153">
        <f t="shared" si="86"/>
        <v>1</v>
      </c>
      <c r="E1115" s="126">
        <v>1</v>
      </c>
      <c r="F1115" s="126"/>
      <c r="G1115" s="127"/>
      <c r="H1115" s="253"/>
      <c r="I1115" s="93"/>
      <c r="J1115" s="230"/>
      <c r="K1115" s="148"/>
      <c r="L1115" s="148"/>
      <c r="M1115" s="148"/>
      <c r="N1115" s="148"/>
      <c r="O1115" s="148"/>
      <c r="P1115" s="148"/>
      <c r="Q1115" s="148"/>
      <c r="R1115" s="148"/>
      <c r="S1115" s="148"/>
      <c r="T1115" s="148"/>
      <c r="U1115" s="148"/>
      <c r="V1115" s="148"/>
      <c r="W1115" s="148"/>
      <c r="X1115" s="148"/>
      <c r="Y1115" s="148"/>
      <c r="Z1115" s="148"/>
    </row>
    <row r="1116" spans="1:26" ht="24" x14ac:dyDescent="0.25">
      <c r="A1116" s="230"/>
      <c r="B1116" s="49"/>
      <c r="C1116" s="128" t="s">
        <v>5883</v>
      </c>
      <c r="D1116" s="153">
        <f t="shared" si="86"/>
        <v>1</v>
      </c>
      <c r="E1116" s="126">
        <v>1</v>
      </c>
      <c r="F1116" s="126"/>
      <c r="G1116" s="127"/>
      <c r="H1116" s="253"/>
      <c r="I1116" s="93"/>
      <c r="J1116" s="230"/>
      <c r="K1116" s="148"/>
      <c r="L1116" s="148"/>
      <c r="M1116" s="148"/>
      <c r="N1116" s="148"/>
      <c r="O1116" s="148"/>
      <c r="P1116" s="148"/>
      <c r="Q1116" s="148"/>
      <c r="R1116" s="148"/>
      <c r="S1116" s="148"/>
      <c r="T1116" s="148"/>
      <c r="U1116" s="148"/>
      <c r="V1116" s="148"/>
      <c r="W1116" s="148"/>
      <c r="X1116" s="148"/>
      <c r="Y1116" s="148"/>
      <c r="Z1116" s="148"/>
    </row>
    <row r="1117" spans="1:26" x14ac:dyDescent="0.25">
      <c r="A1117" s="230"/>
      <c r="B1117" s="49"/>
      <c r="C1117" s="128" t="s">
        <v>5884</v>
      </c>
      <c r="D1117" s="153">
        <f t="shared" si="86"/>
        <v>1</v>
      </c>
      <c r="E1117" s="126">
        <v>1</v>
      </c>
      <c r="F1117" s="126"/>
      <c r="G1117" s="127"/>
      <c r="H1117" s="253"/>
      <c r="I1117" s="93"/>
      <c r="J1117" s="230"/>
      <c r="K1117" s="148"/>
      <c r="L1117" s="148"/>
      <c r="M1117" s="148"/>
      <c r="N1117" s="148"/>
      <c r="O1117" s="148"/>
      <c r="P1117" s="148"/>
      <c r="Q1117" s="148"/>
      <c r="R1117" s="148"/>
      <c r="S1117" s="148"/>
      <c r="T1117" s="148"/>
      <c r="U1117" s="148"/>
      <c r="V1117" s="148"/>
      <c r="W1117" s="148"/>
      <c r="X1117" s="148"/>
      <c r="Y1117" s="148"/>
      <c r="Z1117" s="148"/>
    </row>
    <row r="1118" spans="1:26" ht="84" x14ac:dyDescent="0.25">
      <c r="A1118" s="230"/>
      <c r="B1118" s="49"/>
      <c r="C1118" s="128" t="s">
        <v>5885</v>
      </c>
      <c r="D1118" s="153">
        <f t="shared" si="86"/>
        <v>1</v>
      </c>
      <c r="E1118" s="126">
        <v>1</v>
      </c>
      <c r="F1118" s="126"/>
      <c r="G1118" s="127"/>
      <c r="H1118" s="253"/>
      <c r="I1118" s="93"/>
      <c r="J1118" s="230"/>
      <c r="K1118" s="148"/>
      <c r="L1118" s="148"/>
      <c r="M1118" s="148"/>
      <c r="N1118" s="148"/>
      <c r="O1118" s="148"/>
      <c r="P1118" s="148"/>
      <c r="Q1118" s="148"/>
      <c r="R1118" s="148"/>
      <c r="S1118" s="148"/>
      <c r="T1118" s="148"/>
      <c r="U1118" s="148"/>
      <c r="V1118" s="148"/>
      <c r="W1118" s="148"/>
      <c r="X1118" s="148"/>
      <c r="Y1118" s="148"/>
      <c r="Z1118" s="148"/>
    </row>
    <row r="1119" spans="1:26" x14ac:dyDescent="0.25">
      <c r="A1119" s="230"/>
      <c r="B1119" s="49"/>
      <c r="C1119" s="128" t="s">
        <v>5719</v>
      </c>
      <c r="D1119" s="153">
        <f t="shared" si="86"/>
        <v>1</v>
      </c>
      <c r="E1119" s="126">
        <v>1</v>
      </c>
      <c r="F1119" s="126"/>
      <c r="G1119" s="127"/>
      <c r="H1119" s="253"/>
      <c r="I1119" s="129"/>
      <c r="J1119" s="230"/>
      <c r="K1119" s="148"/>
      <c r="L1119" s="148"/>
      <c r="M1119" s="148"/>
      <c r="N1119" s="148"/>
      <c r="O1119" s="148"/>
      <c r="P1119" s="148"/>
      <c r="Q1119" s="148"/>
      <c r="R1119" s="148"/>
      <c r="S1119" s="148"/>
      <c r="T1119" s="148"/>
      <c r="U1119" s="148"/>
      <c r="V1119" s="148"/>
      <c r="W1119" s="148"/>
      <c r="X1119" s="148"/>
      <c r="Y1119" s="148"/>
      <c r="Z1119" s="148"/>
    </row>
    <row r="1120" spans="1:26" x14ac:dyDescent="0.25">
      <c r="A1120" s="230"/>
      <c r="B1120" s="49"/>
      <c r="C1120" s="128" t="s">
        <v>5886</v>
      </c>
      <c r="D1120" s="153">
        <f t="shared" si="86"/>
        <v>1</v>
      </c>
      <c r="E1120" s="126">
        <v>1</v>
      </c>
      <c r="F1120" s="126"/>
      <c r="G1120" s="127"/>
      <c r="H1120" s="253"/>
      <c r="I1120" s="129"/>
      <c r="J1120" s="230"/>
      <c r="K1120" s="148"/>
      <c r="L1120" s="148"/>
      <c r="M1120" s="148"/>
      <c r="N1120" s="148"/>
      <c r="O1120" s="148"/>
      <c r="P1120" s="148"/>
      <c r="Q1120" s="148"/>
      <c r="R1120" s="148"/>
      <c r="S1120" s="148"/>
      <c r="T1120" s="148"/>
      <c r="U1120" s="148"/>
      <c r="V1120" s="148"/>
      <c r="W1120" s="148"/>
      <c r="X1120" s="148"/>
      <c r="Y1120" s="148"/>
      <c r="Z1120" s="148"/>
    </row>
    <row r="1121" spans="1:26" x14ac:dyDescent="0.25">
      <c r="A1121" s="230"/>
      <c r="B1121" s="49"/>
      <c r="C1121" s="234"/>
      <c r="D1121" s="253"/>
      <c r="E1121" s="253"/>
      <c r="F1121" s="253"/>
      <c r="G1121" s="253"/>
      <c r="H1121" s="253"/>
      <c r="I1121" s="129"/>
      <c r="J1121" s="230"/>
      <c r="K1121" s="148"/>
      <c r="L1121" s="148"/>
      <c r="M1121" s="148"/>
      <c r="N1121" s="148"/>
      <c r="O1121" s="148"/>
      <c r="P1121" s="148"/>
      <c r="Q1121" s="148"/>
      <c r="R1121" s="148"/>
      <c r="S1121" s="148"/>
      <c r="T1121" s="148"/>
      <c r="U1121" s="148"/>
      <c r="V1121" s="148"/>
      <c r="W1121" s="148"/>
      <c r="X1121" s="148"/>
      <c r="Y1121" s="148"/>
      <c r="Z1121" s="148"/>
    </row>
    <row r="1122" spans="1:26" x14ac:dyDescent="0.25">
      <c r="A1122" s="230"/>
      <c r="B1122" s="49"/>
      <c r="C1122" s="234" t="s">
        <v>1480</v>
      </c>
      <c r="D1122" s="253"/>
      <c r="E1122" s="253"/>
      <c r="F1122" s="253"/>
      <c r="G1122" s="253"/>
      <c r="H1122" s="253"/>
      <c r="I1122" s="129"/>
      <c r="J1122" s="230"/>
      <c r="K1122" s="148"/>
      <c r="L1122" s="148"/>
      <c r="M1122" s="148"/>
      <c r="N1122" s="148"/>
      <c r="O1122" s="148"/>
      <c r="P1122" s="148"/>
      <c r="Q1122" s="148"/>
      <c r="R1122" s="148"/>
      <c r="S1122" s="148"/>
      <c r="T1122" s="148"/>
      <c r="U1122" s="148"/>
      <c r="V1122" s="148"/>
      <c r="W1122" s="148"/>
      <c r="X1122" s="148"/>
      <c r="Y1122" s="148"/>
      <c r="Z1122" s="148"/>
    </row>
    <row r="1123" spans="1:26" x14ac:dyDescent="0.25">
      <c r="A1123" s="230"/>
      <c r="B1123" s="49"/>
      <c r="C1123" s="234"/>
      <c r="D1123" s="253"/>
      <c r="E1123" s="253"/>
      <c r="F1123" s="253"/>
      <c r="G1123" s="253"/>
      <c r="H1123" s="253"/>
      <c r="I1123" s="129"/>
      <c r="J1123" s="230"/>
      <c r="K1123" s="148"/>
      <c r="L1123" s="148"/>
      <c r="M1123" s="148"/>
      <c r="N1123" s="148"/>
      <c r="O1123" s="148"/>
      <c r="P1123" s="148"/>
      <c r="Q1123" s="148"/>
      <c r="R1123" s="148"/>
      <c r="S1123" s="148"/>
      <c r="T1123" s="148"/>
      <c r="U1123" s="148"/>
      <c r="V1123" s="148"/>
      <c r="W1123" s="148"/>
      <c r="X1123" s="148"/>
      <c r="Y1123" s="148"/>
      <c r="Z1123" s="148"/>
    </row>
    <row r="1124" spans="1:26" x14ac:dyDescent="0.25">
      <c r="A1124" s="230"/>
      <c r="B1124" s="49"/>
      <c r="C1124" s="232" t="s">
        <v>726</v>
      </c>
      <c r="D1124" s="231"/>
      <c r="E1124" s="231" t="s">
        <v>1485</v>
      </c>
      <c r="F1124" s="231" t="s">
        <v>712</v>
      </c>
      <c r="G1124" s="231" t="s">
        <v>1486</v>
      </c>
      <c r="H1124" s="253"/>
      <c r="I1124" s="129"/>
      <c r="J1124" s="230"/>
      <c r="K1124" s="148"/>
      <c r="L1124" s="148"/>
      <c r="M1124" s="148"/>
      <c r="N1124" s="148"/>
      <c r="O1124" s="148"/>
      <c r="P1124" s="148"/>
      <c r="Q1124" s="148"/>
      <c r="R1124" s="148"/>
      <c r="S1124" s="148"/>
      <c r="T1124" s="148"/>
      <c r="U1124" s="148"/>
      <c r="V1124" s="148"/>
      <c r="W1124" s="148"/>
      <c r="X1124" s="148"/>
      <c r="Y1124" s="148"/>
      <c r="Z1124" s="148"/>
    </row>
    <row r="1125" spans="1:26" x14ac:dyDescent="0.25">
      <c r="A1125" s="230"/>
      <c r="B1125" s="49"/>
      <c r="C1125" s="130" t="s">
        <v>5887</v>
      </c>
      <c r="D1125" s="153">
        <f t="shared" ref="D1125:D1131" si="87">IF(E1125="Justificado",0,1)</f>
        <v>1</v>
      </c>
      <c r="E1125" s="126">
        <v>1</v>
      </c>
      <c r="F1125" s="126"/>
      <c r="G1125" s="127"/>
      <c r="H1125" s="253"/>
      <c r="I1125" s="129"/>
      <c r="J1125" s="230"/>
      <c r="K1125" s="148"/>
      <c r="L1125" s="148"/>
      <c r="M1125" s="148"/>
      <c r="N1125" s="148"/>
      <c r="O1125" s="148"/>
      <c r="P1125" s="148"/>
      <c r="Q1125" s="148"/>
      <c r="R1125" s="148"/>
      <c r="S1125" s="148"/>
      <c r="T1125" s="148"/>
      <c r="U1125" s="148"/>
      <c r="V1125" s="148"/>
      <c r="W1125" s="148"/>
      <c r="X1125" s="148"/>
      <c r="Y1125" s="148"/>
      <c r="Z1125" s="148"/>
    </row>
    <row r="1126" spans="1:26" ht="36" x14ac:dyDescent="0.25">
      <c r="A1126" s="230"/>
      <c r="B1126" s="49"/>
      <c r="C1126" s="124" t="s">
        <v>2444</v>
      </c>
      <c r="D1126" s="153">
        <f t="shared" si="87"/>
        <v>1</v>
      </c>
      <c r="E1126" s="126">
        <v>1</v>
      </c>
      <c r="F1126" s="126"/>
      <c r="G1126" s="127"/>
      <c r="H1126" s="253"/>
      <c r="I1126" s="129"/>
      <c r="J1126" s="230"/>
      <c r="K1126" s="148"/>
      <c r="L1126" s="148"/>
      <c r="M1126" s="148"/>
      <c r="N1126" s="148"/>
      <c r="O1126" s="148"/>
      <c r="P1126" s="148"/>
      <c r="Q1126" s="148"/>
      <c r="R1126" s="148"/>
      <c r="S1126" s="148"/>
      <c r="T1126" s="148"/>
      <c r="U1126" s="148"/>
      <c r="V1126" s="148"/>
      <c r="W1126" s="148"/>
      <c r="X1126" s="148"/>
      <c r="Y1126" s="148"/>
      <c r="Z1126" s="148"/>
    </row>
    <row r="1127" spans="1:26" ht="36" x14ac:dyDescent="0.25">
      <c r="A1127" s="230"/>
      <c r="B1127" s="49"/>
      <c r="C1127" s="124" t="s">
        <v>2445</v>
      </c>
      <c r="D1127" s="153">
        <f t="shared" si="87"/>
        <v>1</v>
      </c>
      <c r="E1127" s="126">
        <v>1</v>
      </c>
      <c r="F1127" s="126"/>
      <c r="G1127" s="127"/>
      <c r="H1127" s="253"/>
      <c r="I1127" s="129"/>
      <c r="J1127" s="230"/>
      <c r="K1127" s="148"/>
      <c r="L1127" s="148"/>
      <c r="M1127" s="148"/>
      <c r="N1127" s="148"/>
      <c r="O1127" s="148"/>
      <c r="P1127" s="148"/>
      <c r="Q1127" s="148"/>
      <c r="R1127" s="148"/>
      <c r="S1127" s="148"/>
      <c r="T1127" s="148"/>
      <c r="U1127" s="148"/>
      <c r="V1127" s="148"/>
      <c r="W1127" s="148"/>
      <c r="X1127" s="148"/>
      <c r="Y1127" s="148"/>
      <c r="Z1127" s="148"/>
    </row>
    <row r="1128" spans="1:26" ht="36" x14ac:dyDescent="0.25">
      <c r="A1128" s="230"/>
      <c r="B1128" s="49"/>
      <c r="C1128" s="124" t="s">
        <v>2446</v>
      </c>
      <c r="D1128" s="153">
        <f t="shared" si="87"/>
        <v>1</v>
      </c>
      <c r="E1128" s="126">
        <v>1</v>
      </c>
      <c r="F1128" s="126"/>
      <c r="G1128" s="127"/>
      <c r="H1128" s="253"/>
      <c r="I1128" s="129"/>
      <c r="J1128" s="230"/>
      <c r="K1128" s="148"/>
      <c r="L1128" s="148"/>
      <c r="M1128" s="148"/>
      <c r="N1128" s="148"/>
      <c r="O1128" s="148"/>
      <c r="P1128" s="148"/>
      <c r="Q1128" s="148"/>
      <c r="R1128" s="148"/>
      <c r="S1128" s="148"/>
      <c r="T1128" s="148"/>
      <c r="U1128" s="148"/>
      <c r="V1128" s="148"/>
      <c r="W1128" s="148"/>
      <c r="X1128" s="148"/>
      <c r="Y1128" s="148"/>
      <c r="Z1128" s="148"/>
    </row>
    <row r="1129" spans="1:26" ht="24" x14ac:dyDescent="0.25">
      <c r="A1129" s="230"/>
      <c r="B1129" s="49"/>
      <c r="C1129" s="124" t="s">
        <v>2447</v>
      </c>
      <c r="D1129" s="153">
        <f t="shared" si="87"/>
        <v>1</v>
      </c>
      <c r="E1129" s="126">
        <v>1</v>
      </c>
      <c r="F1129" s="126"/>
      <c r="G1129" s="127"/>
      <c r="H1129" s="253"/>
      <c r="I1129" s="129"/>
      <c r="J1129" s="230"/>
      <c r="K1129" s="148"/>
      <c r="L1129" s="148"/>
      <c r="M1129" s="148"/>
      <c r="N1129" s="148"/>
      <c r="O1129" s="148"/>
      <c r="P1129" s="148"/>
      <c r="Q1129" s="148"/>
      <c r="R1129" s="148"/>
      <c r="S1129" s="148"/>
      <c r="T1129" s="148"/>
      <c r="U1129" s="148"/>
      <c r="V1129" s="148"/>
      <c r="W1129" s="148"/>
      <c r="X1129" s="148"/>
      <c r="Y1129" s="148"/>
      <c r="Z1129" s="148"/>
    </row>
    <row r="1130" spans="1:26" ht="24" x14ac:dyDescent="0.25">
      <c r="A1130" s="230"/>
      <c r="B1130" s="49"/>
      <c r="C1130" s="124" t="s">
        <v>2448</v>
      </c>
      <c r="D1130" s="153">
        <f t="shared" si="87"/>
        <v>1</v>
      </c>
      <c r="E1130" s="126">
        <v>1</v>
      </c>
      <c r="F1130" s="126"/>
      <c r="G1130" s="127"/>
      <c r="H1130" s="253"/>
      <c r="I1130" s="129"/>
      <c r="J1130" s="230"/>
      <c r="K1130" s="148"/>
      <c r="L1130" s="148"/>
      <c r="M1130" s="148"/>
      <c r="N1130" s="148"/>
      <c r="O1130" s="148"/>
      <c r="P1130" s="148"/>
      <c r="Q1130" s="148"/>
      <c r="R1130" s="148"/>
      <c r="S1130" s="148"/>
      <c r="T1130" s="148"/>
      <c r="U1130" s="148"/>
      <c r="V1130" s="148"/>
      <c r="W1130" s="148"/>
      <c r="X1130" s="148"/>
      <c r="Y1130" s="148"/>
      <c r="Z1130" s="148"/>
    </row>
    <row r="1131" spans="1:26" ht="36" x14ac:dyDescent="0.25">
      <c r="A1131" s="230"/>
      <c r="B1131" s="49"/>
      <c r="C1131" s="124" t="s">
        <v>2449</v>
      </c>
      <c r="D1131" s="153">
        <f t="shared" si="87"/>
        <v>1</v>
      </c>
      <c r="E1131" s="126">
        <v>1</v>
      </c>
      <c r="F1131" s="126"/>
      <c r="G1131" s="127"/>
      <c r="H1131" s="253"/>
      <c r="I1131" s="129"/>
      <c r="J1131" s="230"/>
      <c r="K1131" s="148"/>
      <c r="L1131" s="148"/>
      <c r="M1131" s="148"/>
      <c r="N1131" s="148"/>
      <c r="O1131" s="148"/>
      <c r="P1131" s="148"/>
      <c r="Q1131" s="148"/>
      <c r="R1131" s="148"/>
      <c r="S1131" s="148"/>
      <c r="T1131" s="148"/>
      <c r="U1131" s="148"/>
      <c r="V1131" s="148"/>
      <c r="W1131" s="148"/>
      <c r="X1131" s="148"/>
      <c r="Y1131" s="148"/>
      <c r="Z1131" s="148"/>
    </row>
    <row r="1132" spans="1:26" ht="36" x14ac:dyDescent="0.25">
      <c r="A1132" s="230"/>
      <c r="B1132" s="49"/>
      <c r="C1132" s="130" t="s">
        <v>5888</v>
      </c>
      <c r="D1132" s="153">
        <f t="shared" ref="D1132:D1133" si="88">IF(E1132="Justificado",0,1)</f>
        <v>1</v>
      </c>
      <c r="E1132" s="126">
        <v>1</v>
      </c>
      <c r="F1132" s="126"/>
      <c r="G1132" s="127"/>
      <c r="H1132" s="253"/>
      <c r="I1132" s="129"/>
      <c r="J1132" s="230"/>
      <c r="K1132" s="148"/>
      <c r="L1132" s="148"/>
      <c r="M1132" s="148"/>
      <c r="N1132" s="148"/>
      <c r="O1132" s="148"/>
      <c r="P1132" s="148"/>
      <c r="Q1132" s="148"/>
      <c r="R1132" s="148"/>
      <c r="S1132" s="148"/>
      <c r="T1132" s="148"/>
      <c r="U1132" s="148"/>
      <c r="V1132" s="148"/>
      <c r="W1132" s="148"/>
      <c r="X1132" s="148"/>
      <c r="Y1132" s="148"/>
      <c r="Z1132" s="148"/>
    </row>
    <row r="1133" spans="1:26" x14ac:dyDescent="0.25">
      <c r="A1133" s="230"/>
      <c r="B1133" s="49"/>
      <c r="C1133" s="124" t="s">
        <v>2784</v>
      </c>
      <c r="D1133" s="153">
        <f t="shared" si="88"/>
        <v>1</v>
      </c>
      <c r="E1133" s="126">
        <v>1</v>
      </c>
      <c r="F1133" s="126"/>
      <c r="G1133" s="127"/>
      <c r="H1133" s="253"/>
      <c r="I1133" s="129"/>
      <c r="J1133" s="230"/>
      <c r="K1133" s="148"/>
      <c r="L1133" s="148"/>
      <c r="M1133" s="148"/>
      <c r="N1133" s="148"/>
      <c r="O1133" s="148"/>
      <c r="P1133" s="148"/>
      <c r="Q1133" s="148"/>
      <c r="R1133" s="148"/>
      <c r="S1133" s="148"/>
      <c r="T1133" s="148"/>
      <c r="U1133" s="148"/>
      <c r="V1133" s="148"/>
      <c r="W1133" s="148"/>
      <c r="X1133" s="148"/>
      <c r="Y1133" s="148"/>
      <c r="Z1133" s="148"/>
    </row>
    <row r="1134" spans="1:26" x14ac:dyDescent="0.25">
      <c r="A1134" s="230"/>
      <c r="B1134" s="97"/>
      <c r="C1134" s="254"/>
      <c r="D1134" s="255"/>
      <c r="E1134" s="255"/>
      <c r="F1134" s="255"/>
      <c r="G1134" s="255"/>
      <c r="H1134" s="255"/>
      <c r="I1134" s="98"/>
      <c r="J1134" s="230"/>
      <c r="K1134" s="148"/>
      <c r="L1134" s="148"/>
      <c r="M1134" s="148"/>
      <c r="N1134" s="148"/>
      <c r="O1134" s="148"/>
      <c r="P1134" s="148"/>
      <c r="Q1134" s="148"/>
      <c r="R1134" s="148"/>
      <c r="S1134" s="148"/>
      <c r="T1134" s="148"/>
      <c r="U1134" s="148"/>
      <c r="V1134" s="148"/>
      <c r="W1134" s="148"/>
      <c r="X1134" s="148"/>
      <c r="Y1134" s="148"/>
      <c r="Z1134" s="148"/>
    </row>
    <row r="1135" spans="1:26" x14ac:dyDescent="0.25">
      <c r="A1135" s="230"/>
      <c r="B1135" s="230"/>
      <c r="C1135" s="256"/>
      <c r="D1135" s="230"/>
      <c r="E1135" s="230"/>
      <c r="F1135" s="230"/>
      <c r="G1135" s="230"/>
      <c r="H1135" s="230"/>
      <c r="I1135" s="230"/>
      <c r="J1135" s="230"/>
      <c r="K1135" s="148"/>
      <c r="L1135" s="148"/>
      <c r="M1135" s="148"/>
      <c r="N1135" s="148"/>
      <c r="O1135" s="148"/>
      <c r="P1135" s="148"/>
      <c r="Q1135" s="148"/>
      <c r="R1135" s="148"/>
      <c r="S1135" s="148"/>
      <c r="T1135" s="148"/>
      <c r="U1135" s="148"/>
      <c r="V1135" s="148"/>
      <c r="W1135" s="148"/>
      <c r="X1135" s="148"/>
      <c r="Y1135" s="148"/>
      <c r="Z1135" s="148"/>
    </row>
    <row r="1136" spans="1:26" x14ac:dyDescent="0.25">
      <c r="A1136" s="230"/>
      <c r="B1136" s="230"/>
      <c r="C1136" s="256"/>
      <c r="D1136" s="230"/>
      <c r="E1136" s="230"/>
      <c r="F1136" s="230"/>
      <c r="G1136" s="230"/>
      <c r="H1136" s="230"/>
      <c r="I1136" s="230"/>
      <c r="J1136" s="230"/>
      <c r="K1136" s="148"/>
      <c r="L1136" s="148"/>
      <c r="M1136" s="148"/>
      <c r="N1136" s="148"/>
      <c r="O1136" s="148"/>
      <c r="P1136" s="148"/>
      <c r="Q1136" s="148"/>
      <c r="R1136" s="148"/>
      <c r="S1136" s="148"/>
      <c r="T1136" s="148"/>
      <c r="U1136" s="148"/>
      <c r="V1136" s="148"/>
      <c r="W1136" s="148"/>
      <c r="X1136" s="148"/>
      <c r="Y1136" s="148"/>
      <c r="Z1136" s="148"/>
    </row>
    <row r="1137" spans="1:26" x14ac:dyDescent="0.25">
      <c r="A1137" s="230"/>
      <c r="B1137" s="230"/>
      <c r="C1137" s="256"/>
      <c r="D1137" s="230"/>
      <c r="E1137" s="230"/>
      <c r="F1137" s="230"/>
      <c r="G1137" s="230"/>
      <c r="H1137" s="230"/>
      <c r="I1137" s="230"/>
      <c r="J1137" s="230"/>
      <c r="K1137" s="148"/>
      <c r="L1137" s="148"/>
      <c r="M1137" s="148"/>
      <c r="N1137" s="148"/>
      <c r="O1137" s="148"/>
      <c r="P1137" s="148"/>
      <c r="Q1137" s="148"/>
      <c r="R1137" s="148"/>
      <c r="S1137" s="148"/>
      <c r="T1137" s="148"/>
      <c r="U1137" s="148"/>
      <c r="V1137" s="148"/>
      <c r="W1137" s="148"/>
      <c r="X1137" s="148"/>
      <c r="Y1137" s="148"/>
      <c r="Z1137" s="148"/>
    </row>
    <row r="1138" spans="1:26" x14ac:dyDescent="0.25">
      <c r="A1138" s="230"/>
      <c r="B1138" s="230"/>
      <c r="C1138" s="256"/>
      <c r="D1138" s="230"/>
      <c r="E1138" s="230"/>
      <c r="F1138" s="230"/>
      <c r="G1138" s="230"/>
      <c r="H1138" s="230"/>
      <c r="I1138" s="230"/>
      <c r="J1138" s="230"/>
      <c r="K1138" s="148"/>
      <c r="L1138" s="148"/>
      <c r="M1138" s="148"/>
      <c r="N1138" s="148"/>
      <c r="O1138" s="148"/>
      <c r="P1138" s="148"/>
      <c r="Q1138" s="148"/>
      <c r="R1138" s="148"/>
      <c r="S1138" s="148"/>
      <c r="T1138" s="148"/>
      <c r="U1138" s="148"/>
      <c r="V1138" s="148"/>
      <c r="W1138" s="148"/>
      <c r="X1138" s="148"/>
      <c r="Y1138" s="148"/>
      <c r="Z1138" s="148"/>
    </row>
    <row r="1139" spans="1:26" x14ac:dyDescent="0.25">
      <c r="A1139" s="230"/>
      <c r="B1139" s="230"/>
      <c r="C1139" s="256"/>
      <c r="D1139" s="230"/>
      <c r="E1139" s="230"/>
      <c r="F1139" s="230"/>
      <c r="G1139" s="230"/>
      <c r="H1139" s="230"/>
      <c r="I1139" s="230"/>
      <c r="J1139" s="230"/>
      <c r="K1139" s="148"/>
      <c r="L1139" s="148"/>
      <c r="M1139" s="148"/>
      <c r="N1139" s="148"/>
      <c r="O1139" s="148"/>
      <c r="P1139" s="148"/>
      <c r="Q1139" s="148"/>
      <c r="R1139" s="148"/>
      <c r="S1139" s="148"/>
      <c r="T1139" s="148"/>
      <c r="U1139" s="148"/>
      <c r="V1139" s="148"/>
      <c r="W1139" s="148"/>
      <c r="X1139" s="148"/>
      <c r="Y1139" s="148"/>
      <c r="Z1139" s="148"/>
    </row>
    <row r="1140" spans="1:26" x14ac:dyDescent="0.25">
      <c r="A1140" s="230"/>
      <c r="B1140" s="230"/>
      <c r="C1140" s="256"/>
      <c r="D1140" s="230"/>
      <c r="E1140" s="230"/>
      <c r="F1140" s="230"/>
      <c r="G1140" s="230"/>
      <c r="H1140" s="230"/>
      <c r="I1140" s="230"/>
      <c r="J1140" s="230"/>
      <c r="K1140" s="148"/>
      <c r="L1140" s="148"/>
      <c r="M1140" s="148"/>
      <c r="N1140" s="148"/>
      <c r="O1140" s="148"/>
      <c r="P1140" s="148"/>
      <c r="Q1140" s="148"/>
      <c r="R1140" s="148"/>
      <c r="S1140" s="148"/>
      <c r="T1140" s="148"/>
      <c r="U1140" s="148"/>
      <c r="V1140" s="148"/>
      <c r="W1140" s="148"/>
      <c r="X1140" s="148"/>
      <c r="Y1140" s="148"/>
      <c r="Z1140" s="148"/>
    </row>
    <row r="1141" spans="1:26" ht="18.75" x14ac:dyDescent="0.25">
      <c r="A1141" s="234"/>
      <c r="B1141" s="407" t="s">
        <v>5889</v>
      </c>
      <c r="C1141" s="408"/>
      <c r="D1141" s="408"/>
      <c r="E1141" s="408"/>
      <c r="F1141" s="408"/>
      <c r="G1141" s="408"/>
      <c r="H1141" s="408"/>
      <c r="I1141" s="243"/>
      <c r="J1141" s="233"/>
      <c r="K1141" s="105"/>
      <c r="L1141" s="105"/>
      <c r="M1141" s="105"/>
      <c r="N1141" s="105"/>
      <c r="O1141" s="105"/>
      <c r="P1141" s="105"/>
      <c r="Q1141" s="105"/>
      <c r="R1141" s="105"/>
      <c r="S1141" s="105"/>
      <c r="T1141" s="105"/>
      <c r="U1141" s="105"/>
      <c r="V1141" s="105"/>
      <c r="W1141" s="105"/>
      <c r="X1141" s="105"/>
      <c r="Y1141" s="105"/>
      <c r="Z1141" s="105"/>
    </row>
    <row r="1142" spans="1:26" x14ac:dyDescent="0.25">
      <c r="A1142" s="234"/>
      <c r="B1142" s="232"/>
      <c r="C1142" s="232"/>
      <c r="D1142" s="232"/>
      <c r="E1142" s="232"/>
      <c r="F1142" s="232"/>
      <c r="G1142" s="232"/>
      <c r="H1142" s="232"/>
      <c r="I1142" s="232"/>
      <c r="J1142" s="233"/>
      <c r="K1142" s="105"/>
      <c r="L1142" s="105"/>
      <c r="M1142" s="105"/>
      <c r="N1142" s="105"/>
      <c r="O1142" s="105"/>
      <c r="P1142" s="105"/>
      <c r="Q1142" s="105"/>
      <c r="R1142" s="105"/>
      <c r="S1142" s="105"/>
      <c r="T1142" s="105"/>
      <c r="U1142" s="105"/>
      <c r="V1142" s="105"/>
      <c r="W1142" s="105"/>
      <c r="X1142" s="105"/>
      <c r="Y1142" s="105"/>
      <c r="Z1142" s="105"/>
    </row>
    <row r="1143" spans="1:26" x14ac:dyDescent="0.25">
      <c r="A1143" s="234"/>
      <c r="B1143" s="232"/>
      <c r="C1143" s="244" t="s">
        <v>1478</v>
      </c>
      <c r="D1143" s="244"/>
      <c r="E1143" s="245">
        <f>IF(SUM(D1152:D1163)=0,"NA",SUM(E1152:E1163)/SUM(D1152:D1163))</f>
        <v>1</v>
      </c>
      <c r="F1143" s="246"/>
      <c r="G1143" s="248"/>
      <c r="H1143" s="234"/>
      <c r="I1143" s="232"/>
      <c r="J1143" s="233"/>
      <c r="K1143" s="105"/>
      <c r="L1143" s="105"/>
      <c r="M1143" s="105"/>
      <c r="N1143" s="105"/>
      <c r="O1143" s="105"/>
      <c r="P1143" s="105"/>
      <c r="Q1143" s="105"/>
      <c r="R1143" s="105"/>
      <c r="S1143" s="105"/>
      <c r="T1143" s="105"/>
      <c r="U1143" s="105"/>
      <c r="V1143" s="105"/>
      <c r="W1143" s="105"/>
      <c r="X1143" s="105"/>
      <c r="Y1143" s="105"/>
      <c r="Z1143" s="105"/>
    </row>
    <row r="1144" spans="1:26" x14ac:dyDescent="0.25">
      <c r="A1144" s="234"/>
      <c r="B1144" s="234"/>
      <c r="C1144" s="244" t="s">
        <v>1480</v>
      </c>
      <c r="D1144" s="244"/>
      <c r="E1144" s="245">
        <f>IF(SUM(D1152:D1163)=0,"NA",SUM(E1168:E1176)/SUM(D1168:D1176))</f>
        <v>1</v>
      </c>
      <c r="F1144" s="246"/>
      <c r="G1144" s="248"/>
      <c r="H1144" s="234"/>
      <c r="I1144" s="232"/>
      <c r="J1144" s="233"/>
      <c r="K1144" s="105"/>
      <c r="L1144" s="105"/>
      <c r="M1144" s="105"/>
      <c r="N1144" s="105"/>
      <c r="O1144" s="105"/>
      <c r="P1144" s="105"/>
      <c r="Q1144" s="105"/>
      <c r="R1144" s="105"/>
      <c r="S1144" s="105"/>
      <c r="T1144" s="105"/>
      <c r="U1144" s="105"/>
      <c r="V1144" s="105"/>
      <c r="W1144" s="105"/>
      <c r="X1144" s="105"/>
      <c r="Y1144" s="105"/>
      <c r="Z1144" s="105"/>
    </row>
    <row r="1145" spans="1:26" x14ac:dyDescent="0.25">
      <c r="A1145" s="234"/>
      <c r="B1145" s="234"/>
      <c r="C1145" s="244" t="s">
        <v>1482</v>
      </c>
      <c r="D1145" s="244"/>
      <c r="E1145" s="177">
        <f>IF(SUM(D1152:D1163)=0,"NA",E1143*0.6+E1144*0.4)</f>
        <v>1</v>
      </c>
      <c r="F1145" s="249"/>
      <c r="G1145" s="235" t="s">
        <v>3917</v>
      </c>
      <c r="H1145" s="234"/>
      <c r="I1145" s="232"/>
      <c r="J1145" s="233"/>
      <c r="K1145" s="105"/>
      <c r="L1145" s="105"/>
      <c r="M1145" s="105"/>
      <c r="N1145" s="105"/>
      <c r="O1145" s="105"/>
      <c r="P1145" s="105"/>
      <c r="Q1145" s="105"/>
      <c r="R1145" s="105"/>
      <c r="S1145" s="105"/>
      <c r="T1145" s="105"/>
      <c r="U1145" s="105"/>
      <c r="V1145" s="105"/>
      <c r="W1145" s="105"/>
      <c r="X1145" s="105"/>
      <c r="Y1145" s="105"/>
      <c r="Z1145" s="105"/>
    </row>
    <row r="1146" spans="1:26" x14ac:dyDescent="0.25">
      <c r="A1146" s="234"/>
      <c r="B1146" s="234"/>
      <c r="C1146" s="234"/>
      <c r="D1146" s="234"/>
      <c r="E1146" s="236"/>
      <c r="F1146" s="236"/>
      <c r="G1146" s="234"/>
      <c r="H1146" s="234"/>
      <c r="I1146" s="232"/>
      <c r="J1146" s="233"/>
      <c r="K1146" s="105"/>
      <c r="L1146" s="105"/>
      <c r="M1146" s="105"/>
      <c r="N1146" s="105"/>
      <c r="O1146" s="105"/>
      <c r="P1146" s="105"/>
      <c r="Q1146" s="105"/>
      <c r="R1146" s="105"/>
      <c r="S1146" s="105"/>
      <c r="T1146" s="105"/>
      <c r="U1146" s="105"/>
      <c r="V1146" s="105"/>
      <c r="W1146" s="105"/>
      <c r="X1146" s="105"/>
      <c r="Y1146" s="105"/>
      <c r="Z1146" s="105"/>
    </row>
    <row r="1147" spans="1:26" x14ac:dyDescent="0.25">
      <c r="A1147" s="230"/>
      <c r="B1147" s="231"/>
      <c r="C1147" s="232"/>
      <c r="D1147" s="231"/>
      <c r="E1147" s="231"/>
      <c r="F1147" s="231"/>
      <c r="G1147" s="231"/>
      <c r="H1147" s="232"/>
      <c r="I1147" s="232"/>
      <c r="J1147" s="233"/>
      <c r="K1147" s="148"/>
      <c r="L1147" s="148"/>
      <c r="M1147" s="148"/>
      <c r="N1147" s="148"/>
      <c r="O1147" s="148"/>
      <c r="P1147" s="148"/>
      <c r="Q1147" s="148"/>
      <c r="R1147" s="148"/>
      <c r="S1147" s="148"/>
      <c r="T1147" s="148"/>
      <c r="U1147" s="148"/>
      <c r="V1147" s="148"/>
      <c r="W1147" s="148"/>
      <c r="X1147" s="148"/>
      <c r="Y1147" s="148"/>
      <c r="Z1147" s="148"/>
    </row>
    <row r="1148" spans="1:26" x14ac:dyDescent="0.25">
      <c r="A1148" s="230"/>
      <c r="B1148" s="91"/>
      <c r="C1148" s="251"/>
      <c r="D1148" s="252"/>
      <c r="E1148" s="409"/>
      <c r="F1148" s="410"/>
      <c r="G1148" s="410"/>
      <c r="H1148" s="252"/>
      <c r="I1148" s="92"/>
      <c r="J1148" s="233"/>
      <c r="K1148" s="148"/>
      <c r="L1148" s="148"/>
      <c r="M1148" s="148"/>
      <c r="N1148" s="148"/>
      <c r="O1148" s="148"/>
      <c r="P1148" s="148"/>
      <c r="Q1148" s="148"/>
      <c r="R1148" s="148"/>
      <c r="S1148" s="148"/>
      <c r="T1148" s="148"/>
      <c r="U1148" s="148"/>
      <c r="V1148" s="148"/>
      <c r="W1148" s="148"/>
      <c r="X1148" s="148"/>
      <c r="Y1148" s="148"/>
      <c r="Z1148" s="148"/>
    </row>
    <row r="1149" spans="1:26" x14ac:dyDescent="0.25">
      <c r="A1149" s="230"/>
      <c r="B1149" s="49"/>
      <c r="C1149" s="234" t="s">
        <v>1484</v>
      </c>
      <c r="D1149" s="253"/>
      <c r="E1149" s="253"/>
      <c r="F1149" s="253"/>
      <c r="G1149" s="253"/>
      <c r="H1149" s="253"/>
      <c r="I1149" s="93"/>
      <c r="J1149" s="233"/>
      <c r="K1149" s="148"/>
      <c r="L1149" s="148"/>
      <c r="M1149" s="148"/>
      <c r="N1149" s="148"/>
      <c r="O1149" s="148"/>
      <c r="P1149" s="148"/>
      <c r="Q1149" s="148"/>
      <c r="R1149" s="148"/>
      <c r="S1149" s="148"/>
      <c r="T1149" s="148"/>
      <c r="U1149" s="148"/>
      <c r="V1149" s="148"/>
      <c r="W1149" s="148"/>
      <c r="X1149" s="148"/>
      <c r="Y1149" s="148"/>
      <c r="Z1149" s="148"/>
    </row>
    <row r="1150" spans="1:26" x14ac:dyDescent="0.25">
      <c r="A1150" s="230"/>
      <c r="B1150" s="123"/>
      <c r="C1150" s="234"/>
      <c r="D1150" s="253"/>
      <c r="E1150" s="253"/>
      <c r="F1150" s="253"/>
      <c r="G1150" s="253"/>
      <c r="H1150" s="253"/>
      <c r="I1150" s="93"/>
      <c r="J1150" s="233"/>
      <c r="K1150" s="148"/>
      <c r="L1150" s="148"/>
      <c r="M1150" s="148"/>
      <c r="N1150" s="148"/>
      <c r="O1150" s="148"/>
      <c r="P1150" s="148"/>
      <c r="Q1150" s="148"/>
      <c r="R1150" s="148"/>
      <c r="S1150" s="148"/>
      <c r="T1150" s="148"/>
      <c r="U1150" s="148"/>
      <c r="V1150" s="148"/>
      <c r="W1150" s="148"/>
      <c r="X1150" s="148"/>
      <c r="Y1150" s="148"/>
      <c r="Z1150" s="148"/>
    </row>
    <row r="1151" spans="1:26" x14ac:dyDescent="0.25">
      <c r="A1151" s="230"/>
      <c r="B1151" s="123"/>
      <c r="C1151" s="232" t="s">
        <v>726</v>
      </c>
      <c r="D1151" s="231"/>
      <c r="E1151" s="231" t="s">
        <v>1485</v>
      </c>
      <c r="F1151" s="231" t="s">
        <v>712</v>
      </c>
      <c r="G1151" s="231" t="s">
        <v>1486</v>
      </c>
      <c r="H1151" s="253"/>
      <c r="I1151" s="93"/>
      <c r="J1151" s="233"/>
      <c r="K1151" s="148"/>
      <c r="L1151" s="148"/>
      <c r="M1151" s="148"/>
      <c r="N1151" s="148"/>
      <c r="O1151" s="148"/>
      <c r="P1151" s="148"/>
      <c r="Q1151" s="148"/>
      <c r="R1151" s="148"/>
      <c r="S1151" s="148"/>
      <c r="T1151" s="148"/>
      <c r="U1151" s="148"/>
      <c r="V1151" s="148"/>
      <c r="W1151" s="148"/>
      <c r="X1151" s="148"/>
      <c r="Y1151" s="148"/>
      <c r="Z1151" s="148"/>
    </row>
    <row r="1152" spans="1:26" x14ac:dyDescent="0.25">
      <c r="A1152" s="230"/>
      <c r="B1152" s="49"/>
      <c r="C1152" s="124" t="s">
        <v>1487</v>
      </c>
      <c r="D1152" s="153">
        <f t="shared" ref="D1152:D1159" si="89">IF(E1152="Justificado",0,1)</f>
        <v>1</v>
      </c>
      <c r="E1152" s="126">
        <v>1</v>
      </c>
      <c r="F1152" s="126"/>
      <c r="G1152" s="127"/>
      <c r="H1152" s="253"/>
      <c r="I1152" s="93"/>
      <c r="J1152" s="230"/>
      <c r="K1152" s="148"/>
      <c r="L1152" s="148"/>
      <c r="M1152" s="148"/>
      <c r="N1152" s="148"/>
      <c r="O1152" s="148"/>
      <c r="P1152" s="148"/>
      <c r="Q1152" s="148"/>
      <c r="R1152" s="148"/>
      <c r="S1152" s="148"/>
      <c r="T1152" s="148"/>
      <c r="U1152" s="148"/>
      <c r="V1152" s="148"/>
      <c r="W1152" s="148"/>
      <c r="X1152" s="148"/>
      <c r="Y1152" s="148"/>
      <c r="Z1152" s="148"/>
    </row>
    <row r="1153" spans="1:26" ht="24" x14ac:dyDescent="0.25">
      <c r="A1153" s="230"/>
      <c r="B1153" s="49"/>
      <c r="C1153" s="124" t="s">
        <v>1488</v>
      </c>
      <c r="D1153" s="153">
        <f t="shared" si="89"/>
        <v>1</v>
      </c>
      <c r="E1153" s="126">
        <v>1</v>
      </c>
      <c r="F1153" s="126"/>
      <c r="G1153" s="127"/>
      <c r="H1153" s="253"/>
      <c r="I1153" s="93"/>
      <c r="J1153" s="230"/>
      <c r="K1153" s="148"/>
      <c r="L1153" s="148"/>
      <c r="M1153" s="148"/>
      <c r="N1153" s="148"/>
      <c r="O1153" s="148"/>
      <c r="P1153" s="148"/>
      <c r="Q1153" s="148"/>
      <c r="R1153" s="148"/>
      <c r="S1153" s="148"/>
      <c r="T1153" s="148"/>
      <c r="U1153" s="148"/>
      <c r="V1153" s="148"/>
      <c r="W1153" s="148"/>
      <c r="X1153" s="148"/>
      <c r="Y1153" s="148"/>
      <c r="Z1153" s="148"/>
    </row>
    <row r="1154" spans="1:26" ht="36" x14ac:dyDescent="0.25">
      <c r="A1154" s="230"/>
      <c r="B1154" s="49"/>
      <c r="C1154" s="128" t="s">
        <v>5890</v>
      </c>
      <c r="D1154" s="153">
        <f t="shared" si="89"/>
        <v>1</v>
      </c>
      <c r="E1154" s="126">
        <v>1</v>
      </c>
      <c r="F1154" s="126"/>
      <c r="G1154" s="127"/>
      <c r="H1154" s="253"/>
      <c r="I1154" s="93"/>
      <c r="J1154" s="230"/>
      <c r="K1154" s="148"/>
      <c r="L1154" s="148"/>
      <c r="M1154" s="148"/>
      <c r="N1154" s="148"/>
      <c r="O1154" s="148"/>
      <c r="P1154" s="148"/>
      <c r="Q1154" s="148"/>
      <c r="R1154" s="148"/>
      <c r="S1154" s="148"/>
      <c r="T1154" s="148"/>
      <c r="U1154" s="148"/>
      <c r="V1154" s="148"/>
      <c r="W1154" s="148"/>
      <c r="X1154" s="148"/>
      <c r="Y1154" s="148"/>
      <c r="Z1154" s="148"/>
    </row>
    <row r="1155" spans="1:26" ht="24" x14ac:dyDescent="0.25">
      <c r="A1155" s="230"/>
      <c r="B1155" s="49"/>
      <c r="C1155" s="128" t="s">
        <v>5891</v>
      </c>
      <c r="D1155" s="153">
        <f t="shared" si="89"/>
        <v>1</v>
      </c>
      <c r="E1155" s="126">
        <v>1</v>
      </c>
      <c r="F1155" s="126"/>
      <c r="G1155" s="127"/>
      <c r="H1155" s="253"/>
      <c r="I1155" s="93"/>
      <c r="J1155" s="230"/>
      <c r="K1155" s="148"/>
      <c r="L1155" s="148"/>
      <c r="M1155" s="148"/>
      <c r="N1155" s="148"/>
      <c r="O1155" s="148"/>
      <c r="P1155" s="148"/>
      <c r="Q1155" s="148"/>
      <c r="R1155" s="148"/>
      <c r="S1155" s="148"/>
      <c r="T1155" s="148"/>
      <c r="U1155" s="148"/>
      <c r="V1155" s="148"/>
      <c r="W1155" s="148"/>
      <c r="X1155" s="148"/>
      <c r="Y1155" s="148"/>
      <c r="Z1155" s="148"/>
    </row>
    <row r="1156" spans="1:26" ht="24" x14ac:dyDescent="0.25">
      <c r="A1156" s="230"/>
      <c r="B1156" s="49"/>
      <c r="C1156" s="128" t="s">
        <v>5892</v>
      </c>
      <c r="D1156" s="153">
        <f t="shared" si="89"/>
        <v>1</v>
      </c>
      <c r="E1156" s="126">
        <v>1</v>
      </c>
      <c r="F1156" s="126"/>
      <c r="G1156" s="127"/>
      <c r="H1156" s="253"/>
      <c r="I1156" s="93"/>
      <c r="J1156" s="230"/>
      <c r="K1156" s="148"/>
      <c r="L1156" s="148"/>
      <c r="M1156" s="148"/>
      <c r="N1156" s="148"/>
      <c r="O1156" s="148"/>
      <c r="P1156" s="148"/>
      <c r="Q1156" s="148"/>
      <c r="R1156" s="148"/>
      <c r="S1156" s="148"/>
      <c r="T1156" s="148"/>
      <c r="U1156" s="148"/>
      <c r="V1156" s="148"/>
      <c r="W1156" s="148"/>
      <c r="X1156" s="148"/>
      <c r="Y1156" s="148"/>
      <c r="Z1156" s="148"/>
    </row>
    <row r="1157" spans="1:26" x14ac:dyDescent="0.25">
      <c r="A1157" s="230"/>
      <c r="B1157" s="49"/>
      <c r="C1157" s="128" t="s">
        <v>5893</v>
      </c>
      <c r="D1157" s="153">
        <f t="shared" si="89"/>
        <v>1</v>
      </c>
      <c r="E1157" s="126">
        <v>1</v>
      </c>
      <c r="F1157" s="126"/>
      <c r="G1157" s="127"/>
      <c r="H1157" s="253"/>
      <c r="I1157" s="93"/>
      <c r="J1157" s="230"/>
      <c r="K1157" s="148"/>
      <c r="L1157" s="148"/>
      <c r="M1157" s="148"/>
      <c r="N1157" s="148"/>
      <c r="O1157" s="148"/>
      <c r="P1157" s="148"/>
      <c r="Q1157" s="148"/>
      <c r="R1157" s="148"/>
      <c r="S1157" s="148"/>
      <c r="T1157" s="148"/>
      <c r="U1157" s="148"/>
      <c r="V1157" s="148"/>
      <c r="W1157" s="148"/>
      <c r="X1157" s="148"/>
      <c r="Y1157" s="148"/>
      <c r="Z1157" s="148"/>
    </row>
    <row r="1158" spans="1:26" x14ac:dyDescent="0.25">
      <c r="A1158" s="230"/>
      <c r="B1158" s="49"/>
      <c r="C1158" s="128" t="s">
        <v>5894</v>
      </c>
      <c r="D1158" s="153">
        <f t="shared" si="89"/>
        <v>1</v>
      </c>
      <c r="E1158" s="126">
        <v>1</v>
      </c>
      <c r="F1158" s="126"/>
      <c r="G1158" s="127"/>
      <c r="H1158" s="253"/>
      <c r="I1158" s="93"/>
      <c r="J1158" s="230"/>
      <c r="K1158" s="148"/>
      <c r="L1158" s="148"/>
      <c r="M1158" s="148"/>
      <c r="N1158" s="148"/>
      <c r="O1158" s="148"/>
      <c r="P1158" s="148"/>
      <c r="Q1158" s="148"/>
      <c r="R1158" s="148"/>
      <c r="S1158" s="148"/>
      <c r="T1158" s="148"/>
      <c r="U1158" s="148"/>
      <c r="V1158" s="148"/>
      <c r="W1158" s="148"/>
      <c r="X1158" s="148"/>
      <c r="Y1158" s="148"/>
      <c r="Z1158" s="148"/>
    </row>
    <row r="1159" spans="1:26" ht="24" x14ac:dyDescent="0.25">
      <c r="A1159" s="230"/>
      <c r="B1159" s="49"/>
      <c r="C1159" s="128" t="s">
        <v>5895</v>
      </c>
      <c r="D1159" s="153">
        <f t="shared" si="89"/>
        <v>1</v>
      </c>
      <c r="E1159" s="126">
        <v>1</v>
      </c>
      <c r="F1159" s="126"/>
      <c r="G1159" s="127"/>
      <c r="H1159" s="253"/>
      <c r="I1159" s="93"/>
      <c r="J1159" s="230"/>
      <c r="K1159" s="148"/>
      <c r="L1159" s="148"/>
      <c r="M1159" s="148"/>
      <c r="N1159" s="148"/>
      <c r="O1159" s="148"/>
      <c r="P1159" s="148"/>
      <c r="Q1159" s="148"/>
      <c r="R1159" s="148"/>
      <c r="S1159" s="148"/>
      <c r="T1159" s="148"/>
      <c r="U1159" s="148"/>
      <c r="V1159" s="148"/>
      <c r="W1159" s="148"/>
      <c r="X1159" s="148"/>
      <c r="Y1159" s="148"/>
      <c r="Z1159" s="148"/>
    </row>
    <row r="1160" spans="1:26" ht="24" x14ac:dyDescent="0.25">
      <c r="A1160" s="230"/>
      <c r="B1160" s="49"/>
      <c r="C1160" s="128" t="s">
        <v>5896</v>
      </c>
      <c r="D1160" s="153">
        <f t="shared" ref="D1160:D1163" si="90">IF(E1160="Justificado",0,1)</f>
        <v>1</v>
      </c>
      <c r="E1160" s="126">
        <v>1</v>
      </c>
      <c r="F1160" s="126"/>
      <c r="G1160" s="127"/>
      <c r="H1160" s="253"/>
      <c r="I1160" s="93"/>
      <c r="J1160" s="230"/>
      <c r="K1160" s="148"/>
      <c r="L1160" s="148"/>
      <c r="M1160" s="148"/>
      <c r="N1160" s="148"/>
      <c r="O1160" s="148"/>
      <c r="P1160" s="148"/>
      <c r="Q1160" s="148"/>
      <c r="R1160" s="148"/>
      <c r="S1160" s="148"/>
      <c r="T1160" s="148"/>
      <c r="U1160" s="148"/>
      <c r="V1160" s="148"/>
      <c r="W1160" s="148"/>
      <c r="X1160" s="148"/>
      <c r="Y1160" s="148"/>
      <c r="Z1160" s="148"/>
    </row>
    <row r="1161" spans="1:26" x14ac:dyDescent="0.25">
      <c r="A1161" s="230"/>
      <c r="B1161" s="49"/>
      <c r="C1161" s="128" t="s">
        <v>5897</v>
      </c>
      <c r="D1161" s="153">
        <f t="shared" si="90"/>
        <v>1</v>
      </c>
      <c r="E1161" s="126">
        <v>1</v>
      </c>
      <c r="F1161" s="126"/>
      <c r="G1161" s="127"/>
      <c r="H1161" s="253"/>
      <c r="I1161" s="93"/>
      <c r="J1161" s="230"/>
      <c r="K1161" s="148"/>
      <c r="L1161" s="148"/>
      <c r="M1161" s="148"/>
      <c r="N1161" s="148"/>
      <c r="O1161" s="148"/>
      <c r="P1161" s="148"/>
      <c r="Q1161" s="148"/>
      <c r="R1161" s="148"/>
      <c r="S1161" s="148"/>
      <c r="T1161" s="148"/>
      <c r="U1161" s="148"/>
      <c r="V1161" s="148"/>
      <c r="W1161" s="148"/>
      <c r="X1161" s="148"/>
      <c r="Y1161" s="148"/>
      <c r="Z1161" s="148"/>
    </row>
    <row r="1162" spans="1:26" ht="24" x14ac:dyDescent="0.25">
      <c r="A1162" s="230"/>
      <c r="B1162" s="49"/>
      <c r="C1162" s="128" t="s">
        <v>5898</v>
      </c>
      <c r="D1162" s="153">
        <f t="shared" si="90"/>
        <v>1</v>
      </c>
      <c r="E1162" s="126">
        <v>1</v>
      </c>
      <c r="F1162" s="126"/>
      <c r="G1162" s="127"/>
      <c r="H1162" s="253"/>
      <c r="I1162" s="129"/>
      <c r="J1162" s="230"/>
      <c r="K1162" s="148"/>
      <c r="L1162" s="148"/>
      <c r="M1162" s="148"/>
      <c r="N1162" s="148"/>
      <c r="O1162" s="148"/>
      <c r="P1162" s="148"/>
      <c r="Q1162" s="148"/>
      <c r="R1162" s="148"/>
      <c r="S1162" s="148"/>
      <c r="T1162" s="148"/>
      <c r="U1162" s="148"/>
      <c r="V1162" s="148"/>
      <c r="W1162" s="148"/>
      <c r="X1162" s="148"/>
      <c r="Y1162" s="148"/>
      <c r="Z1162" s="148"/>
    </row>
    <row r="1163" spans="1:26" x14ac:dyDescent="0.25">
      <c r="A1163" s="230"/>
      <c r="B1163" s="49"/>
      <c r="C1163" s="128" t="s">
        <v>5899</v>
      </c>
      <c r="D1163" s="153">
        <f t="shared" si="90"/>
        <v>1</v>
      </c>
      <c r="E1163" s="126">
        <v>1</v>
      </c>
      <c r="F1163" s="126"/>
      <c r="G1163" s="127"/>
      <c r="H1163" s="253"/>
      <c r="I1163" s="129"/>
      <c r="J1163" s="230"/>
      <c r="K1163" s="148"/>
      <c r="L1163" s="148"/>
      <c r="M1163" s="148"/>
      <c r="N1163" s="148"/>
      <c r="O1163" s="148"/>
      <c r="P1163" s="148"/>
      <c r="Q1163" s="148"/>
      <c r="R1163" s="148"/>
      <c r="S1163" s="148"/>
      <c r="T1163" s="148"/>
      <c r="U1163" s="148"/>
      <c r="V1163" s="148"/>
      <c r="W1163" s="148"/>
      <c r="X1163" s="148"/>
      <c r="Y1163" s="148"/>
      <c r="Z1163" s="148"/>
    </row>
    <row r="1164" spans="1:26" x14ac:dyDescent="0.25">
      <c r="A1164" s="230"/>
      <c r="B1164" s="49"/>
      <c r="C1164" s="234"/>
      <c r="D1164" s="253"/>
      <c r="E1164" s="253"/>
      <c r="F1164" s="253"/>
      <c r="G1164" s="253"/>
      <c r="H1164" s="253"/>
      <c r="I1164" s="129"/>
      <c r="J1164" s="230"/>
      <c r="K1164" s="148"/>
      <c r="L1164" s="148"/>
      <c r="M1164" s="148"/>
      <c r="N1164" s="148"/>
      <c r="O1164" s="148"/>
      <c r="P1164" s="148"/>
      <c r="Q1164" s="148"/>
      <c r="R1164" s="148"/>
      <c r="S1164" s="148"/>
      <c r="T1164" s="148"/>
      <c r="U1164" s="148"/>
      <c r="V1164" s="148"/>
      <c r="W1164" s="148"/>
      <c r="X1164" s="148"/>
      <c r="Y1164" s="148"/>
      <c r="Z1164" s="148"/>
    </row>
    <row r="1165" spans="1:26" x14ac:dyDescent="0.25">
      <c r="A1165" s="230"/>
      <c r="B1165" s="49"/>
      <c r="C1165" s="234" t="s">
        <v>1480</v>
      </c>
      <c r="D1165" s="253"/>
      <c r="E1165" s="253"/>
      <c r="F1165" s="253"/>
      <c r="G1165" s="253"/>
      <c r="H1165" s="253"/>
      <c r="I1165" s="129"/>
      <c r="J1165" s="230"/>
      <c r="K1165" s="148"/>
      <c r="L1165" s="148"/>
      <c r="M1165" s="148"/>
      <c r="N1165" s="148"/>
      <c r="O1165" s="148"/>
      <c r="P1165" s="148"/>
      <c r="Q1165" s="148"/>
      <c r="R1165" s="148"/>
      <c r="S1165" s="148"/>
      <c r="T1165" s="148"/>
      <c r="U1165" s="148"/>
      <c r="V1165" s="148"/>
      <c r="W1165" s="148"/>
      <c r="X1165" s="148"/>
      <c r="Y1165" s="148"/>
      <c r="Z1165" s="148"/>
    </row>
    <row r="1166" spans="1:26" x14ac:dyDescent="0.25">
      <c r="A1166" s="230"/>
      <c r="B1166" s="49"/>
      <c r="C1166" s="234"/>
      <c r="D1166" s="253"/>
      <c r="E1166" s="253"/>
      <c r="F1166" s="253"/>
      <c r="G1166" s="253"/>
      <c r="H1166" s="253"/>
      <c r="I1166" s="129"/>
      <c r="J1166" s="230"/>
      <c r="K1166" s="148"/>
      <c r="L1166" s="148"/>
      <c r="M1166" s="148"/>
      <c r="N1166" s="148"/>
      <c r="O1166" s="148"/>
      <c r="P1166" s="148"/>
      <c r="Q1166" s="148"/>
      <c r="R1166" s="148"/>
      <c r="S1166" s="148"/>
      <c r="T1166" s="148"/>
      <c r="U1166" s="148"/>
      <c r="V1166" s="148"/>
      <c r="W1166" s="148"/>
      <c r="X1166" s="148"/>
      <c r="Y1166" s="148"/>
      <c r="Z1166" s="148"/>
    </row>
    <row r="1167" spans="1:26" x14ac:dyDescent="0.25">
      <c r="A1167" s="230"/>
      <c r="B1167" s="49"/>
      <c r="C1167" s="232" t="s">
        <v>726</v>
      </c>
      <c r="D1167" s="231"/>
      <c r="E1167" s="231" t="s">
        <v>1485</v>
      </c>
      <c r="F1167" s="231" t="s">
        <v>712</v>
      </c>
      <c r="G1167" s="231" t="s">
        <v>1486</v>
      </c>
      <c r="H1167" s="253"/>
      <c r="I1167" s="129"/>
      <c r="J1167" s="230"/>
      <c r="K1167" s="148"/>
      <c r="L1167" s="148"/>
      <c r="M1167" s="148"/>
      <c r="N1167" s="148"/>
      <c r="O1167" s="148"/>
      <c r="P1167" s="148"/>
      <c r="Q1167" s="148"/>
      <c r="R1167" s="148"/>
      <c r="S1167" s="148"/>
      <c r="T1167" s="148"/>
      <c r="U1167" s="148"/>
      <c r="V1167" s="148"/>
      <c r="W1167" s="148"/>
      <c r="X1167" s="148"/>
      <c r="Y1167" s="148"/>
      <c r="Z1167" s="148"/>
    </row>
    <row r="1168" spans="1:26" x14ac:dyDescent="0.25">
      <c r="A1168" s="230"/>
      <c r="B1168" s="49"/>
      <c r="C1168" s="130" t="s">
        <v>5007</v>
      </c>
      <c r="D1168" s="153">
        <f t="shared" ref="D1168:D1174" si="91">IF(E1168="Justificado",0,1)</f>
        <v>1</v>
      </c>
      <c r="E1168" s="126">
        <v>1</v>
      </c>
      <c r="F1168" s="126"/>
      <c r="G1168" s="127"/>
      <c r="H1168" s="253"/>
      <c r="I1168" s="129"/>
      <c r="J1168" s="230"/>
      <c r="K1168" s="148"/>
      <c r="L1168" s="148"/>
      <c r="M1168" s="148"/>
      <c r="N1168" s="148"/>
      <c r="O1168" s="148"/>
      <c r="P1168" s="148"/>
      <c r="Q1168" s="148"/>
      <c r="R1168" s="148"/>
      <c r="S1168" s="148"/>
      <c r="T1168" s="148"/>
      <c r="U1168" s="148"/>
      <c r="V1168" s="148"/>
      <c r="W1168" s="148"/>
      <c r="X1168" s="148"/>
      <c r="Y1168" s="148"/>
      <c r="Z1168" s="148"/>
    </row>
    <row r="1169" spans="1:26" ht="36" x14ac:dyDescent="0.25">
      <c r="A1169" s="230"/>
      <c r="B1169" s="49"/>
      <c r="C1169" s="124" t="s">
        <v>5008</v>
      </c>
      <c r="D1169" s="153">
        <f t="shared" si="91"/>
        <v>1</v>
      </c>
      <c r="E1169" s="126">
        <v>1</v>
      </c>
      <c r="F1169" s="126"/>
      <c r="G1169" s="127"/>
      <c r="H1169" s="253"/>
      <c r="I1169" s="129"/>
      <c r="J1169" s="230"/>
      <c r="K1169" s="148"/>
      <c r="L1169" s="148"/>
      <c r="M1169" s="148"/>
      <c r="N1169" s="148"/>
      <c r="O1169" s="148"/>
      <c r="P1169" s="148"/>
      <c r="Q1169" s="148"/>
      <c r="R1169" s="148"/>
      <c r="S1169" s="148"/>
      <c r="T1169" s="148"/>
      <c r="U1169" s="148"/>
      <c r="V1169" s="148"/>
      <c r="W1169" s="148"/>
      <c r="X1169" s="148"/>
      <c r="Y1169" s="148"/>
      <c r="Z1169" s="148"/>
    </row>
    <row r="1170" spans="1:26" ht="36" x14ac:dyDescent="0.25">
      <c r="A1170" s="230"/>
      <c r="B1170" s="49"/>
      <c r="C1170" s="124" t="s">
        <v>5009</v>
      </c>
      <c r="D1170" s="153">
        <f t="shared" si="91"/>
        <v>1</v>
      </c>
      <c r="E1170" s="126">
        <v>1</v>
      </c>
      <c r="F1170" s="126"/>
      <c r="G1170" s="127"/>
      <c r="H1170" s="253"/>
      <c r="I1170" s="129"/>
      <c r="J1170" s="230"/>
      <c r="K1170" s="148"/>
      <c r="L1170" s="148"/>
      <c r="M1170" s="148"/>
      <c r="N1170" s="148"/>
      <c r="O1170" s="148"/>
      <c r="P1170" s="148"/>
      <c r="Q1170" s="148"/>
      <c r="R1170" s="148"/>
      <c r="S1170" s="148"/>
      <c r="T1170" s="148"/>
      <c r="U1170" s="148"/>
      <c r="V1170" s="148"/>
      <c r="W1170" s="148"/>
      <c r="X1170" s="148"/>
      <c r="Y1170" s="148"/>
      <c r="Z1170" s="148"/>
    </row>
    <row r="1171" spans="1:26" ht="36" x14ac:dyDescent="0.25">
      <c r="A1171" s="230"/>
      <c r="B1171" s="49"/>
      <c r="C1171" s="124" t="s">
        <v>5010</v>
      </c>
      <c r="D1171" s="153">
        <f t="shared" si="91"/>
        <v>1</v>
      </c>
      <c r="E1171" s="126">
        <v>1</v>
      </c>
      <c r="F1171" s="126"/>
      <c r="G1171" s="127"/>
      <c r="H1171" s="253"/>
      <c r="I1171" s="129"/>
      <c r="J1171" s="230"/>
      <c r="K1171" s="148"/>
      <c r="L1171" s="148"/>
      <c r="M1171" s="148"/>
      <c r="N1171" s="148"/>
      <c r="O1171" s="148"/>
      <c r="P1171" s="148"/>
      <c r="Q1171" s="148"/>
      <c r="R1171" s="148"/>
      <c r="S1171" s="148"/>
      <c r="T1171" s="148"/>
      <c r="U1171" s="148"/>
      <c r="V1171" s="148"/>
      <c r="W1171" s="148"/>
      <c r="X1171" s="148"/>
      <c r="Y1171" s="148"/>
      <c r="Z1171" s="148"/>
    </row>
    <row r="1172" spans="1:26" ht="24" x14ac:dyDescent="0.25">
      <c r="A1172" s="230"/>
      <c r="B1172" s="49"/>
      <c r="C1172" s="124" t="s">
        <v>5011</v>
      </c>
      <c r="D1172" s="153">
        <f t="shared" si="91"/>
        <v>1</v>
      </c>
      <c r="E1172" s="126">
        <v>1</v>
      </c>
      <c r="F1172" s="126"/>
      <c r="G1172" s="127"/>
      <c r="H1172" s="253"/>
      <c r="I1172" s="129"/>
      <c r="J1172" s="230"/>
      <c r="K1172" s="148"/>
      <c r="L1172" s="148"/>
      <c r="M1172" s="148"/>
      <c r="N1172" s="148"/>
      <c r="O1172" s="148"/>
      <c r="P1172" s="148"/>
      <c r="Q1172" s="148"/>
      <c r="R1172" s="148"/>
      <c r="S1172" s="148"/>
      <c r="T1172" s="148"/>
      <c r="U1172" s="148"/>
      <c r="V1172" s="148"/>
      <c r="W1172" s="148"/>
      <c r="X1172" s="148"/>
      <c r="Y1172" s="148"/>
      <c r="Z1172" s="148"/>
    </row>
    <row r="1173" spans="1:26" ht="24" x14ac:dyDescent="0.25">
      <c r="A1173" s="230"/>
      <c r="B1173" s="49"/>
      <c r="C1173" s="124" t="s">
        <v>5012</v>
      </c>
      <c r="D1173" s="153">
        <f t="shared" si="91"/>
        <v>1</v>
      </c>
      <c r="E1173" s="126">
        <v>1</v>
      </c>
      <c r="F1173" s="126"/>
      <c r="G1173" s="127"/>
      <c r="H1173" s="253"/>
      <c r="I1173" s="129"/>
      <c r="J1173" s="230"/>
      <c r="K1173" s="148"/>
      <c r="L1173" s="148"/>
      <c r="M1173" s="148"/>
      <c r="N1173" s="148"/>
      <c r="O1173" s="148"/>
      <c r="P1173" s="148"/>
      <c r="Q1173" s="148"/>
      <c r="R1173" s="148"/>
      <c r="S1173" s="148"/>
      <c r="T1173" s="148"/>
      <c r="U1173" s="148"/>
      <c r="V1173" s="148"/>
      <c r="W1173" s="148"/>
      <c r="X1173" s="148"/>
      <c r="Y1173" s="148"/>
      <c r="Z1173" s="148"/>
    </row>
    <row r="1174" spans="1:26" ht="36" x14ac:dyDescent="0.25">
      <c r="A1174" s="230"/>
      <c r="B1174" s="49"/>
      <c r="C1174" s="124" t="s">
        <v>5013</v>
      </c>
      <c r="D1174" s="153">
        <f t="shared" si="91"/>
        <v>1</v>
      </c>
      <c r="E1174" s="126">
        <v>1</v>
      </c>
      <c r="F1174" s="126"/>
      <c r="G1174" s="127"/>
      <c r="H1174" s="253"/>
      <c r="I1174" s="129"/>
      <c r="J1174" s="230"/>
      <c r="K1174" s="148"/>
      <c r="L1174" s="148"/>
      <c r="M1174" s="148"/>
      <c r="N1174" s="148"/>
      <c r="O1174" s="148"/>
      <c r="P1174" s="148"/>
      <c r="Q1174" s="148"/>
      <c r="R1174" s="148"/>
      <c r="S1174" s="148"/>
      <c r="T1174" s="148"/>
      <c r="U1174" s="148"/>
      <c r="V1174" s="148"/>
      <c r="W1174" s="148"/>
      <c r="X1174" s="148"/>
      <c r="Y1174" s="148"/>
      <c r="Z1174" s="148"/>
    </row>
    <row r="1175" spans="1:26" ht="36" x14ac:dyDescent="0.25">
      <c r="A1175" s="230"/>
      <c r="B1175" s="49"/>
      <c r="C1175" s="130" t="s">
        <v>5900</v>
      </c>
      <c r="D1175" s="153">
        <f t="shared" ref="D1175:D1176" si="92">IF(E1175="Justificado",0,1)</f>
        <v>1</v>
      </c>
      <c r="E1175" s="126">
        <v>1</v>
      </c>
      <c r="F1175" s="126"/>
      <c r="G1175" s="127"/>
      <c r="H1175" s="253"/>
      <c r="I1175" s="129"/>
      <c r="J1175" s="230"/>
      <c r="K1175" s="148"/>
      <c r="L1175" s="148"/>
      <c r="M1175" s="148"/>
      <c r="N1175" s="148"/>
      <c r="O1175" s="148"/>
      <c r="P1175" s="148"/>
      <c r="Q1175" s="148"/>
      <c r="R1175" s="148"/>
      <c r="S1175" s="148"/>
      <c r="T1175" s="148"/>
      <c r="U1175" s="148"/>
      <c r="V1175" s="148"/>
      <c r="W1175" s="148"/>
      <c r="X1175" s="148"/>
      <c r="Y1175" s="148"/>
      <c r="Z1175" s="148"/>
    </row>
    <row r="1176" spans="1:26" x14ac:dyDescent="0.25">
      <c r="A1176" s="230"/>
      <c r="B1176" s="49"/>
      <c r="C1176" s="124" t="s">
        <v>5015</v>
      </c>
      <c r="D1176" s="153">
        <f t="shared" si="92"/>
        <v>1</v>
      </c>
      <c r="E1176" s="126">
        <v>1</v>
      </c>
      <c r="F1176" s="126"/>
      <c r="G1176" s="127"/>
      <c r="H1176" s="253"/>
      <c r="I1176" s="129"/>
      <c r="J1176" s="230"/>
      <c r="K1176" s="148"/>
      <c r="L1176" s="148"/>
      <c r="M1176" s="148"/>
      <c r="N1176" s="148"/>
      <c r="O1176" s="148"/>
      <c r="P1176" s="148"/>
      <c r="Q1176" s="148"/>
      <c r="R1176" s="148"/>
      <c r="S1176" s="148"/>
      <c r="T1176" s="148"/>
      <c r="U1176" s="148"/>
      <c r="V1176" s="148"/>
      <c r="W1176" s="148"/>
      <c r="X1176" s="148"/>
      <c r="Y1176" s="148"/>
      <c r="Z1176" s="148"/>
    </row>
    <row r="1177" spans="1:26" x14ac:dyDescent="0.25">
      <c r="A1177" s="230"/>
      <c r="B1177" s="97"/>
      <c r="C1177" s="254"/>
      <c r="D1177" s="255"/>
      <c r="E1177" s="255"/>
      <c r="F1177" s="255"/>
      <c r="G1177" s="255"/>
      <c r="H1177" s="255"/>
      <c r="I1177" s="98"/>
      <c r="J1177" s="230"/>
      <c r="K1177" s="148"/>
      <c r="L1177" s="148"/>
      <c r="M1177" s="148"/>
      <c r="N1177" s="148"/>
      <c r="O1177" s="148"/>
      <c r="P1177" s="148"/>
      <c r="Q1177" s="148"/>
      <c r="R1177" s="148"/>
      <c r="S1177" s="148"/>
      <c r="T1177" s="148"/>
      <c r="U1177" s="148"/>
      <c r="V1177" s="148"/>
      <c r="W1177" s="148"/>
      <c r="X1177" s="148"/>
      <c r="Y1177" s="148"/>
      <c r="Z1177" s="148"/>
    </row>
    <row r="1178" spans="1:26" x14ac:dyDescent="0.25">
      <c r="A1178" s="230"/>
      <c r="B1178" s="230"/>
      <c r="C1178" s="256"/>
      <c r="D1178" s="230"/>
      <c r="E1178" s="230"/>
      <c r="F1178" s="230"/>
      <c r="G1178" s="230"/>
      <c r="H1178" s="230"/>
      <c r="I1178" s="230"/>
      <c r="J1178" s="230"/>
      <c r="K1178" s="148"/>
      <c r="L1178" s="148"/>
      <c r="M1178" s="148"/>
      <c r="N1178" s="148"/>
      <c r="O1178" s="148"/>
      <c r="P1178" s="148"/>
      <c r="Q1178" s="148"/>
      <c r="R1178" s="148"/>
      <c r="S1178" s="148"/>
      <c r="T1178" s="148"/>
      <c r="U1178" s="148"/>
      <c r="V1178" s="148"/>
      <c r="W1178" s="148"/>
      <c r="X1178" s="148"/>
      <c r="Y1178" s="148"/>
      <c r="Z1178" s="148"/>
    </row>
    <row r="1179" spans="1:26" x14ac:dyDescent="0.25">
      <c r="A1179" s="230"/>
      <c r="B1179" s="230"/>
      <c r="C1179" s="256"/>
      <c r="D1179" s="230"/>
      <c r="E1179" s="230"/>
      <c r="F1179" s="230"/>
      <c r="G1179" s="230"/>
      <c r="H1179" s="230"/>
      <c r="I1179" s="230"/>
      <c r="J1179" s="230"/>
      <c r="K1179" s="148"/>
      <c r="L1179" s="148"/>
      <c r="M1179" s="148"/>
      <c r="N1179" s="148"/>
      <c r="O1179" s="148"/>
      <c r="P1179" s="148"/>
      <c r="Q1179" s="148"/>
      <c r="R1179" s="148"/>
      <c r="S1179" s="148"/>
      <c r="T1179" s="148"/>
      <c r="U1179" s="148"/>
      <c r="V1179" s="148"/>
      <c r="W1179" s="148"/>
      <c r="X1179" s="148"/>
      <c r="Y1179" s="148"/>
      <c r="Z1179" s="148"/>
    </row>
    <row r="1180" spans="1:26" x14ac:dyDescent="0.25">
      <c r="A1180" s="230"/>
      <c r="B1180" s="230"/>
      <c r="C1180" s="256"/>
      <c r="D1180" s="230"/>
      <c r="E1180" s="230"/>
      <c r="F1180" s="230"/>
      <c r="G1180" s="230"/>
      <c r="H1180" s="230"/>
      <c r="I1180" s="230"/>
      <c r="J1180" s="230"/>
      <c r="K1180" s="148"/>
      <c r="L1180" s="148"/>
      <c r="M1180" s="148"/>
      <c r="N1180" s="148"/>
      <c r="O1180" s="148"/>
      <c r="P1180" s="148"/>
      <c r="Q1180" s="148"/>
      <c r="R1180" s="148"/>
      <c r="S1180" s="148"/>
      <c r="T1180" s="148"/>
      <c r="U1180" s="148"/>
      <c r="V1180" s="148"/>
      <c r="W1180" s="148"/>
      <c r="X1180" s="148"/>
      <c r="Y1180" s="148"/>
      <c r="Z1180" s="148"/>
    </row>
    <row r="1181" spans="1:26" x14ac:dyDescent="0.25">
      <c r="A1181" s="230"/>
      <c r="B1181" s="230"/>
      <c r="C1181" s="256"/>
      <c r="D1181" s="230"/>
      <c r="E1181" s="230"/>
      <c r="F1181" s="230"/>
      <c r="G1181" s="230"/>
      <c r="H1181" s="230"/>
      <c r="I1181" s="230"/>
      <c r="J1181" s="230"/>
      <c r="K1181" s="148"/>
      <c r="L1181" s="148"/>
      <c r="M1181" s="148"/>
      <c r="N1181" s="148"/>
      <c r="O1181" s="148"/>
      <c r="P1181" s="148"/>
      <c r="Q1181" s="148"/>
      <c r="R1181" s="148"/>
      <c r="S1181" s="148"/>
      <c r="T1181" s="148"/>
      <c r="U1181" s="148"/>
      <c r="V1181" s="148"/>
      <c r="W1181" s="148"/>
      <c r="X1181" s="148"/>
      <c r="Y1181" s="148"/>
      <c r="Z1181" s="148"/>
    </row>
    <row r="1182" spans="1:26" x14ac:dyDescent="0.25">
      <c r="A1182" s="230"/>
      <c r="B1182" s="230"/>
      <c r="C1182" s="256"/>
      <c r="D1182" s="230"/>
      <c r="E1182" s="230"/>
      <c r="F1182" s="230"/>
      <c r="G1182" s="230"/>
      <c r="H1182" s="230"/>
      <c r="I1182" s="230"/>
      <c r="J1182" s="230"/>
      <c r="K1182" s="148"/>
      <c r="L1182" s="148"/>
      <c r="M1182" s="148"/>
      <c r="N1182" s="148"/>
      <c r="O1182" s="148"/>
      <c r="P1182" s="148"/>
      <c r="Q1182" s="148"/>
      <c r="R1182" s="148"/>
      <c r="S1182" s="148"/>
      <c r="T1182" s="148"/>
      <c r="U1182" s="148"/>
      <c r="V1182" s="148"/>
      <c r="W1182" s="148"/>
      <c r="X1182" s="148"/>
      <c r="Y1182" s="148"/>
      <c r="Z1182" s="148"/>
    </row>
    <row r="1183" spans="1:26" x14ac:dyDescent="0.25">
      <c r="A1183" s="230"/>
      <c r="B1183" s="230"/>
      <c r="C1183" s="256"/>
      <c r="D1183" s="230"/>
      <c r="E1183" s="230"/>
      <c r="F1183" s="230"/>
      <c r="G1183" s="230"/>
      <c r="H1183" s="230"/>
      <c r="I1183" s="230"/>
      <c r="J1183" s="230"/>
      <c r="K1183" s="148"/>
      <c r="L1183" s="148"/>
      <c r="M1183" s="148"/>
      <c r="N1183" s="148"/>
      <c r="O1183" s="148"/>
      <c r="P1183" s="148"/>
      <c r="Q1183" s="148"/>
      <c r="R1183" s="148"/>
      <c r="S1183" s="148"/>
      <c r="T1183" s="148"/>
      <c r="U1183" s="148"/>
      <c r="V1183" s="148"/>
      <c r="W1183" s="148"/>
      <c r="X1183" s="148"/>
      <c r="Y1183" s="148"/>
      <c r="Z1183" s="148"/>
    </row>
    <row r="1184" spans="1:26" ht="18.75" x14ac:dyDescent="0.25">
      <c r="A1184" s="234"/>
      <c r="B1184" s="407" t="s">
        <v>5901</v>
      </c>
      <c r="C1184" s="408"/>
      <c r="D1184" s="408"/>
      <c r="E1184" s="408"/>
      <c r="F1184" s="408"/>
      <c r="G1184" s="408"/>
      <c r="H1184" s="408"/>
      <c r="I1184" s="243"/>
      <c r="J1184" s="233"/>
      <c r="K1184" s="105"/>
      <c r="L1184" s="105"/>
      <c r="M1184" s="105"/>
      <c r="N1184" s="105"/>
      <c r="O1184" s="105"/>
      <c r="P1184" s="105"/>
      <c r="Q1184" s="105"/>
      <c r="R1184" s="105"/>
      <c r="S1184" s="105"/>
      <c r="T1184" s="105"/>
      <c r="U1184" s="105"/>
      <c r="V1184" s="105"/>
      <c r="W1184" s="105"/>
      <c r="X1184" s="105"/>
      <c r="Y1184" s="105"/>
      <c r="Z1184" s="105"/>
    </row>
    <row r="1185" spans="1:26" x14ac:dyDescent="0.25">
      <c r="A1185" s="234"/>
      <c r="B1185" s="232"/>
      <c r="C1185" s="232"/>
      <c r="D1185" s="232"/>
      <c r="E1185" s="232"/>
      <c r="F1185" s="232"/>
      <c r="G1185" s="232"/>
      <c r="H1185" s="232"/>
      <c r="I1185" s="232"/>
      <c r="J1185" s="233"/>
      <c r="K1185" s="105"/>
      <c r="L1185" s="105"/>
      <c r="M1185" s="105"/>
      <c r="N1185" s="105"/>
      <c r="O1185" s="105"/>
      <c r="P1185" s="105"/>
      <c r="Q1185" s="105"/>
      <c r="R1185" s="105"/>
      <c r="S1185" s="105"/>
      <c r="T1185" s="105"/>
      <c r="U1185" s="105"/>
      <c r="V1185" s="105"/>
      <c r="W1185" s="105"/>
      <c r="X1185" s="105"/>
      <c r="Y1185" s="105"/>
      <c r="Z1185" s="105"/>
    </row>
    <row r="1186" spans="1:26" x14ac:dyDescent="0.25">
      <c r="A1186" s="234"/>
      <c r="B1186" s="232"/>
      <c r="C1186" s="244" t="s">
        <v>1478</v>
      </c>
      <c r="D1186" s="244"/>
      <c r="E1186" s="245">
        <f>IF(SUM(D1195:D1207)=0,"NA",SUM(E1195:E1207)/SUM(D1195:D1207))</f>
        <v>1</v>
      </c>
      <c r="F1186" s="246"/>
      <c r="G1186" s="248"/>
      <c r="H1186" s="234"/>
      <c r="I1186" s="232"/>
      <c r="J1186" s="233"/>
      <c r="K1186" s="105"/>
      <c r="L1186" s="105"/>
      <c r="M1186" s="105"/>
      <c r="N1186" s="105"/>
      <c r="O1186" s="105"/>
      <c r="P1186" s="105"/>
      <c r="Q1186" s="105"/>
      <c r="R1186" s="105"/>
      <c r="S1186" s="105"/>
      <c r="T1186" s="105"/>
      <c r="U1186" s="105"/>
      <c r="V1186" s="105"/>
      <c r="W1186" s="105"/>
      <c r="X1186" s="105"/>
      <c r="Y1186" s="105"/>
      <c r="Z1186" s="105"/>
    </row>
    <row r="1187" spans="1:26" x14ac:dyDescent="0.25">
      <c r="A1187" s="234"/>
      <c r="B1187" s="234"/>
      <c r="C1187" s="244" t="s">
        <v>1480</v>
      </c>
      <c r="D1187" s="244"/>
      <c r="E1187" s="245">
        <f>IF(SUM(D1195:D1207)=0,"NA",SUM(E1212:E1220)/SUM(D1212:D1220))</f>
        <v>1</v>
      </c>
      <c r="F1187" s="246"/>
      <c r="G1187" s="248"/>
      <c r="H1187" s="234"/>
      <c r="I1187" s="232"/>
      <c r="J1187" s="233"/>
      <c r="K1187" s="105"/>
      <c r="L1187" s="105"/>
      <c r="M1187" s="105"/>
      <c r="N1187" s="105"/>
      <c r="O1187" s="105"/>
      <c r="P1187" s="105"/>
      <c r="Q1187" s="105"/>
      <c r="R1187" s="105"/>
      <c r="S1187" s="105"/>
      <c r="T1187" s="105"/>
      <c r="U1187" s="105"/>
      <c r="V1187" s="105"/>
      <c r="W1187" s="105"/>
      <c r="X1187" s="105"/>
      <c r="Y1187" s="105"/>
      <c r="Z1187" s="105"/>
    </row>
    <row r="1188" spans="1:26" x14ac:dyDescent="0.25">
      <c r="A1188" s="234"/>
      <c r="B1188" s="234"/>
      <c r="C1188" s="244" t="s">
        <v>1482</v>
      </c>
      <c r="D1188" s="244"/>
      <c r="E1188" s="177">
        <f>IF(SUM(D1195:D1207)=0,"NA",E1186*0.6+E1187*0.4)</f>
        <v>1</v>
      </c>
      <c r="F1188" s="249"/>
      <c r="G1188" s="235" t="s">
        <v>4629</v>
      </c>
      <c r="H1188" s="234"/>
      <c r="I1188" s="232"/>
      <c r="J1188" s="233"/>
      <c r="K1188" s="105"/>
      <c r="L1188" s="105"/>
      <c r="M1188" s="105"/>
      <c r="N1188" s="105"/>
      <c r="O1188" s="105"/>
      <c r="P1188" s="105"/>
      <c r="Q1188" s="105"/>
      <c r="R1188" s="105"/>
      <c r="S1188" s="105"/>
      <c r="T1188" s="105"/>
      <c r="U1188" s="105"/>
      <c r="V1188" s="105"/>
      <c r="W1188" s="105"/>
      <c r="X1188" s="105"/>
      <c r="Y1188" s="105"/>
      <c r="Z1188" s="105"/>
    </row>
    <row r="1189" spans="1:26" x14ac:dyDescent="0.25">
      <c r="A1189" s="234"/>
      <c r="B1189" s="234"/>
      <c r="C1189" s="234"/>
      <c r="D1189" s="234"/>
      <c r="E1189" s="236"/>
      <c r="F1189" s="236"/>
      <c r="G1189" s="234"/>
      <c r="H1189" s="234"/>
      <c r="I1189" s="232"/>
      <c r="J1189" s="233"/>
      <c r="K1189" s="105"/>
      <c r="L1189" s="105"/>
      <c r="M1189" s="105"/>
      <c r="N1189" s="105"/>
      <c r="O1189" s="105"/>
      <c r="P1189" s="105"/>
      <c r="Q1189" s="105"/>
      <c r="R1189" s="105"/>
      <c r="S1189" s="105"/>
      <c r="T1189" s="105"/>
      <c r="U1189" s="105"/>
      <c r="V1189" s="105"/>
      <c r="W1189" s="105"/>
      <c r="X1189" s="105"/>
      <c r="Y1189" s="105"/>
      <c r="Z1189" s="105"/>
    </row>
    <row r="1190" spans="1:26" x14ac:dyDescent="0.25">
      <c r="A1190" s="230"/>
      <c r="B1190" s="231"/>
      <c r="C1190" s="232"/>
      <c r="D1190" s="231"/>
      <c r="E1190" s="231"/>
      <c r="F1190" s="231"/>
      <c r="G1190" s="231"/>
      <c r="H1190" s="232"/>
      <c r="I1190" s="232"/>
      <c r="J1190" s="233"/>
      <c r="K1190" s="148"/>
      <c r="L1190" s="148"/>
      <c r="M1190" s="148"/>
      <c r="N1190" s="148"/>
      <c r="O1190" s="148"/>
      <c r="P1190" s="148"/>
      <c r="Q1190" s="148"/>
      <c r="R1190" s="148"/>
      <c r="S1190" s="148"/>
      <c r="T1190" s="148"/>
      <c r="U1190" s="148"/>
      <c r="V1190" s="148"/>
      <c r="W1190" s="148"/>
      <c r="X1190" s="148"/>
      <c r="Y1190" s="148"/>
      <c r="Z1190" s="148"/>
    </row>
    <row r="1191" spans="1:26" x14ac:dyDescent="0.25">
      <c r="A1191" s="230"/>
      <c r="B1191" s="91"/>
      <c r="C1191" s="251"/>
      <c r="D1191" s="252"/>
      <c r="E1191" s="409"/>
      <c r="F1191" s="410"/>
      <c r="G1191" s="410"/>
      <c r="H1191" s="252"/>
      <c r="I1191" s="92"/>
      <c r="J1191" s="233"/>
      <c r="K1191" s="148"/>
      <c r="L1191" s="148"/>
      <c r="M1191" s="148"/>
      <c r="N1191" s="148"/>
      <c r="O1191" s="148"/>
      <c r="P1191" s="148"/>
      <c r="Q1191" s="148"/>
      <c r="R1191" s="148"/>
      <c r="S1191" s="148"/>
      <c r="T1191" s="148"/>
      <c r="U1191" s="148"/>
      <c r="V1191" s="148"/>
      <c r="W1191" s="148"/>
      <c r="X1191" s="148"/>
      <c r="Y1191" s="148"/>
      <c r="Z1191" s="148"/>
    </row>
    <row r="1192" spans="1:26" x14ac:dyDescent="0.25">
      <c r="A1192" s="230"/>
      <c r="B1192" s="49"/>
      <c r="C1192" s="234" t="s">
        <v>1484</v>
      </c>
      <c r="D1192" s="253"/>
      <c r="E1192" s="253"/>
      <c r="F1192" s="253"/>
      <c r="G1192" s="253"/>
      <c r="H1192" s="253"/>
      <c r="I1192" s="93"/>
      <c r="J1192" s="233"/>
      <c r="K1192" s="148"/>
      <c r="L1192" s="148"/>
      <c r="M1192" s="148"/>
      <c r="N1192" s="148"/>
      <c r="O1192" s="148"/>
      <c r="P1192" s="148"/>
      <c r="Q1192" s="148"/>
      <c r="R1192" s="148"/>
      <c r="S1192" s="148"/>
      <c r="T1192" s="148"/>
      <c r="U1192" s="148"/>
      <c r="V1192" s="148"/>
      <c r="W1192" s="148"/>
      <c r="X1192" s="148"/>
      <c r="Y1192" s="148"/>
      <c r="Z1192" s="148"/>
    </row>
    <row r="1193" spans="1:26" x14ac:dyDescent="0.25">
      <c r="A1193" s="230"/>
      <c r="B1193" s="123"/>
      <c r="C1193" s="234"/>
      <c r="D1193" s="253"/>
      <c r="E1193" s="253"/>
      <c r="F1193" s="253"/>
      <c r="G1193" s="253"/>
      <c r="H1193" s="253"/>
      <c r="I1193" s="93"/>
      <c r="J1193" s="233"/>
      <c r="K1193" s="148"/>
      <c r="L1193" s="148"/>
      <c r="M1193" s="148"/>
      <c r="N1193" s="148"/>
      <c r="O1193" s="148"/>
      <c r="P1193" s="148"/>
      <c r="Q1193" s="148"/>
      <c r="R1193" s="148"/>
      <c r="S1193" s="148"/>
      <c r="T1193" s="148"/>
      <c r="U1193" s="148"/>
      <c r="V1193" s="148"/>
      <c r="W1193" s="148"/>
      <c r="X1193" s="148"/>
      <c r="Y1193" s="148"/>
      <c r="Z1193" s="148"/>
    </row>
    <row r="1194" spans="1:26" x14ac:dyDescent="0.25">
      <c r="A1194" s="230"/>
      <c r="B1194" s="123"/>
      <c r="C1194" s="232" t="s">
        <v>726</v>
      </c>
      <c r="D1194" s="231"/>
      <c r="E1194" s="231" t="s">
        <v>1485</v>
      </c>
      <c r="F1194" s="231" t="s">
        <v>712</v>
      </c>
      <c r="G1194" s="231" t="s">
        <v>1486</v>
      </c>
      <c r="H1194" s="253"/>
      <c r="I1194" s="93"/>
      <c r="J1194" s="233"/>
      <c r="K1194" s="148"/>
      <c r="L1194" s="148"/>
      <c r="M1194" s="148"/>
      <c r="N1194" s="148"/>
      <c r="O1194" s="148"/>
      <c r="P1194" s="148"/>
      <c r="Q1194" s="148"/>
      <c r="R1194" s="148"/>
      <c r="S1194" s="148"/>
      <c r="T1194" s="148"/>
      <c r="U1194" s="148"/>
      <c r="V1194" s="148"/>
      <c r="W1194" s="148"/>
      <c r="X1194" s="148"/>
      <c r="Y1194" s="148"/>
      <c r="Z1194" s="148"/>
    </row>
    <row r="1195" spans="1:26" x14ac:dyDescent="0.25">
      <c r="A1195" s="230"/>
      <c r="B1195" s="49"/>
      <c r="C1195" s="124" t="s">
        <v>1487</v>
      </c>
      <c r="D1195" s="153">
        <f>IF(E1195="Justificado",0,1)</f>
        <v>1</v>
      </c>
      <c r="E1195" s="126">
        <v>1</v>
      </c>
      <c r="F1195" s="126"/>
      <c r="G1195" s="127"/>
      <c r="H1195" s="253"/>
      <c r="I1195" s="93"/>
      <c r="J1195" s="230"/>
      <c r="K1195" s="148"/>
      <c r="L1195" s="148"/>
      <c r="M1195" s="148"/>
      <c r="N1195" s="148"/>
      <c r="O1195" s="148"/>
      <c r="P1195" s="148"/>
      <c r="Q1195" s="148"/>
      <c r="R1195" s="148"/>
      <c r="S1195" s="148"/>
      <c r="T1195" s="148"/>
      <c r="U1195" s="148"/>
      <c r="V1195" s="148"/>
      <c r="W1195" s="148"/>
      <c r="X1195" s="148"/>
      <c r="Y1195" s="148"/>
      <c r="Z1195" s="148"/>
    </row>
    <row r="1196" spans="1:26" ht="24" x14ac:dyDescent="0.25">
      <c r="A1196" s="230"/>
      <c r="B1196" s="49"/>
      <c r="C1196" s="124" t="s">
        <v>1488</v>
      </c>
      <c r="D1196" s="153">
        <f>IF(E1196="Justificado",0,1)</f>
        <v>1</v>
      </c>
      <c r="E1196" s="126">
        <v>1</v>
      </c>
      <c r="F1196" s="126"/>
      <c r="G1196" s="127"/>
      <c r="H1196" s="253"/>
      <c r="I1196" s="93"/>
      <c r="J1196" s="230"/>
      <c r="K1196" s="148"/>
      <c r="L1196" s="148"/>
      <c r="M1196" s="148"/>
      <c r="N1196" s="148"/>
      <c r="O1196" s="148"/>
      <c r="P1196" s="148"/>
      <c r="Q1196" s="148"/>
      <c r="R1196" s="148"/>
      <c r="S1196" s="148"/>
      <c r="T1196" s="148"/>
      <c r="U1196" s="148"/>
      <c r="V1196" s="148"/>
      <c r="W1196" s="148"/>
      <c r="X1196" s="148"/>
      <c r="Y1196" s="148"/>
      <c r="Z1196" s="148"/>
    </row>
    <row r="1197" spans="1:26" ht="24" x14ac:dyDescent="0.25">
      <c r="A1197" s="230"/>
      <c r="B1197" s="49"/>
      <c r="C1197" s="128" t="s">
        <v>5902</v>
      </c>
      <c r="D1197" s="153">
        <f t="shared" ref="D1197:D1207" si="93">IF(E1197="Justificado",0,1)</f>
        <v>1</v>
      </c>
      <c r="E1197" s="126">
        <v>1</v>
      </c>
      <c r="F1197" s="126"/>
      <c r="G1197" s="127"/>
      <c r="H1197" s="253"/>
      <c r="I1197" s="93"/>
      <c r="J1197" s="230"/>
      <c r="K1197" s="148"/>
      <c r="L1197" s="148"/>
      <c r="M1197" s="148"/>
      <c r="N1197" s="148"/>
      <c r="O1197" s="148"/>
      <c r="P1197" s="148"/>
      <c r="Q1197" s="148"/>
      <c r="R1197" s="148"/>
      <c r="S1197" s="148"/>
      <c r="T1197" s="148"/>
      <c r="U1197" s="148"/>
      <c r="V1197" s="148"/>
      <c r="W1197" s="148"/>
      <c r="X1197" s="148"/>
      <c r="Y1197" s="148"/>
      <c r="Z1197" s="148"/>
    </row>
    <row r="1198" spans="1:26" ht="24" x14ac:dyDescent="0.25">
      <c r="A1198" s="230"/>
      <c r="B1198" s="49"/>
      <c r="C1198" s="128" t="s">
        <v>5903</v>
      </c>
      <c r="D1198" s="153">
        <f t="shared" si="93"/>
        <v>1</v>
      </c>
      <c r="E1198" s="126">
        <v>1</v>
      </c>
      <c r="F1198" s="126"/>
      <c r="G1198" s="127"/>
      <c r="H1198" s="253"/>
      <c r="I1198" s="93"/>
      <c r="J1198" s="230"/>
      <c r="K1198" s="148"/>
      <c r="L1198" s="148"/>
      <c r="M1198" s="148"/>
      <c r="N1198" s="148"/>
      <c r="O1198" s="148"/>
      <c r="P1198" s="148"/>
      <c r="Q1198" s="148"/>
      <c r="R1198" s="148"/>
      <c r="S1198" s="148"/>
      <c r="T1198" s="148"/>
      <c r="U1198" s="148"/>
      <c r="V1198" s="148"/>
      <c r="W1198" s="148"/>
      <c r="X1198" s="148"/>
      <c r="Y1198" s="148"/>
      <c r="Z1198" s="148"/>
    </row>
    <row r="1199" spans="1:26" x14ac:dyDescent="0.25">
      <c r="A1199" s="230"/>
      <c r="B1199" s="49"/>
      <c r="C1199" s="128" t="s">
        <v>5904</v>
      </c>
      <c r="D1199" s="153">
        <f t="shared" si="93"/>
        <v>1</v>
      </c>
      <c r="E1199" s="126">
        <v>1</v>
      </c>
      <c r="F1199" s="126"/>
      <c r="G1199" s="127"/>
      <c r="H1199" s="253"/>
      <c r="I1199" s="93"/>
      <c r="J1199" s="230"/>
      <c r="K1199" s="148"/>
      <c r="L1199" s="148"/>
      <c r="M1199" s="148"/>
      <c r="N1199" s="148"/>
      <c r="O1199" s="148"/>
      <c r="P1199" s="148"/>
      <c r="Q1199" s="148"/>
      <c r="R1199" s="148"/>
      <c r="S1199" s="148"/>
      <c r="T1199" s="148"/>
      <c r="U1199" s="148"/>
      <c r="V1199" s="148"/>
      <c r="W1199" s="148"/>
      <c r="X1199" s="148"/>
      <c r="Y1199" s="148"/>
      <c r="Z1199" s="148"/>
    </row>
    <row r="1200" spans="1:26" ht="24" x14ac:dyDescent="0.25">
      <c r="A1200" s="230"/>
      <c r="B1200" s="49"/>
      <c r="C1200" s="128" t="s">
        <v>5905</v>
      </c>
      <c r="D1200" s="153">
        <f t="shared" si="93"/>
        <v>1</v>
      </c>
      <c r="E1200" s="126">
        <v>1</v>
      </c>
      <c r="F1200" s="126"/>
      <c r="G1200" s="127"/>
      <c r="H1200" s="253"/>
      <c r="I1200" s="93"/>
      <c r="J1200" s="230"/>
      <c r="K1200" s="148"/>
      <c r="L1200" s="148"/>
      <c r="M1200" s="148"/>
      <c r="N1200" s="148"/>
      <c r="O1200" s="148"/>
      <c r="P1200" s="148"/>
      <c r="Q1200" s="148"/>
      <c r="R1200" s="148"/>
      <c r="S1200" s="148"/>
      <c r="T1200" s="148"/>
      <c r="U1200" s="148"/>
      <c r="V1200" s="148"/>
      <c r="W1200" s="148"/>
      <c r="X1200" s="148"/>
      <c r="Y1200" s="148"/>
      <c r="Z1200" s="148"/>
    </row>
    <row r="1201" spans="1:26" x14ac:dyDescent="0.25">
      <c r="A1201" s="230"/>
      <c r="B1201" s="49"/>
      <c r="C1201" s="128" t="s">
        <v>5906</v>
      </c>
      <c r="D1201" s="153">
        <f t="shared" si="93"/>
        <v>1</v>
      </c>
      <c r="E1201" s="126">
        <v>1</v>
      </c>
      <c r="F1201" s="126"/>
      <c r="G1201" s="127"/>
      <c r="H1201" s="253"/>
      <c r="I1201" s="93"/>
      <c r="J1201" s="230"/>
      <c r="K1201" s="148"/>
      <c r="L1201" s="148"/>
      <c r="M1201" s="148"/>
      <c r="N1201" s="148"/>
      <c r="O1201" s="148"/>
      <c r="P1201" s="148"/>
      <c r="Q1201" s="148"/>
      <c r="R1201" s="148"/>
      <c r="S1201" s="148"/>
      <c r="T1201" s="148"/>
      <c r="U1201" s="148"/>
      <c r="V1201" s="148"/>
      <c r="W1201" s="148"/>
      <c r="X1201" s="148"/>
      <c r="Y1201" s="148"/>
      <c r="Z1201" s="148"/>
    </row>
    <row r="1202" spans="1:26" ht="24" x14ac:dyDescent="0.25">
      <c r="A1202" s="230"/>
      <c r="B1202" s="49"/>
      <c r="C1202" s="128" t="s">
        <v>5907</v>
      </c>
      <c r="D1202" s="153">
        <f t="shared" si="93"/>
        <v>1</v>
      </c>
      <c r="E1202" s="126">
        <v>1</v>
      </c>
      <c r="F1202" s="126"/>
      <c r="G1202" s="127"/>
      <c r="H1202" s="253"/>
      <c r="I1202" s="93"/>
      <c r="J1202" s="230"/>
      <c r="K1202" s="148"/>
      <c r="L1202" s="148"/>
      <c r="M1202" s="148"/>
      <c r="N1202" s="148"/>
      <c r="O1202" s="148"/>
      <c r="P1202" s="148"/>
      <c r="Q1202" s="148"/>
      <c r="R1202" s="148"/>
      <c r="S1202" s="148"/>
      <c r="T1202" s="148"/>
      <c r="U1202" s="148"/>
      <c r="V1202" s="148"/>
      <c r="W1202" s="148"/>
      <c r="X1202" s="148"/>
      <c r="Y1202" s="148"/>
      <c r="Z1202" s="148"/>
    </row>
    <row r="1203" spans="1:26" x14ac:dyDescent="0.25">
      <c r="A1203" s="230"/>
      <c r="B1203" s="49"/>
      <c r="C1203" s="128" t="s">
        <v>5908</v>
      </c>
      <c r="D1203" s="153">
        <f t="shared" si="93"/>
        <v>1</v>
      </c>
      <c r="E1203" s="126">
        <v>1</v>
      </c>
      <c r="F1203" s="126"/>
      <c r="G1203" s="127"/>
      <c r="H1203" s="253"/>
      <c r="I1203" s="93"/>
      <c r="J1203" s="230"/>
      <c r="K1203" s="148"/>
      <c r="L1203" s="148"/>
      <c r="M1203" s="148"/>
      <c r="N1203" s="148"/>
      <c r="O1203" s="148"/>
      <c r="P1203" s="148"/>
      <c r="Q1203" s="148"/>
      <c r="R1203" s="148"/>
      <c r="S1203" s="148"/>
      <c r="T1203" s="148"/>
      <c r="U1203" s="148"/>
      <c r="V1203" s="148"/>
      <c r="W1203" s="148"/>
      <c r="X1203" s="148"/>
      <c r="Y1203" s="148"/>
      <c r="Z1203" s="148"/>
    </row>
    <row r="1204" spans="1:26" ht="24" x14ac:dyDescent="0.25">
      <c r="A1204" s="230"/>
      <c r="B1204" s="49"/>
      <c r="C1204" s="128" t="s">
        <v>5909</v>
      </c>
      <c r="D1204" s="153">
        <f t="shared" si="93"/>
        <v>1</v>
      </c>
      <c r="E1204" s="126">
        <v>1</v>
      </c>
      <c r="F1204" s="126"/>
      <c r="G1204" s="127"/>
      <c r="H1204" s="253"/>
      <c r="I1204" s="93"/>
      <c r="J1204" s="230"/>
      <c r="K1204" s="148"/>
      <c r="L1204" s="148"/>
      <c r="M1204" s="148"/>
      <c r="N1204" s="148"/>
      <c r="O1204" s="148"/>
      <c r="P1204" s="148"/>
      <c r="Q1204" s="148"/>
      <c r="R1204" s="148"/>
      <c r="S1204" s="148"/>
      <c r="T1204" s="148"/>
      <c r="U1204" s="148"/>
      <c r="V1204" s="148"/>
      <c r="W1204" s="148"/>
      <c r="X1204" s="148"/>
      <c r="Y1204" s="148"/>
      <c r="Z1204" s="148"/>
    </row>
    <row r="1205" spans="1:26" ht="84" x14ac:dyDescent="0.25">
      <c r="A1205" s="230"/>
      <c r="B1205" s="49"/>
      <c r="C1205" s="128" t="s">
        <v>5910</v>
      </c>
      <c r="D1205" s="153">
        <f t="shared" si="93"/>
        <v>1</v>
      </c>
      <c r="E1205" s="126">
        <v>1</v>
      </c>
      <c r="F1205" s="126"/>
      <c r="G1205" s="127"/>
      <c r="H1205" s="253"/>
      <c r="I1205" s="93"/>
      <c r="J1205" s="230"/>
      <c r="K1205" s="148"/>
      <c r="L1205" s="148"/>
      <c r="M1205" s="148"/>
      <c r="N1205" s="148"/>
      <c r="O1205" s="148"/>
      <c r="P1205" s="148"/>
      <c r="Q1205" s="148"/>
      <c r="R1205" s="148"/>
      <c r="S1205" s="148"/>
      <c r="T1205" s="148"/>
      <c r="U1205" s="148"/>
      <c r="V1205" s="148"/>
      <c r="W1205" s="148"/>
      <c r="X1205" s="148"/>
      <c r="Y1205" s="148"/>
      <c r="Z1205" s="148"/>
    </row>
    <row r="1206" spans="1:26" ht="24" x14ac:dyDescent="0.25">
      <c r="A1206" s="230"/>
      <c r="B1206" s="49"/>
      <c r="C1206" s="128" t="s">
        <v>5911</v>
      </c>
      <c r="D1206" s="153">
        <f t="shared" si="93"/>
        <v>1</v>
      </c>
      <c r="E1206" s="126">
        <v>1</v>
      </c>
      <c r="F1206" s="126"/>
      <c r="G1206" s="127"/>
      <c r="H1206" s="253"/>
      <c r="I1206" s="129"/>
      <c r="J1206" s="230"/>
      <c r="K1206" s="148"/>
      <c r="L1206" s="148"/>
      <c r="M1206" s="148"/>
      <c r="N1206" s="148"/>
      <c r="O1206" s="148"/>
      <c r="P1206" s="148"/>
      <c r="Q1206" s="148"/>
      <c r="R1206" s="148"/>
      <c r="S1206" s="148"/>
      <c r="T1206" s="148"/>
      <c r="U1206" s="148"/>
      <c r="V1206" s="148"/>
      <c r="W1206" s="148"/>
      <c r="X1206" s="148"/>
      <c r="Y1206" s="148"/>
      <c r="Z1206" s="148"/>
    </row>
    <row r="1207" spans="1:26" x14ac:dyDescent="0.25">
      <c r="A1207" s="230"/>
      <c r="B1207" s="49"/>
      <c r="C1207" s="128" t="s">
        <v>5912</v>
      </c>
      <c r="D1207" s="153">
        <f t="shared" si="93"/>
        <v>1</v>
      </c>
      <c r="E1207" s="126">
        <v>1</v>
      </c>
      <c r="F1207" s="126"/>
      <c r="G1207" s="127"/>
      <c r="H1207" s="253"/>
      <c r="I1207" s="129"/>
      <c r="J1207" s="230"/>
      <c r="K1207" s="148"/>
      <c r="L1207" s="148"/>
      <c r="M1207" s="148"/>
      <c r="N1207" s="148"/>
      <c r="O1207" s="148"/>
      <c r="P1207" s="148"/>
      <c r="Q1207" s="148"/>
      <c r="R1207" s="148"/>
      <c r="S1207" s="148"/>
      <c r="T1207" s="148"/>
      <c r="U1207" s="148"/>
      <c r="V1207" s="148"/>
      <c r="W1207" s="148"/>
      <c r="X1207" s="148"/>
      <c r="Y1207" s="148"/>
      <c r="Z1207" s="148"/>
    </row>
    <row r="1208" spans="1:26" x14ac:dyDescent="0.25">
      <c r="A1208" s="230"/>
      <c r="B1208" s="49"/>
      <c r="C1208" s="234"/>
      <c r="D1208" s="253"/>
      <c r="E1208" s="253"/>
      <c r="F1208" s="253"/>
      <c r="G1208" s="253"/>
      <c r="H1208" s="253"/>
      <c r="I1208" s="129"/>
      <c r="J1208" s="230"/>
      <c r="K1208" s="148"/>
      <c r="L1208" s="148"/>
      <c r="M1208" s="148"/>
      <c r="N1208" s="148"/>
      <c r="O1208" s="148"/>
      <c r="P1208" s="148"/>
      <c r="Q1208" s="148"/>
      <c r="R1208" s="148"/>
      <c r="S1208" s="148"/>
      <c r="T1208" s="148"/>
      <c r="U1208" s="148"/>
      <c r="V1208" s="148"/>
      <c r="W1208" s="148"/>
      <c r="X1208" s="148"/>
      <c r="Y1208" s="148"/>
      <c r="Z1208" s="148"/>
    </row>
    <row r="1209" spans="1:26" x14ac:dyDescent="0.25">
      <c r="A1209" s="230"/>
      <c r="B1209" s="49"/>
      <c r="C1209" s="234" t="s">
        <v>1480</v>
      </c>
      <c r="D1209" s="253"/>
      <c r="E1209" s="253"/>
      <c r="F1209" s="253"/>
      <c r="G1209" s="253"/>
      <c r="H1209" s="253"/>
      <c r="I1209" s="129"/>
      <c r="J1209" s="230"/>
      <c r="K1209" s="148"/>
      <c r="L1209" s="148"/>
      <c r="M1209" s="148"/>
      <c r="N1209" s="148"/>
      <c r="O1209" s="148"/>
      <c r="P1209" s="148"/>
      <c r="Q1209" s="148"/>
      <c r="R1209" s="148"/>
      <c r="S1209" s="148"/>
      <c r="T1209" s="148"/>
      <c r="U1209" s="148"/>
      <c r="V1209" s="148"/>
      <c r="W1209" s="148"/>
      <c r="X1209" s="148"/>
      <c r="Y1209" s="148"/>
      <c r="Z1209" s="148"/>
    </row>
    <row r="1210" spans="1:26" x14ac:dyDescent="0.25">
      <c r="A1210" s="230"/>
      <c r="B1210" s="49"/>
      <c r="C1210" s="234"/>
      <c r="D1210" s="253"/>
      <c r="E1210" s="253"/>
      <c r="F1210" s="253"/>
      <c r="G1210" s="253"/>
      <c r="H1210" s="253"/>
      <c r="I1210" s="129"/>
      <c r="J1210" s="230"/>
      <c r="K1210" s="148"/>
      <c r="L1210" s="148"/>
      <c r="M1210" s="148"/>
      <c r="N1210" s="148"/>
      <c r="O1210" s="148"/>
      <c r="P1210" s="148"/>
      <c r="Q1210" s="148"/>
      <c r="R1210" s="148"/>
      <c r="S1210" s="148"/>
      <c r="T1210" s="148"/>
      <c r="U1210" s="148"/>
      <c r="V1210" s="148"/>
      <c r="W1210" s="148"/>
      <c r="X1210" s="148"/>
      <c r="Y1210" s="148"/>
      <c r="Z1210" s="148"/>
    </row>
    <row r="1211" spans="1:26" x14ac:dyDescent="0.25">
      <c r="A1211" s="230"/>
      <c r="B1211" s="49"/>
      <c r="C1211" s="232" t="s">
        <v>726</v>
      </c>
      <c r="D1211" s="231"/>
      <c r="E1211" s="231" t="s">
        <v>1485</v>
      </c>
      <c r="F1211" s="231" t="s">
        <v>712</v>
      </c>
      <c r="G1211" s="231" t="s">
        <v>1486</v>
      </c>
      <c r="H1211" s="253"/>
      <c r="I1211" s="129"/>
      <c r="J1211" s="230"/>
      <c r="K1211" s="148"/>
      <c r="L1211" s="148"/>
      <c r="M1211" s="148"/>
      <c r="N1211" s="148"/>
      <c r="O1211" s="148"/>
      <c r="P1211" s="148"/>
      <c r="Q1211" s="148"/>
      <c r="R1211" s="148"/>
      <c r="S1211" s="148"/>
      <c r="T1211" s="148"/>
      <c r="U1211" s="148"/>
      <c r="V1211" s="148"/>
      <c r="W1211" s="148"/>
      <c r="X1211" s="148"/>
      <c r="Y1211" s="148"/>
      <c r="Z1211" s="148"/>
    </row>
    <row r="1212" spans="1:26" x14ac:dyDescent="0.25">
      <c r="A1212" s="230"/>
      <c r="B1212" s="49"/>
      <c r="C1212" s="130" t="s">
        <v>5913</v>
      </c>
      <c r="D1212" s="153">
        <f t="shared" ref="D1212:D1218" si="94">IF(E1212="Justificado",0,1)</f>
        <v>1</v>
      </c>
      <c r="E1212" s="126">
        <v>1</v>
      </c>
      <c r="F1212" s="126"/>
      <c r="G1212" s="127"/>
      <c r="H1212" s="253"/>
      <c r="I1212" s="129"/>
      <c r="J1212" s="230"/>
      <c r="K1212" s="148"/>
      <c r="L1212" s="148"/>
      <c r="M1212" s="148"/>
      <c r="N1212" s="148"/>
      <c r="O1212" s="148"/>
      <c r="P1212" s="148"/>
      <c r="Q1212" s="148"/>
      <c r="R1212" s="148"/>
      <c r="S1212" s="148"/>
      <c r="T1212" s="148"/>
      <c r="U1212" s="148"/>
      <c r="V1212" s="148"/>
      <c r="W1212" s="148"/>
      <c r="X1212" s="148"/>
      <c r="Y1212" s="148"/>
      <c r="Z1212" s="148"/>
    </row>
    <row r="1213" spans="1:26" ht="36" x14ac:dyDescent="0.25">
      <c r="A1213" s="230"/>
      <c r="B1213" s="49"/>
      <c r="C1213" s="124" t="s">
        <v>2516</v>
      </c>
      <c r="D1213" s="153">
        <f t="shared" si="94"/>
        <v>1</v>
      </c>
      <c r="E1213" s="126">
        <v>1</v>
      </c>
      <c r="F1213" s="126"/>
      <c r="G1213" s="127"/>
      <c r="H1213" s="253"/>
      <c r="I1213" s="129"/>
      <c r="J1213" s="230"/>
      <c r="K1213" s="148"/>
      <c r="L1213" s="148"/>
      <c r="M1213" s="148"/>
      <c r="N1213" s="148"/>
      <c r="O1213" s="148"/>
      <c r="P1213" s="148"/>
      <c r="Q1213" s="148"/>
      <c r="R1213" s="148"/>
      <c r="S1213" s="148"/>
      <c r="T1213" s="148"/>
      <c r="U1213" s="148"/>
      <c r="V1213" s="148"/>
      <c r="W1213" s="148"/>
      <c r="X1213" s="148"/>
      <c r="Y1213" s="148"/>
      <c r="Z1213" s="148"/>
    </row>
    <row r="1214" spans="1:26" ht="36" x14ac:dyDescent="0.25">
      <c r="A1214" s="230"/>
      <c r="B1214" s="49"/>
      <c r="C1214" s="124" t="s">
        <v>2517</v>
      </c>
      <c r="D1214" s="153">
        <f t="shared" si="94"/>
        <v>1</v>
      </c>
      <c r="E1214" s="126">
        <v>1</v>
      </c>
      <c r="F1214" s="126"/>
      <c r="G1214" s="127"/>
      <c r="H1214" s="253"/>
      <c r="I1214" s="129"/>
      <c r="J1214" s="230"/>
      <c r="K1214" s="148"/>
      <c r="L1214" s="148"/>
      <c r="M1214" s="148"/>
      <c r="N1214" s="148"/>
      <c r="O1214" s="148"/>
      <c r="P1214" s="148"/>
      <c r="Q1214" s="148"/>
      <c r="R1214" s="148"/>
      <c r="S1214" s="148"/>
      <c r="T1214" s="148"/>
      <c r="U1214" s="148"/>
      <c r="V1214" s="148"/>
      <c r="W1214" s="148"/>
      <c r="X1214" s="148"/>
      <c r="Y1214" s="148"/>
      <c r="Z1214" s="148"/>
    </row>
    <row r="1215" spans="1:26" ht="36" x14ac:dyDescent="0.25">
      <c r="A1215" s="230"/>
      <c r="B1215" s="49"/>
      <c r="C1215" s="124" t="s">
        <v>2518</v>
      </c>
      <c r="D1215" s="153">
        <f t="shared" si="94"/>
        <v>1</v>
      </c>
      <c r="E1215" s="126">
        <v>1</v>
      </c>
      <c r="F1215" s="126"/>
      <c r="G1215" s="127"/>
      <c r="H1215" s="253"/>
      <c r="I1215" s="129"/>
      <c r="J1215" s="230"/>
      <c r="K1215" s="148"/>
      <c r="L1215" s="148"/>
      <c r="M1215" s="148"/>
      <c r="N1215" s="148"/>
      <c r="O1215" s="148"/>
      <c r="P1215" s="148"/>
      <c r="Q1215" s="148"/>
      <c r="R1215" s="148"/>
      <c r="S1215" s="148"/>
      <c r="T1215" s="148"/>
      <c r="U1215" s="148"/>
      <c r="V1215" s="148"/>
      <c r="W1215" s="148"/>
      <c r="X1215" s="148"/>
      <c r="Y1215" s="148"/>
      <c r="Z1215" s="148"/>
    </row>
    <row r="1216" spans="1:26" ht="24" x14ac:dyDescent="0.25">
      <c r="A1216" s="230"/>
      <c r="B1216" s="49"/>
      <c r="C1216" s="124" t="s">
        <v>2519</v>
      </c>
      <c r="D1216" s="153">
        <f t="shared" si="94"/>
        <v>1</v>
      </c>
      <c r="E1216" s="126">
        <v>1</v>
      </c>
      <c r="F1216" s="126"/>
      <c r="G1216" s="127"/>
      <c r="H1216" s="253"/>
      <c r="I1216" s="129"/>
      <c r="J1216" s="230"/>
      <c r="K1216" s="148"/>
      <c r="L1216" s="148"/>
      <c r="M1216" s="148"/>
      <c r="N1216" s="148"/>
      <c r="O1216" s="148"/>
      <c r="P1216" s="148"/>
      <c r="Q1216" s="148"/>
      <c r="R1216" s="148"/>
      <c r="S1216" s="148"/>
      <c r="T1216" s="148"/>
      <c r="U1216" s="148"/>
      <c r="V1216" s="148"/>
      <c r="W1216" s="148"/>
      <c r="X1216" s="148"/>
      <c r="Y1216" s="148"/>
      <c r="Z1216" s="148"/>
    </row>
    <row r="1217" spans="1:26" ht="24" x14ac:dyDescent="0.25">
      <c r="A1217" s="230"/>
      <c r="B1217" s="49"/>
      <c r="C1217" s="124" t="s">
        <v>2520</v>
      </c>
      <c r="D1217" s="153">
        <f t="shared" si="94"/>
        <v>1</v>
      </c>
      <c r="E1217" s="126">
        <v>1</v>
      </c>
      <c r="F1217" s="126"/>
      <c r="G1217" s="127"/>
      <c r="H1217" s="253"/>
      <c r="I1217" s="129"/>
      <c r="J1217" s="230"/>
      <c r="K1217" s="148"/>
      <c r="L1217" s="148"/>
      <c r="M1217" s="148"/>
      <c r="N1217" s="148"/>
      <c r="O1217" s="148"/>
      <c r="P1217" s="148"/>
      <c r="Q1217" s="148"/>
      <c r="R1217" s="148"/>
      <c r="S1217" s="148"/>
      <c r="T1217" s="148"/>
      <c r="U1217" s="148"/>
      <c r="V1217" s="148"/>
      <c r="W1217" s="148"/>
      <c r="X1217" s="148"/>
      <c r="Y1217" s="148"/>
      <c r="Z1217" s="148"/>
    </row>
    <row r="1218" spans="1:26" ht="36" x14ac:dyDescent="0.25">
      <c r="A1218" s="230"/>
      <c r="B1218" s="49"/>
      <c r="C1218" s="124" t="s">
        <v>2521</v>
      </c>
      <c r="D1218" s="153">
        <f t="shared" si="94"/>
        <v>1</v>
      </c>
      <c r="E1218" s="126">
        <v>1</v>
      </c>
      <c r="F1218" s="126"/>
      <c r="G1218" s="127"/>
      <c r="H1218" s="253"/>
      <c r="I1218" s="129"/>
      <c r="J1218" s="230"/>
      <c r="K1218" s="148"/>
      <c r="L1218" s="148"/>
      <c r="M1218" s="148"/>
      <c r="N1218" s="148"/>
      <c r="O1218" s="148"/>
      <c r="P1218" s="148"/>
      <c r="Q1218" s="148"/>
      <c r="R1218" s="148"/>
      <c r="S1218" s="148"/>
      <c r="T1218" s="148"/>
      <c r="U1218" s="148"/>
      <c r="V1218" s="148"/>
      <c r="W1218" s="148"/>
      <c r="X1218" s="148"/>
      <c r="Y1218" s="148"/>
      <c r="Z1218" s="148"/>
    </row>
    <row r="1219" spans="1:26" ht="36" x14ac:dyDescent="0.25">
      <c r="A1219" s="230"/>
      <c r="B1219" s="49"/>
      <c r="C1219" s="130" t="s">
        <v>5914</v>
      </c>
      <c r="D1219" s="153">
        <f t="shared" ref="D1219:D1220" si="95">IF(E1219="Justificado",0,1)</f>
        <v>1</v>
      </c>
      <c r="E1219" s="126">
        <v>1</v>
      </c>
      <c r="F1219" s="126"/>
      <c r="G1219" s="127"/>
      <c r="H1219" s="253"/>
      <c r="I1219" s="129"/>
      <c r="J1219" s="230"/>
      <c r="K1219" s="148"/>
      <c r="L1219" s="148"/>
      <c r="M1219" s="148"/>
      <c r="N1219" s="148"/>
      <c r="O1219" s="148"/>
      <c r="P1219" s="148"/>
      <c r="Q1219" s="148"/>
      <c r="R1219" s="148"/>
      <c r="S1219" s="148"/>
      <c r="T1219" s="148"/>
      <c r="U1219" s="148"/>
      <c r="V1219" s="148"/>
      <c r="W1219" s="148"/>
      <c r="X1219" s="148"/>
      <c r="Y1219" s="148"/>
      <c r="Z1219" s="148"/>
    </row>
    <row r="1220" spans="1:26" x14ac:dyDescent="0.25">
      <c r="A1220" s="230"/>
      <c r="B1220" s="49"/>
      <c r="C1220" s="124" t="s">
        <v>2523</v>
      </c>
      <c r="D1220" s="153">
        <f t="shared" si="95"/>
        <v>1</v>
      </c>
      <c r="E1220" s="126">
        <v>1</v>
      </c>
      <c r="F1220" s="126"/>
      <c r="G1220" s="127"/>
      <c r="H1220" s="253"/>
      <c r="I1220" s="129"/>
      <c r="J1220" s="230"/>
      <c r="K1220" s="148"/>
      <c r="L1220" s="148"/>
      <c r="M1220" s="148"/>
      <c r="N1220" s="148"/>
      <c r="O1220" s="148"/>
      <c r="P1220" s="148"/>
      <c r="Q1220" s="148"/>
      <c r="R1220" s="148"/>
      <c r="S1220" s="148"/>
      <c r="T1220" s="148"/>
      <c r="U1220" s="148"/>
      <c r="V1220" s="148"/>
      <c r="W1220" s="148"/>
      <c r="X1220" s="148"/>
      <c r="Y1220" s="148"/>
      <c r="Z1220" s="148"/>
    </row>
    <row r="1221" spans="1:26" x14ac:dyDescent="0.25">
      <c r="A1221" s="230"/>
      <c r="B1221" s="97"/>
      <c r="C1221" s="254"/>
      <c r="D1221" s="255"/>
      <c r="E1221" s="255"/>
      <c r="F1221" s="255"/>
      <c r="G1221" s="255"/>
      <c r="H1221" s="255"/>
      <c r="I1221" s="98"/>
      <c r="J1221" s="230"/>
      <c r="K1221" s="148"/>
      <c r="L1221" s="148"/>
      <c r="M1221" s="148"/>
      <c r="N1221" s="148"/>
      <c r="O1221" s="148"/>
      <c r="P1221" s="148"/>
      <c r="Q1221" s="148"/>
      <c r="R1221" s="148"/>
      <c r="S1221" s="148"/>
      <c r="T1221" s="148"/>
      <c r="U1221" s="148"/>
      <c r="V1221" s="148"/>
      <c r="W1221" s="148"/>
      <c r="X1221" s="148"/>
      <c r="Y1221" s="148"/>
      <c r="Z1221" s="148"/>
    </row>
    <row r="1222" spans="1:26" x14ac:dyDescent="0.25">
      <c r="A1222" s="230"/>
      <c r="B1222" s="230"/>
      <c r="C1222" s="256"/>
      <c r="D1222" s="230"/>
      <c r="E1222" s="230"/>
      <c r="F1222" s="230"/>
      <c r="G1222" s="230"/>
      <c r="H1222" s="230"/>
      <c r="I1222" s="230"/>
      <c r="J1222" s="230"/>
      <c r="K1222" s="148"/>
      <c r="L1222" s="148"/>
      <c r="M1222" s="148"/>
      <c r="N1222" s="148"/>
      <c r="O1222" s="148"/>
      <c r="P1222" s="148"/>
      <c r="Q1222" s="148"/>
      <c r="R1222" s="148"/>
      <c r="S1222" s="148"/>
      <c r="T1222" s="148"/>
      <c r="U1222" s="148"/>
      <c r="V1222" s="148"/>
      <c r="W1222" s="148"/>
      <c r="X1222" s="148"/>
      <c r="Y1222" s="148"/>
      <c r="Z1222" s="148"/>
    </row>
    <row r="1223" spans="1:26" x14ac:dyDescent="0.25">
      <c r="A1223" s="230"/>
      <c r="B1223" s="230"/>
      <c r="C1223" s="256"/>
      <c r="D1223" s="230"/>
      <c r="E1223" s="230"/>
      <c r="F1223" s="230"/>
      <c r="G1223" s="230"/>
      <c r="H1223" s="230"/>
      <c r="I1223" s="230"/>
      <c r="J1223" s="230"/>
      <c r="K1223" s="148"/>
      <c r="L1223" s="148"/>
      <c r="M1223" s="148"/>
      <c r="N1223" s="148"/>
      <c r="O1223" s="148"/>
      <c r="P1223" s="148"/>
      <c r="Q1223" s="148"/>
      <c r="R1223" s="148"/>
      <c r="S1223" s="148"/>
      <c r="T1223" s="148"/>
      <c r="U1223" s="148"/>
      <c r="V1223" s="148"/>
      <c r="W1223" s="148"/>
      <c r="X1223" s="148"/>
      <c r="Y1223" s="148"/>
      <c r="Z1223" s="148"/>
    </row>
    <row r="1224" spans="1:26" x14ac:dyDescent="0.25">
      <c r="A1224" s="230"/>
      <c r="B1224" s="230"/>
      <c r="C1224" s="256"/>
      <c r="D1224" s="230"/>
      <c r="E1224" s="230"/>
      <c r="F1224" s="230"/>
      <c r="G1224" s="230"/>
      <c r="H1224" s="230"/>
      <c r="I1224" s="230"/>
      <c r="J1224" s="230"/>
      <c r="K1224" s="148"/>
      <c r="L1224" s="148"/>
      <c r="M1224" s="148"/>
      <c r="N1224" s="148"/>
      <c r="O1224" s="148"/>
      <c r="P1224" s="148"/>
      <c r="Q1224" s="148"/>
      <c r="R1224" s="148"/>
      <c r="S1224" s="148"/>
      <c r="T1224" s="148"/>
      <c r="U1224" s="148"/>
      <c r="V1224" s="148"/>
      <c r="W1224" s="148"/>
      <c r="X1224" s="148"/>
      <c r="Y1224" s="148"/>
      <c r="Z1224" s="148"/>
    </row>
    <row r="1225" spans="1:26" x14ac:dyDescent="0.25">
      <c r="A1225" s="230"/>
      <c r="B1225" s="230"/>
      <c r="C1225" s="256"/>
      <c r="D1225" s="230"/>
      <c r="E1225" s="230"/>
      <c r="F1225" s="230"/>
      <c r="G1225" s="230"/>
      <c r="H1225" s="230"/>
      <c r="I1225" s="230"/>
      <c r="J1225" s="230"/>
      <c r="K1225" s="148"/>
      <c r="L1225" s="148"/>
      <c r="M1225" s="148"/>
      <c r="N1225" s="148"/>
      <c r="O1225" s="148"/>
      <c r="P1225" s="148"/>
      <c r="Q1225" s="148"/>
      <c r="R1225" s="148"/>
      <c r="S1225" s="148"/>
      <c r="T1225" s="148"/>
      <c r="U1225" s="148"/>
      <c r="V1225" s="148"/>
      <c r="W1225" s="148"/>
      <c r="X1225" s="148"/>
      <c r="Y1225" s="148"/>
      <c r="Z1225" s="148"/>
    </row>
    <row r="1226" spans="1:26" x14ac:dyDescent="0.25">
      <c r="A1226" s="230"/>
      <c r="B1226" s="230"/>
      <c r="C1226" s="256"/>
      <c r="D1226" s="230"/>
      <c r="E1226" s="230"/>
      <c r="F1226" s="230"/>
      <c r="G1226" s="230"/>
      <c r="H1226" s="230"/>
      <c r="I1226" s="230"/>
      <c r="J1226" s="230"/>
      <c r="K1226" s="148"/>
      <c r="L1226" s="148"/>
      <c r="M1226" s="148"/>
      <c r="N1226" s="148"/>
      <c r="O1226" s="148"/>
      <c r="P1226" s="148"/>
      <c r="Q1226" s="148"/>
      <c r="R1226" s="148"/>
      <c r="S1226" s="148"/>
      <c r="T1226" s="148"/>
      <c r="U1226" s="148"/>
      <c r="V1226" s="148"/>
      <c r="W1226" s="148"/>
      <c r="X1226" s="148"/>
      <c r="Y1226" s="148"/>
      <c r="Z1226" s="148"/>
    </row>
    <row r="1227" spans="1:26" x14ac:dyDescent="0.25">
      <c r="A1227" s="230"/>
      <c r="B1227" s="230"/>
      <c r="C1227" s="256"/>
      <c r="D1227" s="230"/>
      <c r="E1227" s="230"/>
      <c r="F1227" s="230"/>
      <c r="G1227" s="230"/>
      <c r="H1227" s="230"/>
      <c r="I1227" s="230"/>
      <c r="J1227" s="230"/>
      <c r="K1227" s="148"/>
      <c r="L1227" s="148"/>
      <c r="M1227" s="148"/>
      <c r="N1227" s="148"/>
      <c r="O1227" s="148"/>
      <c r="P1227" s="148"/>
      <c r="Q1227" s="148"/>
      <c r="R1227" s="148"/>
      <c r="S1227" s="148"/>
      <c r="T1227" s="148"/>
      <c r="U1227" s="148"/>
      <c r="V1227" s="148"/>
      <c r="W1227" s="148"/>
      <c r="X1227" s="148"/>
      <c r="Y1227" s="148"/>
      <c r="Z1227" s="148"/>
    </row>
    <row r="1228" spans="1:26" ht="18.75" x14ac:dyDescent="0.25">
      <c r="A1228" s="234"/>
      <c r="B1228" s="407" t="s">
        <v>5915</v>
      </c>
      <c r="C1228" s="408"/>
      <c r="D1228" s="408"/>
      <c r="E1228" s="408"/>
      <c r="F1228" s="408"/>
      <c r="G1228" s="408"/>
      <c r="H1228" s="408"/>
      <c r="I1228" s="243"/>
      <c r="J1228" s="233"/>
      <c r="K1228" s="105"/>
      <c r="L1228" s="105"/>
      <c r="M1228" s="105"/>
      <c r="N1228" s="105"/>
      <c r="O1228" s="105"/>
      <c r="P1228" s="105"/>
      <c r="Q1228" s="105"/>
      <c r="R1228" s="105"/>
      <c r="S1228" s="105"/>
      <c r="T1228" s="105"/>
      <c r="U1228" s="105"/>
      <c r="V1228" s="105"/>
      <c r="W1228" s="105"/>
      <c r="X1228" s="105"/>
      <c r="Y1228" s="105"/>
      <c r="Z1228" s="105"/>
    </row>
    <row r="1229" spans="1:26" x14ac:dyDescent="0.25">
      <c r="A1229" s="234"/>
      <c r="B1229" s="232"/>
      <c r="C1229" s="232"/>
      <c r="D1229" s="232"/>
      <c r="E1229" s="232"/>
      <c r="F1229" s="232"/>
      <c r="G1229" s="232"/>
      <c r="H1229" s="232"/>
      <c r="I1229" s="232"/>
      <c r="J1229" s="233"/>
      <c r="K1229" s="105"/>
      <c r="L1229" s="105"/>
      <c r="M1229" s="105"/>
      <c r="N1229" s="105"/>
      <c r="O1229" s="105"/>
      <c r="P1229" s="105"/>
      <c r="Q1229" s="105"/>
      <c r="R1229" s="105"/>
      <c r="S1229" s="105"/>
      <c r="T1229" s="105"/>
      <c r="U1229" s="105"/>
      <c r="V1229" s="105"/>
      <c r="W1229" s="105"/>
      <c r="X1229" s="105"/>
      <c r="Y1229" s="105"/>
      <c r="Z1229" s="105"/>
    </row>
    <row r="1230" spans="1:26" x14ac:dyDescent="0.25">
      <c r="A1230" s="234"/>
      <c r="B1230" s="232"/>
      <c r="C1230" s="244" t="s">
        <v>1478</v>
      </c>
      <c r="D1230" s="244"/>
      <c r="E1230" s="245">
        <f>IF(SUM(D1239:D1244)=0,"NA",SUM(E1239:E1244)/SUM(D1239:D1244))</f>
        <v>1</v>
      </c>
      <c r="F1230" s="246"/>
      <c r="G1230" s="248"/>
      <c r="H1230" s="234"/>
      <c r="I1230" s="232"/>
      <c r="J1230" s="233"/>
      <c r="K1230" s="105"/>
      <c r="L1230" s="105"/>
      <c r="M1230" s="105"/>
      <c r="N1230" s="105"/>
      <c r="O1230" s="105"/>
      <c r="P1230" s="105"/>
      <c r="Q1230" s="105"/>
      <c r="R1230" s="105"/>
      <c r="S1230" s="105"/>
      <c r="T1230" s="105"/>
      <c r="U1230" s="105"/>
      <c r="V1230" s="105"/>
      <c r="W1230" s="105"/>
      <c r="X1230" s="105"/>
      <c r="Y1230" s="105"/>
      <c r="Z1230" s="105"/>
    </row>
    <row r="1231" spans="1:26" x14ac:dyDescent="0.25">
      <c r="A1231" s="234"/>
      <c r="B1231" s="234"/>
      <c r="C1231" s="244" t="s">
        <v>1480</v>
      </c>
      <c r="D1231" s="244"/>
      <c r="E1231" s="245">
        <f>IF(SUM(D1239:D1244)=0,"NA",SUM(E1249:E1257)/SUM(D1249:D1257))</f>
        <v>1</v>
      </c>
      <c r="F1231" s="246"/>
      <c r="G1231" s="248"/>
      <c r="H1231" s="234"/>
      <c r="I1231" s="232"/>
      <c r="J1231" s="233"/>
      <c r="K1231" s="105"/>
      <c r="L1231" s="105"/>
      <c r="M1231" s="105"/>
      <c r="N1231" s="105"/>
      <c r="O1231" s="105"/>
      <c r="P1231" s="105"/>
      <c r="Q1231" s="105"/>
      <c r="R1231" s="105"/>
      <c r="S1231" s="105"/>
      <c r="T1231" s="105"/>
      <c r="U1231" s="105"/>
      <c r="V1231" s="105"/>
      <c r="W1231" s="105"/>
      <c r="X1231" s="105"/>
      <c r="Y1231" s="105"/>
      <c r="Z1231" s="105"/>
    </row>
    <row r="1232" spans="1:26" x14ac:dyDescent="0.25">
      <c r="A1232" s="234"/>
      <c r="B1232" s="234"/>
      <c r="C1232" s="244" t="s">
        <v>1482</v>
      </c>
      <c r="D1232" s="244"/>
      <c r="E1232" s="177">
        <f>IF(SUM(D1239:D1244)=0,"NA",E1230*0.6+E1231*0.4)</f>
        <v>1</v>
      </c>
      <c r="F1232" s="249"/>
      <c r="G1232" s="235" t="s">
        <v>3917</v>
      </c>
      <c r="H1232" s="234"/>
      <c r="I1232" s="232"/>
      <c r="J1232" s="233"/>
      <c r="K1232" s="105"/>
      <c r="L1232" s="105"/>
      <c r="M1232" s="105"/>
      <c r="N1232" s="105"/>
      <c r="O1232" s="105"/>
      <c r="P1232" s="105"/>
      <c r="Q1232" s="105"/>
      <c r="R1232" s="105"/>
      <c r="S1232" s="105"/>
      <c r="T1232" s="105"/>
      <c r="U1232" s="105"/>
      <c r="V1232" s="105"/>
      <c r="W1232" s="105"/>
      <c r="X1232" s="105"/>
      <c r="Y1232" s="105"/>
      <c r="Z1232" s="105"/>
    </row>
    <row r="1233" spans="1:26" x14ac:dyDescent="0.25">
      <c r="A1233" s="234"/>
      <c r="B1233" s="234"/>
      <c r="C1233" s="234"/>
      <c r="D1233" s="234"/>
      <c r="E1233" s="236"/>
      <c r="F1233" s="236"/>
      <c r="G1233" s="234"/>
      <c r="H1233" s="234"/>
      <c r="I1233" s="232"/>
      <c r="J1233" s="233"/>
      <c r="K1233" s="105"/>
      <c r="L1233" s="105"/>
      <c r="M1233" s="105"/>
      <c r="N1233" s="105"/>
      <c r="O1233" s="105"/>
      <c r="P1233" s="105"/>
      <c r="Q1233" s="105"/>
      <c r="R1233" s="105"/>
      <c r="S1233" s="105"/>
      <c r="T1233" s="105"/>
      <c r="U1233" s="105"/>
      <c r="V1233" s="105"/>
      <c r="W1233" s="105"/>
      <c r="X1233" s="105"/>
      <c r="Y1233" s="105"/>
      <c r="Z1233" s="105"/>
    </row>
    <row r="1234" spans="1:26" x14ac:dyDescent="0.25">
      <c r="A1234" s="230"/>
      <c r="B1234" s="231"/>
      <c r="C1234" s="232"/>
      <c r="D1234" s="231"/>
      <c r="E1234" s="231"/>
      <c r="F1234" s="231"/>
      <c r="G1234" s="231"/>
      <c r="H1234" s="232"/>
      <c r="I1234" s="232"/>
      <c r="J1234" s="233"/>
      <c r="K1234" s="148"/>
      <c r="L1234" s="148"/>
      <c r="M1234" s="148"/>
      <c r="N1234" s="148"/>
      <c r="O1234" s="148"/>
      <c r="P1234" s="148"/>
      <c r="Q1234" s="148"/>
      <c r="R1234" s="148"/>
      <c r="S1234" s="148"/>
      <c r="T1234" s="148"/>
      <c r="U1234" s="148"/>
      <c r="V1234" s="148"/>
      <c r="W1234" s="148"/>
      <c r="X1234" s="148"/>
      <c r="Y1234" s="148"/>
      <c r="Z1234" s="148"/>
    </row>
    <row r="1235" spans="1:26" x14ac:dyDescent="0.25">
      <c r="A1235" s="230"/>
      <c r="B1235" s="91"/>
      <c r="C1235" s="251"/>
      <c r="D1235" s="252"/>
      <c r="E1235" s="409"/>
      <c r="F1235" s="410"/>
      <c r="G1235" s="410"/>
      <c r="H1235" s="252"/>
      <c r="I1235" s="92"/>
      <c r="J1235" s="233"/>
      <c r="K1235" s="148"/>
      <c r="L1235" s="148"/>
      <c r="M1235" s="148"/>
      <c r="N1235" s="148"/>
      <c r="O1235" s="148"/>
      <c r="P1235" s="148"/>
      <c r="Q1235" s="148"/>
      <c r="R1235" s="148"/>
      <c r="S1235" s="148"/>
      <c r="T1235" s="148"/>
      <c r="U1235" s="148"/>
      <c r="V1235" s="148"/>
      <c r="W1235" s="148"/>
      <c r="X1235" s="148"/>
      <c r="Y1235" s="148"/>
      <c r="Z1235" s="148"/>
    </row>
    <row r="1236" spans="1:26" x14ac:dyDescent="0.25">
      <c r="A1236" s="230"/>
      <c r="B1236" s="49"/>
      <c r="C1236" s="234" t="s">
        <v>1484</v>
      </c>
      <c r="D1236" s="253"/>
      <c r="E1236" s="253"/>
      <c r="F1236" s="253"/>
      <c r="G1236" s="253"/>
      <c r="H1236" s="253"/>
      <c r="I1236" s="93"/>
      <c r="J1236" s="233"/>
      <c r="K1236" s="148"/>
      <c r="L1236" s="148"/>
      <c r="M1236" s="148"/>
      <c r="N1236" s="148"/>
      <c r="O1236" s="148"/>
      <c r="P1236" s="148"/>
      <c r="Q1236" s="148"/>
      <c r="R1236" s="148"/>
      <c r="S1236" s="148"/>
      <c r="T1236" s="148"/>
      <c r="U1236" s="148"/>
      <c r="V1236" s="148"/>
      <c r="W1236" s="148"/>
      <c r="X1236" s="148"/>
      <c r="Y1236" s="148"/>
      <c r="Z1236" s="148"/>
    </row>
    <row r="1237" spans="1:26" x14ac:dyDescent="0.25">
      <c r="A1237" s="230"/>
      <c r="B1237" s="123"/>
      <c r="C1237" s="234"/>
      <c r="D1237" s="253"/>
      <c r="E1237" s="253"/>
      <c r="F1237" s="253"/>
      <c r="G1237" s="253"/>
      <c r="H1237" s="253"/>
      <c r="I1237" s="93"/>
      <c r="J1237" s="233"/>
      <c r="K1237" s="148"/>
      <c r="L1237" s="148"/>
      <c r="M1237" s="148"/>
      <c r="N1237" s="148"/>
      <c r="O1237" s="148"/>
      <c r="P1237" s="148"/>
      <c r="Q1237" s="148"/>
      <c r="R1237" s="148"/>
      <c r="S1237" s="148"/>
      <c r="T1237" s="148"/>
      <c r="U1237" s="148"/>
      <c r="V1237" s="148"/>
      <c r="W1237" s="148"/>
      <c r="X1237" s="148"/>
      <c r="Y1237" s="148"/>
      <c r="Z1237" s="148"/>
    </row>
    <row r="1238" spans="1:26" x14ac:dyDescent="0.25">
      <c r="A1238" s="230"/>
      <c r="B1238" s="123"/>
      <c r="C1238" s="232" t="s">
        <v>726</v>
      </c>
      <c r="D1238" s="231"/>
      <c r="E1238" s="231" t="s">
        <v>1485</v>
      </c>
      <c r="F1238" s="231" t="s">
        <v>712</v>
      </c>
      <c r="G1238" s="231" t="s">
        <v>1486</v>
      </c>
      <c r="H1238" s="253"/>
      <c r="I1238" s="93"/>
      <c r="J1238" s="233"/>
      <c r="K1238" s="148"/>
      <c r="L1238" s="148"/>
      <c r="M1238" s="148"/>
      <c r="N1238" s="148"/>
      <c r="O1238" s="148"/>
      <c r="P1238" s="148"/>
      <c r="Q1238" s="148"/>
      <c r="R1238" s="148"/>
      <c r="S1238" s="148"/>
      <c r="T1238" s="148"/>
      <c r="U1238" s="148"/>
      <c r="V1238" s="148"/>
      <c r="W1238" s="148"/>
      <c r="X1238" s="148"/>
      <c r="Y1238" s="148"/>
      <c r="Z1238" s="148"/>
    </row>
    <row r="1239" spans="1:26" x14ac:dyDescent="0.25">
      <c r="A1239" s="230"/>
      <c r="B1239" s="49"/>
      <c r="C1239" s="124" t="s">
        <v>1487</v>
      </c>
      <c r="D1239" s="153">
        <f>IF(E1239="Justificado",0,1)</f>
        <v>1</v>
      </c>
      <c r="E1239" s="126">
        <v>1</v>
      </c>
      <c r="F1239" s="126"/>
      <c r="G1239" s="127"/>
      <c r="H1239" s="253"/>
      <c r="I1239" s="93"/>
      <c r="J1239" s="230"/>
      <c r="K1239" s="148"/>
      <c r="L1239" s="148"/>
      <c r="M1239" s="148"/>
      <c r="N1239" s="148"/>
      <c r="O1239" s="148"/>
      <c r="P1239" s="148"/>
      <c r="Q1239" s="148"/>
      <c r="R1239" s="148"/>
      <c r="S1239" s="148"/>
      <c r="T1239" s="148"/>
      <c r="U1239" s="148"/>
      <c r="V1239" s="148"/>
      <c r="W1239" s="148"/>
      <c r="X1239" s="148"/>
      <c r="Y1239" s="148"/>
      <c r="Z1239" s="148"/>
    </row>
    <row r="1240" spans="1:26" ht="24" x14ac:dyDescent="0.25">
      <c r="A1240" s="230"/>
      <c r="B1240" s="49"/>
      <c r="C1240" s="124" t="s">
        <v>1488</v>
      </c>
      <c r="D1240" s="153">
        <f>IF(E1240="Justificado",0,1)</f>
        <v>1</v>
      </c>
      <c r="E1240" s="126">
        <v>1</v>
      </c>
      <c r="F1240" s="126"/>
      <c r="G1240" s="127"/>
      <c r="H1240" s="253"/>
      <c r="I1240" s="93"/>
      <c r="J1240" s="230"/>
      <c r="K1240" s="148"/>
      <c r="L1240" s="148"/>
      <c r="M1240" s="148"/>
      <c r="N1240" s="148"/>
      <c r="O1240" s="148"/>
      <c r="P1240" s="148"/>
      <c r="Q1240" s="148"/>
      <c r="R1240" s="148"/>
      <c r="S1240" s="148"/>
      <c r="T1240" s="148"/>
      <c r="U1240" s="148"/>
      <c r="V1240" s="148"/>
      <c r="W1240" s="148"/>
      <c r="X1240" s="148"/>
      <c r="Y1240" s="148"/>
      <c r="Z1240" s="148"/>
    </row>
    <row r="1241" spans="1:26" x14ac:dyDescent="0.25">
      <c r="A1241" s="230"/>
      <c r="B1241" s="49"/>
      <c r="C1241" s="128" t="s">
        <v>5916</v>
      </c>
      <c r="D1241" s="153">
        <f t="shared" ref="D1241:D1244" si="96">IF(E1241="Justificado",0,1)</f>
        <v>1</v>
      </c>
      <c r="E1241" s="126">
        <v>1</v>
      </c>
      <c r="F1241" s="126"/>
      <c r="G1241" s="127"/>
      <c r="H1241" s="253"/>
      <c r="I1241" s="93"/>
      <c r="J1241" s="230"/>
      <c r="K1241" s="148"/>
      <c r="L1241" s="148"/>
      <c r="M1241" s="148"/>
      <c r="N1241" s="148"/>
      <c r="O1241" s="148"/>
      <c r="P1241" s="148"/>
      <c r="Q1241" s="148"/>
      <c r="R1241" s="148"/>
      <c r="S1241" s="148"/>
      <c r="T1241" s="148"/>
      <c r="U1241" s="148"/>
      <c r="V1241" s="148"/>
      <c r="W1241" s="148"/>
      <c r="X1241" s="148"/>
      <c r="Y1241" s="148"/>
      <c r="Z1241" s="148"/>
    </row>
    <row r="1242" spans="1:26" x14ac:dyDescent="0.25">
      <c r="A1242" s="230"/>
      <c r="B1242" s="49"/>
      <c r="C1242" s="128" t="s">
        <v>5917</v>
      </c>
      <c r="D1242" s="153">
        <f t="shared" si="96"/>
        <v>1</v>
      </c>
      <c r="E1242" s="126">
        <v>1</v>
      </c>
      <c r="F1242" s="126"/>
      <c r="G1242" s="127"/>
      <c r="H1242" s="253"/>
      <c r="I1242" s="93"/>
      <c r="J1242" s="230"/>
      <c r="K1242" s="148"/>
      <c r="L1242" s="148"/>
      <c r="M1242" s="148"/>
      <c r="N1242" s="148"/>
      <c r="O1242" s="148"/>
      <c r="P1242" s="148"/>
      <c r="Q1242" s="148"/>
      <c r="R1242" s="148"/>
      <c r="S1242" s="148"/>
      <c r="T1242" s="148"/>
      <c r="U1242" s="148"/>
      <c r="V1242" s="148"/>
      <c r="W1242" s="148"/>
      <c r="X1242" s="148"/>
      <c r="Y1242" s="148"/>
      <c r="Z1242" s="148"/>
    </row>
    <row r="1243" spans="1:26" x14ac:dyDescent="0.25">
      <c r="A1243" s="230"/>
      <c r="B1243" s="49"/>
      <c r="C1243" s="128" t="s">
        <v>5918</v>
      </c>
      <c r="D1243" s="153">
        <f t="shared" si="96"/>
        <v>1</v>
      </c>
      <c r="E1243" s="126">
        <v>1</v>
      </c>
      <c r="F1243" s="126"/>
      <c r="G1243" s="127"/>
      <c r="H1243" s="253"/>
      <c r="I1243" s="129"/>
      <c r="J1243" s="230"/>
      <c r="K1243" s="148"/>
      <c r="L1243" s="148"/>
      <c r="M1243" s="148"/>
      <c r="N1243" s="148"/>
      <c r="O1243" s="148"/>
      <c r="P1243" s="148"/>
      <c r="Q1243" s="148"/>
      <c r="R1243" s="148"/>
      <c r="S1243" s="148"/>
      <c r="T1243" s="148"/>
      <c r="U1243" s="148"/>
      <c r="V1243" s="148"/>
      <c r="W1243" s="148"/>
      <c r="X1243" s="148"/>
      <c r="Y1243" s="148"/>
      <c r="Z1243" s="148"/>
    </row>
    <row r="1244" spans="1:26" x14ac:dyDescent="0.25">
      <c r="A1244" s="230"/>
      <c r="B1244" s="49"/>
      <c r="C1244" s="128" t="s">
        <v>5919</v>
      </c>
      <c r="D1244" s="153">
        <f t="shared" si="96"/>
        <v>1</v>
      </c>
      <c r="E1244" s="126">
        <v>1</v>
      </c>
      <c r="F1244" s="126"/>
      <c r="G1244" s="127"/>
      <c r="H1244" s="253"/>
      <c r="I1244" s="129"/>
      <c r="J1244" s="230"/>
      <c r="K1244" s="148"/>
      <c r="L1244" s="148"/>
      <c r="M1244" s="148"/>
      <c r="N1244" s="148"/>
      <c r="O1244" s="148"/>
      <c r="P1244" s="148"/>
      <c r="Q1244" s="148"/>
      <c r="R1244" s="148"/>
      <c r="S1244" s="148"/>
      <c r="T1244" s="148"/>
      <c r="U1244" s="148"/>
      <c r="V1244" s="148"/>
      <c r="W1244" s="148"/>
      <c r="X1244" s="148"/>
      <c r="Y1244" s="148"/>
      <c r="Z1244" s="148"/>
    </row>
    <row r="1245" spans="1:26" x14ac:dyDescent="0.25">
      <c r="A1245" s="230"/>
      <c r="B1245" s="49"/>
      <c r="C1245" s="234"/>
      <c r="D1245" s="253"/>
      <c r="E1245" s="253"/>
      <c r="F1245" s="253"/>
      <c r="G1245" s="253"/>
      <c r="H1245" s="253"/>
      <c r="I1245" s="129"/>
      <c r="J1245" s="230"/>
      <c r="K1245" s="148"/>
      <c r="L1245" s="148"/>
      <c r="M1245" s="148"/>
      <c r="N1245" s="148"/>
      <c r="O1245" s="148"/>
      <c r="P1245" s="148"/>
      <c r="Q1245" s="148"/>
      <c r="R1245" s="148"/>
      <c r="S1245" s="148"/>
      <c r="T1245" s="148"/>
      <c r="U1245" s="148"/>
      <c r="V1245" s="148"/>
      <c r="W1245" s="148"/>
      <c r="X1245" s="148"/>
      <c r="Y1245" s="148"/>
      <c r="Z1245" s="148"/>
    </row>
    <row r="1246" spans="1:26" x14ac:dyDescent="0.25">
      <c r="A1246" s="230"/>
      <c r="B1246" s="49"/>
      <c r="C1246" s="234" t="s">
        <v>1480</v>
      </c>
      <c r="D1246" s="253"/>
      <c r="E1246" s="253"/>
      <c r="F1246" s="253"/>
      <c r="G1246" s="253"/>
      <c r="H1246" s="253"/>
      <c r="I1246" s="129"/>
      <c r="J1246" s="230"/>
      <c r="K1246" s="148"/>
      <c r="L1246" s="148"/>
      <c r="M1246" s="148"/>
      <c r="N1246" s="148"/>
      <c r="O1246" s="148"/>
      <c r="P1246" s="148"/>
      <c r="Q1246" s="148"/>
      <c r="R1246" s="148"/>
      <c r="S1246" s="148"/>
      <c r="T1246" s="148"/>
      <c r="U1246" s="148"/>
      <c r="V1246" s="148"/>
      <c r="W1246" s="148"/>
      <c r="X1246" s="148"/>
      <c r="Y1246" s="148"/>
      <c r="Z1246" s="148"/>
    </row>
    <row r="1247" spans="1:26" x14ac:dyDescent="0.25">
      <c r="A1247" s="230"/>
      <c r="B1247" s="49"/>
      <c r="C1247" s="234"/>
      <c r="D1247" s="253"/>
      <c r="E1247" s="253"/>
      <c r="F1247" s="253"/>
      <c r="G1247" s="253"/>
      <c r="H1247" s="253"/>
      <c r="I1247" s="129"/>
      <c r="J1247" s="230"/>
      <c r="K1247" s="148"/>
      <c r="L1247" s="148"/>
      <c r="M1247" s="148"/>
      <c r="N1247" s="148"/>
      <c r="O1247" s="148"/>
      <c r="P1247" s="148"/>
      <c r="Q1247" s="148"/>
      <c r="R1247" s="148"/>
      <c r="S1247" s="148"/>
      <c r="T1247" s="148"/>
      <c r="U1247" s="148"/>
      <c r="V1247" s="148"/>
      <c r="W1247" s="148"/>
      <c r="X1247" s="148"/>
      <c r="Y1247" s="148"/>
      <c r="Z1247" s="148"/>
    </row>
    <row r="1248" spans="1:26" x14ac:dyDescent="0.25">
      <c r="A1248" s="230"/>
      <c r="B1248" s="49"/>
      <c r="C1248" s="232" t="s">
        <v>726</v>
      </c>
      <c r="D1248" s="231"/>
      <c r="E1248" s="231" t="s">
        <v>1485</v>
      </c>
      <c r="F1248" s="231" t="s">
        <v>712</v>
      </c>
      <c r="G1248" s="231" t="s">
        <v>1486</v>
      </c>
      <c r="H1248" s="253"/>
      <c r="I1248" s="129"/>
      <c r="J1248" s="230"/>
      <c r="K1248" s="148"/>
      <c r="L1248" s="148"/>
      <c r="M1248" s="148"/>
      <c r="N1248" s="148"/>
      <c r="O1248" s="148"/>
      <c r="P1248" s="148"/>
      <c r="Q1248" s="148"/>
      <c r="R1248" s="148"/>
      <c r="S1248" s="148"/>
      <c r="T1248" s="148"/>
      <c r="U1248" s="148"/>
      <c r="V1248" s="148"/>
      <c r="W1248" s="148"/>
      <c r="X1248" s="148"/>
      <c r="Y1248" s="148"/>
      <c r="Z1248" s="148"/>
    </row>
    <row r="1249" spans="1:26" x14ac:dyDescent="0.25">
      <c r="A1249" s="230"/>
      <c r="B1249" s="49"/>
      <c r="C1249" s="130" t="s">
        <v>5920</v>
      </c>
      <c r="D1249" s="153">
        <f t="shared" ref="D1249:D1255" si="97">IF(E1249="Justificado",0,1)</f>
        <v>1</v>
      </c>
      <c r="E1249" s="126">
        <v>1</v>
      </c>
      <c r="F1249" s="126"/>
      <c r="G1249" s="127"/>
      <c r="H1249" s="253"/>
      <c r="I1249" s="129"/>
      <c r="J1249" s="230"/>
      <c r="K1249" s="148"/>
      <c r="L1249" s="148"/>
      <c r="M1249" s="148"/>
      <c r="N1249" s="148"/>
      <c r="O1249" s="148"/>
      <c r="P1249" s="148"/>
      <c r="Q1249" s="148"/>
      <c r="R1249" s="148"/>
      <c r="S1249" s="148"/>
      <c r="T1249" s="148"/>
      <c r="U1249" s="148"/>
      <c r="V1249" s="148"/>
      <c r="W1249" s="148"/>
      <c r="X1249" s="148"/>
      <c r="Y1249" s="148"/>
      <c r="Z1249" s="148"/>
    </row>
    <row r="1250" spans="1:26" ht="36" x14ac:dyDescent="0.25">
      <c r="A1250" s="230"/>
      <c r="B1250" s="49"/>
      <c r="C1250" s="124" t="s">
        <v>1531</v>
      </c>
      <c r="D1250" s="153">
        <f t="shared" si="97"/>
        <v>1</v>
      </c>
      <c r="E1250" s="126">
        <v>1</v>
      </c>
      <c r="F1250" s="126"/>
      <c r="G1250" s="127"/>
      <c r="H1250" s="253"/>
      <c r="I1250" s="129"/>
      <c r="J1250" s="230"/>
      <c r="K1250" s="148"/>
      <c r="L1250" s="148"/>
      <c r="M1250" s="148"/>
      <c r="N1250" s="148"/>
      <c r="O1250" s="148"/>
      <c r="P1250" s="148"/>
      <c r="Q1250" s="148"/>
      <c r="R1250" s="148"/>
      <c r="S1250" s="148"/>
      <c r="T1250" s="148"/>
      <c r="U1250" s="148"/>
      <c r="V1250" s="148"/>
      <c r="W1250" s="148"/>
      <c r="X1250" s="148"/>
      <c r="Y1250" s="148"/>
      <c r="Z1250" s="148"/>
    </row>
    <row r="1251" spans="1:26" ht="36" x14ac:dyDescent="0.25">
      <c r="A1251" s="230"/>
      <c r="B1251" s="49"/>
      <c r="C1251" s="124" t="s">
        <v>1532</v>
      </c>
      <c r="D1251" s="153">
        <f t="shared" si="97"/>
        <v>1</v>
      </c>
      <c r="E1251" s="126">
        <v>1</v>
      </c>
      <c r="F1251" s="126"/>
      <c r="G1251" s="127"/>
      <c r="H1251" s="253"/>
      <c r="I1251" s="129"/>
      <c r="J1251" s="230"/>
      <c r="K1251" s="148"/>
      <c r="L1251" s="148"/>
      <c r="M1251" s="148"/>
      <c r="N1251" s="148"/>
      <c r="O1251" s="148"/>
      <c r="P1251" s="148"/>
      <c r="Q1251" s="148"/>
      <c r="R1251" s="148"/>
      <c r="S1251" s="148"/>
      <c r="T1251" s="148"/>
      <c r="U1251" s="148"/>
      <c r="V1251" s="148"/>
      <c r="W1251" s="148"/>
      <c r="X1251" s="148"/>
      <c r="Y1251" s="148"/>
      <c r="Z1251" s="148"/>
    </row>
    <row r="1252" spans="1:26" ht="36" x14ac:dyDescent="0.25">
      <c r="A1252" s="230"/>
      <c r="B1252" s="49"/>
      <c r="C1252" s="124" t="s">
        <v>1533</v>
      </c>
      <c r="D1252" s="153">
        <f t="shared" si="97"/>
        <v>1</v>
      </c>
      <c r="E1252" s="126">
        <v>1</v>
      </c>
      <c r="F1252" s="126"/>
      <c r="G1252" s="127"/>
      <c r="H1252" s="253"/>
      <c r="I1252" s="129"/>
      <c r="J1252" s="230"/>
      <c r="K1252" s="148"/>
      <c r="L1252" s="148"/>
      <c r="M1252" s="148"/>
      <c r="N1252" s="148"/>
      <c r="O1252" s="148"/>
      <c r="P1252" s="148"/>
      <c r="Q1252" s="148"/>
      <c r="R1252" s="148"/>
      <c r="S1252" s="148"/>
      <c r="T1252" s="148"/>
      <c r="U1252" s="148"/>
      <c r="V1252" s="148"/>
      <c r="W1252" s="148"/>
      <c r="X1252" s="148"/>
      <c r="Y1252" s="148"/>
      <c r="Z1252" s="148"/>
    </row>
    <row r="1253" spans="1:26" ht="24" x14ac:dyDescent="0.25">
      <c r="A1253" s="230"/>
      <c r="B1253" s="49"/>
      <c r="C1253" s="124" t="s">
        <v>1534</v>
      </c>
      <c r="D1253" s="153">
        <f t="shared" si="97"/>
        <v>1</v>
      </c>
      <c r="E1253" s="126">
        <v>1</v>
      </c>
      <c r="F1253" s="126"/>
      <c r="G1253" s="127"/>
      <c r="H1253" s="253"/>
      <c r="I1253" s="129"/>
      <c r="J1253" s="230"/>
      <c r="K1253" s="148"/>
      <c r="L1253" s="148"/>
      <c r="M1253" s="148"/>
      <c r="N1253" s="148"/>
      <c r="O1253" s="148"/>
      <c r="P1253" s="148"/>
      <c r="Q1253" s="148"/>
      <c r="R1253" s="148"/>
      <c r="S1253" s="148"/>
      <c r="T1253" s="148"/>
      <c r="U1253" s="148"/>
      <c r="V1253" s="148"/>
      <c r="W1253" s="148"/>
      <c r="X1253" s="148"/>
      <c r="Y1253" s="148"/>
      <c r="Z1253" s="148"/>
    </row>
    <row r="1254" spans="1:26" ht="24" x14ac:dyDescent="0.25">
      <c r="A1254" s="230"/>
      <c r="B1254" s="49"/>
      <c r="C1254" s="124" t="s">
        <v>1535</v>
      </c>
      <c r="D1254" s="153">
        <f t="shared" si="97"/>
        <v>1</v>
      </c>
      <c r="E1254" s="126">
        <v>1</v>
      </c>
      <c r="F1254" s="126"/>
      <c r="G1254" s="127"/>
      <c r="H1254" s="253"/>
      <c r="I1254" s="129"/>
      <c r="J1254" s="230"/>
      <c r="K1254" s="148"/>
      <c r="L1254" s="148"/>
      <c r="M1254" s="148"/>
      <c r="N1254" s="148"/>
      <c r="O1254" s="148"/>
      <c r="P1254" s="148"/>
      <c r="Q1254" s="148"/>
      <c r="R1254" s="148"/>
      <c r="S1254" s="148"/>
      <c r="T1254" s="148"/>
      <c r="U1254" s="148"/>
      <c r="V1254" s="148"/>
      <c r="W1254" s="148"/>
      <c r="X1254" s="148"/>
      <c r="Y1254" s="148"/>
      <c r="Z1254" s="148"/>
    </row>
    <row r="1255" spans="1:26" ht="36" x14ac:dyDescent="0.25">
      <c r="A1255" s="230"/>
      <c r="B1255" s="49"/>
      <c r="C1255" s="124" t="s">
        <v>1536</v>
      </c>
      <c r="D1255" s="153">
        <f t="shared" si="97"/>
        <v>1</v>
      </c>
      <c r="E1255" s="126">
        <v>1</v>
      </c>
      <c r="F1255" s="126"/>
      <c r="G1255" s="127"/>
      <c r="H1255" s="253"/>
      <c r="I1255" s="129"/>
      <c r="J1255" s="230"/>
      <c r="K1255" s="148"/>
      <c r="L1255" s="148"/>
      <c r="M1255" s="148"/>
      <c r="N1255" s="148"/>
      <c r="O1255" s="148"/>
      <c r="P1255" s="148"/>
      <c r="Q1255" s="148"/>
      <c r="R1255" s="148"/>
      <c r="S1255" s="148"/>
      <c r="T1255" s="148"/>
      <c r="U1255" s="148"/>
      <c r="V1255" s="148"/>
      <c r="W1255" s="148"/>
      <c r="X1255" s="148"/>
      <c r="Y1255" s="148"/>
      <c r="Z1255" s="148"/>
    </row>
    <row r="1256" spans="1:26" ht="36" x14ac:dyDescent="0.25">
      <c r="A1256" s="230"/>
      <c r="B1256" s="49"/>
      <c r="C1256" s="130" t="s">
        <v>5921</v>
      </c>
      <c r="D1256" s="153">
        <f t="shared" ref="D1256:D1257" si="98">IF(E1256="Justificado",0,1)</f>
        <v>1</v>
      </c>
      <c r="E1256" s="126">
        <v>1</v>
      </c>
      <c r="F1256" s="126"/>
      <c r="G1256" s="127"/>
      <c r="H1256" s="253"/>
      <c r="I1256" s="129"/>
      <c r="J1256" s="230"/>
      <c r="K1256" s="148"/>
      <c r="L1256" s="148"/>
      <c r="M1256" s="148"/>
      <c r="N1256" s="148"/>
      <c r="O1256" s="148"/>
      <c r="P1256" s="148"/>
      <c r="Q1256" s="148"/>
      <c r="R1256" s="148"/>
      <c r="S1256" s="148"/>
      <c r="T1256" s="148"/>
      <c r="U1256" s="148"/>
      <c r="V1256" s="148"/>
      <c r="W1256" s="148"/>
      <c r="X1256" s="148"/>
      <c r="Y1256" s="148"/>
      <c r="Z1256" s="148"/>
    </row>
    <row r="1257" spans="1:26" x14ac:dyDescent="0.25">
      <c r="A1257" s="230"/>
      <c r="B1257" s="49"/>
      <c r="C1257" s="124" t="s">
        <v>1538</v>
      </c>
      <c r="D1257" s="153">
        <f t="shared" si="98"/>
        <v>1</v>
      </c>
      <c r="E1257" s="126">
        <v>1</v>
      </c>
      <c r="F1257" s="126"/>
      <c r="G1257" s="127"/>
      <c r="H1257" s="253"/>
      <c r="I1257" s="129"/>
      <c r="J1257" s="230"/>
      <c r="K1257" s="148"/>
      <c r="L1257" s="148"/>
      <c r="M1257" s="148"/>
      <c r="N1257" s="148"/>
      <c r="O1257" s="148"/>
      <c r="P1257" s="148"/>
      <c r="Q1257" s="148"/>
      <c r="R1257" s="148"/>
      <c r="S1257" s="148"/>
      <c r="T1257" s="148"/>
      <c r="U1257" s="148"/>
      <c r="V1257" s="148"/>
      <c r="W1257" s="148"/>
      <c r="X1257" s="148"/>
      <c r="Y1257" s="148"/>
      <c r="Z1257" s="148"/>
    </row>
    <row r="1258" spans="1:26" x14ac:dyDescent="0.25">
      <c r="A1258" s="230"/>
      <c r="B1258" s="97"/>
      <c r="C1258" s="254"/>
      <c r="D1258" s="255"/>
      <c r="E1258" s="255"/>
      <c r="F1258" s="255"/>
      <c r="G1258" s="255"/>
      <c r="H1258" s="255"/>
      <c r="I1258" s="98"/>
      <c r="J1258" s="230"/>
      <c r="K1258" s="148"/>
      <c r="L1258" s="148"/>
      <c r="M1258" s="148"/>
      <c r="N1258" s="148"/>
      <c r="O1258" s="148"/>
      <c r="P1258" s="148"/>
      <c r="Q1258" s="148"/>
      <c r="R1258" s="148"/>
      <c r="S1258" s="148"/>
      <c r="T1258" s="148"/>
      <c r="U1258" s="148"/>
      <c r="V1258" s="148"/>
      <c r="W1258" s="148"/>
      <c r="X1258" s="148"/>
      <c r="Y1258" s="148"/>
      <c r="Z1258" s="148"/>
    </row>
    <row r="1259" spans="1:26" x14ac:dyDescent="0.25">
      <c r="A1259" s="230"/>
      <c r="B1259" s="230"/>
      <c r="C1259" s="256"/>
      <c r="D1259" s="230"/>
      <c r="E1259" s="230"/>
      <c r="F1259" s="230"/>
      <c r="G1259" s="230"/>
      <c r="H1259" s="230"/>
      <c r="I1259" s="230"/>
      <c r="J1259" s="230"/>
      <c r="K1259" s="148"/>
      <c r="L1259" s="148"/>
      <c r="M1259" s="148"/>
      <c r="N1259" s="148"/>
      <c r="O1259" s="148"/>
      <c r="P1259" s="148"/>
      <c r="Q1259" s="148"/>
      <c r="R1259" s="148"/>
      <c r="S1259" s="148"/>
      <c r="T1259" s="148"/>
      <c r="U1259" s="148"/>
      <c r="V1259" s="148"/>
      <c r="W1259" s="148"/>
      <c r="X1259" s="148"/>
      <c r="Y1259" s="148"/>
      <c r="Z1259" s="148"/>
    </row>
    <row r="1260" spans="1:26" x14ac:dyDescent="0.25">
      <c r="A1260" s="230"/>
      <c r="B1260" s="230"/>
      <c r="C1260" s="256"/>
      <c r="D1260" s="230"/>
      <c r="E1260" s="230"/>
      <c r="F1260" s="230"/>
      <c r="G1260" s="230"/>
      <c r="H1260" s="230"/>
      <c r="I1260" s="230"/>
      <c r="J1260" s="230"/>
      <c r="K1260" s="148"/>
      <c r="L1260" s="148"/>
      <c r="M1260" s="148"/>
      <c r="N1260" s="148"/>
      <c r="O1260" s="148"/>
      <c r="P1260" s="148"/>
      <c r="Q1260" s="148"/>
      <c r="R1260" s="148"/>
      <c r="S1260" s="148"/>
      <c r="T1260" s="148"/>
      <c r="U1260" s="148"/>
      <c r="V1260" s="148"/>
      <c r="W1260" s="148"/>
      <c r="X1260" s="148"/>
      <c r="Y1260" s="148"/>
      <c r="Z1260" s="148"/>
    </row>
    <row r="1261" spans="1:26" x14ac:dyDescent="0.25">
      <c r="A1261" s="230"/>
      <c r="B1261" s="230"/>
      <c r="C1261" s="256"/>
      <c r="D1261" s="230"/>
      <c r="E1261" s="230"/>
      <c r="F1261" s="230"/>
      <c r="G1261" s="230"/>
      <c r="H1261" s="230"/>
      <c r="I1261" s="230"/>
      <c r="J1261" s="230"/>
      <c r="K1261" s="148"/>
      <c r="L1261" s="148"/>
      <c r="M1261" s="148"/>
      <c r="N1261" s="148"/>
      <c r="O1261" s="148"/>
      <c r="P1261" s="148"/>
      <c r="Q1261" s="148"/>
      <c r="R1261" s="148"/>
      <c r="S1261" s="148"/>
      <c r="T1261" s="148"/>
      <c r="U1261" s="148"/>
      <c r="V1261" s="148"/>
      <c r="W1261" s="148"/>
      <c r="X1261" s="148"/>
      <c r="Y1261" s="148"/>
      <c r="Z1261" s="148"/>
    </row>
    <row r="1262" spans="1:26" x14ac:dyDescent="0.25">
      <c r="A1262" s="230"/>
      <c r="B1262" s="230"/>
      <c r="C1262" s="256"/>
      <c r="D1262" s="230"/>
      <c r="E1262" s="230"/>
      <c r="F1262" s="230"/>
      <c r="G1262" s="230"/>
      <c r="H1262" s="230"/>
      <c r="I1262" s="230"/>
      <c r="J1262" s="230"/>
      <c r="K1262" s="148"/>
      <c r="L1262" s="148"/>
      <c r="M1262" s="148"/>
      <c r="N1262" s="148"/>
      <c r="O1262" s="148"/>
      <c r="P1262" s="148"/>
      <c r="Q1262" s="148"/>
      <c r="R1262" s="148"/>
      <c r="S1262" s="148"/>
      <c r="T1262" s="148"/>
      <c r="U1262" s="148"/>
      <c r="V1262" s="148"/>
      <c r="W1262" s="148"/>
      <c r="X1262" s="148"/>
      <c r="Y1262" s="148"/>
      <c r="Z1262" s="148"/>
    </row>
    <row r="1263" spans="1:26" x14ac:dyDescent="0.25">
      <c r="A1263" s="230"/>
      <c r="B1263" s="230"/>
      <c r="C1263" s="256"/>
      <c r="D1263" s="230"/>
      <c r="E1263" s="230"/>
      <c r="F1263" s="230"/>
      <c r="G1263" s="230"/>
      <c r="H1263" s="230"/>
      <c r="I1263" s="230"/>
      <c r="J1263" s="230"/>
      <c r="K1263" s="148"/>
      <c r="L1263" s="148"/>
      <c r="M1263" s="148"/>
      <c r="N1263" s="148"/>
      <c r="O1263" s="148"/>
      <c r="P1263" s="148"/>
      <c r="Q1263" s="148"/>
      <c r="R1263" s="148"/>
      <c r="S1263" s="148"/>
      <c r="T1263" s="148"/>
      <c r="U1263" s="148"/>
      <c r="V1263" s="148"/>
      <c r="W1263" s="148"/>
      <c r="X1263" s="148"/>
      <c r="Y1263" s="148"/>
      <c r="Z1263" s="148"/>
    </row>
    <row r="1264" spans="1:26" x14ac:dyDescent="0.25">
      <c r="A1264" s="230"/>
      <c r="B1264" s="230"/>
      <c r="C1264" s="256"/>
      <c r="D1264" s="230"/>
      <c r="E1264" s="230"/>
      <c r="F1264" s="230"/>
      <c r="G1264" s="230"/>
      <c r="H1264" s="230"/>
      <c r="I1264" s="230"/>
      <c r="J1264" s="230"/>
      <c r="K1264" s="148"/>
      <c r="L1264" s="148"/>
      <c r="M1264" s="148"/>
      <c r="N1264" s="148"/>
      <c r="O1264" s="148"/>
      <c r="P1264" s="148"/>
      <c r="Q1264" s="148"/>
      <c r="R1264" s="148"/>
      <c r="S1264" s="148"/>
      <c r="T1264" s="148"/>
      <c r="U1264" s="148"/>
      <c r="V1264" s="148"/>
      <c r="W1264" s="148"/>
      <c r="X1264" s="148"/>
      <c r="Y1264" s="148"/>
      <c r="Z1264" s="148"/>
    </row>
  </sheetData>
  <sheetProtection sheet="1" objects="1" scenarios="1"/>
  <mergeCells count="62">
    <mergeCell ref="B910:H910"/>
    <mergeCell ref="E917:G917"/>
    <mergeCell ref="B952:H952"/>
    <mergeCell ref="E959:G959"/>
    <mergeCell ref="B1228:H1228"/>
    <mergeCell ref="E1235:G1235"/>
    <mergeCell ref="B1061:H1061"/>
    <mergeCell ref="E1068:G1068"/>
    <mergeCell ref="B1001:H1001"/>
    <mergeCell ref="B1184:H1184"/>
    <mergeCell ref="B1141:H1141"/>
    <mergeCell ref="E1148:G1148"/>
    <mergeCell ref="E1191:G1191"/>
    <mergeCell ref="E1008:G1008"/>
    <mergeCell ref="B1101:H1101"/>
    <mergeCell ref="E1108:G1108"/>
    <mergeCell ref="B328:H328"/>
    <mergeCell ref="E335:G335"/>
    <mergeCell ref="B289:H289"/>
    <mergeCell ref="B410:H410"/>
    <mergeCell ref="B485:H485"/>
    <mergeCell ref="E376:G376"/>
    <mergeCell ref="B445:H445"/>
    <mergeCell ref="E452:G452"/>
    <mergeCell ref="B526:H526"/>
    <mergeCell ref="E296:G296"/>
    <mergeCell ref="E417:G417"/>
    <mergeCell ref="E492:G492"/>
    <mergeCell ref="E62:G62"/>
    <mergeCell ref="B93:H93"/>
    <mergeCell ref="E100:G100"/>
    <mergeCell ref="B133:H133"/>
    <mergeCell ref="E140:G140"/>
    <mergeCell ref="B177:H177"/>
    <mergeCell ref="E184:G184"/>
    <mergeCell ref="B213:H213"/>
    <mergeCell ref="E220:G220"/>
    <mergeCell ref="B251:H251"/>
    <mergeCell ref="E258:G258"/>
    <mergeCell ref="B369:H369"/>
    <mergeCell ref="C1:G1"/>
    <mergeCell ref="C3:G3"/>
    <mergeCell ref="B17:H17"/>
    <mergeCell ref="E24:G24"/>
    <mergeCell ref="B55:H55"/>
    <mergeCell ref="E533:G533"/>
    <mergeCell ref="B564:H564"/>
    <mergeCell ref="E571:G571"/>
    <mergeCell ref="E752:G752"/>
    <mergeCell ref="E791:G791"/>
    <mergeCell ref="B784:H784"/>
    <mergeCell ref="B604:H604"/>
    <mergeCell ref="B825:H825"/>
    <mergeCell ref="E832:G832"/>
    <mergeCell ref="B868:H868"/>
    <mergeCell ref="E875:G875"/>
    <mergeCell ref="E611:G611"/>
    <mergeCell ref="B647:H647"/>
    <mergeCell ref="E654:G654"/>
    <mergeCell ref="B695:H695"/>
    <mergeCell ref="B745:H745"/>
    <mergeCell ref="E702:G702"/>
  </mergeCells>
  <hyperlinks>
    <hyperlink ref="A1" location="Google_Sheet_Link_1211439112" display="Volver al índice"/>
  </hyperlink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4"/>
  <sheetViews>
    <sheetView workbookViewId="0">
      <pane ySplit="1" topLeftCell="A2" activePane="bottomLeft" state="frozen"/>
      <selection pane="bottomLeft" activeCell="C1" sqref="C1:G1 E9:E11 E19:E21 D28:D42 D47:D55 E65:E67 D74:D82 D87:D95 E105:E107 D114:D178 D183:D191 E201:E203 D210:D215 D220:D228 E238:E240 D247:D256 D261:D269 E279:E281 D288:D305 D310:D318 E328:E330 D337:D371 D376:D384 E394:E396 D403:D424 D429:D437"/>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5.2851562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5922</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f>IF('Aplicabilidad Específicos'!K16="NO","NA",AVERAGE(E19,E65,E105,E201,E238,E279,E328,E394))</f>
        <v>1</v>
      </c>
      <c r="F9" s="239"/>
      <c r="G9" s="234"/>
      <c r="H9" s="234"/>
      <c r="I9" s="232"/>
      <c r="J9" s="233"/>
    </row>
    <row r="10" spans="1:26" ht="18.75" x14ac:dyDescent="0.25">
      <c r="A10" s="230"/>
      <c r="B10" s="240"/>
      <c r="C10" s="237" t="s">
        <v>1474</v>
      </c>
      <c r="D10" s="231"/>
      <c r="E10" s="238">
        <f>IF('Aplicabilidad Específicos'!K16="NO","NA",AVERAGE(E20,E66,E106,E202,E239,E280,E329,E395))</f>
        <v>1</v>
      </c>
      <c r="F10" s="239"/>
      <c r="G10" s="231"/>
      <c r="H10" s="232"/>
      <c r="I10" s="232"/>
      <c r="J10" s="233"/>
    </row>
    <row r="11" spans="1:26" ht="18.75" x14ac:dyDescent="0.25">
      <c r="A11" s="234"/>
      <c r="B11" s="234"/>
      <c r="C11" s="237" t="s">
        <v>1475</v>
      </c>
      <c r="D11" s="234"/>
      <c r="E11" s="241">
        <f>IF('Aplicabilidad Específicos'!K16="NO","NA",AVERAGE(E21,E67,E107,E203,E240,E281,E330,E396))</f>
        <v>1</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5923</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IF(SUM(D28:D42)=0,"NA",SUM(E28:E42)/SUM(D28:D42))</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IF(SUM(D28:D42)=0,"NA",SUM(E47:E55)/SUM(D47:D55))</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IF(SUM(D28:D42)=0,"NA",E19*0.6+E20*0.4)</f>
        <v>1</v>
      </c>
      <c r="F21" s="249"/>
      <c r="G21" s="235" t="s">
        <v>3917</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 t="shared" ref="D28:D42"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28" t="s">
        <v>5924</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ht="24" x14ac:dyDescent="0.25">
      <c r="A31" s="230"/>
      <c r="B31" s="49"/>
      <c r="C31" s="128" t="s">
        <v>5925</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5926</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48" x14ac:dyDescent="0.25">
      <c r="A33" s="230"/>
      <c r="B33" s="49"/>
      <c r="C33" s="128" t="s">
        <v>5927</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24" x14ac:dyDescent="0.25">
      <c r="A34" s="230"/>
      <c r="B34" s="49"/>
      <c r="C34" s="128" t="s">
        <v>5928</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96" x14ac:dyDescent="0.25">
      <c r="A35" s="230"/>
      <c r="B35" s="49"/>
      <c r="C35" s="128" t="s">
        <v>5929</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x14ac:dyDescent="0.25">
      <c r="A36" s="230"/>
      <c r="B36" s="49"/>
      <c r="C36" s="128" t="s">
        <v>5930</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48" x14ac:dyDescent="0.25">
      <c r="A37" s="230"/>
      <c r="B37" s="49"/>
      <c r="C37" s="128" t="s">
        <v>5931</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24" x14ac:dyDescent="0.25">
      <c r="A38" s="230"/>
      <c r="B38" s="49"/>
      <c r="C38" s="128" t="s">
        <v>5932</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96" x14ac:dyDescent="0.25">
      <c r="A39" s="230"/>
      <c r="B39" s="49"/>
      <c r="C39" s="128" t="s">
        <v>5933</v>
      </c>
      <c r="D39" s="153">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ht="48" x14ac:dyDescent="0.25">
      <c r="A40" s="230"/>
      <c r="B40" s="49"/>
      <c r="C40" s="128" t="s">
        <v>5934</v>
      </c>
      <c r="D40" s="153">
        <f t="shared" si="0"/>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ht="24" x14ac:dyDescent="0.25">
      <c r="A41" s="230"/>
      <c r="B41" s="49"/>
      <c r="C41" s="128" t="s">
        <v>5935</v>
      </c>
      <c r="D41" s="153">
        <f t="shared" si="0"/>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ht="96" x14ac:dyDescent="0.25">
      <c r="A42" s="230"/>
      <c r="B42" s="49"/>
      <c r="C42" s="128" t="s">
        <v>5936</v>
      </c>
      <c r="D42" s="153">
        <f t="shared" si="0"/>
        <v>1</v>
      </c>
      <c r="E42" s="126">
        <v>1</v>
      </c>
      <c r="F42" s="126"/>
      <c r="G42" s="127"/>
      <c r="H42" s="253"/>
      <c r="I42" s="129"/>
      <c r="J42" s="230"/>
      <c r="K42" s="148"/>
      <c r="L42" s="148"/>
      <c r="M42" s="148"/>
      <c r="N42" s="148"/>
      <c r="O42" s="148"/>
      <c r="P42" s="148"/>
      <c r="Q42" s="148"/>
      <c r="R42" s="148"/>
      <c r="S42" s="148"/>
      <c r="T42" s="148"/>
      <c r="U42" s="148"/>
      <c r="V42" s="148"/>
      <c r="W42" s="148"/>
      <c r="X42" s="148"/>
      <c r="Y42" s="148"/>
      <c r="Z42" s="148"/>
    </row>
    <row r="43" spans="1:26" x14ac:dyDescent="0.25">
      <c r="A43" s="230"/>
      <c r="B43" s="49"/>
      <c r="C43" s="234"/>
      <c r="D43" s="253"/>
      <c r="E43" s="253"/>
      <c r="F43" s="253"/>
      <c r="G43" s="253"/>
      <c r="H43" s="253"/>
      <c r="I43" s="129"/>
      <c r="J43" s="230"/>
      <c r="K43" s="148"/>
      <c r="L43" s="148"/>
      <c r="M43" s="148"/>
      <c r="N43" s="148"/>
      <c r="O43" s="148"/>
      <c r="P43" s="148"/>
      <c r="Q43" s="148"/>
      <c r="R43" s="148"/>
      <c r="S43" s="148"/>
      <c r="T43" s="148"/>
      <c r="U43" s="148"/>
      <c r="V43" s="148"/>
      <c r="W43" s="148"/>
      <c r="X43" s="148"/>
      <c r="Y43" s="148"/>
      <c r="Z43" s="148"/>
    </row>
    <row r="44" spans="1:26" x14ac:dyDescent="0.25">
      <c r="A44" s="230"/>
      <c r="B44" s="49"/>
      <c r="C44" s="234" t="s">
        <v>1480</v>
      </c>
      <c r="D44" s="253"/>
      <c r="E44" s="253"/>
      <c r="F44" s="253"/>
      <c r="G44" s="253"/>
      <c r="H44" s="253"/>
      <c r="I44" s="129"/>
      <c r="J44" s="230"/>
      <c r="K44" s="148"/>
      <c r="L44" s="148"/>
      <c r="M44" s="148"/>
      <c r="N44" s="148"/>
      <c r="O44" s="148"/>
      <c r="P44" s="148"/>
      <c r="Q44" s="148"/>
      <c r="R44" s="148"/>
      <c r="S44" s="148"/>
      <c r="T44" s="148"/>
      <c r="U44" s="148"/>
      <c r="V44" s="148"/>
      <c r="W44" s="148"/>
      <c r="X44" s="148"/>
      <c r="Y44" s="148"/>
      <c r="Z44" s="148"/>
    </row>
    <row r="45" spans="1:26" x14ac:dyDescent="0.25">
      <c r="A45" s="230"/>
      <c r="B45" s="49"/>
      <c r="C45" s="234"/>
      <c r="D45" s="253"/>
      <c r="E45" s="253"/>
      <c r="F45" s="253"/>
      <c r="G45" s="253"/>
      <c r="H45" s="253"/>
      <c r="I45" s="129"/>
      <c r="J45" s="230"/>
      <c r="K45" s="148"/>
      <c r="L45" s="148"/>
      <c r="M45" s="148"/>
      <c r="N45" s="148"/>
      <c r="O45" s="148"/>
      <c r="P45" s="148"/>
      <c r="Q45" s="148"/>
      <c r="R45" s="148"/>
      <c r="S45" s="148"/>
      <c r="T45" s="148"/>
      <c r="U45" s="148"/>
      <c r="V45" s="148"/>
      <c r="W45" s="148"/>
      <c r="X45" s="148"/>
      <c r="Y45" s="148"/>
      <c r="Z45" s="148"/>
    </row>
    <row r="46" spans="1:26" x14ac:dyDescent="0.25">
      <c r="A46" s="230"/>
      <c r="B46" s="49"/>
      <c r="C46" s="232" t="s">
        <v>726</v>
      </c>
      <c r="D46" s="231"/>
      <c r="E46" s="231" t="s">
        <v>1485</v>
      </c>
      <c r="F46" s="231" t="s">
        <v>712</v>
      </c>
      <c r="G46" s="231" t="s">
        <v>1486</v>
      </c>
      <c r="H46" s="253"/>
      <c r="I46" s="129"/>
      <c r="J46" s="230"/>
      <c r="K46" s="148"/>
      <c r="L46" s="148"/>
      <c r="M46" s="148"/>
      <c r="N46" s="148"/>
      <c r="O46" s="148"/>
      <c r="P46" s="148"/>
      <c r="Q46" s="148"/>
      <c r="R46" s="148"/>
      <c r="S46" s="148"/>
      <c r="T46" s="148"/>
      <c r="U46" s="148"/>
      <c r="V46" s="148"/>
      <c r="W46" s="148"/>
      <c r="X46" s="148"/>
      <c r="Y46" s="148"/>
      <c r="Z46" s="148"/>
    </row>
    <row r="47" spans="1:26" ht="48" x14ac:dyDescent="0.25">
      <c r="A47" s="230"/>
      <c r="B47" s="49"/>
      <c r="C47" s="130" t="s">
        <v>5937</v>
      </c>
      <c r="D47" s="153">
        <f t="shared" ref="D47:D53" si="1">IF(E47="Justificado",0,1)</f>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36" x14ac:dyDescent="0.25">
      <c r="A48" s="230"/>
      <c r="B48" s="49"/>
      <c r="C48" s="124" t="s">
        <v>1590</v>
      </c>
      <c r="D48" s="153">
        <f t="shared" si="1"/>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ht="36" x14ac:dyDescent="0.25">
      <c r="A49" s="230"/>
      <c r="B49" s="49"/>
      <c r="C49" s="124" t="s">
        <v>1591</v>
      </c>
      <c r="D49" s="153">
        <f t="shared" si="1"/>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ht="36" x14ac:dyDescent="0.25">
      <c r="A50" s="230"/>
      <c r="B50" s="49"/>
      <c r="C50" s="124" t="s">
        <v>1592</v>
      </c>
      <c r="D50" s="153">
        <f t="shared" si="1"/>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24" x14ac:dyDescent="0.25">
      <c r="A51" s="230"/>
      <c r="B51" s="49"/>
      <c r="C51" s="124" t="s">
        <v>1593</v>
      </c>
      <c r="D51" s="153">
        <f t="shared" si="1"/>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24" x14ac:dyDescent="0.25">
      <c r="A52" s="230"/>
      <c r="B52" s="49"/>
      <c r="C52" s="124" t="s">
        <v>1594</v>
      </c>
      <c r="D52" s="153">
        <f t="shared" si="1"/>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ht="36" x14ac:dyDescent="0.25">
      <c r="A53" s="230"/>
      <c r="B53" s="49"/>
      <c r="C53" s="124" t="s">
        <v>1595</v>
      </c>
      <c r="D53" s="153">
        <f t="shared" si="1"/>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ht="36" x14ac:dyDescent="0.25">
      <c r="A54" s="230"/>
      <c r="B54" s="49"/>
      <c r="C54" s="130" t="s">
        <v>5938</v>
      </c>
      <c r="D54" s="153">
        <f t="shared" ref="D54:D55" si="2">IF(E54="Justificado",0,1)</f>
        <v>1</v>
      </c>
      <c r="E54" s="126">
        <v>1</v>
      </c>
      <c r="F54" s="126"/>
      <c r="G54" s="127"/>
      <c r="H54" s="253"/>
      <c r="I54" s="129"/>
      <c r="J54" s="230"/>
      <c r="K54" s="148"/>
      <c r="L54" s="148"/>
      <c r="M54" s="148"/>
      <c r="N54" s="148"/>
      <c r="O54" s="148"/>
      <c r="P54" s="148"/>
      <c r="Q54" s="148"/>
      <c r="R54" s="148"/>
      <c r="S54" s="148"/>
      <c r="T54" s="148"/>
      <c r="U54" s="148"/>
      <c r="V54" s="148"/>
      <c r="W54" s="148"/>
      <c r="X54" s="148"/>
      <c r="Y54" s="148"/>
      <c r="Z54" s="148"/>
    </row>
    <row r="55" spans="1:26" x14ac:dyDescent="0.25">
      <c r="A55" s="230"/>
      <c r="B55" s="49"/>
      <c r="C55" s="124" t="s">
        <v>1597</v>
      </c>
      <c r="D55" s="153">
        <f t="shared" si="2"/>
        <v>1</v>
      </c>
      <c r="E55" s="126">
        <v>1</v>
      </c>
      <c r="F55" s="126"/>
      <c r="G55" s="127"/>
      <c r="H55" s="253"/>
      <c r="I55" s="129"/>
      <c r="J55" s="230"/>
      <c r="K55" s="148"/>
      <c r="L55" s="148"/>
      <c r="M55" s="148"/>
      <c r="N55" s="148"/>
      <c r="O55" s="148"/>
      <c r="P55" s="148"/>
      <c r="Q55" s="148"/>
      <c r="R55" s="148"/>
      <c r="S55" s="148"/>
      <c r="T55" s="148"/>
      <c r="U55" s="148"/>
      <c r="V55" s="148"/>
      <c r="W55" s="148"/>
      <c r="X55" s="148"/>
      <c r="Y55" s="148"/>
      <c r="Z55" s="148"/>
    </row>
    <row r="56" spans="1:26" x14ac:dyDescent="0.25">
      <c r="A56" s="230"/>
      <c r="B56" s="97"/>
      <c r="C56" s="254"/>
      <c r="D56" s="255"/>
      <c r="E56" s="255"/>
      <c r="F56" s="255"/>
      <c r="G56" s="255"/>
      <c r="H56" s="255"/>
      <c r="I56" s="98"/>
      <c r="J56" s="230"/>
      <c r="K56" s="148"/>
      <c r="L56" s="148"/>
      <c r="M56" s="148"/>
      <c r="N56" s="148"/>
      <c r="O56" s="148"/>
      <c r="P56" s="148"/>
      <c r="Q56" s="148"/>
      <c r="R56" s="148"/>
      <c r="S56" s="148"/>
      <c r="T56" s="148"/>
      <c r="U56" s="148"/>
      <c r="V56" s="148"/>
      <c r="W56" s="148"/>
      <c r="X56" s="148"/>
      <c r="Y56" s="148"/>
      <c r="Z56" s="148"/>
    </row>
    <row r="57" spans="1:26" x14ac:dyDescent="0.25">
      <c r="A57" s="230"/>
      <c r="B57" s="230"/>
      <c r="C57" s="256"/>
      <c r="D57" s="230"/>
      <c r="E57" s="230"/>
      <c r="F57" s="230"/>
      <c r="G57" s="230"/>
      <c r="H57" s="230"/>
      <c r="I57" s="230"/>
      <c r="J57" s="230"/>
      <c r="K57" s="148"/>
      <c r="L57" s="148"/>
      <c r="M57" s="148"/>
      <c r="N57" s="148"/>
      <c r="O57" s="148"/>
      <c r="P57" s="148"/>
      <c r="Q57" s="148"/>
      <c r="R57" s="148"/>
      <c r="S57" s="148"/>
      <c r="T57" s="148"/>
      <c r="U57" s="148"/>
      <c r="V57" s="148"/>
      <c r="W57" s="148"/>
      <c r="X57" s="148"/>
      <c r="Y57" s="148"/>
      <c r="Z57" s="148"/>
    </row>
    <row r="58" spans="1:26" x14ac:dyDescent="0.25">
      <c r="A58" s="230"/>
      <c r="B58" s="230"/>
      <c r="C58" s="256"/>
      <c r="D58" s="230"/>
      <c r="E58" s="230"/>
      <c r="F58" s="230"/>
      <c r="G58" s="230"/>
      <c r="H58" s="230"/>
      <c r="I58" s="230"/>
      <c r="J58" s="230"/>
      <c r="K58" s="148"/>
      <c r="L58" s="148"/>
      <c r="M58" s="148"/>
      <c r="N58" s="148"/>
      <c r="O58" s="148"/>
      <c r="P58" s="148"/>
      <c r="Q58" s="148"/>
      <c r="R58" s="148"/>
      <c r="S58" s="148"/>
      <c r="T58" s="148"/>
      <c r="U58" s="148"/>
      <c r="V58" s="148"/>
      <c r="W58" s="148"/>
      <c r="X58" s="148"/>
      <c r="Y58" s="148"/>
      <c r="Z58" s="148"/>
    </row>
    <row r="59" spans="1:26" x14ac:dyDescent="0.25">
      <c r="A59" s="230"/>
      <c r="B59" s="230"/>
      <c r="C59" s="256"/>
      <c r="D59" s="230"/>
      <c r="E59" s="230"/>
      <c r="F59" s="230"/>
      <c r="G59" s="230"/>
      <c r="H59" s="230"/>
      <c r="I59" s="230"/>
      <c r="J59" s="230"/>
      <c r="K59" s="148"/>
      <c r="L59" s="148"/>
      <c r="M59" s="148"/>
      <c r="N59" s="148"/>
      <c r="O59" s="148"/>
      <c r="P59" s="148"/>
      <c r="Q59" s="148"/>
      <c r="R59" s="148"/>
      <c r="S59" s="148"/>
      <c r="T59" s="148"/>
      <c r="U59" s="148"/>
      <c r="V59" s="148"/>
      <c r="W59" s="148"/>
      <c r="X59" s="148"/>
      <c r="Y59" s="148"/>
      <c r="Z59" s="148"/>
    </row>
    <row r="60" spans="1:26" x14ac:dyDescent="0.25">
      <c r="A60" s="230"/>
      <c r="B60" s="230"/>
      <c r="C60" s="256"/>
      <c r="D60" s="230"/>
      <c r="E60" s="230"/>
      <c r="F60" s="230"/>
      <c r="G60" s="230"/>
      <c r="H60" s="230"/>
      <c r="I60" s="230"/>
      <c r="J60" s="230"/>
      <c r="K60" s="148"/>
      <c r="L60" s="148"/>
      <c r="M60" s="148"/>
      <c r="N60" s="148"/>
      <c r="O60" s="148"/>
      <c r="P60" s="148"/>
      <c r="Q60" s="148"/>
      <c r="R60" s="148"/>
      <c r="S60" s="148"/>
      <c r="T60" s="148"/>
      <c r="U60" s="148"/>
      <c r="V60" s="148"/>
      <c r="W60" s="148"/>
      <c r="X60" s="148"/>
      <c r="Y60" s="148"/>
      <c r="Z60" s="148"/>
    </row>
    <row r="61" spans="1:26" x14ac:dyDescent="0.25">
      <c r="A61" s="230"/>
      <c r="B61" s="230"/>
      <c r="C61" s="256"/>
      <c r="D61" s="230"/>
      <c r="E61" s="230"/>
      <c r="F61" s="230"/>
      <c r="G61" s="230"/>
      <c r="H61" s="230"/>
      <c r="I61" s="230"/>
      <c r="J61" s="230"/>
      <c r="K61" s="148"/>
      <c r="L61" s="148"/>
      <c r="M61" s="148"/>
      <c r="N61" s="148"/>
      <c r="O61" s="148"/>
      <c r="P61" s="148"/>
      <c r="Q61" s="148"/>
      <c r="R61" s="148"/>
      <c r="S61" s="148"/>
      <c r="T61" s="148"/>
      <c r="U61" s="148"/>
      <c r="V61" s="148"/>
      <c r="W61" s="148"/>
      <c r="X61" s="148"/>
      <c r="Y61" s="148"/>
      <c r="Z61" s="148"/>
    </row>
    <row r="62" spans="1:26" x14ac:dyDescent="0.25">
      <c r="A62" s="230"/>
      <c r="B62" s="230"/>
      <c r="C62" s="256"/>
      <c r="D62" s="230"/>
      <c r="E62" s="230"/>
      <c r="F62" s="230"/>
      <c r="G62" s="230"/>
      <c r="H62" s="230"/>
      <c r="I62" s="230"/>
      <c r="J62" s="230"/>
      <c r="K62" s="148"/>
      <c r="L62" s="148"/>
      <c r="M62" s="148"/>
      <c r="N62" s="148"/>
      <c r="O62" s="148"/>
      <c r="P62" s="148"/>
      <c r="Q62" s="148"/>
      <c r="R62" s="148"/>
      <c r="S62" s="148"/>
      <c r="T62" s="148"/>
      <c r="U62" s="148"/>
      <c r="V62" s="148"/>
      <c r="W62" s="148"/>
      <c r="X62" s="148"/>
      <c r="Y62" s="148"/>
      <c r="Z62" s="148"/>
    </row>
    <row r="63" spans="1:26" ht="18.75" x14ac:dyDescent="0.25">
      <c r="A63" s="234"/>
      <c r="B63" s="407" t="s">
        <v>5939</v>
      </c>
      <c r="C63" s="408"/>
      <c r="D63" s="408"/>
      <c r="E63" s="408"/>
      <c r="F63" s="408"/>
      <c r="G63" s="408"/>
      <c r="H63" s="408"/>
      <c r="I63" s="243"/>
      <c r="J63" s="233"/>
      <c r="K63" s="105"/>
      <c r="L63" s="105"/>
      <c r="M63" s="105"/>
      <c r="N63" s="105"/>
      <c r="O63" s="105"/>
      <c r="P63" s="105"/>
      <c r="Q63" s="105"/>
      <c r="R63" s="105"/>
      <c r="S63" s="105"/>
      <c r="T63" s="105"/>
      <c r="U63" s="105"/>
      <c r="V63" s="105"/>
      <c r="W63" s="105"/>
      <c r="X63" s="105"/>
      <c r="Y63" s="105"/>
      <c r="Z63" s="105"/>
    </row>
    <row r="64" spans="1:26" x14ac:dyDescent="0.25">
      <c r="A64" s="234"/>
      <c r="B64" s="232"/>
      <c r="C64" s="232"/>
      <c r="D64" s="232"/>
      <c r="E64" s="232"/>
      <c r="F64" s="232"/>
      <c r="G64" s="232"/>
      <c r="H64" s="232"/>
      <c r="I64" s="232"/>
      <c r="J64" s="233"/>
      <c r="K64" s="105"/>
      <c r="L64" s="105"/>
      <c r="M64" s="105"/>
      <c r="N64" s="105"/>
      <c r="O64" s="105"/>
      <c r="P64" s="105"/>
      <c r="Q64" s="105"/>
      <c r="R64" s="105"/>
      <c r="S64" s="105"/>
      <c r="T64" s="105"/>
      <c r="U64" s="105"/>
      <c r="V64" s="105"/>
      <c r="W64" s="105"/>
      <c r="X64" s="105"/>
      <c r="Y64" s="105"/>
      <c r="Z64" s="105"/>
    </row>
    <row r="65" spans="1:26" x14ac:dyDescent="0.25">
      <c r="A65" s="234"/>
      <c r="B65" s="232"/>
      <c r="C65" s="244" t="s">
        <v>1478</v>
      </c>
      <c r="D65" s="244"/>
      <c r="E65" s="245">
        <f>IF(SUM(D74:D82)=0,"NA",SUM(E74:E82)/SUM(D74:D82))</f>
        <v>1</v>
      </c>
      <c r="F65" s="246"/>
      <c r="G65" s="248"/>
      <c r="H65" s="234"/>
      <c r="I65" s="232"/>
      <c r="J65" s="233"/>
      <c r="K65" s="105"/>
      <c r="L65" s="105"/>
      <c r="M65" s="105"/>
      <c r="N65" s="105"/>
      <c r="O65" s="105"/>
      <c r="P65" s="105"/>
      <c r="Q65" s="105"/>
      <c r="R65" s="105"/>
      <c r="S65" s="105"/>
      <c r="T65" s="105"/>
      <c r="U65" s="105"/>
      <c r="V65" s="105"/>
      <c r="W65" s="105"/>
      <c r="X65" s="105"/>
      <c r="Y65" s="105"/>
      <c r="Z65" s="105"/>
    </row>
    <row r="66" spans="1:26" x14ac:dyDescent="0.25">
      <c r="A66" s="234"/>
      <c r="B66" s="234"/>
      <c r="C66" s="244" t="s">
        <v>1480</v>
      </c>
      <c r="D66" s="244"/>
      <c r="E66" s="245">
        <f>IF(SUM(D74:D82)=0,"NA",SUM(E87:E95)/SUM(D87:D95))</f>
        <v>1</v>
      </c>
      <c r="F66" s="246"/>
      <c r="G66" s="248"/>
      <c r="H66" s="234"/>
      <c r="I66" s="232"/>
      <c r="J66" s="233"/>
      <c r="K66" s="105"/>
      <c r="L66" s="105"/>
      <c r="M66" s="105"/>
      <c r="N66" s="105"/>
      <c r="O66" s="105"/>
      <c r="P66" s="105"/>
      <c r="Q66" s="105"/>
      <c r="R66" s="105"/>
      <c r="S66" s="105"/>
      <c r="T66" s="105"/>
      <c r="U66" s="105"/>
      <c r="V66" s="105"/>
      <c r="W66" s="105"/>
      <c r="X66" s="105"/>
      <c r="Y66" s="105"/>
      <c r="Z66" s="105"/>
    </row>
    <row r="67" spans="1:26" x14ac:dyDescent="0.25">
      <c r="A67" s="234"/>
      <c r="B67" s="234"/>
      <c r="C67" s="244" t="s">
        <v>1482</v>
      </c>
      <c r="D67" s="244"/>
      <c r="E67" s="177">
        <f>IF(SUM(D74:D82)=0,"NA",E65*0.6+E66*0.4)</f>
        <v>1</v>
      </c>
      <c r="F67" s="249"/>
      <c r="G67" s="235" t="s">
        <v>3917</v>
      </c>
      <c r="H67" s="234"/>
      <c r="I67" s="232"/>
      <c r="J67" s="233"/>
      <c r="K67" s="105"/>
      <c r="L67" s="105"/>
      <c r="M67" s="105"/>
      <c r="N67" s="105"/>
      <c r="O67" s="105"/>
      <c r="P67" s="105"/>
      <c r="Q67" s="105"/>
      <c r="R67" s="105"/>
      <c r="S67" s="105"/>
      <c r="T67" s="105"/>
      <c r="U67" s="105"/>
      <c r="V67" s="105"/>
      <c r="W67" s="105"/>
      <c r="X67" s="105"/>
      <c r="Y67" s="105"/>
      <c r="Z67" s="105"/>
    </row>
    <row r="68" spans="1:26" x14ac:dyDescent="0.25">
      <c r="A68" s="234"/>
      <c r="B68" s="234"/>
      <c r="C68" s="234"/>
      <c r="D68" s="234"/>
      <c r="E68" s="236"/>
      <c r="F68" s="236"/>
      <c r="G68" s="234"/>
      <c r="H68" s="234"/>
      <c r="I68" s="232"/>
      <c r="J68" s="233"/>
      <c r="K68" s="105"/>
      <c r="L68" s="105"/>
      <c r="M68" s="105"/>
      <c r="N68" s="105"/>
      <c r="O68" s="105"/>
      <c r="P68" s="105"/>
      <c r="Q68" s="105"/>
      <c r="R68" s="105"/>
      <c r="S68" s="105"/>
      <c r="T68" s="105"/>
      <c r="U68" s="105"/>
      <c r="V68" s="105"/>
      <c r="W68" s="105"/>
      <c r="X68" s="105"/>
      <c r="Y68" s="105"/>
      <c r="Z68" s="105"/>
    </row>
    <row r="69" spans="1:26" x14ac:dyDescent="0.25">
      <c r="A69" s="230"/>
      <c r="B69" s="231"/>
      <c r="C69" s="232"/>
      <c r="D69" s="231"/>
      <c r="E69" s="231"/>
      <c r="F69" s="231"/>
      <c r="G69" s="231"/>
      <c r="H69" s="232"/>
      <c r="I69" s="232"/>
      <c r="J69" s="233"/>
      <c r="K69" s="148"/>
      <c r="L69" s="148"/>
      <c r="M69" s="148"/>
      <c r="N69" s="148"/>
      <c r="O69" s="148"/>
      <c r="P69" s="148"/>
      <c r="Q69" s="148"/>
      <c r="R69" s="148"/>
      <c r="S69" s="148"/>
      <c r="T69" s="148"/>
      <c r="U69" s="148"/>
      <c r="V69" s="148"/>
      <c r="W69" s="148"/>
      <c r="X69" s="148"/>
      <c r="Y69" s="148"/>
      <c r="Z69" s="148"/>
    </row>
    <row r="70" spans="1:26" x14ac:dyDescent="0.25">
      <c r="A70" s="230"/>
      <c r="B70" s="91"/>
      <c r="C70" s="251"/>
      <c r="D70" s="252"/>
      <c r="E70" s="409"/>
      <c r="F70" s="410"/>
      <c r="G70" s="410"/>
      <c r="H70" s="252"/>
      <c r="I70" s="92"/>
      <c r="J70" s="233"/>
      <c r="K70" s="148"/>
      <c r="L70" s="148"/>
      <c r="M70" s="148"/>
      <c r="N70" s="148"/>
      <c r="O70" s="148"/>
      <c r="P70" s="148"/>
      <c r="Q70" s="148"/>
      <c r="R70" s="148"/>
      <c r="S70" s="148"/>
      <c r="T70" s="148"/>
      <c r="U70" s="148"/>
      <c r="V70" s="148"/>
      <c r="W70" s="148"/>
      <c r="X70" s="148"/>
      <c r="Y70" s="148"/>
      <c r="Z70" s="148"/>
    </row>
    <row r="71" spans="1:26" x14ac:dyDescent="0.25">
      <c r="A71" s="230"/>
      <c r="B71" s="49"/>
      <c r="C71" s="234" t="s">
        <v>1484</v>
      </c>
      <c r="D71" s="253"/>
      <c r="E71" s="253"/>
      <c r="F71" s="253"/>
      <c r="G71" s="253"/>
      <c r="H71" s="253"/>
      <c r="I71" s="93"/>
      <c r="J71" s="233"/>
      <c r="K71" s="148"/>
      <c r="L71" s="148"/>
      <c r="M71" s="148"/>
      <c r="N71" s="148"/>
      <c r="O71" s="148"/>
      <c r="P71" s="148"/>
      <c r="Q71" s="148"/>
      <c r="R71" s="148"/>
      <c r="S71" s="148"/>
      <c r="T71" s="148"/>
      <c r="U71" s="148"/>
      <c r="V71" s="148"/>
      <c r="W71" s="148"/>
      <c r="X71" s="148"/>
      <c r="Y71" s="148"/>
      <c r="Z71" s="148"/>
    </row>
    <row r="72" spans="1:26" x14ac:dyDescent="0.25">
      <c r="A72" s="230"/>
      <c r="B72" s="123"/>
      <c r="C72" s="234"/>
      <c r="D72" s="253"/>
      <c r="E72" s="253"/>
      <c r="F72" s="253"/>
      <c r="G72" s="253"/>
      <c r="H72" s="253"/>
      <c r="I72" s="93"/>
      <c r="J72" s="233"/>
      <c r="K72" s="148"/>
      <c r="L72" s="148"/>
      <c r="M72" s="148"/>
      <c r="N72" s="148"/>
      <c r="O72" s="148"/>
      <c r="P72" s="148"/>
      <c r="Q72" s="148"/>
      <c r="R72" s="148"/>
      <c r="S72" s="148"/>
      <c r="T72" s="148"/>
      <c r="U72" s="148"/>
      <c r="V72" s="148"/>
      <c r="W72" s="148"/>
      <c r="X72" s="148"/>
      <c r="Y72" s="148"/>
      <c r="Z72" s="148"/>
    </row>
    <row r="73" spans="1:26" x14ac:dyDescent="0.25">
      <c r="A73" s="230"/>
      <c r="B73" s="123"/>
      <c r="C73" s="232" t="s">
        <v>726</v>
      </c>
      <c r="D73" s="231"/>
      <c r="E73" s="231" t="s">
        <v>1485</v>
      </c>
      <c r="F73" s="231" t="s">
        <v>712</v>
      </c>
      <c r="G73" s="231" t="s">
        <v>1486</v>
      </c>
      <c r="H73" s="253"/>
      <c r="I73" s="93"/>
      <c r="J73" s="233"/>
      <c r="K73" s="148"/>
      <c r="L73" s="148"/>
      <c r="M73" s="148"/>
      <c r="N73" s="148"/>
      <c r="O73" s="148"/>
      <c r="P73" s="148"/>
      <c r="Q73" s="148"/>
      <c r="R73" s="148"/>
      <c r="S73" s="148"/>
      <c r="T73" s="148"/>
      <c r="U73" s="148"/>
      <c r="V73" s="148"/>
      <c r="W73" s="148"/>
      <c r="X73" s="148"/>
      <c r="Y73" s="148"/>
      <c r="Z73" s="148"/>
    </row>
    <row r="74" spans="1:26" x14ac:dyDescent="0.25">
      <c r="A74" s="230"/>
      <c r="B74" s="49"/>
      <c r="C74" s="124" t="s">
        <v>1487</v>
      </c>
      <c r="D74" s="153">
        <f t="shared" ref="D74:D82" si="3">IF(E74="Justificado",0,1)</f>
        <v>1</v>
      </c>
      <c r="E74" s="126">
        <v>1</v>
      </c>
      <c r="F74" s="126"/>
      <c r="G74" s="127"/>
      <c r="H74" s="253"/>
      <c r="I74" s="93"/>
      <c r="J74" s="230"/>
      <c r="K74" s="148"/>
      <c r="L74" s="148"/>
      <c r="M74" s="148"/>
      <c r="N74" s="148"/>
      <c r="O74" s="148"/>
      <c r="P74" s="148"/>
      <c r="Q74" s="148"/>
      <c r="R74" s="148"/>
      <c r="S74" s="148"/>
      <c r="T74" s="148"/>
      <c r="U74" s="148"/>
      <c r="V74" s="148"/>
      <c r="W74" s="148"/>
      <c r="X74" s="148"/>
      <c r="Y74" s="148"/>
      <c r="Z74" s="148"/>
    </row>
    <row r="75" spans="1:26" ht="24" x14ac:dyDescent="0.25">
      <c r="A75" s="230"/>
      <c r="B75" s="49"/>
      <c r="C75" s="124" t="s">
        <v>1488</v>
      </c>
      <c r="D75" s="153">
        <f t="shared" si="3"/>
        <v>1</v>
      </c>
      <c r="E75" s="126">
        <v>1</v>
      </c>
      <c r="F75" s="126"/>
      <c r="G75" s="127"/>
      <c r="H75" s="253"/>
      <c r="I75" s="93"/>
      <c r="J75" s="230"/>
      <c r="K75" s="148"/>
      <c r="L75" s="148"/>
      <c r="M75" s="148"/>
      <c r="N75" s="148"/>
      <c r="O75" s="148"/>
      <c r="P75" s="148"/>
      <c r="Q75" s="148"/>
      <c r="R75" s="148"/>
      <c r="S75" s="148"/>
      <c r="T75" s="148"/>
      <c r="U75" s="148"/>
      <c r="V75" s="148"/>
      <c r="W75" s="148"/>
      <c r="X75" s="148"/>
      <c r="Y75" s="148"/>
      <c r="Z75" s="148"/>
    </row>
    <row r="76" spans="1:26" ht="24" x14ac:dyDescent="0.25">
      <c r="A76" s="230"/>
      <c r="B76" s="49"/>
      <c r="C76" s="128" t="s">
        <v>5924</v>
      </c>
      <c r="D76" s="153">
        <f t="shared" si="3"/>
        <v>1</v>
      </c>
      <c r="E76" s="126">
        <v>1</v>
      </c>
      <c r="F76" s="126"/>
      <c r="G76" s="127"/>
      <c r="H76" s="253"/>
      <c r="I76" s="93"/>
      <c r="J76" s="230"/>
      <c r="K76" s="148"/>
      <c r="L76" s="148"/>
      <c r="M76" s="148"/>
      <c r="N76" s="148"/>
      <c r="O76" s="148"/>
      <c r="P76" s="148"/>
      <c r="Q76" s="148"/>
      <c r="R76" s="148"/>
      <c r="S76" s="148"/>
      <c r="T76" s="148"/>
      <c r="U76" s="148"/>
      <c r="V76" s="148"/>
      <c r="W76" s="148"/>
      <c r="X76" s="148"/>
      <c r="Y76" s="148"/>
      <c r="Z76" s="148"/>
    </row>
    <row r="77" spans="1:26" ht="24" x14ac:dyDescent="0.25">
      <c r="A77" s="230"/>
      <c r="B77" s="49"/>
      <c r="C77" s="128" t="s">
        <v>5925</v>
      </c>
      <c r="D77" s="153">
        <f t="shared" si="3"/>
        <v>1</v>
      </c>
      <c r="E77" s="126">
        <v>1</v>
      </c>
      <c r="F77" s="126"/>
      <c r="G77" s="127"/>
      <c r="H77" s="253"/>
      <c r="I77" s="93"/>
      <c r="J77" s="230"/>
      <c r="K77" s="148"/>
      <c r="L77" s="148"/>
      <c r="M77" s="148"/>
      <c r="N77" s="148"/>
      <c r="O77" s="148"/>
      <c r="P77" s="148"/>
      <c r="Q77" s="148"/>
      <c r="R77" s="148"/>
      <c r="S77" s="148"/>
      <c r="T77" s="148"/>
      <c r="U77" s="148"/>
      <c r="V77" s="148"/>
      <c r="W77" s="148"/>
      <c r="X77" s="148"/>
      <c r="Y77" s="148"/>
      <c r="Z77" s="148"/>
    </row>
    <row r="78" spans="1:26" ht="24" x14ac:dyDescent="0.25">
      <c r="A78" s="230"/>
      <c r="B78" s="49"/>
      <c r="C78" s="128" t="s">
        <v>5940</v>
      </c>
      <c r="D78" s="153">
        <f t="shared" si="3"/>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ht="48" x14ac:dyDescent="0.25">
      <c r="A79" s="230"/>
      <c r="B79" s="49"/>
      <c r="C79" s="128" t="s">
        <v>5941</v>
      </c>
      <c r="D79" s="153">
        <f t="shared" si="3"/>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ht="24" x14ac:dyDescent="0.25">
      <c r="A80" s="230"/>
      <c r="B80" s="49"/>
      <c r="C80" s="128" t="s">
        <v>5942</v>
      </c>
      <c r="D80" s="153">
        <f t="shared" si="3"/>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ht="48" x14ac:dyDescent="0.25">
      <c r="A81" s="230"/>
      <c r="B81" s="49"/>
      <c r="C81" s="128" t="s">
        <v>5943</v>
      </c>
      <c r="D81" s="153">
        <f t="shared" si="3"/>
        <v>1</v>
      </c>
      <c r="E81" s="126">
        <v>1</v>
      </c>
      <c r="F81" s="126"/>
      <c r="G81" s="127"/>
      <c r="H81" s="253"/>
      <c r="I81" s="129"/>
      <c r="J81" s="230"/>
      <c r="K81" s="148"/>
      <c r="L81" s="148"/>
      <c r="M81" s="148"/>
      <c r="N81" s="148"/>
      <c r="O81" s="148"/>
      <c r="P81" s="148"/>
      <c r="Q81" s="148"/>
      <c r="R81" s="148"/>
      <c r="S81" s="148"/>
      <c r="T81" s="148"/>
      <c r="U81" s="148"/>
      <c r="V81" s="148"/>
      <c r="W81" s="148"/>
      <c r="X81" s="148"/>
      <c r="Y81" s="148"/>
      <c r="Z81" s="148"/>
    </row>
    <row r="82" spans="1:26" ht="36" x14ac:dyDescent="0.25">
      <c r="A82" s="230"/>
      <c r="B82" s="49"/>
      <c r="C82" s="128" t="s">
        <v>5944</v>
      </c>
      <c r="D82" s="153">
        <f t="shared" si="3"/>
        <v>1</v>
      </c>
      <c r="E82" s="126">
        <v>1</v>
      </c>
      <c r="F82" s="126"/>
      <c r="G82" s="127"/>
      <c r="H82" s="253"/>
      <c r="I82" s="129"/>
      <c r="J82" s="230"/>
      <c r="K82" s="148"/>
      <c r="L82" s="148"/>
      <c r="M82" s="148"/>
      <c r="N82" s="148"/>
      <c r="O82" s="148"/>
      <c r="P82" s="148"/>
      <c r="Q82" s="148"/>
      <c r="R82" s="148"/>
      <c r="S82" s="148"/>
      <c r="T82" s="148"/>
      <c r="U82" s="148"/>
      <c r="V82" s="148"/>
      <c r="W82" s="148"/>
      <c r="X82" s="148"/>
      <c r="Y82" s="148"/>
      <c r="Z82" s="148"/>
    </row>
    <row r="83" spans="1:26" x14ac:dyDescent="0.25">
      <c r="A83" s="230"/>
      <c r="B83" s="49"/>
      <c r="C83" s="234"/>
      <c r="D83" s="253"/>
      <c r="E83" s="253"/>
      <c r="F83" s="253"/>
      <c r="G83" s="253"/>
      <c r="H83" s="253"/>
      <c r="I83" s="129"/>
      <c r="J83" s="230"/>
      <c r="K83" s="148"/>
      <c r="L83" s="148"/>
      <c r="M83" s="148"/>
      <c r="N83" s="148"/>
      <c r="O83" s="148"/>
      <c r="P83" s="148"/>
      <c r="Q83" s="148"/>
      <c r="R83" s="148"/>
      <c r="S83" s="148"/>
      <c r="T83" s="148"/>
      <c r="U83" s="148"/>
      <c r="V83" s="148"/>
      <c r="W83" s="148"/>
      <c r="X83" s="148"/>
      <c r="Y83" s="148"/>
      <c r="Z83" s="148"/>
    </row>
    <row r="84" spans="1:26" x14ac:dyDescent="0.25">
      <c r="A84" s="230"/>
      <c r="B84" s="49"/>
      <c r="C84" s="234" t="s">
        <v>1480</v>
      </c>
      <c r="D84" s="253"/>
      <c r="E84" s="253"/>
      <c r="F84" s="253"/>
      <c r="G84" s="253"/>
      <c r="H84" s="253"/>
      <c r="I84" s="129"/>
      <c r="J84" s="230"/>
      <c r="K84" s="148"/>
      <c r="L84" s="148"/>
      <c r="M84" s="148"/>
      <c r="N84" s="148"/>
      <c r="O84" s="148"/>
      <c r="P84" s="148"/>
      <c r="Q84" s="148"/>
      <c r="R84" s="148"/>
      <c r="S84" s="148"/>
      <c r="T84" s="148"/>
      <c r="U84" s="148"/>
      <c r="V84" s="148"/>
      <c r="W84" s="148"/>
      <c r="X84" s="148"/>
      <c r="Y84" s="148"/>
      <c r="Z84" s="148"/>
    </row>
    <row r="85" spans="1:26" x14ac:dyDescent="0.25">
      <c r="A85" s="230"/>
      <c r="B85" s="49"/>
      <c r="C85" s="234"/>
      <c r="D85" s="253"/>
      <c r="E85" s="253"/>
      <c r="F85" s="253"/>
      <c r="G85" s="253"/>
      <c r="H85" s="253"/>
      <c r="I85" s="129"/>
      <c r="J85" s="230"/>
      <c r="K85" s="148"/>
      <c r="L85" s="148"/>
      <c r="M85" s="148"/>
      <c r="N85" s="148"/>
      <c r="O85" s="148"/>
      <c r="P85" s="148"/>
      <c r="Q85" s="148"/>
      <c r="R85" s="148"/>
      <c r="S85" s="148"/>
      <c r="T85" s="148"/>
      <c r="U85" s="148"/>
      <c r="V85" s="148"/>
      <c r="W85" s="148"/>
      <c r="X85" s="148"/>
      <c r="Y85" s="148"/>
      <c r="Z85" s="148"/>
    </row>
    <row r="86" spans="1:26" x14ac:dyDescent="0.25">
      <c r="A86" s="230"/>
      <c r="B86" s="49"/>
      <c r="C86" s="232" t="s">
        <v>726</v>
      </c>
      <c r="D86" s="231"/>
      <c r="E86" s="231" t="s">
        <v>1485</v>
      </c>
      <c r="F86" s="231" t="s">
        <v>712</v>
      </c>
      <c r="G86" s="231" t="s">
        <v>1486</v>
      </c>
      <c r="H86" s="253"/>
      <c r="I86" s="129"/>
      <c r="J86" s="230"/>
      <c r="K86" s="148"/>
      <c r="L86" s="148"/>
      <c r="M86" s="148"/>
      <c r="N86" s="148"/>
      <c r="O86" s="148"/>
      <c r="P86" s="148"/>
      <c r="Q86" s="148"/>
      <c r="R86" s="148"/>
      <c r="S86" s="148"/>
      <c r="T86" s="148"/>
      <c r="U86" s="148"/>
      <c r="V86" s="148"/>
      <c r="W86" s="148"/>
      <c r="X86" s="148"/>
      <c r="Y86" s="148"/>
      <c r="Z86" s="148"/>
    </row>
    <row r="87" spans="1:26" x14ac:dyDescent="0.25">
      <c r="A87" s="230"/>
      <c r="B87" s="49"/>
      <c r="C87" s="130" t="s">
        <v>5072</v>
      </c>
      <c r="D87" s="153">
        <f t="shared" ref="D87:D93" si="4">IF(E87="Justificado",0,1)</f>
        <v>1</v>
      </c>
      <c r="E87" s="126">
        <v>1</v>
      </c>
      <c r="F87" s="126"/>
      <c r="G87" s="127"/>
      <c r="H87" s="253"/>
      <c r="I87" s="129"/>
      <c r="J87" s="230"/>
      <c r="K87" s="148"/>
      <c r="L87" s="148"/>
      <c r="M87" s="148"/>
      <c r="N87" s="148"/>
      <c r="O87" s="148"/>
      <c r="P87" s="148"/>
      <c r="Q87" s="148"/>
      <c r="R87" s="148"/>
      <c r="S87" s="148"/>
      <c r="T87" s="148"/>
      <c r="U87" s="148"/>
      <c r="V87" s="148"/>
      <c r="W87" s="148"/>
      <c r="X87" s="148"/>
      <c r="Y87" s="148"/>
      <c r="Z87" s="148"/>
    </row>
    <row r="88" spans="1:26" ht="36" x14ac:dyDescent="0.25">
      <c r="A88" s="230"/>
      <c r="B88" s="49"/>
      <c r="C88" s="124" t="s">
        <v>2444</v>
      </c>
      <c r="D88" s="153">
        <f t="shared" si="4"/>
        <v>1</v>
      </c>
      <c r="E88" s="126">
        <v>1</v>
      </c>
      <c r="F88" s="126"/>
      <c r="G88" s="127"/>
      <c r="H88" s="253"/>
      <c r="I88" s="129"/>
      <c r="J88" s="230"/>
      <c r="K88" s="148"/>
      <c r="L88" s="148"/>
      <c r="M88" s="148"/>
      <c r="N88" s="148"/>
      <c r="O88" s="148"/>
      <c r="P88" s="148"/>
      <c r="Q88" s="148"/>
      <c r="R88" s="148"/>
      <c r="S88" s="148"/>
      <c r="T88" s="148"/>
      <c r="U88" s="148"/>
      <c r="V88" s="148"/>
      <c r="W88" s="148"/>
      <c r="X88" s="148"/>
      <c r="Y88" s="148"/>
      <c r="Z88" s="148"/>
    </row>
    <row r="89" spans="1:26" ht="36" x14ac:dyDescent="0.25">
      <c r="A89" s="230"/>
      <c r="B89" s="49"/>
      <c r="C89" s="124" t="s">
        <v>2445</v>
      </c>
      <c r="D89" s="153">
        <f t="shared" si="4"/>
        <v>1</v>
      </c>
      <c r="E89" s="126">
        <v>1</v>
      </c>
      <c r="F89" s="126"/>
      <c r="G89" s="127"/>
      <c r="H89" s="253"/>
      <c r="I89" s="129"/>
      <c r="J89" s="230"/>
      <c r="K89" s="148"/>
      <c r="L89" s="148"/>
      <c r="M89" s="148"/>
      <c r="N89" s="148"/>
      <c r="O89" s="148"/>
      <c r="P89" s="148"/>
      <c r="Q89" s="148"/>
      <c r="R89" s="148"/>
      <c r="S89" s="148"/>
      <c r="T89" s="148"/>
      <c r="U89" s="148"/>
      <c r="V89" s="148"/>
      <c r="W89" s="148"/>
      <c r="X89" s="148"/>
      <c r="Y89" s="148"/>
      <c r="Z89" s="148"/>
    </row>
    <row r="90" spans="1:26" ht="36" x14ac:dyDescent="0.25">
      <c r="A90" s="230"/>
      <c r="B90" s="49"/>
      <c r="C90" s="124" t="s">
        <v>2446</v>
      </c>
      <c r="D90" s="153">
        <f t="shared" si="4"/>
        <v>1</v>
      </c>
      <c r="E90" s="126">
        <v>1</v>
      </c>
      <c r="F90" s="126"/>
      <c r="G90" s="127"/>
      <c r="H90" s="253"/>
      <c r="I90" s="129"/>
      <c r="J90" s="230"/>
      <c r="K90" s="148"/>
      <c r="L90" s="148"/>
      <c r="M90" s="148"/>
      <c r="N90" s="148"/>
      <c r="O90" s="148"/>
      <c r="P90" s="148"/>
      <c r="Q90" s="148"/>
      <c r="R90" s="148"/>
      <c r="S90" s="148"/>
      <c r="T90" s="148"/>
      <c r="U90" s="148"/>
      <c r="V90" s="148"/>
      <c r="W90" s="148"/>
      <c r="X90" s="148"/>
      <c r="Y90" s="148"/>
      <c r="Z90" s="148"/>
    </row>
    <row r="91" spans="1:26" ht="24" x14ac:dyDescent="0.25">
      <c r="A91" s="230"/>
      <c r="B91" s="49"/>
      <c r="C91" s="124" t="s">
        <v>2447</v>
      </c>
      <c r="D91" s="153">
        <f t="shared" si="4"/>
        <v>1</v>
      </c>
      <c r="E91" s="126">
        <v>1</v>
      </c>
      <c r="F91" s="126"/>
      <c r="G91" s="127"/>
      <c r="H91" s="253"/>
      <c r="I91" s="129"/>
      <c r="J91" s="230"/>
      <c r="K91" s="148"/>
      <c r="L91" s="148"/>
      <c r="M91" s="148"/>
      <c r="N91" s="148"/>
      <c r="O91" s="148"/>
      <c r="P91" s="148"/>
      <c r="Q91" s="148"/>
      <c r="R91" s="148"/>
      <c r="S91" s="148"/>
      <c r="T91" s="148"/>
      <c r="U91" s="148"/>
      <c r="V91" s="148"/>
      <c r="W91" s="148"/>
      <c r="X91" s="148"/>
      <c r="Y91" s="148"/>
      <c r="Z91" s="148"/>
    </row>
    <row r="92" spans="1:26" ht="24" x14ac:dyDescent="0.25">
      <c r="A92" s="230"/>
      <c r="B92" s="49"/>
      <c r="C92" s="124" t="s">
        <v>2448</v>
      </c>
      <c r="D92" s="153">
        <f t="shared" si="4"/>
        <v>1</v>
      </c>
      <c r="E92" s="126">
        <v>1</v>
      </c>
      <c r="F92" s="126"/>
      <c r="G92" s="127"/>
      <c r="H92" s="253"/>
      <c r="I92" s="129"/>
      <c r="J92" s="230"/>
      <c r="K92" s="148"/>
      <c r="L92" s="148"/>
      <c r="M92" s="148"/>
      <c r="N92" s="148"/>
      <c r="O92" s="148"/>
      <c r="P92" s="148"/>
      <c r="Q92" s="148"/>
      <c r="R92" s="148"/>
      <c r="S92" s="148"/>
      <c r="T92" s="148"/>
      <c r="U92" s="148"/>
      <c r="V92" s="148"/>
      <c r="W92" s="148"/>
      <c r="X92" s="148"/>
      <c r="Y92" s="148"/>
      <c r="Z92" s="148"/>
    </row>
    <row r="93" spans="1:26" ht="36" x14ac:dyDescent="0.25">
      <c r="A93" s="230"/>
      <c r="B93" s="49"/>
      <c r="C93" s="124" t="s">
        <v>2449</v>
      </c>
      <c r="D93" s="153">
        <f t="shared" si="4"/>
        <v>1</v>
      </c>
      <c r="E93" s="126">
        <v>1</v>
      </c>
      <c r="F93" s="126"/>
      <c r="G93" s="127"/>
      <c r="H93" s="253"/>
      <c r="I93" s="129"/>
      <c r="J93" s="230"/>
      <c r="K93" s="148"/>
      <c r="L93" s="148"/>
      <c r="M93" s="148"/>
      <c r="N93" s="148"/>
      <c r="O93" s="148"/>
      <c r="P93" s="148"/>
      <c r="Q93" s="148"/>
      <c r="R93" s="148"/>
      <c r="S93" s="148"/>
      <c r="T93" s="148"/>
      <c r="U93" s="148"/>
      <c r="V93" s="148"/>
      <c r="W93" s="148"/>
      <c r="X93" s="148"/>
      <c r="Y93" s="148"/>
      <c r="Z93" s="148"/>
    </row>
    <row r="94" spans="1:26" ht="36" x14ac:dyDescent="0.25">
      <c r="A94" s="230"/>
      <c r="B94" s="49"/>
      <c r="C94" s="130" t="s">
        <v>5945</v>
      </c>
      <c r="D94" s="153">
        <f t="shared" ref="D94:D95" si="5">IF(E94="Justificado",0,1)</f>
        <v>1</v>
      </c>
      <c r="E94" s="126">
        <v>1</v>
      </c>
      <c r="F94" s="126"/>
      <c r="G94" s="127"/>
      <c r="H94" s="253"/>
      <c r="I94" s="129"/>
      <c r="J94" s="230"/>
      <c r="K94" s="148"/>
      <c r="L94" s="148"/>
      <c r="M94" s="148"/>
      <c r="N94" s="148"/>
      <c r="O94" s="148"/>
      <c r="P94" s="148"/>
      <c r="Q94" s="148"/>
      <c r="R94" s="148"/>
      <c r="S94" s="148"/>
      <c r="T94" s="148"/>
      <c r="U94" s="148"/>
      <c r="V94" s="148"/>
      <c r="W94" s="148"/>
      <c r="X94" s="148"/>
      <c r="Y94" s="148"/>
      <c r="Z94" s="148"/>
    </row>
    <row r="95" spans="1:26" x14ac:dyDescent="0.25">
      <c r="A95" s="230"/>
      <c r="B95" s="49"/>
      <c r="C95" s="124" t="s">
        <v>2784</v>
      </c>
      <c r="D95" s="153">
        <f t="shared" si="5"/>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x14ac:dyDescent="0.25">
      <c r="A96" s="230"/>
      <c r="B96" s="97"/>
      <c r="C96" s="254"/>
      <c r="D96" s="255"/>
      <c r="E96" s="255"/>
      <c r="F96" s="255"/>
      <c r="G96" s="255"/>
      <c r="H96" s="255"/>
      <c r="I96" s="98"/>
      <c r="J96" s="230"/>
      <c r="K96" s="148"/>
      <c r="L96" s="148"/>
      <c r="M96" s="148"/>
      <c r="N96" s="148"/>
      <c r="O96" s="148"/>
      <c r="P96" s="148"/>
      <c r="Q96" s="148"/>
      <c r="R96" s="148"/>
      <c r="S96" s="148"/>
      <c r="T96" s="148"/>
      <c r="U96" s="148"/>
      <c r="V96" s="148"/>
      <c r="W96" s="148"/>
      <c r="X96" s="148"/>
      <c r="Y96" s="148"/>
      <c r="Z96" s="148"/>
    </row>
    <row r="97" spans="1:26" x14ac:dyDescent="0.25">
      <c r="A97" s="230"/>
      <c r="B97" s="230"/>
      <c r="C97" s="256"/>
      <c r="D97" s="230"/>
      <c r="E97" s="230"/>
      <c r="F97" s="230"/>
      <c r="G97" s="230"/>
      <c r="H97" s="230"/>
      <c r="I97" s="230"/>
      <c r="J97" s="230"/>
      <c r="K97" s="148"/>
      <c r="L97" s="148"/>
      <c r="M97" s="148"/>
      <c r="N97" s="148"/>
      <c r="O97" s="148"/>
      <c r="P97" s="148"/>
      <c r="Q97" s="148"/>
      <c r="R97" s="148"/>
      <c r="S97" s="148"/>
      <c r="T97" s="148"/>
      <c r="U97" s="148"/>
      <c r="V97" s="148"/>
      <c r="W97" s="148"/>
      <c r="X97" s="148"/>
      <c r="Y97" s="148"/>
      <c r="Z97" s="148"/>
    </row>
    <row r="98" spans="1:26" x14ac:dyDescent="0.25">
      <c r="A98" s="230"/>
      <c r="B98" s="230"/>
      <c r="C98" s="256"/>
      <c r="D98" s="230"/>
      <c r="E98" s="230"/>
      <c r="F98" s="230"/>
      <c r="G98" s="230"/>
      <c r="H98" s="230"/>
      <c r="I98" s="230"/>
      <c r="J98" s="230"/>
      <c r="K98" s="148"/>
      <c r="L98" s="148"/>
      <c r="M98" s="148"/>
      <c r="N98" s="148"/>
      <c r="O98" s="148"/>
      <c r="P98" s="148"/>
      <c r="Q98" s="148"/>
      <c r="R98" s="148"/>
      <c r="S98" s="148"/>
      <c r="T98" s="148"/>
      <c r="U98" s="148"/>
      <c r="V98" s="148"/>
      <c r="W98" s="148"/>
      <c r="X98" s="148"/>
      <c r="Y98" s="148"/>
      <c r="Z98" s="148"/>
    </row>
    <row r="99" spans="1:26" x14ac:dyDescent="0.25">
      <c r="A99" s="230"/>
      <c r="B99" s="230"/>
      <c r="C99" s="256"/>
      <c r="D99" s="230"/>
      <c r="E99" s="230"/>
      <c r="F99" s="230"/>
      <c r="G99" s="230"/>
      <c r="H99" s="230"/>
      <c r="I99" s="230"/>
      <c r="J99" s="230"/>
      <c r="K99" s="148"/>
      <c r="L99" s="148"/>
      <c r="M99" s="148"/>
      <c r="N99" s="148"/>
      <c r="O99" s="148"/>
      <c r="P99" s="148"/>
      <c r="Q99" s="148"/>
      <c r="R99" s="148"/>
      <c r="S99" s="148"/>
      <c r="T99" s="148"/>
      <c r="U99" s="148"/>
      <c r="V99" s="148"/>
      <c r="W99" s="148"/>
      <c r="X99" s="148"/>
      <c r="Y99" s="148"/>
      <c r="Z99" s="148"/>
    </row>
    <row r="100" spans="1:26" x14ac:dyDescent="0.25">
      <c r="A100" s="230"/>
      <c r="B100" s="230"/>
      <c r="C100" s="256"/>
      <c r="D100" s="230"/>
      <c r="E100" s="230"/>
      <c r="F100" s="230"/>
      <c r="G100" s="230"/>
      <c r="H100" s="230"/>
      <c r="I100" s="230"/>
      <c r="J100" s="230"/>
      <c r="K100" s="148"/>
      <c r="L100" s="148"/>
      <c r="M100" s="148"/>
      <c r="N100" s="148"/>
      <c r="O100" s="148"/>
      <c r="P100" s="148"/>
      <c r="Q100" s="148"/>
      <c r="R100" s="148"/>
      <c r="S100" s="148"/>
      <c r="T100" s="148"/>
      <c r="U100" s="148"/>
      <c r="V100" s="148"/>
      <c r="W100" s="148"/>
      <c r="X100" s="148"/>
      <c r="Y100" s="148"/>
      <c r="Z100" s="148"/>
    </row>
    <row r="101" spans="1:26" x14ac:dyDescent="0.25">
      <c r="A101" s="230"/>
      <c r="B101" s="230"/>
      <c r="C101" s="256"/>
      <c r="D101" s="230"/>
      <c r="E101" s="230"/>
      <c r="F101" s="230"/>
      <c r="G101" s="230"/>
      <c r="H101" s="230"/>
      <c r="I101" s="230"/>
      <c r="J101" s="230"/>
      <c r="K101" s="148"/>
      <c r="L101" s="148"/>
      <c r="M101" s="148"/>
      <c r="N101" s="148"/>
      <c r="O101" s="148"/>
      <c r="P101" s="148"/>
      <c r="Q101" s="148"/>
      <c r="R101" s="148"/>
      <c r="S101" s="148"/>
      <c r="T101" s="148"/>
      <c r="U101" s="148"/>
      <c r="V101" s="148"/>
      <c r="W101" s="148"/>
      <c r="X101" s="148"/>
      <c r="Y101" s="148"/>
      <c r="Z101" s="148"/>
    </row>
    <row r="102" spans="1:26" x14ac:dyDescent="0.25">
      <c r="A102" s="230"/>
      <c r="B102" s="230"/>
      <c r="C102" s="256"/>
      <c r="D102" s="230"/>
      <c r="E102" s="230"/>
      <c r="F102" s="230"/>
      <c r="G102" s="230"/>
      <c r="H102" s="230"/>
      <c r="I102" s="230"/>
      <c r="J102" s="230"/>
      <c r="K102" s="148"/>
      <c r="L102" s="148"/>
      <c r="M102" s="148"/>
      <c r="N102" s="148"/>
      <c r="O102" s="148"/>
      <c r="P102" s="148"/>
      <c r="Q102" s="148"/>
      <c r="R102" s="148"/>
      <c r="S102" s="148"/>
      <c r="T102" s="148"/>
      <c r="U102" s="148"/>
      <c r="V102" s="148"/>
      <c r="W102" s="148"/>
      <c r="X102" s="148"/>
      <c r="Y102" s="148"/>
      <c r="Z102" s="148"/>
    </row>
    <row r="103" spans="1:26" ht="18.75" x14ac:dyDescent="0.25">
      <c r="A103" s="234"/>
      <c r="B103" s="407" t="s">
        <v>5946</v>
      </c>
      <c r="C103" s="408"/>
      <c r="D103" s="408"/>
      <c r="E103" s="408"/>
      <c r="F103" s="408"/>
      <c r="G103" s="408"/>
      <c r="H103" s="408"/>
      <c r="I103" s="243"/>
      <c r="J103" s="233"/>
      <c r="K103" s="105"/>
      <c r="L103" s="105"/>
      <c r="M103" s="105"/>
      <c r="N103" s="105"/>
      <c r="O103" s="105"/>
      <c r="P103" s="105"/>
      <c r="Q103" s="105"/>
      <c r="R103" s="105"/>
      <c r="S103" s="105"/>
      <c r="T103" s="105"/>
      <c r="U103" s="105"/>
      <c r="V103" s="105"/>
      <c r="W103" s="105"/>
      <c r="X103" s="105"/>
      <c r="Y103" s="105"/>
      <c r="Z103" s="105"/>
    </row>
    <row r="104" spans="1:26" x14ac:dyDescent="0.25">
      <c r="A104" s="234"/>
      <c r="B104" s="232"/>
      <c r="C104" s="232"/>
      <c r="D104" s="232"/>
      <c r="E104" s="232"/>
      <c r="F104" s="232"/>
      <c r="G104" s="232"/>
      <c r="H104" s="232"/>
      <c r="I104" s="232"/>
      <c r="J104" s="233"/>
      <c r="K104" s="105"/>
      <c r="L104" s="105"/>
      <c r="M104" s="105"/>
      <c r="N104" s="105"/>
      <c r="O104" s="105"/>
      <c r="P104" s="105"/>
      <c r="Q104" s="105"/>
      <c r="R104" s="105"/>
      <c r="S104" s="105"/>
      <c r="T104" s="105"/>
      <c r="U104" s="105"/>
      <c r="V104" s="105"/>
      <c r="W104" s="105"/>
      <c r="X104" s="105"/>
      <c r="Y104" s="105"/>
      <c r="Z104" s="105"/>
    </row>
    <row r="105" spans="1:26" x14ac:dyDescent="0.25">
      <c r="A105" s="234"/>
      <c r="B105" s="232"/>
      <c r="C105" s="244" t="s">
        <v>1478</v>
      </c>
      <c r="D105" s="244"/>
      <c r="E105" s="245">
        <f>IF(SUM(D114:D178)=0,"NA",SUM(E114:E178)/SUM(D114:D178))</f>
        <v>1</v>
      </c>
      <c r="F105" s="246"/>
      <c r="G105" s="248"/>
      <c r="H105" s="234"/>
      <c r="I105" s="232"/>
      <c r="J105" s="233"/>
      <c r="K105" s="105"/>
      <c r="L105" s="105"/>
      <c r="M105" s="105"/>
      <c r="N105" s="105"/>
      <c r="O105" s="105"/>
      <c r="P105" s="105"/>
      <c r="Q105" s="105"/>
      <c r="R105" s="105"/>
      <c r="S105" s="105"/>
      <c r="T105" s="105"/>
      <c r="U105" s="105"/>
      <c r="V105" s="105"/>
      <c r="W105" s="105"/>
      <c r="X105" s="105"/>
      <c r="Y105" s="105"/>
      <c r="Z105" s="105"/>
    </row>
    <row r="106" spans="1:26" x14ac:dyDescent="0.25">
      <c r="A106" s="234"/>
      <c r="B106" s="234"/>
      <c r="C106" s="244" t="s">
        <v>1480</v>
      </c>
      <c r="D106" s="244"/>
      <c r="E106" s="245">
        <f>IF(SUM(D114:D178)=0,"NA",SUM(E183:E191)/SUM(D183:D191))</f>
        <v>1</v>
      </c>
      <c r="F106" s="246"/>
      <c r="G106" s="248"/>
      <c r="H106" s="234"/>
      <c r="I106" s="232"/>
      <c r="J106" s="233"/>
      <c r="K106" s="105"/>
      <c r="L106" s="105"/>
      <c r="M106" s="105"/>
      <c r="N106" s="105"/>
      <c r="O106" s="105"/>
      <c r="P106" s="105"/>
      <c r="Q106" s="105"/>
      <c r="R106" s="105"/>
      <c r="S106" s="105"/>
      <c r="T106" s="105"/>
      <c r="U106" s="105"/>
      <c r="V106" s="105"/>
      <c r="W106" s="105"/>
      <c r="X106" s="105"/>
      <c r="Y106" s="105"/>
      <c r="Z106" s="105"/>
    </row>
    <row r="107" spans="1:26" x14ac:dyDescent="0.25">
      <c r="A107" s="234"/>
      <c r="B107" s="234"/>
      <c r="C107" s="244" t="s">
        <v>1482</v>
      </c>
      <c r="D107" s="244"/>
      <c r="E107" s="177">
        <f>IF(SUM(D114:D178)=0,"NA",E105*0.6+E106*0.4)</f>
        <v>1</v>
      </c>
      <c r="F107" s="249"/>
      <c r="G107" s="235" t="s">
        <v>3917</v>
      </c>
      <c r="H107" s="234"/>
      <c r="I107" s="232"/>
      <c r="J107" s="233"/>
      <c r="K107" s="105"/>
      <c r="L107" s="105"/>
      <c r="M107" s="105"/>
      <c r="N107" s="105"/>
      <c r="O107" s="105"/>
      <c r="P107" s="105"/>
      <c r="Q107" s="105"/>
      <c r="R107" s="105"/>
      <c r="S107" s="105"/>
      <c r="T107" s="105"/>
      <c r="U107" s="105"/>
      <c r="V107" s="105"/>
      <c r="W107" s="105"/>
      <c r="X107" s="105"/>
      <c r="Y107" s="105"/>
      <c r="Z107" s="105"/>
    </row>
    <row r="108" spans="1:26" x14ac:dyDescent="0.25">
      <c r="A108" s="234"/>
      <c r="B108" s="234"/>
      <c r="C108" s="234"/>
      <c r="D108" s="234"/>
      <c r="E108" s="236"/>
      <c r="F108" s="236"/>
      <c r="G108" s="234"/>
      <c r="H108" s="234"/>
      <c r="I108" s="232"/>
      <c r="J108" s="233"/>
      <c r="K108" s="105"/>
      <c r="L108" s="105"/>
      <c r="M108" s="105"/>
      <c r="N108" s="105"/>
      <c r="O108" s="105"/>
      <c r="P108" s="105"/>
      <c r="Q108" s="105"/>
      <c r="R108" s="105"/>
      <c r="S108" s="105"/>
      <c r="T108" s="105"/>
      <c r="U108" s="105"/>
      <c r="V108" s="105"/>
      <c r="W108" s="105"/>
      <c r="X108" s="105"/>
      <c r="Y108" s="105"/>
      <c r="Z108" s="105"/>
    </row>
    <row r="109" spans="1:26" x14ac:dyDescent="0.25">
      <c r="A109" s="230"/>
      <c r="B109" s="231"/>
      <c r="C109" s="232"/>
      <c r="D109" s="231"/>
      <c r="E109" s="231"/>
      <c r="F109" s="231"/>
      <c r="G109" s="231"/>
      <c r="H109" s="232"/>
      <c r="I109" s="232"/>
      <c r="J109" s="233"/>
      <c r="K109" s="148"/>
      <c r="L109" s="148"/>
      <c r="M109" s="148"/>
      <c r="N109" s="148"/>
      <c r="O109" s="148"/>
      <c r="P109" s="148"/>
      <c r="Q109" s="148"/>
      <c r="R109" s="148"/>
      <c r="S109" s="148"/>
      <c r="T109" s="148"/>
      <c r="U109" s="148"/>
      <c r="V109" s="148"/>
      <c r="W109" s="148"/>
      <c r="X109" s="148"/>
      <c r="Y109" s="148"/>
      <c r="Z109" s="148"/>
    </row>
    <row r="110" spans="1:26" x14ac:dyDescent="0.25">
      <c r="A110" s="230"/>
      <c r="B110" s="91"/>
      <c r="C110" s="251"/>
      <c r="D110" s="252"/>
      <c r="E110" s="409"/>
      <c r="F110" s="410"/>
      <c r="G110" s="410"/>
      <c r="H110" s="252"/>
      <c r="I110" s="92"/>
      <c r="J110" s="233"/>
      <c r="K110" s="148"/>
      <c r="L110" s="148"/>
      <c r="M110" s="148"/>
      <c r="N110" s="148"/>
      <c r="O110" s="148"/>
      <c r="P110" s="148"/>
      <c r="Q110" s="148"/>
      <c r="R110" s="148"/>
      <c r="S110" s="148"/>
      <c r="T110" s="148"/>
      <c r="U110" s="148"/>
      <c r="V110" s="148"/>
      <c r="W110" s="148"/>
      <c r="X110" s="148"/>
      <c r="Y110" s="148"/>
      <c r="Z110" s="148"/>
    </row>
    <row r="111" spans="1:26" x14ac:dyDescent="0.25">
      <c r="A111" s="230"/>
      <c r="B111" s="49"/>
      <c r="C111" s="234" t="s">
        <v>1484</v>
      </c>
      <c r="D111" s="253"/>
      <c r="E111" s="253"/>
      <c r="F111" s="253"/>
      <c r="G111" s="253"/>
      <c r="H111" s="253"/>
      <c r="I111" s="93"/>
      <c r="J111" s="233"/>
      <c r="K111" s="148"/>
      <c r="L111" s="148"/>
      <c r="M111" s="148"/>
      <c r="N111" s="148"/>
      <c r="O111" s="148"/>
      <c r="P111" s="148"/>
      <c r="Q111" s="148"/>
      <c r="R111" s="148"/>
      <c r="S111" s="148"/>
      <c r="T111" s="148"/>
      <c r="U111" s="148"/>
      <c r="V111" s="148"/>
      <c r="W111" s="148"/>
      <c r="X111" s="148"/>
      <c r="Y111" s="148"/>
      <c r="Z111" s="148"/>
    </row>
    <row r="112" spans="1:26" x14ac:dyDescent="0.25">
      <c r="A112" s="230"/>
      <c r="B112" s="123"/>
      <c r="C112" s="234"/>
      <c r="D112" s="253"/>
      <c r="E112" s="253"/>
      <c r="F112" s="253"/>
      <c r="G112" s="253"/>
      <c r="H112" s="253"/>
      <c r="I112" s="93"/>
      <c r="J112" s="233"/>
      <c r="K112" s="148"/>
      <c r="L112" s="148"/>
      <c r="M112" s="148"/>
      <c r="N112" s="148"/>
      <c r="O112" s="148"/>
      <c r="P112" s="148"/>
      <c r="Q112" s="148"/>
      <c r="R112" s="148"/>
      <c r="S112" s="148"/>
      <c r="T112" s="148"/>
      <c r="U112" s="148"/>
      <c r="V112" s="148"/>
      <c r="W112" s="148"/>
      <c r="X112" s="148"/>
      <c r="Y112" s="148"/>
      <c r="Z112" s="148"/>
    </row>
    <row r="113" spans="1:26" x14ac:dyDescent="0.25">
      <c r="A113" s="230"/>
      <c r="B113" s="123"/>
      <c r="C113" s="232" t="s">
        <v>726</v>
      </c>
      <c r="D113" s="231"/>
      <c r="E113" s="231" t="s">
        <v>1485</v>
      </c>
      <c r="F113" s="231" t="s">
        <v>712</v>
      </c>
      <c r="G113" s="231" t="s">
        <v>1486</v>
      </c>
      <c r="H113" s="253"/>
      <c r="I113" s="93"/>
      <c r="J113" s="233"/>
      <c r="K113" s="148"/>
      <c r="L113" s="148"/>
      <c r="M113" s="148"/>
      <c r="N113" s="148"/>
      <c r="O113" s="148"/>
      <c r="P113" s="148"/>
      <c r="Q113" s="148"/>
      <c r="R113" s="148"/>
      <c r="S113" s="148"/>
      <c r="T113" s="148"/>
      <c r="U113" s="148"/>
      <c r="V113" s="148"/>
      <c r="W113" s="148"/>
      <c r="X113" s="148"/>
      <c r="Y113" s="148"/>
      <c r="Z113" s="148"/>
    </row>
    <row r="114" spans="1:26" x14ac:dyDescent="0.25">
      <c r="A114" s="230"/>
      <c r="B114" s="49"/>
      <c r="C114" s="124" t="s">
        <v>1487</v>
      </c>
      <c r="D114" s="153">
        <f t="shared" ref="D114:D120" si="6">IF(E114="Justificado",0,1)</f>
        <v>1</v>
      </c>
      <c r="E114" s="126">
        <v>1</v>
      </c>
      <c r="F114" s="126"/>
      <c r="G114" s="127"/>
      <c r="H114" s="253"/>
      <c r="I114" s="93"/>
      <c r="J114" s="230"/>
      <c r="K114" s="148"/>
      <c r="L114" s="148"/>
      <c r="M114" s="148"/>
      <c r="N114" s="148"/>
      <c r="O114" s="148"/>
      <c r="P114" s="148"/>
      <c r="Q114" s="148"/>
      <c r="R114" s="148"/>
      <c r="S114" s="148"/>
      <c r="T114" s="148"/>
      <c r="U114" s="148"/>
      <c r="V114" s="148"/>
      <c r="W114" s="148"/>
      <c r="X114" s="148"/>
      <c r="Y114" s="148"/>
      <c r="Z114" s="148"/>
    </row>
    <row r="115" spans="1:26" ht="24" x14ac:dyDescent="0.25">
      <c r="A115" s="230"/>
      <c r="B115" s="49"/>
      <c r="C115" s="124" t="s">
        <v>1488</v>
      </c>
      <c r="D115" s="153">
        <f t="shared" si="6"/>
        <v>1</v>
      </c>
      <c r="E115" s="126">
        <v>1</v>
      </c>
      <c r="F115" s="126"/>
      <c r="G115" s="127"/>
      <c r="H115" s="253"/>
      <c r="I115" s="93"/>
      <c r="J115" s="230"/>
      <c r="K115" s="148"/>
      <c r="L115" s="148"/>
      <c r="M115" s="148"/>
      <c r="N115" s="148"/>
      <c r="O115" s="148"/>
      <c r="P115" s="148"/>
      <c r="Q115" s="148"/>
      <c r="R115" s="148"/>
      <c r="S115" s="148"/>
      <c r="T115" s="148"/>
      <c r="U115" s="148"/>
      <c r="V115" s="148"/>
      <c r="W115" s="148"/>
      <c r="X115" s="148"/>
      <c r="Y115" s="148"/>
      <c r="Z115" s="148"/>
    </row>
    <row r="116" spans="1:26" ht="24" x14ac:dyDescent="0.25">
      <c r="A116" s="230"/>
      <c r="B116" s="49"/>
      <c r="C116" s="128" t="s">
        <v>5924</v>
      </c>
      <c r="D116" s="153">
        <f t="shared" si="6"/>
        <v>1</v>
      </c>
      <c r="E116" s="126">
        <v>1</v>
      </c>
      <c r="F116" s="126"/>
      <c r="G116" s="127"/>
      <c r="H116" s="253"/>
      <c r="I116" s="93"/>
      <c r="J116" s="230"/>
      <c r="K116" s="148"/>
      <c r="L116" s="148"/>
      <c r="M116" s="148"/>
      <c r="N116" s="148"/>
      <c r="O116" s="148"/>
      <c r="P116" s="148"/>
      <c r="Q116" s="148"/>
      <c r="R116" s="148"/>
      <c r="S116" s="148"/>
      <c r="T116" s="148"/>
      <c r="U116" s="148"/>
      <c r="V116" s="148"/>
      <c r="W116" s="148"/>
      <c r="X116" s="148"/>
      <c r="Y116" s="148"/>
      <c r="Z116" s="148"/>
    </row>
    <row r="117" spans="1:26" ht="24" x14ac:dyDescent="0.25">
      <c r="A117" s="230"/>
      <c r="B117" s="49"/>
      <c r="C117" s="128" t="s">
        <v>5925</v>
      </c>
      <c r="D117" s="153">
        <f t="shared" si="6"/>
        <v>1</v>
      </c>
      <c r="E117" s="126">
        <v>1</v>
      </c>
      <c r="F117" s="126"/>
      <c r="G117" s="127"/>
      <c r="H117" s="253"/>
      <c r="I117" s="93"/>
      <c r="J117" s="230"/>
      <c r="K117" s="148"/>
      <c r="L117" s="148"/>
      <c r="M117" s="148"/>
      <c r="N117" s="148"/>
      <c r="O117" s="148"/>
      <c r="P117" s="148"/>
      <c r="Q117" s="148"/>
      <c r="R117" s="148"/>
      <c r="S117" s="148"/>
      <c r="T117" s="148"/>
      <c r="U117" s="148"/>
      <c r="V117" s="148"/>
      <c r="W117" s="148"/>
      <c r="X117" s="148"/>
      <c r="Y117" s="148"/>
      <c r="Z117" s="148"/>
    </row>
    <row r="118" spans="1:26" ht="36" x14ac:dyDescent="0.25">
      <c r="A118" s="230"/>
      <c r="B118" s="49"/>
      <c r="C118" s="128" t="s">
        <v>5947</v>
      </c>
      <c r="D118" s="153">
        <f t="shared" si="6"/>
        <v>1</v>
      </c>
      <c r="E118" s="126">
        <v>1</v>
      </c>
      <c r="F118" s="126"/>
      <c r="G118" s="127"/>
      <c r="H118" s="253"/>
      <c r="I118" s="93"/>
      <c r="J118" s="230"/>
      <c r="K118" s="148"/>
      <c r="L118" s="148"/>
      <c r="M118" s="148"/>
      <c r="N118" s="148"/>
      <c r="O118" s="148"/>
      <c r="P118" s="148"/>
      <c r="Q118" s="148"/>
      <c r="R118" s="148"/>
      <c r="S118" s="148"/>
      <c r="T118" s="148"/>
      <c r="U118" s="148"/>
      <c r="V118" s="148"/>
      <c r="W118" s="148"/>
      <c r="X118" s="148"/>
      <c r="Y118" s="148"/>
      <c r="Z118" s="148"/>
    </row>
    <row r="119" spans="1:26" ht="24" x14ac:dyDescent="0.25">
      <c r="A119" s="230"/>
      <c r="B119" s="49"/>
      <c r="C119" s="128" t="s">
        <v>5948</v>
      </c>
      <c r="D119" s="153">
        <f t="shared" si="6"/>
        <v>1</v>
      </c>
      <c r="E119" s="126">
        <v>1</v>
      </c>
      <c r="F119" s="126"/>
      <c r="G119" s="127"/>
      <c r="H119" s="253"/>
      <c r="I119" s="93"/>
      <c r="J119" s="230"/>
      <c r="K119" s="148"/>
      <c r="L119" s="148"/>
      <c r="M119" s="148"/>
      <c r="N119" s="148"/>
      <c r="O119" s="148"/>
      <c r="P119" s="148"/>
      <c r="Q119" s="148"/>
      <c r="R119" s="148"/>
      <c r="S119" s="148"/>
      <c r="T119" s="148"/>
      <c r="U119" s="148"/>
      <c r="V119" s="148"/>
      <c r="W119" s="148"/>
      <c r="X119" s="148"/>
      <c r="Y119" s="148"/>
      <c r="Z119" s="148"/>
    </row>
    <row r="120" spans="1:26" x14ac:dyDescent="0.25">
      <c r="A120" s="230"/>
      <c r="B120" s="49"/>
      <c r="C120" s="128" t="s">
        <v>5949</v>
      </c>
      <c r="D120" s="153">
        <f t="shared" si="6"/>
        <v>1</v>
      </c>
      <c r="E120" s="126">
        <v>1</v>
      </c>
      <c r="F120" s="126"/>
      <c r="G120" s="127"/>
      <c r="H120" s="253"/>
      <c r="I120" s="93"/>
      <c r="J120" s="230"/>
      <c r="K120" s="148"/>
      <c r="L120" s="148"/>
      <c r="M120" s="148"/>
      <c r="N120" s="148"/>
      <c r="O120" s="148"/>
      <c r="P120" s="148"/>
      <c r="Q120" s="148"/>
      <c r="R120" s="148"/>
      <c r="S120" s="148"/>
      <c r="T120" s="148"/>
      <c r="U120" s="148"/>
      <c r="V120" s="148"/>
      <c r="W120" s="148"/>
      <c r="X120" s="148"/>
      <c r="Y120" s="148"/>
      <c r="Z120" s="148"/>
    </row>
    <row r="121" spans="1:26" x14ac:dyDescent="0.25">
      <c r="A121" s="230"/>
      <c r="B121" s="49"/>
      <c r="C121" s="128" t="s">
        <v>5950</v>
      </c>
      <c r="D121" s="153">
        <f t="shared" ref="D121:D177" si="7">IF(E121="Justificado",0,1)</f>
        <v>1</v>
      </c>
      <c r="E121" s="126">
        <v>1</v>
      </c>
      <c r="F121" s="126"/>
      <c r="G121" s="127"/>
      <c r="H121" s="253"/>
      <c r="I121" s="93"/>
      <c r="J121" s="230"/>
      <c r="K121" s="148"/>
      <c r="L121" s="148"/>
      <c r="M121" s="148"/>
      <c r="N121" s="148"/>
      <c r="O121" s="148"/>
      <c r="P121" s="148"/>
      <c r="Q121" s="148"/>
      <c r="R121" s="148"/>
      <c r="S121" s="148"/>
      <c r="T121" s="148"/>
      <c r="U121" s="148"/>
      <c r="V121" s="148"/>
      <c r="W121" s="148"/>
      <c r="X121" s="148"/>
      <c r="Y121" s="148"/>
      <c r="Z121" s="148"/>
    </row>
    <row r="122" spans="1:26" x14ac:dyDescent="0.25">
      <c r="A122" s="230"/>
      <c r="B122" s="49"/>
      <c r="C122" s="128" t="s">
        <v>5951</v>
      </c>
      <c r="D122" s="153">
        <f t="shared" si="7"/>
        <v>1</v>
      </c>
      <c r="E122" s="126">
        <v>1</v>
      </c>
      <c r="F122" s="126"/>
      <c r="G122" s="127"/>
      <c r="H122" s="253"/>
      <c r="I122" s="93"/>
      <c r="J122" s="230"/>
      <c r="K122" s="148"/>
      <c r="L122" s="148"/>
      <c r="M122" s="148"/>
      <c r="N122" s="148"/>
      <c r="O122" s="148"/>
      <c r="P122" s="148"/>
      <c r="Q122" s="148"/>
      <c r="R122" s="148"/>
      <c r="S122" s="148"/>
      <c r="T122" s="148"/>
      <c r="U122" s="148"/>
      <c r="V122" s="148"/>
      <c r="W122" s="148"/>
      <c r="X122" s="148"/>
      <c r="Y122" s="148"/>
      <c r="Z122" s="148"/>
    </row>
    <row r="123" spans="1:26" x14ac:dyDescent="0.25">
      <c r="A123" s="230"/>
      <c r="B123" s="49"/>
      <c r="C123" s="128" t="s">
        <v>5952</v>
      </c>
      <c r="D123" s="153">
        <f t="shared" si="7"/>
        <v>1</v>
      </c>
      <c r="E123" s="126">
        <v>1</v>
      </c>
      <c r="F123" s="126"/>
      <c r="G123" s="127"/>
      <c r="H123" s="253"/>
      <c r="I123" s="93"/>
      <c r="J123" s="230"/>
      <c r="K123" s="148"/>
      <c r="L123" s="148"/>
      <c r="M123" s="148"/>
      <c r="N123" s="148"/>
      <c r="O123" s="148"/>
      <c r="P123" s="148"/>
      <c r="Q123" s="148"/>
      <c r="R123" s="148"/>
      <c r="S123" s="148"/>
      <c r="T123" s="148"/>
      <c r="U123" s="148"/>
      <c r="V123" s="148"/>
      <c r="W123" s="148"/>
      <c r="X123" s="148"/>
      <c r="Y123" s="148"/>
      <c r="Z123" s="148"/>
    </row>
    <row r="124" spans="1:26" x14ac:dyDescent="0.25">
      <c r="A124" s="230"/>
      <c r="B124" s="49"/>
      <c r="C124" s="128" t="s">
        <v>5953</v>
      </c>
      <c r="D124" s="153">
        <f t="shared" si="7"/>
        <v>1</v>
      </c>
      <c r="E124" s="126">
        <v>1</v>
      </c>
      <c r="F124" s="126"/>
      <c r="G124" s="127"/>
      <c r="H124" s="253"/>
      <c r="I124" s="93"/>
      <c r="J124" s="230"/>
      <c r="K124" s="148"/>
      <c r="L124" s="148"/>
      <c r="M124" s="148"/>
      <c r="N124" s="148"/>
      <c r="O124" s="148"/>
      <c r="P124" s="148"/>
      <c r="Q124" s="148"/>
      <c r="R124" s="148"/>
      <c r="S124" s="148"/>
      <c r="T124" s="148"/>
      <c r="U124" s="148"/>
      <c r="V124" s="148"/>
      <c r="W124" s="148"/>
      <c r="X124" s="148"/>
      <c r="Y124" s="148"/>
      <c r="Z124" s="148"/>
    </row>
    <row r="125" spans="1:26" ht="24" x14ac:dyDescent="0.25">
      <c r="A125" s="230"/>
      <c r="B125" s="49"/>
      <c r="C125" s="128" t="s">
        <v>5954</v>
      </c>
      <c r="D125" s="153">
        <f t="shared" si="7"/>
        <v>1</v>
      </c>
      <c r="E125" s="126">
        <v>1</v>
      </c>
      <c r="F125" s="126"/>
      <c r="G125" s="127"/>
      <c r="H125" s="253"/>
      <c r="I125" s="93"/>
      <c r="J125" s="230"/>
      <c r="K125" s="148"/>
      <c r="L125" s="148"/>
      <c r="M125" s="148"/>
      <c r="N125" s="148"/>
      <c r="O125" s="148"/>
      <c r="P125" s="148"/>
      <c r="Q125" s="148"/>
      <c r="R125" s="148"/>
      <c r="S125" s="148"/>
      <c r="T125" s="148"/>
      <c r="U125" s="148"/>
      <c r="V125" s="148"/>
      <c r="W125" s="148"/>
      <c r="X125" s="148"/>
      <c r="Y125" s="148"/>
      <c r="Z125" s="148"/>
    </row>
    <row r="126" spans="1:26" x14ac:dyDescent="0.25">
      <c r="A126" s="230"/>
      <c r="B126" s="49"/>
      <c r="C126" s="128" t="s">
        <v>5955</v>
      </c>
      <c r="D126" s="153">
        <f t="shared" si="7"/>
        <v>1</v>
      </c>
      <c r="E126" s="126">
        <v>1</v>
      </c>
      <c r="F126" s="126"/>
      <c r="G126" s="127"/>
      <c r="H126" s="253"/>
      <c r="I126" s="93"/>
      <c r="J126" s="230"/>
      <c r="K126" s="148"/>
      <c r="L126" s="148"/>
      <c r="M126" s="148"/>
      <c r="N126" s="148"/>
      <c r="O126" s="148"/>
      <c r="P126" s="148"/>
      <c r="Q126" s="148"/>
      <c r="R126" s="148"/>
      <c r="S126" s="148"/>
      <c r="T126" s="148"/>
      <c r="U126" s="148"/>
      <c r="V126" s="148"/>
      <c r="W126" s="148"/>
      <c r="X126" s="148"/>
      <c r="Y126" s="148"/>
      <c r="Z126" s="148"/>
    </row>
    <row r="127" spans="1:26" x14ac:dyDescent="0.25">
      <c r="A127" s="230"/>
      <c r="B127" s="49"/>
      <c r="C127" s="128" t="s">
        <v>5956</v>
      </c>
      <c r="D127" s="153">
        <f t="shared" si="7"/>
        <v>1</v>
      </c>
      <c r="E127" s="126">
        <v>1</v>
      </c>
      <c r="F127" s="126"/>
      <c r="G127" s="127"/>
      <c r="H127" s="253"/>
      <c r="I127" s="93"/>
      <c r="J127" s="230"/>
      <c r="K127" s="148"/>
      <c r="L127" s="148"/>
      <c r="M127" s="148"/>
      <c r="N127" s="148"/>
      <c r="O127" s="148"/>
      <c r="P127" s="148"/>
      <c r="Q127" s="148"/>
      <c r="R127" s="148"/>
      <c r="S127" s="148"/>
      <c r="T127" s="148"/>
      <c r="U127" s="148"/>
      <c r="V127" s="148"/>
      <c r="W127" s="148"/>
      <c r="X127" s="148"/>
      <c r="Y127" s="148"/>
      <c r="Z127" s="148"/>
    </row>
    <row r="128" spans="1:26" x14ac:dyDescent="0.25">
      <c r="A128" s="230"/>
      <c r="B128" s="49"/>
      <c r="C128" s="128" t="s">
        <v>5957</v>
      </c>
      <c r="D128" s="153">
        <f t="shared" si="7"/>
        <v>1</v>
      </c>
      <c r="E128" s="126">
        <v>1</v>
      </c>
      <c r="F128" s="126"/>
      <c r="G128" s="127"/>
      <c r="H128" s="253"/>
      <c r="I128" s="93"/>
      <c r="J128" s="230"/>
      <c r="K128" s="148"/>
      <c r="L128" s="148"/>
      <c r="M128" s="148"/>
      <c r="N128" s="148"/>
      <c r="O128" s="148"/>
      <c r="P128" s="148"/>
      <c r="Q128" s="148"/>
      <c r="R128" s="148"/>
      <c r="S128" s="148"/>
      <c r="T128" s="148"/>
      <c r="U128" s="148"/>
      <c r="V128" s="148"/>
      <c r="W128" s="148"/>
      <c r="X128" s="148"/>
      <c r="Y128" s="148"/>
      <c r="Z128" s="148"/>
    </row>
    <row r="129" spans="1:26" x14ac:dyDescent="0.25">
      <c r="A129" s="230"/>
      <c r="B129" s="49"/>
      <c r="C129" s="128" t="s">
        <v>5958</v>
      </c>
      <c r="D129" s="153">
        <f t="shared" si="7"/>
        <v>1</v>
      </c>
      <c r="E129" s="126">
        <v>1</v>
      </c>
      <c r="F129" s="126"/>
      <c r="G129" s="127"/>
      <c r="H129" s="253"/>
      <c r="I129" s="93"/>
      <c r="J129" s="230"/>
      <c r="K129" s="148"/>
      <c r="L129" s="148"/>
      <c r="M129" s="148"/>
      <c r="N129" s="148"/>
      <c r="O129" s="148"/>
      <c r="P129" s="148"/>
      <c r="Q129" s="148"/>
      <c r="R129" s="148"/>
      <c r="S129" s="148"/>
      <c r="T129" s="148"/>
      <c r="U129" s="148"/>
      <c r="V129" s="148"/>
      <c r="W129" s="148"/>
      <c r="X129" s="148"/>
      <c r="Y129" s="148"/>
      <c r="Z129" s="148"/>
    </row>
    <row r="130" spans="1:26" x14ac:dyDescent="0.25">
      <c r="A130" s="230"/>
      <c r="B130" s="49"/>
      <c r="C130" s="128" t="s">
        <v>5959</v>
      </c>
      <c r="D130" s="153">
        <f t="shared" si="7"/>
        <v>1</v>
      </c>
      <c r="E130" s="126">
        <v>1</v>
      </c>
      <c r="F130" s="126"/>
      <c r="G130" s="127"/>
      <c r="H130" s="253"/>
      <c r="I130" s="93"/>
      <c r="J130" s="230"/>
      <c r="K130" s="148"/>
      <c r="L130" s="148"/>
      <c r="M130" s="148"/>
      <c r="N130" s="148"/>
      <c r="O130" s="148"/>
      <c r="P130" s="148"/>
      <c r="Q130" s="148"/>
      <c r="R130" s="148"/>
      <c r="S130" s="148"/>
      <c r="T130" s="148"/>
      <c r="U130" s="148"/>
      <c r="V130" s="148"/>
      <c r="W130" s="148"/>
      <c r="X130" s="148"/>
      <c r="Y130" s="148"/>
      <c r="Z130" s="148"/>
    </row>
    <row r="131" spans="1:26" ht="24" x14ac:dyDescent="0.25">
      <c r="A131" s="230"/>
      <c r="B131" s="49"/>
      <c r="C131" s="128" t="s">
        <v>5960</v>
      </c>
      <c r="D131" s="153">
        <f t="shared" si="7"/>
        <v>1</v>
      </c>
      <c r="E131" s="126">
        <v>1</v>
      </c>
      <c r="F131" s="126"/>
      <c r="G131" s="127"/>
      <c r="H131" s="253"/>
      <c r="I131" s="93"/>
      <c r="J131" s="230"/>
      <c r="K131" s="148"/>
      <c r="L131" s="148"/>
      <c r="M131" s="148"/>
      <c r="N131" s="148"/>
      <c r="O131" s="148"/>
      <c r="P131" s="148"/>
      <c r="Q131" s="148"/>
      <c r="R131" s="148"/>
      <c r="S131" s="148"/>
      <c r="T131" s="148"/>
      <c r="U131" s="148"/>
      <c r="V131" s="148"/>
      <c r="W131" s="148"/>
      <c r="X131" s="148"/>
      <c r="Y131" s="148"/>
      <c r="Z131" s="148"/>
    </row>
    <row r="132" spans="1:26" x14ac:dyDescent="0.25">
      <c r="A132" s="230"/>
      <c r="B132" s="49"/>
      <c r="C132" s="128" t="s">
        <v>5961</v>
      </c>
      <c r="D132" s="153">
        <f t="shared" si="7"/>
        <v>1</v>
      </c>
      <c r="E132" s="126">
        <v>1</v>
      </c>
      <c r="F132" s="126"/>
      <c r="G132" s="127"/>
      <c r="H132" s="253"/>
      <c r="I132" s="93"/>
      <c r="J132" s="230"/>
      <c r="K132" s="148"/>
      <c r="L132" s="148"/>
      <c r="M132" s="148"/>
      <c r="N132" s="148"/>
      <c r="O132" s="148"/>
      <c r="P132" s="148"/>
      <c r="Q132" s="148"/>
      <c r="R132" s="148"/>
      <c r="S132" s="148"/>
      <c r="T132" s="148"/>
      <c r="U132" s="148"/>
      <c r="V132" s="148"/>
      <c r="W132" s="148"/>
      <c r="X132" s="148"/>
      <c r="Y132" s="148"/>
      <c r="Z132" s="148"/>
    </row>
    <row r="133" spans="1:26" x14ac:dyDescent="0.25">
      <c r="A133" s="230"/>
      <c r="B133" s="49"/>
      <c r="C133" s="128" t="s">
        <v>5962</v>
      </c>
      <c r="D133" s="153">
        <f t="shared" si="7"/>
        <v>1</v>
      </c>
      <c r="E133" s="126">
        <v>1</v>
      </c>
      <c r="F133" s="126"/>
      <c r="G133" s="127"/>
      <c r="H133" s="253"/>
      <c r="I133" s="93"/>
      <c r="J133" s="230"/>
      <c r="K133" s="148"/>
      <c r="L133" s="148"/>
      <c r="M133" s="148"/>
      <c r="N133" s="148"/>
      <c r="O133" s="148"/>
      <c r="P133" s="148"/>
      <c r="Q133" s="148"/>
      <c r="R133" s="148"/>
      <c r="S133" s="148"/>
      <c r="T133" s="148"/>
      <c r="U133" s="148"/>
      <c r="V133" s="148"/>
      <c r="W133" s="148"/>
      <c r="X133" s="148"/>
      <c r="Y133" s="148"/>
      <c r="Z133" s="148"/>
    </row>
    <row r="134" spans="1:26" x14ac:dyDescent="0.25">
      <c r="A134" s="230"/>
      <c r="B134" s="49"/>
      <c r="C134" s="128" t="s">
        <v>5963</v>
      </c>
      <c r="D134" s="153">
        <f t="shared" si="7"/>
        <v>1</v>
      </c>
      <c r="E134" s="126">
        <v>1</v>
      </c>
      <c r="F134" s="126"/>
      <c r="G134" s="127"/>
      <c r="H134" s="253"/>
      <c r="I134" s="93"/>
      <c r="J134" s="230"/>
      <c r="K134" s="148"/>
      <c r="L134" s="148"/>
      <c r="M134" s="148"/>
      <c r="N134" s="148"/>
      <c r="O134" s="148"/>
      <c r="P134" s="148"/>
      <c r="Q134" s="148"/>
      <c r="R134" s="148"/>
      <c r="S134" s="148"/>
      <c r="T134" s="148"/>
      <c r="U134" s="148"/>
      <c r="V134" s="148"/>
      <c r="W134" s="148"/>
      <c r="X134" s="148"/>
      <c r="Y134" s="148"/>
      <c r="Z134" s="148"/>
    </row>
    <row r="135" spans="1:26" x14ac:dyDescent="0.25">
      <c r="A135" s="230"/>
      <c r="B135" s="49"/>
      <c r="C135" s="128" t="s">
        <v>5964</v>
      </c>
      <c r="D135" s="153">
        <f t="shared" si="7"/>
        <v>1</v>
      </c>
      <c r="E135" s="126">
        <v>1</v>
      </c>
      <c r="F135" s="126"/>
      <c r="G135" s="127"/>
      <c r="H135" s="253"/>
      <c r="I135" s="93"/>
      <c r="J135" s="230"/>
      <c r="K135" s="148"/>
      <c r="L135" s="148"/>
      <c r="M135" s="148"/>
      <c r="N135" s="148"/>
      <c r="O135" s="148"/>
      <c r="P135" s="148"/>
      <c r="Q135" s="148"/>
      <c r="R135" s="148"/>
      <c r="S135" s="148"/>
      <c r="T135" s="148"/>
      <c r="U135" s="148"/>
      <c r="V135" s="148"/>
      <c r="W135" s="148"/>
      <c r="X135" s="148"/>
      <c r="Y135" s="148"/>
      <c r="Z135" s="148"/>
    </row>
    <row r="136" spans="1:26" x14ac:dyDescent="0.25">
      <c r="A136" s="230"/>
      <c r="B136" s="49"/>
      <c r="C136" s="128" t="s">
        <v>5965</v>
      </c>
      <c r="D136" s="153">
        <f t="shared" si="7"/>
        <v>1</v>
      </c>
      <c r="E136" s="126">
        <v>1</v>
      </c>
      <c r="F136" s="126"/>
      <c r="G136" s="127"/>
      <c r="H136" s="253"/>
      <c r="I136" s="129"/>
      <c r="J136" s="230"/>
      <c r="K136" s="148"/>
      <c r="L136" s="148"/>
      <c r="M136" s="148"/>
      <c r="N136" s="148"/>
      <c r="O136" s="148"/>
      <c r="P136" s="148"/>
      <c r="Q136" s="148"/>
      <c r="R136" s="148"/>
      <c r="S136" s="148"/>
      <c r="T136" s="148"/>
      <c r="U136" s="148"/>
      <c r="V136" s="148"/>
      <c r="W136" s="148"/>
      <c r="X136" s="148"/>
      <c r="Y136" s="148"/>
      <c r="Z136" s="148"/>
    </row>
    <row r="137" spans="1:26" ht="24" x14ac:dyDescent="0.25">
      <c r="A137" s="230"/>
      <c r="B137" s="49"/>
      <c r="C137" s="128" t="s">
        <v>5966</v>
      </c>
      <c r="D137" s="153">
        <f t="shared" si="7"/>
        <v>1</v>
      </c>
      <c r="E137" s="126">
        <v>1</v>
      </c>
      <c r="F137" s="126"/>
      <c r="G137" s="127"/>
      <c r="H137" s="253"/>
      <c r="I137" s="129"/>
      <c r="J137" s="230"/>
      <c r="K137" s="148"/>
      <c r="L137" s="148"/>
      <c r="M137" s="148"/>
      <c r="N137" s="148"/>
      <c r="O137" s="148"/>
      <c r="P137" s="148"/>
      <c r="Q137" s="148"/>
      <c r="R137" s="148"/>
      <c r="S137" s="148"/>
      <c r="T137" s="148"/>
      <c r="U137" s="148"/>
      <c r="V137" s="148"/>
      <c r="W137" s="148"/>
      <c r="X137" s="148"/>
      <c r="Y137" s="148"/>
      <c r="Z137" s="148"/>
    </row>
    <row r="138" spans="1:26" x14ac:dyDescent="0.25">
      <c r="A138" s="230"/>
      <c r="B138" s="49"/>
      <c r="C138" s="128" t="s">
        <v>5967</v>
      </c>
      <c r="D138" s="153">
        <f t="shared" si="7"/>
        <v>1</v>
      </c>
      <c r="E138" s="126">
        <v>1</v>
      </c>
      <c r="F138" s="126"/>
      <c r="G138" s="127"/>
      <c r="H138" s="253"/>
      <c r="I138" s="129"/>
      <c r="J138" s="230"/>
      <c r="K138" s="148"/>
      <c r="L138" s="148"/>
      <c r="M138" s="148"/>
      <c r="N138" s="148"/>
      <c r="O138" s="148"/>
      <c r="P138" s="148"/>
      <c r="Q138" s="148"/>
      <c r="R138" s="148"/>
      <c r="S138" s="148"/>
      <c r="T138" s="148"/>
      <c r="U138" s="148"/>
      <c r="V138" s="148"/>
      <c r="W138" s="148"/>
      <c r="X138" s="148"/>
      <c r="Y138" s="148"/>
      <c r="Z138" s="148"/>
    </row>
    <row r="139" spans="1:26" x14ac:dyDescent="0.25">
      <c r="A139" s="230"/>
      <c r="B139" s="49"/>
      <c r="C139" s="128" t="s">
        <v>5968</v>
      </c>
      <c r="D139" s="153">
        <f t="shared" si="7"/>
        <v>1</v>
      </c>
      <c r="E139" s="126">
        <v>1</v>
      </c>
      <c r="F139" s="126"/>
      <c r="G139" s="127"/>
      <c r="H139" s="253"/>
      <c r="I139" s="129"/>
      <c r="J139" s="230"/>
      <c r="K139" s="148"/>
      <c r="L139" s="148"/>
      <c r="M139" s="148"/>
      <c r="N139" s="148"/>
      <c r="O139" s="148"/>
      <c r="P139" s="148"/>
      <c r="Q139" s="148"/>
      <c r="R139" s="148"/>
      <c r="S139" s="148"/>
      <c r="T139" s="148"/>
      <c r="U139" s="148"/>
      <c r="V139" s="148"/>
      <c r="W139" s="148"/>
      <c r="X139" s="148"/>
      <c r="Y139" s="148"/>
      <c r="Z139" s="148"/>
    </row>
    <row r="140" spans="1:26" x14ac:dyDescent="0.25">
      <c r="A140" s="230"/>
      <c r="B140" s="49"/>
      <c r="C140" s="128" t="s">
        <v>5969</v>
      </c>
      <c r="D140" s="153">
        <f t="shared" si="7"/>
        <v>1</v>
      </c>
      <c r="E140" s="126">
        <v>1</v>
      </c>
      <c r="F140" s="126"/>
      <c r="G140" s="127"/>
      <c r="H140" s="253"/>
      <c r="I140" s="129"/>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49"/>
      <c r="C141" s="128" t="s">
        <v>5970</v>
      </c>
      <c r="D141" s="153">
        <f t="shared" si="7"/>
        <v>1</v>
      </c>
      <c r="E141" s="126">
        <v>1</v>
      </c>
      <c r="F141" s="126"/>
      <c r="G141" s="127"/>
      <c r="H141" s="253"/>
      <c r="I141" s="129"/>
      <c r="J141" s="230"/>
      <c r="K141" s="148"/>
      <c r="L141" s="148"/>
      <c r="M141" s="148"/>
      <c r="N141" s="148"/>
      <c r="O141" s="148"/>
      <c r="P141" s="148"/>
      <c r="Q141" s="148"/>
      <c r="R141" s="148"/>
      <c r="S141" s="148"/>
      <c r="T141" s="148"/>
      <c r="U141" s="148"/>
      <c r="V141" s="148"/>
      <c r="W141" s="148"/>
      <c r="X141" s="148"/>
      <c r="Y141" s="148"/>
      <c r="Z141" s="148"/>
    </row>
    <row r="142" spans="1:26" x14ac:dyDescent="0.25">
      <c r="A142" s="230"/>
      <c r="B142" s="49"/>
      <c r="C142" s="128" t="s">
        <v>5971</v>
      </c>
      <c r="D142" s="153">
        <f t="shared" si="7"/>
        <v>1</v>
      </c>
      <c r="E142" s="126">
        <v>1</v>
      </c>
      <c r="F142" s="126"/>
      <c r="G142" s="127"/>
      <c r="H142" s="253"/>
      <c r="I142" s="129"/>
      <c r="J142" s="230"/>
      <c r="K142" s="148"/>
      <c r="L142" s="148"/>
      <c r="M142" s="148"/>
      <c r="N142" s="148"/>
      <c r="O142" s="148"/>
      <c r="P142" s="148"/>
      <c r="Q142" s="148"/>
      <c r="R142" s="148"/>
      <c r="S142" s="148"/>
      <c r="T142" s="148"/>
      <c r="U142" s="148"/>
      <c r="V142" s="148"/>
      <c r="W142" s="148"/>
      <c r="X142" s="148"/>
      <c r="Y142" s="148"/>
      <c r="Z142" s="148"/>
    </row>
    <row r="143" spans="1:26" ht="24" x14ac:dyDescent="0.25">
      <c r="A143" s="230"/>
      <c r="B143" s="49"/>
      <c r="C143" s="128" t="s">
        <v>5972</v>
      </c>
      <c r="D143" s="153">
        <f t="shared" si="7"/>
        <v>1</v>
      </c>
      <c r="E143" s="126">
        <v>1</v>
      </c>
      <c r="F143" s="126"/>
      <c r="G143" s="127"/>
      <c r="H143" s="253"/>
      <c r="I143" s="129"/>
      <c r="J143" s="230"/>
      <c r="K143" s="148"/>
      <c r="L143" s="148"/>
      <c r="M143" s="148"/>
      <c r="N143" s="148"/>
      <c r="O143" s="148"/>
      <c r="P143" s="148"/>
      <c r="Q143" s="148"/>
      <c r="R143" s="148"/>
      <c r="S143" s="148"/>
      <c r="T143" s="148"/>
      <c r="U143" s="148"/>
      <c r="V143" s="148"/>
      <c r="W143" s="148"/>
      <c r="X143" s="148"/>
      <c r="Y143" s="148"/>
      <c r="Z143" s="148"/>
    </row>
    <row r="144" spans="1:26" x14ac:dyDescent="0.25">
      <c r="A144" s="230"/>
      <c r="B144" s="49"/>
      <c r="C144" s="128" t="s">
        <v>5973</v>
      </c>
      <c r="D144" s="153">
        <f t="shared" si="7"/>
        <v>1</v>
      </c>
      <c r="E144" s="126">
        <v>1</v>
      </c>
      <c r="F144" s="126"/>
      <c r="G144" s="127"/>
      <c r="H144" s="253"/>
      <c r="I144" s="129"/>
      <c r="J144" s="230"/>
      <c r="K144" s="148"/>
      <c r="L144" s="148"/>
      <c r="M144" s="148"/>
      <c r="N144" s="148"/>
      <c r="O144" s="148"/>
      <c r="P144" s="148"/>
      <c r="Q144" s="148"/>
      <c r="R144" s="148"/>
      <c r="S144" s="148"/>
      <c r="T144" s="148"/>
      <c r="U144" s="148"/>
      <c r="V144" s="148"/>
      <c r="W144" s="148"/>
      <c r="X144" s="148"/>
      <c r="Y144" s="148"/>
      <c r="Z144" s="148"/>
    </row>
    <row r="145" spans="1:26" x14ac:dyDescent="0.25">
      <c r="A145" s="230"/>
      <c r="B145" s="49"/>
      <c r="C145" s="128" t="s">
        <v>5974</v>
      </c>
      <c r="D145" s="153">
        <f t="shared" si="7"/>
        <v>1</v>
      </c>
      <c r="E145" s="126">
        <v>1</v>
      </c>
      <c r="F145" s="126"/>
      <c r="G145" s="127"/>
      <c r="H145" s="253"/>
      <c r="I145" s="129"/>
      <c r="J145" s="230"/>
      <c r="K145" s="148"/>
      <c r="L145" s="148"/>
      <c r="M145" s="148"/>
      <c r="N145" s="148"/>
      <c r="O145" s="148"/>
      <c r="P145" s="148"/>
      <c r="Q145" s="148"/>
      <c r="R145" s="148"/>
      <c r="S145" s="148"/>
      <c r="T145" s="148"/>
      <c r="U145" s="148"/>
      <c r="V145" s="148"/>
      <c r="W145" s="148"/>
      <c r="X145" s="148"/>
      <c r="Y145" s="148"/>
      <c r="Z145" s="148"/>
    </row>
    <row r="146" spans="1:26" x14ac:dyDescent="0.25">
      <c r="A146" s="230"/>
      <c r="B146" s="49"/>
      <c r="C146" s="128" t="s">
        <v>5975</v>
      </c>
      <c r="D146" s="153">
        <f t="shared" si="7"/>
        <v>1</v>
      </c>
      <c r="E146" s="126">
        <v>1</v>
      </c>
      <c r="F146" s="126"/>
      <c r="G146" s="127"/>
      <c r="H146" s="253"/>
      <c r="I146" s="129"/>
      <c r="J146" s="230"/>
      <c r="K146" s="148"/>
      <c r="L146" s="148"/>
      <c r="M146" s="148"/>
      <c r="N146" s="148"/>
      <c r="O146" s="148"/>
      <c r="P146" s="148"/>
      <c r="Q146" s="148"/>
      <c r="R146" s="148"/>
      <c r="S146" s="148"/>
      <c r="T146" s="148"/>
      <c r="U146" s="148"/>
      <c r="V146" s="148"/>
      <c r="W146" s="148"/>
      <c r="X146" s="148"/>
      <c r="Y146" s="148"/>
      <c r="Z146" s="148"/>
    </row>
    <row r="147" spans="1:26" x14ac:dyDescent="0.25">
      <c r="A147" s="230"/>
      <c r="B147" s="49"/>
      <c r="C147" s="128" t="s">
        <v>5976</v>
      </c>
      <c r="D147" s="153">
        <f t="shared" si="7"/>
        <v>1</v>
      </c>
      <c r="E147" s="126">
        <v>1</v>
      </c>
      <c r="F147" s="126"/>
      <c r="G147" s="127"/>
      <c r="H147" s="253"/>
      <c r="I147" s="129"/>
      <c r="J147" s="230"/>
      <c r="K147" s="148"/>
      <c r="L147" s="148"/>
      <c r="M147" s="148"/>
      <c r="N147" s="148"/>
      <c r="O147" s="148"/>
      <c r="P147" s="148"/>
      <c r="Q147" s="148"/>
      <c r="R147" s="148"/>
      <c r="S147" s="148"/>
      <c r="T147" s="148"/>
      <c r="U147" s="148"/>
      <c r="V147" s="148"/>
      <c r="W147" s="148"/>
      <c r="X147" s="148"/>
      <c r="Y147" s="148"/>
      <c r="Z147" s="148"/>
    </row>
    <row r="148" spans="1:26" x14ac:dyDescent="0.25">
      <c r="A148" s="230"/>
      <c r="B148" s="49"/>
      <c r="C148" s="128" t="s">
        <v>5977</v>
      </c>
      <c r="D148" s="153">
        <f t="shared" si="7"/>
        <v>1</v>
      </c>
      <c r="E148" s="126">
        <v>1</v>
      </c>
      <c r="F148" s="126"/>
      <c r="G148" s="127"/>
      <c r="H148" s="253"/>
      <c r="I148" s="129"/>
      <c r="J148" s="230"/>
      <c r="K148" s="148"/>
      <c r="L148" s="148"/>
      <c r="M148" s="148"/>
      <c r="N148" s="148"/>
      <c r="O148" s="148"/>
      <c r="P148" s="148"/>
      <c r="Q148" s="148"/>
      <c r="R148" s="148"/>
      <c r="S148" s="148"/>
      <c r="T148" s="148"/>
      <c r="U148" s="148"/>
      <c r="V148" s="148"/>
      <c r="W148" s="148"/>
      <c r="X148" s="148"/>
      <c r="Y148" s="148"/>
      <c r="Z148" s="148"/>
    </row>
    <row r="149" spans="1:26" ht="24" x14ac:dyDescent="0.25">
      <c r="A149" s="230"/>
      <c r="B149" s="49"/>
      <c r="C149" s="128" t="s">
        <v>5978</v>
      </c>
      <c r="D149" s="153">
        <f t="shared" si="7"/>
        <v>1</v>
      </c>
      <c r="E149" s="126">
        <v>1</v>
      </c>
      <c r="F149" s="126"/>
      <c r="G149" s="127"/>
      <c r="H149" s="253"/>
      <c r="I149" s="129"/>
      <c r="J149" s="230"/>
      <c r="K149" s="148"/>
      <c r="L149" s="148"/>
      <c r="M149" s="148"/>
      <c r="N149" s="148"/>
      <c r="O149" s="148"/>
      <c r="P149" s="148"/>
      <c r="Q149" s="148"/>
      <c r="R149" s="148"/>
      <c r="S149" s="148"/>
      <c r="T149" s="148"/>
      <c r="U149" s="148"/>
      <c r="V149" s="148"/>
      <c r="W149" s="148"/>
      <c r="X149" s="148"/>
      <c r="Y149" s="148"/>
      <c r="Z149" s="148"/>
    </row>
    <row r="150" spans="1:26" ht="24" x14ac:dyDescent="0.25">
      <c r="A150" s="230"/>
      <c r="B150" s="49"/>
      <c r="C150" s="128" t="s">
        <v>5979</v>
      </c>
      <c r="D150" s="153">
        <f t="shared" si="7"/>
        <v>1</v>
      </c>
      <c r="E150" s="126">
        <v>1</v>
      </c>
      <c r="F150" s="126"/>
      <c r="G150" s="127"/>
      <c r="H150" s="253"/>
      <c r="I150" s="129"/>
      <c r="J150" s="230"/>
      <c r="K150" s="148"/>
      <c r="L150" s="148"/>
      <c r="M150" s="148"/>
      <c r="N150" s="148"/>
      <c r="O150" s="148"/>
      <c r="P150" s="148"/>
      <c r="Q150" s="148"/>
      <c r="R150" s="148"/>
      <c r="S150" s="148"/>
      <c r="T150" s="148"/>
      <c r="U150" s="148"/>
      <c r="V150" s="148"/>
      <c r="W150" s="148"/>
      <c r="X150" s="148"/>
      <c r="Y150" s="148"/>
      <c r="Z150" s="148"/>
    </row>
    <row r="151" spans="1:26" ht="24" x14ac:dyDescent="0.25">
      <c r="A151" s="230"/>
      <c r="B151" s="49"/>
      <c r="C151" s="128" t="s">
        <v>5980</v>
      </c>
      <c r="D151" s="153">
        <f t="shared" si="7"/>
        <v>1</v>
      </c>
      <c r="E151" s="126">
        <v>1</v>
      </c>
      <c r="F151" s="126"/>
      <c r="G151" s="127"/>
      <c r="H151" s="253"/>
      <c r="I151" s="129"/>
      <c r="J151" s="230"/>
      <c r="K151" s="148"/>
      <c r="L151" s="148"/>
      <c r="M151" s="148"/>
      <c r="N151" s="148"/>
      <c r="O151" s="148"/>
      <c r="P151" s="148"/>
      <c r="Q151" s="148"/>
      <c r="R151" s="148"/>
      <c r="S151" s="148"/>
      <c r="T151" s="148"/>
      <c r="U151" s="148"/>
      <c r="V151" s="148"/>
      <c r="W151" s="148"/>
      <c r="X151" s="148"/>
      <c r="Y151" s="148"/>
      <c r="Z151" s="148"/>
    </row>
    <row r="152" spans="1:26" x14ac:dyDescent="0.25">
      <c r="A152" s="230"/>
      <c r="B152" s="49"/>
      <c r="C152" s="124" t="s">
        <v>5981</v>
      </c>
      <c r="D152" s="153">
        <f t="shared" si="7"/>
        <v>1</v>
      </c>
      <c r="E152" s="126">
        <v>1</v>
      </c>
      <c r="F152" s="126"/>
      <c r="G152" s="127"/>
      <c r="H152" s="253"/>
      <c r="I152" s="129"/>
      <c r="J152" s="230"/>
      <c r="K152" s="148"/>
      <c r="L152" s="148"/>
      <c r="M152" s="148"/>
      <c r="N152" s="148"/>
      <c r="O152" s="148"/>
      <c r="P152" s="148"/>
      <c r="Q152" s="148"/>
      <c r="R152" s="148"/>
      <c r="S152" s="148"/>
      <c r="T152" s="148"/>
      <c r="U152" s="148"/>
      <c r="V152" s="148"/>
      <c r="W152" s="148"/>
      <c r="X152" s="148"/>
      <c r="Y152" s="148"/>
      <c r="Z152" s="148"/>
    </row>
    <row r="153" spans="1:26" ht="24" x14ac:dyDescent="0.25">
      <c r="A153" s="230"/>
      <c r="B153" s="49"/>
      <c r="C153" s="124" t="s">
        <v>5982</v>
      </c>
      <c r="D153" s="153">
        <f t="shared" si="7"/>
        <v>1</v>
      </c>
      <c r="E153" s="126">
        <v>1</v>
      </c>
      <c r="F153" s="126"/>
      <c r="G153" s="127"/>
      <c r="H153" s="253"/>
      <c r="I153" s="129"/>
      <c r="J153" s="230"/>
      <c r="K153" s="148"/>
      <c r="L153" s="148"/>
      <c r="M153" s="148"/>
      <c r="N153" s="148"/>
      <c r="O153" s="148"/>
      <c r="P153" s="148"/>
      <c r="Q153" s="148"/>
      <c r="R153" s="148"/>
      <c r="S153" s="148"/>
      <c r="T153" s="148"/>
      <c r="U153" s="148"/>
      <c r="V153" s="148"/>
      <c r="W153" s="148"/>
      <c r="X153" s="148"/>
      <c r="Y153" s="148"/>
      <c r="Z153" s="148"/>
    </row>
    <row r="154" spans="1:26" x14ac:dyDescent="0.25">
      <c r="A154" s="230"/>
      <c r="B154" s="49"/>
      <c r="C154" s="128" t="s">
        <v>5983</v>
      </c>
      <c r="D154" s="153">
        <f t="shared" si="7"/>
        <v>1</v>
      </c>
      <c r="E154" s="126">
        <v>1</v>
      </c>
      <c r="F154" s="126"/>
      <c r="G154" s="127"/>
      <c r="H154" s="253"/>
      <c r="I154" s="129"/>
      <c r="J154" s="230"/>
      <c r="K154" s="148"/>
      <c r="L154" s="148"/>
      <c r="M154" s="148"/>
      <c r="N154" s="148"/>
      <c r="O154" s="148"/>
      <c r="P154" s="148"/>
      <c r="Q154" s="148"/>
      <c r="R154" s="148"/>
      <c r="S154" s="148"/>
      <c r="T154" s="148"/>
      <c r="U154" s="148"/>
      <c r="V154" s="148"/>
      <c r="W154" s="148"/>
      <c r="X154" s="148"/>
      <c r="Y154" s="148"/>
      <c r="Z154" s="148"/>
    </row>
    <row r="155" spans="1:26" x14ac:dyDescent="0.25">
      <c r="A155" s="230"/>
      <c r="B155" s="49"/>
      <c r="C155" s="128" t="s">
        <v>5984</v>
      </c>
      <c r="D155" s="153">
        <f t="shared" si="7"/>
        <v>1</v>
      </c>
      <c r="E155" s="126">
        <v>1</v>
      </c>
      <c r="F155" s="126"/>
      <c r="G155" s="127"/>
      <c r="H155" s="253"/>
      <c r="I155" s="129"/>
      <c r="J155" s="230"/>
      <c r="K155" s="148"/>
      <c r="L155" s="148"/>
      <c r="M155" s="148"/>
      <c r="N155" s="148"/>
      <c r="O155" s="148"/>
      <c r="P155" s="148"/>
      <c r="Q155" s="148"/>
      <c r="R155" s="148"/>
      <c r="S155" s="148"/>
      <c r="T155" s="148"/>
      <c r="U155" s="148"/>
      <c r="V155" s="148"/>
      <c r="W155" s="148"/>
      <c r="X155" s="148"/>
      <c r="Y155" s="148"/>
      <c r="Z155" s="148"/>
    </row>
    <row r="156" spans="1:26" x14ac:dyDescent="0.25">
      <c r="A156" s="230"/>
      <c r="B156" s="49"/>
      <c r="C156" s="128" t="s">
        <v>5985</v>
      </c>
      <c r="D156" s="153">
        <f t="shared" si="7"/>
        <v>1</v>
      </c>
      <c r="E156" s="126">
        <v>1</v>
      </c>
      <c r="F156" s="126"/>
      <c r="G156" s="127"/>
      <c r="H156" s="253"/>
      <c r="I156" s="129"/>
      <c r="J156" s="230"/>
      <c r="K156" s="148"/>
      <c r="L156" s="148"/>
      <c r="M156" s="148"/>
      <c r="N156" s="148"/>
      <c r="O156" s="148"/>
      <c r="P156" s="148"/>
      <c r="Q156" s="148"/>
      <c r="R156" s="148"/>
      <c r="S156" s="148"/>
      <c r="T156" s="148"/>
      <c r="U156" s="148"/>
      <c r="V156" s="148"/>
      <c r="W156" s="148"/>
      <c r="X156" s="148"/>
      <c r="Y156" s="148"/>
      <c r="Z156" s="148"/>
    </row>
    <row r="157" spans="1:26" x14ac:dyDescent="0.25">
      <c r="A157" s="230"/>
      <c r="B157" s="49"/>
      <c r="C157" s="128" t="s">
        <v>5986</v>
      </c>
      <c r="D157" s="153">
        <f t="shared" si="7"/>
        <v>1</v>
      </c>
      <c r="E157" s="126">
        <v>1</v>
      </c>
      <c r="F157" s="126"/>
      <c r="G157" s="127"/>
      <c r="H157" s="253"/>
      <c r="I157" s="129"/>
      <c r="J157" s="230"/>
      <c r="K157" s="148"/>
      <c r="L157" s="148"/>
      <c r="M157" s="148"/>
      <c r="N157" s="148"/>
      <c r="O157" s="148"/>
      <c r="P157" s="148"/>
      <c r="Q157" s="148"/>
      <c r="R157" s="148"/>
      <c r="S157" s="148"/>
      <c r="T157" s="148"/>
      <c r="U157" s="148"/>
      <c r="V157" s="148"/>
      <c r="W157" s="148"/>
      <c r="X157" s="148"/>
      <c r="Y157" s="148"/>
      <c r="Z157" s="148"/>
    </row>
    <row r="158" spans="1:26" x14ac:dyDescent="0.25">
      <c r="A158" s="230"/>
      <c r="B158" s="49"/>
      <c r="C158" s="128" t="s">
        <v>5987</v>
      </c>
      <c r="D158" s="153">
        <f t="shared" si="7"/>
        <v>1</v>
      </c>
      <c r="E158" s="126">
        <v>1</v>
      </c>
      <c r="F158" s="126"/>
      <c r="G158" s="127"/>
      <c r="H158" s="253"/>
      <c r="I158" s="129"/>
      <c r="J158" s="230"/>
      <c r="K158" s="148"/>
      <c r="L158" s="148"/>
      <c r="M158" s="148"/>
      <c r="N158" s="148"/>
      <c r="O158" s="148"/>
      <c r="P158" s="148"/>
      <c r="Q158" s="148"/>
      <c r="R158" s="148"/>
      <c r="S158" s="148"/>
      <c r="T158" s="148"/>
      <c r="U158" s="148"/>
      <c r="V158" s="148"/>
      <c r="W158" s="148"/>
      <c r="X158" s="148"/>
      <c r="Y158" s="148"/>
      <c r="Z158" s="148"/>
    </row>
    <row r="159" spans="1:26" x14ac:dyDescent="0.25">
      <c r="A159" s="230"/>
      <c r="B159" s="49"/>
      <c r="C159" s="128" t="s">
        <v>5988</v>
      </c>
      <c r="D159" s="153">
        <f t="shared" si="7"/>
        <v>1</v>
      </c>
      <c r="E159" s="126">
        <v>1</v>
      </c>
      <c r="F159" s="126"/>
      <c r="G159" s="127"/>
      <c r="H159" s="253"/>
      <c r="I159" s="129"/>
      <c r="J159" s="230"/>
      <c r="K159" s="148"/>
      <c r="L159" s="148"/>
      <c r="M159" s="148"/>
      <c r="N159" s="148"/>
      <c r="O159" s="148"/>
      <c r="P159" s="148"/>
      <c r="Q159" s="148"/>
      <c r="R159" s="148"/>
      <c r="S159" s="148"/>
      <c r="T159" s="148"/>
      <c r="U159" s="148"/>
      <c r="V159" s="148"/>
      <c r="W159" s="148"/>
      <c r="X159" s="148"/>
      <c r="Y159" s="148"/>
      <c r="Z159" s="148"/>
    </row>
    <row r="160" spans="1:26" x14ac:dyDescent="0.25">
      <c r="A160" s="230"/>
      <c r="B160" s="49"/>
      <c r="C160" s="128" t="s">
        <v>5989</v>
      </c>
      <c r="D160" s="153">
        <f t="shared" si="7"/>
        <v>1</v>
      </c>
      <c r="E160" s="126">
        <v>1</v>
      </c>
      <c r="F160" s="126"/>
      <c r="G160" s="127"/>
      <c r="H160" s="253"/>
      <c r="I160" s="129"/>
      <c r="J160" s="230"/>
      <c r="K160" s="148"/>
      <c r="L160" s="148"/>
      <c r="M160" s="148"/>
      <c r="N160" s="148"/>
      <c r="O160" s="148"/>
      <c r="P160" s="148"/>
      <c r="Q160" s="148"/>
      <c r="R160" s="148"/>
      <c r="S160" s="148"/>
      <c r="T160" s="148"/>
      <c r="U160" s="148"/>
      <c r="V160" s="148"/>
      <c r="W160" s="148"/>
      <c r="X160" s="148"/>
      <c r="Y160" s="148"/>
      <c r="Z160" s="148"/>
    </row>
    <row r="161" spans="1:26" x14ac:dyDescent="0.25">
      <c r="A161" s="230"/>
      <c r="B161" s="49"/>
      <c r="C161" s="128" t="s">
        <v>5990</v>
      </c>
      <c r="D161" s="153">
        <f t="shared" si="7"/>
        <v>1</v>
      </c>
      <c r="E161" s="126">
        <v>1</v>
      </c>
      <c r="F161" s="126"/>
      <c r="G161" s="127"/>
      <c r="H161" s="253"/>
      <c r="I161" s="129"/>
      <c r="J161" s="230"/>
      <c r="K161" s="148"/>
      <c r="L161" s="148"/>
      <c r="M161" s="148"/>
      <c r="N161" s="148"/>
      <c r="O161" s="148"/>
      <c r="P161" s="148"/>
      <c r="Q161" s="148"/>
      <c r="R161" s="148"/>
      <c r="S161" s="148"/>
      <c r="T161" s="148"/>
      <c r="U161" s="148"/>
      <c r="V161" s="148"/>
      <c r="W161" s="148"/>
      <c r="X161" s="148"/>
      <c r="Y161" s="148"/>
      <c r="Z161" s="148"/>
    </row>
    <row r="162" spans="1:26" x14ac:dyDescent="0.25">
      <c r="A162" s="230"/>
      <c r="B162" s="49"/>
      <c r="C162" s="128" t="s">
        <v>5991</v>
      </c>
      <c r="D162" s="153">
        <f t="shared" si="7"/>
        <v>1</v>
      </c>
      <c r="E162" s="126">
        <v>1</v>
      </c>
      <c r="F162" s="126"/>
      <c r="G162" s="127"/>
      <c r="H162" s="253"/>
      <c r="I162" s="129"/>
      <c r="J162" s="230"/>
      <c r="K162" s="148"/>
      <c r="L162" s="148"/>
      <c r="M162" s="148"/>
      <c r="N162" s="148"/>
      <c r="O162" s="148"/>
      <c r="P162" s="148"/>
      <c r="Q162" s="148"/>
      <c r="R162" s="148"/>
      <c r="S162" s="148"/>
      <c r="T162" s="148"/>
      <c r="U162" s="148"/>
      <c r="V162" s="148"/>
      <c r="W162" s="148"/>
      <c r="X162" s="148"/>
      <c r="Y162" s="148"/>
      <c r="Z162" s="148"/>
    </row>
    <row r="163" spans="1:26" x14ac:dyDescent="0.25">
      <c r="A163" s="230"/>
      <c r="B163" s="49"/>
      <c r="C163" s="128" t="s">
        <v>5992</v>
      </c>
      <c r="D163" s="153">
        <f t="shared" si="7"/>
        <v>1</v>
      </c>
      <c r="E163" s="126">
        <v>1</v>
      </c>
      <c r="F163" s="126"/>
      <c r="G163" s="127"/>
      <c r="H163" s="253"/>
      <c r="I163" s="129"/>
      <c r="J163" s="230"/>
      <c r="K163" s="148"/>
      <c r="L163" s="148"/>
      <c r="M163" s="148"/>
      <c r="N163" s="148"/>
      <c r="O163" s="148"/>
      <c r="P163" s="148"/>
      <c r="Q163" s="148"/>
      <c r="R163" s="148"/>
      <c r="S163" s="148"/>
      <c r="T163" s="148"/>
      <c r="U163" s="148"/>
      <c r="V163" s="148"/>
      <c r="W163" s="148"/>
      <c r="X163" s="148"/>
      <c r="Y163" s="148"/>
      <c r="Z163" s="148"/>
    </row>
    <row r="164" spans="1:26" x14ac:dyDescent="0.25">
      <c r="A164" s="230"/>
      <c r="B164" s="49"/>
      <c r="C164" s="128" t="s">
        <v>5993</v>
      </c>
      <c r="D164" s="153">
        <f t="shared" si="7"/>
        <v>1</v>
      </c>
      <c r="E164" s="126">
        <v>1</v>
      </c>
      <c r="F164" s="126"/>
      <c r="G164" s="127"/>
      <c r="H164" s="253"/>
      <c r="I164" s="129"/>
      <c r="J164" s="230"/>
      <c r="K164" s="148"/>
      <c r="L164" s="148"/>
      <c r="M164" s="148"/>
      <c r="N164" s="148"/>
      <c r="O164" s="148"/>
      <c r="P164" s="148"/>
      <c r="Q164" s="148"/>
      <c r="R164" s="148"/>
      <c r="S164" s="148"/>
      <c r="T164" s="148"/>
      <c r="U164" s="148"/>
      <c r="V164" s="148"/>
      <c r="W164" s="148"/>
      <c r="X164" s="148"/>
      <c r="Y164" s="148"/>
      <c r="Z164" s="148"/>
    </row>
    <row r="165" spans="1:26" ht="24" x14ac:dyDescent="0.25">
      <c r="A165" s="230"/>
      <c r="B165" s="49"/>
      <c r="C165" s="128" t="s">
        <v>5994</v>
      </c>
      <c r="D165" s="153">
        <f t="shared" si="7"/>
        <v>1</v>
      </c>
      <c r="E165" s="126">
        <v>1</v>
      </c>
      <c r="F165" s="126"/>
      <c r="G165" s="127"/>
      <c r="H165" s="253"/>
      <c r="I165" s="129"/>
      <c r="J165" s="230"/>
      <c r="K165" s="148"/>
      <c r="L165" s="148"/>
      <c r="M165" s="148"/>
      <c r="N165" s="148"/>
      <c r="O165" s="148"/>
      <c r="P165" s="148"/>
      <c r="Q165" s="148"/>
      <c r="R165" s="148"/>
      <c r="S165" s="148"/>
      <c r="T165" s="148"/>
      <c r="U165" s="148"/>
      <c r="V165" s="148"/>
      <c r="W165" s="148"/>
      <c r="X165" s="148"/>
      <c r="Y165" s="148"/>
      <c r="Z165" s="148"/>
    </row>
    <row r="166" spans="1:26" x14ac:dyDescent="0.25">
      <c r="A166" s="230"/>
      <c r="B166" s="49"/>
      <c r="C166" s="128" t="s">
        <v>5995</v>
      </c>
      <c r="D166" s="153">
        <f t="shared" si="7"/>
        <v>1</v>
      </c>
      <c r="E166" s="126">
        <v>1</v>
      </c>
      <c r="F166" s="126"/>
      <c r="G166" s="127"/>
      <c r="H166" s="253"/>
      <c r="I166" s="129"/>
      <c r="J166" s="230"/>
      <c r="K166" s="148"/>
      <c r="L166" s="148"/>
      <c r="M166" s="148"/>
      <c r="N166" s="148"/>
      <c r="O166" s="148"/>
      <c r="P166" s="148"/>
      <c r="Q166" s="148"/>
      <c r="R166" s="148"/>
      <c r="S166" s="148"/>
      <c r="T166" s="148"/>
      <c r="U166" s="148"/>
      <c r="V166" s="148"/>
      <c r="W166" s="148"/>
      <c r="X166" s="148"/>
      <c r="Y166" s="148"/>
      <c r="Z166" s="148"/>
    </row>
    <row r="167" spans="1:26" x14ac:dyDescent="0.25">
      <c r="A167" s="230"/>
      <c r="B167" s="49"/>
      <c r="C167" s="128" t="s">
        <v>5996</v>
      </c>
      <c r="D167" s="153">
        <f t="shared" si="7"/>
        <v>1</v>
      </c>
      <c r="E167" s="126">
        <v>1</v>
      </c>
      <c r="F167" s="126"/>
      <c r="G167" s="127"/>
      <c r="H167" s="253"/>
      <c r="I167" s="129"/>
      <c r="J167" s="230"/>
      <c r="K167" s="148"/>
      <c r="L167" s="148"/>
      <c r="M167" s="148"/>
      <c r="N167" s="148"/>
      <c r="O167" s="148"/>
      <c r="P167" s="148"/>
      <c r="Q167" s="148"/>
      <c r="R167" s="148"/>
      <c r="S167" s="148"/>
      <c r="T167" s="148"/>
      <c r="U167" s="148"/>
      <c r="V167" s="148"/>
      <c r="W167" s="148"/>
      <c r="X167" s="148"/>
      <c r="Y167" s="148"/>
      <c r="Z167" s="148"/>
    </row>
    <row r="168" spans="1:26" x14ac:dyDescent="0.25">
      <c r="A168" s="230"/>
      <c r="B168" s="49"/>
      <c r="C168" s="128" t="s">
        <v>5997</v>
      </c>
      <c r="D168" s="153">
        <f t="shared" si="7"/>
        <v>1</v>
      </c>
      <c r="E168" s="126">
        <v>1</v>
      </c>
      <c r="F168" s="126"/>
      <c r="G168" s="127"/>
      <c r="H168" s="253"/>
      <c r="I168" s="129"/>
      <c r="J168" s="230"/>
      <c r="K168" s="148"/>
      <c r="L168" s="148"/>
      <c r="M168" s="148"/>
      <c r="N168" s="148"/>
      <c r="O168" s="148"/>
      <c r="P168" s="148"/>
      <c r="Q168" s="148"/>
      <c r="R168" s="148"/>
      <c r="S168" s="148"/>
      <c r="T168" s="148"/>
      <c r="U168" s="148"/>
      <c r="V168" s="148"/>
      <c r="W168" s="148"/>
      <c r="X168" s="148"/>
      <c r="Y168" s="148"/>
      <c r="Z168" s="148"/>
    </row>
    <row r="169" spans="1:26" ht="24" x14ac:dyDescent="0.25">
      <c r="A169" s="230"/>
      <c r="B169" s="49"/>
      <c r="C169" s="128" t="s">
        <v>5998</v>
      </c>
      <c r="D169" s="153">
        <f t="shared" si="7"/>
        <v>1</v>
      </c>
      <c r="E169" s="126">
        <v>1</v>
      </c>
      <c r="F169" s="126"/>
      <c r="G169" s="127"/>
      <c r="H169" s="253"/>
      <c r="I169" s="129"/>
      <c r="J169" s="230"/>
      <c r="K169" s="148"/>
      <c r="L169" s="148"/>
      <c r="M169" s="148"/>
      <c r="N169" s="148"/>
      <c r="O169" s="148"/>
      <c r="P169" s="148"/>
      <c r="Q169" s="148"/>
      <c r="R169" s="148"/>
      <c r="S169" s="148"/>
      <c r="T169" s="148"/>
      <c r="U169" s="148"/>
      <c r="V169" s="148"/>
      <c r="W169" s="148"/>
      <c r="X169" s="148"/>
      <c r="Y169" s="148"/>
      <c r="Z169" s="148"/>
    </row>
    <row r="170" spans="1:26" x14ac:dyDescent="0.25">
      <c r="A170" s="230"/>
      <c r="B170" s="49"/>
      <c r="C170" s="128" t="s">
        <v>5999</v>
      </c>
      <c r="D170" s="153">
        <f t="shared" si="7"/>
        <v>1</v>
      </c>
      <c r="E170" s="126">
        <v>1</v>
      </c>
      <c r="F170" s="126"/>
      <c r="G170" s="127"/>
      <c r="H170" s="253"/>
      <c r="I170" s="129"/>
      <c r="J170" s="230"/>
      <c r="K170" s="148"/>
      <c r="L170" s="148"/>
      <c r="M170" s="148"/>
      <c r="N170" s="148"/>
      <c r="O170" s="148"/>
      <c r="P170" s="148"/>
      <c r="Q170" s="148"/>
      <c r="R170" s="148"/>
      <c r="S170" s="148"/>
      <c r="T170" s="148"/>
      <c r="U170" s="148"/>
      <c r="V170" s="148"/>
      <c r="W170" s="148"/>
      <c r="X170" s="148"/>
      <c r="Y170" s="148"/>
      <c r="Z170" s="148"/>
    </row>
    <row r="171" spans="1:26" x14ac:dyDescent="0.25">
      <c r="A171" s="230"/>
      <c r="B171" s="49"/>
      <c r="C171" s="128" t="s">
        <v>6000</v>
      </c>
      <c r="D171" s="153">
        <f t="shared" si="7"/>
        <v>1</v>
      </c>
      <c r="E171" s="126">
        <v>1</v>
      </c>
      <c r="F171" s="126"/>
      <c r="G171" s="127"/>
      <c r="H171" s="253"/>
      <c r="I171" s="129"/>
      <c r="J171" s="230"/>
      <c r="K171" s="148"/>
      <c r="L171" s="148"/>
      <c r="M171" s="148"/>
      <c r="N171" s="148"/>
      <c r="O171" s="148"/>
      <c r="P171" s="148"/>
      <c r="Q171" s="148"/>
      <c r="R171" s="148"/>
      <c r="S171" s="148"/>
      <c r="T171" s="148"/>
      <c r="U171" s="148"/>
      <c r="V171" s="148"/>
      <c r="W171" s="148"/>
      <c r="X171" s="148"/>
      <c r="Y171" s="148"/>
      <c r="Z171" s="148"/>
    </row>
    <row r="172" spans="1:26" x14ac:dyDescent="0.25">
      <c r="A172" s="230"/>
      <c r="B172" s="49"/>
      <c r="C172" s="128" t="s">
        <v>6001</v>
      </c>
      <c r="D172" s="153">
        <f t="shared" si="7"/>
        <v>1</v>
      </c>
      <c r="E172" s="126">
        <v>1</v>
      </c>
      <c r="F172" s="126"/>
      <c r="G172" s="127"/>
      <c r="H172" s="253"/>
      <c r="I172" s="129"/>
      <c r="J172" s="230"/>
      <c r="K172" s="148"/>
      <c r="L172" s="148"/>
      <c r="M172" s="148"/>
      <c r="N172" s="148"/>
      <c r="O172" s="148"/>
      <c r="P172" s="148"/>
      <c r="Q172" s="148"/>
      <c r="R172" s="148"/>
      <c r="S172" s="148"/>
      <c r="T172" s="148"/>
      <c r="U172" s="148"/>
      <c r="V172" s="148"/>
      <c r="W172" s="148"/>
      <c r="X172" s="148"/>
      <c r="Y172" s="148"/>
      <c r="Z172" s="148"/>
    </row>
    <row r="173" spans="1:26" ht="24" x14ac:dyDescent="0.25">
      <c r="A173" s="230"/>
      <c r="B173" s="49"/>
      <c r="C173" s="128" t="s">
        <v>6002</v>
      </c>
      <c r="D173" s="153">
        <f t="shared" si="7"/>
        <v>1</v>
      </c>
      <c r="E173" s="126">
        <v>1</v>
      </c>
      <c r="F173" s="126"/>
      <c r="G173" s="127"/>
      <c r="H173" s="253"/>
      <c r="I173" s="129"/>
      <c r="J173" s="230"/>
      <c r="K173" s="148"/>
      <c r="L173" s="148"/>
      <c r="M173" s="148"/>
      <c r="N173" s="148"/>
      <c r="O173" s="148"/>
      <c r="P173" s="148"/>
      <c r="Q173" s="148"/>
      <c r="R173" s="148"/>
      <c r="S173" s="148"/>
      <c r="T173" s="148"/>
      <c r="U173" s="148"/>
      <c r="V173" s="148"/>
      <c r="W173" s="148"/>
      <c r="X173" s="148"/>
      <c r="Y173" s="148"/>
      <c r="Z173" s="148"/>
    </row>
    <row r="174" spans="1:26" x14ac:dyDescent="0.25">
      <c r="A174" s="230"/>
      <c r="B174" s="49"/>
      <c r="C174" s="128" t="s">
        <v>6003</v>
      </c>
      <c r="D174" s="153">
        <f t="shared" si="7"/>
        <v>1</v>
      </c>
      <c r="E174" s="126">
        <v>1</v>
      </c>
      <c r="F174" s="126"/>
      <c r="G174" s="127"/>
      <c r="H174" s="253"/>
      <c r="I174" s="129"/>
      <c r="J174" s="230"/>
      <c r="K174" s="148"/>
      <c r="L174" s="148"/>
      <c r="M174" s="148"/>
      <c r="N174" s="148"/>
      <c r="O174" s="148"/>
      <c r="P174" s="148"/>
      <c r="Q174" s="148"/>
      <c r="R174" s="148"/>
      <c r="S174" s="148"/>
      <c r="T174" s="148"/>
      <c r="U174" s="148"/>
      <c r="V174" s="148"/>
      <c r="W174" s="148"/>
      <c r="X174" s="148"/>
      <c r="Y174" s="148"/>
      <c r="Z174" s="148"/>
    </row>
    <row r="175" spans="1:26" ht="24" x14ac:dyDescent="0.25">
      <c r="A175" s="230"/>
      <c r="B175" s="49"/>
      <c r="C175" s="128" t="s">
        <v>6004</v>
      </c>
      <c r="D175" s="153">
        <f t="shared" si="7"/>
        <v>1</v>
      </c>
      <c r="E175" s="126">
        <v>1</v>
      </c>
      <c r="F175" s="126"/>
      <c r="G175" s="127"/>
      <c r="H175" s="253"/>
      <c r="I175" s="129"/>
      <c r="J175" s="230"/>
      <c r="K175" s="148"/>
      <c r="L175" s="148"/>
      <c r="M175" s="148"/>
      <c r="N175" s="148"/>
      <c r="O175" s="148"/>
      <c r="P175" s="148"/>
      <c r="Q175" s="148"/>
      <c r="R175" s="148"/>
      <c r="S175" s="148"/>
      <c r="T175" s="148"/>
      <c r="U175" s="148"/>
      <c r="V175" s="148"/>
      <c r="W175" s="148"/>
      <c r="X175" s="148"/>
      <c r="Y175" s="148"/>
      <c r="Z175" s="148"/>
    </row>
    <row r="176" spans="1:26" ht="24" x14ac:dyDescent="0.25">
      <c r="A176" s="230"/>
      <c r="B176" s="49"/>
      <c r="C176" s="128" t="s">
        <v>6005</v>
      </c>
      <c r="D176" s="153">
        <f t="shared" si="7"/>
        <v>1</v>
      </c>
      <c r="E176" s="126">
        <v>1</v>
      </c>
      <c r="F176" s="126"/>
      <c r="G176" s="127"/>
      <c r="H176" s="253"/>
      <c r="I176" s="129"/>
      <c r="J176" s="230"/>
      <c r="K176" s="148"/>
      <c r="L176" s="148"/>
      <c r="M176" s="148"/>
      <c r="N176" s="148"/>
      <c r="O176" s="148"/>
      <c r="P176" s="148"/>
      <c r="Q176" s="148"/>
      <c r="R176" s="148"/>
      <c r="S176" s="148"/>
      <c r="T176" s="148"/>
      <c r="U176" s="148"/>
      <c r="V176" s="148"/>
      <c r="W176" s="148"/>
      <c r="X176" s="148"/>
      <c r="Y176" s="148"/>
      <c r="Z176" s="148"/>
    </row>
    <row r="177" spans="1:26" ht="24" x14ac:dyDescent="0.25">
      <c r="A177" s="230"/>
      <c r="B177" s="49"/>
      <c r="C177" s="128" t="s">
        <v>6006</v>
      </c>
      <c r="D177" s="153">
        <f t="shared" si="7"/>
        <v>1</v>
      </c>
      <c r="E177" s="126">
        <v>1</v>
      </c>
      <c r="F177" s="126"/>
      <c r="G177" s="127"/>
      <c r="H177" s="253"/>
      <c r="I177" s="129"/>
      <c r="J177" s="230"/>
      <c r="K177" s="148"/>
      <c r="L177" s="148"/>
      <c r="M177" s="148"/>
      <c r="N177" s="148"/>
      <c r="O177" s="148"/>
      <c r="P177" s="148"/>
      <c r="Q177" s="148"/>
      <c r="R177" s="148"/>
      <c r="S177" s="148"/>
      <c r="T177" s="148"/>
      <c r="U177" s="148"/>
      <c r="V177" s="148"/>
      <c r="W177" s="148"/>
      <c r="X177" s="148"/>
      <c r="Y177" s="148"/>
      <c r="Z177" s="148"/>
    </row>
    <row r="178" spans="1:26" ht="24" x14ac:dyDescent="0.25">
      <c r="A178" s="230"/>
      <c r="B178" s="49"/>
      <c r="C178" s="128" t="s">
        <v>6007</v>
      </c>
      <c r="D178" s="153">
        <f>IF(E178="Justificado",0,1)</f>
        <v>1</v>
      </c>
      <c r="E178" s="126">
        <v>1</v>
      </c>
      <c r="F178" s="126"/>
      <c r="G178" s="127"/>
      <c r="H178" s="253"/>
      <c r="I178" s="129"/>
      <c r="J178" s="230"/>
      <c r="K178" s="148"/>
      <c r="L178" s="148"/>
      <c r="M178" s="148"/>
      <c r="N178" s="148"/>
      <c r="O178" s="148"/>
      <c r="P178" s="148"/>
      <c r="Q178" s="148"/>
      <c r="R178" s="148"/>
      <c r="S178" s="148"/>
      <c r="T178" s="148"/>
      <c r="U178" s="148"/>
      <c r="V178" s="148"/>
      <c r="W178" s="148"/>
      <c r="X178" s="148"/>
      <c r="Y178" s="148"/>
      <c r="Z178" s="148"/>
    </row>
    <row r="179" spans="1:26" x14ac:dyDescent="0.25">
      <c r="A179" s="230"/>
      <c r="B179" s="49"/>
      <c r="C179" s="234"/>
      <c r="D179" s="253"/>
      <c r="E179" s="253"/>
      <c r="F179" s="253"/>
      <c r="G179" s="253"/>
      <c r="H179" s="253"/>
      <c r="I179" s="129"/>
      <c r="J179" s="230"/>
      <c r="K179" s="148"/>
      <c r="L179" s="148"/>
      <c r="M179" s="148"/>
      <c r="N179" s="148"/>
      <c r="O179" s="148"/>
      <c r="P179" s="148"/>
      <c r="Q179" s="148"/>
      <c r="R179" s="148"/>
      <c r="S179" s="148"/>
      <c r="T179" s="148"/>
      <c r="U179" s="148"/>
      <c r="V179" s="148"/>
      <c r="W179" s="148"/>
      <c r="X179" s="148"/>
      <c r="Y179" s="148"/>
      <c r="Z179" s="148"/>
    </row>
    <row r="180" spans="1:26" x14ac:dyDescent="0.25">
      <c r="A180" s="230"/>
      <c r="B180" s="49"/>
      <c r="C180" s="234" t="s">
        <v>1480</v>
      </c>
      <c r="D180" s="253"/>
      <c r="E180" s="253"/>
      <c r="F180" s="253"/>
      <c r="G180" s="253"/>
      <c r="H180" s="253"/>
      <c r="I180" s="129"/>
      <c r="J180" s="230"/>
      <c r="K180" s="148"/>
      <c r="L180" s="148"/>
      <c r="M180" s="148"/>
      <c r="N180" s="148"/>
      <c r="O180" s="148"/>
      <c r="P180" s="148"/>
      <c r="Q180" s="148"/>
      <c r="R180" s="148"/>
      <c r="S180" s="148"/>
      <c r="T180" s="148"/>
      <c r="U180" s="148"/>
      <c r="V180" s="148"/>
      <c r="W180" s="148"/>
      <c r="X180" s="148"/>
      <c r="Y180" s="148"/>
      <c r="Z180" s="148"/>
    </row>
    <row r="181" spans="1:26" x14ac:dyDescent="0.25">
      <c r="A181" s="230"/>
      <c r="B181" s="49"/>
      <c r="C181" s="234"/>
      <c r="D181" s="253"/>
      <c r="E181" s="253"/>
      <c r="F181" s="253"/>
      <c r="G181" s="253"/>
      <c r="H181" s="253"/>
      <c r="I181" s="129"/>
      <c r="J181" s="230"/>
      <c r="K181" s="148"/>
      <c r="L181" s="148"/>
      <c r="M181" s="148"/>
      <c r="N181" s="148"/>
      <c r="O181" s="148"/>
      <c r="P181" s="148"/>
      <c r="Q181" s="148"/>
      <c r="R181" s="148"/>
      <c r="S181" s="148"/>
      <c r="T181" s="148"/>
      <c r="U181" s="148"/>
      <c r="V181" s="148"/>
      <c r="W181" s="148"/>
      <c r="X181" s="148"/>
      <c r="Y181" s="148"/>
      <c r="Z181" s="148"/>
    </row>
    <row r="182" spans="1:26" x14ac:dyDescent="0.25">
      <c r="A182" s="230"/>
      <c r="B182" s="49"/>
      <c r="C182" s="232" t="s">
        <v>726</v>
      </c>
      <c r="D182" s="231"/>
      <c r="E182" s="231" t="s">
        <v>1485</v>
      </c>
      <c r="F182" s="231" t="s">
        <v>712</v>
      </c>
      <c r="G182" s="231" t="s">
        <v>1486</v>
      </c>
      <c r="H182" s="253"/>
      <c r="I182" s="129"/>
      <c r="J182" s="230"/>
      <c r="K182" s="148"/>
      <c r="L182" s="148"/>
      <c r="M182" s="148"/>
      <c r="N182" s="148"/>
      <c r="O182" s="148"/>
      <c r="P182" s="148"/>
      <c r="Q182" s="148"/>
      <c r="R182" s="148"/>
      <c r="S182" s="148"/>
      <c r="T182" s="148"/>
      <c r="U182" s="148"/>
      <c r="V182" s="148"/>
      <c r="W182" s="148"/>
      <c r="X182" s="148"/>
      <c r="Y182" s="148"/>
      <c r="Z182" s="148"/>
    </row>
    <row r="183" spans="1:26" x14ac:dyDescent="0.25">
      <c r="A183" s="230"/>
      <c r="B183" s="49"/>
      <c r="C183" s="130" t="s">
        <v>6008</v>
      </c>
      <c r="D183" s="153">
        <f t="shared" ref="D183:D189" si="8">IF(E183="Justificado",0,1)</f>
        <v>1</v>
      </c>
      <c r="E183" s="126">
        <v>1</v>
      </c>
      <c r="F183" s="126"/>
      <c r="G183" s="127"/>
      <c r="H183" s="253"/>
      <c r="I183" s="129"/>
      <c r="J183" s="230"/>
      <c r="K183" s="148"/>
      <c r="L183" s="148"/>
      <c r="M183" s="148"/>
      <c r="N183" s="148"/>
      <c r="O183" s="148"/>
      <c r="P183" s="148"/>
      <c r="Q183" s="148"/>
      <c r="R183" s="148"/>
      <c r="S183" s="148"/>
      <c r="T183" s="148"/>
      <c r="U183" s="148"/>
      <c r="V183" s="148"/>
      <c r="W183" s="148"/>
      <c r="X183" s="148"/>
      <c r="Y183" s="148"/>
      <c r="Z183" s="148"/>
    </row>
    <row r="184" spans="1:26" ht="36" x14ac:dyDescent="0.25">
      <c r="A184" s="230"/>
      <c r="B184" s="49"/>
      <c r="C184" s="124" t="s">
        <v>6009</v>
      </c>
      <c r="D184" s="153">
        <f t="shared" si="8"/>
        <v>1</v>
      </c>
      <c r="E184" s="126">
        <v>1</v>
      </c>
      <c r="F184" s="126"/>
      <c r="G184" s="127"/>
      <c r="H184" s="253"/>
      <c r="I184" s="129"/>
      <c r="J184" s="230"/>
      <c r="K184" s="148"/>
      <c r="L184" s="148"/>
      <c r="M184" s="148"/>
      <c r="N184" s="148"/>
      <c r="O184" s="148"/>
      <c r="P184" s="148"/>
      <c r="Q184" s="148"/>
      <c r="R184" s="148"/>
      <c r="S184" s="148"/>
      <c r="T184" s="148"/>
      <c r="U184" s="148"/>
      <c r="V184" s="148"/>
      <c r="W184" s="148"/>
      <c r="X184" s="148"/>
      <c r="Y184" s="148"/>
      <c r="Z184" s="148"/>
    </row>
    <row r="185" spans="1:26" ht="36" x14ac:dyDescent="0.25">
      <c r="A185" s="230"/>
      <c r="B185" s="49"/>
      <c r="C185" s="124" t="s">
        <v>6010</v>
      </c>
      <c r="D185" s="153">
        <f t="shared" si="8"/>
        <v>1</v>
      </c>
      <c r="E185" s="126">
        <v>1</v>
      </c>
      <c r="F185" s="126"/>
      <c r="G185" s="127"/>
      <c r="H185" s="253"/>
      <c r="I185" s="129"/>
      <c r="J185" s="230"/>
      <c r="K185" s="148"/>
      <c r="L185" s="148"/>
      <c r="M185" s="148"/>
      <c r="N185" s="148"/>
      <c r="O185" s="148"/>
      <c r="P185" s="148"/>
      <c r="Q185" s="148"/>
      <c r="R185" s="148"/>
      <c r="S185" s="148"/>
      <c r="T185" s="148"/>
      <c r="U185" s="148"/>
      <c r="V185" s="148"/>
      <c r="W185" s="148"/>
      <c r="X185" s="148"/>
      <c r="Y185" s="148"/>
      <c r="Z185" s="148"/>
    </row>
    <row r="186" spans="1:26" ht="36" x14ac:dyDescent="0.25">
      <c r="A186" s="230"/>
      <c r="B186" s="49"/>
      <c r="C186" s="124" t="s">
        <v>6011</v>
      </c>
      <c r="D186" s="153">
        <f t="shared" si="8"/>
        <v>1</v>
      </c>
      <c r="E186" s="126">
        <v>1</v>
      </c>
      <c r="F186" s="126"/>
      <c r="G186" s="127"/>
      <c r="H186" s="253"/>
      <c r="I186" s="129"/>
      <c r="J186" s="230"/>
      <c r="K186" s="148"/>
      <c r="L186" s="148"/>
      <c r="M186" s="148"/>
      <c r="N186" s="148"/>
      <c r="O186" s="148"/>
      <c r="P186" s="148"/>
      <c r="Q186" s="148"/>
      <c r="R186" s="148"/>
      <c r="S186" s="148"/>
      <c r="T186" s="148"/>
      <c r="U186" s="148"/>
      <c r="V186" s="148"/>
      <c r="W186" s="148"/>
      <c r="X186" s="148"/>
      <c r="Y186" s="148"/>
      <c r="Z186" s="148"/>
    </row>
    <row r="187" spans="1:26" ht="24" x14ac:dyDescent="0.25">
      <c r="A187" s="230"/>
      <c r="B187" s="49"/>
      <c r="C187" s="124" t="s">
        <v>6012</v>
      </c>
      <c r="D187" s="153">
        <f t="shared" si="8"/>
        <v>1</v>
      </c>
      <c r="E187" s="126">
        <v>1</v>
      </c>
      <c r="F187" s="126"/>
      <c r="G187" s="127"/>
      <c r="H187" s="253"/>
      <c r="I187" s="129"/>
      <c r="J187" s="230"/>
      <c r="K187" s="148"/>
      <c r="L187" s="148"/>
      <c r="M187" s="148"/>
      <c r="N187" s="148"/>
      <c r="O187" s="148"/>
      <c r="P187" s="148"/>
      <c r="Q187" s="148"/>
      <c r="R187" s="148"/>
      <c r="S187" s="148"/>
      <c r="T187" s="148"/>
      <c r="U187" s="148"/>
      <c r="V187" s="148"/>
      <c r="W187" s="148"/>
      <c r="X187" s="148"/>
      <c r="Y187" s="148"/>
      <c r="Z187" s="148"/>
    </row>
    <row r="188" spans="1:26" ht="24" x14ac:dyDescent="0.25">
      <c r="A188" s="230"/>
      <c r="B188" s="49"/>
      <c r="C188" s="124" t="s">
        <v>6013</v>
      </c>
      <c r="D188" s="153">
        <f t="shared" si="8"/>
        <v>1</v>
      </c>
      <c r="E188" s="126">
        <v>1</v>
      </c>
      <c r="F188" s="126"/>
      <c r="G188" s="127"/>
      <c r="H188" s="253"/>
      <c r="I188" s="129"/>
      <c r="J188" s="230"/>
      <c r="K188" s="148"/>
      <c r="L188" s="148"/>
      <c r="M188" s="148"/>
      <c r="N188" s="148"/>
      <c r="O188" s="148"/>
      <c r="P188" s="148"/>
      <c r="Q188" s="148"/>
      <c r="R188" s="148"/>
      <c r="S188" s="148"/>
      <c r="T188" s="148"/>
      <c r="U188" s="148"/>
      <c r="V188" s="148"/>
      <c r="W188" s="148"/>
      <c r="X188" s="148"/>
      <c r="Y188" s="148"/>
      <c r="Z188" s="148"/>
    </row>
    <row r="189" spans="1:26" ht="36" x14ac:dyDescent="0.25">
      <c r="A189" s="230"/>
      <c r="B189" s="49"/>
      <c r="C189" s="124" t="s">
        <v>6014</v>
      </c>
      <c r="D189" s="153">
        <f t="shared" si="8"/>
        <v>1</v>
      </c>
      <c r="E189" s="126">
        <v>1</v>
      </c>
      <c r="F189" s="126"/>
      <c r="G189" s="127"/>
      <c r="H189" s="253"/>
      <c r="I189" s="129"/>
      <c r="J189" s="230"/>
      <c r="K189" s="148"/>
      <c r="L189" s="148"/>
      <c r="M189" s="148"/>
      <c r="N189" s="148"/>
      <c r="O189" s="148"/>
      <c r="P189" s="148"/>
      <c r="Q189" s="148"/>
      <c r="R189" s="148"/>
      <c r="S189" s="148"/>
      <c r="T189" s="148"/>
      <c r="U189" s="148"/>
      <c r="V189" s="148"/>
      <c r="W189" s="148"/>
      <c r="X189" s="148"/>
      <c r="Y189" s="148"/>
      <c r="Z189" s="148"/>
    </row>
    <row r="190" spans="1:26" ht="36" x14ac:dyDescent="0.25">
      <c r="A190" s="230"/>
      <c r="B190" s="49"/>
      <c r="C190" s="130" t="s">
        <v>6015</v>
      </c>
      <c r="D190" s="153">
        <f t="shared" ref="D190:D191" si="9">IF(E190="Justificado",0,1)</f>
        <v>1</v>
      </c>
      <c r="E190" s="126">
        <v>1</v>
      </c>
      <c r="F190" s="126"/>
      <c r="G190" s="127"/>
      <c r="H190" s="253"/>
      <c r="I190" s="129"/>
      <c r="J190" s="230"/>
      <c r="K190" s="148"/>
      <c r="L190" s="148"/>
      <c r="M190" s="148"/>
      <c r="N190" s="148"/>
      <c r="O190" s="148"/>
      <c r="P190" s="148"/>
      <c r="Q190" s="148"/>
      <c r="R190" s="148"/>
      <c r="S190" s="148"/>
      <c r="T190" s="148"/>
      <c r="U190" s="148"/>
      <c r="V190" s="148"/>
      <c r="W190" s="148"/>
      <c r="X190" s="148"/>
      <c r="Y190" s="148"/>
      <c r="Z190" s="148"/>
    </row>
    <row r="191" spans="1:26" x14ac:dyDescent="0.25">
      <c r="A191" s="230"/>
      <c r="B191" s="49"/>
      <c r="C191" s="124" t="s">
        <v>6016</v>
      </c>
      <c r="D191" s="153">
        <f t="shared" si="9"/>
        <v>1</v>
      </c>
      <c r="E191" s="126">
        <v>1</v>
      </c>
      <c r="F191" s="126"/>
      <c r="G191" s="127"/>
      <c r="H191" s="253"/>
      <c r="I191" s="129"/>
      <c r="J191" s="230"/>
      <c r="K191" s="148"/>
      <c r="L191" s="148"/>
      <c r="M191" s="148"/>
      <c r="N191" s="148"/>
      <c r="O191" s="148"/>
      <c r="P191" s="148"/>
      <c r="Q191" s="148"/>
      <c r="R191" s="148"/>
      <c r="S191" s="148"/>
      <c r="T191" s="148"/>
      <c r="U191" s="148"/>
      <c r="V191" s="148"/>
      <c r="W191" s="148"/>
      <c r="X191" s="148"/>
      <c r="Y191" s="148"/>
      <c r="Z191" s="148"/>
    </row>
    <row r="192" spans="1:26" x14ac:dyDescent="0.25">
      <c r="A192" s="230"/>
      <c r="B192" s="97"/>
      <c r="C192" s="254"/>
      <c r="D192" s="255"/>
      <c r="E192" s="255"/>
      <c r="F192" s="255"/>
      <c r="G192" s="255"/>
      <c r="H192" s="255"/>
      <c r="I192" s="98"/>
      <c r="J192" s="230"/>
      <c r="K192" s="148"/>
      <c r="L192" s="148"/>
      <c r="M192" s="148"/>
      <c r="N192" s="148"/>
      <c r="O192" s="148"/>
      <c r="P192" s="148"/>
      <c r="Q192" s="148"/>
      <c r="R192" s="148"/>
      <c r="S192" s="148"/>
      <c r="T192" s="148"/>
      <c r="U192" s="148"/>
      <c r="V192" s="148"/>
      <c r="W192" s="148"/>
      <c r="X192" s="148"/>
      <c r="Y192" s="148"/>
      <c r="Z192" s="148"/>
    </row>
    <row r="193" spans="1:26" x14ac:dyDescent="0.25">
      <c r="A193" s="230"/>
      <c r="B193" s="230"/>
      <c r="C193" s="256"/>
      <c r="D193" s="230"/>
      <c r="E193" s="230"/>
      <c r="F193" s="230"/>
      <c r="G193" s="230"/>
      <c r="H193" s="230"/>
      <c r="I193" s="230"/>
      <c r="J193" s="230"/>
      <c r="K193" s="148"/>
      <c r="L193" s="148"/>
      <c r="M193" s="148"/>
      <c r="N193" s="148"/>
      <c r="O193" s="148"/>
      <c r="P193" s="148"/>
      <c r="Q193" s="148"/>
      <c r="R193" s="148"/>
      <c r="S193" s="148"/>
      <c r="T193" s="148"/>
      <c r="U193" s="148"/>
      <c r="V193" s="148"/>
      <c r="W193" s="148"/>
      <c r="X193" s="148"/>
      <c r="Y193" s="148"/>
      <c r="Z193" s="148"/>
    </row>
    <row r="194" spans="1:26" x14ac:dyDescent="0.25">
      <c r="A194" s="230"/>
      <c r="B194" s="230"/>
      <c r="C194" s="256"/>
      <c r="D194" s="230"/>
      <c r="E194" s="230"/>
      <c r="F194" s="230"/>
      <c r="G194" s="230"/>
      <c r="H194" s="230"/>
      <c r="I194" s="230"/>
      <c r="J194" s="230"/>
      <c r="K194" s="148"/>
      <c r="L194" s="148"/>
      <c r="M194" s="148"/>
      <c r="N194" s="148"/>
      <c r="O194" s="148"/>
      <c r="P194" s="148"/>
      <c r="Q194" s="148"/>
      <c r="R194" s="148"/>
      <c r="S194" s="148"/>
      <c r="T194" s="148"/>
      <c r="U194" s="148"/>
      <c r="V194" s="148"/>
      <c r="W194" s="148"/>
      <c r="X194" s="148"/>
      <c r="Y194" s="148"/>
      <c r="Z194" s="148"/>
    </row>
    <row r="195" spans="1:26" x14ac:dyDescent="0.25">
      <c r="A195" s="230"/>
      <c r="B195" s="230"/>
      <c r="C195" s="256"/>
      <c r="D195" s="230"/>
      <c r="E195" s="230"/>
      <c r="F195" s="230"/>
      <c r="G195" s="230"/>
      <c r="H195" s="230"/>
      <c r="I195" s="230"/>
      <c r="J195" s="230"/>
      <c r="K195" s="148"/>
      <c r="L195" s="148"/>
      <c r="M195" s="148"/>
      <c r="N195" s="148"/>
      <c r="O195" s="148"/>
      <c r="P195" s="148"/>
      <c r="Q195" s="148"/>
      <c r="R195" s="148"/>
      <c r="S195" s="148"/>
      <c r="T195" s="148"/>
      <c r="U195" s="148"/>
      <c r="V195" s="148"/>
      <c r="W195" s="148"/>
      <c r="X195" s="148"/>
      <c r="Y195" s="148"/>
      <c r="Z195" s="148"/>
    </row>
    <row r="196" spans="1:26" x14ac:dyDescent="0.25">
      <c r="A196" s="230"/>
      <c r="B196" s="230"/>
      <c r="C196" s="256"/>
      <c r="D196" s="230"/>
      <c r="E196" s="230"/>
      <c r="F196" s="230"/>
      <c r="G196" s="230"/>
      <c r="H196" s="230"/>
      <c r="I196" s="230"/>
      <c r="J196" s="230"/>
      <c r="K196" s="148"/>
      <c r="L196" s="148"/>
      <c r="M196" s="148"/>
      <c r="N196" s="148"/>
      <c r="O196" s="148"/>
      <c r="P196" s="148"/>
      <c r="Q196" s="148"/>
      <c r="R196" s="148"/>
      <c r="S196" s="148"/>
      <c r="T196" s="148"/>
      <c r="U196" s="148"/>
      <c r="V196" s="148"/>
      <c r="W196" s="148"/>
      <c r="X196" s="148"/>
      <c r="Y196" s="148"/>
      <c r="Z196" s="148"/>
    </row>
    <row r="197" spans="1:26" x14ac:dyDescent="0.25">
      <c r="A197" s="230"/>
      <c r="B197" s="230"/>
      <c r="C197" s="256"/>
      <c r="D197" s="230"/>
      <c r="E197" s="230"/>
      <c r="F197" s="230"/>
      <c r="G197" s="230"/>
      <c r="H197" s="230"/>
      <c r="I197" s="230"/>
      <c r="J197" s="230"/>
      <c r="K197" s="148"/>
      <c r="L197" s="148"/>
      <c r="M197" s="148"/>
      <c r="N197" s="148"/>
      <c r="O197" s="148"/>
      <c r="P197" s="148"/>
      <c r="Q197" s="148"/>
      <c r="R197" s="148"/>
      <c r="S197" s="148"/>
      <c r="T197" s="148"/>
      <c r="U197" s="148"/>
      <c r="V197" s="148"/>
      <c r="W197" s="148"/>
      <c r="X197" s="148"/>
      <c r="Y197" s="148"/>
      <c r="Z197" s="148"/>
    </row>
    <row r="198" spans="1:26" x14ac:dyDescent="0.25">
      <c r="A198" s="230"/>
      <c r="B198" s="230"/>
      <c r="C198" s="256"/>
      <c r="D198" s="230"/>
      <c r="E198" s="230"/>
      <c r="F198" s="230"/>
      <c r="G198" s="230"/>
      <c r="H198" s="230"/>
      <c r="I198" s="230"/>
      <c r="J198" s="230"/>
      <c r="K198" s="148"/>
      <c r="L198" s="148"/>
      <c r="M198" s="148"/>
      <c r="N198" s="148"/>
      <c r="O198" s="148"/>
      <c r="P198" s="148"/>
      <c r="Q198" s="148"/>
      <c r="R198" s="148"/>
      <c r="S198" s="148"/>
      <c r="T198" s="148"/>
      <c r="U198" s="148"/>
      <c r="V198" s="148"/>
      <c r="W198" s="148"/>
      <c r="X198" s="148"/>
      <c r="Y198" s="148"/>
      <c r="Z198" s="148"/>
    </row>
    <row r="199" spans="1:26" ht="18.75" x14ac:dyDescent="0.25">
      <c r="A199" s="234"/>
      <c r="B199" s="407" t="s">
        <v>6017</v>
      </c>
      <c r="C199" s="408"/>
      <c r="D199" s="408"/>
      <c r="E199" s="408"/>
      <c r="F199" s="408"/>
      <c r="G199" s="408"/>
      <c r="H199" s="408"/>
      <c r="I199" s="243"/>
      <c r="J199" s="233"/>
      <c r="K199" s="105"/>
      <c r="L199" s="105"/>
      <c r="M199" s="105"/>
      <c r="N199" s="105"/>
      <c r="O199" s="105"/>
      <c r="P199" s="105"/>
      <c r="Q199" s="105"/>
      <c r="R199" s="105"/>
      <c r="S199" s="105"/>
      <c r="T199" s="105"/>
      <c r="U199" s="105"/>
      <c r="V199" s="105"/>
      <c r="W199" s="105"/>
      <c r="X199" s="105"/>
      <c r="Y199" s="105"/>
      <c r="Z199" s="105"/>
    </row>
    <row r="200" spans="1:26" x14ac:dyDescent="0.25">
      <c r="A200" s="234"/>
      <c r="B200" s="232"/>
      <c r="C200" s="232"/>
      <c r="D200" s="232"/>
      <c r="E200" s="232"/>
      <c r="F200" s="232"/>
      <c r="G200" s="232"/>
      <c r="H200" s="232"/>
      <c r="I200" s="232"/>
      <c r="J200" s="233"/>
      <c r="K200" s="105"/>
      <c r="L200" s="105"/>
      <c r="M200" s="105"/>
      <c r="N200" s="105"/>
      <c r="O200" s="105"/>
      <c r="P200" s="105"/>
      <c r="Q200" s="105"/>
      <c r="R200" s="105"/>
      <c r="S200" s="105"/>
      <c r="T200" s="105"/>
      <c r="U200" s="105"/>
      <c r="V200" s="105"/>
      <c r="W200" s="105"/>
      <c r="X200" s="105"/>
      <c r="Y200" s="105"/>
      <c r="Z200" s="105"/>
    </row>
    <row r="201" spans="1:26" x14ac:dyDescent="0.25">
      <c r="A201" s="234"/>
      <c r="B201" s="232"/>
      <c r="C201" s="244" t="s">
        <v>1478</v>
      </c>
      <c r="D201" s="244"/>
      <c r="E201" s="245">
        <f>IF(SUM(D210:D215)=0,"NA",SUM(E210:E215)/SUM(D210:D215))</f>
        <v>1</v>
      </c>
      <c r="F201" s="246"/>
      <c r="G201" s="248"/>
      <c r="H201" s="234"/>
      <c r="I201" s="232"/>
      <c r="J201" s="233"/>
      <c r="K201" s="105"/>
      <c r="L201" s="105"/>
      <c r="M201" s="105"/>
      <c r="N201" s="105"/>
      <c r="O201" s="105"/>
      <c r="P201" s="105"/>
      <c r="Q201" s="105"/>
      <c r="R201" s="105"/>
      <c r="S201" s="105"/>
      <c r="T201" s="105"/>
      <c r="U201" s="105"/>
      <c r="V201" s="105"/>
      <c r="W201" s="105"/>
      <c r="X201" s="105"/>
      <c r="Y201" s="105"/>
      <c r="Z201" s="105"/>
    </row>
    <row r="202" spans="1:26" x14ac:dyDescent="0.25">
      <c r="A202" s="234"/>
      <c r="B202" s="234"/>
      <c r="C202" s="244" t="s">
        <v>1480</v>
      </c>
      <c r="D202" s="244"/>
      <c r="E202" s="245">
        <f>IF(SUM(D210:D215)=0,"NA",SUM(E220:E228)/SUM(D220:D228))</f>
        <v>1</v>
      </c>
      <c r="F202" s="246"/>
      <c r="G202" s="248"/>
      <c r="H202" s="234"/>
      <c r="I202" s="232"/>
      <c r="J202" s="233"/>
      <c r="K202" s="105"/>
      <c r="L202" s="105"/>
      <c r="M202" s="105"/>
      <c r="N202" s="105"/>
      <c r="O202" s="105"/>
      <c r="P202" s="105"/>
      <c r="Q202" s="105"/>
      <c r="R202" s="105"/>
      <c r="S202" s="105"/>
      <c r="T202" s="105"/>
      <c r="U202" s="105"/>
      <c r="V202" s="105"/>
      <c r="W202" s="105"/>
      <c r="X202" s="105"/>
      <c r="Y202" s="105"/>
      <c r="Z202" s="105"/>
    </row>
    <row r="203" spans="1:26" x14ac:dyDescent="0.25">
      <c r="A203" s="234"/>
      <c r="B203" s="234"/>
      <c r="C203" s="244" t="s">
        <v>1482</v>
      </c>
      <c r="D203" s="244"/>
      <c r="E203" s="177">
        <f>IF(SUM(D210:D215)=0,"NA",E201*0.6+E202*0.4)</f>
        <v>1</v>
      </c>
      <c r="F203" s="249"/>
      <c r="G203" s="235" t="s">
        <v>3917</v>
      </c>
      <c r="H203" s="234"/>
      <c r="I203" s="232"/>
      <c r="J203" s="233"/>
      <c r="K203" s="105"/>
      <c r="L203" s="105"/>
      <c r="M203" s="105"/>
      <c r="N203" s="105"/>
      <c r="O203" s="105"/>
      <c r="P203" s="105"/>
      <c r="Q203" s="105"/>
      <c r="R203" s="105"/>
      <c r="S203" s="105"/>
      <c r="T203" s="105"/>
      <c r="U203" s="105"/>
      <c r="V203" s="105"/>
      <c r="W203" s="105"/>
      <c r="X203" s="105"/>
      <c r="Y203" s="105"/>
      <c r="Z203" s="105"/>
    </row>
    <row r="204" spans="1:26" x14ac:dyDescent="0.25">
      <c r="A204" s="234"/>
      <c r="B204" s="234"/>
      <c r="C204" s="234"/>
      <c r="D204" s="234"/>
      <c r="E204" s="236"/>
      <c r="F204" s="236"/>
      <c r="G204" s="234"/>
      <c r="H204" s="234"/>
      <c r="I204" s="232"/>
      <c r="J204" s="233"/>
      <c r="K204" s="105"/>
      <c r="L204" s="105"/>
      <c r="M204" s="105"/>
      <c r="N204" s="105"/>
      <c r="O204" s="105"/>
      <c r="P204" s="105"/>
      <c r="Q204" s="105"/>
      <c r="R204" s="105"/>
      <c r="S204" s="105"/>
      <c r="T204" s="105"/>
      <c r="U204" s="105"/>
      <c r="V204" s="105"/>
      <c r="W204" s="105"/>
      <c r="X204" s="105"/>
      <c r="Y204" s="105"/>
      <c r="Z204" s="105"/>
    </row>
    <row r="205" spans="1:26" x14ac:dyDescent="0.25">
      <c r="A205" s="230"/>
      <c r="B205" s="231"/>
      <c r="C205" s="232"/>
      <c r="D205" s="231"/>
      <c r="E205" s="231"/>
      <c r="F205" s="231"/>
      <c r="G205" s="231"/>
      <c r="H205" s="232"/>
      <c r="I205" s="232"/>
      <c r="J205" s="233"/>
      <c r="K205" s="148"/>
      <c r="L205" s="148"/>
      <c r="M205" s="148"/>
      <c r="N205" s="148"/>
      <c r="O205" s="148"/>
      <c r="P205" s="148"/>
      <c r="Q205" s="148"/>
      <c r="R205" s="148"/>
      <c r="S205" s="148"/>
      <c r="T205" s="148"/>
      <c r="U205" s="148"/>
      <c r="V205" s="148"/>
      <c r="W205" s="148"/>
      <c r="X205" s="148"/>
      <c r="Y205" s="148"/>
      <c r="Z205" s="148"/>
    </row>
    <row r="206" spans="1:26" x14ac:dyDescent="0.25">
      <c r="A206" s="230"/>
      <c r="B206" s="91"/>
      <c r="C206" s="251"/>
      <c r="D206" s="252"/>
      <c r="E206" s="409"/>
      <c r="F206" s="410"/>
      <c r="G206" s="410"/>
      <c r="H206" s="252"/>
      <c r="I206" s="92"/>
      <c r="J206" s="233"/>
      <c r="K206" s="148"/>
      <c r="L206" s="148"/>
      <c r="M206" s="148"/>
      <c r="N206" s="148"/>
      <c r="O206" s="148"/>
      <c r="P206" s="148"/>
      <c r="Q206" s="148"/>
      <c r="R206" s="148"/>
      <c r="S206" s="148"/>
      <c r="T206" s="148"/>
      <c r="U206" s="148"/>
      <c r="V206" s="148"/>
      <c r="W206" s="148"/>
      <c r="X206" s="148"/>
      <c r="Y206" s="148"/>
      <c r="Z206" s="148"/>
    </row>
    <row r="207" spans="1:26" x14ac:dyDescent="0.25">
      <c r="A207" s="230"/>
      <c r="B207" s="49"/>
      <c r="C207" s="234" t="s">
        <v>1484</v>
      </c>
      <c r="D207" s="253"/>
      <c r="E207" s="253"/>
      <c r="F207" s="253"/>
      <c r="G207" s="253"/>
      <c r="H207" s="253"/>
      <c r="I207" s="93"/>
      <c r="J207" s="233"/>
      <c r="K207" s="148"/>
      <c r="L207" s="148"/>
      <c r="M207" s="148"/>
      <c r="N207" s="148"/>
      <c r="O207" s="148"/>
      <c r="P207" s="148"/>
      <c r="Q207" s="148"/>
      <c r="R207" s="148"/>
      <c r="S207" s="148"/>
      <c r="T207" s="148"/>
      <c r="U207" s="148"/>
      <c r="V207" s="148"/>
      <c r="W207" s="148"/>
      <c r="X207" s="148"/>
      <c r="Y207" s="148"/>
      <c r="Z207" s="148"/>
    </row>
    <row r="208" spans="1:26" x14ac:dyDescent="0.25">
      <c r="A208" s="230"/>
      <c r="B208" s="123"/>
      <c r="C208" s="234"/>
      <c r="D208" s="253"/>
      <c r="E208" s="253"/>
      <c r="F208" s="253"/>
      <c r="G208" s="253"/>
      <c r="H208" s="253"/>
      <c r="I208" s="93"/>
      <c r="J208" s="233"/>
      <c r="K208" s="148"/>
      <c r="L208" s="148"/>
      <c r="M208" s="148"/>
      <c r="N208" s="148"/>
      <c r="O208" s="148"/>
      <c r="P208" s="148"/>
      <c r="Q208" s="148"/>
      <c r="R208" s="148"/>
      <c r="S208" s="148"/>
      <c r="T208" s="148"/>
      <c r="U208" s="148"/>
      <c r="V208" s="148"/>
      <c r="W208" s="148"/>
      <c r="X208" s="148"/>
      <c r="Y208" s="148"/>
      <c r="Z208" s="148"/>
    </row>
    <row r="209" spans="1:26" x14ac:dyDescent="0.25">
      <c r="A209" s="230"/>
      <c r="B209" s="123"/>
      <c r="C209" s="232" t="s">
        <v>726</v>
      </c>
      <c r="D209" s="231"/>
      <c r="E209" s="231" t="s">
        <v>1485</v>
      </c>
      <c r="F209" s="231" t="s">
        <v>712</v>
      </c>
      <c r="G209" s="231" t="s">
        <v>1486</v>
      </c>
      <c r="H209" s="253"/>
      <c r="I209" s="93"/>
      <c r="J209" s="233"/>
      <c r="K209" s="148"/>
      <c r="L209" s="148"/>
      <c r="M209" s="148"/>
      <c r="N209" s="148"/>
      <c r="O209" s="148"/>
      <c r="P209" s="148"/>
      <c r="Q209" s="148"/>
      <c r="R209" s="148"/>
      <c r="S209" s="148"/>
      <c r="T209" s="148"/>
      <c r="U209" s="148"/>
      <c r="V209" s="148"/>
      <c r="W209" s="148"/>
      <c r="X209" s="148"/>
      <c r="Y209" s="148"/>
      <c r="Z209" s="148"/>
    </row>
    <row r="210" spans="1:26" x14ac:dyDescent="0.25">
      <c r="A210" s="230"/>
      <c r="B210" s="49"/>
      <c r="C210" s="124" t="s">
        <v>1487</v>
      </c>
      <c r="D210" s="153">
        <f t="shared" ref="D210:D215" si="10">IF(E210="Justificado",0,1)</f>
        <v>1</v>
      </c>
      <c r="E210" s="126">
        <v>1</v>
      </c>
      <c r="F210" s="126"/>
      <c r="G210" s="127"/>
      <c r="H210" s="253"/>
      <c r="I210" s="93"/>
      <c r="J210" s="230"/>
      <c r="K210" s="148"/>
      <c r="L210" s="148"/>
      <c r="M210" s="148"/>
      <c r="N210" s="148"/>
      <c r="O210" s="148"/>
      <c r="P210" s="148"/>
      <c r="Q210" s="148"/>
      <c r="R210" s="148"/>
      <c r="S210" s="148"/>
      <c r="T210" s="148"/>
      <c r="U210" s="148"/>
      <c r="V210" s="148"/>
      <c r="W210" s="148"/>
      <c r="X210" s="148"/>
      <c r="Y210" s="148"/>
      <c r="Z210" s="148"/>
    </row>
    <row r="211" spans="1:26" ht="24" x14ac:dyDescent="0.25">
      <c r="A211" s="230"/>
      <c r="B211" s="49"/>
      <c r="C211" s="124" t="s">
        <v>1488</v>
      </c>
      <c r="D211" s="153">
        <f t="shared" si="10"/>
        <v>1</v>
      </c>
      <c r="E211" s="126">
        <v>1</v>
      </c>
      <c r="F211" s="126"/>
      <c r="G211" s="127"/>
      <c r="H211" s="253"/>
      <c r="I211" s="93"/>
      <c r="J211" s="230"/>
      <c r="K211" s="148"/>
      <c r="L211" s="148"/>
      <c r="M211" s="148"/>
      <c r="N211" s="148"/>
      <c r="O211" s="148"/>
      <c r="P211" s="148"/>
      <c r="Q211" s="148"/>
      <c r="R211" s="148"/>
      <c r="S211" s="148"/>
      <c r="T211" s="148"/>
      <c r="U211" s="148"/>
      <c r="V211" s="148"/>
      <c r="W211" s="148"/>
      <c r="X211" s="148"/>
      <c r="Y211" s="148"/>
      <c r="Z211" s="148"/>
    </row>
    <row r="212" spans="1:26" ht="24" x14ac:dyDescent="0.25">
      <c r="A212" s="230"/>
      <c r="B212" s="49"/>
      <c r="C212" s="128" t="s">
        <v>5924</v>
      </c>
      <c r="D212" s="153">
        <f t="shared" si="10"/>
        <v>1</v>
      </c>
      <c r="E212" s="126">
        <v>1</v>
      </c>
      <c r="F212" s="126"/>
      <c r="G212" s="127"/>
      <c r="H212" s="253"/>
      <c r="I212" s="93"/>
      <c r="J212" s="230"/>
      <c r="K212" s="148"/>
      <c r="L212" s="148"/>
      <c r="M212" s="148"/>
      <c r="N212" s="148"/>
      <c r="O212" s="148"/>
      <c r="P212" s="148"/>
      <c r="Q212" s="148"/>
      <c r="R212" s="148"/>
      <c r="S212" s="148"/>
      <c r="T212" s="148"/>
      <c r="U212" s="148"/>
      <c r="V212" s="148"/>
      <c r="W212" s="148"/>
      <c r="X212" s="148"/>
      <c r="Y212" s="148"/>
      <c r="Z212" s="148"/>
    </row>
    <row r="213" spans="1:26" ht="24" x14ac:dyDescent="0.25">
      <c r="A213" s="230"/>
      <c r="B213" s="49"/>
      <c r="C213" s="128" t="s">
        <v>5925</v>
      </c>
      <c r="D213" s="153">
        <f t="shared" si="10"/>
        <v>1</v>
      </c>
      <c r="E213" s="126">
        <v>1</v>
      </c>
      <c r="F213" s="126"/>
      <c r="G213" s="127"/>
      <c r="H213" s="253"/>
      <c r="I213" s="93"/>
      <c r="J213" s="230"/>
      <c r="K213" s="148"/>
      <c r="L213" s="148"/>
      <c r="M213" s="148"/>
      <c r="N213" s="148"/>
      <c r="O213" s="148"/>
      <c r="P213" s="148"/>
      <c r="Q213" s="148"/>
      <c r="R213" s="148"/>
      <c r="S213" s="148"/>
      <c r="T213" s="148"/>
      <c r="U213" s="148"/>
      <c r="V213" s="148"/>
      <c r="W213" s="148"/>
      <c r="X213" s="148"/>
      <c r="Y213" s="148"/>
      <c r="Z213" s="148"/>
    </row>
    <row r="214" spans="1:26" ht="24" x14ac:dyDescent="0.25">
      <c r="A214" s="230"/>
      <c r="B214" s="49"/>
      <c r="C214" s="128" t="s">
        <v>6018</v>
      </c>
      <c r="D214" s="153">
        <f t="shared" si="10"/>
        <v>1</v>
      </c>
      <c r="E214" s="126">
        <v>1</v>
      </c>
      <c r="F214" s="126"/>
      <c r="G214" s="127"/>
      <c r="H214" s="253"/>
      <c r="I214" s="129"/>
      <c r="J214" s="230"/>
      <c r="K214" s="148"/>
      <c r="L214" s="148"/>
      <c r="M214" s="148"/>
      <c r="N214" s="148"/>
      <c r="O214" s="148"/>
      <c r="P214" s="148"/>
      <c r="Q214" s="148"/>
      <c r="R214" s="148"/>
      <c r="S214" s="148"/>
      <c r="T214" s="148"/>
      <c r="U214" s="148"/>
      <c r="V214" s="148"/>
      <c r="W214" s="148"/>
      <c r="X214" s="148"/>
      <c r="Y214" s="148"/>
      <c r="Z214" s="148"/>
    </row>
    <row r="215" spans="1:26" ht="24" x14ac:dyDescent="0.25">
      <c r="A215" s="230"/>
      <c r="B215" s="49"/>
      <c r="C215" s="128" t="s">
        <v>6019</v>
      </c>
      <c r="D215" s="153">
        <f t="shared" si="10"/>
        <v>1</v>
      </c>
      <c r="E215" s="126">
        <v>1</v>
      </c>
      <c r="F215" s="126"/>
      <c r="G215" s="127"/>
      <c r="H215" s="253"/>
      <c r="I215" s="129"/>
      <c r="J215" s="230"/>
      <c r="K215" s="148"/>
      <c r="L215" s="148"/>
      <c r="M215" s="148"/>
      <c r="N215" s="148"/>
      <c r="O215" s="148"/>
      <c r="P215" s="148"/>
      <c r="Q215" s="148"/>
      <c r="R215" s="148"/>
      <c r="S215" s="148"/>
      <c r="T215" s="148"/>
      <c r="U215" s="148"/>
      <c r="V215" s="148"/>
      <c r="W215" s="148"/>
      <c r="X215" s="148"/>
      <c r="Y215" s="148"/>
      <c r="Z215" s="148"/>
    </row>
    <row r="216" spans="1:26" x14ac:dyDescent="0.25">
      <c r="A216" s="230"/>
      <c r="B216" s="49"/>
      <c r="C216" s="234"/>
      <c r="D216" s="253"/>
      <c r="E216" s="253"/>
      <c r="F216" s="253"/>
      <c r="G216" s="253"/>
      <c r="H216" s="253"/>
      <c r="I216" s="129"/>
      <c r="J216" s="230"/>
      <c r="K216" s="148"/>
      <c r="L216" s="148"/>
      <c r="M216" s="148"/>
      <c r="N216" s="148"/>
      <c r="O216" s="148"/>
      <c r="P216" s="148"/>
      <c r="Q216" s="148"/>
      <c r="R216" s="148"/>
      <c r="S216" s="148"/>
      <c r="T216" s="148"/>
      <c r="U216" s="148"/>
      <c r="V216" s="148"/>
      <c r="W216" s="148"/>
      <c r="X216" s="148"/>
      <c r="Y216" s="148"/>
      <c r="Z216" s="148"/>
    </row>
    <row r="217" spans="1:26" x14ac:dyDescent="0.25">
      <c r="A217" s="230"/>
      <c r="B217" s="49"/>
      <c r="C217" s="234" t="s">
        <v>1480</v>
      </c>
      <c r="D217" s="253"/>
      <c r="E217" s="253"/>
      <c r="F217" s="253"/>
      <c r="G217" s="253"/>
      <c r="H217" s="253"/>
      <c r="I217" s="129"/>
      <c r="J217" s="230"/>
      <c r="K217" s="148"/>
      <c r="L217" s="148"/>
      <c r="M217" s="148"/>
      <c r="N217" s="148"/>
      <c r="O217" s="148"/>
      <c r="P217" s="148"/>
      <c r="Q217" s="148"/>
      <c r="R217" s="148"/>
      <c r="S217" s="148"/>
      <c r="T217" s="148"/>
      <c r="U217" s="148"/>
      <c r="V217" s="148"/>
      <c r="W217" s="148"/>
      <c r="X217" s="148"/>
      <c r="Y217" s="148"/>
      <c r="Z217" s="148"/>
    </row>
    <row r="218" spans="1:26" x14ac:dyDescent="0.25">
      <c r="A218" s="230"/>
      <c r="B218" s="49"/>
      <c r="C218" s="234"/>
      <c r="D218" s="253"/>
      <c r="E218" s="253"/>
      <c r="F218" s="253"/>
      <c r="G218" s="253"/>
      <c r="H218" s="253"/>
      <c r="I218" s="129"/>
      <c r="J218" s="230"/>
      <c r="K218" s="148"/>
      <c r="L218" s="148"/>
      <c r="M218" s="148"/>
      <c r="N218" s="148"/>
      <c r="O218" s="148"/>
      <c r="P218" s="148"/>
      <c r="Q218" s="148"/>
      <c r="R218" s="148"/>
      <c r="S218" s="148"/>
      <c r="T218" s="148"/>
      <c r="U218" s="148"/>
      <c r="V218" s="148"/>
      <c r="W218" s="148"/>
      <c r="X218" s="148"/>
      <c r="Y218" s="148"/>
      <c r="Z218" s="148"/>
    </row>
    <row r="219" spans="1:26" x14ac:dyDescent="0.25">
      <c r="A219" s="230"/>
      <c r="B219" s="49"/>
      <c r="C219" s="232" t="s">
        <v>726</v>
      </c>
      <c r="D219" s="231"/>
      <c r="E219" s="231" t="s">
        <v>1485</v>
      </c>
      <c r="F219" s="231" t="s">
        <v>712</v>
      </c>
      <c r="G219" s="231" t="s">
        <v>1486</v>
      </c>
      <c r="H219" s="253"/>
      <c r="I219" s="129"/>
      <c r="J219" s="230"/>
      <c r="K219" s="148"/>
      <c r="L219" s="148"/>
      <c r="M219" s="148"/>
      <c r="N219" s="148"/>
      <c r="O219" s="148"/>
      <c r="P219" s="148"/>
      <c r="Q219" s="148"/>
      <c r="R219" s="148"/>
      <c r="S219" s="148"/>
      <c r="T219" s="148"/>
      <c r="U219" s="148"/>
      <c r="V219" s="148"/>
      <c r="W219" s="148"/>
      <c r="X219" s="148"/>
      <c r="Y219" s="148"/>
      <c r="Z219" s="148"/>
    </row>
    <row r="220" spans="1:26" x14ac:dyDescent="0.25">
      <c r="A220" s="230"/>
      <c r="B220" s="49"/>
      <c r="C220" s="130" t="s">
        <v>6020</v>
      </c>
      <c r="D220" s="153">
        <f t="shared" ref="D220:D226" si="11">IF(E220="Justificado",0,1)</f>
        <v>1</v>
      </c>
      <c r="E220" s="126">
        <v>1</v>
      </c>
      <c r="F220" s="126"/>
      <c r="G220" s="127"/>
      <c r="H220" s="253"/>
      <c r="I220" s="129"/>
      <c r="J220" s="230"/>
      <c r="K220" s="148"/>
      <c r="L220" s="148"/>
      <c r="M220" s="148"/>
      <c r="N220" s="148"/>
      <c r="O220" s="148"/>
      <c r="P220" s="148"/>
      <c r="Q220" s="148"/>
      <c r="R220" s="148"/>
      <c r="S220" s="148"/>
      <c r="T220" s="148"/>
      <c r="U220" s="148"/>
      <c r="V220" s="148"/>
      <c r="W220" s="148"/>
      <c r="X220" s="148"/>
      <c r="Y220" s="148"/>
      <c r="Z220" s="148"/>
    </row>
    <row r="221" spans="1:26" ht="36" x14ac:dyDescent="0.25">
      <c r="A221" s="230"/>
      <c r="B221" s="49"/>
      <c r="C221" s="124" t="s">
        <v>1531</v>
      </c>
      <c r="D221" s="153">
        <f t="shared" si="11"/>
        <v>1</v>
      </c>
      <c r="E221" s="126">
        <v>1</v>
      </c>
      <c r="F221" s="126"/>
      <c r="G221" s="127"/>
      <c r="H221" s="253"/>
      <c r="I221" s="129"/>
      <c r="J221" s="230"/>
      <c r="K221" s="148"/>
      <c r="L221" s="148"/>
      <c r="M221" s="148"/>
      <c r="N221" s="148"/>
      <c r="O221" s="148"/>
      <c r="P221" s="148"/>
      <c r="Q221" s="148"/>
      <c r="R221" s="148"/>
      <c r="S221" s="148"/>
      <c r="T221" s="148"/>
      <c r="U221" s="148"/>
      <c r="V221" s="148"/>
      <c r="W221" s="148"/>
      <c r="X221" s="148"/>
      <c r="Y221" s="148"/>
      <c r="Z221" s="148"/>
    </row>
    <row r="222" spans="1:26" ht="36" x14ac:dyDescent="0.25">
      <c r="A222" s="230"/>
      <c r="B222" s="49"/>
      <c r="C222" s="124" t="s">
        <v>1532</v>
      </c>
      <c r="D222" s="153">
        <f t="shared" si="11"/>
        <v>1</v>
      </c>
      <c r="E222" s="126">
        <v>1</v>
      </c>
      <c r="F222" s="126"/>
      <c r="G222" s="127"/>
      <c r="H222" s="253"/>
      <c r="I222" s="129"/>
      <c r="J222" s="230"/>
      <c r="K222" s="148"/>
      <c r="L222" s="148"/>
      <c r="M222" s="148"/>
      <c r="N222" s="148"/>
      <c r="O222" s="148"/>
      <c r="P222" s="148"/>
      <c r="Q222" s="148"/>
      <c r="R222" s="148"/>
      <c r="S222" s="148"/>
      <c r="T222" s="148"/>
      <c r="U222" s="148"/>
      <c r="V222" s="148"/>
      <c r="W222" s="148"/>
      <c r="X222" s="148"/>
      <c r="Y222" s="148"/>
      <c r="Z222" s="148"/>
    </row>
    <row r="223" spans="1:26" ht="36" x14ac:dyDescent="0.25">
      <c r="A223" s="230"/>
      <c r="B223" s="49"/>
      <c r="C223" s="124" t="s">
        <v>1533</v>
      </c>
      <c r="D223" s="153">
        <f t="shared" si="11"/>
        <v>1</v>
      </c>
      <c r="E223" s="126">
        <v>1</v>
      </c>
      <c r="F223" s="126"/>
      <c r="G223" s="127"/>
      <c r="H223" s="253"/>
      <c r="I223" s="129"/>
      <c r="J223" s="230"/>
      <c r="K223" s="148"/>
      <c r="L223" s="148"/>
      <c r="M223" s="148"/>
      <c r="N223" s="148"/>
      <c r="O223" s="148"/>
      <c r="P223" s="148"/>
      <c r="Q223" s="148"/>
      <c r="R223" s="148"/>
      <c r="S223" s="148"/>
      <c r="T223" s="148"/>
      <c r="U223" s="148"/>
      <c r="V223" s="148"/>
      <c r="W223" s="148"/>
      <c r="X223" s="148"/>
      <c r="Y223" s="148"/>
      <c r="Z223" s="148"/>
    </row>
    <row r="224" spans="1:26" ht="24" x14ac:dyDescent="0.25">
      <c r="A224" s="230"/>
      <c r="B224" s="49"/>
      <c r="C224" s="124" t="s">
        <v>1534</v>
      </c>
      <c r="D224" s="153">
        <f t="shared" si="11"/>
        <v>1</v>
      </c>
      <c r="E224" s="126">
        <v>1</v>
      </c>
      <c r="F224" s="126"/>
      <c r="G224" s="127"/>
      <c r="H224" s="253"/>
      <c r="I224" s="129"/>
      <c r="J224" s="230"/>
      <c r="K224" s="148"/>
      <c r="L224" s="148"/>
      <c r="M224" s="148"/>
      <c r="N224" s="148"/>
      <c r="O224" s="148"/>
      <c r="P224" s="148"/>
      <c r="Q224" s="148"/>
      <c r="R224" s="148"/>
      <c r="S224" s="148"/>
      <c r="T224" s="148"/>
      <c r="U224" s="148"/>
      <c r="V224" s="148"/>
      <c r="W224" s="148"/>
      <c r="X224" s="148"/>
      <c r="Y224" s="148"/>
      <c r="Z224" s="148"/>
    </row>
    <row r="225" spans="1:26" ht="24" x14ac:dyDescent="0.25">
      <c r="A225" s="230"/>
      <c r="B225" s="49"/>
      <c r="C225" s="124" t="s">
        <v>1535</v>
      </c>
      <c r="D225" s="153">
        <f t="shared" si="11"/>
        <v>1</v>
      </c>
      <c r="E225" s="126">
        <v>1</v>
      </c>
      <c r="F225" s="126"/>
      <c r="G225" s="127"/>
      <c r="H225" s="253"/>
      <c r="I225" s="129"/>
      <c r="J225" s="230"/>
      <c r="K225" s="148"/>
      <c r="L225" s="148"/>
      <c r="M225" s="148"/>
      <c r="N225" s="148"/>
      <c r="O225" s="148"/>
      <c r="P225" s="148"/>
      <c r="Q225" s="148"/>
      <c r="R225" s="148"/>
      <c r="S225" s="148"/>
      <c r="T225" s="148"/>
      <c r="U225" s="148"/>
      <c r="V225" s="148"/>
      <c r="W225" s="148"/>
      <c r="X225" s="148"/>
      <c r="Y225" s="148"/>
      <c r="Z225" s="148"/>
    </row>
    <row r="226" spans="1:26" ht="36" x14ac:dyDescent="0.25">
      <c r="A226" s="230"/>
      <c r="B226" s="49"/>
      <c r="C226" s="124" t="s">
        <v>1536</v>
      </c>
      <c r="D226" s="153">
        <f t="shared" si="11"/>
        <v>1</v>
      </c>
      <c r="E226" s="126">
        <v>1</v>
      </c>
      <c r="F226" s="126"/>
      <c r="G226" s="127"/>
      <c r="H226" s="253"/>
      <c r="I226" s="129"/>
      <c r="J226" s="230"/>
      <c r="K226" s="148"/>
      <c r="L226" s="148"/>
      <c r="M226" s="148"/>
      <c r="N226" s="148"/>
      <c r="O226" s="148"/>
      <c r="P226" s="148"/>
      <c r="Q226" s="148"/>
      <c r="R226" s="148"/>
      <c r="S226" s="148"/>
      <c r="T226" s="148"/>
      <c r="U226" s="148"/>
      <c r="V226" s="148"/>
      <c r="W226" s="148"/>
      <c r="X226" s="148"/>
      <c r="Y226" s="148"/>
      <c r="Z226" s="148"/>
    </row>
    <row r="227" spans="1:26" ht="36" x14ac:dyDescent="0.25">
      <c r="A227" s="230"/>
      <c r="B227" s="49"/>
      <c r="C227" s="130" t="s">
        <v>6021</v>
      </c>
      <c r="D227" s="153">
        <f t="shared" ref="D227:D228" si="12">IF(E227="Justificado",0,1)</f>
        <v>1</v>
      </c>
      <c r="E227" s="126">
        <v>1</v>
      </c>
      <c r="F227" s="126"/>
      <c r="G227" s="127"/>
      <c r="H227" s="253"/>
      <c r="I227" s="129"/>
      <c r="J227" s="230"/>
      <c r="K227" s="148"/>
      <c r="L227" s="148"/>
      <c r="M227" s="148"/>
      <c r="N227" s="148"/>
      <c r="O227" s="148"/>
      <c r="P227" s="148"/>
      <c r="Q227" s="148"/>
      <c r="R227" s="148"/>
      <c r="S227" s="148"/>
      <c r="T227" s="148"/>
      <c r="U227" s="148"/>
      <c r="V227" s="148"/>
      <c r="W227" s="148"/>
      <c r="X227" s="148"/>
      <c r="Y227" s="148"/>
      <c r="Z227" s="148"/>
    </row>
    <row r="228" spans="1:26" x14ac:dyDescent="0.25">
      <c r="A228" s="230"/>
      <c r="B228" s="49"/>
      <c r="C228" s="124" t="s">
        <v>1538</v>
      </c>
      <c r="D228" s="153">
        <f t="shared" si="12"/>
        <v>1</v>
      </c>
      <c r="E228" s="126">
        <v>1</v>
      </c>
      <c r="F228" s="126"/>
      <c r="G228" s="127"/>
      <c r="H228" s="253"/>
      <c r="I228" s="129"/>
      <c r="J228" s="230"/>
      <c r="K228" s="148"/>
      <c r="L228" s="148"/>
      <c r="M228" s="148"/>
      <c r="N228" s="148"/>
      <c r="O228" s="148"/>
      <c r="P228" s="148"/>
      <c r="Q228" s="148"/>
      <c r="R228" s="148"/>
      <c r="S228" s="148"/>
      <c r="T228" s="148"/>
      <c r="U228" s="148"/>
      <c r="V228" s="148"/>
      <c r="W228" s="148"/>
      <c r="X228" s="148"/>
      <c r="Y228" s="148"/>
      <c r="Z228" s="148"/>
    </row>
    <row r="229" spans="1:26" x14ac:dyDescent="0.25">
      <c r="A229" s="230"/>
      <c r="B229" s="97"/>
      <c r="C229" s="254"/>
      <c r="D229" s="255"/>
      <c r="E229" s="255"/>
      <c r="F229" s="255"/>
      <c r="G229" s="255"/>
      <c r="H229" s="255"/>
      <c r="I229" s="98"/>
      <c r="J229" s="230"/>
      <c r="K229" s="148"/>
      <c r="L229" s="148"/>
      <c r="M229" s="148"/>
      <c r="N229" s="148"/>
      <c r="O229" s="148"/>
      <c r="P229" s="148"/>
      <c r="Q229" s="148"/>
      <c r="R229" s="148"/>
      <c r="S229" s="148"/>
      <c r="T229" s="148"/>
      <c r="U229" s="148"/>
      <c r="V229" s="148"/>
      <c r="W229" s="148"/>
      <c r="X229" s="148"/>
      <c r="Y229" s="148"/>
      <c r="Z229" s="148"/>
    </row>
    <row r="230" spans="1:26" x14ac:dyDescent="0.25">
      <c r="A230" s="230"/>
      <c r="B230" s="230"/>
      <c r="C230" s="256"/>
      <c r="D230" s="230"/>
      <c r="E230" s="230"/>
      <c r="F230" s="230"/>
      <c r="G230" s="230"/>
      <c r="H230" s="230"/>
      <c r="I230" s="230"/>
      <c r="J230" s="230"/>
      <c r="K230" s="148"/>
      <c r="L230" s="148"/>
      <c r="M230" s="148"/>
      <c r="N230" s="148"/>
      <c r="O230" s="148"/>
      <c r="P230" s="148"/>
      <c r="Q230" s="148"/>
      <c r="R230" s="148"/>
      <c r="S230" s="148"/>
      <c r="T230" s="148"/>
      <c r="U230" s="148"/>
      <c r="V230" s="148"/>
      <c r="W230" s="148"/>
      <c r="X230" s="148"/>
      <c r="Y230" s="148"/>
      <c r="Z230" s="148"/>
    </row>
    <row r="231" spans="1:26" x14ac:dyDescent="0.25">
      <c r="A231" s="230"/>
      <c r="B231" s="230"/>
      <c r="C231" s="256"/>
      <c r="D231" s="230"/>
      <c r="E231" s="230"/>
      <c r="F231" s="230"/>
      <c r="G231" s="230"/>
      <c r="H231" s="230"/>
      <c r="I231" s="230"/>
      <c r="J231" s="230"/>
      <c r="K231" s="148"/>
      <c r="L231" s="148"/>
      <c r="M231" s="148"/>
      <c r="N231" s="148"/>
      <c r="O231" s="148"/>
      <c r="P231" s="148"/>
      <c r="Q231" s="148"/>
      <c r="R231" s="148"/>
      <c r="S231" s="148"/>
      <c r="T231" s="148"/>
      <c r="U231" s="148"/>
      <c r="V231" s="148"/>
      <c r="W231" s="148"/>
      <c r="X231" s="148"/>
      <c r="Y231" s="148"/>
      <c r="Z231" s="148"/>
    </row>
    <row r="232" spans="1:26" x14ac:dyDescent="0.25">
      <c r="A232" s="230"/>
      <c r="B232" s="230"/>
      <c r="C232" s="256"/>
      <c r="D232" s="230"/>
      <c r="E232" s="230"/>
      <c r="F232" s="230"/>
      <c r="G232" s="230"/>
      <c r="H232" s="230"/>
      <c r="I232" s="230"/>
      <c r="J232" s="230"/>
      <c r="K232" s="148"/>
      <c r="L232" s="148"/>
      <c r="M232" s="148"/>
      <c r="N232" s="148"/>
      <c r="O232" s="148"/>
      <c r="P232" s="148"/>
      <c r="Q232" s="148"/>
      <c r="R232" s="148"/>
      <c r="S232" s="148"/>
      <c r="T232" s="148"/>
      <c r="U232" s="148"/>
      <c r="V232" s="148"/>
      <c r="W232" s="148"/>
      <c r="X232" s="148"/>
      <c r="Y232" s="148"/>
      <c r="Z232" s="148"/>
    </row>
    <row r="233" spans="1:26" x14ac:dyDescent="0.25">
      <c r="A233" s="230"/>
      <c r="B233" s="230"/>
      <c r="C233" s="256"/>
      <c r="D233" s="230"/>
      <c r="E233" s="230"/>
      <c r="F233" s="230"/>
      <c r="G233" s="230"/>
      <c r="H233" s="230"/>
      <c r="I233" s="230"/>
      <c r="J233" s="230"/>
      <c r="K233" s="148"/>
      <c r="L233" s="148"/>
      <c r="M233" s="148"/>
      <c r="N233" s="148"/>
      <c r="O233" s="148"/>
      <c r="P233" s="148"/>
      <c r="Q233" s="148"/>
      <c r="R233" s="148"/>
      <c r="S233" s="148"/>
      <c r="T233" s="148"/>
      <c r="U233" s="148"/>
      <c r="V233" s="148"/>
      <c r="W233" s="148"/>
      <c r="X233" s="148"/>
      <c r="Y233" s="148"/>
      <c r="Z233" s="148"/>
    </row>
    <row r="234" spans="1:26" x14ac:dyDescent="0.25">
      <c r="A234" s="230"/>
      <c r="B234" s="230"/>
      <c r="C234" s="256"/>
      <c r="D234" s="230"/>
      <c r="E234" s="230"/>
      <c r="F234" s="230"/>
      <c r="G234" s="230"/>
      <c r="H234" s="230"/>
      <c r="I234" s="230"/>
      <c r="J234" s="230"/>
      <c r="K234" s="148"/>
      <c r="L234" s="148"/>
      <c r="M234" s="148"/>
      <c r="N234" s="148"/>
      <c r="O234" s="148"/>
      <c r="P234" s="148"/>
      <c r="Q234" s="148"/>
      <c r="R234" s="148"/>
      <c r="S234" s="148"/>
      <c r="T234" s="148"/>
      <c r="U234" s="148"/>
      <c r="V234" s="148"/>
      <c r="W234" s="148"/>
      <c r="X234" s="148"/>
      <c r="Y234" s="148"/>
      <c r="Z234" s="148"/>
    </row>
    <row r="235" spans="1:26" x14ac:dyDescent="0.25">
      <c r="A235" s="230"/>
      <c r="B235" s="230"/>
      <c r="C235" s="256"/>
      <c r="D235" s="230"/>
      <c r="E235" s="230"/>
      <c r="F235" s="230"/>
      <c r="G235" s="230"/>
      <c r="H235" s="230"/>
      <c r="I235" s="230"/>
      <c r="J235" s="230"/>
      <c r="K235" s="148"/>
      <c r="L235" s="148"/>
      <c r="M235" s="148"/>
      <c r="N235" s="148"/>
      <c r="O235" s="148"/>
      <c r="P235" s="148"/>
      <c r="Q235" s="148"/>
      <c r="R235" s="148"/>
      <c r="S235" s="148"/>
      <c r="T235" s="148"/>
      <c r="U235" s="148"/>
      <c r="V235" s="148"/>
      <c r="W235" s="148"/>
      <c r="X235" s="148"/>
      <c r="Y235" s="148"/>
      <c r="Z235" s="148"/>
    </row>
    <row r="236" spans="1:26" ht="18.75" x14ac:dyDescent="0.25">
      <c r="A236" s="234"/>
      <c r="B236" s="407" t="s">
        <v>6022</v>
      </c>
      <c r="C236" s="408"/>
      <c r="D236" s="408"/>
      <c r="E236" s="408"/>
      <c r="F236" s="408"/>
      <c r="G236" s="408"/>
      <c r="H236" s="408"/>
      <c r="I236" s="243"/>
      <c r="J236" s="233"/>
      <c r="K236" s="105"/>
      <c r="L236" s="105"/>
      <c r="M236" s="105"/>
      <c r="N236" s="105"/>
      <c r="O236" s="105"/>
      <c r="P236" s="105"/>
      <c r="Q236" s="105"/>
      <c r="R236" s="105"/>
      <c r="S236" s="105"/>
      <c r="T236" s="105"/>
      <c r="U236" s="105"/>
      <c r="V236" s="105"/>
      <c r="W236" s="105"/>
      <c r="X236" s="105"/>
      <c r="Y236" s="105"/>
      <c r="Z236" s="105"/>
    </row>
    <row r="237" spans="1:26" x14ac:dyDescent="0.25">
      <c r="A237" s="234"/>
      <c r="B237" s="232"/>
      <c r="C237" s="232"/>
      <c r="D237" s="232"/>
      <c r="E237" s="232"/>
      <c r="F237" s="232"/>
      <c r="G237" s="232"/>
      <c r="H237" s="232"/>
      <c r="I237" s="232"/>
      <c r="J237" s="233"/>
      <c r="K237" s="105"/>
      <c r="L237" s="105"/>
      <c r="M237" s="105"/>
      <c r="N237" s="105"/>
      <c r="O237" s="105"/>
      <c r="P237" s="105"/>
      <c r="Q237" s="105"/>
      <c r="R237" s="105"/>
      <c r="S237" s="105"/>
      <c r="T237" s="105"/>
      <c r="U237" s="105"/>
      <c r="V237" s="105"/>
      <c r="W237" s="105"/>
      <c r="X237" s="105"/>
      <c r="Y237" s="105"/>
      <c r="Z237" s="105"/>
    </row>
    <row r="238" spans="1:26" x14ac:dyDescent="0.25">
      <c r="A238" s="234"/>
      <c r="B238" s="232"/>
      <c r="C238" s="244" t="s">
        <v>1478</v>
      </c>
      <c r="D238" s="244"/>
      <c r="E238" s="245">
        <f>IF(SUM(D247:D256)=0,"NA",SUM(E247:E256)/SUM(D247:D256))</f>
        <v>1</v>
      </c>
      <c r="F238" s="246"/>
      <c r="G238" s="248"/>
      <c r="H238" s="234"/>
      <c r="I238" s="232"/>
      <c r="J238" s="233"/>
      <c r="K238" s="105"/>
      <c r="L238" s="105"/>
      <c r="M238" s="105"/>
      <c r="N238" s="105"/>
      <c r="O238" s="105"/>
      <c r="P238" s="105"/>
      <c r="Q238" s="105"/>
      <c r="R238" s="105"/>
      <c r="S238" s="105"/>
      <c r="T238" s="105"/>
      <c r="U238" s="105"/>
      <c r="V238" s="105"/>
      <c r="W238" s="105"/>
      <c r="X238" s="105"/>
      <c r="Y238" s="105"/>
      <c r="Z238" s="105"/>
    </row>
    <row r="239" spans="1:26" x14ac:dyDescent="0.25">
      <c r="A239" s="234"/>
      <c r="B239" s="234"/>
      <c r="C239" s="244" t="s">
        <v>1480</v>
      </c>
      <c r="D239" s="244"/>
      <c r="E239" s="245">
        <f>IF(SUM(D247:D256)=0,"NA",SUM(E261:E269)/SUM(D261:D269))</f>
        <v>1</v>
      </c>
      <c r="F239" s="246"/>
      <c r="G239" s="248"/>
      <c r="H239" s="234"/>
      <c r="I239" s="232"/>
      <c r="J239" s="233"/>
      <c r="K239" s="105"/>
      <c r="L239" s="105"/>
      <c r="M239" s="105"/>
      <c r="N239" s="105"/>
      <c r="O239" s="105"/>
      <c r="P239" s="105"/>
      <c r="Q239" s="105"/>
      <c r="R239" s="105"/>
      <c r="S239" s="105"/>
      <c r="T239" s="105"/>
      <c r="U239" s="105"/>
      <c r="V239" s="105"/>
      <c r="W239" s="105"/>
      <c r="X239" s="105"/>
      <c r="Y239" s="105"/>
      <c r="Z239" s="105"/>
    </row>
    <row r="240" spans="1:26" x14ac:dyDescent="0.25">
      <c r="A240" s="234"/>
      <c r="B240" s="234"/>
      <c r="C240" s="244" t="s">
        <v>1482</v>
      </c>
      <c r="D240" s="244"/>
      <c r="E240" s="177">
        <f>IF(SUM(D247:D256)=0,"NA",E238*0.6+E239*0.4)</f>
        <v>1</v>
      </c>
      <c r="F240" s="249"/>
      <c r="G240" s="235" t="s">
        <v>3917</v>
      </c>
      <c r="H240" s="234"/>
      <c r="I240" s="232"/>
      <c r="J240" s="233"/>
      <c r="K240" s="105"/>
      <c r="L240" s="105"/>
      <c r="M240" s="105"/>
      <c r="N240" s="105"/>
      <c r="O240" s="105"/>
      <c r="P240" s="105"/>
      <c r="Q240" s="105"/>
      <c r="R240" s="105"/>
      <c r="S240" s="105"/>
      <c r="T240" s="105"/>
      <c r="U240" s="105"/>
      <c r="V240" s="105"/>
      <c r="W240" s="105"/>
      <c r="X240" s="105"/>
      <c r="Y240" s="105"/>
      <c r="Z240" s="105"/>
    </row>
    <row r="241" spans="1:26" x14ac:dyDescent="0.25">
      <c r="A241" s="234"/>
      <c r="B241" s="234"/>
      <c r="C241" s="234"/>
      <c r="D241" s="234"/>
      <c r="E241" s="236"/>
      <c r="F241" s="236"/>
      <c r="G241" s="234"/>
      <c r="H241" s="234"/>
      <c r="I241" s="232"/>
      <c r="J241" s="233"/>
      <c r="K241" s="105"/>
      <c r="L241" s="105"/>
      <c r="M241" s="105"/>
      <c r="N241" s="105"/>
      <c r="O241" s="105"/>
      <c r="P241" s="105"/>
      <c r="Q241" s="105"/>
      <c r="R241" s="105"/>
      <c r="S241" s="105"/>
      <c r="T241" s="105"/>
      <c r="U241" s="105"/>
      <c r="V241" s="105"/>
      <c r="W241" s="105"/>
      <c r="X241" s="105"/>
      <c r="Y241" s="105"/>
      <c r="Z241" s="105"/>
    </row>
    <row r="242" spans="1:26" x14ac:dyDescent="0.25">
      <c r="A242" s="230"/>
      <c r="B242" s="231"/>
      <c r="C242" s="232"/>
      <c r="D242" s="231"/>
      <c r="E242" s="231"/>
      <c r="F242" s="231"/>
      <c r="G242" s="231"/>
      <c r="H242" s="232"/>
      <c r="I242" s="232"/>
      <c r="J242" s="233"/>
      <c r="K242" s="148"/>
      <c r="L242" s="148"/>
      <c r="M242" s="148"/>
      <c r="N242" s="148"/>
      <c r="O242" s="148"/>
      <c r="P242" s="148"/>
      <c r="Q242" s="148"/>
      <c r="R242" s="148"/>
      <c r="S242" s="148"/>
      <c r="T242" s="148"/>
      <c r="U242" s="148"/>
      <c r="V242" s="148"/>
      <c r="W242" s="148"/>
      <c r="X242" s="148"/>
      <c r="Y242" s="148"/>
      <c r="Z242" s="148"/>
    </row>
    <row r="243" spans="1:26" x14ac:dyDescent="0.25">
      <c r="A243" s="230"/>
      <c r="B243" s="91"/>
      <c r="C243" s="251"/>
      <c r="D243" s="252"/>
      <c r="E243" s="409"/>
      <c r="F243" s="410"/>
      <c r="G243" s="410"/>
      <c r="H243" s="252"/>
      <c r="I243" s="92"/>
      <c r="J243" s="233"/>
      <c r="K243" s="148"/>
      <c r="L243" s="148"/>
      <c r="M243" s="148"/>
      <c r="N243" s="148"/>
      <c r="O243" s="148"/>
      <c r="P243" s="148"/>
      <c r="Q243" s="148"/>
      <c r="R243" s="148"/>
      <c r="S243" s="148"/>
      <c r="T243" s="148"/>
      <c r="U243" s="148"/>
      <c r="V243" s="148"/>
      <c r="W243" s="148"/>
      <c r="X243" s="148"/>
      <c r="Y243" s="148"/>
      <c r="Z243" s="148"/>
    </row>
    <row r="244" spans="1:26" x14ac:dyDescent="0.25">
      <c r="A244" s="230"/>
      <c r="B244" s="49"/>
      <c r="C244" s="234" t="s">
        <v>1484</v>
      </c>
      <c r="D244" s="253"/>
      <c r="E244" s="253"/>
      <c r="F244" s="253"/>
      <c r="G244" s="253"/>
      <c r="H244" s="253"/>
      <c r="I244" s="93"/>
      <c r="J244" s="233"/>
      <c r="K244" s="148"/>
      <c r="L244" s="148"/>
      <c r="M244" s="148"/>
      <c r="N244" s="148"/>
      <c r="O244" s="148"/>
      <c r="P244" s="148"/>
      <c r="Q244" s="148"/>
      <c r="R244" s="148"/>
      <c r="S244" s="148"/>
      <c r="T244" s="148"/>
      <c r="U244" s="148"/>
      <c r="V244" s="148"/>
      <c r="W244" s="148"/>
      <c r="X244" s="148"/>
      <c r="Y244" s="148"/>
      <c r="Z244" s="148"/>
    </row>
    <row r="245" spans="1:26" x14ac:dyDescent="0.25">
      <c r="A245" s="230"/>
      <c r="B245" s="123"/>
      <c r="C245" s="234"/>
      <c r="D245" s="253"/>
      <c r="E245" s="253"/>
      <c r="F245" s="253"/>
      <c r="G245" s="253"/>
      <c r="H245" s="253"/>
      <c r="I245" s="93"/>
      <c r="J245" s="233"/>
      <c r="K245" s="148"/>
      <c r="L245" s="148"/>
      <c r="M245" s="148"/>
      <c r="N245" s="148"/>
      <c r="O245" s="148"/>
      <c r="P245" s="148"/>
      <c r="Q245" s="148"/>
      <c r="R245" s="148"/>
      <c r="S245" s="148"/>
      <c r="T245" s="148"/>
      <c r="U245" s="148"/>
      <c r="V245" s="148"/>
      <c r="W245" s="148"/>
      <c r="X245" s="148"/>
      <c r="Y245" s="148"/>
      <c r="Z245" s="148"/>
    </row>
    <row r="246" spans="1:26" x14ac:dyDescent="0.25">
      <c r="A246" s="230"/>
      <c r="B246" s="123"/>
      <c r="C246" s="232" t="s">
        <v>726</v>
      </c>
      <c r="D246" s="231"/>
      <c r="E246" s="231" t="s">
        <v>1485</v>
      </c>
      <c r="F246" s="231" t="s">
        <v>712</v>
      </c>
      <c r="G246" s="231" t="s">
        <v>1486</v>
      </c>
      <c r="H246" s="253"/>
      <c r="I246" s="93"/>
      <c r="J246" s="233"/>
      <c r="K246" s="148"/>
      <c r="L246" s="148"/>
      <c r="M246" s="148"/>
      <c r="N246" s="148"/>
      <c r="O246" s="148"/>
      <c r="P246" s="148"/>
      <c r="Q246" s="148"/>
      <c r="R246" s="148"/>
      <c r="S246" s="148"/>
      <c r="T246" s="148"/>
      <c r="U246" s="148"/>
      <c r="V246" s="148"/>
      <c r="W246" s="148"/>
      <c r="X246" s="148"/>
      <c r="Y246" s="148"/>
      <c r="Z246" s="148"/>
    </row>
    <row r="247" spans="1:26" x14ac:dyDescent="0.25">
      <c r="A247" s="230"/>
      <c r="B247" s="49"/>
      <c r="C247" s="124" t="s">
        <v>1487</v>
      </c>
      <c r="D247" s="153">
        <f t="shared" ref="D247:D256" si="13">IF(E247="Justificado",0,1)</f>
        <v>1</v>
      </c>
      <c r="E247" s="126">
        <v>1</v>
      </c>
      <c r="F247" s="126"/>
      <c r="G247" s="127"/>
      <c r="H247" s="253"/>
      <c r="I247" s="93"/>
      <c r="J247" s="230"/>
      <c r="K247" s="148"/>
      <c r="L247" s="148"/>
      <c r="M247" s="148"/>
      <c r="N247" s="148"/>
      <c r="O247" s="148"/>
      <c r="P247" s="148"/>
      <c r="Q247" s="148"/>
      <c r="R247" s="148"/>
      <c r="S247" s="148"/>
      <c r="T247" s="148"/>
      <c r="U247" s="148"/>
      <c r="V247" s="148"/>
      <c r="W247" s="148"/>
      <c r="X247" s="148"/>
      <c r="Y247" s="148"/>
      <c r="Z247" s="148"/>
    </row>
    <row r="248" spans="1:26" ht="24" x14ac:dyDescent="0.25">
      <c r="A248" s="230"/>
      <c r="B248" s="49"/>
      <c r="C248" s="124" t="s">
        <v>1488</v>
      </c>
      <c r="D248" s="153">
        <f t="shared" si="13"/>
        <v>1</v>
      </c>
      <c r="E248" s="126">
        <v>1</v>
      </c>
      <c r="F248" s="126"/>
      <c r="G248" s="127"/>
      <c r="H248" s="253"/>
      <c r="I248" s="93"/>
      <c r="J248" s="230"/>
      <c r="K248" s="148"/>
      <c r="L248" s="148"/>
      <c r="M248" s="148"/>
      <c r="N248" s="148"/>
      <c r="O248" s="148"/>
      <c r="P248" s="148"/>
      <c r="Q248" s="148"/>
      <c r="R248" s="148"/>
      <c r="S248" s="148"/>
      <c r="T248" s="148"/>
      <c r="U248" s="148"/>
      <c r="V248" s="148"/>
      <c r="W248" s="148"/>
      <c r="X248" s="148"/>
      <c r="Y248" s="148"/>
      <c r="Z248" s="148"/>
    </row>
    <row r="249" spans="1:26" ht="24" x14ac:dyDescent="0.25">
      <c r="A249" s="230"/>
      <c r="B249" s="49"/>
      <c r="C249" s="128" t="s">
        <v>5924</v>
      </c>
      <c r="D249" s="153">
        <f t="shared" si="13"/>
        <v>1</v>
      </c>
      <c r="E249" s="126">
        <v>1</v>
      </c>
      <c r="F249" s="126"/>
      <c r="G249" s="127"/>
      <c r="H249" s="253"/>
      <c r="I249" s="93"/>
      <c r="J249" s="230"/>
      <c r="K249" s="148"/>
      <c r="L249" s="148"/>
      <c r="M249" s="148"/>
      <c r="N249" s="148"/>
      <c r="O249" s="148"/>
      <c r="P249" s="148"/>
      <c r="Q249" s="148"/>
      <c r="R249" s="148"/>
      <c r="S249" s="148"/>
      <c r="T249" s="148"/>
      <c r="U249" s="148"/>
      <c r="V249" s="148"/>
      <c r="W249" s="148"/>
      <c r="X249" s="148"/>
      <c r="Y249" s="148"/>
      <c r="Z249" s="148"/>
    </row>
    <row r="250" spans="1:26" ht="24" x14ac:dyDescent="0.25">
      <c r="A250" s="230"/>
      <c r="B250" s="49"/>
      <c r="C250" s="128" t="s">
        <v>5925</v>
      </c>
      <c r="D250" s="153">
        <f t="shared" si="13"/>
        <v>1</v>
      </c>
      <c r="E250" s="126">
        <v>1</v>
      </c>
      <c r="F250" s="126"/>
      <c r="G250" s="127"/>
      <c r="H250" s="253"/>
      <c r="I250" s="93"/>
      <c r="J250" s="230"/>
      <c r="K250" s="148"/>
      <c r="L250" s="148"/>
      <c r="M250" s="148"/>
      <c r="N250" s="148"/>
      <c r="O250" s="148"/>
      <c r="P250" s="148"/>
      <c r="Q250" s="148"/>
      <c r="R250" s="148"/>
      <c r="S250" s="148"/>
      <c r="T250" s="148"/>
      <c r="U250" s="148"/>
      <c r="V250" s="148"/>
      <c r="W250" s="148"/>
      <c r="X250" s="148"/>
      <c r="Y250" s="148"/>
      <c r="Z250" s="148"/>
    </row>
    <row r="251" spans="1:26" ht="36" x14ac:dyDescent="0.25">
      <c r="A251" s="230"/>
      <c r="B251" s="49"/>
      <c r="C251" s="128" t="s">
        <v>6023</v>
      </c>
      <c r="D251" s="153">
        <f t="shared" si="13"/>
        <v>1</v>
      </c>
      <c r="E251" s="126">
        <v>1</v>
      </c>
      <c r="F251" s="126"/>
      <c r="G251" s="127"/>
      <c r="H251" s="253"/>
      <c r="I251" s="93"/>
      <c r="J251" s="230"/>
      <c r="K251" s="148"/>
      <c r="L251" s="148"/>
      <c r="M251" s="148"/>
      <c r="N251" s="148"/>
      <c r="O251" s="148"/>
      <c r="P251" s="148"/>
      <c r="Q251" s="148"/>
      <c r="R251" s="148"/>
      <c r="S251" s="148"/>
      <c r="T251" s="148"/>
      <c r="U251" s="148"/>
      <c r="V251" s="148"/>
      <c r="W251" s="148"/>
      <c r="X251" s="148"/>
      <c r="Y251" s="148"/>
      <c r="Z251" s="148"/>
    </row>
    <row r="252" spans="1:26" ht="36" x14ac:dyDescent="0.25">
      <c r="A252" s="230"/>
      <c r="B252" s="49"/>
      <c r="C252" s="128" t="s">
        <v>6024</v>
      </c>
      <c r="D252" s="153">
        <f t="shared" si="13"/>
        <v>1</v>
      </c>
      <c r="E252" s="126">
        <v>1</v>
      </c>
      <c r="F252" s="126"/>
      <c r="G252" s="127"/>
      <c r="H252" s="253"/>
      <c r="I252" s="93"/>
      <c r="J252" s="230"/>
      <c r="K252" s="148"/>
      <c r="L252" s="148"/>
      <c r="M252" s="148"/>
      <c r="N252" s="148"/>
      <c r="O252" s="148"/>
      <c r="P252" s="148"/>
      <c r="Q252" s="148"/>
      <c r="R252" s="148"/>
      <c r="S252" s="148"/>
      <c r="T252" s="148"/>
      <c r="U252" s="148"/>
      <c r="V252" s="148"/>
      <c r="W252" s="148"/>
      <c r="X252" s="148"/>
      <c r="Y252" s="148"/>
      <c r="Z252" s="148"/>
    </row>
    <row r="253" spans="1:26" x14ac:dyDescent="0.25">
      <c r="A253" s="230"/>
      <c r="B253" s="49"/>
      <c r="C253" s="128" t="s">
        <v>6025</v>
      </c>
      <c r="D253" s="153">
        <f t="shared" si="13"/>
        <v>1</v>
      </c>
      <c r="E253" s="126">
        <v>1</v>
      </c>
      <c r="F253" s="126"/>
      <c r="G253" s="127"/>
      <c r="H253" s="253"/>
      <c r="I253" s="93"/>
      <c r="J253" s="230"/>
      <c r="K253" s="148"/>
      <c r="L253" s="148"/>
      <c r="M253" s="148"/>
      <c r="N253" s="148"/>
      <c r="O253" s="148"/>
      <c r="P253" s="148"/>
      <c r="Q253" s="148"/>
      <c r="R253" s="148"/>
      <c r="S253" s="148"/>
      <c r="T253" s="148"/>
      <c r="U253" s="148"/>
      <c r="V253" s="148"/>
      <c r="W253" s="148"/>
      <c r="X253" s="148"/>
      <c r="Y253" s="148"/>
      <c r="Z253" s="148"/>
    </row>
    <row r="254" spans="1:26" x14ac:dyDescent="0.25">
      <c r="A254" s="230"/>
      <c r="B254" s="49"/>
      <c r="C254" s="128" t="s">
        <v>6026</v>
      </c>
      <c r="D254" s="153">
        <f t="shared" si="13"/>
        <v>1</v>
      </c>
      <c r="E254" s="126">
        <v>1</v>
      </c>
      <c r="F254" s="126"/>
      <c r="G254" s="127"/>
      <c r="H254" s="253"/>
      <c r="I254" s="93"/>
      <c r="J254" s="230"/>
      <c r="K254" s="148"/>
      <c r="L254" s="148"/>
      <c r="M254" s="148"/>
      <c r="N254" s="148"/>
      <c r="O254" s="148"/>
      <c r="P254" s="148"/>
      <c r="Q254" s="148"/>
      <c r="R254" s="148"/>
      <c r="S254" s="148"/>
      <c r="T254" s="148"/>
      <c r="U254" s="148"/>
      <c r="V254" s="148"/>
      <c r="W254" s="148"/>
      <c r="X254" s="148"/>
      <c r="Y254" s="148"/>
      <c r="Z254" s="148"/>
    </row>
    <row r="255" spans="1:26" ht="36" x14ac:dyDescent="0.25">
      <c r="A255" s="230"/>
      <c r="B255" s="49"/>
      <c r="C255" s="128" t="s">
        <v>6027</v>
      </c>
      <c r="D255" s="153">
        <f t="shared" si="13"/>
        <v>1</v>
      </c>
      <c r="E255" s="126">
        <v>1</v>
      </c>
      <c r="F255" s="126"/>
      <c r="G255" s="127"/>
      <c r="H255" s="253"/>
      <c r="I255" s="129"/>
      <c r="J255" s="230"/>
      <c r="K255" s="148"/>
      <c r="L255" s="148"/>
      <c r="M255" s="148"/>
      <c r="N255" s="148"/>
      <c r="O255" s="148"/>
      <c r="P255" s="148"/>
      <c r="Q255" s="148"/>
      <c r="R255" s="148"/>
      <c r="S255" s="148"/>
      <c r="T255" s="148"/>
      <c r="U255" s="148"/>
      <c r="V255" s="148"/>
      <c r="W255" s="148"/>
      <c r="X255" s="148"/>
      <c r="Y255" s="148"/>
      <c r="Z255" s="148"/>
    </row>
    <row r="256" spans="1:26" ht="24" x14ac:dyDescent="0.25">
      <c r="A256" s="230"/>
      <c r="B256" s="49"/>
      <c r="C256" s="128" t="s">
        <v>6028</v>
      </c>
      <c r="D256" s="153">
        <f t="shared" si="13"/>
        <v>1</v>
      </c>
      <c r="E256" s="126">
        <v>1</v>
      </c>
      <c r="F256" s="126"/>
      <c r="G256" s="127"/>
      <c r="H256" s="253"/>
      <c r="I256" s="129"/>
      <c r="J256" s="230"/>
      <c r="K256" s="148"/>
      <c r="L256" s="148"/>
      <c r="M256" s="148"/>
      <c r="N256" s="148"/>
      <c r="O256" s="148"/>
      <c r="P256" s="148"/>
      <c r="Q256" s="148"/>
      <c r="R256" s="148"/>
      <c r="S256" s="148"/>
      <c r="T256" s="148"/>
      <c r="U256" s="148"/>
      <c r="V256" s="148"/>
      <c r="W256" s="148"/>
      <c r="X256" s="148"/>
      <c r="Y256" s="148"/>
      <c r="Z256" s="148"/>
    </row>
    <row r="257" spans="1:26" x14ac:dyDescent="0.25">
      <c r="A257" s="230"/>
      <c r="B257" s="49"/>
      <c r="C257" s="234"/>
      <c r="D257" s="253"/>
      <c r="E257" s="253"/>
      <c r="F257" s="253"/>
      <c r="G257" s="253"/>
      <c r="H257" s="253"/>
      <c r="I257" s="129"/>
      <c r="J257" s="230"/>
      <c r="K257" s="148"/>
      <c r="L257" s="148"/>
      <c r="M257" s="148"/>
      <c r="N257" s="148"/>
      <c r="O257" s="148"/>
      <c r="P257" s="148"/>
      <c r="Q257" s="148"/>
      <c r="R257" s="148"/>
      <c r="S257" s="148"/>
      <c r="T257" s="148"/>
      <c r="U257" s="148"/>
      <c r="V257" s="148"/>
      <c r="W257" s="148"/>
      <c r="X257" s="148"/>
      <c r="Y257" s="148"/>
      <c r="Z257" s="148"/>
    </row>
    <row r="258" spans="1:26" x14ac:dyDescent="0.25">
      <c r="A258" s="230"/>
      <c r="B258" s="49"/>
      <c r="C258" s="234" t="s">
        <v>1480</v>
      </c>
      <c r="D258" s="253"/>
      <c r="E258" s="253"/>
      <c r="F258" s="253"/>
      <c r="G258" s="253"/>
      <c r="H258" s="253"/>
      <c r="I258" s="129"/>
      <c r="J258" s="230"/>
      <c r="K258" s="148"/>
      <c r="L258" s="148"/>
      <c r="M258" s="148"/>
      <c r="N258" s="148"/>
      <c r="O258" s="148"/>
      <c r="P258" s="148"/>
      <c r="Q258" s="148"/>
      <c r="R258" s="148"/>
      <c r="S258" s="148"/>
      <c r="T258" s="148"/>
      <c r="U258" s="148"/>
      <c r="V258" s="148"/>
      <c r="W258" s="148"/>
      <c r="X258" s="148"/>
      <c r="Y258" s="148"/>
      <c r="Z258" s="148"/>
    </row>
    <row r="259" spans="1:26" x14ac:dyDescent="0.25">
      <c r="A259" s="230"/>
      <c r="B259" s="49"/>
      <c r="C259" s="234"/>
      <c r="D259" s="253"/>
      <c r="E259" s="253"/>
      <c r="F259" s="253"/>
      <c r="G259" s="253"/>
      <c r="H259" s="253"/>
      <c r="I259" s="129"/>
      <c r="J259" s="230"/>
      <c r="K259" s="148"/>
      <c r="L259" s="148"/>
      <c r="M259" s="148"/>
      <c r="N259" s="148"/>
      <c r="O259" s="148"/>
      <c r="P259" s="148"/>
      <c r="Q259" s="148"/>
      <c r="R259" s="148"/>
      <c r="S259" s="148"/>
      <c r="T259" s="148"/>
      <c r="U259" s="148"/>
      <c r="V259" s="148"/>
      <c r="W259" s="148"/>
      <c r="X259" s="148"/>
      <c r="Y259" s="148"/>
      <c r="Z259" s="148"/>
    </row>
    <row r="260" spans="1:26" x14ac:dyDescent="0.25">
      <c r="A260" s="230"/>
      <c r="B260" s="49"/>
      <c r="C260" s="232" t="s">
        <v>726</v>
      </c>
      <c r="D260" s="231"/>
      <c r="E260" s="231" t="s">
        <v>1485</v>
      </c>
      <c r="F260" s="231" t="s">
        <v>712</v>
      </c>
      <c r="G260" s="231" t="s">
        <v>1486</v>
      </c>
      <c r="H260" s="253"/>
      <c r="I260" s="129"/>
      <c r="J260" s="230"/>
      <c r="K260" s="148"/>
      <c r="L260" s="148"/>
      <c r="M260" s="148"/>
      <c r="N260" s="148"/>
      <c r="O260" s="148"/>
      <c r="P260" s="148"/>
      <c r="Q260" s="148"/>
      <c r="R260" s="148"/>
      <c r="S260" s="148"/>
      <c r="T260" s="148"/>
      <c r="U260" s="148"/>
      <c r="V260" s="148"/>
      <c r="W260" s="148"/>
      <c r="X260" s="148"/>
      <c r="Y260" s="148"/>
      <c r="Z260" s="148"/>
    </row>
    <row r="261" spans="1:26" ht="96" x14ac:dyDescent="0.25">
      <c r="A261" s="230"/>
      <c r="B261" s="49"/>
      <c r="C261" s="130" t="s">
        <v>6029</v>
      </c>
      <c r="D261" s="153">
        <f t="shared" ref="D261:D267" si="14">IF(E261="Justificado",0,1)</f>
        <v>1</v>
      </c>
      <c r="E261" s="126">
        <v>1</v>
      </c>
      <c r="F261" s="126"/>
      <c r="G261" s="127"/>
      <c r="H261" s="253"/>
      <c r="I261" s="129"/>
      <c r="J261" s="230"/>
      <c r="K261" s="148"/>
      <c r="L261" s="148"/>
      <c r="M261" s="148"/>
      <c r="N261" s="148"/>
      <c r="O261" s="148"/>
      <c r="P261" s="148"/>
      <c r="Q261" s="148"/>
      <c r="R261" s="148"/>
      <c r="S261" s="148"/>
      <c r="T261" s="148"/>
      <c r="U261" s="148"/>
      <c r="V261" s="148"/>
      <c r="W261" s="148"/>
      <c r="X261" s="148"/>
      <c r="Y261" s="148"/>
      <c r="Z261" s="148"/>
    </row>
    <row r="262" spans="1:26" ht="36" x14ac:dyDescent="0.25">
      <c r="A262" s="230"/>
      <c r="B262" s="49"/>
      <c r="C262" s="124" t="s">
        <v>1608</v>
      </c>
      <c r="D262" s="153">
        <f t="shared" si="14"/>
        <v>1</v>
      </c>
      <c r="E262" s="126">
        <v>1</v>
      </c>
      <c r="F262" s="126"/>
      <c r="G262" s="127"/>
      <c r="H262" s="253"/>
      <c r="I262" s="129"/>
      <c r="J262" s="230"/>
      <c r="K262" s="148"/>
      <c r="L262" s="148"/>
      <c r="M262" s="148"/>
      <c r="N262" s="148"/>
      <c r="O262" s="148"/>
      <c r="P262" s="148"/>
      <c r="Q262" s="148"/>
      <c r="R262" s="148"/>
      <c r="S262" s="148"/>
      <c r="T262" s="148"/>
      <c r="U262" s="148"/>
      <c r="V262" s="148"/>
      <c r="W262" s="148"/>
      <c r="X262" s="148"/>
      <c r="Y262" s="148"/>
      <c r="Z262" s="148"/>
    </row>
    <row r="263" spans="1:26" ht="36" x14ac:dyDescent="0.25">
      <c r="A263" s="230"/>
      <c r="B263" s="49"/>
      <c r="C263" s="124" t="s">
        <v>1609</v>
      </c>
      <c r="D263" s="153">
        <f t="shared" si="14"/>
        <v>1</v>
      </c>
      <c r="E263" s="126">
        <v>1</v>
      </c>
      <c r="F263" s="126"/>
      <c r="G263" s="127"/>
      <c r="H263" s="253"/>
      <c r="I263" s="129"/>
      <c r="J263" s="230"/>
      <c r="K263" s="148"/>
      <c r="L263" s="148"/>
      <c r="M263" s="148"/>
      <c r="N263" s="148"/>
      <c r="O263" s="148"/>
      <c r="P263" s="148"/>
      <c r="Q263" s="148"/>
      <c r="R263" s="148"/>
      <c r="S263" s="148"/>
      <c r="T263" s="148"/>
      <c r="U263" s="148"/>
      <c r="V263" s="148"/>
      <c r="W263" s="148"/>
      <c r="X263" s="148"/>
      <c r="Y263" s="148"/>
      <c r="Z263" s="148"/>
    </row>
    <row r="264" spans="1:26" ht="36" x14ac:dyDescent="0.25">
      <c r="A264" s="230"/>
      <c r="B264" s="49"/>
      <c r="C264" s="124" t="s">
        <v>1610</v>
      </c>
      <c r="D264" s="153">
        <f t="shared" si="14"/>
        <v>1</v>
      </c>
      <c r="E264" s="126">
        <v>1</v>
      </c>
      <c r="F264" s="126"/>
      <c r="G264" s="127"/>
      <c r="H264" s="253"/>
      <c r="I264" s="129"/>
      <c r="J264" s="230"/>
      <c r="K264" s="148"/>
      <c r="L264" s="148"/>
      <c r="M264" s="148"/>
      <c r="N264" s="148"/>
      <c r="O264" s="148"/>
      <c r="P264" s="148"/>
      <c r="Q264" s="148"/>
      <c r="R264" s="148"/>
      <c r="S264" s="148"/>
      <c r="T264" s="148"/>
      <c r="U264" s="148"/>
      <c r="V264" s="148"/>
      <c r="W264" s="148"/>
      <c r="X264" s="148"/>
      <c r="Y264" s="148"/>
      <c r="Z264" s="148"/>
    </row>
    <row r="265" spans="1:26" ht="24" x14ac:dyDescent="0.25">
      <c r="A265" s="230"/>
      <c r="B265" s="49"/>
      <c r="C265" s="124" t="s">
        <v>1611</v>
      </c>
      <c r="D265" s="153">
        <f t="shared" si="14"/>
        <v>1</v>
      </c>
      <c r="E265" s="126">
        <v>1</v>
      </c>
      <c r="F265" s="126"/>
      <c r="G265" s="127"/>
      <c r="H265" s="253"/>
      <c r="I265" s="129"/>
      <c r="J265" s="230"/>
      <c r="K265" s="148"/>
      <c r="L265" s="148"/>
      <c r="M265" s="148"/>
      <c r="N265" s="148"/>
      <c r="O265" s="148"/>
      <c r="P265" s="148"/>
      <c r="Q265" s="148"/>
      <c r="R265" s="148"/>
      <c r="S265" s="148"/>
      <c r="T265" s="148"/>
      <c r="U265" s="148"/>
      <c r="V265" s="148"/>
      <c r="W265" s="148"/>
      <c r="X265" s="148"/>
      <c r="Y265" s="148"/>
      <c r="Z265" s="148"/>
    </row>
    <row r="266" spans="1:26" ht="24" x14ac:dyDescent="0.25">
      <c r="A266" s="230"/>
      <c r="B266" s="49"/>
      <c r="C266" s="124" t="s">
        <v>1612</v>
      </c>
      <c r="D266" s="153">
        <f t="shared" si="14"/>
        <v>1</v>
      </c>
      <c r="E266" s="126">
        <v>1</v>
      </c>
      <c r="F266" s="126"/>
      <c r="G266" s="127"/>
      <c r="H266" s="253"/>
      <c r="I266" s="129"/>
      <c r="J266" s="230"/>
      <c r="K266" s="148"/>
      <c r="L266" s="148"/>
      <c r="M266" s="148"/>
      <c r="N266" s="148"/>
      <c r="O266" s="148"/>
      <c r="P266" s="148"/>
      <c r="Q266" s="148"/>
      <c r="R266" s="148"/>
      <c r="S266" s="148"/>
      <c r="T266" s="148"/>
      <c r="U266" s="148"/>
      <c r="V266" s="148"/>
      <c r="W266" s="148"/>
      <c r="X266" s="148"/>
      <c r="Y266" s="148"/>
      <c r="Z266" s="148"/>
    </row>
    <row r="267" spans="1:26" ht="36" x14ac:dyDescent="0.25">
      <c r="A267" s="230"/>
      <c r="B267" s="49"/>
      <c r="C267" s="124" t="s">
        <v>1613</v>
      </c>
      <c r="D267" s="153">
        <f t="shared" si="14"/>
        <v>1</v>
      </c>
      <c r="E267" s="126">
        <v>1</v>
      </c>
      <c r="F267" s="126"/>
      <c r="G267" s="127"/>
      <c r="H267" s="253"/>
      <c r="I267" s="129"/>
      <c r="J267" s="230"/>
      <c r="K267" s="148"/>
      <c r="L267" s="148"/>
      <c r="M267" s="148"/>
      <c r="N267" s="148"/>
      <c r="O267" s="148"/>
      <c r="P267" s="148"/>
      <c r="Q267" s="148"/>
      <c r="R267" s="148"/>
      <c r="S267" s="148"/>
      <c r="T267" s="148"/>
      <c r="U267" s="148"/>
      <c r="V267" s="148"/>
      <c r="W267" s="148"/>
      <c r="X267" s="148"/>
      <c r="Y267" s="148"/>
      <c r="Z267" s="148"/>
    </row>
    <row r="268" spans="1:26" ht="36" x14ac:dyDescent="0.25">
      <c r="A268" s="230"/>
      <c r="B268" s="49"/>
      <c r="C268" s="130" t="s">
        <v>6030</v>
      </c>
      <c r="D268" s="153">
        <f t="shared" ref="D268:D269" si="15">IF(E268="Justificado",0,1)</f>
        <v>1</v>
      </c>
      <c r="E268" s="126">
        <v>1</v>
      </c>
      <c r="F268" s="126"/>
      <c r="G268" s="127"/>
      <c r="H268" s="253"/>
      <c r="I268" s="129"/>
      <c r="J268" s="230"/>
      <c r="K268" s="148"/>
      <c r="L268" s="148"/>
      <c r="M268" s="148"/>
      <c r="N268" s="148"/>
      <c r="O268" s="148"/>
      <c r="P268" s="148"/>
      <c r="Q268" s="148"/>
      <c r="R268" s="148"/>
      <c r="S268" s="148"/>
      <c r="T268" s="148"/>
      <c r="U268" s="148"/>
      <c r="V268" s="148"/>
      <c r="W268" s="148"/>
      <c r="X268" s="148"/>
      <c r="Y268" s="148"/>
      <c r="Z268" s="148"/>
    </row>
    <row r="269" spans="1:26" x14ac:dyDescent="0.25">
      <c r="A269" s="230"/>
      <c r="B269" s="49"/>
      <c r="C269" s="124" t="s">
        <v>1615</v>
      </c>
      <c r="D269" s="153">
        <f t="shared" si="15"/>
        <v>1</v>
      </c>
      <c r="E269" s="126">
        <v>1</v>
      </c>
      <c r="F269" s="126"/>
      <c r="G269" s="127"/>
      <c r="H269" s="253"/>
      <c r="I269" s="129"/>
      <c r="J269" s="230"/>
      <c r="K269" s="148"/>
      <c r="L269" s="148"/>
      <c r="M269" s="148"/>
      <c r="N269" s="148"/>
      <c r="O269" s="148"/>
      <c r="P269" s="148"/>
      <c r="Q269" s="148"/>
      <c r="R269" s="148"/>
      <c r="S269" s="148"/>
      <c r="T269" s="148"/>
      <c r="U269" s="148"/>
      <c r="V269" s="148"/>
      <c r="W269" s="148"/>
      <c r="X269" s="148"/>
      <c r="Y269" s="148"/>
      <c r="Z269" s="148"/>
    </row>
    <row r="270" spans="1:26" x14ac:dyDescent="0.25">
      <c r="A270" s="230"/>
      <c r="B270" s="97"/>
      <c r="C270" s="254"/>
      <c r="D270" s="255"/>
      <c r="E270" s="255"/>
      <c r="F270" s="255"/>
      <c r="G270" s="255"/>
      <c r="H270" s="255"/>
      <c r="I270" s="98"/>
      <c r="J270" s="230"/>
      <c r="K270" s="148"/>
      <c r="L270" s="148"/>
      <c r="M270" s="148"/>
      <c r="N270" s="148"/>
      <c r="O270" s="148"/>
      <c r="P270" s="148"/>
      <c r="Q270" s="148"/>
      <c r="R270" s="148"/>
      <c r="S270" s="148"/>
      <c r="T270" s="148"/>
      <c r="U270" s="148"/>
      <c r="V270" s="148"/>
      <c r="W270" s="148"/>
      <c r="X270" s="148"/>
      <c r="Y270" s="148"/>
      <c r="Z270" s="148"/>
    </row>
    <row r="271" spans="1:26" x14ac:dyDescent="0.25">
      <c r="A271" s="230"/>
      <c r="B271" s="230"/>
      <c r="C271" s="256"/>
      <c r="D271" s="230"/>
      <c r="E271" s="230"/>
      <c r="F271" s="230"/>
      <c r="G271" s="230"/>
      <c r="H271" s="230"/>
      <c r="I271" s="230"/>
      <c r="J271" s="230"/>
      <c r="K271" s="148"/>
      <c r="L271" s="148"/>
      <c r="M271" s="148"/>
      <c r="N271" s="148"/>
      <c r="O271" s="148"/>
      <c r="P271" s="148"/>
      <c r="Q271" s="148"/>
      <c r="R271" s="148"/>
      <c r="S271" s="148"/>
      <c r="T271" s="148"/>
      <c r="U271" s="148"/>
      <c r="V271" s="148"/>
      <c r="W271" s="148"/>
      <c r="X271" s="148"/>
      <c r="Y271" s="148"/>
      <c r="Z271" s="148"/>
    </row>
    <row r="272" spans="1:26" x14ac:dyDescent="0.25">
      <c r="A272" s="230"/>
      <c r="B272" s="230"/>
      <c r="C272" s="256"/>
      <c r="D272" s="230"/>
      <c r="E272" s="230"/>
      <c r="F272" s="230"/>
      <c r="G272" s="230"/>
      <c r="H272" s="230"/>
      <c r="I272" s="230"/>
      <c r="J272" s="230"/>
      <c r="K272" s="148"/>
      <c r="L272" s="148"/>
      <c r="M272" s="148"/>
      <c r="N272" s="148"/>
      <c r="O272" s="148"/>
      <c r="P272" s="148"/>
      <c r="Q272" s="148"/>
      <c r="R272" s="148"/>
      <c r="S272" s="148"/>
      <c r="T272" s="148"/>
      <c r="U272" s="148"/>
      <c r="V272" s="148"/>
      <c r="W272" s="148"/>
      <c r="X272" s="148"/>
      <c r="Y272" s="148"/>
      <c r="Z272" s="148"/>
    </row>
    <row r="273" spans="1:26" x14ac:dyDescent="0.25">
      <c r="A273" s="230"/>
      <c r="B273" s="230"/>
      <c r="C273" s="256"/>
      <c r="D273" s="230"/>
      <c r="E273" s="230"/>
      <c r="F273" s="230"/>
      <c r="G273" s="230"/>
      <c r="H273" s="230"/>
      <c r="I273" s="230"/>
      <c r="J273" s="230"/>
      <c r="K273" s="148"/>
      <c r="L273" s="148"/>
      <c r="M273" s="148"/>
      <c r="N273" s="148"/>
      <c r="O273" s="148"/>
      <c r="P273" s="148"/>
      <c r="Q273" s="148"/>
      <c r="R273" s="148"/>
      <c r="S273" s="148"/>
      <c r="T273" s="148"/>
      <c r="U273" s="148"/>
      <c r="V273" s="148"/>
      <c r="W273" s="148"/>
      <c r="X273" s="148"/>
      <c r="Y273" s="148"/>
      <c r="Z273" s="148"/>
    </row>
    <row r="274" spans="1:26" x14ac:dyDescent="0.25">
      <c r="A274" s="230"/>
      <c r="B274" s="230"/>
      <c r="C274" s="256"/>
      <c r="D274" s="230"/>
      <c r="E274" s="230"/>
      <c r="F274" s="230"/>
      <c r="G274" s="230"/>
      <c r="H274" s="230"/>
      <c r="I274" s="230"/>
      <c r="J274" s="230"/>
      <c r="K274" s="148"/>
      <c r="L274" s="148"/>
      <c r="M274" s="148"/>
      <c r="N274" s="148"/>
      <c r="O274" s="148"/>
      <c r="P274" s="148"/>
      <c r="Q274" s="148"/>
      <c r="R274" s="148"/>
      <c r="S274" s="148"/>
      <c r="T274" s="148"/>
      <c r="U274" s="148"/>
      <c r="V274" s="148"/>
      <c r="W274" s="148"/>
      <c r="X274" s="148"/>
      <c r="Y274" s="148"/>
      <c r="Z274" s="148"/>
    </row>
    <row r="275" spans="1:26" x14ac:dyDescent="0.25">
      <c r="A275" s="230"/>
      <c r="B275" s="230"/>
      <c r="C275" s="256"/>
      <c r="D275" s="230"/>
      <c r="E275" s="230"/>
      <c r="F275" s="230"/>
      <c r="G275" s="230"/>
      <c r="H275" s="230"/>
      <c r="I275" s="230"/>
      <c r="J275" s="230"/>
      <c r="K275" s="148"/>
      <c r="L275" s="148"/>
      <c r="M275" s="148"/>
      <c r="N275" s="148"/>
      <c r="O275" s="148"/>
      <c r="P275" s="148"/>
      <c r="Q275" s="148"/>
      <c r="R275" s="148"/>
      <c r="S275" s="148"/>
      <c r="T275" s="148"/>
      <c r="U275" s="148"/>
      <c r="V275" s="148"/>
      <c r="W275" s="148"/>
      <c r="X275" s="148"/>
      <c r="Y275" s="148"/>
      <c r="Z275" s="148"/>
    </row>
    <row r="276" spans="1:26" x14ac:dyDescent="0.25">
      <c r="A276" s="230"/>
      <c r="B276" s="230"/>
      <c r="C276" s="256"/>
      <c r="D276" s="230"/>
      <c r="E276" s="230"/>
      <c r="F276" s="230"/>
      <c r="G276" s="230"/>
      <c r="H276" s="230"/>
      <c r="I276" s="230"/>
      <c r="J276" s="230"/>
      <c r="K276" s="148"/>
      <c r="L276" s="148"/>
      <c r="M276" s="148"/>
      <c r="N276" s="148"/>
      <c r="O276" s="148"/>
      <c r="P276" s="148"/>
      <c r="Q276" s="148"/>
      <c r="R276" s="148"/>
      <c r="S276" s="148"/>
      <c r="T276" s="148"/>
      <c r="U276" s="148"/>
      <c r="V276" s="148"/>
      <c r="W276" s="148"/>
      <c r="X276" s="148"/>
      <c r="Y276" s="148"/>
      <c r="Z276" s="148"/>
    </row>
    <row r="277" spans="1:26" ht="18.75" x14ac:dyDescent="0.25">
      <c r="A277" s="234"/>
      <c r="B277" s="407" t="s">
        <v>6031</v>
      </c>
      <c r="C277" s="408"/>
      <c r="D277" s="408"/>
      <c r="E277" s="408"/>
      <c r="F277" s="408"/>
      <c r="G277" s="408"/>
      <c r="H277" s="408"/>
      <c r="I277" s="243"/>
      <c r="J277" s="233"/>
      <c r="K277" s="105"/>
      <c r="L277" s="105"/>
      <c r="M277" s="105"/>
      <c r="N277" s="105"/>
      <c r="O277" s="105"/>
      <c r="P277" s="105"/>
      <c r="Q277" s="105"/>
      <c r="R277" s="105"/>
      <c r="S277" s="105"/>
      <c r="T277" s="105"/>
      <c r="U277" s="105"/>
      <c r="V277" s="105"/>
      <c r="W277" s="105"/>
      <c r="X277" s="105"/>
      <c r="Y277" s="105"/>
      <c r="Z277" s="105"/>
    </row>
    <row r="278" spans="1:26" x14ac:dyDescent="0.25">
      <c r="A278" s="234"/>
      <c r="B278" s="232"/>
      <c r="C278" s="232"/>
      <c r="D278" s="232"/>
      <c r="E278" s="232"/>
      <c r="F278" s="232"/>
      <c r="G278" s="232"/>
      <c r="H278" s="232"/>
      <c r="I278" s="232"/>
      <c r="J278" s="233"/>
      <c r="K278" s="105"/>
      <c r="L278" s="105"/>
      <c r="M278" s="105"/>
      <c r="N278" s="105"/>
      <c r="O278" s="105"/>
      <c r="P278" s="105"/>
      <c r="Q278" s="105"/>
      <c r="R278" s="105"/>
      <c r="S278" s="105"/>
      <c r="T278" s="105"/>
      <c r="U278" s="105"/>
      <c r="V278" s="105"/>
      <c r="W278" s="105"/>
      <c r="X278" s="105"/>
      <c r="Y278" s="105"/>
      <c r="Z278" s="105"/>
    </row>
    <row r="279" spans="1:26" x14ac:dyDescent="0.25">
      <c r="A279" s="234"/>
      <c r="B279" s="232"/>
      <c r="C279" s="244" t="s">
        <v>1478</v>
      </c>
      <c r="D279" s="244"/>
      <c r="E279" s="245">
        <f>IF(SUM(D288:D305)=0,"NA",SUM(E288:E305)/SUM(D288:D305))</f>
        <v>1</v>
      </c>
      <c r="F279" s="246"/>
      <c r="G279" s="248"/>
      <c r="H279" s="234"/>
      <c r="I279" s="232"/>
      <c r="J279" s="233"/>
      <c r="K279" s="105"/>
      <c r="L279" s="105"/>
      <c r="M279" s="105"/>
      <c r="N279" s="105"/>
      <c r="O279" s="105"/>
      <c r="P279" s="105"/>
      <c r="Q279" s="105"/>
      <c r="R279" s="105"/>
      <c r="S279" s="105"/>
      <c r="T279" s="105"/>
      <c r="U279" s="105"/>
      <c r="V279" s="105"/>
      <c r="W279" s="105"/>
      <c r="X279" s="105"/>
      <c r="Y279" s="105"/>
      <c r="Z279" s="105"/>
    </row>
    <row r="280" spans="1:26" x14ac:dyDescent="0.25">
      <c r="A280" s="234"/>
      <c r="B280" s="234"/>
      <c r="C280" s="244" t="s">
        <v>1480</v>
      </c>
      <c r="D280" s="244"/>
      <c r="E280" s="245">
        <f>IF(SUM(D288:D305)=0,"NA",SUM(E310:E318)/SUM(D310:D318))</f>
        <v>1</v>
      </c>
      <c r="F280" s="246"/>
      <c r="G280" s="248"/>
      <c r="H280" s="234"/>
      <c r="I280" s="232"/>
      <c r="J280" s="233"/>
      <c r="K280" s="105"/>
      <c r="L280" s="105"/>
      <c r="M280" s="105"/>
      <c r="N280" s="105"/>
      <c r="O280" s="105"/>
      <c r="P280" s="105"/>
      <c r="Q280" s="105"/>
      <c r="R280" s="105"/>
      <c r="S280" s="105"/>
      <c r="T280" s="105"/>
      <c r="U280" s="105"/>
      <c r="V280" s="105"/>
      <c r="W280" s="105"/>
      <c r="X280" s="105"/>
      <c r="Y280" s="105"/>
      <c r="Z280" s="105"/>
    </row>
    <row r="281" spans="1:26" x14ac:dyDescent="0.25">
      <c r="A281" s="234"/>
      <c r="B281" s="234"/>
      <c r="C281" s="244" t="s">
        <v>1482</v>
      </c>
      <c r="D281" s="244"/>
      <c r="E281" s="177">
        <f>IF(SUM(D288:D305)=0,"NA",E279*0.6+E280*0.4)</f>
        <v>1</v>
      </c>
      <c r="F281" s="249"/>
      <c r="G281" s="235" t="s">
        <v>3917</v>
      </c>
      <c r="H281" s="234"/>
      <c r="I281" s="232"/>
      <c r="J281" s="233"/>
      <c r="K281" s="105"/>
      <c r="L281" s="105"/>
      <c r="M281" s="105"/>
      <c r="N281" s="105"/>
      <c r="O281" s="105"/>
      <c r="P281" s="105"/>
      <c r="Q281" s="105"/>
      <c r="R281" s="105"/>
      <c r="S281" s="105"/>
      <c r="T281" s="105"/>
      <c r="U281" s="105"/>
      <c r="V281" s="105"/>
      <c r="W281" s="105"/>
      <c r="X281" s="105"/>
      <c r="Y281" s="105"/>
      <c r="Z281" s="105"/>
    </row>
    <row r="282" spans="1:26" x14ac:dyDescent="0.25">
      <c r="A282" s="234"/>
      <c r="B282" s="234"/>
      <c r="C282" s="234"/>
      <c r="D282" s="234"/>
      <c r="E282" s="236"/>
      <c r="F282" s="236"/>
      <c r="G282" s="234"/>
      <c r="H282" s="234"/>
      <c r="I282" s="232"/>
      <c r="J282" s="233"/>
      <c r="K282" s="105"/>
      <c r="L282" s="105"/>
      <c r="M282" s="105"/>
      <c r="N282" s="105"/>
      <c r="O282" s="105"/>
      <c r="P282" s="105"/>
      <c r="Q282" s="105"/>
      <c r="R282" s="105"/>
      <c r="S282" s="105"/>
      <c r="T282" s="105"/>
      <c r="U282" s="105"/>
      <c r="V282" s="105"/>
      <c r="W282" s="105"/>
      <c r="X282" s="105"/>
      <c r="Y282" s="105"/>
      <c r="Z282" s="105"/>
    </row>
    <row r="283" spans="1:26" x14ac:dyDescent="0.25">
      <c r="A283" s="230"/>
      <c r="B283" s="231"/>
      <c r="C283" s="232"/>
      <c r="D283" s="231"/>
      <c r="E283" s="231"/>
      <c r="F283" s="231"/>
      <c r="G283" s="231"/>
      <c r="H283" s="232"/>
      <c r="I283" s="232"/>
      <c r="J283" s="233"/>
      <c r="K283" s="148"/>
      <c r="L283" s="148"/>
      <c r="M283" s="148"/>
      <c r="N283" s="148"/>
      <c r="O283" s="148"/>
      <c r="P283" s="148"/>
      <c r="Q283" s="148"/>
      <c r="R283" s="148"/>
      <c r="S283" s="148"/>
      <c r="T283" s="148"/>
      <c r="U283" s="148"/>
      <c r="V283" s="148"/>
      <c r="W283" s="148"/>
      <c r="X283" s="148"/>
      <c r="Y283" s="148"/>
      <c r="Z283" s="148"/>
    </row>
    <row r="284" spans="1:26" x14ac:dyDescent="0.25">
      <c r="A284" s="230"/>
      <c r="B284" s="91"/>
      <c r="C284" s="251"/>
      <c r="D284" s="252"/>
      <c r="E284" s="409"/>
      <c r="F284" s="410"/>
      <c r="G284" s="410"/>
      <c r="H284" s="252"/>
      <c r="I284" s="92"/>
      <c r="J284" s="233"/>
      <c r="K284" s="148"/>
      <c r="L284" s="148"/>
      <c r="M284" s="148"/>
      <c r="N284" s="148"/>
      <c r="O284" s="148"/>
      <c r="P284" s="148"/>
      <c r="Q284" s="148"/>
      <c r="R284" s="148"/>
      <c r="S284" s="148"/>
      <c r="T284" s="148"/>
      <c r="U284" s="148"/>
      <c r="V284" s="148"/>
      <c r="W284" s="148"/>
      <c r="X284" s="148"/>
      <c r="Y284" s="148"/>
      <c r="Z284" s="148"/>
    </row>
    <row r="285" spans="1:26" x14ac:dyDescent="0.25">
      <c r="A285" s="230"/>
      <c r="B285" s="49"/>
      <c r="C285" s="234" t="s">
        <v>1484</v>
      </c>
      <c r="D285" s="253"/>
      <c r="E285" s="253"/>
      <c r="F285" s="253"/>
      <c r="G285" s="253"/>
      <c r="H285" s="253"/>
      <c r="I285" s="93"/>
      <c r="J285" s="233"/>
      <c r="K285" s="148"/>
      <c r="L285" s="148"/>
      <c r="M285" s="148"/>
      <c r="N285" s="148"/>
      <c r="O285" s="148"/>
      <c r="P285" s="148"/>
      <c r="Q285" s="148"/>
      <c r="R285" s="148"/>
      <c r="S285" s="148"/>
      <c r="T285" s="148"/>
      <c r="U285" s="148"/>
      <c r="V285" s="148"/>
      <c r="W285" s="148"/>
      <c r="X285" s="148"/>
      <c r="Y285" s="148"/>
      <c r="Z285" s="148"/>
    </row>
    <row r="286" spans="1:26" x14ac:dyDescent="0.25">
      <c r="A286" s="230"/>
      <c r="B286" s="123"/>
      <c r="C286" s="234"/>
      <c r="D286" s="253"/>
      <c r="E286" s="253"/>
      <c r="F286" s="253"/>
      <c r="G286" s="253"/>
      <c r="H286" s="253"/>
      <c r="I286" s="93"/>
      <c r="J286" s="233"/>
      <c r="K286" s="148"/>
      <c r="L286" s="148"/>
      <c r="M286" s="148"/>
      <c r="N286" s="148"/>
      <c r="O286" s="148"/>
      <c r="P286" s="148"/>
      <c r="Q286" s="148"/>
      <c r="R286" s="148"/>
      <c r="S286" s="148"/>
      <c r="T286" s="148"/>
      <c r="U286" s="148"/>
      <c r="V286" s="148"/>
      <c r="W286" s="148"/>
      <c r="X286" s="148"/>
      <c r="Y286" s="148"/>
      <c r="Z286" s="148"/>
    </row>
    <row r="287" spans="1:26" x14ac:dyDescent="0.25">
      <c r="A287" s="230"/>
      <c r="B287" s="123"/>
      <c r="C287" s="232" t="s">
        <v>726</v>
      </c>
      <c r="D287" s="231"/>
      <c r="E287" s="231" t="s">
        <v>1485</v>
      </c>
      <c r="F287" s="231" t="s">
        <v>712</v>
      </c>
      <c r="G287" s="231" t="s">
        <v>1486</v>
      </c>
      <c r="H287" s="253"/>
      <c r="I287" s="93"/>
      <c r="J287" s="233"/>
      <c r="K287" s="148"/>
      <c r="L287" s="148"/>
      <c r="M287" s="148"/>
      <c r="N287" s="148"/>
      <c r="O287" s="148"/>
      <c r="P287" s="148"/>
      <c r="Q287" s="148"/>
      <c r="R287" s="148"/>
      <c r="S287" s="148"/>
      <c r="T287" s="148"/>
      <c r="U287" s="148"/>
      <c r="V287" s="148"/>
      <c r="W287" s="148"/>
      <c r="X287" s="148"/>
      <c r="Y287" s="148"/>
      <c r="Z287" s="148"/>
    </row>
    <row r="288" spans="1:26" x14ac:dyDescent="0.25">
      <c r="A288" s="230"/>
      <c r="B288" s="49"/>
      <c r="C288" s="124" t="s">
        <v>1487</v>
      </c>
      <c r="D288" s="153">
        <f t="shared" ref="D288:D301" si="16">IF(E288="Justificado",0,1)</f>
        <v>1</v>
      </c>
      <c r="E288" s="126">
        <v>1</v>
      </c>
      <c r="F288" s="126"/>
      <c r="G288" s="127"/>
      <c r="H288" s="253"/>
      <c r="I288" s="93"/>
      <c r="J288" s="230"/>
      <c r="K288" s="148"/>
      <c r="L288" s="148"/>
      <c r="M288" s="148"/>
      <c r="N288" s="148"/>
      <c r="O288" s="148"/>
      <c r="P288" s="148"/>
      <c r="Q288" s="148"/>
      <c r="R288" s="148"/>
      <c r="S288" s="148"/>
      <c r="T288" s="148"/>
      <c r="U288" s="148"/>
      <c r="V288" s="148"/>
      <c r="W288" s="148"/>
      <c r="X288" s="148"/>
      <c r="Y288" s="148"/>
      <c r="Z288" s="148"/>
    </row>
    <row r="289" spans="1:26" ht="24" x14ac:dyDescent="0.25">
      <c r="A289" s="230"/>
      <c r="B289" s="49"/>
      <c r="C289" s="124" t="s">
        <v>1488</v>
      </c>
      <c r="D289" s="153">
        <f t="shared" si="16"/>
        <v>1</v>
      </c>
      <c r="E289" s="126">
        <v>1</v>
      </c>
      <c r="F289" s="126"/>
      <c r="G289" s="127"/>
      <c r="H289" s="253"/>
      <c r="I289" s="93"/>
      <c r="J289" s="230"/>
      <c r="K289" s="148"/>
      <c r="L289" s="148"/>
      <c r="M289" s="148"/>
      <c r="N289" s="148"/>
      <c r="O289" s="148"/>
      <c r="P289" s="148"/>
      <c r="Q289" s="148"/>
      <c r="R289" s="148"/>
      <c r="S289" s="148"/>
      <c r="T289" s="148"/>
      <c r="U289" s="148"/>
      <c r="V289" s="148"/>
      <c r="W289" s="148"/>
      <c r="X289" s="148"/>
      <c r="Y289" s="148"/>
      <c r="Z289" s="148"/>
    </row>
    <row r="290" spans="1:26" ht="24" x14ac:dyDescent="0.25">
      <c r="A290" s="230"/>
      <c r="B290" s="49"/>
      <c r="C290" s="128" t="s">
        <v>5924</v>
      </c>
      <c r="D290" s="153">
        <f t="shared" si="16"/>
        <v>1</v>
      </c>
      <c r="E290" s="126">
        <v>1</v>
      </c>
      <c r="F290" s="126"/>
      <c r="G290" s="127"/>
      <c r="H290" s="253"/>
      <c r="I290" s="93"/>
      <c r="J290" s="230"/>
      <c r="K290" s="148"/>
      <c r="L290" s="148"/>
      <c r="M290" s="148"/>
      <c r="N290" s="148"/>
      <c r="O290" s="148"/>
      <c r="P290" s="148"/>
      <c r="Q290" s="148"/>
      <c r="R290" s="148"/>
      <c r="S290" s="148"/>
      <c r="T290" s="148"/>
      <c r="U290" s="148"/>
      <c r="V290" s="148"/>
      <c r="W290" s="148"/>
      <c r="X290" s="148"/>
      <c r="Y290" s="148"/>
      <c r="Z290" s="148"/>
    </row>
    <row r="291" spans="1:26" ht="24" x14ac:dyDescent="0.25">
      <c r="A291" s="230"/>
      <c r="B291" s="49"/>
      <c r="C291" s="128" t="s">
        <v>5925</v>
      </c>
      <c r="D291" s="153">
        <f t="shared" si="16"/>
        <v>1</v>
      </c>
      <c r="E291" s="126">
        <v>1</v>
      </c>
      <c r="F291" s="126"/>
      <c r="G291" s="127"/>
      <c r="H291" s="253"/>
      <c r="I291" s="93"/>
      <c r="J291" s="230"/>
      <c r="K291" s="148"/>
      <c r="L291" s="148"/>
      <c r="M291" s="148"/>
      <c r="N291" s="148"/>
      <c r="O291" s="148"/>
      <c r="P291" s="148"/>
      <c r="Q291" s="148"/>
      <c r="R291" s="148"/>
      <c r="S291" s="148"/>
      <c r="T291" s="148"/>
      <c r="U291" s="148"/>
      <c r="V291" s="148"/>
      <c r="W291" s="148"/>
      <c r="X291" s="148"/>
      <c r="Y291" s="148"/>
      <c r="Z291" s="148"/>
    </row>
    <row r="292" spans="1:26" x14ac:dyDescent="0.25">
      <c r="A292" s="230"/>
      <c r="B292" s="49"/>
      <c r="C292" s="128" t="s">
        <v>6032</v>
      </c>
      <c r="D292" s="153">
        <f t="shared" si="16"/>
        <v>1</v>
      </c>
      <c r="E292" s="126">
        <v>1</v>
      </c>
      <c r="F292" s="126"/>
      <c r="G292" s="127"/>
      <c r="H292" s="253"/>
      <c r="I292" s="93"/>
      <c r="J292" s="230"/>
      <c r="K292" s="148"/>
      <c r="L292" s="148"/>
      <c r="M292" s="148"/>
      <c r="N292" s="148"/>
      <c r="O292" s="148"/>
      <c r="P292" s="148"/>
      <c r="Q292" s="148"/>
      <c r="R292" s="148"/>
      <c r="S292" s="148"/>
      <c r="T292" s="148"/>
      <c r="U292" s="148"/>
      <c r="V292" s="148"/>
      <c r="W292" s="148"/>
      <c r="X292" s="148"/>
      <c r="Y292" s="148"/>
      <c r="Z292" s="148"/>
    </row>
    <row r="293" spans="1:26" x14ac:dyDescent="0.25">
      <c r="A293" s="230"/>
      <c r="B293" s="49"/>
      <c r="C293" s="128" t="s">
        <v>6033</v>
      </c>
      <c r="D293" s="153">
        <f t="shared" si="16"/>
        <v>1</v>
      </c>
      <c r="E293" s="126">
        <v>1</v>
      </c>
      <c r="F293" s="126"/>
      <c r="G293" s="127"/>
      <c r="H293" s="253"/>
      <c r="I293" s="93"/>
      <c r="J293" s="230"/>
      <c r="K293" s="148"/>
      <c r="L293" s="148"/>
      <c r="M293" s="148"/>
      <c r="N293" s="148"/>
      <c r="O293" s="148"/>
      <c r="P293" s="148"/>
      <c r="Q293" s="148"/>
      <c r="R293" s="148"/>
      <c r="S293" s="148"/>
      <c r="T293" s="148"/>
      <c r="U293" s="148"/>
      <c r="V293" s="148"/>
      <c r="W293" s="148"/>
      <c r="X293" s="148"/>
      <c r="Y293" s="148"/>
      <c r="Z293" s="148"/>
    </row>
    <row r="294" spans="1:26" ht="60" x14ac:dyDescent="0.25">
      <c r="A294" s="230"/>
      <c r="B294" s="49"/>
      <c r="C294" s="128" t="s">
        <v>6034</v>
      </c>
      <c r="D294" s="153">
        <f t="shared" si="16"/>
        <v>1</v>
      </c>
      <c r="E294" s="126">
        <v>1</v>
      </c>
      <c r="F294" s="126"/>
      <c r="G294" s="127"/>
      <c r="H294" s="253"/>
      <c r="I294" s="93"/>
      <c r="J294" s="230"/>
      <c r="K294" s="148"/>
      <c r="L294" s="148"/>
      <c r="M294" s="148"/>
      <c r="N294" s="148"/>
      <c r="O294" s="148"/>
      <c r="P294" s="148"/>
      <c r="Q294" s="148"/>
      <c r="R294" s="148"/>
      <c r="S294" s="148"/>
      <c r="T294" s="148"/>
      <c r="U294" s="148"/>
      <c r="V294" s="148"/>
      <c r="W294" s="148"/>
      <c r="X294" s="148"/>
      <c r="Y294" s="148"/>
      <c r="Z294" s="148"/>
    </row>
    <row r="295" spans="1:26" ht="36" x14ac:dyDescent="0.25">
      <c r="A295" s="230"/>
      <c r="B295" s="49"/>
      <c r="C295" s="128" t="s">
        <v>6035</v>
      </c>
      <c r="D295" s="153">
        <f t="shared" si="16"/>
        <v>1</v>
      </c>
      <c r="E295" s="126">
        <v>1</v>
      </c>
      <c r="F295" s="126"/>
      <c r="G295" s="127"/>
      <c r="H295" s="253"/>
      <c r="I295" s="93"/>
      <c r="J295" s="230"/>
      <c r="K295" s="148"/>
      <c r="L295" s="148"/>
      <c r="M295" s="148"/>
      <c r="N295" s="148"/>
      <c r="O295" s="148"/>
      <c r="P295" s="148"/>
      <c r="Q295" s="148"/>
      <c r="R295" s="148"/>
      <c r="S295" s="148"/>
      <c r="T295" s="148"/>
      <c r="U295" s="148"/>
      <c r="V295" s="148"/>
      <c r="W295" s="148"/>
      <c r="X295" s="148"/>
      <c r="Y295" s="148"/>
      <c r="Z295" s="148"/>
    </row>
    <row r="296" spans="1:26" ht="24" x14ac:dyDescent="0.25">
      <c r="A296" s="230"/>
      <c r="B296" s="49"/>
      <c r="C296" s="128" t="s">
        <v>6036</v>
      </c>
      <c r="D296" s="153">
        <f t="shared" si="16"/>
        <v>1</v>
      </c>
      <c r="E296" s="126">
        <v>1</v>
      </c>
      <c r="F296" s="126"/>
      <c r="G296" s="127"/>
      <c r="H296" s="253"/>
      <c r="I296" s="93"/>
      <c r="J296" s="230"/>
      <c r="K296" s="148"/>
      <c r="L296" s="148"/>
      <c r="M296" s="148"/>
      <c r="N296" s="148"/>
      <c r="O296" s="148"/>
      <c r="P296" s="148"/>
      <c r="Q296" s="148"/>
      <c r="R296" s="148"/>
      <c r="S296" s="148"/>
      <c r="T296" s="148"/>
      <c r="U296" s="148"/>
      <c r="V296" s="148"/>
      <c r="W296" s="148"/>
      <c r="X296" s="148"/>
      <c r="Y296" s="148"/>
      <c r="Z296" s="148"/>
    </row>
    <row r="297" spans="1:26" x14ac:dyDescent="0.25">
      <c r="A297" s="230"/>
      <c r="B297" s="49"/>
      <c r="C297" s="128" t="s">
        <v>6037</v>
      </c>
      <c r="D297" s="153">
        <f t="shared" si="16"/>
        <v>1</v>
      </c>
      <c r="E297" s="126">
        <v>1</v>
      </c>
      <c r="F297" s="126"/>
      <c r="G297" s="127"/>
      <c r="H297" s="253"/>
      <c r="I297" s="93"/>
      <c r="J297" s="230"/>
      <c r="K297" s="148"/>
      <c r="L297" s="148"/>
      <c r="M297" s="148"/>
      <c r="N297" s="148"/>
      <c r="O297" s="148"/>
      <c r="P297" s="148"/>
      <c r="Q297" s="148"/>
      <c r="R297" s="148"/>
      <c r="S297" s="148"/>
      <c r="T297" s="148"/>
      <c r="U297" s="148"/>
      <c r="V297" s="148"/>
      <c r="W297" s="148"/>
      <c r="X297" s="148"/>
      <c r="Y297" s="148"/>
      <c r="Z297" s="148"/>
    </row>
    <row r="298" spans="1:26" x14ac:dyDescent="0.25">
      <c r="A298" s="230"/>
      <c r="B298" s="49"/>
      <c r="C298" s="128" t="s">
        <v>6038</v>
      </c>
      <c r="D298" s="153">
        <f t="shared" si="16"/>
        <v>1</v>
      </c>
      <c r="E298" s="126">
        <v>1</v>
      </c>
      <c r="F298" s="126"/>
      <c r="G298" s="127"/>
      <c r="H298" s="253"/>
      <c r="I298" s="93"/>
      <c r="J298" s="230"/>
      <c r="K298" s="148"/>
      <c r="L298" s="148"/>
      <c r="M298" s="148"/>
      <c r="N298" s="148"/>
      <c r="O298" s="148"/>
      <c r="P298" s="148"/>
      <c r="Q298" s="148"/>
      <c r="R298" s="148"/>
      <c r="S298" s="148"/>
      <c r="T298" s="148"/>
      <c r="U298" s="148"/>
      <c r="V298" s="148"/>
      <c r="W298" s="148"/>
      <c r="X298" s="148"/>
      <c r="Y298" s="148"/>
      <c r="Z298" s="148"/>
    </row>
    <row r="299" spans="1:26" ht="24" x14ac:dyDescent="0.25">
      <c r="A299" s="230"/>
      <c r="B299" s="49"/>
      <c r="C299" s="128" t="s">
        <v>6039</v>
      </c>
      <c r="D299" s="153">
        <f t="shared" si="16"/>
        <v>1</v>
      </c>
      <c r="E299" s="126">
        <v>1</v>
      </c>
      <c r="F299" s="126"/>
      <c r="G299" s="127"/>
      <c r="H299" s="253"/>
      <c r="I299" s="93"/>
      <c r="J299" s="230"/>
      <c r="K299" s="148"/>
      <c r="L299" s="148"/>
      <c r="M299" s="148"/>
      <c r="N299" s="148"/>
      <c r="O299" s="148"/>
      <c r="P299" s="148"/>
      <c r="Q299" s="148"/>
      <c r="R299" s="148"/>
      <c r="S299" s="148"/>
      <c r="T299" s="148"/>
      <c r="U299" s="148"/>
      <c r="V299" s="148"/>
      <c r="W299" s="148"/>
      <c r="X299" s="148"/>
      <c r="Y299" s="148"/>
      <c r="Z299" s="148"/>
    </row>
    <row r="300" spans="1:26" x14ac:dyDescent="0.25">
      <c r="A300" s="230"/>
      <c r="B300" s="49"/>
      <c r="C300" s="124" t="s">
        <v>1514</v>
      </c>
      <c r="D300" s="153">
        <f t="shared" si="16"/>
        <v>1</v>
      </c>
      <c r="E300" s="126">
        <v>1</v>
      </c>
      <c r="F300" s="126"/>
      <c r="G300" s="127"/>
      <c r="H300" s="253"/>
      <c r="I300" s="93"/>
      <c r="J300" s="230"/>
      <c r="K300" s="148"/>
      <c r="L300" s="148"/>
      <c r="M300" s="148"/>
      <c r="N300" s="148"/>
      <c r="O300" s="148"/>
      <c r="P300" s="148"/>
      <c r="Q300" s="148"/>
      <c r="R300" s="148"/>
      <c r="S300" s="148"/>
      <c r="T300" s="148"/>
      <c r="U300" s="148"/>
      <c r="V300" s="148"/>
      <c r="W300" s="148"/>
      <c r="X300" s="148"/>
      <c r="Y300" s="148"/>
      <c r="Z300" s="148"/>
    </row>
    <row r="301" spans="1:26" ht="24" x14ac:dyDescent="0.25">
      <c r="A301" s="230"/>
      <c r="B301" s="49"/>
      <c r="C301" s="124" t="s">
        <v>1515</v>
      </c>
      <c r="D301" s="153">
        <f t="shared" si="16"/>
        <v>1</v>
      </c>
      <c r="E301" s="126">
        <v>1</v>
      </c>
      <c r="F301" s="126"/>
      <c r="G301" s="127"/>
      <c r="H301" s="253"/>
      <c r="I301" s="93"/>
      <c r="J301" s="230"/>
      <c r="K301" s="148"/>
      <c r="L301" s="148"/>
      <c r="M301" s="148"/>
      <c r="N301" s="148"/>
      <c r="O301" s="148"/>
      <c r="P301" s="148"/>
      <c r="Q301" s="148"/>
      <c r="R301" s="148"/>
      <c r="S301" s="148"/>
      <c r="T301" s="148"/>
      <c r="U301" s="148"/>
      <c r="V301" s="148"/>
      <c r="W301" s="148"/>
      <c r="X301" s="148"/>
      <c r="Y301" s="148"/>
      <c r="Z301" s="148"/>
    </row>
    <row r="302" spans="1:26" x14ac:dyDescent="0.25">
      <c r="A302" s="230"/>
      <c r="B302" s="49"/>
      <c r="C302" s="128" t="s">
        <v>6040</v>
      </c>
      <c r="D302" s="153">
        <f t="shared" ref="D302:D305" si="17">IF(E302="Justificado",0,1)</f>
        <v>1</v>
      </c>
      <c r="E302" s="126">
        <v>1</v>
      </c>
      <c r="F302" s="126"/>
      <c r="G302" s="127"/>
      <c r="H302" s="253"/>
      <c r="I302" s="93"/>
      <c r="J302" s="230"/>
      <c r="K302" s="148"/>
      <c r="L302" s="148"/>
      <c r="M302" s="148"/>
      <c r="N302" s="148"/>
      <c r="O302" s="148"/>
      <c r="P302" s="148"/>
      <c r="Q302" s="148"/>
      <c r="R302" s="148"/>
      <c r="S302" s="148"/>
      <c r="T302" s="148"/>
      <c r="U302" s="148"/>
      <c r="V302" s="148"/>
      <c r="W302" s="148"/>
      <c r="X302" s="148"/>
      <c r="Y302" s="148"/>
      <c r="Z302" s="148"/>
    </row>
    <row r="303" spans="1:26" x14ac:dyDescent="0.25">
      <c r="A303" s="230"/>
      <c r="B303" s="49"/>
      <c r="C303" s="128" t="s">
        <v>6041</v>
      </c>
      <c r="D303" s="153">
        <f t="shared" si="17"/>
        <v>1</v>
      </c>
      <c r="E303" s="126">
        <v>1</v>
      </c>
      <c r="F303" s="126"/>
      <c r="G303" s="127"/>
      <c r="H303" s="253"/>
      <c r="I303" s="93"/>
      <c r="J303" s="230"/>
      <c r="K303" s="148"/>
      <c r="L303" s="148"/>
      <c r="M303" s="148"/>
      <c r="N303" s="148"/>
      <c r="O303" s="148"/>
      <c r="P303" s="148"/>
      <c r="Q303" s="148"/>
      <c r="R303" s="148"/>
      <c r="S303" s="148"/>
      <c r="T303" s="148"/>
      <c r="U303" s="148"/>
      <c r="V303" s="148"/>
      <c r="W303" s="148"/>
      <c r="X303" s="148"/>
      <c r="Y303" s="148"/>
      <c r="Z303" s="148"/>
    </row>
    <row r="304" spans="1:26" x14ac:dyDescent="0.25">
      <c r="A304" s="230"/>
      <c r="B304" s="49"/>
      <c r="C304" s="128" t="s">
        <v>6042</v>
      </c>
      <c r="D304" s="153">
        <f t="shared" si="17"/>
        <v>1</v>
      </c>
      <c r="E304" s="126">
        <v>1</v>
      </c>
      <c r="F304" s="126"/>
      <c r="G304" s="127"/>
      <c r="H304" s="253"/>
      <c r="I304" s="129"/>
      <c r="J304" s="230"/>
      <c r="K304" s="148"/>
      <c r="L304" s="148"/>
      <c r="M304" s="148"/>
      <c r="N304" s="148"/>
      <c r="O304" s="148"/>
      <c r="P304" s="148"/>
      <c r="Q304" s="148"/>
      <c r="R304" s="148"/>
      <c r="S304" s="148"/>
      <c r="T304" s="148"/>
      <c r="U304" s="148"/>
      <c r="V304" s="148"/>
      <c r="W304" s="148"/>
      <c r="X304" s="148"/>
      <c r="Y304" s="148"/>
      <c r="Z304" s="148"/>
    </row>
    <row r="305" spans="1:26" ht="24" x14ac:dyDescent="0.25">
      <c r="A305" s="230"/>
      <c r="B305" s="49"/>
      <c r="C305" s="128" t="s">
        <v>6043</v>
      </c>
      <c r="D305" s="153">
        <f t="shared" si="17"/>
        <v>1</v>
      </c>
      <c r="E305" s="126">
        <v>1</v>
      </c>
      <c r="F305" s="126"/>
      <c r="G305" s="127"/>
      <c r="H305" s="253"/>
      <c r="I305" s="129"/>
      <c r="J305" s="230"/>
      <c r="K305" s="148"/>
      <c r="L305" s="148"/>
      <c r="M305" s="148"/>
      <c r="N305" s="148"/>
      <c r="O305" s="148"/>
      <c r="P305" s="148"/>
      <c r="Q305" s="148"/>
      <c r="R305" s="148"/>
      <c r="S305" s="148"/>
      <c r="T305" s="148"/>
      <c r="U305" s="148"/>
      <c r="V305" s="148"/>
      <c r="W305" s="148"/>
      <c r="X305" s="148"/>
      <c r="Y305" s="148"/>
      <c r="Z305" s="148"/>
    </row>
    <row r="306" spans="1:26" x14ac:dyDescent="0.25">
      <c r="A306" s="230"/>
      <c r="B306" s="49"/>
      <c r="C306" s="234"/>
      <c r="D306" s="253"/>
      <c r="E306" s="253"/>
      <c r="F306" s="253"/>
      <c r="G306" s="253"/>
      <c r="H306" s="253"/>
      <c r="I306" s="129"/>
      <c r="J306" s="230"/>
      <c r="K306" s="148"/>
      <c r="L306" s="148"/>
      <c r="M306" s="148"/>
      <c r="N306" s="148"/>
      <c r="O306" s="148"/>
      <c r="P306" s="148"/>
      <c r="Q306" s="148"/>
      <c r="R306" s="148"/>
      <c r="S306" s="148"/>
      <c r="T306" s="148"/>
      <c r="U306" s="148"/>
      <c r="V306" s="148"/>
      <c r="W306" s="148"/>
      <c r="X306" s="148"/>
      <c r="Y306" s="148"/>
      <c r="Z306" s="148"/>
    </row>
    <row r="307" spans="1:26" x14ac:dyDescent="0.25">
      <c r="A307" s="230"/>
      <c r="B307" s="49"/>
      <c r="C307" s="234" t="s">
        <v>1480</v>
      </c>
      <c r="D307" s="253"/>
      <c r="E307" s="253"/>
      <c r="F307" s="253"/>
      <c r="G307" s="253"/>
      <c r="H307" s="253"/>
      <c r="I307" s="129"/>
      <c r="J307" s="230"/>
      <c r="K307" s="148"/>
      <c r="L307" s="148"/>
      <c r="M307" s="148"/>
      <c r="N307" s="148"/>
      <c r="O307" s="148"/>
      <c r="P307" s="148"/>
      <c r="Q307" s="148"/>
      <c r="R307" s="148"/>
      <c r="S307" s="148"/>
      <c r="T307" s="148"/>
      <c r="U307" s="148"/>
      <c r="V307" s="148"/>
      <c r="W307" s="148"/>
      <c r="X307" s="148"/>
      <c r="Y307" s="148"/>
      <c r="Z307" s="148"/>
    </row>
    <row r="308" spans="1:26" x14ac:dyDescent="0.25">
      <c r="A308" s="230"/>
      <c r="B308" s="49"/>
      <c r="C308" s="234"/>
      <c r="D308" s="253"/>
      <c r="E308" s="253"/>
      <c r="F308" s="253"/>
      <c r="G308" s="253"/>
      <c r="H308" s="253"/>
      <c r="I308" s="129"/>
      <c r="J308" s="230"/>
      <c r="K308" s="148"/>
      <c r="L308" s="148"/>
      <c r="M308" s="148"/>
      <c r="N308" s="148"/>
      <c r="O308" s="148"/>
      <c r="P308" s="148"/>
      <c r="Q308" s="148"/>
      <c r="R308" s="148"/>
      <c r="S308" s="148"/>
      <c r="T308" s="148"/>
      <c r="U308" s="148"/>
      <c r="V308" s="148"/>
      <c r="W308" s="148"/>
      <c r="X308" s="148"/>
      <c r="Y308" s="148"/>
      <c r="Z308" s="148"/>
    </row>
    <row r="309" spans="1:26" x14ac:dyDescent="0.25">
      <c r="A309" s="230"/>
      <c r="B309" s="49"/>
      <c r="C309" s="232" t="s">
        <v>726</v>
      </c>
      <c r="D309" s="231"/>
      <c r="E309" s="231" t="s">
        <v>1485</v>
      </c>
      <c r="F309" s="231" t="s">
        <v>712</v>
      </c>
      <c r="G309" s="231" t="s">
        <v>1486</v>
      </c>
      <c r="H309" s="253"/>
      <c r="I309" s="129"/>
      <c r="J309" s="230"/>
      <c r="K309" s="148"/>
      <c r="L309" s="148"/>
      <c r="M309" s="148"/>
      <c r="N309" s="148"/>
      <c r="O309" s="148"/>
      <c r="P309" s="148"/>
      <c r="Q309" s="148"/>
      <c r="R309" s="148"/>
      <c r="S309" s="148"/>
      <c r="T309" s="148"/>
      <c r="U309" s="148"/>
      <c r="V309" s="148"/>
      <c r="W309" s="148"/>
      <c r="X309" s="148"/>
      <c r="Y309" s="148"/>
      <c r="Z309" s="148"/>
    </row>
    <row r="310" spans="1:26" x14ac:dyDescent="0.25">
      <c r="A310" s="230"/>
      <c r="B310" s="49"/>
      <c r="C310" s="130" t="s">
        <v>6044</v>
      </c>
      <c r="D310" s="153">
        <f t="shared" ref="D310:D316" si="18">IF(E310="Justificado",0,1)</f>
        <v>1</v>
      </c>
      <c r="E310" s="126">
        <v>1</v>
      </c>
      <c r="F310" s="126"/>
      <c r="G310" s="127"/>
      <c r="H310" s="253"/>
      <c r="I310" s="129"/>
      <c r="J310" s="230"/>
      <c r="K310" s="148"/>
      <c r="L310" s="148"/>
      <c r="M310" s="148"/>
      <c r="N310" s="148"/>
      <c r="O310" s="148"/>
      <c r="P310" s="148"/>
      <c r="Q310" s="148"/>
      <c r="R310" s="148"/>
      <c r="S310" s="148"/>
      <c r="T310" s="148"/>
      <c r="U310" s="148"/>
      <c r="V310" s="148"/>
      <c r="W310" s="148"/>
      <c r="X310" s="148"/>
      <c r="Y310" s="148"/>
      <c r="Z310" s="148"/>
    </row>
    <row r="311" spans="1:26" ht="36" x14ac:dyDescent="0.25">
      <c r="A311" s="230"/>
      <c r="B311" s="49"/>
      <c r="C311" s="124" t="s">
        <v>1795</v>
      </c>
      <c r="D311" s="153">
        <f t="shared" si="18"/>
        <v>1</v>
      </c>
      <c r="E311" s="126">
        <v>1</v>
      </c>
      <c r="F311" s="126"/>
      <c r="G311" s="127"/>
      <c r="H311" s="253"/>
      <c r="I311" s="129"/>
      <c r="J311" s="230"/>
      <c r="K311" s="148"/>
      <c r="L311" s="148"/>
      <c r="M311" s="148"/>
      <c r="N311" s="148"/>
      <c r="O311" s="148"/>
      <c r="P311" s="148"/>
      <c r="Q311" s="148"/>
      <c r="R311" s="148"/>
      <c r="S311" s="148"/>
      <c r="T311" s="148"/>
      <c r="U311" s="148"/>
      <c r="V311" s="148"/>
      <c r="W311" s="148"/>
      <c r="X311" s="148"/>
      <c r="Y311" s="148"/>
      <c r="Z311" s="148"/>
    </row>
    <row r="312" spans="1:26" ht="36" x14ac:dyDescent="0.25">
      <c r="A312" s="230"/>
      <c r="B312" s="49"/>
      <c r="C312" s="124" t="s">
        <v>1796</v>
      </c>
      <c r="D312" s="153">
        <f t="shared" si="18"/>
        <v>1</v>
      </c>
      <c r="E312" s="126">
        <v>1</v>
      </c>
      <c r="F312" s="126"/>
      <c r="G312" s="127"/>
      <c r="H312" s="253"/>
      <c r="I312" s="129"/>
      <c r="J312" s="230"/>
      <c r="K312" s="148"/>
      <c r="L312" s="148"/>
      <c r="M312" s="148"/>
      <c r="N312" s="148"/>
      <c r="O312" s="148"/>
      <c r="P312" s="148"/>
      <c r="Q312" s="148"/>
      <c r="R312" s="148"/>
      <c r="S312" s="148"/>
      <c r="T312" s="148"/>
      <c r="U312" s="148"/>
      <c r="V312" s="148"/>
      <c r="W312" s="148"/>
      <c r="X312" s="148"/>
      <c r="Y312" s="148"/>
      <c r="Z312" s="148"/>
    </row>
    <row r="313" spans="1:26" ht="36" x14ac:dyDescent="0.25">
      <c r="A313" s="230"/>
      <c r="B313" s="49"/>
      <c r="C313" s="124" t="s">
        <v>1797</v>
      </c>
      <c r="D313" s="153">
        <f t="shared" si="18"/>
        <v>1</v>
      </c>
      <c r="E313" s="126">
        <v>1</v>
      </c>
      <c r="F313" s="126"/>
      <c r="G313" s="127"/>
      <c r="H313" s="253"/>
      <c r="I313" s="129"/>
      <c r="J313" s="230"/>
      <c r="K313" s="148"/>
      <c r="L313" s="148"/>
      <c r="M313" s="148"/>
      <c r="N313" s="148"/>
      <c r="O313" s="148"/>
      <c r="P313" s="148"/>
      <c r="Q313" s="148"/>
      <c r="R313" s="148"/>
      <c r="S313" s="148"/>
      <c r="T313" s="148"/>
      <c r="U313" s="148"/>
      <c r="V313" s="148"/>
      <c r="W313" s="148"/>
      <c r="X313" s="148"/>
      <c r="Y313" s="148"/>
      <c r="Z313" s="148"/>
    </row>
    <row r="314" spans="1:26" ht="24" x14ac:dyDescent="0.25">
      <c r="A314" s="230"/>
      <c r="B314" s="49"/>
      <c r="C314" s="124" t="s">
        <v>1798</v>
      </c>
      <c r="D314" s="153">
        <f t="shared" si="18"/>
        <v>1</v>
      </c>
      <c r="E314" s="126">
        <v>1</v>
      </c>
      <c r="F314" s="126"/>
      <c r="G314" s="127"/>
      <c r="H314" s="253"/>
      <c r="I314" s="129"/>
      <c r="J314" s="230"/>
      <c r="K314" s="148"/>
      <c r="L314" s="148"/>
      <c r="M314" s="148"/>
      <c r="N314" s="148"/>
      <c r="O314" s="148"/>
      <c r="P314" s="148"/>
      <c r="Q314" s="148"/>
      <c r="R314" s="148"/>
      <c r="S314" s="148"/>
      <c r="T314" s="148"/>
      <c r="U314" s="148"/>
      <c r="V314" s="148"/>
      <c r="W314" s="148"/>
      <c r="X314" s="148"/>
      <c r="Y314" s="148"/>
      <c r="Z314" s="148"/>
    </row>
    <row r="315" spans="1:26" ht="24" x14ac:dyDescent="0.25">
      <c r="A315" s="230"/>
      <c r="B315" s="49"/>
      <c r="C315" s="124" t="s">
        <v>1799</v>
      </c>
      <c r="D315" s="153">
        <f t="shared" si="18"/>
        <v>1</v>
      </c>
      <c r="E315" s="126">
        <v>1</v>
      </c>
      <c r="F315" s="126"/>
      <c r="G315" s="127"/>
      <c r="H315" s="253"/>
      <c r="I315" s="129"/>
      <c r="J315" s="230"/>
      <c r="K315" s="148"/>
      <c r="L315" s="148"/>
      <c r="M315" s="148"/>
      <c r="N315" s="148"/>
      <c r="O315" s="148"/>
      <c r="P315" s="148"/>
      <c r="Q315" s="148"/>
      <c r="R315" s="148"/>
      <c r="S315" s="148"/>
      <c r="T315" s="148"/>
      <c r="U315" s="148"/>
      <c r="V315" s="148"/>
      <c r="W315" s="148"/>
      <c r="X315" s="148"/>
      <c r="Y315" s="148"/>
      <c r="Z315" s="148"/>
    </row>
    <row r="316" spans="1:26" ht="36" x14ac:dyDescent="0.25">
      <c r="A316" s="230"/>
      <c r="B316" s="49"/>
      <c r="C316" s="124" t="s">
        <v>1800</v>
      </c>
      <c r="D316" s="153">
        <f t="shared" si="18"/>
        <v>1</v>
      </c>
      <c r="E316" s="126">
        <v>1</v>
      </c>
      <c r="F316" s="126"/>
      <c r="G316" s="127"/>
      <c r="H316" s="253"/>
      <c r="I316" s="129"/>
      <c r="J316" s="230"/>
      <c r="K316" s="148"/>
      <c r="L316" s="148"/>
      <c r="M316" s="148"/>
      <c r="N316" s="148"/>
      <c r="O316" s="148"/>
      <c r="P316" s="148"/>
      <c r="Q316" s="148"/>
      <c r="R316" s="148"/>
      <c r="S316" s="148"/>
      <c r="T316" s="148"/>
      <c r="U316" s="148"/>
      <c r="V316" s="148"/>
      <c r="W316" s="148"/>
      <c r="X316" s="148"/>
      <c r="Y316" s="148"/>
      <c r="Z316" s="148"/>
    </row>
    <row r="317" spans="1:26" ht="36" x14ac:dyDescent="0.25">
      <c r="A317" s="230"/>
      <c r="B317" s="49"/>
      <c r="C317" s="130" t="s">
        <v>6045</v>
      </c>
      <c r="D317" s="153">
        <f t="shared" ref="D317:D318" si="19">IF(E317="Justificado",0,1)</f>
        <v>1</v>
      </c>
      <c r="E317" s="126">
        <v>1</v>
      </c>
      <c r="F317" s="126"/>
      <c r="G317" s="127"/>
      <c r="H317" s="253"/>
      <c r="I317" s="129"/>
      <c r="J317" s="230"/>
      <c r="K317" s="148"/>
      <c r="L317" s="148"/>
      <c r="M317" s="148"/>
      <c r="N317" s="148"/>
      <c r="O317" s="148"/>
      <c r="P317" s="148"/>
      <c r="Q317" s="148"/>
      <c r="R317" s="148"/>
      <c r="S317" s="148"/>
      <c r="T317" s="148"/>
      <c r="U317" s="148"/>
      <c r="V317" s="148"/>
      <c r="W317" s="148"/>
      <c r="X317" s="148"/>
      <c r="Y317" s="148"/>
      <c r="Z317" s="148"/>
    </row>
    <row r="318" spans="1:26" x14ac:dyDescent="0.25">
      <c r="A318" s="230"/>
      <c r="B318" s="49"/>
      <c r="C318" s="124" t="s">
        <v>3090</v>
      </c>
      <c r="D318" s="153">
        <f t="shared" si="19"/>
        <v>1</v>
      </c>
      <c r="E318" s="126">
        <v>1</v>
      </c>
      <c r="F318" s="126"/>
      <c r="G318" s="127"/>
      <c r="H318" s="253"/>
      <c r="I318" s="129"/>
      <c r="J318" s="230"/>
      <c r="K318" s="148"/>
      <c r="L318" s="148"/>
      <c r="M318" s="148"/>
      <c r="N318" s="148"/>
      <c r="O318" s="148"/>
      <c r="P318" s="148"/>
      <c r="Q318" s="148"/>
      <c r="R318" s="148"/>
      <c r="S318" s="148"/>
      <c r="T318" s="148"/>
      <c r="U318" s="148"/>
      <c r="V318" s="148"/>
      <c r="W318" s="148"/>
      <c r="X318" s="148"/>
      <c r="Y318" s="148"/>
      <c r="Z318" s="148"/>
    </row>
    <row r="319" spans="1:26" x14ac:dyDescent="0.25">
      <c r="A319" s="230"/>
      <c r="B319" s="97"/>
      <c r="C319" s="254"/>
      <c r="D319" s="255"/>
      <c r="E319" s="255"/>
      <c r="F319" s="255"/>
      <c r="G319" s="255"/>
      <c r="H319" s="255"/>
      <c r="I319" s="98"/>
      <c r="J319" s="230"/>
      <c r="K319" s="148"/>
      <c r="L319" s="148"/>
      <c r="M319" s="148"/>
      <c r="N319" s="148"/>
      <c r="O319" s="148"/>
      <c r="P319" s="148"/>
      <c r="Q319" s="148"/>
      <c r="R319" s="148"/>
      <c r="S319" s="148"/>
      <c r="T319" s="148"/>
      <c r="U319" s="148"/>
      <c r="V319" s="148"/>
      <c r="W319" s="148"/>
      <c r="X319" s="148"/>
      <c r="Y319" s="148"/>
      <c r="Z319" s="148"/>
    </row>
    <row r="320" spans="1:26" x14ac:dyDescent="0.25">
      <c r="A320" s="230"/>
      <c r="B320" s="230"/>
      <c r="C320" s="256"/>
      <c r="D320" s="230"/>
      <c r="E320" s="230"/>
      <c r="F320" s="230"/>
      <c r="G320" s="230"/>
      <c r="H320" s="230"/>
      <c r="I320" s="230"/>
      <c r="J320" s="230"/>
      <c r="K320" s="148"/>
      <c r="L320" s="148"/>
      <c r="M320" s="148"/>
      <c r="N320" s="148"/>
      <c r="O320" s="148"/>
      <c r="P320" s="148"/>
      <c r="Q320" s="148"/>
      <c r="R320" s="148"/>
      <c r="S320" s="148"/>
      <c r="T320" s="148"/>
      <c r="U320" s="148"/>
      <c r="V320" s="148"/>
      <c r="W320" s="148"/>
      <c r="X320" s="148"/>
      <c r="Y320" s="148"/>
      <c r="Z320" s="148"/>
    </row>
    <row r="321" spans="1:26" x14ac:dyDescent="0.25">
      <c r="A321" s="230"/>
      <c r="B321" s="230"/>
      <c r="C321" s="256"/>
      <c r="D321" s="230"/>
      <c r="E321" s="230"/>
      <c r="F321" s="230"/>
      <c r="G321" s="230"/>
      <c r="H321" s="230"/>
      <c r="I321" s="230"/>
      <c r="J321" s="230"/>
      <c r="K321" s="148"/>
      <c r="L321" s="148"/>
      <c r="M321" s="148"/>
      <c r="N321" s="148"/>
      <c r="O321" s="148"/>
      <c r="P321" s="148"/>
      <c r="Q321" s="148"/>
      <c r="R321" s="148"/>
      <c r="S321" s="148"/>
      <c r="T321" s="148"/>
      <c r="U321" s="148"/>
      <c r="V321" s="148"/>
      <c r="W321" s="148"/>
      <c r="X321" s="148"/>
      <c r="Y321" s="148"/>
      <c r="Z321" s="148"/>
    </row>
    <row r="322" spans="1:26" x14ac:dyDescent="0.25">
      <c r="A322" s="230"/>
      <c r="B322" s="230"/>
      <c r="C322" s="256"/>
      <c r="D322" s="230"/>
      <c r="E322" s="230"/>
      <c r="F322" s="230"/>
      <c r="G322" s="230"/>
      <c r="H322" s="230"/>
      <c r="I322" s="230"/>
      <c r="J322" s="230"/>
      <c r="K322" s="148"/>
      <c r="L322" s="148"/>
      <c r="M322" s="148"/>
      <c r="N322" s="148"/>
      <c r="O322" s="148"/>
      <c r="P322" s="148"/>
      <c r="Q322" s="148"/>
      <c r="R322" s="148"/>
      <c r="S322" s="148"/>
      <c r="T322" s="148"/>
      <c r="U322" s="148"/>
      <c r="V322" s="148"/>
      <c r="W322" s="148"/>
      <c r="X322" s="148"/>
      <c r="Y322" s="148"/>
      <c r="Z322" s="148"/>
    </row>
    <row r="323" spans="1:26" x14ac:dyDescent="0.25">
      <c r="A323" s="230"/>
      <c r="B323" s="230"/>
      <c r="C323" s="256"/>
      <c r="D323" s="230"/>
      <c r="E323" s="230"/>
      <c r="F323" s="230"/>
      <c r="G323" s="230"/>
      <c r="H323" s="230"/>
      <c r="I323" s="230"/>
      <c r="J323" s="230"/>
      <c r="K323" s="148"/>
      <c r="L323" s="148"/>
      <c r="M323" s="148"/>
      <c r="N323" s="148"/>
      <c r="O323" s="148"/>
      <c r="P323" s="148"/>
      <c r="Q323" s="148"/>
      <c r="R323" s="148"/>
      <c r="S323" s="148"/>
      <c r="T323" s="148"/>
      <c r="U323" s="148"/>
      <c r="V323" s="148"/>
      <c r="W323" s="148"/>
      <c r="X323" s="148"/>
      <c r="Y323" s="148"/>
      <c r="Z323" s="148"/>
    </row>
    <row r="324" spans="1:26" x14ac:dyDescent="0.25">
      <c r="A324" s="230"/>
      <c r="B324" s="230"/>
      <c r="C324" s="256"/>
      <c r="D324" s="230"/>
      <c r="E324" s="230"/>
      <c r="F324" s="230"/>
      <c r="G324" s="230"/>
      <c r="H324" s="230"/>
      <c r="I324" s="230"/>
      <c r="J324" s="230"/>
      <c r="K324" s="148"/>
      <c r="L324" s="148"/>
      <c r="M324" s="148"/>
      <c r="N324" s="148"/>
      <c r="O324" s="148"/>
      <c r="P324" s="148"/>
      <c r="Q324" s="148"/>
      <c r="R324" s="148"/>
      <c r="S324" s="148"/>
      <c r="T324" s="148"/>
      <c r="U324" s="148"/>
      <c r="V324" s="148"/>
      <c r="W324" s="148"/>
      <c r="X324" s="148"/>
      <c r="Y324" s="148"/>
      <c r="Z324" s="148"/>
    </row>
    <row r="325" spans="1:26" x14ac:dyDescent="0.25">
      <c r="A325" s="230"/>
      <c r="B325" s="230"/>
      <c r="C325" s="256"/>
      <c r="D325" s="230"/>
      <c r="E325" s="230"/>
      <c r="F325" s="230"/>
      <c r="G325" s="230"/>
      <c r="H325" s="230"/>
      <c r="I325" s="230"/>
      <c r="J325" s="230"/>
      <c r="K325" s="148"/>
      <c r="L325" s="148"/>
      <c r="M325" s="148"/>
      <c r="N325" s="148"/>
      <c r="O325" s="148"/>
      <c r="P325" s="148"/>
      <c r="Q325" s="148"/>
      <c r="R325" s="148"/>
      <c r="S325" s="148"/>
      <c r="T325" s="148"/>
      <c r="U325" s="148"/>
      <c r="V325" s="148"/>
      <c r="W325" s="148"/>
      <c r="X325" s="148"/>
      <c r="Y325" s="148"/>
      <c r="Z325" s="148"/>
    </row>
    <row r="326" spans="1:26" ht="18.75" x14ac:dyDescent="0.25">
      <c r="A326" s="234"/>
      <c r="B326" s="407" t="s">
        <v>6046</v>
      </c>
      <c r="C326" s="408"/>
      <c r="D326" s="408"/>
      <c r="E326" s="408"/>
      <c r="F326" s="408"/>
      <c r="G326" s="408"/>
      <c r="H326" s="408"/>
      <c r="I326" s="243"/>
      <c r="J326" s="233"/>
      <c r="K326" s="105"/>
      <c r="L326" s="105"/>
      <c r="M326" s="105"/>
      <c r="N326" s="105"/>
      <c r="O326" s="105"/>
      <c r="P326" s="105"/>
      <c r="Q326" s="105"/>
      <c r="R326" s="105"/>
      <c r="S326" s="105"/>
      <c r="T326" s="105"/>
      <c r="U326" s="105"/>
      <c r="V326" s="105"/>
      <c r="W326" s="105"/>
      <c r="X326" s="105"/>
      <c r="Y326" s="105"/>
      <c r="Z326" s="105"/>
    </row>
    <row r="327" spans="1:26" x14ac:dyDescent="0.25">
      <c r="A327" s="234"/>
      <c r="B327" s="232"/>
      <c r="C327" s="232"/>
      <c r="D327" s="232"/>
      <c r="E327" s="232"/>
      <c r="F327" s="232"/>
      <c r="G327" s="232"/>
      <c r="H327" s="232"/>
      <c r="I327" s="232"/>
      <c r="J327" s="233"/>
      <c r="K327" s="105"/>
      <c r="L327" s="105"/>
      <c r="M327" s="105"/>
      <c r="N327" s="105"/>
      <c r="O327" s="105"/>
      <c r="P327" s="105"/>
      <c r="Q327" s="105"/>
      <c r="R327" s="105"/>
      <c r="S327" s="105"/>
      <c r="T327" s="105"/>
      <c r="U327" s="105"/>
      <c r="V327" s="105"/>
      <c r="W327" s="105"/>
      <c r="X327" s="105"/>
      <c r="Y327" s="105"/>
      <c r="Z327" s="105"/>
    </row>
    <row r="328" spans="1:26" x14ac:dyDescent="0.25">
      <c r="A328" s="234"/>
      <c r="B328" s="232"/>
      <c r="C328" s="244" t="s">
        <v>1478</v>
      </c>
      <c r="D328" s="244"/>
      <c r="E328" s="245">
        <f>IF(SUM(D337:D371)=0,"NA",SUM(E337:E371)/SUM(D337:D371))</f>
        <v>1</v>
      </c>
      <c r="F328" s="246"/>
      <c r="G328" s="248"/>
      <c r="H328" s="234"/>
      <c r="I328" s="232"/>
      <c r="J328" s="233"/>
      <c r="K328" s="105"/>
      <c r="L328" s="105"/>
      <c r="M328" s="105"/>
      <c r="N328" s="105"/>
      <c r="O328" s="105"/>
      <c r="P328" s="105"/>
      <c r="Q328" s="105"/>
      <c r="R328" s="105"/>
      <c r="S328" s="105"/>
      <c r="T328" s="105"/>
      <c r="U328" s="105"/>
      <c r="V328" s="105"/>
      <c r="W328" s="105"/>
      <c r="X328" s="105"/>
      <c r="Y328" s="105"/>
      <c r="Z328" s="105"/>
    </row>
    <row r="329" spans="1:26" x14ac:dyDescent="0.25">
      <c r="A329" s="234"/>
      <c r="B329" s="234"/>
      <c r="C329" s="244" t="s">
        <v>1480</v>
      </c>
      <c r="D329" s="244"/>
      <c r="E329" s="245">
        <f>IF(SUM(D337:D371)=0,"NA",SUM(E376:E384)/SUM(D376:D384))</f>
        <v>1</v>
      </c>
      <c r="F329" s="246"/>
      <c r="G329" s="248"/>
      <c r="H329" s="234"/>
      <c r="I329" s="232"/>
      <c r="J329" s="233"/>
      <c r="K329" s="105"/>
      <c r="L329" s="105"/>
      <c r="M329" s="105"/>
      <c r="N329" s="105"/>
      <c r="O329" s="105"/>
      <c r="P329" s="105"/>
      <c r="Q329" s="105"/>
      <c r="R329" s="105"/>
      <c r="S329" s="105"/>
      <c r="T329" s="105"/>
      <c r="U329" s="105"/>
      <c r="V329" s="105"/>
      <c r="W329" s="105"/>
      <c r="X329" s="105"/>
      <c r="Y329" s="105"/>
      <c r="Z329" s="105"/>
    </row>
    <row r="330" spans="1:26" x14ac:dyDescent="0.25">
      <c r="A330" s="234"/>
      <c r="B330" s="234"/>
      <c r="C330" s="244" t="s">
        <v>1482</v>
      </c>
      <c r="D330" s="244"/>
      <c r="E330" s="177">
        <f>IF(SUM(D337:D371)=0,"NA",E328*0.6+E329*0.4)</f>
        <v>1</v>
      </c>
      <c r="F330" s="249"/>
      <c r="G330" s="235" t="s">
        <v>3917</v>
      </c>
      <c r="H330" s="234"/>
      <c r="I330" s="232"/>
      <c r="J330" s="233"/>
      <c r="K330" s="105"/>
      <c r="L330" s="105"/>
      <c r="M330" s="105"/>
      <c r="N330" s="105"/>
      <c r="O330" s="105"/>
      <c r="P330" s="105"/>
      <c r="Q330" s="105"/>
      <c r="R330" s="105"/>
      <c r="S330" s="105"/>
      <c r="T330" s="105"/>
      <c r="U330" s="105"/>
      <c r="V330" s="105"/>
      <c r="W330" s="105"/>
      <c r="X330" s="105"/>
      <c r="Y330" s="105"/>
      <c r="Z330" s="105"/>
    </row>
    <row r="331" spans="1:26" x14ac:dyDescent="0.25">
      <c r="A331" s="234"/>
      <c r="B331" s="234"/>
      <c r="C331" s="234"/>
      <c r="D331" s="234"/>
      <c r="E331" s="236"/>
      <c r="F331" s="236"/>
      <c r="G331" s="234"/>
      <c r="H331" s="234"/>
      <c r="I331" s="232"/>
      <c r="J331" s="233"/>
      <c r="K331" s="105"/>
      <c r="L331" s="105"/>
      <c r="M331" s="105"/>
      <c r="N331" s="105"/>
      <c r="O331" s="105"/>
      <c r="P331" s="105"/>
      <c r="Q331" s="105"/>
      <c r="R331" s="105"/>
      <c r="S331" s="105"/>
      <c r="T331" s="105"/>
      <c r="U331" s="105"/>
      <c r="V331" s="105"/>
      <c r="W331" s="105"/>
      <c r="X331" s="105"/>
      <c r="Y331" s="105"/>
      <c r="Z331" s="105"/>
    </row>
    <row r="332" spans="1:26" x14ac:dyDescent="0.25">
      <c r="A332" s="230"/>
      <c r="B332" s="231"/>
      <c r="C332" s="232"/>
      <c r="D332" s="231"/>
      <c r="E332" s="231"/>
      <c r="F332" s="231"/>
      <c r="G332" s="231"/>
      <c r="H332" s="232"/>
      <c r="I332" s="232"/>
      <c r="J332" s="233"/>
      <c r="K332" s="148"/>
      <c r="L332" s="148"/>
      <c r="M332" s="148"/>
      <c r="N332" s="148"/>
      <c r="O332" s="148"/>
      <c r="P332" s="148"/>
      <c r="Q332" s="148"/>
      <c r="R332" s="148"/>
      <c r="S332" s="148"/>
      <c r="T332" s="148"/>
      <c r="U332" s="148"/>
      <c r="V332" s="148"/>
      <c r="W332" s="148"/>
      <c r="X332" s="148"/>
      <c r="Y332" s="148"/>
      <c r="Z332" s="148"/>
    </row>
    <row r="333" spans="1:26" x14ac:dyDescent="0.25">
      <c r="A333" s="230"/>
      <c r="B333" s="91"/>
      <c r="C333" s="251"/>
      <c r="D333" s="252"/>
      <c r="E333" s="409"/>
      <c r="F333" s="410"/>
      <c r="G333" s="410"/>
      <c r="H333" s="252"/>
      <c r="I333" s="92"/>
      <c r="J333" s="233"/>
      <c r="K333" s="148"/>
      <c r="L333" s="148"/>
      <c r="M333" s="148"/>
      <c r="N333" s="148"/>
      <c r="O333" s="148"/>
      <c r="P333" s="148"/>
      <c r="Q333" s="148"/>
      <c r="R333" s="148"/>
      <c r="S333" s="148"/>
      <c r="T333" s="148"/>
      <c r="U333" s="148"/>
      <c r="V333" s="148"/>
      <c r="W333" s="148"/>
      <c r="X333" s="148"/>
      <c r="Y333" s="148"/>
      <c r="Z333" s="148"/>
    </row>
    <row r="334" spans="1:26" x14ac:dyDescent="0.25">
      <c r="A334" s="230"/>
      <c r="B334" s="49"/>
      <c r="C334" s="234" t="s">
        <v>1484</v>
      </c>
      <c r="D334" s="253"/>
      <c r="E334" s="253"/>
      <c r="F334" s="253"/>
      <c r="G334" s="253"/>
      <c r="H334" s="253"/>
      <c r="I334" s="93"/>
      <c r="J334" s="233"/>
      <c r="K334" s="148"/>
      <c r="L334" s="148"/>
      <c r="M334" s="148"/>
      <c r="N334" s="148"/>
      <c r="O334" s="148"/>
      <c r="P334" s="148"/>
      <c r="Q334" s="148"/>
      <c r="R334" s="148"/>
      <c r="S334" s="148"/>
      <c r="T334" s="148"/>
      <c r="U334" s="148"/>
      <c r="V334" s="148"/>
      <c r="W334" s="148"/>
      <c r="X334" s="148"/>
      <c r="Y334" s="148"/>
      <c r="Z334" s="148"/>
    </row>
    <row r="335" spans="1:26" x14ac:dyDescent="0.25">
      <c r="A335" s="230"/>
      <c r="B335" s="123"/>
      <c r="C335" s="234"/>
      <c r="D335" s="253"/>
      <c r="E335" s="253"/>
      <c r="F335" s="253"/>
      <c r="G335" s="253"/>
      <c r="H335" s="253"/>
      <c r="I335" s="93"/>
      <c r="J335" s="233"/>
      <c r="K335" s="148"/>
      <c r="L335" s="148"/>
      <c r="M335" s="148"/>
      <c r="N335" s="148"/>
      <c r="O335" s="148"/>
      <c r="P335" s="148"/>
      <c r="Q335" s="148"/>
      <c r="R335" s="148"/>
      <c r="S335" s="148"/>
      <c r="T335" s="148"/>
      <c r="U335" s="148"/>
      <c r="V335" s="148"/>
      <c r="W335" s="148"/>
      <c r="X335" s="148"/>
      <c r="Y335" s="148"/>
      <c r="Z335" s="148"/>
    </row>
    <row r="336" spans="1:26" x14ac:dyDescent="0.25">
      <c r="A336" s="230"/>
      <c r="B336" s="123"/>
      <c r="C336" s="232" t="s">
        <v>726</v>
      </c>
      <c r="D336" s="231"/>
      <c r="E336" s="231" t="s">
        <v>1485</v>
      </c>
      <c r="F336" s="231" t="s">
        <v>712</v>
      </c>
      <c r="G336" s="231" t="s">
        <v>1486</v>
      </c>
      <c r="H336" s="253"/>
      <c r="I336" s="93"/>
      <c r="J336" s="233"/>
      <c r="K336" s="148"/>
      <c r="L336" s="148"/>
      <c r="M336" s="148"/>
      <c r="N336" s="148"/>
      <c r="O336" s="148"/>
      <c r="P336" s="148"/>
      <c r="Q336" s="148"/>
      <c r="R336" s="148"/>
      <c r="S336" s="148"/>
      <c r="T336" s="148"/>
      <c r="U336" s="148"/>
      <c r="V336" s="148"/>
      <c r="W336" s="148"/>
      <c r="X336" s="148"/>
      <c r="Y336" s="148"/>
      <c r="Z336" s="148"/>
    </row>
    <row r="337" spans="1:26" x14ac:dyDescent="0.25">
      <c r="A337" s="230"/>
      <c r="B337" s="49"/>
      <c r="C337" s="124" t="s">
        <v>1487</v>
      </c>
      <c r="D337" s="153">
        <f t="shared" ref="D337:D343" si="20">IF(E337="Justificado",0,1)</f>
        <v>1</v>
      </c>
      <c r="E337" s="126">
        <v>1</v>
      </c>
      <c r="F337" s="126"/>
      <c r="G337" s="127"/>
      <c r="H337" s="253"/>
      <c r="I337" s="93"/>
      <c r="J337" s="230"/>
      <c r="K337" s="148"/>
      <c r="L337" s="148"/>
      <c r="M337" s="148"/>
      <c r="N337" s="148"/>
      <c r="O337" s="148"/>
      <c r="P337" s="148"/>
      <c r="Q337" s="148"/>
      <c r="R337" s="148"/>
      <c r="S337" s="148"/>
      <c r="T337" s="148"/>
      <c r="U337" s="148"/>
      <c r="V337" s="148"/>
      <c r="W337" s="148"/>
      <c r="X337" s="148"/>
      <c r="Y337" s="148"/>
      <c r="Z337" s="148"/>
    </row>
    <row r="338" spans="1:26" ht="24" x14ac:dyDescent="0.25">
      <c r="A338" s="230"/>
      <c r="B338" s="49"/>
      <c r="C338" s="124" t="s">
        <v>1488</v>
      </c>
      <c r="D338" s="153">
        <f t="shared" si="20"/>
        <v>1</v>
      </c>
      <c r="E338" s="126">
        <v>1</v>
      </c>
      <c r="F338" s="126"/>
      <c r="G338" s="127"/>
      <c r="H338" s="253"/>
      <c r="I338" s="93"/>
      <c r="J338" s="230"/>
      <c r="K338" s="148"/>
      <c r="L338" s="148"/>
      <c r="M338" s="148"/>
      <c r="N338" s="148"/>
      <c r="O338" s="148"/>
      <c r="P338" s="148"/>
      <c r="Q338" s="148"/>
      <c r="R338" s="148"/>
      <c r="S338" s="148"/>
      <c r="T338" s="148"/>
      <c r="U338" s="148"/>
      <c r="V338" s="148"/>
      <c r="W338" s="148"/>
      <c r="X338" s="148"/>
      <c r="Y338" s="148"/>
      <c r="Z338" s="148"/>
    </row>
    <row r="339" spans="1:26" ht="24" x14ac:dyDescent="0.25">
      <c r="A339" s="230"/>
      <c r="B339" s="49"/>
      <c r="C339" s="128" t="s">
        <v>5924</v>
      </c>
      <c r="D339" s="153">
        <f t="shared" si="20"/>
        <v>1</v>
      </c>
      <c r="E339" s="126">
        <v>1</v>
      </c>
      <c r="F339" s="126"/>
      <c r="G339" s="127"/>
      <c r="H339" s="253"/>
      <c r="I339" s="93"/>
      <c r="J339" s="230"/>
      <c r="K339" s="148"/>
      <c r="L339" s="148"/>
      <c r="M339" s="148"/>
      <c r="N339" s="148"/>
      <c r="O339" s="148"/>
      <c r="P339" s="148"/>
      <c r="Q339" s="148"/>
      <c r="R339" s="148"/>
      <c r="S339" s="148"/>
      <c r="T339" s="148"/>
      <c r="U339" s="148"/>
      <c r="V339" s="148"/>
      <c r="W339" s="148"/>
      <c r="X339" s="148"/>
      <c r="Y339" s="148"/>
      <c r="Z339" s="148"/>
    </row>
    <row r="340" spans="1:26" ht="24" x14ac:dyDescent="0.25">
      <c r="A340" s="230"/>
      <c r="B340" s="49"/>
      <c r="C340" s="128" t="s">
        <v>5925</v>
      </c>
      <c r="D340" s="153">
        <f t="shared" si="20"/>
        <v>1</v>
      </c>
      <c r="E340" s="126">
        <v>1</v>
      </c>
      <c r="F340" s="126"/>
      <c r="G340" s="127"/>
      <c r="H340" s="253"/>
      <c r="I340" s="93"/>
      <c r="J340" s="230"/>
      <c r="K340" s="148"/>
      <c r="L340" s="148"/>
      <c r="M340" s="148"/>
      <c r="N340" s="148"/>
      <c r="O340" s="148"/>
      <c r="P340" s="148"/>
      <c r="Q340" s="148"/>
      <c r="R340" s="148"/>
      <c r="S340" s="148"/>
      <c r="T340" s="148"/>
      <c r="U340" s="148"/>
      <c r="V340" s="148"/>
      <c r="W340" s="148"/>
      <c r="X340" s="148"/>
      <c r="Y340" s="148"/>
      <c r="Z340" s="148"/>
    </row>
    <row r="341" spans="1:26" ht="24" x14ac:dyDescent="0.25">
      <c r="A341" s="230"/>
      <c r="B341" s="49"/>
      <c r="C341" s="128" t="s">
        <v>6047</v>
      </c>
      <c r="D341" s="153">
        <f t="shared" si="20"/>
        <v>1</v>
      </c>
      <c r="E341" s="126">
        <v>1</v>
      </c>
      <c r="F341" s="126"/>
      <c r="G341" s="127"/>
      <c r="H341" s="253"/>
      <c r="I341" s="93"/>
      <c r="J341" s="230"/>
      <c r="K341" s="148"/>
      <c r="L341" s="148"/>
      <c r="M341" s="148"/>
      <c r="N341" s="148"/>
      <c r="O341" s="148"/>
      <c r="P341" s="148"/>
      <c r="Q341" s="148"/>
      <c r="R341" s="148"/>
      <c r="S341" s="148"/>
      <c r="T341" s="148"/>
      <c r="U341" s="148"/>
      <c r="V341" s="148"/>
      <c r="W341" s="148"/>
      <c r="X341" s="148"/>
      <c r="Y341" s="148"/>
      <c r="Z341" s="148"/>
    </row>
    <row r="342" spans="1:26" ht="36" x14ac:dyDescent="0.25">
      <c r="A342" s="230"/>
      <c r="B342" s="49"/>
      <c r="C342" s="128" t="s">
        <v>6048</v>
      </c>
      <c r="D342" s="153">
        <f t="shared" si="20"/>
        <v>1</v>
      </c>
      <c r="E342" s="126">
        <v>1</v>
      </c>
      <c r="F342" s="126"/>
      <c r="G342" s="127"/>
      <c r="H342" s="253"/>
      <c r="I342" s="93"/>
      <c r="J342" s="230"/>
      <c r="K342" s="148"/>
      <c r="L342" s="148"/>
      <c r="M342" s="148"/>
      <c r="N342" s="148"/>
      <c r="O342" s="148"/>
      <c r="P342" s="148"/>
      <c r="Q342" s="148"/>
      <c r="R342" s="148"/>
      <c r="S342" s="148"/>
      <c r="T342" s="148"/>
      <c r="U342" s="148"/>
      <c r="V342" s="148"/>
      <c r="W342" s="148"/>
      <c r="X342" s="148"/>
      <c r="Y342" s="148"/>
      <c r="Z342" s="148"/>
    </row>
    <row r="343" spans="1:26" ht="24" x14ac:dyDescent="0.25">
      <c r="A343" s="230"/>
      <c r="B343" s="49"/>
      <c r="C343" s="128" t="s">
        <v>6049</v>
      </c>
      <c r="D343" s="153">
        <f t="shared" si="20"/>
        <v>1</v>
      </c>
      <c r="E343" s="126">
        <v>1</v>
      </c>
      <c r="F343" s="126"/>
      <c r="G343" s="127"/>
      <c r="H343" s="253"/>
      <c r="I343" s="93"/>
      <c r="J343" s="230"/>
      <c r="K343" s="148"/>
      <c r="L343" s="148"/>
      <c r="M343" s="148"/>
      <c r="N343" s="148"/>
      <c r="O343" s="148"/>
      <c r="P343" s="148"/>
      <c r="Q343" s="148"/>
      <c r="R343" s="148"/>
      <c r="S343" s="148"/>
      <c r="T343" s="148"/>
      <c r="U343" s="148"/>
      <c r="V343" s="148"/>
      <c r="W343" s="148"/>
      <c r="X343" s="148"/>
      <c r="Y343" s="148"/>
      <c r="Z343" s="148"/>
    </row>
    <row r="344" spans="1:26" ht="24" x14ac:dyDescent="0.25">
      <c r="A344" s="230"/>
      <c r="B344" s="49"/>
      <c r="C344" s="128" t="s">
        <v>6050</v>
      </c>
      <c r="D344" s="153">
        <f t="shared" ref="D344:D349" si="21">IF(E344="Justificado",0,1)</f>
        <v>1</v>
      </c>
      <c r="E344" s="126">
        <v>1</v>
      </c>
      <c r="F344" s="126"/>
      <c r="G344" s="127"/>
      <c r="H344" s="253"/>
      <c r="I344" s="93"/>
      <c r="J344" s="230"/>
      <c r="K344" s="148"/>
      <c r="L344" s="148"/>
      <c r="M344" s="148"/>
      <c r="N344" s="148"/>
      <c r="O344" s="148"/>
      <c r="P344" s="148"/>
      <c r="Q344" s="148"/>
      <c r="R344" s="148"/>
      <c r="S344" s="148"/>
      <c r="T344" s="148"/>
      <c r="U344" s="148"/>
      <c r="V344" s="148"/>
      <c r="W344" s="148"/>
      <c r="X344" s="148"/>
      <c r="Y344" s="148"/>
      <c r="Z344" s="148"/>
    </row>
    <row r="345" spans="1:26" ht="36" x14ac:dyDescent="0.25">
      <c r="A345" s="230"/>
      <c r="B345" s="49"/>
      <c r="C345" s="128" t="s">
        <v>6051</v>
      </c>
      <c r="D345" s="153">
        <f t="shared" si="21"/>
        <v>1</v>
      </c>
      <c r="E345" s="126">
        <v>1</v>
      </c>
      <c r="F345" s="126"/>
      <c r="G345" s="127"/>
      <c r="H345" s="253"/>
      <c r="I345" s="93"/>
      <c r="J345" s="230"/>
      <c r="K345" s="148"/>
      <c r="L345" s="148"/>
      <c r="M345" s="148"/>
      <c r="N345" s="148"/>
      <c r="O345" s="148"/>
      <c r="P345" s="148"/>
      <c r="Q345" s="148"/>
      <c r="R345" s="148"/>
      <c r="S345" s="148"/>
      <c r="T345" s="148"/>
      <c r="U345" s="148"/>
      <c r="V345" s="148"/>
      <c r="W345" s="148"/>
      <c r="X345" s="148"/>
      <c r="Y345" s="148"/>
      <c r="Z345" s="148"/>
    </row>
    <row r="346" spans="1:26" ht="24" x14ac:dyDescent="0.25">
      <c r="A346" s="230"/>
      <c r="B346" s="49"/>
      <c r="C346" s="128" t="s">
        <v>6052</v>
      </c>
      <c r="D346" s="153">
        <f t="shared" si="21"/>
        <v>1</v>
      </c>
      <c r="E346" s="126">
        <v>1</v>
      </c>
      <c r="F346" s="126"/>
      <c r="G346" s="127"/>
      <c r="H346" s="253"/>
      <c r="I346" s="93"/>
      <c r="J346" s="230"/>
      <c r="K346" s="148"/>
      <c r="L346" s="148"/>
      <c r="M346" s="148"/>
      <c r="N346" s="148"/>
      <c r="O346" s="148"/>
      <c r="P346" s="148"/>
      <c r="Q346" s="148"/>
      <c r="R346" s="148"/>
      <c r="S346" s="148"/>
      <c r="T346" s="148"/>
      <c r="U346" s="148"/>
      <c r="V346" s="148"/>
      <c r="W346" s="148"/>
      <c r="X346" s="148"/>
      <c r="Y346" s="148"/>
      <c r="Z346" s="148"/>
    </row>
    <row r="347" spans="1:26" ht="24" x14ac:dyDescent="0.25">
      <c r="A347" s="230"/>
      <c r="B347" s="49"/>
      <c r="C347" s="128" t="s">
        <v>6053</v>
      </c>
      <c r="D347" s="153">
        <f t="shared" si="21"/>
        <v>1</v>
      </c>
      <c r="E347" s="126">
        <v>1</v>
      </c>
      <c r="F347" s="126"/>
      <c r="G347" s="127"/>
      <c r="H347" s="253"/>
      <c r="I347" s="93"/>
      <c r="J347" s="230"/>
      <c r="K347" s="148"/>
      <c r="L347" s="148"/>
      <c r="M347" s="148"/>
      <c r="N347" s="148"/>
      <c r="O347" s="148"/>
      <c r="P347" s="148"/>
      <c r="Q347" s="148"/>
      <c r="R347" s="148"/>
      <c r="S347" s="148"/>
      <c r="T347" s="148"/>
      <c r="U347" s="148"/>
      <c r="V347" s="148"/>
      <c r="W347" s="148"/>
      <c r="X347" s="148"/>
      <c r="Y347" s="148"/>
      <c r="Z347" s="148"/>
    </row>
    <row r="348" spans="1:26" x14ac:dyDescent="0.25">
      <c r="A348" s="230"/>
      <c r="B348" s="49"/>
      <c r="C348" s="124" t="s">
        <v>2757</v>
      </c>
      <c r="D348" s="153">
        <f t="shared" si="21"/>
        <v>1</v>
      </c>
      <c r="E348" s="126">
        <v>1</v>
      </c>
      <c r="F348" s="126"/>
      <c r="G348" s="127"/>
      <c r="H348" s="253"/>
      <c r="I348" s="93"/>
      <c r="J348" s="230"/>
      <c r="K348" s="148"/>
      <c r="L348" s="148"/>
      <c r="M348" s="148"/>
      <c r="N348" s="148"/>
      <c r="O348" s="148"/>
      <c r="P348" s="148"/>
      <c r="Q348" s="148"/>
      <c r="R348" s="148"/>
      <c r="S348" s="148"/>
      <c r="T348" s="148"/>
      <c r="U348" s="148"/>
      <c r="V348" s="148"/>
      <c r="W348" s="148"/>
      <c r="X348" s="148"/>
      <c r="Y348" s="148"/>
      <c r="Z348" s="148"/>
    </row>
    <row r="349" spans="1:26" ht="24" x14ac:dyDescent="0.25">
      <c r="A349" s="230"/>
      <c r="B349" s="49"/>
      <c r="C349" s="124" t="s">
        <v>2758</v>
      </c>
      <c r="D349" s="153">
        <f t="shared" si="21"/>
        <v>1</v>
      </c>
      <c r="E349" s="126">
        <v>1</v>
      </c>
      <c r="F349" s="126"/>
      <c r="G349" s="127"/>
      <c r="H349" s="253"/>
      <c r="I349" s="93"/>
      <c r="J349" s="230"/>
      <c r="K349" s="148"/>
      <c r="L349" s="148"/>
      <c r="M349" s="148"/>
      <c r="N349" s="148"/>
      <c r="O349" s="148"/>
      <c r="P349" s="148"/>
      <c r="Q349" s="148"/>
      <c r="R349" s="148"/>
      <c r="S349" s="148"/>
      <c r="T349" s="148"/>
      <c r="U349" s="148"/>
      <c r="V349" s="148"/>
      <c r="W349" s="148"/>
      <c r="X349" s="148"/>
      <c r="Y349" s="148"/>
      <c r="Z349" s="148"/>
    </row>
    <row r="350" spans="1:26" ht="36" x14ac:dyDescent="0.25">
      <c r="A350" s="230"/>
      <c r="B350" s="49"/>
      <c r="C350" s="128" t="s">
        <v>6054</v>
      </c>
      <c r="D350" s="153">
        <f t="shared" ref="D350:D358" si="22">IF(E350="Justificado",0,1)</f>
        <v>1</v>
      </c>
      <c r="E350" s="126">
        <v>1</v>
      </c>
      <c r="F350" s="126"/>
      <c r="G350" s="127"/>
      <c r="H350" s="253"/>
      <c r="I350" s="93"/>
      <c r="J350" s="230"/>
      <c r="K350" s="148"/>
      <c r="L350" s="148"/>
      <c r="M350" s="148"/>
      <c r="N350" s="148"/>
      <c r="O350" s="148"/>
      <c r="P350" s="148"/>
      <c r="Q350" s="148"/>
      <c r="R350" s="148"/>
      <c r="S350" s="148"/>
      <c r="T350" s="148"/>
      <c r="U350" s="148"/>
      <c r="V350" s="148"/>
      <c r="W350" s="148"/>
      <c r="X350" s="148"/>
      <c r="Y350" s="148"/>
      <c r="Z350" s="148"/>
    </row>
    <row r="351" spans="1:26" ht="24" x14ac:dyDescent="0.25">
      <c r="A351" s="230"/>
      <c r="B351" s="49"/>
      <c r="C351" s="128" t="s">
        <v>6055</v>
      </c>
      <c r="D351" s="153">
        <f t="shared" si="22"/>
        <v>1</v>
      </c>
      <c r="E351" s="126">
        <v>1</v>
      </c>
      <c r="F351" s="126"/>
      <c r="G351" s="127"/>
      <c r="H351" s="253"/>
      <c r="I351" s="93"/>
      <c r="J351" s="230"/>
      <c r="K351" s="148"/>
      <c r="L351" s="148"/>
      <c r="M351" s="148"/>
      <c r="N351" s="148"/>
      <c r="O351" s="148"/>
      <c r="P351" s="148"/>
      <c r="Q351" s="148"/>
      <c r="R351" s="148"/>
      <c r="S351" s="148"/>
      <c r="T351" s="148"/>
      <c r="U351" s="148"/>
      <c r="V351" s="148"/>
      <c r="W351" s="148"/>
      <c r="X351" s="148"/>
      <c r="Y351" s="148"/>
      <c r="Z351" s="148"/>
    </row>
    <row r="352" spans="1:26" ht="24" x14ac:dyDescent="0.25">
      <c r="A352" s="230"/>
      <c r="B352" s="49"/>
      <c r="C352" s="128" t="s">
        <v>6056</v>
      </c>
      <c r="D352" s="153">
        <f t="shared" si="22"/>
        <v>1</v>
      </c>
      <c r="E352" s="126">
        <v>1</v>
      </c>
      <c r="F352" s="126"/>
      <c r="G352" s="127"/>
      <c r="H352" s="253"/>
      <c r="I352" s="93"/>
      <c r="J352" s="230"/>
      <c r="K352" s="148"/>
      <c r="L352" s="148"/>
      <c r="M352" s="148"/>
      <c r="N352" s="148"/>
      <c r="O352" s="148"/>
      <c r="P352" s="148"/>
      <c r="Q352" s="148"/>
      <c r="R352" s="148"/>
      <c r="S352" s="148"/>
      <c r="T352" s="148"/>
      <c r="U352" s="148"/>
      <c r="V352" s="148"/>
      <c r="W352" s="148"/>
      <c r="X352" s="148"/>
      <c r="Y352" s="148"/>
      <c r="Z352" s="148"/>
    </row>
    <row r="353" spans="1:26" ht="36" x14ac:dyDescent="0.25">
      <c r="A353" s="230"/>
      <c r="B353" s="49"/>
      <c r="C353" s="128" t="s">
        <v>6057</v>
      </c>
      <c r="D353" s="153">
        <f t="shared" si="22"/>
        <v>1</v>
      </c>
      <c r="E353" s="126">
        <v>1</v>
      </c>
      <c r="F353" s="126"/>
      <c r="G353" s="127"/>
      <c r="H353" s="253"/>
      <c r="I353" s="93"/>
      <c r="J353" s="230"/>
      <c r="K353" s="148"/>
      <c r="L353" s="148"/>
      <c r="M353" s="148"/>
      <c r="N353" s="148"/>
      <c r="O353" s="148"/>
      <c r="P353" s="148"/>
      <c r="Q353" s="148"/>
      <c r="R353" s="148"/>
      <c r="S353" s="148"/>
      <c r="T353" s="148"/>
      <c r="U353" s="148"/>
      <c r="V353" s="148"/>
      <c r="W353" s="148"/>
      <c r="X353" s="148"/>
      <c r="Y353" s="148"/>
      <c r="Z353" s="148"/>
    </row>
    <row r="354" spans="1:26" ht="24" x14ac:dyDescent="0.25">
      <c r="A354" s="230"/>
      <c r="B354" s="49"/>
      <c r="C354" s="128" t="s">
        <v>6058</v>
      </c>
      <c r="D354" s="153">
        <f t="shared" si="22"/>
        <v>1</v>
      </c>
      <c r="E354" s="126">
        <v>1</v>
      </c>
      <c r="F354" s="126"/>
      <c r="G354" s="127"/>
      <c r="H354" s="253"/>
      <c r="I354" s="93"/>
      <c r="J354" s="230"/>
      <c r="K354" s="148"/>
      <c r="L354" s="148"/>
      <c r="M354" s="148"/>
      <c r="N354" s="148"/>
      <c r="O354" s="148"/>
      <c r="P354" s="148"/>
      <c r="Q354" s="148"/>
      <c r="R354" s="148"/>
      <c r="S354" s="148"/>
      <c r="T354" s="148"/>
      <c r="U354" s="148"/>
      <c r="V354" s="148"/>
      <c r="W354" s="148"/>
      <c r="X354" s="148"/>
      <c r="Y354" s="148"/>
      <c r="Z354" s="148"/>
    </row>
    <row r="355" spans="1:26" x14ac:dyDescent="0.25">
      <c r="A355" s="230"/>
      <c r="B355" s="49"/>
      <c r="C355" s="128" t="s">
        <v>6059</v>
      </c>
      <c r="D355" s="153">
        <f t="shared" si="22"/>
        <v>1</v>
      </c>
      <c r="E355" s="126">
        <v>1</v>
      </c>
      <c r="F355" s="126"/>
      <c r="G355" s="127"/>
      <c r="H355" s="253"/>
      <c r="I355" s="93"/>
      <c r="J355" s="230"/>
      <c r="K355" s="148"/>
      <c r="L355" s="148"/>
      <c r="M355" s="148"/>
      <c r="N355" s="148"/>
      <c r="O355" s="148"/>
      <c r="P355" s="148"/>
      <c r="Q355" s="148"/>
      <c r="R355" s="148"/>
      <c r="S355" s="148"/>
      <c r="T355" s="148"/>
      <c r="U355" s="148"/>
      <c r="V355" s="148"/>
      <c r="W355" s="148"/>
      <c r="X355" s="148"/>
      <c r="Y355" s="148"/>
      <c r="Z355" s="148"/>
    </row>
    <row r="356" spans="1:26" ht="24" x14ac:dyDescent="0.25">
      <c r="A356" s="230"/>
      <c r="B356" s="49"/>
      <c r="C356" s="128" t="s">
        <v>6060</v>
      </c>
      <c r="D356" s="153">
        <f t="shared" si="22"/>
        <v>1</v>
      </c>
      <c r="E356" s="126">
        <v>1</v>
      </c>
      <c r="F356" s="126"/>
      <c r="G356" s="127"/>
      <c r="H356" s="253"/>
      <c r="I356" s="93"/>
      <c r="J356" s="230"/>
      <c r="K356" s="148"/>
      <c r="L356" s="148"/>
      <c r="M356" s="148"/>
      <c r="N356" s="148"/>
      <c r="O356" s="148"/>
      <c r="P356" s="148"/>
      <c r="Q356" s="148"/>
      <c r="R356" s="148"/>
      <c r="S356" s="148"/>
      <c r="T356" s="148"/>
      <c r="U356" s="148"/>
      <c r="V356" s="148"/>
      <c r="W356" s="148"/>
      <c r="X356" s="148"/>
      <c r="Y356" s="148"/>
      <c r="Z356" s="148"/>
    </row>
    <row r="357" spans="1:26" x14ac:dyDescent="0.25">
      <c r="A357" s="230"/>
      <c r="B357" s="49"/>
      <c r="C357" s="124" t="s">
        <v>2680</v>
      </c>
      <c r="D357" s="153">
        <f t="shared" si="22"/>
        <v>1</v>
      </c>
      <c r="E357" s="126">
        <v>1</v>
      </c>
      <c r="F357" s="126"/>
      <c r="G357" s="127"/>
      <c r="H357" s="253"/>
      <c r="I357" s="93"/>
      <c r="J357" s="230"/>
      <c r="K357" s="148"/>
      <c r="L357" s="148"/>
      <c r="M357" s="148"/>
      <c r="N357" s="148"/>
      <c r="O357" s="148"/>
      <c r="P357" s="148"/>
      <c r="Q357" s="148"/>
      <c r="R357" s="148"/>
      <c r="S357" s="148"/>
      <c r="T357" s="148"/>
      <c r="U357" s="148"/>
      <c r="V357" s="148"/>
      <c r="W357" s="148"/>
      <c r="X357" s="148"/>
      <c r="Y357" s="148"/>
      <c r="Z357" s="148"/>
    </row>
    <row r="358" spans="1:26" ht="24" x14ac:dyDescent="0.25">
      <c r="A358" s="230"/>
      <c r="B358" s="49"/>
      <c r="C358" s="124" t="s">
        <v>2681</v>
      </c>
      <c r="D358" s="153">
        <f t="shared" si="22"/>
        <v>1</v>
      </c>
      <c r="E358" s="126">
        <v>1</v>
      </c>
      <c r="F358" s="126"/>
      <c r="G358" s="127"/>
      <c r="H358" s="253"/>
      <c r="I358" s="93"/>
      <c r="J358" s="230"/>
      <c r="K358" s="148"/>
      <c r="L358" s="148"/>
      <c r="M358" s="148"/>
      <c r="N358" s="148"/>
      <c r="O358" s="148"/>
      <c r="P358" s="148"/>
      <c r="Q358" s="148"/>
      <c r="R358" s="148"/>
      <c r="S358" s="148"/>
      <c r="T358" s="148"/>
      <c r="U358" s="148"/>
      <c r="V358" s="148"/>
      <c r="W358" s="148"/>
      <c r="X358" s="148"/>
      <c r="Y358" s="148"/>
      <c r="Z358" s="148"/>
    </row>
    <row r="359" spans="1:26" ht="36" x14ac:dyDescent="0.25">
      <c r="A359" s="230"/>
      <c r="B359" s="49"/>
      <c r="C359" s="128" t="s">
        <v>6061</v>
      </c>
      <c r="D359" s="153">
        <f t="shared" ref="D359:D367" si="23">IF(E359="Justificado",0,1)</f>
        <v>1</v>
      </c>
      <c r="E359" s="126">
        <v>1</v>
      </c>
      <c r="F359" s="126"/>
      <c r="G359" s="127"/>
      <c r="H359" s="253"/>
      <c r="I359" s="93"/>
      <c r="J359" s="230"/>
      <c r="K359" s="148"/>
      <c r="L359" s="148"/>
      <c r="M359" s="148"/>
      <c r="N359" s="148"/>
      <c r="O359" s="148"/>
      <c r="P359" s="148"/>
      <c r="Q359" s="148"/>
      <c r="R359" s="148"/>
      <c r="S359" s="148"/>
      <c r="T359" s="148"/>
      <c r="U359" s="148"/>
      <c r="V359" s="148"/>
      <c r="W359" s="148"/>
      <c r="X359" s="148"/>
      <c r="Y359" s="148"/>
      <c r="Z359" s="148"/>
    </row>
    <row r="360" spans="1:26" ht="36" x14ac:dyDescent="0.25">
      <c r="A360" s="230"/>
      <c r="B360" s="49"/>
      <c r="C360" s="128" t="s">
        <v>6062</v>
      </c>
      <c r="D360" s="153">
        <f t="shared" si="23"/>
        <v>1</v>
      </c>
      <c r="E360" s="126">
        <v>1</v>
      </c>
      <c r="F360" s="126"/>
      <c r="G360" s="127"/>
      <c r="H360" s="253"/>
      <c r="I360" s="93"/>
      <c r="J360" s="230"/>
      <c r="K360" s="148"/>
      <c r="L360" s="148"/>
      <c r="M360" s="148"/>
      <c r="N360" s="148"/>
      <c r="O360" s="148"/>
      <c r="P360" s="148"/>
      <c r="Q360" s="148"/>
      <c r="R360" s="148"/>
      <c r="S360" s="148"/>
      <c r="T360" s="148"/>
      <c r="U360" s="148"/>
      <c r="V360" s="148"/>
      <c r="W360" s="148"/>
      <c r="X360" s="148"/>
      <c r="Y360" s="148"/>
      <c r="Z360" s="148"/>
    </row>
    <row r="361" spans="1:26" ht="24" x14ac:dyDescent="0.25">
      <c r="A361" s="230"/>
      <c r="B361" s="49"/>
      <c r="C361" s="128" t="s">
        <v>6063</v>
      </c>
      <c r="D361" s="153">
        <f t="shared" si="23"/>
        <v>1</v>
      </c>
      <c r="E361" s="126">
        <v>1</v>
      </c>
      <c r="F361" s="126"/>
      <c r="G361" s="127"/>
      <c r="H361" s="253"/>
      <c r="I361" s="93"/>
      <c r="J361" s="230"/>
      <c r="K361" s="148"/>
      <c r="L361" s="148"/>
      <c r="M361" s="148"/>
      <c r="N361" s="148"/>
      <c r="O361" s="148"/>
      <c r="P361" s="148"/>
      <c r="Q361" s="148"/>
      <c r="R361" s="148"/>
      <c r="S361" s="148"/>
      <c r="T361" s="148"/>
      <c r="U361" s="148"/>
      <c r="V361" s="148"/>
      <c r="W361" s="148"/>
      <c r="X361" s="148"/>
      <c r="Y361" s="148"/>
      <c r="Z361" s="148"/>
    </row>
    <row r="362" spans="1:26" ht="36" x14ac:dyDescent="0.25">
      <c r="A362" s="230"/>
      <c r="B362" s="49"/>
      <c r="C362" s="128" t="s">
        <v>6064</v>
      </c>
      <c r="D362" s="153">
        <f t="shared" si="23"/>
        <v>1</v>
      </c>
      <c r="E362" s="126">
        <v>1</v>
      </c>
      <c r="F362" s="126"/>
      <c r="G362" s="127"/>
      <c r="H362" s="253"/>
      <c r="I362" s="93"/>
      <c r="J362" s="230"/>
      <c r="K362" s="148"/>
      <c r="L362" s="148"/>
      <c r="M362" s="148"/>
      <c r="N362" s="148"/>
      <c r="O362" s="148"/>
      <c r="P362" s="148"/>
      <c r="Q362" s="148"/>
      <c r="R362" s="148"/>
      <c r="S362" s="148"/>
      <c r="T362" s="148"/>
      <c r="U362" s="148"/>
      <c r="V362" s="148"/>
      <c r="W362" s="148"/>
      <c r="X362" s="148"/>
      <c r="Y362" s="148"/>
      <c r="Z362" s="148"/>
    </row>
    <row r="363" spans="1:26" ht="24" x14ac:dyDescent="0.25">
      <c r="A363" s="230"/>
      <c r="B363" s="49"/>
      <c r="C363" s="128" t="s">
        <v>6065</v>
      </c>
      <c r="D363" s="153">
        <f t="shared" si="23"/>
        <v>1</v>
      </c>
      <c r="E363" s="126">
        <v>1</v>
      </c>
      <c r="F363" s="126"/>
      <c r="G363" s="127"/>
      <c r="H363" s="253"/>
      <c r="I363" s="93"/>
      <c r="J363" s="230"/>
      <c r="K363" s="148"/>
      <c r="L363" s="148"/>
      <c r="M363" s="148"/>
      <c r="N363" s="148"/>
      <c r="O363" s="148"/>
      <c r="P363" s="148"/>
      <c r="Q363" s="148"/>
      <c r="R363" s="148"/>
      <c r="S363" s="148"/>
      <c r="T363" s="148"/>
      <c r="U363" s="148"/>
      <c r="V363" s="148"/>
      <c r="W363" s="148"/>
      <c r="X363" s="148"/>
      <c r="Y363" s="148"/>
      <c r="Z363" s="148"/>
    </row>
    <row r="364" spans="1:26" x14ac:dyDescent="0.25">
      <c r="A364" s="230"/>
      <c r="B364" s="49"/>
      <c r="C364" s="128" t="s">
        <v>6066</v>
      </c>
      <c r="D364" s="153">
        <f t="shared" si="23"/>
        <v>1</v>
      </c>
      <c r="E364" s="126">
        <v>1</v>
      </c>
      <c r="F364" s="126"/>
      <c r="G364" s="127"/>
      <c r="H364" s="253"/>
      <c r="I364" s="93"/>
      <c r="J364" s="230"/>
      <c r="K364" s="148"/>
      <c r="L364" s="148"/>
      <c r="M364" s="148"/>
      <c r="N364" s="148"/>
      <c r="O364" s="148"/>
      <c r="P364" s="148"/>
      <c r="Q364" s="148"/>
      <c r="R364" s="148"/>
      <c r="S364" s="148"/>
      <c r="T364" s="148"/>
      <c r="U364" s="148"/>
      <c r="V364" s="148"/>
      <c r="W364" s="148"/>
      <c r="X364" s="148"/>
      <c r="Y364" s="148"/>
      <c r="Z364" s="148"/>
    </row>
    <row r="365" spans="1:26" ht="24" x14ac:dyDescent="0.25">
      <c r="A365" s="230"/>
      <c r="B365" s="49"/>
      <c r="C365" s="128" t="s">
        <v>6067</v>
      </c>
      <c r="D365" s="153">
        <f t="shared" si="23"/>
        <v>1</v>
      </c>
      <c r="E365" s="126">
        <v>1</v>
      </c>
      <c r="F365" s="126"/>
      <c r="G365" s="127"/>
      <c r="H365" s="253"/>
      <c r="I365" s="93"/>
      <c r="J365" s="230"/>
      <c r="K365" s="148"/>
      <c r="L365" s="148"/>
      <c r="M365" s="148"/>
      <c r="N365" s="148"/>
      <c r="O365" s="148"/>
      <c r="P365" s="148"/>
      <c r="Q365" s="148"/>
      <c r="R365" s="148"/>
      <c r="S365" s="148"/>
      <c r="T365" s="148"/>
      <c r="U365" s="148"/>
      <c r="V365" s="148"/>
      <c r="W365" s="148"/>
      <c r="X365" s="148"/>
      <c r="Y365" s="148"/>
      <c r="Z365" s="148"/>
    </row>
    <row r="366" spans="1:26" x14ac:dyDescent="0.25">
      <c r="A366" s="230"/>
      <c r="B366" s="49"/>
      <c r="C366" s="124" t="s">
        <v>2716</v>
      </c>
      <c r="D366" s="153">
        <f t="shared" si="23"/>
        <v>1</v>
      </c>
      <c r="E366" s="126">
        <v>1</v>
      </c>
      <c r="F366" s="126"/>
      <c r="G366" s="127"/>
      <c r="H366" s="253"/>
      <c r="I366" s="93"/>
      <c r="J366" s="230"/>
      <c r="K366" s="148"/>
      <c r="L366" s="148"/>
      <c r="M366" s="148"/>
      <c r="N366" s="148"/>
      <c r="O366" s="148"/>
      <c r="P366" s="148"/>
      <c r="Q366" s="148"/>
      <c r="R366" s="148"/>
      <c r="S366" s="148"/>
      <c r="T366" s="148"/>
      <c r="U366" s="148"/>
      <c r="V366" s="148"/>
      <c r="W366" s="148"/>
      <c r="X366" s="148"/>
      <c r="Y366" s="148"/>
      <c r="Z366" s="148"/>
    </row>
    <row r="367" spans="1:26" ht="24" x14ac:dyDescent="0.25">
      <c r="A367" s="230"/>
      <c r="B367" s="49"/>
      <c r="C367" s="124" t="s">
        <v>2717</v>
      </c>
      <c r="D367" s="153">
        <f t="shared" si="23"/>
        <v>1</v>
      </c>
      <c r="E367" s="126">
        <v>1</v>
      </c>
      <c r="F367" s="126"/>
      <c r="G367" s="127"/>
      <c r="H367" s="253"/>
      <c r="I367" s="93"/>
      <c r="J367" s="230"/>
      <c r="K367" s="148"/>
      <c r="L367" s="148"/>
      <c r="M367" s="148"/>
      <c r="N367" s="148"/>
      <c r="O367" s="148"/>
      <c r="P367" s="148"/>
      <c r="Q367" s="148"/>
      <c r="R367" s="148"/>
      <c r="S367" s="148"/>
      <c r="T367" s="148"/>
      <c r="U367" s="148"/>
      <c r="V367" s="148"/>
      <c r="W367" s="148"/>
      <c r="X367" s="148"/>
      <c r="Y367" s="148"/>
      <c r="Z367" s="148"/>
    </row>
    <row r="368" spans="1:26" ht="36" x14ac:dyDescent="0.25">
      <c r="A368" s="230"/>
      <c r="B368" s="49"/>
      <c r="C368" s="128" t="s">
        <v>6068</v>
      </c>
      <c r="D368" s="153">
        <f t="shared" ref="D368:D371" si="24">IF(E368="Justificado",0,1)</f>
        <v>1</v>
      </c>
      <c r="E368" s="126">
        <v>1</v>
      </c>
      <c r="F368" s="126"/>
      <c r="G368" s="127"/>
      <c r="H368" s="253"/>
      <c r="I368" s="93"/>
      <c r="J368" s="230"/>
      <c r="K368" s="148"/>
      <c r="L368" s="148"/>
      <c r="M368" s="148"/>
      <c r="N368" s="148"/>
      <c r="O368" s="148"/>
      <c r="P368" s="148"/>
      <c r="Q368" s="148"/>
      <c r="R368" s="148"/>
      <c r="S368" s="148"/>
      <c r="T368" s="148"/>
      <c r="U368" s="148"/>
      <c r="V368" s="148"/>
      <c r="W368" s="148"/>
      <c r="X368" s="148"/>
      <c r="Y368" s="148"/>
      <c r="Z368" s="148"/>
    </row>
    <row r="369" spans="1:26" x14ac:dyDescent="0.25">
      <c r="A369" s="230"/>
      <c r="B369" s="49"/>
      <c r="C369" s="128" t="s">
        <v>6069</v>
      </c>
      <c r="D369" s="153">
        <f t="shared" si="24"/>
        <v>1</v>
      </c>
      <c r="E369" s="126">
        <v>1</v>
      </c>
      <c r="F369" s="126"/>
      <c r="G369" s="127"/>
      <c r="H369" s="253"/>
      <c r="I369" s="93"/>
      <c r="J369" s="230"/>
      <c r="K369" s="148"/>
      <c r="L369" s="148"/>
      <c r="M369" s="148"/>
      <c r="N369" s="148"/>
      <c r="O369" s="148"/>
      <c r="P369" s="148"/>
      <c r="Q369" s="148"/>
      <c r="R369" s="148"/>
      <c r="S369" s="148"/>
      <c r="T369" s="148"/>
      <c r="U369" s="148"/>
      <c r="V369" s="148"/>
      <c r="W369" s="148"/>
      <c r="X369" s="148"/>
      <c r="Y369" s="148"/>
      <c r="Z369" s="148"/>
    </row>
    <row r="370" spans="1:26" x14ac:dyDescent="0.25">
      <c r="A370" s="230"/>
      <c r="B370" s="49"/>
      <c r="C370" s="128" t="s">
        <v>6070</v>
      </c>
      <c r="D370" s="153">
        <f t="shared" si="24"/>
        <v>1</v>
      </c>
      <c r="E370" s="126">
        <v>1</v>
      </c>
      <c r="F370" s="126"/>
      <c r="G370" s="127"/>
      <c r="H370" s="253"/>
      <c r="I370" s="129"/>
      <c r="J370" s="230"/>
      <c r="K370" s="148"/>
      <c r="L370" s="148"/>
      <c r="M370" s="148"/>
      <c r="N370" s="148"/>
      <c r="O370" s="148"/>
      <c r="P370" s="148"/>
      <c r="Q370" s="148"/>
      <c r="R370" s="148"/>
      <c r="S370" s="148"/>
      <c r="T370" s="148"/>
      <c r="U370" s="148"/>
      <c r="V370" s="148"/>
      <c r="W370" s="148"/>
      <c r="X370" s="148"/>
      <c r="Y370" s="148"/>
      <c r="Z370" s="148"/>
    </row>
    <row r="371" spans="1:26" ht="36" x14ac:dyDescent="0.25">
      <c r="A371" s="230"/>
      <c r="B371" s="49"/>
      <c r="C371" s="128" t="s">
        <v>6071</v>
      </c>
      <c r="D371" s="153">
        <f t="shared" si="24"/>
        <v>1</v>
      </c>
      <c r="E371" s="126">
        <v>1</v>
      </c>
      <c r="F371" s="126"/>
      <c r="G371" s="127"/>
      <c r="H371" s="253"/>
      <c r="I371" s="129"/>
      <c r="J371" s="230"/>
      <c r="K371" s="148"/>
      <c r="L371" s="148"/>
      <c r="M371" s="148"/>
      <c r="N371" s="148"/>
      <c r="O371" s="148"/>
      <c r="P371" s="148"/>
      <c r="Q371" s="148"/>
      <c r="R371" s="148"/>
      <c r="S371" s="148"/>
      <c r="T371" s="148"/>
      <c r="U371" s="148"/>
      <c r="V371" s="148"/>
      <c r="W371" s="148"/>
      <c r="X371" s="148"/>
      <c r="Y371" s="148"/>
      <c r="Z371" s="148"/>
    </row>
    <row r="372" spans="1:26" x14ac:dyDescent="0.25">
      <c r="A372" s="230"/>
      <c r="B372" s="49"/>
      <c r="C372" s="234"/>
      <c r="D372" s="253"/>
      <c r="E372" s="253"/>
      <c r="F372" s="253"/>
      <c r="G372" s="253"/>
      <c r="H372" s="253"/>
      <c r="I372" s="129"/>
      <c r="J372" s="230"/>
      <c r="K372" s="148"/>
      <c r="L372" s="148"/>
      <c r="M372" s="148"/>
      <c r="N372" s="148"/>
      <c r="O372" s="148"/>
      <c r="P372" s="148"/>
      <c r="Q372" s="148"/>
      <c r="R372" s="148"/>
      <c r="S372" s="148"/>
      <c r="T372" s="148"/>
      <c r="U372" s="148"/>
      <c r="V372" s="148"/>
      <c r="W372" s="148"/>
      <c r="X372" s="148"/>
      <c r="Y372" s="148"/>
      <c r="Z372" s="148"/>
    </row>
    <row r="373" spans="1:26" x14ac:dyDescent="0.25">
      <c r="A373" s="230"/>
      <c r="B373" s="49"/>
      <c r="C373" s="234" t="s">
        <v>1480</v>
      </c>
      <c r="D373" s="253"/>
      <c r="E373" s="253"/>
      <c r="F373" s="253"/>
      <c r="G373" s="253"/>
      <c r="H373" s="253"/>
      <c r="I373" s="129"/>
      <c r="J373" s="230"/>
      <c r="K373" s="148"/>
      <c r="L373" s="148"/>
      <c r="M373" s="148"/>
      <c r="N373" s="148"/>
      <c r="O373" s="148"/>
      <c r="P373" s="148"/>
      <c r="Q373" s="148"/>
      <c r="R373" s="148"/>
      <c r="S373" s="148"/>
      <c r="T373" s="148"/>
      <c r="U373" s="148"/>
      <c r="V373" s="148"/>
      <c r="W373" s="148"/>
      <c r="X373" s="148"/>
      <c r="Y373" s="148"/>
      <c r="Z373" s="148"/>
    </row>
    <row r="374" spans="1:26" x14ac:dyDescent="0.25">
      <c r="A374" s="230"/>
      <c r="B374" s="49"/>
      <c r="C374" s="234"/>
      <c r="D374" s="253"/>
      <c r="E374" s="253"/>
      <c r="F374" s="253"/>
      <c r="G374" s="253"/>
      <c r="H374" s="253"/>
      <c r="I374" s="129"/>
      <c r="J374" s="230"/>
      <c r="K374" s="148"/>
      <c r="L374" s="148"/>
      <c r="M374" s="148"/>
      <c r="N374" s="148"/>
      <c r="O374" s="148"/>
      <c r="P374" s="148"/>
      <c r="Q374" s="148"/>
      <c r="R374" s="148"/>
      <c r="S374" s="148"/>
      <c r="T374" s="148"/>
      <c r="U374" s="148"/>
      <c r="V374" s="148"/>
      <c r="W374" s="148"/>
      <c r="X374" s="148"/>
      <c r="Y374" s="148"/>
      <c r="Z374" s="148"/>
    </row>
    <row r="375" spans="1:26" x14ac:dyDescent="0.25">
      <c r="A375" s="230"/>
      <c r="B375" s="49"/>
      <c r="C375" s="232" t="s">
        <v>726</v>
      </c>
      <c r="D375" s="231"/>
      <c r="E375" s="231" t="s">
        <v>1485</v>
      </c>
      <c r="F375" s="231" t="s">
        <v>712</v>
      </c>
      <c r="G375" s="231" t="s">
        <v>1486</v>
      </c>
      <c r="H375" s="253"/>
      <c r="I375" s="129"/>
      <c r="J375" s="230"/>
      <c r="K375" s="148"/>
      <c r="L375" s="148"/>
      <c r="M375" s="148"/>
      <c r="N375" s="148"/>
      <c r="O375" s="148"/>
      <c r="P375" s="148"/>
      <c r="Q375" s="148"/>
      <c r="R375" s="148"/>
      <c r="S375" s="148"/>
      <c r="T375" s="148"/>
      <c r="U375" s="148"/>
      <c r="V375" s="148"/>
      <c r="W375" s="148"/>
      <c r="X375" s="148"/>
      <c r="Y375" s="148"/>
      <c r="Z375" s="148"/>
    </row>
    <row r="376" spans="1:26" x14ac:dyDescent="0.25">
      <c r="A376" s="230"/>
      <c r="B376" s="49"/>
      <c r="C376" s="130" t="s">
        <v>6072</v>
      </c>
      <c r="D376" s="153">
        <f t="shared" ref="D376:D382" si="25">IF(E376="Justificado",0,1)</f>
        <v>1</v>
      </c>
      <c r="E376" s="126">
        <v>1</v>
      </c>
      <c r="F376" s="126"/>
      <c r="G376" s="127"/>
      <c r="H376" s="253"/>
      <c r="I376" s="129"/>
      <c r="J376" s="230"/>
      <c r="K376" s="148"/>
      <c r="L376" s="148"/>
      <c r="M376" s="148"/>
      <c r="N376" s="148"/>
      <c r="O376" s="148"/>
      <c r="P376" s="148"/>
      <c r="Q376" s="148"/>
      <c r="R376" s="148"/>
      <c r="S376" s="148"/>
      <c r="T376" s="148"/>
      <c r="U376" s="148"/>
      <c r="V376" s="148"/>
      <c r="W376" s="148"/>
      <c r="X376" s="148"/>
      <c r="Y376" s="148"/>
      <c r="Z376" s="148"/>
    </row>
    <row r="377" spans="1:26" ht="36" x14ac:dyDescent="0.25">
      <c r="A377" s="230"/>
      <c r="B377" s="49"/>
      <c r="C377" s="124" t="s">
        <v>6073</v>
      </c>
      <c r="D377" s="153">
        <f t="shared" si="25"/>
        <v>1</v>
      </c>
      <c r="E377" s="126">
        <v>1</v>
      </c>
      <c r="F377" s="126"/>
      <c r="G377" s="127"/>
      <c r="H377" s="253"/>
      <c r="I377" s="129"/>
      <c r="J377" s="230"/>
      <c r="K377" s="148"/>
      <c r="L377" s="148"/>
      <c r="M377" s="148"/>
      <c r="N377" s="148"/>
      <c r="O377" s="148"/>
      <c r="P377" s="148"/>
      <c r="Q377" s="148"/>
      <c r="R377" s="148"/>
      <c r="S377" s="148"/>
      <c r="T377" s="148"/>
      <c r="U377" s="148"/>
      <c r="V377" s="148"/>
      <c r="W377" s="148"/>
      <c r="X377" s="148"/>
      <c r="Y377" s="148"/>
      <c r="Z377" s="148"/>
    </row>
    <row r="378" spans="1:26" ht="36" x14ac:dyDescent="0.25">
      <c r="A378" s="230"/>
      <c r="B378" s="49"/>
      <c r="C378" s="124" t="s">
        <v>6074</v>
      </c>
      <c r="D378" s="153">
        <f t="shared" si="25"/>
        <v>1</v>
      </c>
      <c r="E378" s="126">
        <v>1</v>
      </c>
      <c r="F378" s="126"/>
      <c r="G378" s="127"/>
      <c r="H378" s="253"/>
      <c r="I378" s="129"/>
      <c r="J378" s="230"/>
      <c r="K378" s="148"/>
      <c r="L378" s="148"/>
      <c r="M378" s="148"/>
      <c r="N378" s="148"/>
      <c r="O378" s="148"/>
      <c r="P378" s="148"/>
      <c r="Q378" s="148"/>
      <c r="R378" s="148"/>
      <c r="S378" s="148"/>
      <c r="T378" s="148"/>
      <c r="U378" s="148"/>
      <c r="V378" s="148"/>
      <c r="W378" s="148"/>
      <c r="X378" s="148"/>
      <c r="Y378" s="148"/>
      <c r="Z378" s="148"/>
    </row>
    <row r="379" spans="1:26" ht="36" x14ac:dyDescent="0.25">
      <c r="A379" s="230"/>
      <c r="B379" s="49"/>
      <c r="C379" s="124" t="s">
        <v>6075</v>
      </c>
      <c r="D379" s="153">
        <f t="shared" si="25"/>
        <v>1</v>
      </c>
      <c r="E379" s="126">
        <v>1</v>
      </c>
      <c r="F379" s="126"/>
      <c r="G379" s="127"/>
      <c r="H379" s="253"/>
      <c r="I379" s="129"/>
      <c r="J379" s="230"/>
      <c r="K379" s="148"/>
      <c r="L379" s="148"/>
      <c r="M379" s="148"/>
      <c r="N379" s="148"/>
      <c r="O379" s="148"/>
      <c r="P379" s="148"/>
      <c r="Q379" s="148"/>
      <c r="R379" s="148"/>
      <c r="S379" s="148"/>
      <c r="T379" s="148"/>
      <c r="U379" s="148"/>
      <c r="V379" s="148"/>
      <c r="W379" s="148"/>
      <c r="X379" s="148"/>
      <c r="Y379" s="148"/>
      <c r="Z379" s="148"/>
    </row>
    <row r="380" spans="1:26" ht="24" x14ac:dyDescent="0.25">
      <c r="A380" s="230"/>
      <c r="B380" s="49"/>
      <c r="C380" s="124" t="s">
        <v>6076</v>
      </c>
      <c r="D380" s="153">
        <f t="shared" si="25"/>
        <v>1</v>
      </c>
      <c r="E380" s="126">
        <v>1</v>
      </c>
      <c r="F380" s="126"/>
      <c r="G380" s="127"/>
      <c r="H380" s="253"/>
      <c r="I380" s="129"/>
      <c r="J380" s="230"/>
      <c r="K380" s="148"/>
      <c r="L380" s="148"/>
      <c r="M380" s="148"/>
      <c r="N380" s="148"/>
      <c r="O380" s="148"/>
      <c r="P380" s="148"/>
      <c r="Q380" s="148"/>
      <c r="R380" s="148"/>
      <c r="S380" s="148"/>
      <c r="T380" s="148"/>
      <c r="U380" s="148"/>
      <c r="V380" s="148"/>
      <c r="W380" s="148"/>
      <c r="X380" s="148"/>
      <c r="Y380" s="148"/>
      <c r="Z380" s="148"/>
    </row>
    <row r="381" spans="1:26" ht="24" x14ac:dyDescent="0.25">
      <c r="A381" s="230"/>
      <c r="B381" s="49"/>
      <c r="C381" s="124" t="s">
        <v>6077</v>
      </c>
      <c r="D381" s="153">
        <f t="shared" si="25"/>
        <v>1</v>
      </c>
      <c r="E381" s="126">
        <v>1</v>
      </c>
      <c r="F381" s="126"/>
      <c r="G381" s="127"/>
      <c r="H381" s="253"/>
      <c r="I381" s="129"/>
      <c r="J381" s="230"/>
      <c r="K381" s="148"/>
      <c r="L381" s="148"/>
      <c r="M381" s="148"/>
      <c r="N381" s="148"/>
      <c r="O381" s="148"/>
      <c r="P381" s="148"/>
      <c r="Q381" s="148"/>
      <c r="R381" s="148"/>
      <c r="S381" s="148"/>
      <c r="T381" s="148"/>
      <c r="U381" s="148"/>
      <c r="V381" s="148"/>
      <c r="W381" s="148"/>
      <c r="X381" s="148"/>
      <c r="Y381" s="148"/>
      <c r="Z381" s="148"/>
    </row>
    <row r="382" spans="1:26" ht="36" x14ac:dyDescent="0.25">
      <c r="A382" s="230"/>
      <c r="B382" s="49"/>
      <c r="C382" s="124" t="s">
        <v>6078</v>
      </c>
      <c r="D382" s="153">
        <f t="shared" si="25"/>
        <v>1</v>
      </c>
      <c r="E382" s="126">
        <v>1</v>
      </c>
      <c r="F382" s="126"/>
      <c r="G382" s="127"/>
      <c r="H382" s="253"/>
      <c r="I382" s="129"/>
      <c r="J382" s="230"/>
      <c r="K382" s="148"/>
      <c r="L382" s="148"/>
      <c r="M382" s="148"/>
      <c r="N382" s="148"/>
      <c r="O382" s="148"/>
      <c r="P382" s="148"/>
      <c r="Q382" s="148"/>
      <c r="R382" s="148"/>
      <c r="S382" s="148"/>
      <c r="T382" s="148"/>
      <c r="U382" s="148"/>
      <c r="V382" s="148"/>
      <c r="W382" s="148"/>
      <c r="X382" s="148"/>
      <c r="Y382" s="148"/>
      <c r="Z382" s="148"/>
    </row>
    <row r="383" spans="1:26" ht="36" x14ac:dyDescent="0.25">
      <c r="A383" s="230"/>
      <c r="B383" s="49"/>
      <c r="C383" s="130" t="s">
        <v>6079</v>
      </c>
      <c r="D383" s="153">
        <f t="shared" ref="D383:D384" si="26">IF(E383="Justificado",0,1)</f>
        <v>1</v>
      </c>
      <c r="E383" s="126">
        <v>1</v>
      </c>
      <c r="F383" s="126"/>
      <c r="G383" s="127"/>
      <c r="H383" s="253"/>
      <c r="I383" s="129"/>
      <c r="J383" s="230"/>
      <c r="K383" s="148"/>
      <c r="L383" s="148"/>
      <c r="M383" s="148"/>
      <c r="N383" s="148"/>
      <c r="O383" s="148"/>
      <c r="P383" s="148"/>
      <c r="Q383" s="148"/>
      <c r="R383" s="148"/>
      <c r="S383" s="148"/>
      <c r="T383" s="148"/>
      <c r="U383" s="148"/>
      <c r="V383" s="148"/>
      <c r="W383" s="148"/>
      <c r="X383" s="148"/>
      <c r="Y383" s="148"/>
      <c r="Z383" s="148"/>
    </row>
    <row r="384" spans="1:26" x14ac:dyDescent="0.25">
      <c r="A384" s="230"/>
      <c r="B384" s="49"/>
      <c r="C384" s="124" t="s">
        <v>6080</v>
      </c>
      <c r="D384" s="153">
        <f t="shared" si="26"/>
        <v>1</v>
      </c>
      <c r="E384" s="126">
        <v>1</v>
      </c>
      <c r="F384" s="126"/>
      <c r="G384" s="127"/>
      <c r="H384" s="253"/>
      <c r="I384" s="129"/>
      <c r="J384" s="230"/>
      <c r="K384" s="148"/>
      <c r="L384" s="148"/>
      <c r="M384" s="148"/>
      <c r="N384" s="148"/>
      <c r="O384" s="148"/>
      <c r="P384" s="148"/>
      <c r="Q384" s="148"/>
      <c r="R384" s="148"/>
      <c r="S384" s="148"/>
      <c r="T384" s="148"/>
      <c r="U384" s="148"/>
      <c r="V384" s="148"/>
      <c r="W384" s="148"/>
      <c r="X384" s="148"/>
      <c r="Y384" s="148"/>
      <c r="Z384" s="148"/>
    </row>
    <row r="385" spans="1:26" x14ac:dyDescent="0.25">
      <c r="A385" s="230"/>
      <c r="B385" s="97"/>
      <c r="C385" s="254"/>
      <c r="D385" s="255"/>
      <c r="E385" s="255"/>
      <c r="F385" s="255"/>
      <c r="G385" s="255"/>
      <c r="H385" s="255"/>
      <c r="I385" s="98"/>
      <c r="J385" s="230"/>
      <c r="K385" s="148"/>
      <c r="L385" s="148"/>
      <c r="M385" s="148"/>
      <c r="N385" s="148"/>
      <c r="O385" s="148"/>
      <c r="P385" s="148"/>
      <c r="Q385" s="148"/>
      <c r="R385" s="148"/>
      <c r="S385" s="148"/>
      <c r="T385" s="148"/>
      <c r="U385" s="148"/>
      <c r="V385" s="148"/>
      <c r="W385" s="148"/>
      <c r="X385" s="148"/>
      <c r="Y385" s="148"/>
      <c r="Z385" s="148"/>
    </row>
    <row r="386" spans="1:26" x14ac:dyDescent="0.25">
      <c r="A386" s="230"/>
      <c r="B386" s="230"/>
      <c r="C386" s="256"/>
      <c r="D386" s="230"/>
      <c r="E386" s="230"/>
      <c r="F386" s="230"/>
      <c r="G386" s="230"/>
      <c r="H386" s="230"/>
      <c r="I386" s="230"/>
      <c r="J386" s="230"/>
      <c r="K386" s="148"/>
      <c r="L386" s="148"/>
      <c r="M386" s="148"/>
      <c r="N386" s="148"/>
      <c r="O386" s="148"/>
      <c r="P386" s="148"/>
      <c r="Q386" s="148"/>
      <c r="R386" s="148"/>
      <c r="S386" s="148"/>
      <c r="T386" s="148"/>
      <c r="U386" s="148"/>
      <c r="V386" s="148"/>
      <c r="W386" s="148"/>
      <c r="X386" s="148"/>
      <c r="Y386" s="148"/>
      <c r="Z386" s="148"/>
    </row>
    <row r="387" spans="1:26" x14ac:dyDescent="0.25">
      <c r="A387" s="230"/>
      <c r="B387" s="230"/>
      <c r="C387" s="256"/>
      <c r="D387" s="230"/>
      <c r="E387" s="230"/>
      <c r="F387" s="230"/>
      <c r="G387" s="230"/>
      <c r="H387" s="230"/>
      <c r="I387" s="230"/>
      <c r="J387" s="230"/>
      <c r="K387" s="148"/>
      <c r="L387" s="148"/>
      <c r="M387" s="148"/>
      <c r="N387" s="148"/>
      <c r="O387" s="148"/>
      <c r="P387" s="148"/>
      <c r="Q387" s="148"/>
      <c r="R387" s="148"/>
      <c r="S387" s="148"/>
      <c r="T387" s="148"/>
      <c r="U387" s="148"/>
      <c r="V387" s="148"/>
      <c r="W387" s="148"/>
      <c r="X387" s="148"/>
      <c r="Y387" s="148"/>
      <c r="Z387" s="148"/>
    </row>
    <row r="388" spans="1:26" x14ac:dyDescent="0.25">
      <c r="A388" s="230"/>
      <c r="B388" s="230"/>
      <c r="C388" s="256"/>
      <c r="D388" s="230"/>
      <c r="E388" s="230"/>
      <c r="F388" s="230"/>
      <c r="G388" s="230"/>
      <c r="H388" s="230"/>
      <c r="I388" s="230"/>
      <c r="J388" s="230"/>
      <c r="K388" s="148"/>
      <c r="L388" s="148"/>
      <c r="M388" s="148"/>
      <c r="N388" s="148"/>
      <c r="O388" s="148"/>
      <c r="P388" s="148"/>
      <c r="Q388" s="148"/>
      <c r="R388" s="148"/>
      <c r="S388" s="148"/>
      <c r="T388" s="148"/>
      <c r="U388" s="148"/>
      <c r="V388" s="148"/>
      <c r="W388" s="148"/>
      <c r="X388" s="148"/>
      <c r="Y388" s="148"/>
      <c r="Z388" s="148"/>
    </row>
    <row r="389" spans="1:26" x14ac:dyDescent="0.25">
      <c r="A389" s="230"/>
      <c r="B389" s="230"/>
      <c r="C389" s="256"/>
      <c r="D389" s="230"/>
      <c r="E389" s="230"/>
      <c r="F389" s="230"/>
      <c r="G389" s="230"/>
      <c r="H389" s="230"/>
      <c r="I389" s="230"/>
      <c r="J389" s="230"/>
      <c r="K389" s="148"/>
      <c r="L389" s="148"/>
      <c r="M389" s="148"/>
      <c r="N389" s="148"/>
      <c r="O389" s="148"/>
      <c r="P389" s="148"/>
      <c r="Q389" s="148"/>
      <c r="R389" s="148"/>
      <c r="S389" s="148"/>
      <c r="T389" s="148"/>
      <c r="U389" s="148"/>
      <c r="V389" s="148"/>
      <c r="W389" s="148"/>
      <c r="X389" s="148"/>
      <c r="Y389" s="148"/>
      <c r="Z389" s="148"/>
    </row>
    <row r="390" spans="1:26" x14ac:dyDescent="0.25">
      <c r="A390" s="230"/>
      <c r="B390" s="230"/>
      <c r="C390" s="256"/>
      <c r="D390" s="230"/>
      <c r="E390" s="230"/>
      <c r="F390" s="230"/>
      <c r="G390" s="230"/>
      <c r="H390" s="230"/>
      <c r="I390" s="230"/>
      <c r="J390" s="230"/>
      <c r="K390" s="148"/>
      <c r="L390" s="148"/>
      <c r="M390" s="148"/>
      <c r="N390" s="148"/>
      <c r="O390" s="148"/>
      <c r="P390" s="148"/>
      <c r="Q390" s="148"/>
      <c r="R390" s="148"/>
      <c r="S390" s="148"/>
      <c r="T390" s="148"/>
      <c r="U390" s="148"/>
      <c r="V390" s="148"/>
      <c r="W390" s="148"/>
      <c r="X390" s="148"/>
      <c r="Y390" s="148"/>
      <c r="Z390" s="148"/>
    </row>
    <row r="391" spans="1:26" x14ac:dyDescent="0.25">
      <c r="A391" s="230"/>
      <c r="B391" s="230"/>
      <c r="C391" s="256"/>
      <c r="D391" s="230"/>
      <c r="E391" s="230"/>
      <c r="F391" s="230"/>
      <c r="G391" s="230"/>
      <c r="H391" s="230"/>
      <c r="I391" s="230"/>
      <c r="J391" s="230"/>
      <c r="K391" s="148"/>
      <c r="L391" s="148"/>
      <c r="M391" s="148"/>
      <c r="N391" s="148"/>
      <c r="O391" s="148"/>
      <c r="P391" s="148"/>
      <c r="Q391" s="148"/>
      <c r="R391" s="148"/>
      <c r="S391" s="148"/>
      <c r="T391" s="148"/>
      <c r="U391" s="148"/>
      <c r="V391" s="148"/>
      <c r="W391" s="148"/>
      <c r="X391" s="148"/>
      <c r="Y391" s="148"/>
      <c r="Z391" s="148"/>
    </row>
    <row r="392" spans="1:26" ht="18.75" x14ac:dyDescent="0.25">
      <c r="A392" s="234"/>
      <c r="B392" s="407" t="s">
        <v>6081</v>
      </c>
      <c r="C392" s="408"/>
      <c r="D392" s="408"/>
      <c r="E392" s="408"/>
      <c r="F392" s="408"/>
      <c r="G392" s="408"/>
      <c r="H392" s="408"/>
      <c r="I392" s="243"/>
      <c r="J392" s="233"/>
      <c r="K392" s="105"/>
      <c r="L392" s="105"/>
      <c r="M392" s="105"/>
      <c r="N392" s="105"/>
      <c r="O392" s="105"/>
      <c r="P392" s="105"/>
      <c r="Q392" s="105"/>
      <c r="R392" s="105"/>
      <c r="S392" s="105"/>
      <c r="T392" s="105"/>
      <c r="U392" s="105"/>
      <c r="V392" s="105"/>
      <c r="W392" s="105"/>
      <c r="X392" s="105"/>
      <c r="Y392" s="105"/>
      <c r="Z392" s="105"/>
    </row>
    <row r="393" spans="1:26" x14ac:dyDescent="0.25">
      <c r="A393" s="234"/>
      <c r="B393" s="232"/>
      <c r="C393" s="232"/>
      <c r="D393" s="232"/>
      <c r="E393" s="232"/>
      <c r="F393" s="232"/>
      <c r="G393" s="232"/>
      <c r="H393" s="232"/>
      <c r="I393" s="232"/>
      <c r="J393" s="233"/>
      <c r="K393" s="105"/>
      <c r="L393" s="105"/>
      <c r="M393" s="105"/>
      <c r="N393" s="105"/>
      <c r="O393" s="105"/>
      <c r="P393" s="105"/>
      <c r="Q393" s="105"/>
      <c r="R393" s="105"/>
      <c r="S393" s="105"/>
      <c r="T393" s="105"/>
      <c r="U393" s="105"/>
      <c r="V393" s="105"/>
      <c r="W393" s="105"/>
      <c r="X393" s="105"/>
      <c r="Y393" s="105"/>
      <c r="Z393" s="105"/>
    </row>
    <row r="394" spans="1:26" x14ac:dyDescent="0.25">
      <c r="A394" s="234"/>
      <c r="B394" s="232"/>
      <c r="C394" s="244" t="s">
        <v>1478</v>
      </c>
      <c r="D394" s="244"/>
      <c r="E394" s="245">
        <f>IF(SUM(D403:D424)=0,"NA",SUM(E403:E424)/SUM(D403:D424))</f>
        <v>1</v>
      </c>
      <c r="F394" s="246"/>
      <c r="G394" s="248"/>
      <c r="H394" s="234"/>
      <c r="I394" s="232"/>
      <c r="J394" s="233"/>
      <c r="K394" s="105"/>
      <c r="L394" s="105"/>
      <c r="M394" s="105"/>
      <c r="N394" s="105"/>
      <c r="O394" s="105"/>
      <c r="P394" s="105"/>
      <c r="Q394" s="105"/>
      <c r="R394" s="105"/>
      <c r="S394" s="105"/>
      <c r="T394" s="105"/>
      <c r="U394" s="105"/>
      <c r="V394" s="105"/>
      <c r="W394" s="105"/>
      <c r="X394" s="105"/>
      <c r="Y394" s="105"/>
      <c r="Z394" s="105"/>
    </row>
    <row r="395" spans="1:26" x14ac:dyDescent="0.25">
      <c r="A395" s="234"/>
      <c r="B395" s="234"/>
      <c r="C395" s="244" t="s">
        <v>1480</v>
      </c>
      <c r="D395" s="244"/>
      <c r="E395" s="245">
        <f>IF(SUM(D403:D424)=0,"NA",SUM(E429:E437)/SUM(D429:D437))</f>
        <v>1</v>
      </c>
      <c r="F395" s="246"/>
      <c r="G395" s="248"/>
      <c r="H395" s="234"/>
      <c r="I395" s="232"/>
      <c r="J395" s="233"/>
      <c r="K395" s="105"/>
      <c r="L395" s="105"/>
      <c r="M395" s="105"/>
      <c r="N395" s="105"/>
      <c r="O395" s="105"/>
      <c r="P395" s="105"/>
      <c r="Q395" s="105"/>
      <c r="R395" s="105"/>
      <c r="S395" s="105"/>
      <c r="T395" s="105"/>
      <c r="U395" s="105"/>
      <c r="V395" s="105"/>
      <c r="W395" s="105"/>
      <c r="X395" s="105"/>
      <c r="Y395" s="105"/>
      <c r="Z395" s="105"/>
    </row>
    <row r="396" spans="1:26" x14ac:dyDescent="0.25">
      <c r="A396" s="234"/>
      <c r="B396" s="234"/>
      <c r="C396" s="244" t="s">
        <v>1482</v>
      </c>
      <c r="D396" s="244"/>
      <c r="E396" s="177">
        <f>IF(SUM(D403:D424)=0,"NA",E394*0.6+E395*0.4)</f>
        <v>1</v>
      </c>
      <c r="F396" s="249"/>
      <c r="G396" s="235" t="s">
        <v>3917</v>
      </c>
      <c r="H396" s="234"/>
      <c r="I396" s="232"/>
      <c r="J396" s="233"/>
      <c r="K396" s="105"/>
      <c r="L396" s="105"/>
      <c r="M396" s="105"/>
      <c r="N396" s="105"/>
      <c r="O396" s="105"/>
      <c r="P396" s="105"/>
      <c r="Q396" s="105"/>
      <c r="R396" s="105"/>
      <c r="S396" s="105"/>
      <c r="T396" s="105"/>
      <c r="U396" s="105"/>
      <c r="V396" s="105"/>
      <c r="W396" s="105"/>
      <c r="X396" s="105"/>
      <c r="Y396" s="105"/>
      <c r="Z396" s="105"/>
    </row>
    <row r="397" spans="1:26" x14ac:dyDescent="0.25">
      <c r="A397" s="234"/>
      <c r="B397" s="234"/>
      <c r="C397" s="234"/>
      <c r="D397" s="234"/>
      <c r="E397" s="236"/>
      <c r="F397" s="236"/>
      <c r="G397" s="234"/>
      <c r="H397" s="234"/>
      <c r="I397" s="232"/>
      <c r="J397" s="233"/>
      <c r="K397" s="105"/>
      <c r="L397" s="105"/>
      <c r="M397" s="105"/>
      <c r="N397" s="105"/>
      <c r="O397" s="105"/>
      <c r="P397" s="105"/>
      <c r="Q397" s="105"/>
      <c r="R397" s="105"/>
      <c r="S397" s="105"/>
      <c r="T397" s="105"/>
      <c r="U397" s="105"/>
      <c r="V397" s="105"/>
      <c r="W397" s="105"/>
      <c r="X397" s="105"/>
      <c r="Y397" s="105"/>
      <c r="Z397" s="105"/>
    </row>
    <row r="398" spans="1:26" x14ac:dyDescent="0.25">
      <c r="A398" s="230"/>
      <c r="B398" s="231"/>
      <c r="C398" s="232"/>
      <c r="D398" s="231"/>
      <c r="E398" s="231"/>
      <c r="F398" s="231"/>
      <c r="G398" s="231"/>
      <c r="H398" s="232"/>
      <c r="I398" s="232"/>
      <c r="J398" s="233"/>
      <c r="K398" s="148"/>
      <c r="L398" s="148"/>
      <c r="M398" s="148"/>
      <c r="N398" s="148"/>
      <c r="O398" s="148"/>
      <c r="P398" s="148"/>
      <c r="Q398" s="148"/>
      <c r="R398" s="148"/>
      <c r="S398" s="148"/>
      <c r="T398" s="148"/>
      <c r="U398" s="148"/>
      <c r="V398" s="148"/>
      <c r="W398" s="148"/>
      <c r="X398" s="148"/>
      <c r="Y398" s="148"/>
      <c r="Z398" s="148"/>
    </row>
    <row r="399" spans="1:26" x14ac:dyDescent="0.25">
      <c r="A399" s="230"/>
      <c r="B399" s="91"/>
      <c r="C399" s="251"/>
      <c r="D399" s="252"/>
      <c r="E399" s="409"/>
      <c r="F399" s="410"/>
      <c r="G399" s="410"/>
      <c r="H399" s="252"/>
      <c r="I399" s="92"/>
      <c r="J399" s="233"/>
      <c r="K399" s="148"/>
      <c r="L399" s="148"/>
      <c r="M399" s="148"/>
      <c r="N399" s="148"/>
      <c r="O399" s="148"/>
      <c r="P399" s="148"/>
      <c r="Q399" s="148"/>
      <c r="R399" s="148"/>
      <c r="S399" s="148"/>
      <c r="T399" s="148"/>
      <c r="U399" s="148"/>
      <c r="V399" s="148"/>
      <c r="W399" s="148"/>
      <c r="X399" s="148"/>
      <c r="Y399" s="148"/>
      <c r="Z399" s="148"/>
    </row>
    <row r="400" spans="1:26" x14ac:dyDescent="0.25">
      <c r="A400" s="230"/>
      <c r="B400" s="49"/>
      <c r="C400" s="234" t="s">
        <v>1484</v>
      </c>
      <c r="D400" s="253"/>
      <c r="E400" s="253"/>
      <c r="F400" s="253"/>
      <c r="G400" s="253"/>
      <c r="H400" s="253"/>
      <c r="I400" s="93"/>
      <c r="J400" s="233"/>
      <c r="K400" s="148"/>
      <c r="L400" s="148"/>
      <c r="M400" s="148"/>
      <c r="N400" s="148"/>
      <c r="O400" s="148"/>
      <c r="P400" s="148"/>
      <c r="Q400" s="148"/>
      <c r="R400" s="148"/>
      <c r="S400" s="148"/>
      <c r="T400" s="148"/>
      <c r="U400" s="148"/>
      <c r="V400" s="148"/>
      <c r="W400" s="148"/>
      <c r="X400" s="148"/>
      <c r="Y400" s="148"/>
      <c r="Z400" s="148"/>
    </row>
    <row r="401" spans="1:26" x14ac:dyDescent="0.25">
      <c r="A401" s="230"/>
      <c r="B401" s="123"/>
      <c r="C401" s="234"/>
      <c r="D401" s="253"/>
      <c r="E401" s="253"/>
      <c r="F401" s="253"/>
      <c r="G401" s="253"/>
      <c r="H401" s="253"/>
      <c r="I401" s="93"/>
      <c r="J401" s="233"/>
      <c r="K401" s="148"/>
      <c r="L401" s="148"/>
      <c r="M401" s="148"/>
      <c r="N401" s="148"/>
      <c r="O401" s="148"/>
      <c r="P401" s="148"/>
      <c r="Q401" s="148"/>
      <c r="R401" s="148"/>
      <c r="S401" s="148"/>
      <c r="T401" s="148"/>
      <c r="U401" s="148"/>
      <c r="V401" s="148"/>
      <c r="W401" s="148"/>
      <c r="X401" s="148"/>
      <c r="Y401" s="148"/>
      <c r="Z401" s="148"/>
    </row>
    <row r="402" spans="1:26" x14ac:dyDescent="0.25">
      <c r="A402" s="230"/>
      <c r="B402" s="123"/>
      <c r="C402" s="232" t="s">
        <v>726</v>
      </c>
      <c r="D402" s="231"/>
      <c r="E402" s="231" t="s">
        <v>1485</v>
      </c>
      <c r="F402" s="231" t="s">
        <v>712</v>
      </c>
      <c r="G402" s="231" t="s">
        <v>1486</v>
      </c>
      <c r="H402" s="253"/>
      <c r="I402" s="93"/>
      <c r="J402" s="233"/>
      <c r="K402" s="148"/>
      <c r="L402" s="148"/>
      <c r="M402" s="148"/>
      <c r="N402" s="148"/>
      <c r="O402" s="148"/>
      <c r="P402" s="148"/>
      <c r="Q402" s="148"/>
      <c r="R402" s="148"/>
      <c r="S402" s="148"/>
      <c r="T402" s="148"/>
      <c r="U402" s="148"/>
      <c r="V402" s="148"/>
      <c r="W402" s="148"/>
      <c r="X402" s="148"/>
      <c r="Y402" s="148"/>
      <c r="Z402" s="148"/>
    </row>
    <row r="403" spans="1:26" x14ac:dyDescent="0.25">
      <c r="A403" s="230"/>
      <c r="B403" s="49"/>
      <c r="C403" s="124" t="s">
        <v>1487</v>
      </c>
      <c r="D403" s="153">
        <f t="shared" ref="D403:D419" si="27">IF(E403="Justificado",0,1)</f>
        <v>1</v>
      </c>
      <c r="E403" s="126">
        <v>1</v>
      </c>
      <c r="F403" s="126"/>
      <c r="G403" s="127"/>
      <c r="H403" s="253"/>
      <c r="I403" s="93"/>
      <c r="J403" s="230"/>
      <c r="K403" s="148"/>
      <c r="L403" s="148"/>
      <c r="M403" s="148"/>
      <c r="N403" s="148"/>
      <c r="O403" s="148"/>
      <c r="P403" s="148"/>
      <c r="Q403" s="148"/>
      <c r="R403" s="148"/>
      <c r="S403" s="148"/>
      <c r="T403" s="148"/>
      <c r="U403" s="148"/>
      <c r="V403" s="148"/>
      <c r="W403" s="148"/>
      <c r="X403" s="148"/>
      <c r="Y403" s="148"/>
      <c r="Z403" s="148"/>
    </row>
    <row r="404" spans="1:26" ht="24" x14ac:dyDescent="0.25">
      <c r="A404" s="230"/>
      <c r="B404" s="49"/>
      <c r="C404" s="124" t="s">
        <v>1488</v>
      </c>
      <c r="D404" s="153">
        <f t="shared" si="27"/>
        <v>1</v>
      </c>
      <c r="E404" s="126">
        <v>1</v>
      </c>
      <c r="F404" s="126"/>
      <c r="G404" s="127"/>
      <c r="H404" s="253"/>
      <c r="I404" s="93"/>
      <c r="J404" s="230"/>
      <c r="K404" s="148"/>
      <c r="L404" s="148"/>
      <c r="M404" s="148"/>
      <c r="N404" s="148"/>
      <c r="O404" s="148"/>
      <c r="P404" s="148"/>
      <c r="Q404" s="148"/>
      <c r="R404" s="148"/>
      <c r="S404" s="148"/>
      <c r="T404" s="148"/>
      <c r="U404" s="148"/>
      <c r="V404" s="148"/>
      <c r="W404" s="148"/>
      <c r="X404" s="148"/>
      <c r="Y404" s="148"/>
      <c r="Z404" s="148"/>
    </row>
    <row r="405" spans="1:26" ht="24" x14ac:dyDescent="0.25">
      <c r="A405" s="230"/>
      <c r="B405" s="49"/>
      <c r="C405" s="128" t="s">
        <v>5924</v>
      </c>
      <c r="D405" s="153">
        <f t="shared" si="27"/>
        <v>1</v>
      </c>
      <c r="E405" s="126">
        <v>1</v>
      </c>
      <c r="F405" s="126"/>
      <c r="G405" s="127"/>
      <c r="H405" s="253"/>
      <c r="I405" s="93"/>
      <c r="J405" s="230"/>
      <c r="K405" s="148"/>
      <c r="L405" s="148"/>
      <c r="M405" s="148"/>
      <c r="N405" s="148"/>
      <c r="O405" s="148"/>
      <c r="P405" s="148"/>
      <c r="Q405" s="148"/>
      <c r="R405" s="148"/>
      <c r="S405" s="148"/>
      <c r="T405" s="148"/>
      <c r="U405" s="148"/>
      <c r="V405" s="148"/>
      <c r="W405" s="148"/>
      <c r="X405" s="148"/>
      <c r="Y405" s="148"/>
      <c r="Z405" s="148"/>
    </row>
    <row r="406" spans="1:26" ht="24" x14ac:dyDescent="0.25">
      <c r="A406" s="230"/>
      <c r="B406" s="49"/>
      <c r="C406" s="128" t="s">
        <v>5925</v>
      </c>
      <c r="D406" s="153">
        <f t="shared" si="27"/>
        <v>1</v>
      </c>
      <c r="E406" s="126">
        <v>1</v>
      </c>
      <c r="F406" s="126"/>
      <c r="G406" s="127"/>
      <c r="H406" s="253"/>
      <c r="I406" s="93"/>
      <c r="J406" s="230"/>
      <c r="K406" s="148"/>
      <c r="L406" s="148"/>
      <c r="M406" s="148"/>
      <c r="N406" s="148"/>
      <c r="O406" s="148"/>
      <c r="P406" s="148"/>
      <c r="Q406" s="148"/>
      <c r="R406" s="148"/>
      <c r="S406" s="148"/>
      <c r="T406" s="148"/>
      <c r="U406" s="148"/>
      <c r="V406" s="148"/>
      <c r="W406" s="148"/>
      <c r="X406" s="148"/>
      <c r="Y406" s="148"/>
      <c r="Z406" s="148"/>
    </row>
    <row r="407" spans="1:26" ht="24" x14ac:dyDescent="0.25">
      <c r="A407" s="230"/>
      <c r="B407" s="49"/>
      <c r="C407" s="128" t="s">
        <v>6082</v>
      </c>
      <c r="D407" s="153">
        <f t="shared" si="27"/>
        <v>1</v>
      </c>
      <c r="E407" s="126">
        <v>1</v>
      </c>
      <c r="F407" s="126"/>
      <c r="G407" s="127"/>
      <c r="H407" s="253"/>
      <c r="I407" s="93"/>
      <c r="J407" s="230"/>
      <c r="K407" s="148"/>
      <c r="L407" s="148"/>
      <c r="M407" s="148"/>
      <c r="N407" s="148"/>
      <c r="O407" s="148"/>
      <c r="P407" s="148"/>
      <c r="Q407" s="148"/>
      <c r="R407" s="148"/>
      <c r="S407" s="148"/>
      <c r="T407" s="148"/>
      <c r="U407" s="148"/>
      <c r="V407" s="148"/>
      <c r="W407" s="148"/>
      <c r="X407" s="148"/>
      <c r="Y407" s="148"/>
      <c r="Z407" s="148"/>
    </row>
    <row r="408" spans="1:26" ht="36" x14ac:dyDescent="0.25">
      <c r="A408" s="230"/>
      <c r="B408" s="49"/>
      <c r="C408" s="128" t="s">
        <v>6083</v>
      </c>
      <c r="D408" s="153">
        <f t="shared" si="27"/>
        <v>1</v>
      </c>
      <c r="E408" s="126">
        <v>1</v>
      </c>
      <c r="F408" s="126"/>
      <c r="G408" s="127"/>
      <c r="H408" s="253"/>
      <c r="I408" s="93"/>
      <c r="J408" s="230"/>
      <c r="K408" s="148"/>
      <c r="L408" s="148"/>
      <c r="M408" s="148"/>
      <c r="N408" s="148"/>
      <c r="O408" s="148"/>
      <c r="P408" s="148"/>
      <c r="Q408" s="148"/>
      <c r="R408" s="148"/>
      <c r="S408" s="148"/>
      <c r="T408" s="148"/>
      <c r="U408" s="148"/>
      <c r="V408" s="148"/>
      <c r="W408" s="148"/>
      <c r="X408" s="148"/>
      <c r="Y408" s="148"/>
      <c r="Z408" s="148"/>
    </row>
    <row r="409" spans="1:26" ht="24" x14ac:dyDescent="0.25">
      <c r="A409" s="230"/>
      <c r="B409" s="49"/>
      <c r="C409" s="128" t="s">
        <v>6084</v>
      </c>
      <c r="D409" s="153">
        <f t="shared" si="27"/>
        <v>1</v>
      </c>
      <c r="E409" s="126">
        <v>1</v>
      </c>
      <c r="F409" s="126"/>
      <c r="G409" s="127"/>
      <c r="H409" s="253"/>
      <c r="I409" s="93"/>
      <c r="J409" s="230"/>
      <c r="K409" s="148"/>
      <c r="L409" s="148"/>
      <c r="M409" s="148"/>
      <c r="N409" s="148"/>
      <c r="O409" s="148"/>
      <c r="P409" s="148"/>
      <c r="Q409" s="148"/>
      <c r="R409" s="148"/>
      <c r="S409" s="148"/>
      <c r="T409" s="148"/>
      <c r="U409" s="148"/>
      <c r="V409" s="148"/>
      <c r="W409" s="148"/>
      <c r="X409" s="148"/>
      <c r="Y409" s="148"/>
      <c r="Z409" s="148"/>
    </row>
    <row r="410" spans="1:26" ht="24" x14ac:dyDescent="0.25">
      <c r="A410" s="230"/>
      <c r="B410" s="49"/>
      <c r="C410" s="128" t="s">
        <v>6085</v>
      </c>
      <c r="D410" s="153">
        <f t="shared" si="27"/>
        <v>1</v>
      </c>
      <c r="E410" s="126">
        <v>1</v>
      </c>
      <c r="F410" s="126"/>
      <c r="G410" s="127"/>
      <c r="H410" s="253"/>
      <c r="I410" s="93"/>
      <c r="J410" s="230"/>
      <c r="K410" s="148"/>
      <c r="L410" s="148"/>
      <c r="M410" s="148"/>
      <c r="N410" s="148"/>
      <c r="O410" s="148"/>
      <c r="P410" s="148"/>
      <c r="Q410" s="148"/>
      <c r="R410" s="148"/>
      <c r="S410" s="148"/>
      <c r="T410" s="148"/>
      <c r="U410" s="148"/>
      <c r="V410" s="148"/>
      <c r="W410" s="148"/>
      <c r="X410" s="148"/>
      <c r="Y410" s="148"/>
      <c r="Z410" s="148"/>
    </row>
    <row r="411" spans="1:26" x14ac:dyDescent="0.25">
      <c r="A411" s="230"/>
      <c r="B411" s="49"/>
      <c r="C411" s="128" t="s">
        <v>6086</v>
      </c>
      <c r="D411" s="153">
        <f t="shared" si="27"/>
        <v>1</v>
      </c>
      <c r="E411" s="126">
        <v>1</v>
      </c>
      <c r="F411" s="126"/>
      <c r="G411" s="127"/>
      <c r="H411" s="253"/>
      <c r="I411" s="93"/>
      <c r="J411" s="230"/>
      <c r="K411" s="148"/>
      <c r="L411" s="148"/>
      <c r="M411" s="148"/>
      <c r="N411" s="148"/>
      <c r="O411" s="148"/>
      <c r="P411" s="148"/>
      <c r="Q411" s="148"/>
      <c r="R411" s="148"/>
      <c r="S411" s="148"/>
      <c r="T411" s="148"/>
      <c r="U411" s="148"/>
      <c r="V411" s="148"/>
      <c r="W411" s="148"/>
      <c r="X411" s="148"/>
      <c r="Y411" s="148"/>
      <c r="Z411" s="148"/>
    </row>
    <row r="412" spans="1:26" ht="24" x14ac:dyDescent="0.25">
      <c r="A412" s="230"/>
      <c r="B412" s="49"/>
      <c r="C412" s="128" t="s">
        <v>6087</v>
      </c>
      <c r="D412" s="153">
        <f t="shared" si="27"/>
        <v>1</v>
      </c>
      <c r="E412" s="126">
        <v>1</v>
      </c>
      <c r="F412" s="126"/>
      <c r="G412" s="127"/>
      <c r="H412" s="253"/>
      <c r="I412" s="93"/>
      <c r="J412" s="230"/>
      <c r="K412" s="148"/>
      <c r="L412" s="148"/>
      <c r="M412" s="148"/>
      <c r="N412" s="148"/>
      <c r="O412" s="148"/>
      <c r="P412" s="148"/>
      <c r="Q412" s="148"/>
      <c r="R412" s="148"/>
      <c r="S412" s="148"/>
      <c r="T412" s="148"/>
      <c r="U412" s="148"/>
      <c r="V412" s="148"/>
      <c r="W412" s="148"/>
      <c r="X412" s="148"/>
      <c r="Y412" s="148"/>
      <c r="Z412" s="148"/>
    </row>
    <row r="413" spans="1:26" x14ac:dyDescent="0.25">
      <c r="A413" s="230"/>
      <c r="B413" s="49"/>
      <c r="C413" s="128" t="s">
        <v>6088</v>
      </c>
      <c r="D413" s="153">
        <f t="shared" si="27"/>
        <v>1</v>
      </c>
      <c r="E413" s="126">
        <v>1</v>
      </c>
      <c r="F413" s="126"/>
      <c r="G413" s="127"/>
      <c r="H413" s="253"/>
      <c r="I413" s="93"/>
      <c r="J413" s="230"/>
      <c r="K413" s="148"/>
      <c r="L413" s="148"/>
      <c r="M413" s="148"/>
      <c r="N413" s="148"/>
      <c r="O413" s="148"/>
      <c r="P413" s="148"/>
      <c r="Q413" s="148"/>
      <c r="R413" s="148"/>
      <c r="S413" s="148"/>
      <c r="T413" s="148"/>
      <c r="U413" s="148"/>
      <c r="V413" s="148"/>
      <c r="W413" s="148"/>
      <c r="X413" s="148"/>
      <c r="Y413" s="148"/>
      <c r="Z413" s="148"/>
    </row>
    <row r="414" spans="1:26" ht="24" x14ac:dyDescent="0.25">
      <c r="A414" s="230"/>
      <c r="B414" s="49"/>
      <c r="C414" s="128" t="s">
        <v>6089</v>
      </c>
      <c r="D414" s="153">
        <f t="shared" si="27"/>
        <v>1</v>
      </c>
      <c r="E414" s="126">
        <v>1</v>
      </c>
      <c r="F414" s="126"/>
      <c r="G414" s="127"/>
      <c r="H414" s="253"/>
      <c r="I414" s="93"/>
      <c r="J414" s="230"/>
      <c r="K414" s="148"/>
      <c r="L414" s="148"/>
      <c r="M414" s="148"/>
      <c r="N414" s="148"/>
      <c r="O414" s="148"/>
      <c r="P414" s="148"/>
      <c r="Q414" s="148"/>
      <c r="R414" s="148"/>
      <c r="S414" s="148"/>
      <c r="T414" s="148"/>
      <c r="U414" s="148"/>
      <c r="V414" s="148"/>
      <c r="W414" s="148"/>
      <c r="X414" s="148"/>
      <c r="Y414" s="148"/>
      <c r="Z414" s="148"/>
    </row>
    <row r="415" spans="1:26" x14ac:dyDescent="0.25">
      <c r="A415" s="230"/>
      <c r="B415" s="49"/>
      <c r="C415" s="128" t="s">
        <v>6090</v>
      </c>
      <c r="D415" s="153">
        <f t="shared" si="27"/>
        <v>1</v>
      </c>
      <c r="E415" s="126">
        <v>1</v>
      </c>
      <c r="F415" s="126"/>
      <c r="G415" s="127"/>
      <c r="H415" s="253"/>
      <c r="I415" s="93"/>
      <c r="J415" s="230"/>
      <c r="K415" s="148"/>
      <c r="L415" s="148"/>
      <c r="M415" s="148"/>
      <c r="N415" s="148"/>
      <c r="O415" s="148"/>
      <c r="P415" s="148"/>
      <c r="Q415" s="148"/>
      <c r="R415" s="148"/>
      <c r="S415" s="148"/>
      <c r="T415" s="148"/>
      <c r="U415" s="148"/>
      <c r="V415" s="148"/>
      <c r="W415" s="148"/>
      <c r="X415" s="148"/>
      <c r="Y415" s="148"/>
      <c r="Z415" s="148"/>
    </row>
    <row r="416" spans="1:26" x14ac:dyDescent="0.25">
      <c r="A416" s="230"/>
      <c r="B416" s="49"/>
      <c r="C416" s="124" t="s">
        <v>2464</v>
      </c>
      <c r="D416" s="153">
        <f t="shared" si="27"/>
        <v>1</v>
      </c>
      <c r="E416" s="126">
        <v>1</v>
      </c>
      <c r="F416" s="126"/>
      <c r="G416" s="127"/>
      <c r="H416" s="253"/>
      <c r="I416" s="93"/>
      <c r="J416" s="230"/>
      <c r="K416" s="148"/>
      <c r="L416" s="148"/>
      <c r="M416" s="148"/>
      <c r="N416" s="148"/>
      <c r="O416" s="148"/>
      <c r="P416" s="148"/>
      <c r="Q416" s="148"/>
      <c r="R416" s="148"/>
      <c r="S416" s="148"/>
      <c r="T416" s="148"/>
      <c r="U416" s="148"/>
      <c r="V416" s="148"/>
      <c r="W416" s="148"/>
      <c r="X416" s="148"/>
      <c r="Y416" s="148"/>
      <c r="Z416" s="148"/>
    </row>
    <row r="417" spans="1:26" ht="24" x14ac:dyDescent="0.25">
      <c r="A417" s="230"/>
      <c r="B417" s="49"/>
      <c r="C417" s="124" t="s">
        <v>2465</v>
      </c>
      <c r="D417" s="153">
        <f t="shared" si="27"/>
        <v>1</v>
      </c>
      <c r="E417" s="126">
        <v>1</v>
      </c>
      <c r="F417" s="126"/>
      <c r="G417" s="127"/>
      <c r="H417" s="253"/>
      <c r="I417" s="93"/>
      <c r="J417" s="230"/>
      <c r="K417" s="148"/>
      <c r="L417" s="148"/>
      <c r="M417" s="148"/>
      <c r="N417" s="148"/>
      <c r="O417" s="148"/>
      <c r="P417" s="148"/>
      <c r="Q417" s="148"/>
      <c r="R417" s="148"/>
      <c r="S417" s="148"/>
      <c r="T417" s="148"/>
      <c r="U417" s="148"/>
      <c r="V417" s="148"/>
      <c r="W417" s="148"/>
      <c r="X417" s="148"/>
      <c r="Y417" s="148"/>
      <c r="Z417" s="148"/>
    </row>
    <row r="418" spans="1:26" ht="24" x14ac:dyDescent="0.25">
      <c r="A418" s="230"/>
      <c r="B418" s="49"/>
      <c r="C418" s="128" t="s">
        <v>6091</v>
      </c>
      <c r="D418" s="153">
        <f t="shared" si="27"/>
        <v>1</v>
      </c>
      <c r="E418" s="126">
        <v>1</v>
      </c>
      <c r="F418" s="126"/>
      <c r="G418" s="127"/>
      <c r="H418" s="253"/>
      <c r="I418" s="93"/>
      <c r="J418" s="230"/>
      <c r="K418" s="148"/>
      <c r="L418" s="148"/>
      <c r="M418" s="148"/>
      <c r="N418" s="148"/>
      <c r="O418" s="148"/>
      <c r="P418" s="148"/>
      <c r="Q418" s="148"/>
      <c r="R418" s="148"/>
      <c r="S418" s="148"/>
      <c r="T418" s="148"/>
      <c r="U418" s="148"/>
      <c r="V418" s="148"/>
      <c r="W418" s="148"/>
      <c r="X418" s="148"/>
      <c r="Y418" s="148"/>
      <c r="Z418" s="148"/>
    </row>
    <row r="419" spans="1:26" ht="24" x14ac:dyDescent="0.25">
      <c r="A419" s="230"/>
      <c r="B419" s="49"/>
      <c r="C419" s="128" t="s">
        <v>6092</v>
      </c>
      <c r="D419" s="153">
        <f t="shared" si="27"/>
        <v>1</v>
      </c>
      <c r="E419" s="126">
        <v>1</v>
      </c>
      <c r="F419" s="126"/>
      <c r="G419" s="127"/>
      <c r="H419" s="253"/>
      <c r="I419" s="93"/>
      <c r="J419" s="230"/>
      <c r="K419" s="148"/>
      <c r="L419" s="148"/>
      <c r="M419" s="148"/>
      <c r="N419" s="148"/>
      <c r="O419" s="148"/>
      <c r="P419" s="148"/>
      <c r="Q419" s="148"/>
      <c r="R419" s="148"/>
      <c r="S419" s="148"/>
      <c r="T419" s="148"/>
      <c r="U419" s="148"/>
      <c r="V419" s="148"/>
      <c r="W419" s="148"/>
      <c r="X419" s="148"/>
      <c r="Y419" s="148"/>
      <c r="Z419" s="148"/>
    </row>
    <row r="420" spans="1:26" ht="24" x14ac:dyDescent="0.25">
      <c r="A420" s="230"/>
      <c r="B420" s="49"/>
      <c r="C420" s="128" t="s">
        <v>6093</v>
      </c>
      <c r="D420" s="153">
        <f t="shared" ref="D420:D424" si="28">IF(E420="Justificado",0,1)</f>
        <v>1</v>
      </c>
      <c r="E420" s="126">
        <v>1</v>
      </c>
      <c r="F420" s="126"/>
      <c r="G420" s="127"/>
      <c r="H420" s="253"/>
      <c r="I420" s="93"/>
      <c r="J420" s="230"/>
      <c r="K420" s="148"/>
      <c r="L420" s="148"/>
      <c r="M420" s="148"/>
      <c r="N420" s="148"/>
      <c r="O420" s="148"/>
      <c r="P420" s="148"/>
      <c r="Q420" s="148"/>
      <c r="R420" s="148"/>
      <c r="S420" s="148"/>
      <c r="T420" s="148"/>
      <c r="U420" s="148"/>
      <c r="V420" s="148"/>
      <c r="W420" s="148"/>
      <c r="X420" s="148"/>
      <c r="Y420" s="148"/>
      <c r="Z420" s="148"/>
    </row>
    <row r="421" spans="1:26" x14ac:dyDescent="0.25">
      <c r="A421" s="230"/>
      <c r="B421" s="49"/>
      <c r="C421" s="128" t="s">
        <v>6094</v>
      </c>
      <c r="D421" s="153">
        <f t="shared" si="28"/>
        <v>1</v>
      </c>
      <c r="E421" s="126">
        <v>1</v>
      </c>
      <c r="F421" s="126"/>
      <c r="G421" s="127"/>
      <c r="H421" s="253"/>
      <c r="I421" s="93"/>
      <c r="J421" s="230"/>
      <c r="K421" s="148"/>
      <c r="L421" s="148"/>
      <c r="M421" s="148"/>
      <c r="N421" s="148"/>
      <c r="O421" s="148"/>
      <c r="P421" s="148"/>
      <c r="Q421" s="148"/>
      <c r="R421" s="148"/>
      <c r="S421" s="148"/>
      <c r="T421" s="148"/>
      <c r="U421" s="148"/>
      <c r="V421" s="148"/>
      <c r="W421" s="148"/>
      <c r="X421" s="148"/>
      <c r="Y421" s="148"/>
      <c r="Z421" s="148"/>
    </row>
    <row r="422" spans="1:26" x14ac:dyDescent="0.25">
      <c r="A422" s="230"/>
      <c r="B422" s="49"/>
      <c r="C422" s="128" t="s">
        <v>6095</v>
      </c>
      <c r="D422" s="153">
        <f t="shared" si="28"/>
        <v>1</v>
      </c>
      <c r="E422" s="126">
        <v>1</v>
      </c>
      <c r="F422" s="126"/>
      <c r="G422" s="127"/>
      <c r="H422" s="253"/>
      <c r="I422" s="93"/>
      <c r="J422" s="230"/>
      <c r="K422" s="148"/>
      <c r="L422" s="148"/>
      <c r="M422" s="148"/>
      <c r="N422" s="148"/>
      <c r="O422" s="148"/>
      <c r="P422" s="148"/>
      <c r="Q422" s="148"/>
      <c r="R422" s="148"/>
      <c r="S422" s="148"/>
      <c r="T422" s="148"/>
      <c r="U422" s="148"/>
      <c r="V422" s="148"/>
      <c r="W422" s="148"/>
      <c r="X422" s="148"/>
      <c r="Y422" s="148"/>
      <c r="Z422" s="148"/>
    </row>
    <row r="423" spans="1:26" x14ac:dyDescent="0.25">
      <c r="A423" s="230"/>
      <c r="B423" s="49"/>
      <c r="C423" s="128" t="s">
        <v>6096</v>
      </c>
      <c r="D423" s="153">
        <f t="shared" si="28"/>
        <v>1</v>
      </c>
      <c r="E423" s="126">
        <v>1</v>
      </c>
      <c r="F423" s="126"/>
      <c r="G423" s="127"/>
      <c r="H423" s="253"/>
      <c r="I423" s="129"/>
      <c r="J423" s="230"/>
      <c r="K423" s="148"/>
      <c r="L423" s="148"/>
      <c r="M423" s="148"/>
      <c r="N423" s="148"/>
      <c r="O423" s="148"/>
      <c r="P423" s="148"/>
      <c r="Q423" s="148"/>
      <c r="R423" s="148"/>
      <c r="S423" s="148"/>
      <c r="T423" s="148"/>
      <c r="U423" s="148"/>
      <c r="V423" s="148"/>
      <c r="W423" s="148"/>
      <c r="X423" s="148"/>
      <c r="Y423" s="148"/>
      <c r="Z423" s="148"/>
    </row>
    <row r="424" spans="1:26" x14ac:dyDescent="0.25">
      <c r="A424" s="230"/>
      <c r="B424" s="49"/>
      <c r="C424" s="128" t="s">
        <v>6097</v>
      </c>
      <c r="D424" s="153">
        <f t="shared" si="28"/>
        <v>1</v>
      </c>
      <c r="E424" s="126">
        <v>1</v>
      </c>
      <c r="F424" s="126"/>
      <c r="G424" s="127"/>
      <c r="H424" s="253"/>
      <c r="I424" s="129"/>
      <c r="J424" s="230"/>
      <c r="K424" s="148"/>
      <c r="L424" s="148"/>
      <c r="M424" s="148"/>
      <c r="N424" s="148"/>
      <c r="O424" s="148"/>
      <c r="P424" s="148"/>
      <c r="Q424" s="148"/>
      <c r="R424" s="148"/>
      <c r="S424" s="148"/>
      <c r="T424" s="148"/>
      <c r="U424" s="148"/>
      <c r="V424" s="148"/>
      <c r="W424" s="148"/>
      <c r="X424" s="148"/>
      <c r="Y424" s="148"/>
      <c r="Z424" s="148"/>
    </row>
    <row r="425" spans="1:26" x14ac:dyDescent="0.25">
      <c r="A425" s="230"/>
      <c r="B425" s="49"/>
      <c r="C425" s="234"/>
      <c r="D425" s="253"/>
      <c r="E425" s="253"/>
      <c r="F425" s="253"/>
      <c r="G425" s="253"/>
      <c r="H425" s="253"/>
      <c r="I425" s="129"/>
      <c r="J425" s="230"/>
      <c r="K425" s="148"/>
      <c r="L425" s="148"/>
      <c r="M425" s="148"/>
      <c r="N425" s="148"/>
      <c r="O425" s="148"/>
      <c r="P425" s="148"/>
      <c r="Q425" s="148"/>
      <c r="R425" s="148"/>
      <c r="S425" s="148"/>
      <c r="T425" s="148"/>
      <c r="U425" s="148"/>
      <c r="V425" s="148"/>
      <c r="W425" s="148"/>
      <c r="X425" s="148"/>
      <c r="Y425" s="148"/>
      <c r="Z425" s="148"/>
    </row>
    <row r="426" spans="1:26" x14ac:dyDescent="0.25">
      <c r="A426" s="230"/>
      <c r="B426" s="49"/>
      <c r="C426" s="234" t="s">
        <v>1480</v>
      </c>
      <c r="D426" s="253"/>
      <c r="E426" s="253"/>
      <c r="F426" s="253"/>
      <c r="G426" s="253"/>
      <c r="H426" s="253"/>
      <c r="I426" s="129"/>
      <c r="J426" s="230"/>
      <c r="K426" s="148"/>
      <c r="L426" s="148"/>
      <c r="M426" s="148"/>
      <c r="N426" s="148"/>
      <c r="O426" s="148"/>
      <c r="P426" s="148"/>
      <c r="Q426" s="148"/>
      <c r="R426" s="148"/>
      <c r="S426" s="148"/>
      <c r="T426" s="148"/>
      <c r="U426" s="148"/>
      <c r="V426" s="148"/>
      <c r="W426" s="148"/>
      <c r="X426" s="148"/>
      <c r="Y426" s="148"/>
      <c r="Z426" s="148"/>
    </row>
    <row r="427" spans="1:26" x14ac:dyDescent="0.25">
      <c r="A427" s="230"/>
      <c r="B427" s="49"/>
      <c r="C427" s="234"/>
      <c r="D427" s="253"/>
      <c r="E427" s="253"/>
      <c r="F427" s="253"/>
      <c r="G427" s="253"/>
      <c r="H427" s="253"/>
      <c r="I427" s="129"/>
      <c r="J427" s="230"/>
      <c r="K427" s="148"/>
      <c r="L427" s="148"/>
      <c r="M427" s="148"/>
      <c r="N427" s="148"/>
      <c r="O427" s="148"/>
      <c r="P427" s="148"/>
      <c r="Q427" s="148"/>
      <c r="R427" s="148"/>
      <c r="S427" s="148"/>
      <c r="T427" s="148"/>
      <c r="U427" s="148"/>
      <c r="V427" s="148"/>
      <c r="W427" s="148"/>
      <c r="X427" s="148"/>
      <c r="Y427" s="148"/>
      <c r="Z427" s="148"/>
    </row>
    <row r="428" spans="1:26" x14ac:dyDescent="0.25">
      <c r="A428" s="230"/>
      <c r="B428" s="49"/>
      <c r="C428" s="232" t="s">
        <v>726</v>
      </c>
      <c r="D428" s="231"/>
      <c r="E428" s="231" t="s">
        <v>1485</v>
      </c>
      <c r="F428" s="231" t="s">
        <v>712</v>
      </c>
      <c r="G428" s="231" t="s">
        <v>1486</v>
      </c>
      <c r="H428" s="253"/>
      <c r="I428" s="129"/>
      <c r="J428" s="230"/>
      <c r="K428" s="148"/>
      <c r="L428" s="148"/>
      <c r="M428" s="148"/>
      <c r="N428" s="148"/>
      <c r="O428" s="148"/>
      <c r="P428" s="148"/>
      <c r="Q428" s="148"/>
      <c r="R428" s="148"/>
      <c r="S428" s="148"/>
      <c r="T428" s="148"/>
      <c r="U428" s="148"/>
      <c r="V428" s="148"/>
      <c r="W428" s="148"/>
      <c r="X428" s="148"/>
      <c r="Y428" s="148"/>
      <c r="Z428" s="148"/>
    </row>
    <row r="429" spans="1:26" x14ac:dyDescent="0.25">
      <c r="A429" s="230"/>
      <c r="B429" s="49"/>
      <c r="C429" s="130" t="s">
        <v>6098</v>
      </c>
      <c r="D429" s="153">
        <f t="shared" ref="D429:D435" si="29">IF(E429="Justificado",0,1)</f>
        <v>1</v>
      </c>
      <c r="E429" s="126">
        <v>1</v>
      </c>
      <c r="F429" s="126"/>
      <c r="G429" s="127"/>
      <c r="H429" s="253"/>
      <c r="I429" s="129"/>
      <c r="J429" s="230"/>
      <c r="K429" s="148"/>
      <c r="L429" s="148"/>
      <c r="M429" s="148"/>
      <c r="N429" s="148"/>
      <c r="O429" s="148"/>
      <c r="P429" s="148"/>
      <c r="Q429" s="148"/>
      <c r="R429" s="148"/>
      <c r="S429" s="148"/>
      <c r="T429" s="148"/>
      <c r="U429" s="148"/>
      <c r="V429" s="148"/>
      <c r="W429" s="148"/>
      <c r="X429" s="148"/>
      <c r="Y429" s="148"/>
      <c r="Z429" s="148"/>
    </row>
    <row r="430" spans="1:26" ht="36" x14ac:dyDescent="0.25">
      <c r="A430" s="230"/>
      <c r="B430" s="49"/>
      <c r="C430" s="124" t="s">
        <v>2070</v>
      </c>
      <c r="D430" s="153">
        <f t="shared" si="29"/>
        <v>1</v>
      </c>
      <c r="E430" s="126">
        <v>1</v>
      </c>
      <c r="F430" s="126"/>
      <c r="G430" s="127"/>
      <c r="H430" s="253"/>
      <c r="I430" s="129"/>
      <c r="J430" s="230"/>
      <c r="K430" s="148"/>
      <c r="L430" s="148"/>
      <c r="M430" s="148"/>
      <c r="N430" s="148"/>
      <c r="O430" s="148"/>
      <c r="P430" s="148"/>
      <c r="Q430" s="148"/>
      <c r="R430" s="148"/>
      <c r="S430" s="148"/>
      <c r="T430" s="148"/>
      <c r="U430" s="148"/>
      <c r="V430" s="148"/>
      <c r="W430" s="148"/>
      <c r="X430" s="148"/>
      <c r="Y430" s="148"/>
      <c r="Z430" s="148"/>
    </row>
    <row r="431" spans="1:26" ht="36" x14ac:dyDescent="0.25">
      <c r="A431" s="230"/>
      <c r="B431" s="49"/>
      <c r="C431" s="124" t="s">
        <v>2071</v>
      </c>
      <c r="D431" s="153">
        <f t="shared" si="29"/>
        <v>1</v>
      </c>
      <c r="E431" s="126">
        <v>1</v>
      </c>
      <c r="F431" s="126"/>
      <c r="G431" s="127"/>
      <c r="H431" s="253"/>
      <c r="I431" s="129"/>
      <c r="J431" s="230"/>
      <c r="K431" s="148"/>
      <c r="L431" s="148"/>
      <c r="M431" s="148"/>
      <c r="N431" s="148"/>
      <c r="O431" s="148"/>
      <c r="P431" s="148"/>
      <c r="Q431" s="148"/>
      <c r="R431" s="148"/>
      <c r="S431" s="148"/>
      <c r="T431" s="148"/>
      <c r="U431" s="148"/>
      <c r="V431" s="148"/>
      <c r="W431" s="148"/>
      <c r="X431" s="148"/>
      <c r="Y431" s="148"/>
      <c r="Z431" s="148"/>
    </row>
    <row r="432" spans="1:26" ht="36" x14ac:dyDescent="0.25">
      <c r="A432" s="230"/>
      <c r="B432" s="49"/>
      <c r="C432" s="124" t="s">
        <v>2072</v>
      </c>
      <c r="D432" s="153">
        <f t="shared" si="29"/>
        <v>1</v>
      </c>
      <c r="E432" s="126">
        <v>1</v>
      </c>
      <c r="F432" s="126"/>
      <c r="G432" s="127"/>
      <c r="H432" s="253"/>
      <c r="I432" s="129"/>
      <c r="J432" s="230"/>
      <c r="K432" s="148"/>
      <c r="L432" s="148"/>
      <c r="M432" s="148"/>
      <c r="N432" s="148"/>
      <c r="O432" s="148"/>
      <c r="P432" s="148"/>
      <c r="Q432" s="148"/>
      <c r="R432" s="148"/>
      <c r="S432" s="148"/>
      <c r="T432" s="148"/>
      <c r="U432" s="148"/>
      <c r="V432" s="148"/>
      <c r="W432" s="148"/>
      <c r="X432" s="148"/>
      <c r="Y432" s="148"/>
      <c r="Z432" s="148"/>
    </row>
    <row r="433" spans="1:26" ht="24" x14ac:dyDescent="0.25">
      <c r="A433" s="230"/>
      <c r="B433" s="49"/>
      <c r="C433" s="124" t="s">
        <v>2073</v>
      </c>
      <c r="D433" s="153">
        <f t="shared" si="29"/>
        <v>1</v>
      </c>
      <c r="E433" s="126">
        <v>1</v>
      </c>
      <c r="F433" s="126"/>
      <c r="G433" s="127"/>
      <c r="H433" s="253"/>
      <c r="I433" s="129"/>
      <c r="J433" s="230"/>
      <c r="K433" s="148"/>
      <c r="L433" s="148"/>
      <c r="M433" s="148"/>
      <c r="N433" s="148"/>
      <c r="O433" s="148"/>
      <c r="P433" s="148"/>
      <c r="Q433" s="148"/>
      <c r="R433" s="148"/>
      <c r="S433" s="148"/>
      <c r="T433" s="148"/>
      <c r="U433" s="148"/>
      <c r="V433" s="148"/>
      <c r="W433" s="148"/>
      <c r="X433" s="148"/>
      <c r="Y433" s="148"/>
      <c r="Z433" s="148"/>
    </row>
    <row r="434" spans="1:26" ht="24" x14ac:dyDescent="0.25">
      <c r="A434" s="230"/>
      <c r="B434" s="49"/>
      <c r="C434" s="124" t="s">
        <v>2074</v>
      </c>
      <c r="D434" s="153">
        <f t="shared" si="29"/>
        <v>1</v>
      </c>
      <c r="E434" s="126">
        <v>1</v>
      </c>
      <c r="F434" s="126"/>
      <c r="G434" s="127"/>
      <c r="H434" s="253"/>
      <c r="I434" s="129"/>
      <c r="J434" s="230"/>
      <c r="K434" s="148"/>
      <c r="L434" s="148"/>
      <c r="M434" s="148"/>
      <c r="N434" s="148"/>
      <c r="O434" s="148"/>
      <c r="P434" s="148"/>
      <c r="Q434" s="148"/>
      <c r="R434" s="148"/>
      <c r="S434" s="148"/>
      <c r="T434" s="148"/>
      <c r="U434" s="148"/>
      <c r="V434" s="148"/>
      <c r="W434" s="148"/>
      <c r="X434" s="148"/>
      <c r="Y434" s="148"/>
      <c r="Z434" s="148"/>
    </row>
    <row r="435" spans="1:26" ht="36" x14ac:dyDescent="0.25">
      <c r="A435" s="230"/>
      <c r="B435" s="49"/>
      <c r="C435" s="124" t="s">
        <v>2075</v>
      </c>
      <c r="D435" s="153">
        <f t="shared" si="29"/>
        <v>1</v>
      </c>
      <c r="E435" s="126">
        <v>1</v>
      </c>
      <c r="F435" s="126"/>
      <c r="G435" s="127"/>
      <c r="H435" s="253"/>
      <c r="I435" s="129"/>
      <c r="J435" s="230"/>
      <c r="K435" s="148"/>
      <c r="L435" s="148"/>
      <c r="M435" s="148"/>
      <c r="N435" s="148"/>
      <c r="O435" s="148"/>
      <c r="P435" s="148"/>
      <c r="Q435" s="148"/>
      <c r="R435" s="148"/>
      <c r="S435" s="148"/>
      <c r="T435" s="148"/>
      <c r="U435" s="148"/>
      <c r="V435" s="148"/>
      <c r="W435" s="148"/>
      <c r="X435" s="148"/>
      <c r="Y435" s="148"/>
      <c r="Z435" s="148"/>
    </row>
    <row r="436" spans="1:26" ht="36" x14ac:dyDescent="0.25">
      <c r="A436" s="230"/>
      <c r="B436" s="49"/>
      <c r="C436" s="130" t="s">
        <v>6099</v>
      </c>
      <c r="D436" s="153">
        <f t="shared" ref="D436:D437" si="30">IF(E436="Justificado",0,1)</f>
        <v>1</v>
      </c>
      <c r="E436" s="126">
        <v>1</v>
      </c>
      <c r="F436" s="126"/>
      <c r="G436" s="127"/>
      <c r="H436" s="253"/>
      <c r="I436" s="129"/>
      <c r="J436" s="230"/>
      <c r="K436" s="148"/>
      <c r="L436" s="148"/>
      <c r="M436" s="148"/>
      <c r="N436" s="148"/>
      <c r="O436" s="148"/>
      <c r="P436" s="148"/>
      <c r="Q436" s="148"/>
      <c r="R436" s="148"/>
      <c r="S436" s="148"/>
      <c r="T436" s="148"/>
      <c r="U436" s="148"/>
      <c r="V436" s="148"/>
      <c r="W436" s="148"/>
      <c r="X436" s="148"/>
      <c r="Y436" s="148"/>
      <c r="Z436" s="148"/>
    </row>
    <row r="437" spans="1:26" x14ac:dyDescent="0.25">
      <c r="A437" s="230"/>
      <c r="B437" s="49"/>
      <c r="C437" s="124" t="s">
        <v>2077</v>
      </c>
      <c r="D437" s="153">
        <f t="shared" si="30"/>
        <v>1</v>
      </c>
      <c r="E437" s="126">
        <v>1</v>
      </c>
      <c r="F437" s="126"/>
      <c r="G437" s="127"/>
      <c r="H437" s="253"/>
      <c r="I437" s="129"/>
      <c r="J437" s="230"/>
      <c r="K437" s="148"/>
      <c r="L437" s="148"/>
      <c r="M437" s="148"/>
      <c r="N437" s="148"/>
      <c r="O437" s="148"/>
      <c r="P437" s="148"/>
      <c r="Q437" s="148"/>
      <c r="R437" s="148"/>
      <c r="S437" s="148"/>
      <c r="T437" s="148"/>
      <c r="U437" s="148"/>
      <c r="V437" s="148"/>
      <c r="W437" s="148"/>
      <c r="X437" s="148"/>
      <c r="Y437" s="148"/>
      <c r="Z437" s="148"/>
    </row>
    <row r="438" spans="1:26" x14ac:dyDescent="0.25">
      <c r="A438" s="230"/>
      <c r="B438" s="97"/>
      <c r="C438" s="254"/>
      <c r="D438" s="255"/>
      <c r="E438" s="255"/>
      <c r="F438" s="255"/>
      <c r="G438" s="255"/>
      <c r="H438" s="255"/>
      <c r="I438" s="98"/>
      <c r="J438" s="230"/>
      <c r="K438" s="148"/>
      <c r="L438" s="148"/>
      <c r="M438" s="148"/>
      <c r="N438" s="148"/>
      <c r="O438" s="148"/>
      <c r="P438" s="148"/>
      <c r="Q438" s="148"/>
      <c r="R438" s="148"/>
      <c r="S438" s="148"/>
      <c r="T438" s="148"/>
      <c r="U438" s="148"/>
      <c r="V438" s="148"/>
      <c r="W438" s="148"/>
      <c r="X438" s="148"/>
      <c r="Y438" s="148"/>
      <c r="Z438" s="148"/>
    </row>
    <row r="439" spans="1:26" x14ac:dyDescent="0.25">
      <c r="A439" s="230"/>
      <c r="B439" s="230"/>
      <c r="C439" s="256"/>
      <c r="D439" s="230"/>
      <c r="E439" s="230"/>
      <c r="F439" s="230"/>
      <c r="G439" s="230"/>
      <c r="H439" s="230"/>
      <c r="I439" s="230"/>
      <c r="J439" s="230"/>
      <c r="K439" s="148"/>
      <c r="L439" s="148"/>
      <c r="M439" s="148"/>
      <c r="N439" s="148"/>
      <c r="O439" s="148"/>
      <c r="P439" s="148"/>
      <c r="Q439" s="148"/>
      <c r="R439" s="148"/>
      <c r="S439" s="148"/>
      <c r="T439" s="148"/>
      <c r="U439" s="148"/>
      <c r="V439" s="148"/>
      <c r="W439" s="148"/>
      <c r="X439" s="148"/>
      <c r="Y439" s="148"/>
      <c r="Z439" s="148"/>
    </row>
    <row r="440" spans="1:26" x14ac:dyDescent="0.25">
      <c r="A440" s="230"/>
      <c r="B440" s="230"/>
      <c r="C440" s="256"/>
      <c r="D440" s="230"/>
      <c r="E440" s="230"/>
      <c r="F440" s="230"/>
      <c r="G440" s="230"/>
      <c r="H440" s="230"/>
      <c r="I440" s="230"/>
      <c r="J440" s="230"/>
      <c r="K440" s="148"/>
      <c r="L440" s="148"/>
      <c r="M440" s="148"/>
      <c r="N440" s="148"/>
      <c r="O440" s="148"/>
      <c r="P440" s="148"/>
      <c r="Q440" s="148"/>
      <c r="R440" s="148"/>
      <c r="S440" s="148"/>
      <c r="T440" s="148"/>
      <c r="U440" s="148"/>
      <c r="V440" s="148"/>
      <c r="W440" s="148"/>
      <c r="X440" s="148"/>
      <c r="Y440" s="148"/>
      <c r="Z440" s="148"/>
    </row>
    <row r="441" spans="1:26" x14ac:dyDescent="0.25">
      <c r="A441" s="230"/>
      <c r="B441" s="230"/>
      <c r="C441" s="256"/>
      <c r="D441" s="230"/>
      <c r="E441" s="230"/>
      <c r="F441" s="230"/>
      <c r="G441" s="230"/>
      <c r="H441" s="230"/>
      <c r="I441" s="230"/>
      <c r="J441" s="230"/>
      <c r="K441" s="148"/>
      <c r="L441" s="148"/>
      <c r="M441" s="148"/>
      <c r="N441" s="148"/>
      <c r="O441" s="148"/>
      <c r="P441" s="148"/>
      <c r="Q441" s="148"/>
      <c r="R441" s="148"/>
      <c r="S441" s="148"/>
      <c r="T441" s="148"/>
      <c r="U441" s="148"/>
      <c r="V441" s="148"/>
      <c r="W441" s="148"/>
      <c r="X441" s="148"/>
      <c r="Y441" s="148"/>
      <c r="Z441" s="148"/>
    </row>
    <row r="442" spans="1:26" x14ac:dyDescent="0.25">
      <c r="A442" s="230"/>
      <c r="B442" s="230"/>
      <c r="C442" s="256"/>
      <c r="D442" s="230"/>
      <c r="E442" s="230"/>
      <c r="F442" s="230"/>
      <c r="G442" s="230"/>
      <c r="H442" s="230"/>
      <c r="I442" s="230"/>
      <c r="J442" s="230"/>
      <c r="K442" s="148"/>
      <c r="L442" s="148"/>
      <c r="M442" s="148"/>
      <c r="N442" s="148"/>
      <c r="O442" s="148"/>
      <c r="P442" s="148"/>
      <c r="Q442" s="148"/>
      <c r="R442" s="148"/>
      <c r="S442" s="148"/>
      <c r="T442" s="148"/>
      <c r="U442" s="148"/>
      <c r="V442" s="148"/>
      <c r="W442" s="148"/>
      <c r="X442" s="148"/>
      <c r="Y442" s="148"/>
      <c r="Z442" s="148"/>
    </row>
    <row r="443" spans="1:26" x14ac:dyDescent="0.25">
      <c r="A443" s="230"/>
      <c r="B443" s="230"/>
      <c r="C443" s="256"/>
      <c r="D443" s="230"/>
      <c r="E443" s="230"/>
      <c r="F443" s="230"/>
      <c r="G443" s="230"/>
      <c r="H443" s="230"/>
      <c r="I443" s="230"/>
      <c r="J443" s="230"/>
      <c r="K443" s="148"/>
      <c r="L443" s="148"/>
      <c r="M443" s="148"/>
      <c r="N443" s="148"/>
      <c r="O443" s="148"/>
      <c r="P443" s="148"/>
      <c r="Q443" s="148"/>
      <c r="R443" s="148"/>
      <c r="S443" s="148"/>
      <c r="T443" s="148"/>
      <c r="U443" s="148"/>
      <c r="V443" s="148"/>
      <c r="W443" s="148"/>
      <c r="X443" s="148"/>
      <c r="Y443" s="148"/>
      <c r="Z443" s="148"/>
    </row>
    <row r="444" spans="1:26" x14ac:dyDescent="0.25">
      <c r="A444" s="230"/>
      <c r="B444" s="230"/>
      <c r="C444" s="256"/>
      <c r="D444" s="230"/>
      <c r="E444" s="230"/>
      <c r="F444" s="230"/>
      <c r="G444" s="230"/>
      <c r="H444" s="230"/>
      <c r="I444" s="230"/>
      <c r="J444" s="230"/>
      <c r="K444" s="148"/>
      <c r="L444" s="148"/>
      <c r="M444" s="148"/>
      <c r="N444" s="148"/>
      <c r="O444" s="148"/>
      <c r="P444" s="148"/>
      <c r="Q444" s="148"/>
      <c r="R444" s="148"/>
      <c r="S444" s="148"/>
      <c r="T444" s="148"/>
      <c r="U444" s="148"/>
      <c r="V444" s="148"/>
      <c r="W444" s="148"/>
      <c r="X444" s="148"/>
      <c r="Y444" s="148"/>
      <c r="Z444" s="148"/>
    </row>
  </sheetData>
  <sheetProtection sheet="1" objects="1" scenarios="1"/>
  <mergeCells count="18">
    <mergeCell ref="E284:G284"/>
    <mergeCell ref="B326:H326"/>
    <mergeCell ref="E333:G333"/>
    <mergeCell ref="E399:G399"/>
    <mergeCell ref="B392:H392"/>
    <mergeCell ref="E70:G70"/>
    <mergeCell ref="C1:G1"/>
    <mergeCell ref="C3:G3"/>
    <mergeCell ref="B17:H17"/>
    <mergeCell ref="E24:G24"/>
    <mergeCell ref="B63:H63"/>
    <mergeCell ref="E243:G243"/>
    <mergeCell ref="B277:H277"/>
    <mergeCell ref="B103:H103"/>
    <mergeCell ref="E110:G110"/>
    <mergeCell ref="B199:H199"/>
    <mergeCell ref="E206:G206"/>
    <mergeCell ref="B236:H236"/>
  </mergeCells>
  <hyperlinks>
    <hyperlink ref="A1" location="Google_Sheet_Link_1314295851" display="Volver al índice"/>
  </hyperlink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5"/>
  <sheetViews>
    <sheetView workbookViewId="0">
      <pane ySplit="1" topLeftCell="A2" activePane="bottomLeft" state="frozen"/>
      <selection pane="bottomLeft" activeCell="C1" sqref="C1:G1 E9:E11 E19:E21 D28:D52 D57:D64 E75:E77 D84:D96 D101:D109 E119:E121 D128:D139 D144:D152 E162:E164 D171:D180 D185:D193 E203:E205 D212:D221 D226:D234 E244:E246 D253:D268 D273:D281 E291:E293 D300:D344 D349:D357 E367:E369 D376:D385 D390:D398"/>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5.8554687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ht="36" customHeight="1"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6100</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Específicos'!O8="NO","NA",AVERAGE(E19,E75,E119,E162,E203,E244,E291,E367))</f>
        <v>NA</v>
      </c>
      <c r="F9" s="239"/>
      <c r="G9" s="234"/>
      <c r="H9" s="234"/>
      <c r="I9" s="232"/>
      <c r="J9" s="233"/>
    </row>
    <row r="10" spans="1:26" ht="18.75" x14ac:dyDescent="0.25">
      <c r="A10" s="230"/>
      <c r="B10" s="240"/>
      <c r="C10" s="237" t="s">
        <v>1474</v>
      </c>
      <c r="D10" s="231"/>
      <c r="E10" s="238" t="str">
        <f>IF('Aplicabilidad Específicos'!O8="NO","NA",AVERAGE(E20,E76,E120,E163,E204,E245,E292,E368))</f>
        <v>NA</v>
      </c>
      <c r="F10" s="239"/>
      <c r="G10" s="231"/>
      <c r="H10" s="232"/>
      <c r="I10" s="232"/>
      <c r="J10" s="233"/>
    </row>
    <row r="11" spans="1:26" ht="18.75" x14ac:dyDescent="0.25">
      <c r="A11" s="234"/>
      <c r="B11" s="234"/>
      <c r="C11" s="237" t="s">
        <v>1475</v>
      </c>
      <c r="D11" s="234"/>
      <c r="E11" s="241" t="str">
        <f>IF('Aplicabilidad Específicos'!O8="NO","NA",AVERAGE(E21,E77,E121,E164,E205,E246,E293,E369))</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6101</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IF(SUM(D28:D52)=0,"NA",SUM(E28:E52)/SUM(D28:D52))</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IF(SUM(D28:D52)=0,"NA",SUM(E57:E64)/SUM(D57:D64))</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IF(SUM(D28:D52)=0,"NA",E19*0.6+E20*0.4)</f>
        <v>1</v>
      </c>
      <c r="F21" s="249"/>
      <c r="G21" s="235" t="s">
        <v>3917</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 t="shared" ref="D28:D44"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28" t="s">
        <v>6102</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6103</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6104</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24" x14ac:dyDescent="0.25">
      <c r="A33" s="230"/>
      <c r="B33" s="49"/>
      <c r="C33" s="128" t="s">
        <v>6105</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24" x14ac:dyDescent="0.25">
      <c r="A34" s="230"/>
      <c r="B34" s="49"/>
      <c r="C34" s="128" t="s">
        <v>6106</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48" x14ac:dyDescent="0.25">
      <c r="A35" s="230"/>
      <c r="B35" s="49"/>
      <c r="C35" s="128" t="s">
        <v>6107</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36" x14ac:dyDescent="0.25">
      <c r="A36" s="230"/>
      <c r="B36" s="49"/>
      <c r="C36" s="128" t="s">
        <v>6108</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36" x14ac:dyDescent="0.25">
      <c r="A37" s="230"/>
      <c r="B37" s="49"/>
      <c r="C37" s="128" t="s">
        <v>6109</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24" x14ac:dyDescent="0.25">
      <c r="A38" s="230"/>
      <c r="B38" s="49"/>
      <c r="C38" s="128" t="s">
        <v>6110</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28" t="s">
        <v>6111</v>
      </c>
      <c r="D39" s="153">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ht="24" x14ac:dyDescent="0.25">
      <c r="A40" s="230"/>
      <c r="B40" s="49"/>
      <c r="C40" s="128" t="s">
        <v>6112</v>
      </c>
      <c r="D40" s="153">
        <f t="shared" si="0"/>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x14ac:dyDescent="0.25">
      <c r="A41" s="230"/>
      <c r="B41" s="49"/>
      <c r="C41" s="128" t="s">
        <v>6113</v>
      </c>
      <c r="D41" s="153">
        <f t="shared" si="0"/>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ht="36" x14ac:dyDescent="0.25">
      <c r="A42" s="230"/>
      <c r="B42" s="49"/>
      <c r="C42" s="128" t="s">
        <v>6114</v>
      </c>
      <c r="D42" s="153">
        <f t="shared" si="0"/>
        <v>1</v>
      </c>
      <c r="E42" s="126">
        <v>1</v>
      </c>
      <c r="F42" s="126"/>
      <c r="G42" s="127"/>
      <c r="H42" s="253"/>
      <c r="I42" s="93"/>
      <c r="J42" s="230"/>
      <c r="K42" s="148"/>
      <c r="L42" s="148"/>
      <c r="M42" s="148"/>
      <c r="N42" s="148"/>
      <c r="O42" s="148"/>
      <c r="P42" s="148"/>
      <c r="Q42" s="148"/>
      <c r="R42" s="148"/>
      <c r="S42" s="148"/>
      <c r="T42" s="148"/>
      <c r="U42" s="148"/>
      <c r="V42" s="148"/>
      <c r="W42" s="148"/>
      <c r="X42" s="148"/>
      <c r="Y42" s="148"/>
      <c r="Z42" s="148"/>
    </row>
    <row r="43" spans="1:26" ht="24" x14ac:dyDescent="0.25">
      <c r="A43" s="230"/>
      <c r="B43" s="49"/>
      <c r="C43" s="128" t="s">
        <v>6115</v>
      </c>
      <c r="D43" s="153">
        <f t="shared" si="0"/>
        <v>1</v>
      </c>
      <c r="E43" s="126">
        <v>1</v>
      </c>
      <c r="F43" s="126"/>
      <c r="G43" s="127"/>
      <c r="H43" s="253"/>
      <c r="I43" s="93"/>
      <c r="J43" s="230"/>
      <c r="K43" s="148"/>
      <c r="L43" s="148"/>
      <c r="M43" s="148"/>
      <c r="N43" s="148"/>
      <c r="O43" s="148"/>
      <c r="P43" s="148"/>
      <c r="Q43" s="148"/>
      <c r="R43" s="148"/>
      <c r="S43" s="148"/>
      <c r="T43" s="148"/>
      <c r="U43" s="148"/>
      <c r="V43" s="148"/>
      <c r="W43" s="148"/>
      <c r="X43" s="148"/>
      <c r="Y43" s="148"/>
      <c r="Z43" s="148"/>
    </row>
    <row r="44" spans="1:26" ht="36" x14ac:dyDescent="0.25">
      <c r="A44" s="230"/>
      <c r="B44" s="49"/>
      <c r="C44" s="128" t="s">
        <v>6116</v>
      </c>
      <c r="D44" s="153">
        <f t="shared" si="0"/>
        <v>1</v>
      </c>
      <c r="E44" s="126">
        <v>1</v>
      </c>
      <c r="F44" s="126"/>
      <c r="G44" s="127"/>
      <c r="H44" s="253"/>
      <c r="I44" s="93"/>
      <c r="J44" s="230"/>
      <c r="K44" s="148"/>
      <c r="L44" s="148"/>
      <c r="M44" s="148"/>
      <c r="N44" s="148"/>
      <c r="O44" s="148"/>
      <c r="P44" s="148"/>
      <c r="Q44" s="148"/>
      <c r="R44" s="148"/>
      <c r="S44" s="148"/>
      <c r="T44" s="148"/>
      <c r="U44" s="148"/>
      <c r="V44" s="148"/>
      <c r="W44" s="148"/>
      <c r="X44" s="148"/>
      <c r="Y44" s="148"/>
      <c r="Z44" s="148"/>
    </row>
    <row r="45" spans="1:26" ht="36" x14ac:dyDescent="0.25">
      <c r="A45" s="230"/>
      <c r="B45" s="49"/>
      <c r="C45" s="128" t="s">
        <v>6117</v>
      </c>
      <c r="D45" s="153">
        <f t="shared" ref="D45:D52" si="1">IF(E45="Justificado",0,1)</f>
        <v>1</v>
      </c>
      <c r="E45" s="126">
        <v>1</v>
      </c>
      <c r="F45" s="126"/>
      <c r="G45" s="127"/>
      <c r="H45" s="253"/>
      <c r="I45" s="93"/>
      <c r="J45" s="230"/>
      <c r="K45" s="148"/>
      <c r="L45" s="148"/>
      <c r="M45" s="148"/>
      <c r="N45" s="148"/>
      <c r="O45" s="148"/>
      <c r="P45" s="148"/>
      <c r="Q45" s="148"/>
      <c r="R45" s="148"/>
      <c r="S45" s="148"/>
      <c r="T45" s="148"/>
      <c r="U45" s="148"/>
      <c r="V45" s="148"/>
      <c r="W45" s="148"/>
      <c r="X45" s="148"/>
      <c r="Y45" s="148"/>
      <c r="Z45" s="148"/>
    </row>
    <row r="46" spans="1:26" x14ac:dyDescent="0.25">
      <c r="A46" s="230"/>
      <c r="B46" s="49"/>
      <c r="C46" s="128" t="s">
        <v>6118</v>
      </c>
      <c r="D46" s="153">
        <f t="shared" si="1"/>
        <v>1</v>
      </c>
      <c r="E46" s="126">
        <v>1</v>
      </c>
      <c r="F46" s="126"/>
      <c r="G46" s="127"/>
      <c r="H46" s="253"/>
      <c r="I46" s="93"/>
      <c r="J46" s="230"/>
      <c r="K46" s="148"/>
      <c r="L46" s="148"/>
      <c r="M46" s="148"/>
      <c r="N46" s="148"/>
      <c r="O46" s="148"/>
      <c r="P46" s="148"/>
      <c r="Q46" s="148"/>
      <c r="R46" s="148"/>
      <c r="S46" s="148"/>
      <c r="T46" s="148"/>
      <c r="U46" s="148"/>
      <c r="V46" s="148"/>
      <c r="W46" s="148"/>
      <c r="X46" s="148"/>
      <c r="Y46" s="148"/>
      <c r="Z46" s="148"/>
    </row>
    <row r="47" spans="1:26" ht="24" x14ac:dyDescent="0.25">
      <c r="A47" s="230"/>
      <c r="B47" s="49"/>
      <c r="C47" s="128" t="s">
        <v>6119</v>
      </c>
      <c r="D47" s="153">
        <f t="shared" si="1"/>
        <v>1</v>
      </c>
      <c r="E47" s="126">
        <v>1</v>
      </c>
      <c r="F47" s="126"/>
      <c r="G47" s="127"/>
      <c r="H47" s="253"/>
      <c r="I47" s="93"/>
      <c r="J47" s="230"/>
      <c r="K47" s="148"/>
      <c r="L47" s="148"/>
      <c r="M47" s="148"/>
      <c r="N47" s="148"/>
      <c r="O47" s="148"/>
      <c r="P47" s="148"/>
      <c r="Q47" s="148"/>
      <c r="R47" s="148"/>
      <c r="S47" s="148"/>
      <c r="T47" s="148"/>
      <c r="U47" s="148"/>
      <c r="V47" s="148"/>
      <c r="W47" s="148"/>
      <c r="X47" s="148"/>
      <c r="Y47" s="148"/>
      <c r="Z47" s="148"/>
    </row>
    <row r="48" spans="1:26" x14ac:dyDescent="0.25">
      <c r="A48" s="230"/>
      <c r="B48" s="49"/>
      <c r="C48" s="128" t="s">
        <v>6120</v>
      </c>
      <c r="D48" s="153">
        <f t="shared" si="1"/>
        <v>1</v>
      </c>
      <c r="E48" s="126">
        <v>1</v>
      </c>
      <c r="F48" s="126"/>
      <c r="G48" s="127"/>
      <c r="H48" s="253"/>
      <c r="I48" s="93"/>
      <c r="J48" s="230"/>
      <c r="K48" s="148"/>
      <c r="L48" s="148"/>
      <c r="M48" s="148"/>
      <c r="N48" s="148"/>
      <c r="O48" s="148"/>
      <c r="P48" s="148"/>
      <c r="Q48" s="148"/>
      <c r="R48" s="148"/>
      <c r="S48" s="148"/>
      <c r="T48" s="148"/>
      <c r="U48" s="148"/>
      <c r="V48" s="148"/>
      <c r="W48" s="148"/>
      <c r="X48" s="148"/>
      <c r="Y48" s="148"/>
      <c r="Z48" s="148"/>
    </row>
    <row r="49" spans="1:26" ht="84" x14ac:dyDescent="0.25">
      <c r="A49" s="230"/>
      <c r="B49" s="49"/>
      <c r="C49" s="128" t="s">
        <v>6121</v>
      </c>
      <c r="D49" s="153">
        <f t="shared" si="1"/>
        <v>1</v>
      </c>
      <c r="E49" s="126">
        <v>1</v>
      </c>
      <c r="F49" s="126"/>
      <c r="G49" s="127"/>
      <c r="H49" s="253"/>
      <c r="I49" s="93"/>
      <c r="J49" s="230"/>
      <c r="K49" s="148"/>
      <c r="L49" s="148"/>
      <c r="M49" s="148"/>
      <c r="N49" s="148"/>
      <c r="O49" s="148"/>
      <c r="P49" s="148"/>
      <c r="Q49" s="148"/>
      <c r="R49" s="148"/>
      <c r="S49" s="148"/>
      <c r="T49" s="148"/>
      <c r="U49" s="148"/>
      <c r="V49" s="148"/>
      <c r="W49" s="148"/>
      <c r="X49" s="148"/>
      <c r="Y49" s="148"/>
      <c r="Z49" s="148"/>
    </row>
    <row r="50" spans="1:26" x14ac:dyDescent="0.25">
      <c r="A50" s="230"/>
      <c r="B50" s="49"/>
      <c r="C50" s="128" t="s">
        <v>6122</v>
      </c>
      <c r="D50" s="153">
        <f t="shared" si="1"/>
        <v>1</v>
      </c>
      <c r="E50" s="126">
        <v>1</v>
      </c>
      <c r="F50" s="126"/>
      <c r="G50" s="127"/>
      <c r="H50" s="253"/>
      <c r="I50" s="93"/>
      <c r="J50" s="230"/>
      <c r="K50" s="148"/>
      <c r="L50" s="148"/>
      <c r="M50" s="148"/>
      <c r="N50" s="148"/>
      <c r="O50" s="148"/>
      <c r="P50" s="148"/>
      <c r="Q50" s="148"/>
      <c r="R50" s="148"/>
      <c r="S50" s="148"/>
      <c r="T50" s="148"/>
      <c r="U50" s="148"/>
      <c r="V50" s="148"/>
      <c r="W50" s="148"/>
      <c r="X50" s="148"/>
      <c r="Y50" s="148"/>
      <c r="Z50" s="148"/>
    </row>
    <row r="51" spans="1:26" x14ac:dyDescent="0.25">
      <c r="A51" s="230"/>
      <c r="B51" s="49"/>
      <c r="C51" s="128" t="s">
        <v>6123</v>
      </c>
      <c r="D51" s="153">
        <f t="shared" si="1"/>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x14ac:dyDescent="0.25">
      <c r="A52" s="230"/>
      <c r="B52" s="49"/>
      <c r="C52" s="128" t="s">
        <v>6124</v>
      </c>
      <c r="D52" s="153">
        <f t="shared" si="1"/>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x14ac:dyDescent="0.25">
      <c r="A53" s="230"/>
      <c r="B53" s="49"/>
      <c r="C53" s="234"/>
      <c r="D53" s="253"/>
      <c r="E53" s="253"/>
      <c r="F53" s="253"/>
      <c r="G53" s="253"/>
      <c r="H53" s="253"/>
      <c r="I53" s="129"/>
      <c r="J53" s="230"/>
      <c r="K53" s="148"/>
      <c r="L53" s="148"/>
      <c r="M53" s="148"/>
      <c r="N53" s="148"/>
      <c r="O53" s="148"/>
      <c r="P53" s="148"/>
      <c r="Q53" s="148"/>
      <c r="R53" s="148"/>
      <c r="S53" s="148"/>
      <c r="T53" s="148"/>
      <c r="U53" s="148"/>
      <c r="V53" s="148"/>
      <c r="W53" s="148"/>
      <c r="X53" s="148"/>
      <c r="Y53" s="148"/>
      <c r="Z53" s="148"/>
    </row>
    <row r="54" spans="1:26" x14ac:dyDescent="0.25">
      <c r="A54" s="230"/>
      <c r="B54" s="49"/>
      <c r="C54" s="234" t="s">
        <v>1480</v>
      </c>
      <c r="D54" s="253"/>
      <c r="E54" s="253"/>
      <c r="F54" s="253"/>
      <c r="G54" s="253"/>
      <c r="H54" s="253"/>
      <c r="I54" s="129"/>
      <c r="J54" s="230"/>
      <c r="K54" s="148"/>
      <c r="L54" s="148"/>
      <c r="M54" s="148"/>
      <c r="N54" s="148"/>
      <c r="O54" s="148"/>
      <c r="P54" s="148"/>
      <c r="Q54" s="148"/>
      <c r="R54" s="148"/>
      <c r="S54" s="148"/>
      <c r="T54" s="148"/>
      <c r="U54" s="148"/>
      <c r="V54" s="148"/>
      <c r="W54" s="148"/>
      <c r="X54" s="148"/>
      <c r="Y54" s="148"/>
      <c r="Z54" s="148"/>
    </row>
    <row r="55" spans="1:26" x14ac:dyDescent="0.25">
      <c r="A55" s="230"/>
      <c r="B55" s="49"/>
      <c r="C55" s="234"/>
      <c r="D55" s="253"/>
      <c r="E55" s="253"/>
      <c r="F55" s="253"/>
      <c r="G55" s="253"/>
      <c r="H55" s="253"/>
      <c r="I55" s="129"/>
      <c r="J55" s="230"/>
      <c r="K55" s="148"/>
      <c r="L55" s="148"/>
      <c r="M55" s="148"/>
      <c r="N55" s="148"/>
      <c r="O55" s="148"/>
      <c r="P55" s="148"/>
      <c r="Q55" s="148"/>
      <c r="R55" s="148"/>
      <c r="S55" s="148"/>
      <c r="T55" s="148"/>
      <c r="U55" s="148"/>
      <c r="V55" s="148"/>
      <c r="W55" s="148"/>
      <c r="X55" s="148"/>
      <c r="Y55" s="148"/>
      <c r="Z55" s="148"/>
    </row>
    <row r="56" spans="1:26" x14ac:dyDescent="0.25">
      <c r="A56" s="230"/>
      <c r="B56" s="49"/>
      <c r="C56" s="232" t="s">
        <v>726</v>
      </c>
      <c r="D56" s="231"/>
      <c r="E56" s="231" t="s">
        <v>1485</v>
      </c>
      <c r="F56" s="231" t="s">
        <v>712</v>
      </c>
      <c r="G56" s="231" t="s">
        <v>1486</v>
      </c>
      <c r="H56" s="253"/>
      <c r="I56" s="129"/>
      <c r="J56" s="230"/>
      <c r="K56" s="148"/>
      <c r="L56" s="148"/>
      <c r="M56" s="148"/>
      <c r="N56" s="148"/>
      <c r="O56" s="148"/>
      <c r="P56" s="148"/>
      <c r="Q56" s="148"/>
      <c r="R56" s="148"/>
      <c r="S56" s="148"/>
      <c r="T56" s="148"/>
      <c r="U56" s="148"/>
      <c r="V56" s="148"/>
      <c r="W56" s="148"/>
      <c r="X56" s="148"/>
      <c r="Y56" s="148"/>
      <c r="Z56" s="148"/>
    </row>
    <row r="57" spans="1:26" x14ac:dyDescent="0.25">
      <c r="A57" s="230"/>
      <c r="B57" s="49"/>
      <c r="C57" s="128" t="s">
        <v>6125</v>
      </c>
      <c r="D57" s="153">
        <f t="shared" ref="D57:D64" si="2">IF(E57="Justificado",0,1)</f>
        <v>1</v>
      </c>
      <c r="E57" s="126">
        <v>1</v>
      </c>
      <c r="F57" s="126"/>
      <c r="G57" s="127"/>
      <c r="H57" s="253"/>
      <c r="I57" s="129"/>
      <c r="J57" s="230"/>
      <c r="K57" s="148"/>
      <c r="L57" s="148"/>
      <c r="M57" s="148"/>
      <c r="N57" s="148"/>
      <c r="O57" s="148"/>
      <c r="P57" s="148"/>
      <c r="Q57" s="148"/>
      <c r="R57" s="148"/>
      <c r="S57" s="148"/>
      <c r="T57" s="148"/>
      <c r="U57" s="148"/>
      <c r="V57" s="148"/>
      <c r="W57" s="148"/>
      <c r="X57" s="148"/>
      <c r="Y57" s="148"/>
      <c r="Z57" s="148"/>
    </row>
    <row r="58" spans="1:26" ht="36" x14ac:dyDescent="0.25">
      <c r="A58" s="230"/>
      <c r="B58" s="49"/>
      <c r="C58" s="128" t="s">
        <v>6126</v>
      </c>
      <c r="D58" s="153">
        <f t="shared" si="2"/>
        <v>1</v>
      </c>
      <c r="E58" s="126">
        <v>1</v>
      </c>
      <c r="F58" s="126"/>
      <c r="G58" s="127"/>
      <c r="H58" s="253"/>
      <c r="I58" s="129"/>
      <c r="J58" s="230"/>
      <c r="K58" s="148"/>
      <c r="L58" s="148"/>
      <c r="M58" s="148"/>
      <c r="N58" s="148"/>
      <c r="O58" s="148"/>
      <c r="P58" s="148"/>
      <c r="Q58" s="148"/>
      <c r="R58" s="148"/>
      <c r="S58" s="148"/>
      <c r="T58" s="148"/>
      <c r="U58" s="148"/>
      <c r="V58" s="148"/>
      <c r="W58" s="148"/>
      <c r="X58" s="148"/>
      <c r="Y58" s="148"/>
      <c r="Z58" s="148"/>
    </row>
    <row r="59" spans="1:26" ht="36" x14ac:dyDescent="0.25">
      <c r="A59" s="230"/>
      <c r="B59" s="49"/>
      <c r="C59" s="128" t="s">
        <v>6127</v>
      </c>
      <c r="D59" s="153">
        <f t="shared" si="2"/>
        <v>1</v>
      </c>
      <c r="E59" s="126">
        <v>1</v>
      </c>
      <c r="F59" s="126"/>
      <c r="G59" s="127"/>
      <c r="H59" s="253"/>
      <c r="I59" s="129"/>
      <c r="J59" s="230"/>
      <c r="K59" s="148"/>
      <c r="L59" s="148"/>
      <c r="M59" s="148"/>
      <c r="N59" s="148"/>
      <c r="O59" s="148"/>
      <c r="P59" s="148"/>
      <c r="Q59" s="148"/>
      <c r="R59" s="148"/>
      <c r="S59" s="148"/>
      <c r="T59" s="148"/>
      <c r="U59" s="148"/>
      <c r="V59" s="148"/>
      <c r="W59" s="148"/>
      <c r="X59" s="148"/>
      <c r="Y59" s="148"/>
      <c r="Z59" s="148"/>
    </row>
    <row r="60" spans="1:26" ht="36" x14ac:dyDescent="0.25">
      <c r="A60" s="230"/>
      <c r="B60" s="49"/>
      <c r="C60" s="128" t="s">
        <v>6128</v>
      </c>
      <c r="D60" s="153">
        <f t="shared" si="2"/>
        <v>1</v>
      </c>
      <c r="E60" s="126">
        <v>1</v>
      </c>
      <c r="F60" s="126"/>
      <c r="G60" s="127"/>
      <c r="H60" s="253"/>
      <c r="I60" s="129"/>
      <c r="J60" s="230"/>
      <c r="K60" s="148"/>
      <c r="L60" s="148"/>
      <c r="M60" s="148"/>
      <c r="N60" s="148"/>
      <c r="O60" s="148"/>
      <c r="P60" s="148"/>
      <c r="Q60" s="148"/>
      <c r="R60" s="148"/>
      <c r="S60" s="148"/>
      <c r="T60" s="148"/>
      <c r="U60" s="148"/>
      <c r="V60" s="148"/>
      <c r="W60" s="148"/>
      <c r="X60" s="148"/>
      <c r="Y60" s="148"/>
      <c r="Z60" s="148"/>
    </row>
    <row r="61" spans="1:26" ht="24" x14ac:dyDescent="0.25">
      <c r="A61" s="230"/>
      <c r="B61" s="49"/>
      <c r="C61" s="128" t="s">
        <v>6129</v>
      </c>
      <c r="D61" s="153">
        <f t="shared" si="2"/>
        <v>1</v>
      </c>
      <c r="E61" s="126">
        <v>1</v>
      </c>
      <c r="F61" s="126"/>
      <c r="G61" s="127"/>
      <c r="H61" s="253"/>
      <c r="I61" s="129"/>
      <c r="J61" s="230"/>
      <c r="K61" s="148"/>
      <c r="L61" s="148"/>
      <c r="M61" s="148"/>
      <c r="N61" s="148"/>
      <c r="O61" s="148"/>
      <c r="P61" s="148"/>
      <c r="Q61" s="148"/>
      <c r="R61" s="148"/>
      <c r="S61" s="148"/>
      <c r="T61" s="148"/>
      <c r="U61" s="148"/>
      <c r="V61" s="148"/>
      <c r="W61" s="148"/>
      <c r="X61" s="148"/>
      <c r="Y61" s="148"/>
      <c r="Z61" s="148"/>
    </row>
    <row r="62" spans="1:26" ht="24" x14ac:dyDescent="0.25">
      <c r="A62" s="230"/>
      <c r="B62" s="49"/>
      <c r="C62" s="128" t="s">
        <v>6130</v>
      </c>
      <c r="D62" s="153">
        <f t="shared" si="2"/>
        <v>1</v>
      </c>
      <c r="E62" s="126">
        <v>1</v>
      </c>
      <c r="F62" s="126"/>
      <c r="G62" s="127"/>
      <c r="H62" s="253"/>
      <c r="I62" s="129"/>
      <c r="J62" s="230"/>
      <c r="K62" s="148"/>
      <c r="L62" s="148"/>
      <c r="M62" s="148"/>
      <c r="N62" s="148"/>
      <c r="O62" s="148"/>
      <c r="P62" s="148"/>
      <c r="Q62" s="148"/>
      <c r="R62" s="148"/>
      <c r="S62" s="148"/>
      <c r="T62" s="148"/>
      <c r="U62" s="148"/>
      <c r="V62" s="148"/>
      <c r="W62" s="148"/>
      <c r="X62" s="148"/>
      <c r="Y62" s="148"/>
      <c r="Z62" s="148"/>
    </row>
    <row r="63" spans="1:26" ht="36" x14ac:dyDescent="0.25">
      <c r="A63" s="230"/>
      <c r="B63" s="49"/>
      <c r="C63" s="128" t="s">
        <v>6131</v>
      </c>
      <c r="D63" s="153">
        <f t="shared" si="2"/>
        <v>1</v>
      </c>
      <c r="E63" s="126">
        <v>1</v>
      </c>
      <c r="F63" s="126"/>
      <c r="G63" s="127"/>
      <c r="H63" s="253"/>
      <c r="I63" s="129"/>
      <c r="J63" s="230"/>
      <c r="K63" s="148"/>
      <c r="L63" s="148"/>
      <c r="M63" s="148"/>
      <c r="N63" s="148"/>
      <c r="O63" s="148"/>
      <c r="P63" s="148"/>
      <c r="Q63" s="148"/>
      <c r="R63" s="148"/>
      <c r="S63" s="148"/>
      <c r="T63" s="148"/>
      <c r="U63" s="148"/>
      <c r="V63" s="148"/>
      <c r="W63" s="148"/>
      <c r="X63" s="148"/>
      <c r="Y63" s="148"/>
      <c r="Z63" s="148"/>
    </row>
    <row r="64" spans="1:26" x14ac:dyDescent="0.25">
      <c r="A64" s="230"/>
      <c r="B64" s="49"/>
      <c r="C64" s="128" t="s">
        <v>4455</v>
      </c>
      <c r="D64" s="153">
        <f t="shared" si="2"/>
        <v>1</v>
      </c>
      <c r="E64" s="126">
        <v>1</v>
      </c>
      <c r="F64" s="126"/>
      <c r="G64" s="127"/>
      <c r="H64" s="253"/>
      <c r="I64" s="129"/>
      <c r="J64" s="230"/>
      <c r="K64" s="148"/>
      <c r="L64" s="148"/>
      <c r="M64" s="148"/>
      <c r="N64" s="148"/>
      <c r="O64" s="148"/>
      <c r="P64" s="148"/>
      <c r="Q64" s="148"/>
      <c r="R64" s="148"/>
      <c r="S64" s="148"/>
      <c r="T64" s="148"/>
      <c r="U64" s="148"/>
      <c r="V64" s="148"/>
      <c r="W64" s="148"/>
      <c r="X64" s="148"/>
      <c r="Y64" s="148"/>
      <c r="Z64" s="148"/>
    </row>
    <row r="65" spans="1:26" x14ac:dyDescent="0.25">
      <c r="A65" s="230"/>
      <c r="B65" s="49"/>
      <c r="C65" s="234"/>
      <c r="D65" s="234"/>
      <c r="E65" s="253"/>
      <c r="F65" s="253"/>
      <c r="G65" s="253"/>
      <c r="H65" s="253"/>
      <c r="I65" s="129"/>
      <c r="J65" s="230"/>
      <c r="K65" s="148"/>
      <c r="L65" s="148"/>
      <c r="M65" s="148"/>
      <c r="N65" s="148"/>
      <c r="O65" s="148"/>
      <c r="P65" s="148"/>
      <c r="Q65" s="148"/>
      <c r="R65" s="148"/>
      <c r="S65" s="148"/>
      <c r="T65" s="148"/>
      <c r="U65" s="148"/>
      <c r="V65" s="148"/>
      <c r="W65" s="148"/>
      <c r="X65" s="148"/>
      <c r="Y65" s="148"/>
      <c r="Z65" s="148"/>
    </row>
    <row r="66" spans="1:26" x14ac:dyDescent="0.25">
      <c r="A66" s="230"/>
      <c r="B66" s="97"/>
      <c r="C66" s="254"/>
      <c r="D66" s="255"/>
      <c r="E66" s="255"/>
      <c r="F66" s="255"/>
      <c r="G66" s="255"/>
      <c r="H66" s="255"/>
      <c r="I66" s="98"/>
      <c r="J66" s="230"/>
      <c r="K66" s="148"/>
      <c r="L66" s="148"/>
      <c r="M66" s="148"/>
      <c r="N66" s="148"/>
      <c r="O66" s="148"/>
      <c r="P66" s="148"/>
      <c r="Q66" s="148"/>
      <c r="R66" s="148"/>
      <c r="S66" s="148"/>
      <c r="T66" s="148"/>
      <c r="U66" s="148"/>
      <c r="V66" s="148"/>
      <c r="W66" s="148"/>
      <c r="X66" s="148"/>
      <c r="Y66" s="148"/>
      <c r="Z66" s="148"/>
    </row>
    <row r="67" spans="1:26" x14ac:dyDescent="0.25">
      <c r="A67" s="230"/>
      <c r="B67" s="230"/>
      <c r="C67" s="256"/>
      <c r="D67" s="230"/>
      <c r="E67" s="230"/>
      <c r="F67" s="230"/>
      <c r="G67" s="230"/>
      <c r="H67" s="230"/>
      <c r="I67" s="230"/>
      <c r="J67" s="230"/>
      <c r="K67" s="148"/>
      <c r="L67" s="148"/>
      <c r="M67" s="148"/>
      <c r="N67" s="148"/>
      <c r="O67" s="148"/>
      <c r="P67" s="148"/>
      <c r="Q67" s="148"/>
      <c r="R67" s="148"/>
      <c r="S67" s="148"/>
      <c r="T67" s="148"/>
      <c r="U67" s="148"/>
      <c r="V67" s="148"/>
      <c r="W67" s="148"/>
      <c r="X67" s="148"/>
      <c r="Y67" s="148"/>
      <c r="Z67" s="148"/>
    </row>
    <row r="68" spans="1:26" x14ac:dyDescent="0.25">
      <c r="A68" s="230"/>
      <c r="B68" s="230"/>
      <c r="C68" s="256"/>
      <c r="D68" s="230"/>
      <c r="E68" s="230"/>
      <c r="F68" s="230"/>
      <c r="G68" s="230"/>
      <c r="H68" s="230"/>
      <c r="I68" s="230"/>
      <c r="J68" s="230"/>
      <c r="K68" s="148"/>
      <c r="L68" s="148"/>
      <c r="M68" s="148"/>
      <c r="N68" s="148"/>
      <c r="O68" s="148"/>
      <c r="P68" s="148"/>
      <c r="Q68" s="148"/>
      <c r="R68" s="148"/>
      <c r="S68" s="148"/>
      <c r="T68" s="148"/>
      <c r="U68" s="148"/>
      <c r="V68" s="148"/>
      <c r="W68" s="148"/>
      <c r="X68" s="148"/>
      <c r="Y68" s="148"/>
      <c r="Z68" s="148"/>
    </row>
    <row r="69" spans="1:26" x14ac:dyDescent="0.25">
      <c r="A69" s="230"/>
      <c r="B69" s="230"/>
      <c r="C69" s="256"/>
      <c r="D69" s="230"/>
      <c r="E69" s="230"/>
      <c r="F69" s="230"/>
      <c r="G69" s="230"/>
      <c r="H69" s="230"/>
      <c r="I69" s="230"/>
      <c r="J69" s="230"/>
      <c r="K69" s="148"/>
      <c r="L69" s="148"/>
      <c r="M69" s="148"/>
      <c r="N69" s="148"/>
      <c r="O69" s="148"/>
      <c r="P69" s="148"/>
      <c r="Q69" s="148"/>
      <c r="R69" s="148"/>
      <c r="S69" s="148"/>
      <c r="T69" s="148"/>
      <c r="U69" s="148"/>
      <c r="V69" s="148"/>
      <c r="W69" s="148"/>
      <c r="X69" s="148"/>
      <c r="Y69" s="148"/>
      <c r="Z69" s="148"/>
    </row>
    <row r="70" spans="1:26" x14ac:dyDescent="0.25">
      <c r="A70" s="230"/>
      <c r="B70" s="230"/>
      <c r="C70" s="256"/>
      <c r="D70" s="230"/>
      <c r="E70" s="230"/>
      <c r="F70" s="230"/>
      <c r="G70" s="230"/>
      <c r="H70" s="230"/>
      <c r="I70" s="230"/>
      <c r="J70" s="230"/>
      <c r="K70" s="148"/>
      <c r="L70" s="148"/>
      <c r="M70" s="148"/>
      <c r="N70" s="148"/>
      <c r="O70" s="148"/>
      <c r="P70" s="148"/>
      <c r="Q70" s="148"/>
      <c r="R70" s="148"/>
      <c r="S70" s="148"/>
      <c r="T70" s="148"/>
      <c r="U70" s="148"/>
      <c r="V70" s="148"/>
      <c r="W70" s="148"/>
      <c r="X70" s="148"/>
      <c r="Y70" s="148"/>
      <c r="Z70" s="148"/>
    </row>
    <row r="71" spans="1:26" x14ac:dyDescent="0.25">
      <c r="A71" s="230"/>
      <c r="B71" s="230"/>
      <c r="C71" s="256"/>
      <c r="D71" s="230"/>
      <c r="E71" s="230"/>
      <c r="F71" s="230"/>
      <c r="G71" s="230"/>
      <c r="H71" s="230"/>
      <c r="I71" s="230"/>
      <c r="J71" s="230"/>
      <c r="K71" s="148"/>
      <c r="L71" s="148"/>
      <c r="M71" s="148"/>
      <c r="N71" s="148"/>
      <c r="O71" s="148"/>
      <c r="P71" s="148"/>
      <c r="Q71" s="148"/>
      <c r="R71" s="148"/>
      <c r="S71" s="148"/>
      <c r="T71" s="148"/>
      <c r="U71" s="148"/>
      <c r="V71" s="148"/>
      <c r="W71" s="148"/>
      <c r="X71" s="148"/>
      <c r="Y71" s="148"/>
      <c r="Z71" s="148"/>
    </row>
    <row r="72" spans="1:26" x14ac:dyDescent="0.25">
      <c r="A72" s="230"/>
      <c r="B72" s="230"/>
      <c r="C72" s="256"/>
      <c r="D72" s="230"/>
      <c r="E72" s="230"/>
      <c r="F72" s="230"/>
      <c r="G72" s="230"/>
      <c r="H72" s="230"/>
      <c r="I72" s="230"/>
      <c r="J72" s="230"/>
      <c r="K72" s="148"/>
      <c r="L72" s="148"/>
      <c r="M72" s="148"/>
      <c r="N72" s="148"/>
      <c r="O72" s="148"/>
      <c r="P72" s="148"/>
      <c r="Q72" s="148"/>
      <c r="R72" s="148"/>
      <c r="S72" s="148"/>
      <c r="T72" s="148"/>
      <c r="U72" s="148"/>
      <c r="V72" s="148"/>
      <c r="W72" s="148"/>
      <c r="X72" s="148"/>
      <c r="Y72" s="148"/>
      <c r="Z72" s="148"/>
    </row>
    <row r="73" spans="1:26" ht="18.75" x14ac:dyDescent="0.25">
      <c r="A73" s="234"/>
      <c r="B73" s="407" t="s">
        <v>6132</v>
      </c>
      <c r="C73" s="408"/>
      <c r="D73" s="408"/>
      <c r="E73" s="408"/>
      <c r="F73" s="408"/>
      <c r="G73" s="408"/>
      <c r="H73" s="408"/>
      <c r="I73" s="243"/>
      <c r="J73" s="233"/>
      <c r="K73" s="105"/>
      <c r="L73" s="105"/>
      <c r="M73" s="105"/>
      <c r="N73" s="105"/>
      <c r="O73" s="105"/>
      <c r="P73" s="105"/>
      <c r="Q73" s="105"/>
      <c r="R73" s="105"/>
      <c r="S73" s="105"/>
      <c r="T73" s="105"/>
      <c r="U73" s="105"/>
      <c r="V73" s="105"/>
      <c r="W73" s="105"/>
      <c r="X73" s="105"/>
      <c r="Y73" s="105"/>
      <c r="Z73" s="105"/>
    </row>
    <row r="74" spans="1:26" x14ac:dyDescent="0.25">
      <c r="A74" s="234"/>
      <c r="B74" s="232"/>
      <c r="C74" s="232"/>
      <c r="D74" s="232"/>
      <c r="E74" s="232"/>
      <c r="F74" s="232"/>
      <c r="G74" s="232"/>
      <c r="H74" s="232"/>
      <c r="I74" s="232"/>
      <c r="J74" s="233"/>
      <c r="K74" s="105"/>
      <c r="L74" s="105"/>
      <c r="M74" s="105"/>
      <c r="N74" s="105"/>
      <c r="O74" s="105"/>
      <c r="P74" s="105"/>
      <c r="Q74" s="105"/>
      <c r="R74" s="105"/>
      <c r="S74" s="105"/>
      <c r="T74" s="105"/>
      <c r="U74" s="105"/>
      <c r="V74" s="105"/>
      <c r="W74" s="105"/>
      <c r="X74" s="105"/>
      <c r="Y74" s="105"/>
      <c r="Z74" s="105"/>
    </row>
    <row r="75" spans="1:26" x14ac:dyDescent="0.25">
      <c r="A75" s="234"/>
      <c r="B75" s="232"/>
      <c r="C75" s="244" t="s">
        <v>1478</v>
      </c>
      <c r="D75" s="244"/>
      <c r="E75" s="245">
        <f>IF(SUM(D84:D96)=0,"NA",SUM(E84:E96)/SUM(D84:D96))</f>
        <v>1</v>
      </c>
      <c r="F75" s="246"/>
      <c r="G75" s="248"/>
      <c r="H75" s="234"/>
      <c r="I75" s="232"/>
      <c r="J75" s="233"/>
      <c r="K75" s="105"/>
      <c r="L75" s="105"/>
      <c r="M75" s="105"/>
      <c r="N75" s="105"/>
      <c r="O75" s="105"/>
      <c r="P75" s="105"/>
      <c r="Q75" s="105"/>
      <c r="R75" s="105"/>
      <c r="S75" s="105"/>
      <c r="T75" s="105"/>
      <c r="U75" s="105"/>
      <c r="V75" s="105"/>
      <c r="W75" s="105"/>
      <c r="X75" s="105"/>
      <c r="Y75" s="105"/>
      <c r="Z75" s="105"/>
    </row>
    <row r="76" spans="1:26" x14ac:dyDescent="0.25">
      <c r="A76" s="234"/>
      <c r="B76" s="234"/>
      <c r="C76" s="244" t="s">
        <v>1480</v>
      </c>
      <c r="D76" s="244"/>
      <c r="E76" s="245">
        <f>IF(SUM(D84:D96)=0,"NA",SUM(E101:E109)/SUM(D101:D109))</f>
        <v>1</v>
      </c>
      <c r="F76" s="246"/>
      <c r="G76" s="248"/>
      <c r="H76" s="234"/>
      <c r="I76" s="232"/>
      <c r="J76" s="233"/>
      <c r="K76" s="105"/>
      <c r="L76" s="105"/>
      <c r="M76" s="105"/>
      <c r="N76" s="105"/>
      <c r="O76" s="105"/>
      <c r="P76" s="105"/>
      <c r="Q76" s="105"/>
      <c r="R76" s="105"/>
      <c r="S76" s="105"/>
      <c r="T76" s="105"/>
      <c r="U76" s="105"/>
      <c r="V76" s="105"/>
      <c r="W76" s="105"/>
      <c r="X76" s="105"/>
      <c r="Y76" s="105"/>
      <c r="Z76" s="105"/>
    </row>
    <row r="77" spans="1:26" x14ac:dyDescent="0.25">
      <c r="A77" s="234"/>
      <c r="B77" s="234"/>
      <c r="C77" s="244" t="s">
        <v>1482</v>
      </c>
      <c r="D77" s="244"/>
      <c r="E77" s="177">
        <f>IF(SUM(D84:D96)=0,"NA",E75*0.6+E76*0.4)</f>
        <v>1</v>
      </c>
      <c r="F77" s="249"/>
      <c r="G77" s="235" t="s">
        <v>3917</v>
      </c>
      <c r="H77" s="234"/>
      <c r="I77" s="232"/>
      <c r="J77" s="233"/>
      <c r="K77" s="105"/>
      <c r="L77" s="105"/>
      <c r="M77" s="105"/>
      <c r="N77" s="105"/>
      <c r="O77" s="105"/>
      <c r="P77" s="105"/>
      <c r="Q77" s="105"/>
      <c r="R77" s="105"/>
      <c r="S77" s="105"/>
      <c r="T77" s="105"/>
      <c r="U77" s="105"/>
      <c r="V77" s="105"/>
      <c r="W77" s="105"/>
      <c r="X77" s="105"/>
      <c r="Y77" s="105"/>
      <c r="Z77" s="105"/>
    </row>
    <row r="78" spans="1:26" x14ac:dyDescent="0.25">
      <c r="A78" s="234"/>
      <c r="B78" s="234"/>
      <c r="C78" s="234"/>
      <c r="D78" s="234"/>
      <c r="E78" s="236"/>
      <c r="F78" s="236"/>
      <c r="G78" s="234"/>
      <c r="H78" s="234"/>
      <c r="I78" s="232"/>
      <c r="J78" s="233"/>
      <c r="K78" s="105"/>
      <c r="L78" s="105"/>
      <c r="M78" s="105"/>
      <c r="N78" s="105"/>
      <c r="O78" s="105"/>
      <c r="P78" s="105"/>
      <c r="Q78" s="105"/>
      <c r="R78" s="105"/>
      <c r="S78" s="105"/>
      <c r="T78" s="105"/>
      <c r="U78" s="105"/>
      <c r="V78" s="105"/>
      <c r="W78" s="105"/>
      <c r="X78" s="105"/>
      <c r="Y78" s="105"/>
      <c r="Z78" s="105"/>
    </row>
    <row r="79" spans="1:26" x14ac:dyDescent="0.25">
      <c r="A79" s="230"/>
      <c r="B79" s="231"/>
      <c r="C79" s="232"/>
      <c r="D79" s="231"/>
      <c r="E79" s="231"/>
      <c r="F79" s="231"/>
      <c r="G79" s="231"/>
      <c r="H79" s="232"/>
      <c r="I79" s="232"/>
      <c r="J79" s="233"/>
      <c r="K79" s="148"/>
      <c r="L79" s="148"/>
      <c r="M79" s="148"/>
      <c r="N79" s="148"/>
      <c r="O79" s="148"/>
      <c r="P79" s="148"/>
      <c r="Q79" s="148"/>
      <c r="R79" s="148"/>
      <c r="S79" s="148"/>
      <c r="T79" s="148"/>
      <c r="U79" s="148"/>
      <c r="V79" s="148"/>
      <c r="W79" s="148"/>
      <c r="X79" s="148"/>
      <c r="Y79" s="148"/>
      <c r="Z79" s="148"/>
    </row>
    <row r="80" spans="1:26" x14ac:dyDescent="0.25">
      <c r="A80" s="230"/>
      <c r="B80" s="91"/>
      <c r="C80" s="251"/>
      <c r="D80" s="252"/>
      <c r="E80" s="409"/>
      <c r="F80" s="410"/>
      <c r="G80" s="410"/>
      <c r="H80" s="252"/>
      <c r="I80" s="92"/>
      <c r="J80" s="233"/>
      <c r="K80" s="148"/>
      <c r="L80" s="148"/>
      <c r="M80" s="148"/>
      <c r="N80" s="148"/>
      <c r="O80" s="148"/>
      <c r="P80" s="148"/>
      <c r="Q80" s="148"/>
      <c r="R80" s="148"/>
      <c r="S80" s="148"/>
      <c r="T80" s="148"/>
      <c r="U80" s="148"/>
      <c r="V80" s="148"/>
      <c r="W80" s="148"/>
      <c r="X80" s="148"/>
      <c r="Y80" s="148"/>
      <c r="Z80" s="148"/>
    </row>
    <row r="81" spans="1:26" x14ac:dyDescent="0.25">
      <c r="A81" s="230"/>
      <c r="B81" s="49"/>
      <c r="C81" s="234" t="s">
        <v>1484</v>
      </c>
      <c r="D81" s="253"/>
      <c r="E81" s="253"/>
      <c r="F81" s="253"/>
      <c r="G81" s="253"/>
      <c r="H81" s="253"/>
      <c r="I81" s="93"/>
      <c r="J81" s="233"/>
      <c r="K81" s="148"/>
      <c r="L81" s="148"/>
      <c r="M81" s="148"/>
      <c r="N81" s="148"/>
      <c r="O81" s="148"/>
      <c r="P81" s="148"/>
      <c r="Q81" s="148"/>
      <c r="R81" s="148"/>
      <c r="S81" s="148"/>
      <c r="T81" s="148"/>
      <c r="U81" s="148"/>
      <c r="V81" s="148"/>
      <c r="W81" s="148"/>
      <c r="X81" s="148"/>
      <c r="Y81" s="148"/>
      <c r="Z81" s="148"/>
    </row>
    <row r="82" spans="1:26" x14ac:dyDescent="0.25">
      <c r="A82" s="230"/>
      <c r="B82" s="123"/>
      <c r="C82" s="234"/>
      <c r="D82" s="253"/>
      <c r="E82" s="253"/>
      <c r="F82" s="253"/>
      <c r="G82" s="253"/>
      <c r="H82" s="253"/>
      <c r="I82" s="93"/>
      <c r="J82" s="233"/>
      <c r="K82" s="148"/>
      <c r="L82" s="148"/>
      <c r="M82" s="148"/>
      <c r="N82" s="148"/>
      <c r="O82" s="148"/>
      <c r="P82" s="148"/>
      <c r="Q82" s="148"/>
      <c r="R82" s="148"/>
      <c r="S82" s="148"/>
      <c r="T82" s="148"/>
      <c r="U82" s="148"/>
      <c r="V82" s="148"/>
      <c r="W82" s="148"/>
      <c r="X82" s="148"/>
      <c r="Y82" s="148"/>
      <c r="Z82" s="148"/>
    </row>
    <row r="83" spans="1:26" x14ac:dyDescent="0.25">
      <c r="A83" s="230"/>
      <c r="B83" s="123"/>
      <c r="C83" s="232" t="s">
        <v>726</v>
      </c>
      <c r="D83" s="231"/>
      <c r="E83" s="231" t="s">
        <v>1485</v>
      </c>
      <c r="F83" s="231" t="s">
        <v>712</v>
      </c>
      <c r="G83" s="231" t="s">
        <v>1486</v>
      </c>
      <c r="H83" s="253"/>
      <c r="I83" s="93"/>
      <c r="J83" s="233"/>
      <c r="K83" s="148"/>
      <c r="L83" s="148"/>
      <c r="M83" s="148"/>
      <c r="N83" s="148"/>
      <c r="O83" s="148"/>
      <c r="P83" s="148"/>
      <c r="Q83" s="148"/>
      <c r="R83" s="148"/>
      <c r="S83" s="148"/>
      <c r="T83" s="148"/>
      <c r="U83" s="148"/>
      <c r="V83" s="148"/>
      <c r="W83" s="148"/>
      <c r="X83" s="148"/>
      <c r="Y83" s="148"/>
      <c r="Z83" s="148"/>
    </row>
    <row r="84" spans="1:26" x14ac:dyDescent="0.25">
      <c r="A84" s="230"/>
      <c r="B84" s="49"/>
      <c r="C84" s="124" t="s">
        <v>1487</v>
      </c>
      <c r="D84" s="153">
        <f t="shared" ref="D84:D96" si="3">IF(E84="Justificado",0,1)</f>
        <v>1</v>
      </c>
      <c r="E84" s="126">
        <v>1</v>
      </c>
      <c r="F84" s="126"/>
      <c r="G84" s="127"/>
      <c r="H84" s="253"/>
      <c r="I84" s="93"/>
      <c r="J84" s="230"/>
      <c r="K84" s="148"/>
      <c r="L84" s="148"/>
      <c r="M84" s="148"/>
      <c r="N84" s="148"/>
      <c r="O84" s="148"/>
      <c r="P84" s="148"/>
      <c r="Q84" s="148"/>
      <c r="R84" s="148"/>
      <c r="S84" s="148"/>
      <c r="T84" s="148"/>
      <c r="U84" s="148"/>
      <c r="V84" s="148"/>
      <c r="W84" s="148"/>
      <c r="X84" s="148"/>
      <c r="Y84" s="148"/>
      <c r="Z84" s="148"/>
    </row>
    <row r="85" spans="1:26" ht="24" x14ac:dyDescent="0.25">
      <c r="A85" s="230"/>
      <c r="B85" s="49"/>
      <c r="C85" s="124" t="s">
        <v>1488</v>
      </c>
      <c r="D85" s="153">
        <f t="shared" si="3"/>
        <v>1</v>
      </c>
      <c r="E85" s="126">
        <v>1</v>
      </c>
      <c r="F85" s="126"/>
      <c r="G85" s="127"/>
      <c r="H85" s="253"/>
      <c r="I85" s="93"/>
      <c r="J85" s="230"/>
      <c r="K85" s="148"/>
      <c r="L85" s="148"/>
      <c r="M85" s="148"/>
      <c r="N85" s="148"/>
      <c r="O85" s="148"/>
      <c r="P85" s="148"/>
      <c r="Q85" s="148"/>
      <c r="R85" s="148"/>
      <c r="S85" s="148"/>
      <c r="T85" s="148"/>
      <c r="U85" s="148"/>
      <c r="V85" s="148"/>
      <c r="W85" s="148"/>
      <c r="X85" s="148"/>
      <c r="Y85" s="148"/>
      <c r="Z85" s="148"/>
    </row>
    <row r="86" spans="1:26" ht="24" x14ac:dyDescent="0.25">
      <c r="A86" s="230"/>
      <c r="B86" s="49"/>
      <c r="C86" s="128" t="s">
        <v>6133</v>
      </c>
      <c r="D86" s="153">
        <f t="shared" si="3"/>
        <v>1</v>
      </c>
      <c r="E86" s="126">
        <v>1</v>
      </c>
      <c r="F86" s="126"/>
      <c r="G86" s="127"/>
      <c r="H86" s="253"/>
      <c r="I86" s="93"/>
      <c r="J86" s="230"/>
      <c r="K86" s="148"/>
      <c r="L86" s="148"/>
      <c r="M86" s="148"/>
      <c r="N86" s="148"/>
      <c r="O86" s="148"/>
      <c r="P86" s="148"/>
      <c r="Q86" s="148"/>
      <c r="R86" s="148"/>
      <c r="S86" s="148"/>
      <c r="T86" s="148"/>
      <c r="U86" s="148"/>
      <c r="V86" s="148"/>
      <c r="W86" s="148"/>
      <c r="X86" s="148"/>
      <c r="Y86" s="148"/>
      <c r="Z86" s="148"/>
    </row>
    <row r="87" spans="1:26" x14ac:dyDescent="0.25">
      <c r="A87" s="230"/>
      <c r="B87" s="49"/>
      <c r="C87" s="128" t="s">
        <v>6134</v>
      </c>
      <c r="D87" s="153">
        <f t="shared" si="3"/>
        <v>1</v>
      </c>
      <c r="E87" s="126">
        <v>1</v>
      </c>
      <c r="F87" s="126"/>
      <c r="G87" s="127"/>
      <c r="H87" s="253"/>
      <c r="I87" s="93"/>
      <c r="J87" s="230"/>
      <c r="K87" s="148"/>
      <c r="L87" s="148"/>
      <c r="M87" s="148"/>
      <c r="N87" s="148"/>
      <c r="O87" s="148"/>
      <c r="P87" s="148"/>
      <c r="Q87" s="148"/>
      <c r="R87" s="148"/>
      <c r="S87" s="148"/>
      <c r="T87" s="148"/>
      <c r="U87" s="148"/>
      <c r="V87" s="148"/>
      <c r="W87" s="148"/>
      <c r="X87" s="148"/>
      <c r="Y87" s="148"/>
      <c r="Z87" s="148"/>
    </row>
    <row r="88" spans="1:26" ht="24" x14ac:dyDescent="0.25">
      <c r="A88" s="230"/>
      <c r="B88" s="49"/>
      <c r="C88" s="128" t="s">
        <v>6135</v>
      </c>
      <c r="D88" s="153">
        <f t="shared" si="3"/>
        <v>1</v>
      </c>
      <c r="E88" s="126">
        <v>1</v>
      </c>
      <c r="F88" s="126"/>
      <c r="G88" s="127"/>
      <c r="H88" s="253"/>
      <c r="I88" s="93"/>
      <c r="J88" s="230"/>
      <c r="K88" s="148"/>
      <c r="L88" s="148"/>
      <c r="M88" s="148"/>
      <c r="N88" s="148"/>
      <c r="O88" s="148"/>
      <c r="P88" s="148"/>
      <c r="Q88" s="148"/>
      <c r="R88" s="148"/>
      <c r="S88" s="148"/>
      <c r="T88" s="148"/>
      <c r="U88" s="148"/>
      <c r="V88" s="148"/>
      <c r="W88" s="148"/>
      <c r="X88" s="148"/>
      <c r="Y88" s="148"/>
      <c r="Z88" s="148"/>
    </row>
    <row r="89" spans="1:26" x14ac:dyDescent="0.25">
      <c r="A89" s="230"/>
      <c r="B89" s="49"/>
      <c r="C89" s="128" t="s">
        <v>6136</v>
      </c>
      <c r="D89" s="153">
        <f t="shared" si="3"/>
        <v>1</v>
      </c>
      <c r="E89" s="126">
        <v>1</v>
      </c>
      <c r="F89" s="126"/>
      <c r="G89" s="127"/>
      <c r="H89" s="253"/>
      <c r="I89" s="93"/>
      <c r="J89" s="230"/>
      <c r="K89" s="148"/>
      <c r="L89" s="148"/>
      <c r="M89" s="148"/>
      <c r="N89" s="148"/>
      <c r="O89" s="148"/>
      <c r="P89" s="148"/>
      <c r="Q89" s="148"/>
      <c r="R89" s="148"/>
      <c r="S89" s="148"/>
      <c r="T89" s="148"/>
      <c r="U89" s="148"/>
      <c r="V89" s="148"/>
      <c r="W89" s="148"/>
      <c r="X89" s="148"/>
      <c r="Y89" s="148"/>
      <c r="Z89" s="148"/>
    </row>
    <row r="90" spans="1:26" x14ac:dyDescent="0.25">
      <c r="A90" s="230"/>
      <c r="B90" s="49"/>
      <c r="C90" s="128" t="s">
        <v>6137</v>
      </c>
      <c r="D90" s="153">
        <f t="shared" si="3"/>
        <v>1</v>
      </c>
      <c r="E90" s="126">
        <v>1</v>
      </c>
      <c r="F90" s="126"/>
      <c r="G90" s="127"/>
      <c r="H90" s="253"/>
      <c r="I90" s="93"/>
      <c r="J90" s="230"/>
      <c r="K90" s="148"/>
      <c r="L90" s="148"/>
      <c r="M90" s="148"/>
      <c r="N90" s="148"/>
      <c r="O90" s="148"/>
      <c r="P90" s="148"/>
      <c r="Q90" s="148"/>
      <c r="R90" s="148"/>
      <c r="S90" s="148"/>
      <c r="T90" s="148"/>
      <c r="U90" s="148"/>
      <c r="V90" s="148"/>
      <c r="W90" s="148"/>
      <c r="X90" s="148"/>
      <c r="Y90" s="148"/>
      <c r="Z90" s="148"/>
    </row>
    <row r="91" spans="1:26" ht="24" x14ac:dyDescent="0.25">
      <c r="A91" s="230"/>
      <c r="B91" s="49"/>
      <c r="C91" s="128" t="s">
        <v>6138</v>
      </c>
      <c r="D91" s="153">
        <f t="shared" si="3"/>
        <v>1</v>
      </c>
      <c r="E91" s="126">
        <v>1</v>
      </c>
      <c r="F91" s="126"/>
      <c r="G91" s="127"/>
      <c r="H91" s="253"/>
      <c r="I91" s="93"/>
      <c r="J91" s="230"/>
      <c r="K91" s="148"/>
      <c r="L91" s="148"/>
      <c r="M91" s="148"/>
      <c r="N91" s="148"/>
      <c r="O91" s="148"/>
      <c r="P91" s="148"/>
      <c r="Q91" s="148"/>
      <c r="R91" s="148"/>
      <c r="S91" s="148"/>
      <c r="T91" s="148"/>
      <c r="U91" s="148"/>
      <c r="V91" s="148"/>
      <c r="W91" s="148"/>
      <c r="X91" s="148"/>
      <c r="Y91" s="148"/>
      <c r="Z91" s="148"/>
    </row>
    <row r="92" spans="1:26" x14ac:dyDescent="0.25">
      <c r="A92" s="230"/>
      <c r="B92" s="49"/>
      <c r="C92" s="128" t="s">
        <v>6139</v>
      </c>
      <c r="D92" s="153">
        <f t="shared" si="3"/>
        <v>1</v>
      </c>
      <c r="E92" s="126">
        <v>1</v>
      </c>
      <c r="F92" s="126"/>
      <c r="G92" s="127"/>
      <c r="H92" s="253"/>
      <c r="I92" s="93"/>
      <c r="J92" s="230"/>
      <c r="K92" s="148"/>
      <c r="L92" s="148"/>
      <c r="M92" s="148"/>
      <c r="N92" s="148"/>
      <c r="O92" s="148"/>
      <c r="P92" s="148"/>
      <c r="Q92" s="148"/>
      <c r="R92" s="148"/>
      <c r="S92" s="148"/>
      <c r="T92" s="148"/>
      <c r="U92" s="148"/>
      <c r="V92" s="148"/>
      <c r="W92" s="148"/>
      <c r="X92" s="148"/>
      <c r="Y92" s="148"/>
      <c r="Z92" s="148"/>
    </row>
    <row r="93" spans="1:26" x14ac:dyDescent="0.25">
      <c r="A93" s="230"/>
      <c r="B93" s="49"/>
      <c r="C93" s="128" t="s">
        <v>6140</v>
      </c>
      <c r="D93" s="153">
        <f t="shared" si="3"/>
        <v>1</v>
      </c>
      <c r="E93" s="126">
        <v>1</v>
      </c>
      <c r="F93" s="126"/>
      <c r="G93" s="127"/>
      <c r="H93" s="253"/>
      <c r="I93" s="93"/>
      <c r="J93" s="230"/>
      <c r="K93" s="148"/>
      <c r="L93" s="148"/>
      <c r="M93" s="148"/>
      <c r="N93" s="148"/>
      <c r="O93" s="148"/>
      <c r="P93" s="148"/>
      <c r="Q93" s="148"/>
      <c r="R93" s="148"/>
      <c r="S93" s="148"/>
      <c r="T93" s="148"/>
      <c r="U93" s="148"/>
      <c r="V93" s="148"/>
      <c r="W93" s="148"/>
      <c r="X93" s="148"/>
      <c r="Y93" s="148"/>
      <c r="Z93" s="148"/>
    </row>
    <row r="94" spans="1:26" ht="24" x14ac:dyDescent="0.25">
      <c r="A94" s="230"/>
      <c r="B94" s="49"/>
      <c r="C94" s="128" t="s">
        <v>6141</v>
      </c>
      <c r="D94" s="153">
        <f t="shared" si="3"/>
        <v>1</v>
      </c>
      <c r="E94" s="126">
        <v>1</v>
      </c>
      <c r="F94" s="126"/>
      <c r="G94" s="127"/>
      <c r="H94" s="253"/>
      <c r="I94" s="93"/>
      <c r="J94" s="230"/>
      <c r="K94" s="148"/>
      <c r="L94" s="148"/>
      <c r="M94" s="148"/>
      <c r="N94" s="148"/>
      <c r="O94" s="148"/>
      <c r="P94" s="148"/>
      <c r="Q94" s="148"/>
      <c r="R94" s="148"/>
      <c r="S94" s="148"/>
      <c r="T94" s="148"/>
      <c r="U94" s="148"/>
      <c r="V94" s="148"/>
      <c r="W94" s="148"/>
      <c r="X94" s="148"/>
      <c r="Y94" s="148"/>
      <c r="Z94" s="148"/>
    </row>
    <row r="95" spans="1:26" ht="36" x14ac:dyDescent="0.25">
      <c r="A95" s="230"/>
      <c r="B95" s="49"/>
      <c r="C95" s="128" t="s">
        <v>6142</v>
      </c>
      <c r="D95" s="153">
        <f t="shared" si="3"/>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x14ac:dyDescent="0.25">
      <c r="A96" s="230"/>
      <c r="B96" s="49"/>
      <c r="C96" s="128" t="s">
        <v>6143</v>
      </c>
      <c r="D96" s="153">
        <f t="shared" si="3"/>
        <v>1</v>
      </c>
      <c r="E96" s="126">
        <v>1</v>
      </c>
      <c r="F96" s="126"/>
      <c r="G96" s="127"/>
      <c r="H96" s="253"/>
      <c r="I96" s="129"/>
      <c r="J96" s="230"/>
      <c r="K96" s="148"/>
      <c r="L96" s="148"/>
      <c r="M96" s="148"/>
      <c r="N96" s="148"/>
      <c r="O96" s="148"/>
      <c r="P96" s="148"/>
      <c r="Q96" s="148"/>
      <c r="R96" s="148"/>
      <c r="S96" s="148"/>
      <c r="T96" s="148"/>
      <c r="U96" s="148"/>
      <c r="V96" s="148"/>
      <c r="W96" s="148"/>
      <c r="X96" s="148"/>
      <c r="Y96" s="148"/>
      <c r="Z96" s="148"/>
    </row>
    <row r="97" spans="1:26" x14ac:dyDescent="0.25">
      <c r="A97" s="230"/>
      <c r="B97" s="49"/>
      <c r="C97" s="234"/>
      <c r="D97" s="253"/>
      <c r="E97" s="253"/>
      <c r="F97" s="253"/>
      <c r="G97" s="253"/>
      <c r="H97" s="253"/>
      <c r="I97" s="129"/>
      <c r="J97" s="230"/>
      <c r="K97" s="148"/>
      <c r="L97" s="148"/>
      <c r="M97" s="148"/>
      <c r="N97" s="148"/>
      <c r="O97" s="148"/>
      <c r="P97" s="148"/>
      <c r="Q97" s="148"/>
      <c r="R97" s="148"/>
      <c r="S97" s="148"/>
      <c r="T97" s="148"/>
      <c r="U97" s="148"/>
      <c r="V97" s="148"/>
      <c r="W97" s="148"/>
      <c r="X97" s="148"/>
      <c r="Y97" s="148"/>
      <c r="Z97" s="148"/>
    </row>
    <row r="98" spans="1:26" x14ac:dyDescent="0.25">
      <c r="A98" s="230"/>
      <c r="B98" s="49"/>
      <c r="C98" s="234" t="s">
        <v>1480</v>
      </c>
      <c r="D98" s="253"/>
      <c r="E98" s="253"/>
      <c r="F98" s="253"/>
      <c r="G98" s="253"/>
      <c r="H98" s="253"/>
      <c r="I98" s="129"/>
      <c r="J98" s="230"/>
      <c r="K98" s="148"/>
      <c r="L98" s="148"/>
      <c r="M98" s="148"/>
      <c r="N98" s="148"/>
      <c r="O98" s="148"/>
      <c r="P98" s="148"/>
      <c r="Q98" s="148"/>
      <c r="R98" s="148"/>
      <c r="S98" s="148"/>
      <c r="T98" s="148"/>
      <c r="U98" s="148"/>
      <c r="V98" s="148"/>
      <c r="W98" s="148"/>
      <c r="X98" s="148"/>
      <c r="Y98" s="148"/>
      <c r="Z98" s="148"/>
    </row>
    <row r="99" spans="1:26" x14ac:dyDescent="0.25">
      <c r="A99" s="230"/>
      <c r="B99" s="49"/>
      <c r="C99" s="234"/>
      <c r="D99" s="253"/>
      <c r="E99" s="253"/>
      <c r="F99" s="253"/>
      <c r="G99" s="253"/>
      <c r="H99" s="253"/>
      <c r="I99" s="129"/>
      <c r="J99" s="230"/>
      <c r="K99" s="148"/>
      <c r="L99" s="148"/>
      <c r="M99" s="148"/>
      <c r="N99" s="148"/>
      <c r="O99" s="148"/>
      <c r="P99" s="148"/>
      <c r="Q99" s="148"/>
      <c r="R99" s="148"/>
      <c r="S99" s="148"/>
      <c r="T99" s="148"/>
      <c r="U99" s="148"/>
      <c r="V99" s="148"/>
      <c r="W99" s="148"/>
      <c r="X99" s="148"/>
      <c r="Y99" s="148"/>
      <c r="Z99" s="148"/>
    </row>
    <row r="100" spans="1:26" x14ac:dyDescent="0.25">
      <c r="A100" s="230"/>
      <c r="B100" s="49"/>
      <c r="C100" s="232" t="s">
        <v>726</v>
      </c>
      <c r="D100" s="231"/>
      <c r="E100" s="231" t="s">
        <v>1485</v>
      </c>
      <c r="F100" s="231" t="s">
        <v>712</v>
      </c>
      <c r="G100" s="231" t="s">
        <v>1486</v>
      </c>
      <c r="H100" s="253"/>
      <c r="I100" s="129"/>
      <c r="J100" s="230"/>
      <c r="K100" s="148"/>
      <c r="L100" s="148"/>
      <c r="M100" s="148"/>
      <c r="N100" s="148"/>
      <c r="O100" s="148"/>
      <c r="P100" s="148"/>
      <c r="Q100" s="148"/>
      <c r="R100" s="148"/>
      <c r="S100" s="148"/>
      <c r="T100" s="148"/>
      <c r="U100" s="148"/>
      <c r="V100" s="148"/>
      <c r="W100" s="148"/>
      <c r="X100" s="148"/>
      <c r="Y100" s="148"/>
      <c r="Z100" s="148"/>
    </row>
    <row r="101" spans="1:26" x14ac:dyDescent="0.25">
      <c r="A101" s="230"/>
      <c r="B101" s="49"/>
      <c r="C101" s="130" t="s">
        <v>6144</v>
      </c>
      <c r="D101" s="153">
        <f t="shared" ref="D101:D107" si="4">IF(E101="Justificado",0,1)</f>
        <v>1</v>
      </c>
      <c r="E101" s="126">
        <v>1</v>
      </c>
      <c r="F101" s="126"/>
      <c r="G101" s="127"/>
      <c r="H101" s="253"/>
      <c r="I101" s="129"/>
      <c r="J101" s="230"/>
      <c r="K101" s="148"/>
      <c r="L101" s="148"/>
      <c r="M101" s="148"/>
      <c r="N101" s="148"/>
      <c r="O101" s="148"/>
      <c r="P101" s="148"/>
      <c r="Q101" s="148"/>
      <c r="R101" s="148"/>
      <c r="S101" s="148"/>
      <c r="T101" s="148"/>
      <c r="U101" s="148"/>
      <c r="V101" s="148"/>
      <c r="W101" s="148"/>
      <c r="X101" s="148"/>
      <c r="Y101" s="148"/>
      <c r="Z101" s="148"/>
    </row>
    <row r="102" spans="1:26" ht="36" x14ac:dyDescent="0.25">
      <c r="A102" s="230"/>
      <c r="B102" s="49"/>
      <c r="C102" s="124" t="s">
        <v>2516</v>
      </c>
      <c r="D102" s="153">
        <f t="shared" si="4"/>
        <v>1</v>
      </c>
      <c r="E102" s="126">
        <v>1</v>
      </c>
      <c r="F102" s="126"/>
      <c r="G102" s="127"/>
      <c r="H102" s="253"/>
      <c r="I102" s="129"/>
      <c r="J102" s="230"/>
      <c r="K102" s="148"/>
      <c r="L102" s="148"/>
      <c r="M102" s="148"/>
      <c r="N102" s="148"/>
      <c r="O102" s="148"/>
      <c r="P102" s="148"/>
      <c r="Q102" s="148"/>
      <c r="R102" s="148"/>
      <c r="S102" s="148"/>
      <c r="T102" s="148"/>
      <c r="U102" s="148"/>
      <c r="V102" s="148"/>
      <c r="W102" s="148"/>
      <c r="X102" s="148"/>
      <c r="Y102" s="148"/>
      <c r="Z102" s="148"/>
    </row>
    <row r="103" spans="1:26" ht="36" x14ac:dyDescent="0.25">
      <c r="A103" s="230"/>
      <c r="B103" s="49"/>
      <c r="C103" s="124" t="s">
        <v>2517</v>
      </c>
      <c r="D103" s="153">
        <f t="shared" si="4"/>
        <v>1</v>
      </c>
      <c r="E103" s="126">
        <v>1</v>
      </c>
      <c r="F103" s="126"/>
      <c r="G103" s="127"/>
      <c r="H103" s="253"/>
      <c r="I103" s="129"/>
      <c r="J103" s="230"/>
      <c r="K103" s="148"/>
      <c r="L103" s="148"/>
      <c r="M103" s="148"/>
      <c r="N103" s="148"/>
      <c r="O103" s="148"/>
      <c r="P103" s="148"/>
      <c r="Q103" s="148"/>
      <c r="R103" s="148"/>
      <c r="S103" s="148"/>
      <c r="T103" s="148"/>
      <c r="U103" s="148"/>
      <c r="V103" s="148"/>
      <c r="W103" s="148"/>
      <c r="X103" s="148"/>
      <c r="Y103" s="148"/>
      <c r="Z103" s="148"/>
    </row>
    <row r="104" spans="1:26" ht="36" x14ac:dyDescent="0.25">
      <c r="A104" s="230"/>
      <c r="B104" s="49"/>
      <c r="C104" s="124" t="s">
        <v>2518</v>
      </c>
      <c r="D104" s="153">
        <f t="shared" si="4"/>
        <v>1</v>
      </c>
      <c r="E104" s="126">
        <v>1</v>
      </c>
      <c r="F104" s="126"/>
      <c r="G104" s="127"/>
      <c r="H104" s="253"/>
      <c r="I104" s="129"/>
      <c r="J104" s="230"/>
      <c r="K104" s="148"/>
      <c r="L104" s="148"/>
      <c r="M104" s="148"/>
      <c r="N104" s="148"/>
      <c r="O104" s="148"/>
      <c r="P104" s="148"/>
      <c r="Q104" s="148"/>
      <c r="R104" s="148"/>
      <c r="S104" s="148"/>
      <c r="T104" s="148"/>
      <c r="U104" s="148"/>
      <c r="V104" s="148"/>
      <c r="W104" s="148"/>
      <c r="X104" s="148"/>
      <c r="Y104" s="148"/>
      <c r="Z104" s="148"/>
    </row>
    <row r="105" spans="1:26" ht="24" x14ac:dyDescent="0.25">
      <c r="A105" s="230"/>
      <c r="B105" s="49"/>
      <c r="C105" s="124" t="s">
        <v>2519</v>
      </c>
      <c r="D105" s="153">
        <f t="shared" si="4"/>
        <v>1</v>
      </c>
      <c r="E105" s="126">
        <v>1</v>
      </c>
      <c r="F105" s="126"/>
      <c r="G105" s="127"/>
      <c r="H105" s="253"/>
      <c r="I105" s="129"/>
      <c r="J105" s="230"/>
      <c r="K105" s="148"/>
      <c r="L105" s="148"/>
      <c r="M105" s="148"/>
      <c r="N105" s="148"/>
      <c r="O105" s="148"/>
      <c r="P105" s="148"/>
      <c r="Q105" s="148"/>
      <c r="R105" s="148"/>
      <c r="S105" s="148"/>
      <c r="T105" s="148"/>
      <c r="U105" s="148"/>
      <c r="V105" s="148"/>
      <c r="W105" s="148"/>
      <c r="X105" s="148"/>
      <c r="Y105" s="148"/>
      <c r="Z105" s="148"/>
    </row>
    <row r="106" spans="1:26" ht="24" x14ac:dyDescent="0.25">
      <c r="A106" s="230"/>
      <c r="B106" s="49"/>
      <c r="C106" s="124" t="s">
        <v>2520</v>
      </c>
      <c r="D106" s="153">
        <f t="shared" si="4"/>
        <v>1</v>
      </c>
      <c r="E106" s="126">
        <v>1</v>
      </c>
      <c r="F106" s="126"/>
      <c r="G106" s="127"/>
      <c r="H106" s="253"/>
      <c r="I106" s="129"/>
      <c r="J106" s="230"/>
      <c r="K106" s="148"/>
      <c r="L106" s="148"/>
      <c r="M106" s="148"/>
      <c r="N106" s="148"/>
      <c r="O106" s="148"/>
      <c r="P106" s="148"/>
      <c r="Q106" s="148"/>
      <c r="R106" s="148"/>
      <c r="S106" s="148"/>
      <c r="T106" s="148"/>
      <c r="U106" s="148"/>
      <c r="V106" s="148"/>
      <c r="W106" s="148"/>
      <c r="X106" s="148"/>
      <c r="Y106" s="148"/>
      <c r="Z106" s="148"/>
    </row>
    <row r="107" spans="1:26" ht="36" x14ac:dyDescent="0.25">
      <c r="A107" s="230"/>
      <c r="B107" s="49"/>
      <c r="C107" s="124" t="s">
        <v>2521</v>
      </c>
      <c r="D107" s="153">
        <f t="shared" si="4"/>
        <v>1</v>
      </c>
      <c r="E107" s="126">
        <v>1</v>
      </c>
      <c r="F107" s="126"/>
      <c r="G107" s="127"/>
      <c r="H107" s="253"/>
      <c r="I107" s="129"/>
      <c r="J107" s="230"/>
      <c r="K107" s="148"/>
      <c r="L107" s="148"/>
      <c r="M107" s="148"/>
      <c r="N107" s="148"/>
      <c r="O107" s="148"/>
      <c r="P107" s="148"/>
      <c r="Q107" s="148"/>
      <c r="R107" s="148"/>
      <c r="S107" s="148"/>
      <c r="T107" s="148"/>
      <c r="U107" s="148"/>
      <c r="V107" s="148"/>
      <c r="W107" s="148"/>
      <c r="X107" s="148"/>
      <c r="Y107" s="148"/>
      <c r="Z107" s="148"/>
    </row>
    <row r="108" spans="1:26" ht="36" x14ac:dyDescent="0.25">
      <c r="A108" s="230"/>
      <c r="B108" s="49"/>
      <c r="C108" s="130" t="s">
        <v>6145</v>
      </c>
      <c r="D108" s="153">
        <f t="shared" ref="D108:D109" si="5">IF(E108="Justificado",0,1)</f>
        <v>1</v>
      </c>
      <c r="E108" s="126">
        <v>1</v>
      </c>
      <c r="F108" s="126"/>
      <c r="G108" s="127"/>
      <c r="H108" s="253"/>
      <c r="I108" s="129"/>
      <c r="J108" s="230"/>
      <c r="K108" s="148"/>
      <c r="L108" s="148"/>
      <c r="M108" s="148"/>
      <c r="N108" s="148"/>
      <c r="O108" s="148"/>
      <c r="P108" s="148"/>
      <c r="Q108" s="148"/>
      <c r="R108" s="148"/>
      <c r="S108" s="148"/>
      <c r="T108" s="148"/>
      <c r="U108" s="148"/>
      <c r="V108" s="148"/>
      <c r="W108" s="148"/>
      <c r="X108" s="148"/>
      <c r="Y108" s="148"/>
      <c r="Z108" s="148"/>
    </row>
    <row r="109" spans="1:26" x14ac:dyDescent="0.25">
      <c r="A109" s="230"/>
      <c r="B109" s="49"/>
      <c r="C109" s="124" t="s">
        <v>2523</v>
      </c>
      <c r="D109" s="153">
        <f t="shared" si="5"/>
        <v>1</v>
      </c>
      <c r="E109" s="126">
        <v>1</v>
      </c>
      <c r="F109" s="126"/>
      <c r="G109" s="127"/>
      <c r="H109" s="253"/>
      <c r="I109" s="129"/>
      <c r="J109" s="230"/>
      <c r="K109" s="148"/>
      <c r="L109" s="148"/>
      <c r="M109" s="148"/>
      <c r="N109" s="148"/>
      <c r="O109" s="148"/>
      <c r="P109" s="148"/>
      <c r="Q109" s="148"/>
      <c r="R109" s="148"/>
      <c r="S109" s="148"/>
      <c r="T109" s="148"/>
      <c r="U109" s="148"/>
      <c r="V109" s="148"/>
      <c r="W109" s="148"/>
      <c r="X109" s="148"/>
      <c r="Y109" s="148"/>
      <c r="Z109" s="148"/>
    </row>
    <row r="110" spans="1:26" x14ac:dyDescent="0.25">
      <c r="A110" s="230"/>
      <c r="B110" s="97"/>
      <c r="C110" s="254"/>
      <c r="D110" s="255"/>
      <c r="E110" s="255"/>
      <c r="F110" s="255"/>
      <c r="G110" s="255"/>
      <c r="H110" s="255"/>
      <c r="I110" s="98"/>
      <c r="J110" s="230"/>
      <c r="K110" s="148"/>
      <c r="L110" s="148"/>
      <c r="M110" s="148"/>
      <c r="N110" s="148"/>
      <c r="O110" s="148"/>
      <c r="P110" s="148"/>
      <c r="Q110" s="148"/>
      <c r="R110" s="148"/>
      <c r="S110" s="148"/>
      <c r="T110" s="148"/>
      <c r="U110" s="148"/>
      <c r="V110" s="148"/>
      <c r="W110" s="148"/>
      <c r="X110" s="148"/>
      <c r="Y110" s="148"/>
      <c r="Z110" s="148"/>
    </row>
    <row r="111" spans="1:26" x14ac:dyDescent="0.25">
      <c r="A111" s="230"/>
      <c r="B111" s="230"/>
      <c r="C111" s="256"/>
      <c r="D111" s="230"/>
      <c r="E111" s="230"/>
      <c r="F111" s="230"/>
      <c r="G111" s="230"/>
      <c r="H111" s="230"/>
      <c r="I111" s="230"/>
      <c r="J111" s="230"/>
      <c r="K111" s="148"/>
      <c r="L111" s="148"/>
      <c r="M111" s="148"/>
      <c r="N111" s="148"/>
      <c r="O111" s="148"/>
      <c r="P111" s="148"/>
      <c r="Q111" s="148"/>
      <c r="R111" s="148"/>
      <c r="S111" s="148"/>
      <c r="T111" s="148"/>
      <c r="U111" s="148"/>
      <c r="V111" s="148"/>
      <c r="W111" s="148"/>
      <c r="X111" s="148"/>
      <c r="Y111" s="148"/>
      <c r="Z111" s="148"/>
    </row>
    <row r="112" spans="1:26" x14ac:dyDescent="0.25">
      <c r="A112" s="230"/>
      <c r="B112" s="230"/>
      <c r="C112" s="256"/>
      <c r="D112" s="230"/>
      <c r="E112" s="230"/>
      <c r="F112" s="230"/>
      <c r="G112" s="230"/>
      <c r="H112" s="230"/>
      <c r="I112" s="230"/>
      <c r="J112" s="230"/>
      <c r="K112" s="148"/>
      <c r="L112" s="148"/>
      <c r="M112" s="148"/>
      <c r="N112" s="148"/>
      <c r="O112" s="148"/>
      <c r="P112" s="148"/>
      <c r="Q112" s="148"/>
      <c r="R112" s="148"/>
      <c r="S112" s="148"/>
      <c r="T112" s="148"/>
      <c r="U112" s="148"/>
      <c r="V112" s="148"/>
      <c r="W112" s="148"/>
      <c r="X112" s="148"/>
      <c r="Y112" s="148"/>
      <c r="Z112" s="148"/>
    </row>
    <row r="113" spans="1:26" x14ac:dyDescent="0.25">
      <c r="A113" s="230"/>
      <c r="B113" s="230"/>
      <c r="C113" s="256"/>
      <c r="D113" s="230"/>
      <c r="E113" s="230"/>
      <c r="F113" s="230"/>
      <c r="G113" s="230"/>
      <c r="H113" s="230"/>
      <c r="I113" s="230"/>
      <c r="J113" s="230"/>
      <c r="K113" s="148"/>
      <c r="L113" s="148"/>
      <c r="M113" s="148"/>
      <c r="N113" s="148"/>
      <c r="O113" s="148"/>
      <c r="P113" s="148"/>
      <c r="Q113" s="148"/>
      <c r="R113" s="148"/>
      <c r="S113" s="148"/>
      <c r="T113" s="148"/>
      <c r="U113" s="148"/>
      <c r="V113" s="148"/>
      <c r="W113" s="148"/>
      <c r="X113" s="148"/>
      <c r="Y113" s="148"/>
      <c r="Z113" s="148"/>
    </row>
    <row r="114" spans="1:26" x14ac:dyDescent="0.25">
      <c r="A114" s="230"/>
      <c r="B114" s="230"/>
      <c r="C114" s="256"/>
      <c r="D114" s="230"/>
      <c r="E114" s="230"/>
      <c r="F114" s="230"/>
      <c r="G114" s="230"/>
      <c r="H114" s="230"/>
      <c r="I114" s="230"/>
      <c r="J114" s="230"/>
      <c r="K114" s="148"/>
      <c r="L114" s="148"/>
      <c r="M114" s="148"/>
      <c r="N114" s="148"/>
      <c r="O114" s="148"/>
      <c r="P114" s="148"/>
      <c r="Q114" s="148"/>
      <c r="R114" s="148"/>
      <c r="S114" s="148"/>
      <c r="T114" s="148"/>
      <c r="U114" s="148"/>
      <c r="V114" s="148"/>
      <c r="W114" s="148"/>
      <c r="X114" s="148"/>
      <c r="Y114" s="148"/>
      <c r="Z114" s="148"/>
    </row>
    <row r="115" spans="1:26" x14ac:dyDescent="0.25">
      <c r="A115" s="230"/>
      <c r="B115" s="230"/>
      <c r="C115" s="256"/>
      <c r="D115" s="230"/>
      <c r="E115" s="230"/>
      <c r="F115" s="230"/>
      <c r="G115" s="230"/>
      <c r="H115" s="230"/>
      <c r="I115" s="230"/>
      <c r="J115" s="230"/>
      <c r="K115" s="148"/>
      <c r="L115" s="148"/>
      <c r="M115" s="148"/>
      <c r="N115" s="148"/>
      <c r="O115" s="148"/>
      <c r="P115" s="148"/>
      <c r="Q115" s="148"/>
      <c r="R115" s="148"/>
      <c r="S115" s="148"/>
      <c r="T115" s="148"/>
      <c r="U115" s="148"/>
      <c r="V115" s="148"/>
      <c r="W115" s="148"/>
      <c r="X115" s="148"/>
      <c r="Y115" s="148"/>
      <c r="Z115" s="148"/>
    </row>
    <row r="116" spans="1:26" x14ac:dyDescent="0.25">
      <c r="A116" s="230"/>
      <c r="B116" s="230"/>
      <c r="C116" s="256"/>
      <c r="D116" s="230"/>
      <c r="E116" s="230"/>
      <c r="F116" s="230"/>
      <c r="G116" s="230"/>
      <c r="H116" s="230"/>
      <c r="I116" s="230"/>
      <c r="J116" s="230"/>
      <c r="K116" s="148"/>
      <c r="L116" s="148"/>
      <c r="M116" s="148"/>
      <c r="N116" s="148"/>
      <c r="O116" s="148"/>
      <c r="P116" s="148"/>
      <c r="Q116" s="148"/>
      <c r="R116" s="148"/>
      <c r="S116" s="148"/>
      <c r="T116" s="148"/>
      <c r="U116" s="148"/>
      <c r="V116" s="148"/>
      <c r="W116" s="148"/>
      <c r="X116" s="148"/>
      <c r="Y116" s="148"/>
      <c r="Z116" s="148"/>
    </row>
    <row r="117" spans="1:26" ht="18.75" x14ac:dyDescent="0.25">
      <c r="A117" s="234"/>
      <c r="B117" s="407" t="s">
        <v>6146</v>
      </c>
      <c r="C117" s="408"/>
      <c r="D117" s="408"/>
      <c r="E117" s="408"/>
      <c r="F117" s="408"/>
      <c r="G117" s="408"/>
      <c r="H117" s="408"/>
      <c r="I117" s="243"/>
      <c r="J117" s="233"/>
      <c r="K117" s="105"/>
      <c r="L117" s="105"/>
      <c r="M117" s="105"/>
      <c r="N117" s="105"/>
      <c r="O117" s="105"/>
      <c r="P117" s="105"/>
      <c r="Q117" s="105"/>
      <c r="R117" s="105"/>
      <c r="S117" s="105"/>
      <c r="T117" s="105"/>
      <c r="U117" s="105"/>
      <c r="V117" s="105"/>
      <c r="W117" s="105"/>
      <c r="X117" s="105"/>
      <c r="Y117" s="105"/>
      <c r="Z117" s="105"/>
    </row>
    <row r="118" spans="1:26" x14ac:dyDescent="0.25">
      <c r="A118" s="234"/>
      <c r="B118" s="232"/>
      <c r="C118" s="232"/>
      <c r="D118" s="232"/>
      <c r="E118" s="232"/>
      <c r="F118" s="232"/>
      <c r="G118" s="232"/>
      <c r="H118" s="232"/>
      <c r="I118" s="232"/>
      <c r="J118" s="233"/>
      <c r="K118" s="105"/>
      <c r="L118" s="105"/>
      <c r="M118" s="105"/>
      <c r="N118" s="105"/>
      <c r="O118" s="105"/>
      <c r="P118" s="105"/>
      <c r="Q118" s="105"/>
      <c r="R118" s="105"/>
      <c r="S118" s="105"/>
      <c r="T118" s="105"/>
      <c r="U118" s="105"/>
      <c r="V118" s="105"/>
      <c r="W118" s="105"/>
      <c r="X118" s="105"/>
      <c r="Y118" s="105"/>
      <c r="Z118" s="105"/>
    </row>
    <row r="119" spans="1:26" x14ac:dyDescent="0.25">
      <c r="A119" s="234"/>
      <c r="B119" s="232"/>
      <c r="C119" s="244" t="s">
        <v>1478</v>
      </c>
      <c r="D119" s="244"/>
      <c r="E119" s="245">
        <f>IF(SUM(D128:D139)=0,"NA",SUM(E128:E139)/SUM(D128:D139))</f>
        <v>1</v>
      </c>
      <c r="F119" s="246"/>
      <c r="G119" s="248"/>
      <c r="H119" s="234"/>
      <c r="I119" s="232"/>
      <c r="J119" s="233"/>
      <c r="K119" s="105"/>
      <c r="L119" s="105"/>
      <c r="M119" s="105"/>
      <c r="N119" s="105"/>
      <c r="O119" s="105"/>
      <c r="P119" s="105"/>
      <c r="Q119" s="105"/>
      <c r="R119" s="105"/>
      <c r="S119" s="105"/>
      <c r="T119" s="105"/>
      <c r="U119" s="105"/>
      <c r="V119" s="105"/>
      <c r="W119" s="105"/>
      <c r="X119" s="105"/>
      <c r="Y119" s="105"/>
      <c r="Z119" s="105"/>
    </row>
    <row r="120" spans="1:26" x14ac:dyDescent="0.25">
      <c r="A120" s="234"/>
      <c r="B120" s="234"/>
      <c r="C120" s="244" t="s">
        <v>1480</v>
      </c>
      <c r="D120" s="244"/>
      <c r="E120" s="245">
        <f>IF(SUM(D128:D139)=0,"NA",SUM(E144:E152)/SUM(D144:D152))</f>
        <v>1</v>
      </c>
      <c r="F120" s="246"/>
      <c r="G120" s="248"/>
      <c r="H120" s="234"/>
      <c r="I120" s="232"/>
      <c r="J120" s="233"/>
      <c r="K120" s="105"/>
      <c r="L120" s="105"/>
      <c r="M120" s="105"/>
      <c r="N120" s="105"/>
      <c r="O120" s="105"/>
      <c r="P120" s="105"/>
      <c r="Q120" s="105"/>
      <c r="R120" s="105"/>
      <c r="S120" s="105"/>
      <c r="T120" s="105"/>
      <c r="U120" s="105"/>
      <c r="V120" s="105"/>
      <c r="W120" s="105"/>
      <c r="X120" s="105"/>
      <c r="Y120" s="105"/>
      <c r="Z120" s="105"/>
    </row>
    <row r="121" spans="1:26" ht="60" x14ac:dyDescent="0.25">
      <c r="A121" s="234"/>
      <c r="B121" s="234"/>
      <c r="C121" s="244" t="s">
        <v>1482</v>
      </c>
      <c r="D121" s="244"/>
      <c r="E121" s="177">
        <f>IF(SUM(D128:D139)=0,"NA",E119*0.6+E120*0.4)</f>
        <v>1</v>
      </c>
      <c r="F121" s="249"/>
      <c r="G121" s="235" t="s">
        <v>3656</v>
      </c>
      <c r="H121" s="234"/>
      <c r="I121" s="232"/>
      <c r="J121" s="233"/>
      <c r="K121" s="105"/>
      <c r="L121" s="105"/>
      <c r="M121" s="105"/>
      <c r="N121" s="105"/>
      <c r="O121" s="105"/>
      <c r="P121" s="105"/>
      <c r="Q121" s="105"/>
      <c r="R121" s="105"/>
      <c r="S121" s="105"/>
      <c r="T121" s="105"/>
      <c r="U121" s="105"/>
      <c r="V121" s="105"/>
      <c r="W121" s="105"/>
      <c r="X121" s="105"/>
      <c r="Y121" s="105"/>
      <c r="Z121" s="105"/>
    </row>
    <row r="122" spans="1:26" x14ac:dyDescent="0.25">
      <c r="A122" s="234"/>
      <c r="B122" s="234"/>
      <c r="C122" s="234"/>
      <c r="D122" s="234"/>
      <c r="E122" s="236"/>
      <c r="F122" s="236"/>
      <c r="G122" s="234"/>
      <c r="H122" s="234"/>
      <c r="I122" s="232"/>
      <c r="J122" s="233"/>
      <c r="K122" s="105"/>
      <c r="L122" s="105"/>
      <c r="M122" s="105"/>
      <c r="N122" s="105"/>
      <c r="O122" s="105"/>
      <c r="P122" s="105"/>
      <c r="Q122" s="105"/>
      <c r="R122" s="105"/>
      <c r="S122" s="105"/>
      <c r="T122" s="105"/>
      <c r="U122" s="105"/>
      <c r="V122" s="105"/>
      <c r="W122" s="105"/>
      <c r="X122" s="105"/>
      <c r="Y122" s="105"/>
      <c r="Z122" s="105"/>
    </row>
    <row r="123" spans="1:26" x14ac:dyDescent="0.25">
      <c r="A123" s="230"/>
      <c r="B123" s="231"/>
      <c r="C123" s="232"/>
      <c r="D123" s="231"/>
      <c r="E123" s="231"/>
      <c r="F123" s="231"/>
      <c r="G123" s="231"/>
      <c r="H123" s="232"/>
      <c r="I123" s="232"/>
      <c r="J123" s="233"/>
      <c r="K123" s="148"/>
      <c r="L123" s="148"/>
      <c r="M123" s="148"/>
      <c r="N123" s="148"/>
      <c r="O123" s="148"/>
      <c r="P123" s="148"/>
      <c r="Q123" s="148"/>
      <c r="R123" s="148"/>
      <c r="S123" s="148"/>
      <c r="T123" s="148"/>
      <c r="U123" s="148"/>
      <c r="V123" s="148"/>
      <c r="W123" s="148"/>
      <c r="X123" s="148"/>
      <c r="Y123" s="148"/>
      <c r="Z123" s="148"/>
    </row>
    <row r="124" spans="1:26" x14ac:dyDescent="0.25">
      <c r="A124" s="230"/>
      <c r="B124" s="91"/>
      <c r="C124" s="251"/>
      <c r="D124" s="252"/>
      <c r="E124" s="409"/>
      <c r="F124" s="410"/>
      <c r="G124" s="410"/>
      <c r="H124" s="252"/>
      <c r="I124" s="92"/>
      <c r="J124" s="233"/>
      <c r="K124" s="148"/>
      <c r="L124" s="148"/>
      <c r="M124" s="148"/>
      <c r="N124" s="148"/>
      <c r="O124" s="148"/>
      <c r="P124" s="148"/>
      <c r="Q124" s="148"/>
      <c r="R124" s="148"/>
      <c r="S124" s="148"/>
      <c r="T124" s="148"/>
      <c r="U124" s="148"/>
      <c r="V124" s="148"/>
      <c r="W124" s="148"/>
      <c r="X124" s="148"/>
      <c r="Y124" s="148"/>
      <c r="Z124" s="148"/>
    </row>
    <row r="125" spans="1:26" x14ac:dyDescent="0.25">
      <c r="A125" s="230"/>
      <c r="B125" s="49"/>
      <c r="C125" s="234" t="s">
        <v>1484</v>
      </c>
      <c r="D125" s="253"/>
      <c r="E125" s="253"/>
      <c r="F125" s="253"/>
      <c r="G125" s="253"/>
      <c r="H125" s="253"/>
      <c r="I125" s="93"/>
      <c r="J125" s="233"/>
      <c r="K125" s="148"/>
      <c r="L125" s="148"/>
      <c r="M125" s="148"/>
      <c r="N125" s="148"/>
      <c r="O125" s="148"/>
      <c r="P125" s="148"/>
      <c r="Q125" s="148"/>
      <c r="R125" s="148"/>
      <c r="S125" s="148"/>
      <c r="T125" s="148"/>
      <c r="U125" s="148"/>
      <c r="V125" s="148"/>
      <c r="W125" s="148"/>
      <c r="X125" s="148"/>
      <c r="Y125" s="148"/>
      <c r="Z125" s="148"/>
    </row>
    <row r="126" spans="1:26" x14ac:dyDescent="0.25">
      <c r="A126" s="230"/>
      <c r="B126" s="123"/>
      <c r="C126" s="234"/>
      <c r="D126" s="253"/>
      <c r="E126" s="253"/>
      <c r="F126" s="253"/>
      <c r="G126" s="253"/>
      <c r="H126" s="253"/>
      <c r="I126" s="93"/>
      <c r="J126" s="233"/>
      <c r="K126" s="148"/>
      <c r="L126" s="148"/>
      <c r="M126" s="148"/>
      <c r="N126" s="148"/>
      <c r="O126" s="148"/>
      <c r="P126" s="148"/>
      <c r="Q126" s="148"/>
      <c r="R126" s="148"/>
      <c r="S126" s="148"/>
      <c r="T126" s="148"/>
      <c r="U126" s="148"/>
      <c r="V126" s="148"/>
      <c r="W126" s="148"/>
      <c r="X126" s="148"/>
      <c r="Y126" s="148"/>
      <c r="Z126" s="148"/>
    </row>
    <row r="127" spans="1:26" x14ac:dyDescent="0.25">
      <c r="A127" s="230"/>
      <c r="B127" s="123"/>
      <c r="C127" s="232" t="s">
        <v>726</v>
      </c>
      <c r="D127" s="231"/>
      <c r="E127" s="231" t="s">
        <v>1485</v>
      </c>
      <c r="F127" s="231" t="s">
        <v>712</v>
      </c>
      <c r="G127" s="231" t="s">
        <v>1486</v>
      </c>
      <c r="H127" s="253"/>
      <c r="I127" s="93"/>
      <c r="J127" s="233"/>
      <c r="K127" s="148"/>
      <c r="L127" s="148"/>
      <c r="M127" s="148"/>
      <c r="N127" s="148"/>
      <c r="O127" s="148"/>
      <c r="P127" s="148"/>
      <c r="Q127" s="148"/>
      <c r="R127" s="148"/>
      <c r="S127" s="148"/>
      <c r="T127" s="148"/>
      <c r="U127" s="148"/>
      <c r="V127" s="148"/>
      <c r="W127" s="148"/>
      <c r="X127" s="148"/>
      <c r="Y127" s="148"/>
      <c r="Z127" s="148"/>
    </row>
    <row r="128" spans="1:26" x14ac:dyDescent="0.25">
      <c r="A128" s="230"/>
      <c r="B128" s="49"/>
      <c r="C128" s="124" t="s">
        <v>1487</v>
      </c>
      <c r="D128" s="153">
        <f t="shared" ref="D128:D139" si="6">IF(E128="Justificado",0,1)</f>
        <v>1</v>
      </c>
      <c r="E128" s="126">
        <v>1</v>
      </c>
      <c r="F128" s="126"/>
      <c r="G128" s="127"/>
      <c r="H128" s="253"/>
      <c r="I128" s="93"/>
      <c r="J128" s="230"/>
      <c r="K128" s="148"/>
      <c r="L128" s="148"/>
      <c r="M128" s="148"/>
      <c r="N128" s="148"/>
      <c r="O128" s="148"/>
      <c r="P128" s="148"/>
      <c r="Q128" s="148"/>
      <c r="R128" s="148"/>
      <c r="S128" s="148"/>
      <c r="T128" s="148"/>
      <c r="U128" s="148"/>
      <c r="V128" s="148"/>
      <c r="W128" s="148"/>
      <c r="X128" s="148"/>
      <c r="Y128" s="148"/>
      <c r="Z128" s="148"/>
    </row>
    <row r="129" spans="1:26" ht="24" x14ac:dyDescent="0.25">
      <c r="A129" s="230"/>
      <c r="B129" s="49"/>
      <c r="C129" s="124" t="s">
        <v>1488</v>
      </c>
      <c r="D129" s="153">
        <f t="shared" si="6"/>
        <v>1</v>
      </c>
      <c r="E129" s="126">
        <v>1</v>
      </c>
      <c r="F129" s="126"/>
      <c r="G129" s="127"/>
      <c r="H129" s="253"/>
      <c r="I129" s="93"/>
      <c r="J129" s="230"/>
      <c r="K129" s="148"/>
      <c r="L129" s="148"/>
      <c r="M129" s="148"/>
      <c r="N129" s="148"/>
      <c r="O129" s="148"/>
      <c r="P129" s="148"/>
      <c r="Q129" s="148"/>
      <c r="R129" s="148"/>
      <c r="S129" s="148"/>
      <c r="T129" s="148"/>
      <c r="U129" s="148"/>
      <c r="V129" s="148"/>
      <c r="W129" s="148"/>
      <c r="X129" s="148"/>
      <c r="Y129" s="148"/>
      <c r="Z129" s="148"/>
    </row>
    <row r="130" spans="1:26" ht="24" x14ac:dyDescent="0.25">
      <c r="A130" s="230"/>
      <c r="B130" s="49"/>
      <c r="C130" s="128" t="s">
        <v>6133</v>
      </c>
      <c r="D130" s="153">
        <f t="shared" si="6"/>
        <v>1</v>
      </c>
      <c r="E130" s="126">
        <v>1</v>
      </c>
      <c r="F130" s="126"/>
      <c r="G130" s="127"/>
      <c r="H130" s="253"/>
      <c r="I130" s="93"/>
      <c r="J130" s="230"/>
      <c r="K130" s="148"/>
      <c r="L130" s="148"/>
      <c r="M130" s="148"/>
      <c r="N130" s="148"/>
      <c r="O130" s="148"/>
      <c r="P130" s="148"/>
      <c r="Q130" s="148"/>
      <c r="R130" s="148"/>
      <c r="S130" s="148"/>
      <c r="T130" s="148"/>
      <c r="U130" s="148"/>
      <c r="V130" s="148"/>
      <c r="W130" s="148"/>
      <c r="X130" s="148"/>
      <c r="Y130" s="148"/>
      <c r="Z130" s="148"/>
    </row>
    <row r="131" spans="1:26" x14ac:dyDescent="0.25">
      <c r="A131" s="230"/>
      <c r="B131" s="49"/>
      <c r="C131" s="128" t="s">
        <v>6147</v>
      </c>
      <c r="D131" s="153">
        <f t="shared" si="6"/>
        <v>1</v>
      </c>
      <c r="E131" s="126">
        <v>1</v>
      </c>
      <c r="F131" s="126"/>
      <c r="G131" s="127"/>
      <c r="H131" s="253"/>
      <c r="I131" s="93"/>
      <c r="J131" s="230"/>
      <c r="K131" s="148"/>
      <c r="L131" s="148"/>
      <c r="M131" s="148"/>
      <c r="N131" s="148"/>
      <c r="O131" s="148"/>
      <c r="P131" s="148"/>
      <c r="Q131" s="148"/>
      <c r="R131" s="148"/>
      <c r="S131" s="148"/>
      <c r="T131" s="148"/>
      <c r="U131" s="148"/>
      <c r="V131" s="148"/>
      <c r="W131" s="148"/>
      <c r="X131" s="148"/>
      <c r="Y131" s="148"/>
      <c r="Z131" s="148"/>
    </row>
    <row r="132" spans="1:26" ht="24" x14ac:dyDescent="0.25">
      <c r="A132" s="230"/>
      <c r="B132" s="49"/>
      <c r="C132" s="128" t="s">
        <v>6148</v>
      </c>
      <c r="D132" s="153">
        <f t="shared" si="6"/>
        <v>1</v>
      </c>
      <c r="E132" s="126">
        <v>1</v>
      </c>
      <c r="F132" s="126"/>
      <c r="G132" s="127"/>
      <c r="H132" s="253"/>
      <c r="I132" s="93"/>
      <c r="J132" s="230"/>
      <c r="K132" s="148"/>
      <c r="L132" s="148"/>
      <c r="M132" s="148"/>
      <c r="N132" s="148"/>
      <c r="O132" s="148"/>
      <c r="P132" s="148"/>
      <c r="Q132" s="148"/>
      <c r="R132" s="148"/>
      <c r="S132" s="148"/>
      <c r="T132" s="148"/>
      <c r="U132" s="148"/>
      <c r="V132" s="148"/>
      <c r="W132" s="148"/>
      <c r="X132" s="148"/>
      <c r="Y132" s="148"/>
      <c r="Z132" s="148"/>
    </row>
    <row r="133" spans="1:26" x14ac:dyDescent="0.25">
      <c r="A133" s="230"/>
      <c r="B133" s="49"/>
      <c r="C133" s="128" t="s">
        <v>6149</v>
      </c>
      <c r="D133" s="153">
        <f t="shared" si="6"/>
        <v>1</v>
      </c>
      <c r="E133" s="126">
        <v>1</v>
      </c>
      <c r="F133" s="126"/>
      <c r="G133" s="127"/>
      <c r="H133" s="253"/>
      <c r="I133" s="93"/>
      <c r="J133" s="230"/>
      <c r="K133" s="148"/>
      <c r="L133" s="148"/>
      <c r="M133" s="148"/>
      <c r="N133" s="148"/>
      <c r="O133" s="148"/>
      <c r="P133" s="148"/>
      <c r="Q133" s="148"/>
      <c r="R133" s="148"/>
      <c r="S133" s="148"/>
      <c r="T133" s="148"/>
      <c r="U133" s="148"/>
      <c r="V133" s="148"/>
      <c r="W133" s="148"/>
      <c r="X133" s="148"/>
      <c r="Y133" s="148"/>
      <c r="Z133" s="148"/>
    </row>
    <row r="134" spans="1:26" x14ac:dyDescent="0.25">
      <c r="A134" s="230"/>
      <c r="B134" s="49"/>
      <c r="C134" s="128" t="s">
        <v>6150</v>
      </c>
      <c r="D134" s="153">
        <f t="shared" si="6"/>
        <v>1</v>
      </c>
      <c r="E134" s="126">
        <v>1</v>
      </c>
      <c r="F134" s="126"/>
      <c r="G134" s="127"/>
      <c r="H134" s="253"/>
      <c r="I134" s="93"/>
      <c r="J134" s="230"/>
      <c r="K134" s="148"/>
      <c r="L134" s="148"/>
      <c r="M134" s="148"/>
      <c r="N134" s="148"/>
      <c r="O134" s="148"/>
      <c r="P134" s="148"/>
      <c r="Q134" s="148"/>
      <c r="R134" s="148"/>
      <c r="S134" s="148"/>
      <c r="T134" s="148"/>
      <c r="U134" s="148"/>
      <c r="V134" s="148"/>
      <c r="W134" s="148"/>
      <c r="X134" s="148"/>
      <c r="Y134" s="148"/>
      <c r="Z134" s="148"/>
    </row>
    <row r="135" spans="1:26" ht="36" x14ac:dyDescent="0.25">
      <c r="A135" s="230"/>
      <c r="B135" s="49"/>
      <c r="C135" s="128" t="s">
        <v>6151</v>
      </c>
      <c r="D135" s="153">
        <f t="shared" si="6"/>
        <v>1</v>
      </c>
      <c r="E135" s="126">
        <v>1</v>
      </c>
      <c r="F135" s="126"/>
      <c r="G135" s="127"/>
      <c r="H135" s="253"/>
      <c r="I135" s="93"/>
      <c r="J135" s="230"/>
      <c r="K135" s="148"/>
      <c r="L135" s="148"/>
      <c r="M135" s="148"/>
      <c r="N135" s="148"/>
      <c r="O135" s="148"/>
      <c r="P135" s="148"/>
      <c r="Q135" s="148"/>
      <c r="R135" s="148"/>
      <c r="S135" s="148"/>
      <c r="T135" s="148"/>
      <c r="U135" s="148"/>
      <c r="V135" s="148"/>
      <c r="W135" s="148"/>
      <c r="X135" s="148"/>
      <c r="Y135" s="148"/>
      <c r="Z135" s="148"/>
    </row>
    <row r="136" spans="1:26" x14ac:dyDescent="0.25">
      <c r="A136" s="230"/>
      <c r="B136" s="49"/>
      <c r="C136" s="128" t="s">
        <v>6152</v>
      </c>
      <c r="D136" s="153">
        <f t="shared" si="6"/>
        <v>1</v>
      </c>
      <c r="E136" s="126">
        <v>1</v>
      </c>
      <c r="F136" s="126"/>
      <c r="G136" s="127"/>
      <c r="H136" s="253"/>
      <c r="I136" s="93"/>
      <c r="J136" s="230"/>
      <c r="K136" s="148"/>
      <c r="L136" s="148"/>
      <c r="M136" s="148"/>
      <c r="N136" s="148"/>
      <c r="O136" s="148"/>
      <c r="P136" s="148"/>
      <c r="Q136" s="148"/>
      <c r="R136" s="148"/>
      <c r="S136" s="148"/>
      <c r="T136" s="148"/>
      <c r="U136" s="148"/>
      <c r="V136" s="148"/>
      <c r="W136" s="148"/>
      <c r="X136" s="148"/>
      <c r="Y136" s="148"/>
      <c r="Z136" s="148"/>
    </row>
    <row r="137" spans="1:26" x14ac:dyDescent="0.25">
      <c r="A137" s="230"/>
      <c r="B137" s="49"/>
      <c r="C137" s="128" t="s">
        <v>6153</v>
      </c>
      <c r="D137" s="153">
        <f t="shared" si="6"/>
        <v>1</v>
      </c>
      <c r="E137" s="126">
        <v>1</v>
      </c>
      <c r="F137" s="126"/>
      <c r="G137" s="127"/>
      <c r="H137" s="253"/>
      <c r="I137" s="93"/>
      <c r="J137" s="230"/>
      <c r="K137" s="148"/>
      <c r="L137" s="148"/>
      <c r="M137" s="148"/>
      <c r="N137" s="148"/>
      <c r="O137" s="148"/>
      <c r="P137" s="148"/>
      <c r="Q137" s="148"/>
      <c r="R137" s="148"/>
      <c r="S137" s="148"/>
      <c r="T137" s="148"/>
      <c r="U137" s="148"/>
      <c r="V137" s="148"/>
      <c r="W137" s="148"/>
      <c r="X137" s="148"/>
      <c r="Y137" s="148"/>
      <c r="Z137" s="148"/>
    </row>
    <row r="138" spans="1:26" ht="24" x14ac:dyDescent="0.25">
      <c r="A138" s="230"/>
      <c r="B138" s="49"/>
      <c r="C138" s="128" t="s">
        <v>6154</v>
      </c>
      <c r="D138" s="153">
        <f t="shared" si="6"/>
        <v>1</v>
      </c>
      <c r="E138" s="126">
        <v>1</v>
      </c>
      <c r="F138" s="126"/>
      <c r="G138" s="127"/>
      <c r="H138" s="253"/>
      <c r="I138" s="129"/>
      <c r="J138" s="230"/>
      <c r="K138" s="148"/>
      <c r="L138" s="148"/>
      <c r="M138" s="148"/>
      <c r="N138" s="148"/>
      <c r="O138" s="148"/>
      <c r="P138" s="148"/>
      <c r="Q138" s="148"/>
      <c r="R138" s="148"/>
      <c r="S138" s="148"/>
      <c r="T138" s="148"/>
      <c r="U138" s="148"/>
      <c r="V138" s="148"/>
      <c r="W138" s="148"/>
      <c r="X138" s="148"/>
      <c r="Y138" s="148"/>
      <c r="Z138" s="148"/>
    </row>
    <row r="139" spans="1:26" x14ac:dyDescent="0.25">
      <c r="A139" s="230"/>
      <c r="B139" s="49"/>
      <c r="C139" s="128" t="s">
        <v>6155</v>
      </c>
      <c r="D139" s="153">
        <f t="shared" si="6"/>
        <v>1</v>
      </c>
      <c r="E139" s="126">
        <v>1</v>
      </c>
      <c r="F139" s="126"/>
      <c r="G139" s="127"/>
      <c r="H139" s="253"/>
      <c r="I139" s="129"/>
      <c r="J139" s="230"/>
      <c r="K139" s="148"/>
      <c r="L139" s="148"/>
      <c r="M139" s="148"/>
      <c r="N139" s="148"/>
      <c r="O139" s="148"/>
      <c r="P139" s="148"/>
      <c r="Q139" s="148"/>
      <c r="R139" s="148"/>
      <c r="S139" s="148"/>
      <c r="T139" s="148"/>
      <c r="U139" s="148"/>
      <c r="V139" s="148"/>
      <c r="W139" s="148"/>
      <c r="X139" s="148"/>
      <c r="Y139" s="148"/>
      <c r="Z139" s="148"/>
    </row>
    <row r="140" spans="1:26" x14ac:dyDescent="0.25">
      <c r="A140" s="230"/>
      <c r="B140" s="49"/>
      <c r="C140" s="234"/>
      <c r="D140" s="253"/>
      <c r="E140" s="253"/>
      <c r="F140" s="253"/>
      <c r="G140" s="253"/>
      <c r="H140" s="253"/>
      <c r="I140" s="129"/>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49"/>
      <c r="C141" s="234" t="s">
        <v>1480</v>
      </c>
      <c r="D141" s="253"/>
      <c r="E141" s="253"/>
      <c r="F141" s="253"/>
      <c r="G141" s="253"/>
      <c r="H141" s="253"/>
      <c r="I141" s="129"/>
      <c r="J141" s="230"/>
      <c r="K141" s="148"/>
      <c r="L141" s="148"/>
      <c r="M141" s="148"/>
      <c r="N141" s="148"/>
      <c r="O141" s="148"/>
      <c r="P141" s="148"/>
      <c r="Q141" s="148"/>
      <c r="R141" s="148"/>
      <c r="S141" s="148"/>
      <c r="T141" s="148"/>
      <c r="U141" s="148"/>
      <c r="V141" s="148"/>
      <c r="W141" s="148"/>
      <c r="X141" s="148"/>
      <c r="Y141" s="148"/>
      <c r="Z141" s="148"/>
    </row>
    <row r="142" spans="1:26" x14ac:dyDescent="0.25">
      <c r="A142" s="230"/>
      <c r="B142" s="49"/>
      <c r="C142" s="234"/>
      <c r="D142" s="253"/>
      <c r="E142" s="253"/>
      <c r="F142" s="253"/>
      <c r="G142" s="253"/>
      <c r="H142" s="253"/>
      <c r="I142" s="129"/>
      <c r="J142" s="230"/>
      <c r="K142" s="148"/>
      <c r="L142" s="148"/>
      <c r="M142" s="148"/>
      <c r="N142" s="148"/>
      <c r="O142" s="148"/>
      <c r="P142" s="148"/>
      <c r="Q142" s="148"/>
      <c r="R142" s="148"/>
      <c r="S142" s="148"/>
      <c r="T142" s="148"/>
      <c r="U142" s="148"/>
      <c r="V142" s="148"/>
      <c r="W142" s="148"/>
      <c r="X142" s="148"/>
      <c r="Y142" s="148"/>
      <c r="Z142" s="148"/>
    </row>
    <row r="143" spans="1:26" x14ac:dyDescent="0.25">
      <c r="A143" s="230"/>
      <c r="B143" s="49"/>
      <c r="C143" s="232" t="s">
        <v>726</v>
      </c>
      <c r="D143" s="231"/>
      <c r="E143" s="231" t="s">
        <v>1485</v>
      </c>
      <c r="F143" s="231" t="s">
        <v>712</v>
      </c>
      <c r="G143" s="231" t="s">
        <v>1486</v>
      </c>
      <c r="H143" s="253"/>
      <c r="I143" s="129"/>
      <c r="J143" s="230"/>
      <c r="K143" s="148"/>
      <c r="L143" s="148"/>
      <c r="M143" s="148"/>
      <c r="N143" s="148"/>
      <c r="O143" s="148"/>
      <c r="P143" s="148"/>
      <c r="Q143" s="148"/>
      <c r="R143" s="148"/>
      <c r="S143" s="148"/>
      <c r="T143" s="148"/>
      <c r="U143" s="148"/>
      <c r="V143" s="148"/>
      <c r="W143" s="148"/>
      <c r="X143" s="148"/>
      <c r="Y143" s="148"/>
      <c r="Z143" s="148"/>
    </row>
    <row r="144" spans="1:26" ht="48" x14ac:dyDescent="0.25">
      <c r="A144" s="230"/>
      <c r="B144" s="49"/>
      <c r="C144" s="130" t="s">
        <v>6156</v>
      </c>
      <c r="D144" s="153">
        <f t="shared" ref="D144:D150" si="7">IF(E144="Justificado",0,1)</f>
        <v>1</v>
      </c>
      <c r="E144" s="126">
        <v>1</v>
      </c>
      <c r="F144" s="126"/>
      <c r="G144" s="127"/>
      <c r="H144" s="253"/>
      <c r="I144" s="129"/>
      <c r="J144" s="230"/>
      <c r="K144" s="148"/>
      <c r="L144" s="148"/>
      <c r="M144" s="148"/>
      <c r="N144" s="148"/>
      <c r="O144" s="148"/>
      <c r="P144" s="148"/>
      <c r="Q144" s="148"/>
      <c r="R144" s="148"/>
      <c r="S144" s="148"/>
      <c r="T144" s="148"/>
      <c r="U144" s="148"/>
      <c r="V144" s="148"/>
      <c r="W144" s="148"/>
      <c r="X144" s="148"/>
      <c r="Y144" s="148"/>
      <c r="Z144" s="148"/>
    </row>
    <row r="145" spans="1:26" ht="36" x14ac:dyDescent="0.25">
      <c r="A145" s="230"/>
      <c r="B145" s="49"/>
      <c r="C145" s="124" t="s">
        <v>5008</v>
      </c>
      <c r="D145" s="153">
        <f t="shared" si="7"/>
        <v>1</v>
      </c>
      <c r="E145" s="126">
        <v>1</v>
      </c>
      <c r="F145" s="126"/>
      <c r="G145" s="127"/>
      <c r="H145" s="253"/>
      <c r="I145" s="129"/>
      <c r="J145" s="230"/>
      <c r="K145" s="148"/>
      <c r="L145" s="148"/>
      <c r="M145" s="148"/>
      <c r="N145" s="148"/>
      <c r="O145" s="148"/>
      <c r="P145" s="148"/>
      <c r="Q145" s="148"/>
      <c r="R145" s="148"/>
      <c r="S145" s="148"/>
      <c r="T145" s="148"/>
      <c r="U145" s="148"/>
      <c r="V145" s="148"/>
      <c r="W145" s="148"/>
      <c r="X145" s="148"/>
      <c r="Y145" s="148"/>
      <c r="Z145" s="148"/>
    </row>
    <row r="146" spans="1:26" ht="36" x14ac:dyDescent="0.25">
      <c r="A146" s="230"/>
      <c r="B146" s="49"/>
      <c r="C146" s="124" t="s">
        <v>5009</v>
      </c>
      <c r="D146" s="153">
        <f t="shared" si="7"/>
        <v>1</v>
      </c>
      <c r="E146" s="126">
        <v>1</v>
      </c>
      <c r="F146" s="126"/>
      <c r="G146" s="127"/>
      <c r="H146" s="253"/>
      <c r="I146" s="129"/>
      <c r="J146" s="230"/>
      <c r="K146" s="148"/>
      <c r="L146" s="148"/>
      <c r="M146" s="148"/>
      <c r="N146" s="148"/>
      <c r="O146" s="148"/>
      <c r="P146" s="148"/>
      <c r="Q146" s="148"/>
      <c r="R146" s="148"/>
      <c r="S146" s="148"/>
      <c r="T146" s="148"/>
      <c r="U146" s="148"/>
      <c r="V146" s="148"/>
      <c r="W146" s="148"/>
      <c r="X146" s="148"/>
      <c r="Y146" s="148"/>
      <c r="Z146" s="148"/>
    </row>
    <row r="147" spans="1:26" ht="36" x14ac:dyDescent="0.25">
      <c r="A147" s="230"/>
      <c r="B147" s="49"/>
      <c r="C147" s="124" t="s">
        <v>5010</v>
      </c>
      <c r="D147" s="153">
        <f t="shared" si="7"/>
        <v>1</v>
      </c>
      <c r="E147" s="126">
        <v>1</v>
      </c>
      <c r="F147" s="126"/>
      <c r="G147" s="127"/>
      <c r="H147" s="253"/>
      <c r="I147" s="129"/>
      <c r="J147" s="230"/>
      <c r="K147" s="148"/>
      <c r="L147" s="148"/>
      <c r="M147" s="148"/>
      <c r="N147" s="148"/>
      <c r="O147" s="148"/>
      <c r="P147" s="148"/>
      <c r="Q147" s="148"/>
      <c r="R147" s="148"/>
      <c r="S147" s="148"/>
      <c r="T147" s="148"/>
      <c r="U147" s="148"/>
      <c r="V147" s="148"/>
      <c r="W147" s="148"/>
      <c r="X147" s="148"/>
      <c r="Y147" s="148"/>
      <c r="Z147" s="148"/>
    </row>
    <row r="148" spans="1:26" ht="24" x14ac:dyDescent="0.25">
      <c r="A148" s="230"/>
      <c r="B148" s="49"/>
      <c r="C148" s="124" t="s">
        <v>5011</v>
      </c>
      <c r="D148" s="153">
        <f t="shared" si="7"/>
        <v>1</v>
      </c>
      <c r="E148" s="126">
        <v>1</v>
      </c>
      <c r="F148" s="126"/>
      <c r="G148" s="127"/>
      <c r="H148" s="253"/>
      <c r="I148" s="129"/>
      <c r="J148" s="230"/>
      <c r="K148" s="148"/>
      <c r="L148" s="148"/>
      <c r="M148" s="148"/>
      <c r="N148" s="148"/>
      <c r="O148" s="148"/>
      <c r="P148" s="148"/>
      <c r="Q148" s="148"/>
      <c r="R148" s="148"/>
      <c r="S148" s="148"/>
      <c r="T148" s="148"/>
      <c r="U148" s="148"/>
      <c r="V148" s="148"/>
      <c r="W148" s="148"/>
      <c r="X148" s="148"/>
      <c r="Y148" s="148"/>
      <c r="Z148" s="148"/>
    </row>
    <row r="149" spans="1:26" ht="24" x14ac:dyDescent="0.25">
      <c r="A149" s="230"/>
      <c r="B149" s="49"/>
      <c r="C149" s="124" t="s">
        <v>5012</v>
      </c>
      <c r="D149" s="153">
        <f t="shared" si="7"/>
        <v>1</v>
      </c>
      <c r="E149" s="126">
        <v>1</v>
      </c>
      <c r="F149" s="126"/>
      <c r="G149" s="127"/>
      <c r="H149" s="253"/>
      <c r="I149" s="129"/>
      <c r="J149" s="230"/>
      <c r="K149" s="148"/>
      <c r="L149" s="148"/>
      <c r="M149" s="148"/>
      <c r="N149" s="148"/>
      <c r="O149" s="148"/>
      <c r="P149" s="148"/>
      <c r="Q149" s="148"/>
      <c r="R149" s="148"/>
      <c r="S149" s="148"/>
      <c r="T149" s="148"/>
      <c r="U149" s="148"/>
      <c r="V149" s="148"/>
      <c r="W149" s="148"/>
      <c r="X149" s="148"/>
      <c r="Y149" s="148"/>
      <c r="Z149" s="148"/>
    </row>
    <row r="150" spans="1:26" ht="36" x14ac:dyDescent="0.25">
      <c r="A150" s="230"/>
      <c r="B150" s="49"/>
      <c r="C150" s="124" t="s">
        <v>5013</v>
      </c>
      <c r="D150" s="153">
        <f t="shared" si="7"/>
        <v>1</v>
      </c>
      <c r="E150" s="126">
        <v>1</v>
      </c>
      <c r="F150" s="126"/>
      <c r="G150" s="127"/>
      <c r="H150" s="253"/>
      <c r="I150" s="129"/>
      <c r="J150" s="230"/>
      <c r="K150" s="148"/>
      <c r="L150" s="148"/>
      <c r="M150" s="148"/>
      <c r="N150" s="148"/>
      <c r="O150" s="148"/>
      <c r="P150" s="148"/>
      <c r="Q150" s="148"/>
      <c r="R150" s="148"/>
      <c r="S150" s="148"/>
      <c r="T150" s="148"/>
      <c r="U150" s="148"/>
      <c r="V150" s="148"/>
      <c r="W150" s="148"/>
      <c r="X150" s="148"/>
      <c r="Y150" s="148"/>
      <c r="Z150" s="148"/>
    </row>
    <row r="151" spans="1:26" ht="36" x14ac:dyDescent="0.25">
      <c r="A151" s="230"/>
      <c r="B151" s="49"/>
      <c r="C151" s="130" t="s">
        <v>6157</v>
      </c>
      <c r="D151" s="153">
        <f t="shared" ref="D151:D152" si="8">IF(E151="Justificado",0,1)</f>
        <v>1</v>
      </c>
      <c r="E151" s="126">
        <v>1</v>
      </c>
      <c r="F151" s="126"/>
      <c r="G151" s="127"/>
      <c r="H151" s="253"/>
      <c r="I151" s="129"/>
      <c r="J151" s="230"/>
      <c r="K151" s="148"/>
      <c r="L151" s="148"/>
      <c r="M151" s="148"/>
      <c r="N151" s="148"/>
      <c r="O151" s="148"/>
      <c r="P151" s="148"/>
      <c r="Q151" s="148"/>
      <c r="R151" s="148"/>
      <c r="S151" s="148"/>
      <c r="T151" s="148"/>
      <c r="U151" s="148"/>
      <c r="V151" s="148"/>
      <c r="W151" s="148"/>
      <c r="X151" s="148"/>
      <c r="Y151" s="148"/>
      <c r="Z151" s="148"/>
    </row>
    <row r="152" spans="1:26" x14ac:dyDescent="0.25">
      <c r="A152" s="230"/>
      <c r="B152" s="49"/>
      <c r="C152" s="124" t="s">
        <v>5015</v>
      </c>
      <c r="D152" s="153">
        <f t="shared" si="8"/>
        <v>1</v>
      </c>
      <c r="E152" s="126">
        <v>1</v>
      </c>
      <c r="F152" s="126"/>
      <c r="G152" s="127"/>
      <c r="H152" s="253"/>
      <c r="I152" s="129"/>
      <c r="J152" s="230"/>
      <c r="K152" s="148"/>
      <c r="L152" s="148"/>
      <c r="M152" s="148"/>
      <c r="N152" s="148"/>
      <c r="O152" s="148"/>
      <c r="P152" s="148"/>
      <c r="Q152" s="148"/>
      <c r="R152" s="148"/>
      <c r="S152" s="148"/>
      <c r="T152" s="148"/>
      <c r="U152" s="148"/>
      <c r="V152" s="148"/>
      <c r="W152" s="148"/>
      <c r="X152" s="148"/>
      <c r="Y152" s="148"/>
      <c r="Z152" s="148"/>
    </row>
    <row r="153" spans="1:26" x14ac:dyDescent="0.25">
      <c r="A153" s="230"/>
      <c r="B153" s="97"/>
      <c r="C153" s="254"/>
      <c r="D153" s="255"/>
      <c r="E153" s="255"/>
      <c r="F153" s="255"/>
      <c r="G153" s="255"/>
      <c r="H153" s="255"/>
      <c r="I153" s="98"/>
      <c r="J153" s="230"/>
      <c r="K153" s="148"/>
      <c r="L153" s="148"/>
      <c r="M153" s="148"/>
      <c r="N153" s="148"/>
      <c r="O153" s="148"/>
      <c r="P153" s="148"/>
      <c r="Q153" s="148"/>
      <c r="R153" s="148"/>
      <c r="S153" s="148"/>
      <c r="T153" s="148"/>
      <c r="U153" s="148"/>
      <c r="V153" s="148"/>
      <c r="W153" s="148"/>
      <c r="X153" s="148"/>
      <c r="Y153" s="148"/>
      <c r="Z153" s="148"/>
    </row>
    <row r="154" spans="1:26" x14ac:dyDescent="0.25">
      <c r="A154" s="230"/>
      <c r="B154" s="230"/>
      <c r="C154" s="256"/>
      <c r="D154" s="230"/>
      <c r="E154" s="230"/>
      <c r="F154" s="230"/>
      <c r="G154" s="230"/>
      <c r="H154" s="230"/>
      <c r="I154" s="230"/>
      <c r="J154" s="230"/>
      <c r="K154" s="148"/>
      <c r="L154" s="148"/>
      <c r="M154" s="148"/>
      <c r="N154" s="148"/>
      <c r="O154" s="148"/>
      <c r="P154" s="148"/>
      <c r="Q154" s="148"/>
      <c r="R154" s="148"/>
      <c r="S154" s="148"/>
      <c r="T154" s="148"/>
      <c r="U154" s="148"/>
      <c r="V154" s="148"/>
      <c r="W154" s="148"/>
      <c r="X154" s="148"/>
      <c r="Y154" s="148"/>
      <c r="Z154" s="148"/>
    </row>
    <row r="155" spans="1:26" x14ac:dyDescent="0.25">
      <c r="A155" s="230"/>
      <c r="B155" s="230"/>
      <c r="C155" s="256"/>
      <c r="D155" s="230"/>
      <c r="E155" s="230"/>
      <c r="F155" s="230"/>
      <c r="G155" s="230"/>
      <c r="H155" s="230"/>
      <c r="I155" s="230"/>
      <c r="J155" s="230"/>
      <c r="K155" s="148"/>
      <c r="L155" s="148"/>
      <c r="M155" s="148"/>
      <c r="N155" s="148"/>
      <c r="O155" s="148"/>
      <c r="P155" s="148"/>
      <c r="Q155" s="148"/>
      <c r="R155" s="148"/>
      <c r="S155" s="148"/>
      <c r="T155" s="148"/>
      <c r="U155" s="148"/>
      <c r="V155" s="148"/>
      <c r="W155" s="148"/>
      <c r="X155" s="148"/>
      <c r="Y155" s="148"/>
      <c r="Z155" s="148"/>
    </row>
    <row r="156" spans="1:26" x14ac:dyDescent="0.25">
      <c r="A156" s="230"/>
      <c r="B156" s="230"/>
      <c r="C156" s="256"/>
      <c r="D156" s="230"/>
      <c r="E156" s="230"/>
      <c r="F156" s="230"/>
      <c r="G156" s="230"/>
      <c r="H156" s="230"/>
      <c r="I156" s="230"/>
      <c r="J156" s="230"/>
      <c r="K156" s="148"/>
      <c r="L156" s="148"/>
      <c r="M156" s="148"/>
      <c r="N156" s="148"/>
      <c r="O156" s="148"/>
      <c r="P156" s="148"/>
      <c r="Q156" s="148"/>
      <c r="R156" s="148"/>
      <c r="S156" s="148"/>
      <c r="T156" s="148"/>
      <c r="U156" s="148"/>
      <c r="V156" s="148"/>
      <c r="W156" s="148"/>
      <c r="X156" s="148"/>
      <c r="Y156" s="148"/>
      <c r="Z156" s="148"/>
    </row>
    <row r="157" spans="1:26" x14ac:dyDescent="0.25">
      <c r="A157" s="230"/>
      <c r="B157" s="230"/>
      <c r="C157" s="256"/>
      <c r="D157" s="230"/>
      <c r="E157" s="230"/>
      <c r="F157" s="230"/>
      <c r="G157" s="230"/>
      <c r="H157" s="230"/>
      <c r="I157" s="230"/>
      <c r="J157" s="230"/>
      <c r="K157" s="148"/>
      <c r="L157" s="148"/>
      <c r="M157" s="148"/>
      <c r="N157" s="148"/>
      <c r="O157" s="148"/>
      <c r="P157" s="148"/>
      <c r="Q157" s="148"/>
      <c r="R157" s="148"/>
      <c r="S157" s="148"/>
      <c r="T157" s="148"/>
      <c r="U157" s="148"/>
      <c r="V157" s="148"/>
      <c r="W157" s="148"/>
      <c r="X157" s="148"/>
      <c r="Y157" s="148"/>
      <c r="Z157" s="148"/>
    </row>
    <row r="158" spans="1:26" x14ac:dyDescent="0.25">
      <c r="A158" s="230"/>
      <c r="B158" s="230"/>
      <c r="C158" s="256"/>
      <c r="D158" s="230"/>
      <c r="E158" s="230"/>
      <c r="F158" s="230"/>
      <c r="G158" s="230"/>
      <c r="H158" s="230"/>
      <c r="I158" s="230"/>
      <c r="J158" s="230"/>
      <c r="K158" s="148"/>
      <c r="L158" s="148"/>
      <c r="M158" s="148"/>
      <c r="N158" s="148"/>
      <c r="O158" s="148"/>
      <c r="P158" s="148"/>
      <c r="Q158" s="148"/>
      <c r="R158" s="148"/>
      <c r="S158" s="148"/>
      <c r="T158" s="148"/>
      <c r="U158" s="148"/>
      <c r="V158" s="148"/>
      <c r="W158" s="148"/>
      <c r="X158" s="148"/>
      <c r="Y158" s="148"/>
      <c r="Z158" s="148"/>
    </row>
    <row r="159" spans="1:26" x14ac:dyDescent="0.25">
      <c r="A159" s="230"/>
      <c r="B159" s="230"/>
      <c r="C159" s="256"/>
      <c r="D159" s="230"/>
      <c r="E159" s="230"/>
      <c r="F159" s="230"/>
      <c r="G159" s="230"/>
      <c r="H159" s="230"/>
      <c r="I159" s="230"/>
      <c r="J159" s="230"/>
      <c r="K159" s="148"/>
      <c r="L159" s="148"/>
      <c r="M159" s="148"/>
      <c r="N159" s="148"/>
      <c r="O159" s="148"/>
      <c r="P159" s="148"/>
      <c r="Q159" s="148"/>
      <c r="R159" s="148"/>
      <c r="S159" s="148"/>
      <c r="T159" s="148"/>
      <c r="U159" s="148"/>
      <c r="V159" s="148"/>
      <c r="W159" s="148"/>
      <c r="X159" s="148"/>
      <c r="Y159" s="148"/>
      <c r="Z159" s="148"/>
    </row>
    <row r="160" spans="1:26" ht="18.75" x14ac:dyDescent="0.25">
      <c r="A160" s="234"/>
      <c r="B160" s="407" t="s">
        <v>6158</v>
      </c>
      <c r="C160" s="408"/>
      <c r="D160" s="408"/>
      <c r="E160" s="408"/>
      <c r="F160" s="408"/>
      <c r="G160" s="408"/>
      <c r="H160" s="408"/>
      <c r="I160" s="243"/>
      <c r="J160" s="233"/>
      <c r="K160" s="105"/>
      <c r="L160" s="105"/>
      <c r="M160" s="105"/>
      <c r="N160" s="105"/>
      <c r="O160" s="105"/>
      <c r="P160" s="105"/>
      <c r="Q160" s="105"/>
      <c r="R160" s="105"/>
      <c r="S160" s="105"/>
      <c r="T160" s="105"/>
      <c r="U160" s="105"/>
      <c r="V160" s="105"/>
      <c r="W160" s="105"/>
      <c r="X160" s="105"/>
      <c r="Y160" s="105"/>
      <c r="Z160" s="105"/>
    </row>
    <row r="161" spans="1:26" x14ac:dyDescent="0.25">
      <c r="A161" s="234"/>
      <c r="B161" s="232"/>
      <c r="C161" s="232"/>
      <c r="D161" s="232"/>
      <c r="E161" s="232"/>
      <c r="F161" s="232"/>
      <c r="G161" s="232"/>
      <c r="H161" s="232"/>
      <c r="I161" s="232"/>
      <c r="J161" s="233"/>
      <c r="K161" s="105"/>
      <c r="L161" s="105"/>
      <c r="M161" s="105"/>
      <c r="N161" s="105"/>
      <c r="O161" s="105"/>
      <c r="P161" s="105"/>
      <c r="Q161" s="105"/>
      <c r="R161" s="105"/>
      <c r="S161" s="105"/>
      <c r="T161" s="105"/>
      <c r="U161" s="105"/>
      <c r="V161" s="105"/>
      <c r="W161" s="105"/>
      <c r="X161" s="105"/>
      <c r="Y161" s="105"/>
      <c r="Z161" s="105"/>
    </row>
    <row r="162" spans="1:26" x14ac:dyDescent="0.25">
      <c r="A162" s="234"/>
      <c r="B162" s="232"/>
      <c r="C162" s="244" t="s">
        <v>1478</v>
      </c>
      <c r="D162" s="244"/>
      <c r="E162" s="245">
        <f>IF(SUM(D171:D180)=0,"NA",SUM(E171:E180)/SUM(D171:D180))</f>
        <v>1</v>
      </c>
      <c r="F162" s="246"/>
      <c r="G162" s="248"/>
      <c r="H162" s="234"/>
      <c r="I162" s="232"/>
      <c r="J162" s="233"/>
      <c r="K162" s="105"/>
      <c r="L162" s="105"/>
      <c r="M162" s="105"/>
      <c r="N162" s="105"/>
      <c r="O162" s="105"/>
      <c r="P162" s="105"/>
      <c r="Q162" s="105"/>
      <c r="R162" s="105"/>
      <c r="S162" s="105"/>
      <c r="T162" s="105"/>
      <c r="U162" s="105"/>
      <c r="V162" s="105"/>
      <c r="W162" s="105"/>
      <c r="X162" s="105"/>
      <c r="Y162" s="105"/>
      <c r="Z162" s="105"/>
    </row>
    <row r="163" spans="1:26" x14ac:dyDescent="0.25">
      <c r="A163" s="234"/>
      <c r="B163" s="234"/>
      <c r="C163" s="244" t="s">
        <v>1480</v>
      </c>
      <c r="D163" s="244"/>
      <c r="E163" s="245">
        <f>IF(SUM(D171:D180)=0,"NA",SUM(E185:E193)/SUM(D185:D193))</f>
        <v>1</v>
      </c>
      <c r="F163" s="246"/>
      <c r="G163" s="248"/>
      <c r="H163" s="234"/>
      <c r="I163" s="232"/>
      <c r="J163" s="233"/>
      <c r="K163" s="105"/>
      <c r="L163" s="105"/>
      <c r="M163" s="105"/>
      <c r="N163" s="105"/>
      <c r="O163" s="105"/>
      <c r="P163" s="105"/>
      <c r="Q163" s="105"/>
      <c r="R163" s="105"/>
      <c r="S163" s="105"/>
      <c r="T163" s="105"/>
      <c r="U163" s="105"/>
      <c r="V163" s="105"/>
      <c r="W163" s="105"/>
      <c r="X163" s="105"/>
      <c r="Y163" s="105"/>
      <c r="Z163" s="105"/>
    </row>
    <row r="164" spans="1:26" x14ac:dyDescent="0.25">
      <c r="A164" s="234"/>
      <c r="B164" s="234"/>
      <c r="C164" s="244" t="s">
        <v>1482</v>
      </c>
      <c r="D164" s="244"/>
      <c r="E164" s="177">
        <f>IF(SUM(D171:D180)=0,"NA",E162*0.6+E163*0.4)</f>
        <v>1</v>
      </c>
      <c r="F164" s="249"/>
      <c r="G164" s="235" t="s">
        <v>3885</v>
      </c>
      <c r="H164" s="234"/>
      <c r="I164" s="232"/>
      <c r="J164" s="233"/>
      <c r="K164" s="105"/>
      <c r="L164" s="105"/>
      <c r="M164" s="105"/>
      <c r="N164" s="105"/>
      <c r="O164" s="105"/>
      <c r="P164" s="105"/>
      <c r="Q164" s="105"/>
      <c r="R164" s="105"/>
      <c r="S164" s="105"/>
      <c r="T164" s="105"/>
      <c r="U164" s="105"/>
      <c r="V164" s="105"/>
      <c r="W164" s="105"/>
      <c r="X164" s="105"/>
      <c r="Y164" s="105"/>
      <c r="Z164" s="105"/>
    </row>
    <row r="165" spans="1:26" x14ac:dyDescent="0.25">
      <c r="A165" s="234"/>
      <c r="B165" s="234"/>
      <c r="C165" s="234"/>
      <c r="D165" s="234"/>
      <c r="E165" s="236"/>
      <c r="F165" s="236"/>
      <c r="G165" s="234"/>
      <c r="H165" s="234"/>
      <c r="I165" s="232"/>
      <c r="J165" s="233"/>
      <c r="K165" s="105"/>
      <c r="L165" s="105"/>
      <c r="M165" s="105"/>
      <c r="N165" s="105"/>
      <c r="O165" s="105"/>
      <c r="P165" s="105"/>
      <c r="Q165" s="105"/>
      <c r="R165" s="105"/>
      <c r="S165" s="105"/>
      <c r="T165" s="105"/>
      <c r="U165" s="105"/>
      <c r="V165" s="105"/>
      <c r="W165" s="105"/>
      <c r="X165" s="105"/>
      <c r="Y165" s="105"/>
      <c r="Z165" s="105"/>
    </row>
    <row r="166" spans="1:26" x14ac:dyDescent="0.25">
      <c r="A166" s="230"/>
      <c r="B166" s="231"/>
      <c r="C166" s="232"/>
      <c r="D166" s="231"/>
      <c r="E166" s="231"/>
      <c r="F166" s="231"/>
      <c r="G166" s="231"/>
      <c r="H166" s="232"/>
      <c r="I166" s="232"/>
      <c r="J166" s="233"/>
      <c r="K166" s="148"/>
      <c r="L166" s="148"/>
      <c r="M166" s="148"/>
      <c r="N166" s="148"/>
      <c r="O166" s="148"/>
      <c r="P166" s="148"/>
      <c r="Q166" s="148"/>
      <c r="R166" s="148"/>
      <c r="S166" s="148"/>
      <c r="T166" s="148"/>
      <c r="U166" s="148"/>
      <c r="V166" s="148"/>
      <c r="W166" s="148"/>
      <c r="X166" s="148"/>
      <c r="Y166" s="148"/>
      <c r="Z166" s="148"/>
    </row>
    <row r="167" spans="1:26" x14ac:dyDescent="0.25">
      <c r="A167" s="230"/>
      <c r="B167" s="91"/>
      <c r="C167" s="251"/>
      <c r="D167" s="252"/>
      <c r="E167" s="409"/>
      <c r="F167" s="410"/>
      <c r="G167" s="410"/>
      <c r="H167" s="252"/>
      <c r="I167" s="92"/>
      <c r="J167" s="233"/>
      <c r="K167" s="148"/>
      <c r="L167" s="148"/>
      <c r="M167" s="148"/>
      <c r="N167" s="148"/>
      <c r="O167" s="148"/>
      <c r="P167" s="148"/>
      <c r="Q167" s="148"/>
      <c r="R167" s="148"/>
      <c r="S167" s="148"/>
      <c r="T167" s="148"/>
      <c r="U167" s="148"/>
      <c r="V167" s="148"/>
      <c r="W167" s="148"/>
      <c r="X167" s="148"/>
      <c r="Y167" s="148"/>
      <c r="Z167" s="148"/>
    </row>
    <row r="168" spans="1:26" x14ac:dyDescent="0.25">
      <c r="A168" s="230"/>
      <c r="B168" s="49"/>
      <c r="C168" s="234" t="s">
        <v>1484</v>
      </c>
      <c r="D168" s="253"/>
      <c r="E168" s="253"/>
      <c r="F168" s="253"/>
      <c r="G168" s="253"/>
      <c r="H168" s="253"/>
      <c r="I168" s="93"/>
      <c r="J168" s="233"/>
      <c r="K168" s="148"/>
      <c r="L168" s="148"/>
      <c r="M168" s="148"/>
      <c r="N168" s="148"/>
      <c r="O168" s="148"/>
      <c r="P168" s="148"/>
      <c r="Q168" s="148"/>
      <c r="R168" s="148"/>
      <c r="S168" s="148"/>
      <c r="T168" s="148"/>
      <c r="U168" s="148"/>
      <c r="V168" s="148"/>
      <c r="W168" s="148"/>
      <c r="X168" s="148"/>
      <c r="Y168" s="148"/>
      <c r="Z168" s="148"/>
    </row>
    <row r="169" spans="1:26" x14ac:dyDescent="0.25">
      <c r="A169" s="230"/>
      <c r="B169" s="123"/>
      <c r="C169" s="234"/>
      <c r="D169" s="253"/>
      <c r="E169" s="253"/>
      <c r="F169" s="253"/>
      <c r="G169" s="253"/>
      <c r="H169" s="253"/>
      <c r="I169" s="93"/>
      <c r="J169" s="233"/>
      <c r="K169" s="148"/>
      <c r="L169" s="148"/>
      <c r="M169" s="148"/>
      <c r="N169" s="148"/>
      <c r="O169" s="148"/>
      <c r="P169" s="148"/>
      <c r="Q169" s="148"/>
      <c r="R169" s="148"/>
      <c r="S169" s="148"/>
      <c r="T169" s="148"/>
      <c r="U169" s="148"/>
      <c r="V169" s="148"/>
      <c r="W169" s="148"/>
      <c r="X169" s="148"/>
      <c r="Y169" s="148"/>
      <c r="Z169" s="148"/>
    </row>
    <row r="170" spans="1:26" x14ac:dyDescent="0.25">
      <c r="A170" s="230"/>
      <c r="B170" s="123"/>
      <c r="C170" s="232" t="s">
        <v>726</v>
      </c>
      <c r="D170" s="231"/>
      <c r="E170" s="231" t="s">
        <v>1485</v>
      </c>
      <c r="F170" s="231" t="s">
        <v>712</v>
      </c>
      <c r="G170" s="231" t="s">
        <v>1486</v>
      </c>
      <c r="H170" s="253"/>
      <c r="I170" s="93"/>
      <c r="J170" s="233"/>
      <c r="K170" s="148"/>
      <c r="L170" s="148"/>
      <c r="M170" s="148"/>
      <c r="N170" s="148"/>
      <c r="O170" s="148"/>
      <c r="P170" s="148"/>
      <c r="Q170" s="148"/>
      <c r="R170" s="148"/>
      <c r="S170" s="148"/>
      <c r="T170" s="148"/>
      <c r="U170" s="148"/>
      <c r="V170" s="148"/>
      <c r="W170" s="148"/>
      <c r="X170" s="148"/>
      <c r="Y170" s="148"/>
      <c r="Z170" s="148"/>
    </row>
    <row r="171" spans="1:26" x14ac:dyDescent="0.25">
      <c r="A171" s="230"/>
      <c r="B171" s="49"/>
      <c r="C171" s="124" t="s">
        <v>1487</v>
      </c>
      <c r="D171" s="153">
        <f t="shared" ref="D171:D180" si="9">IF(E171="Justificado",0,1)</f>
        <v>1</v>
      </c>
      <c r="E171" s="126">
        <v>1</v>
      </c>
      <c r="F171" s="126"/>
      <c r="G171" s="127"/>
      <c r="H171" s="253"/>
      <c r="I171" s="93"/>
      <c r="J171" s="230"/>
      <c r="K171" s="148"/>
      <c r="L171" s="148"/>
      <c r="M171" s="148"/>
      <c r="N171" s="148"/>
      <c r="O171" s="148"/>
      <c r="P171" s="148"/>
      <c r="Q171" s="148"/>
      <c r="R171" s="148"/>
      <c r="S171" s="148"/>
      <c r="T171" s="148"/>
      <c r="U171" s="148"/>
      <c r="V171" s="148"/>
      <c r="W171" s="148"/>
      <c r="X171" s="148"/>
      <c r="Y171" s="148"/>
      <c r="Z171" s="148"/>
    </row>
    <row r="172" spans="1:26" ht="24" x14ac:dyDescent="0.25">
      <c r="A172" s="230"/>
      <c r="B172" s="49"/>
      <c r="C172" s="124" t="s">
        <v>1488</v>
      </c>
      <c r="D172" s="153">
        <f t="shared" si="9"/>
        <v>1</v>
      </c>
      <c r="E172" s="126">
        <v>1</v>
      </c>
      <c r="F172" s="126"/>
      <c r="G172" s="127"/>
      <c r="H172" s="253"/>
      <c r="I172" s="93"/>
      <c r="J172" s="230"/>
      <c r="K172" s="148"/>
      <c r="L172" s="148"/>
      <c r="M172" s="148"/>
      <c r="N172" s="148"/>
      <c r="O172" s="148"/>
      <c r="P172" s="148"/>
      <c r="Q172" s="148"/>
      <c r="R172" s="148"/>
      <c r="S172" s="148"/>
      <c r="T172" s="148"/>
      <c r="U172" s="148"/>
      <c r="V172" s="148"/>
      <c r="W172" s="148"/>
      <c r="X172" s="148"/>
      <c r="Y172" s="148"/>
      <c r="Z172" s="148"/>
    </row>
    <row r="173" spans="1:26" ht="24" x14ac:dyDescent="0.25">
      <c r="A173" s="230"/>
      <c r="B173" s="49"/>
      <c r="C173" s="128" t="s">
        <v>6133</v>
      </c>
      <c r="D173" s="153">
        <f t="shared" si="9"/>
        <v>1</v>
      </c>
      <c r="E173" s="126">
        <v>1</v>
      </c>
      <c r="F173" s="126"/>
      <c r="G173" s="127"/>
      <c r="H173" s="253"/>
      <c r="I173" s="93"/>
      <c r="J173" s="230"/>
      <c r="K173" s="148"/>
      <c r="L173" s="148"/>
      <c r="M173" s="148"/>
      <c r="N173" s="148"/>
      <c r="O173" s="148"/>
      <c r="P173" s="148"/>
      <c r="Q173" s="148"/>
      <c r="R173" s="148"/>
      <c r="S173" s="148"/>
      <c r="T173" s="148"/>
      <c r="U173" s="148"/>
      <c r="V173" s="148"/>
      <c r="W173" s="148"/>
      <c r="X173" s="148"/>
      <c r="Y173" s="148"/>
      <c r="Z173" s="148"/>
    </row>
    <row r="174" spans="1:26" x14ac:dyDescent="0.25">
      <c r="A174" s="230"/>
      <c r="B174" s="49"/>
      <c r="C174" s="128" t="s">
        <v>6159</v>
      </c>
      <c r="D174" s="153">
        <f t="shared" si="9"/>
        <v>1</v>
      </c>
      <c r="E174" s="126">
        <v>1</v>
      </c>
      <c r="F174" s="126"/>
      <c r="G174" s="127"/>
      <c r="H174" s="253"/>
      <c r="I174" s="93"/>
      <c r="J174" s="230"/>
      <c r="K174" s="148"/>
      <c r="L174" s="148"/>
      <c r="M174" s="148"/>
      <c r="N174" s="148"/>
      <c r="O174" s="148"/>
      <c r="P174" s="148"/>
      <c r="Q174" s="148"/>
      <c r="R174" s="148"/>
      <c r="S174" s="148"/>
      <c r="T174" s="148"/>
      <c r="U174" s="148"/>
      <c r="V174" s="148"/>
      <c r="W174" s="148"/>
      <c r="X174" s="148"/>
      <c r="Y174" s="148"/>
      <c r="Z174" s="148"/>
    </row>
    <row r="175" spans="1:26" ht="36" x14ac:dyDescent="0.25">
      <c r="A175" s="230"/>
      <c r="B175" s="49"/>
      <c r="C175" s="128" t="s">
        <v>6160</v>
      </c>
      <c r="D175" s="153">
        <f t="shared" si="9"/>
        <v>1</v>
      </c>
      <c r="E175" s="126">
        <v>1</v>
      </c>
      <c r="F175" s="126"/>
      <c r="G175" s="127"/>
      <c r="H175" s="253"/>
      <c r="I175" s="93"/>
      <c r="J175" s="230"/>
      <c r="K175" s="148"/>
      <c r="L175" s="148"/>
      <c r="M175" s="148"/>
      <c r="N175" s="148"/>
      <c r="O175" s="148"/>
      <c r="P175" s="148"/>
      <c r="Q175" s="148"/>
      <c r="R175" s="148"/>
      <c r="S175" s="148"/>
      <c r="T175" s="148"/>
      <c r="U175" s="148"/>
      <c r="V175" s="148"/>
      <c r="W175" s="148"/>
      <c r="X175" s="148"/>
      <c r="Y175" s="148"/>
      <c r="Z175" s="148"/>
    </row>
    <row r="176" spans="1:26" ht="24" x14ac:dyDescent="0.25">
      <c r="A176" s="230"/>
      <c r="B176" s="49"/>
      <c r="C176" s="128" t="s">
        <v>6161</v>
      </c>
      <c r="D176" s="153">
        <f t="shared" si="9"/>
        <v>1</v>
      </c>
      <c r="E176" s="126">
        <v>1</v>
      </c>
      <c r="F176" s="126"/>
      <c r="G176" s="127"/>
      <c r="H176" s="253"/>
      <c r="I176" s="93"/>
      <c r="J176" s="230"/>
      <c r="K176" s="148"/>
      <c r="L176" s="148"/>
      <c r="M176" s="148"/>
      <c r="N176" s="148"/>
      <c r="O176" s="148"/>
      <c r="P176" s="148"/>
      <c r="Q176" s="148"/>
      <c r="R176" s="148"/>
      <c r="S176" s="148"/>
      <c r="T176" s="148"/>
      <c r="U176" s="148"/>
      <c r="V176" s="148"/>
      <c r="W176" s="148"/>
      <c r="X176" s="148"/>
      <c r="Y176" s="148"/>
      <c r="Z176" s="148"/>
    </row>
    <row r="177" spans="1:26" ht="96" x14ac:dyDescent="0.25">
      <c r="A177" s="230"/>
      <c r="B177" s="49"/>
      <c r="C177" s="128" t="s">
        <v>6162</v>
      </c>
      <c r="D177" s="153">
        <f t="shared" si="9"/>
        <v>1</v>
      </c>
      <c r="E177" s="126">
        <v>1</v>
      </c>
      <c r="F177" s="126"/>
      <c r="G177" s="127"/>
      <c r="H177" s="253"/>
      <c r="I177" s="93"/>
      <c r="J177" s="230"/>
      <c r="K177" s="148"/>
      <c r="L177" s="148"/>
      <c r="M177" s="148"/>
      <c r="N177" s="148"/>
      <c r="O177" s="148"/>
      <c r="P177" s="148"/>
      <c r="Q177" s="148"/>
      <c r="R177" s="148"/>
      <c r="S177" s="148"/>
      <c r="T177" s="148"/>
      <c r="U177" s="148"/>
      <c r="V177" s="148"/>
      <c r="W177" s="148"/>
      <c r="X177" s="148"/>
      <c r="Y177" s="148"/>
      <c r="Z177" s="148"/>
    </row>
    <row r="178" spans="1:26" ht="24" x14ac:dyDescent="0.25">
      <c r="A178" s="230"/>
      <c r="B178" s="49"/>
      <c r="C178" s="128" t="s">
        <v>6163</v>
      </c>
      <c r="D178" s="153">
        <f t="shared" si="9"/>
        <v>1</v>
      </c>
      <c r="E178" s="126">
        <v>1</v>
      </c>
      <c r="F178" s="126"/>
      <c r="G178" s="127"/>
      <c r="H178" s="253"/>
      <c r="I178" s="93"/>
      <c r="J178" s="230"/>
      <c r="K178" s="148"/>
      <c r="L178" s="148"/>
      <c r="M178" s="148"/>
      <c r="N178" s="148"/>
      <c r="O178" s="148"/>
      <c r="P178" s="148"/>
      <c r="Q178" s="148"/>
      <c r="R178" s="148"/>
      <c r="S178" s="148"/>
      <c r="T178" s="148"/>
      <c r="U178" s="148"/>
      <c r="V178" s="148"/>
      <c r="W178" s="148"/>
      <c r="X178" s="148"/>
      <c r="Y178" s="148"/>
      <c r="Z178" s="148"/>
    </row>
    <row r="179" spans="1:26" ht="24" x14ac:dyDescent="0.25">
      <c r="A179" s="230"/>
      <c r="B179" s="49"/>
      <c r="C179" s="128" t="s">
        <v>6164</v>
      </c>
      <c r="D179" s="153">
        <f t="shared" si="9"/>
        <v>1</v>
      </c>
      <c r="E179" s="126">
        <v>1</v>
      </c>
      <c r="F179" s="126"/>
      <c r="G179" s="127"/>
      <c r="H179" s="253"/>
      <c r="I179" s="129"/>
      <c r="J179" s="230"/>
      <c r="K179" s="148"/>
      <c r="L179" s="148"/>
      <c r="M179" s="148"/>
      <c r="N179" s="148"/>
      <c r="O179" s="148"/>
      <c r="P179" s="148"/>
      <c r="Q179" s="148"/>
      <c r="R179" s="148"/>
      <c r="S179" s="148"/>
      <c r="T179" s="148"/>
      <c r="U179" s="148"/>
      <c r="V179" s="148"/>
      <c r="W179" s="148"/>
      <c r="X179" s="148"/>
      <c r="Y179" s="148"/>
      <c r="Z179" s="148"/>
    </row>
    <row r="180" spans="1:26" ht="24" x14ac:dyDescent="0.25">
      <c r="A180" s="230"/>
      <c r="B180" s="49"/>
      <c r="C180" s="128" t="s">
        <v>6165</v>
      </c>
      <c r="D180" s="153">
        <f t="shared" si="9"/>
        <v>1</v>
      </c>
      <c r="E180" s="126">
        <v>1</v>
      </c>
      <c r="F180" s="126"/>
      <c r="G180" s="127"/>
      <c r="H180" s="253"/>
      <c r="I180" s="129"/>
      <c r="J180" s="230"/>
      <c r="K180" s="148"/>
      <c r="L180" s="148"/>
      <c r="M180" s="148"/>
      <c r="N180" s="148"/>
      <c r="O180" s="148"/>
      <c r="P180" s="148"/>
      <c r="Q180" s="148"/>
      <c r="R180" s="148"/>
      <c r="S180" s="148"/>
      <c r="T180" s="148"/>
      <c r="U180" s="148"/>
      <c r="V180" s="148"/>
      <c r="W180" s="148"/>
      <c r="X180" s="148"/>
      <c r="Y180" s="148"/>
      <c r="Z180" s="148"/>
    </row>
    <row r="181" spans="1:26" x14ac:dyDescent="0.25">
      <c r="A181" s="230"/>
      <c r="B181" s="49"/>
      <c r="C181" s="234"/>
      <c r="D181" s="253"/>
      <c r="E181" s="253"/>
      <c r="F181" s="253"/>
      <c r="G181" s="253"/>
      <c r="H181" s="253"/>
      <c r="I181" s="129"/>
      <c r="J181" s="230"/>
      <c r="K181" s="148"/>
      <c r="L181" s="148"/>
      <c r="M181" s="148"/>
      <c r="N181" s="148"/>
      <c r="O181" s="148"/>
      <c r="P181" s="148"/>
      <c r="Q181" s="148"/>
      <c r="R181" s="148"/>
      <c r="S181" s="148"/>
      <c r="T181" s="148"/>
      <c r="U181" s="148"/>
      <c r="V181" s="148"/>
      <c r="W181" s="148"/>
      <c r="X181" s="148"/>
      <c r="Y181" s="148"/>
      <c r="Z181" s="148"/>
    </row>
    <row r="182" spans="1:26" x14ac:dyDescent="0.25">
      <c r="A182" s="230"/>
      <c r="B182" s="49"/>
      <c r="C182" s="234" t="s">
        <v>1480</v>
      </c>
      <c r="D182" s="253"/>
      <c r="E182" s="253"/>
      <c r="F182" s="253"/>
      <c r="G182" s="253"/>
      <c r="H182" s="253"/>
      <c r="I182" s="129"/>
      <c r="J182" s="230"/>
      <c r="K182" s="148"/>
      <c r="L182" s="148"/>
      <c r="M182" s="148"/>
      <c r="N182" s="148"/>
      <c r="O182" s="148"/>
      <c r="P182" s="148"/>
      <c r="Q182" s="148"/>
      <c r="R182" s="148"/>
      <c r="S182" s="148"/>
      <c r="T182" s="148"/>
      <c r="U182" s="148"/>
      <c r="V182" s="148"/>
      <c r="W182" s="148"/>
      <c r="X182" s="148"/>
      <c r="Y182" s="148"/>
      <c r="Z182" s="148"/>
    </row>
    <row r="183" spans="1:26" x14ac:dyDescent="0.25">
      <c r="A183" s="230"/>
      <c r="B183" s="49"/>
      <c r="C183" s="234"/>
      <c r="D183" s="253"/>
      <c r="E183" s="253"/>
      <c r="F183" s="253"/>
      <c r="G183" s="253"/>
      <c r="H183" s="253"/>
      <c r="I183" s="129"/>
      <c r="J183" s="230"/>
      <c r="K183" s="148"/>
      <c r="L183" s="148"/>
      <c r="M183" s="148"/>
      <c r="N183" s="148"/>
      <c r="O183" s="148"/>
      <c r="P183" s="148"/>
      <c r="Q183" s="148"/>
      <c r="R183" s="148"/>
      <c r="S183" s="148"/>
      <c r="T183" s="148"/>
      <c r="U183" s="148"/>
      <c r="V183" s="148"/>
      <c r="W183" s="148"/>
      <c r="X183" s="148"/>
      <c r="Y183" s="148"/>
      <c r="Z183" s="148"/>
    </row>
    <row r="184" spans="1:26" x14ac:dyDescent="0.25">
      <c r="A184" s="230"/>
      <c r="B184" s="49"/>
      <c r="C184" s="232" t="s">
        <v>726</v>
      </c>
      <c r="D184" s="231"/>
      <c r="E184" s="231" t="s">
        <v>1485</v>
      </c>
      <c r="F184" s="231" t="s">
        <v>712</v>
      </c>
      <c r="G184" s="231" t="s">
        <v>1486</v>
      </c>
      <c r="H184" s="253"/>
      <c r="I184" s="129"/>
      <c r="J184" s="230"/>
      <c r="K184" s="148"/>
      <c r="L184" s="148"/>
      <c r="M184" s="148"/>
      <c r="N184" s="148"/>
      <c r="O184" s="148"/>
      <c r="P184" s="148"/>
      <c r="Q184" s="148"/>
      <c r="R184" s="148"/>
      <c r="S184" s="148"/>
      <c r="T184" s="148"/>
      <c r="U184" s="148"/>
      <c r="V184" s="148"/>
      <c r="W184" s="148"/>
      <c r="X184" s="148"/>
      <c r="Y184" s="148"/>
      <c r="Z184" s="148"/>
    </row>
    <row r="185" spans="1:26" x14ac:dyDescent="0.25">
      <c r="A185" s="230"/>
      <c r="B185" s="49"/>
      <c r="C185" s="130" t="s">
        <v>6166</v>
      </c>
      <c r="D185" s="153">
        <f t="shared" ref="D185:D191" si="10">IF(E185="Justificado",0,1)</f>
        <v>1</v>
      </c>
      <c r="E185" s="126">
        <v>1</v>
      </c>
      <c r="F185" s="126"/>
      <c r="G185" s="127"/>
      <c r="H185" s="253"/>
      <c r="I185" s="129"/>
      <c r="J185" s="230"/>
      <c r="K185" s="148"/>
      <c r="L185" s="148"/>
      <c r="M185" s="148"/>
      <c r="N185" s="148"/>
      <c r="O185" s="148"/>
      <c r="P185" s="148"/>
      <c r="Q185" s="148"/>
      <c r="R185" s="148"/>
      <c r="S185" s="148"/>
      <c r="T185" s="148"/>
      <c r="U185" s="148"/>
      <c r="V185" s="148"/>
      <c r="W185" s="148"/>
      <c r="X185" s="148"/>
      <c r="Y185" s="148"/>
      <c r="Z185" s="148"/>
    </row>
    <row r="186" spans="1:26" ht="36" x14ac:dyDescent="0.25">
      <c r="A186" s="230"/>
      <c r="B186" s="49"/>
      <c r="C186" s="124" t="s">
        <v>1608</v>
      </c>
      <c r="D186" s="153">
        <f t="shared" si="10"/>
        <v>1</v>
      </c>
      <c r="E186" s="126">
        <v>1</v>
      </c>
      <c r="F186" s="126"/>
      <c r="G186" s="127"/>
      <c r="H186" s="253"/>
      <c r="I186" s="129"/>
      <c r="J186" s="230"/>
      <c r="K186" s="148"/>
      <c r="L186" s="148"/>
      <c r="M186" s="148"/>
      <c r="N186" s="148"/>
      <c r="O186" s="148"/>
      <c r="P186" s="148"/>
      <c r="Q186" s="148"/>
      <c r="R186" s="148"/>
      <c r="S186" s="148"/>
      <c r="T186" s="148"/>
      <c r="U186" s="148"/>
      <c r="V186" s="148"/>
      <c r="W186" s="148"/>
      <c r="X186" s="148"/>
      <c r="Y186" s="148"/>
      <c r="Z186" s="148"/>
    </row>
    <row r="187" spans="1:26" ht="36" x14ac:dyDescent="0.25">
      <c r="A187" s="230"/>
      <c r="B187" s="49"/>
      <c r="C187" s="124" t="s">
        <v>1609</v>
      </c>
      <c r="D187" s="153">
        <f t="shared" si="10"/>
        <v>1</v>
      </c>
      <c r="E187" s="126">
        <v>1</v>
      </c>
      <c r="F187" s="126"/>
      <c r="G187" s="127"/>
      <c r="H187" s="253"/>
      <c r="I187" s="129"/>
      <c r="J187" s="230"/>
      <c r="K187" s="148"/>
      <c r="L187" s="148"/>
      <c r="M187" s="148"/>
      <c r="N187" s="148"/>
      <c r="O187" s="148"/>
      <c r="P187" s="148"/>
      <c r="Q187" s="148"/>
      <c r="R187" s="148"/>
      <c r="S187" s="148"/>
      <c r="T187" s="148"/>
      <c r="U187" s="148"/>
      <c r="V187" s="148"/>
      <c r="W187" s="148"/>
      <c r="X187" s="148"/>
      <c r="Y187" s="148"/>
      <c r="Z187" s="148"/>
    </row>
    <row r="188" spans="1:26" ht="36" x14ac:dyDescent="0.25">
      <c r="A188" s="230"/>
      <c r="B188" s="49"/>
      <c r="C188" s="124" t="s">
        <v>1610</v>
      </c>
      <c r="D188" s="153">
        <f t="shared" si="10"/>
        <v>1</v>
      </c>
      <c r="E188" s="126">
        <v>1</v>
      </c>
      <c r="F188" s="126"/>
      <c r="G188" s="127"/>
      <c r="H188" s="253"/>
      <c r="I188" s="129"/>
      <c r="J188" s="230"/>
      <c r="K188" s="148"/>
      <c r="L188" s="148"/>
      <c r="M188" s="148"/>
      <c r="N188" s="148"/>
      <c r="O188" s="148"/>
      <c r="P188" s="148"/>
      <c r="Q188" s="148"/>
      <c r="R188" s="148"/>
      <c r="S188" s="148"/>
      <c r="T188" s="148"/>
      <c r="U188" s="148"/>
      <c r="V188" s="148"/>
      <c r="W188" s="148"/>
      <c r="X188" s="148"/>
      <c r="Y188" s="148"/>
      <c r="Z188" s="148"/>
    </row>
    <row r="189" spans="1:26" ht="24" x14ac:dyDescent="0.25">
      <c r="A189" s="230"/>
      <c r="B189" s="49"/>
      <c r="C189" s="124" t="s">
        <v>1611</v>
      </c>
      <c r="D189" s="153">
        <f t="shared" si="10"/>
        <v>1</v>
      </c>
      <c r="E189" s="126">
        <v>1</v>
      </c>
      <c r="F189" s="126"/>
      <c r="G189" s="127"/>
      <c r="H189" s="253"/>
      <c r="I189" s="129"/>
      <c r="J189" s="230"/>
      <c r="K189" s="148"/>
      <c r="L189" s="148"/>
      <c r="M189" s="148"/>
      <c r="N189" s="148"/>
      <c r="O189" s="148"/>
      <c r="P189" s="148"/>
      <c r="Q189" s="148"/>
      <c r="R189" s="148"/>
      <c r="S189" s="148"/>
      <c r="T189" s="148"/>
      <c r="U189" s="148"/>
      <c r="V189" s="148"/>
      <c r="W189" s="148"/>
      <c r="X189" s="148"/>
      <c r="Y189" s="148"/>
      <c r="Z189" s="148"/>
    </row>
    <row r="190" spans="1:26" ht="24" x14ac:dyDescent="0.25">
      <c r="A190" s="230"/>
      <c r="B190" s="49"/>
      <c r="C190" s="124" t="s">
        <v>1612</v>
      </c>
      <c r="D190" s="153">
        <f t="shared" si="10"/>
        <v>1</v>
      </c>
      <c r="E190" s="126">
        <v>1</v>
      </c>
      <c r="F190" s="126"/>
      <c r="G190" s="127"/>
      <c r="H190" s="253"/>
      <c r="I190" s="129"/>
      <c r="J190" s="230"/>
      <c r="K190" s="148"/>
      <c r="L190" s="148"/>
      <c r="M190" s="148"/>
      <c r="N190" s="148"/>
      <c r="O190" s="148"/>
      <c r="P190" s="148"/>
      <c r="Q190" s="148"/>
      <c r="R190" s="148"/>
      <c r="S190" s="148"/>
      <c r="T190" s="148"/>
      <c r="U190" s="148"/>
      <c r="V190" s="148"/>
      <c r="W190" s="148"/>
      <c r="X190" s="148"/>
      <c r="Y190" s="148"/>
      <c r="Z190" s="148"/>
    </row>
    <row r="191" spans="1:26" ht="36" x14ac:dyDescent="0.25">
      <c r="A191" s="230"/>
      <c r="B191" s="49"/>
      <c r="C191" s="124" t="s">
        <v>1613</v>
      </c>
      <c r="D191" s="153">
        <f t="shared" si="10"/>
        <v>1</v>
      </c>
      <c r="E191" s="126">
        <v>1</v>
      </c>
      <c r="F191" s="126"/>
      <c r="G191" s="127"/>
      <c r="H191" s="253"/>
      <c r="I191" s="129"/>
      <c r="J191" s="230"/>
      <c r="K191" s="148"/>
      <c r="L191" s="148"/>
      <c r="M191" s="148"/>
      <c r="N191" s="148"/>
      <c r="O191" s="148"/>
      <c r="P191" s="148"/>
      <c r="Q191" s="148"/>
      <c r="R191" s="148"/>
      <c r="S191" s="148"/>
      <c r="T191" s="148"/>
      <c r="U191" s="148"/>
      <c r="V191" s="148"/>
      <c r="W191" s="148"/>
      <c r="X191" s="148"/>
      <c r="Y191" s="148"/>
      <c r="Z191" s="148"/>
    </row>
    <row r="192" spans="1:26" ht="36" x14ac:dyDescent="0.25">
      <c r="A192" s="230"/>
      <c r="B192" s="49"/>
      <c r="C192" s="130" t="s">
        <v>6167</v>
      </c>
      <c r="D192" s="153">
        <f t="shared" ref="D192:D193" si="11">IF(E192="Justificado",0,1)</f>
        <v>1</v>
      </c>
      <c r="E192" s="126">
        <v>1</v>
      </c>
      <c r="F192" s="126"/>
      <c r="G192" s="127"/>
      <c r="H192" s="253"/>
      <c r="I192" s="129"/>
      <c r="J192" s="230"/>
      <c r="K192" s="148"/>
      <c r="L192" s="148"/>
      <c r="M192" s="148"/>
      <c r="N192" s="148"/>
      <c r="O192" s="148"/>
      <c r="P192" s="148"/>
      <c r="Q192" s="148"/>
      <c r="R192" s="148"/>
      <c r="S192" s="148"/>
      <c r="T192" s="148"/>
      <c r="U192" s="148"/>
      <c r="V192" s="148"/>
      <c r="W192" s="148"/>
      <c r="X192" s="148"/>
      <c r="Y192" s="148"/>
      <c r="Z192" s="148"/>
    </row>
    <row r="193" spans="1:26" x14ac:dyDescent="0.25">
      <c r="A193" s="230"/>
      <c r="B193" s="49"/>
      <c r="C193" s="124" t="s">
        <v>1821</v>
      </c>
      <c r="D193" s="153">
        <f t="shared" si="11"/>
        <v>1</v>
      </c>
      <c r="E193" s="126">
        <v>1</v>
      </c>
      <c r="F193" s="126"/>
      <c r="G193" s="127"/>
      <c r="H193" s="253"/>
      <c r="I193" s="129"/>
      <c r="J193" s="230"/>
      <c r="K193" s="148"/>
      <c r="L193" s="148"/>
      <c r="M193" s="148"/>
      <c r="N193" s="148"/>
      <c r="O193" s="148"/>
      <c r="P193" s="148"/>
      <c r="Q193" s="148"/>
      <c r="R193" s="148"/>
      <c r="S193" s="148"/>
      <c r="T193" s="148"/>
      <c r="U193" s="148"/>
      <c r="V193" s="148"/>
      <c r="W193" s="148"/>
      <c r="X193" s="148"/>
      <c r="Y193" s="148"/>
      <c r="Z193" s="148"/>
    </row>
    <row r="194" spans="1:26" x14ac:dyDescent="0.25">
      <c r="A194" s="230"/>
      <c r="B194" s="97"/>
      <c r="C194" s="254"/>
      <c r="D194" s="255"/>
      <c r="E194" s="255"/>
      <c r="F194" s="255"/>
      <c r="G194" s="255"/>
      <c r="H194" s="255"/>
      <c r="I194" s="98"/>
      <c r="J194" s="230"/>
      <c r="K194" s="148"/>
      <c r="L194" s="148"/>
      <c r="M194" s="148"/>
      <c r="N194" s="148"/>
      <c r="O194" s="148"/>
      <c r="P194" s="148"/>
      <c r="Q194" s="148"/>
      <c r="R194" s="148"/>
      <c r="S194" s="148"/>
      <c r="T194" s="148"/>
      <c r="U194" s="148"/>
      <c r="V194" s="148"/>
      <c r="W194" s="148"/>
      <c r="X194" s="148"/>
      <c r="Y194" s="148"/>
      <c r="Z194" s="148"/>
    </row>
    <row r="195" spans="1:26" x14ac:dyDescent="0.25">
      <c r="A195" s="230"/>
      <c r="B195" s="230"/>
      <c r="C195" s="256"/>
      <c r="D195" s="230"/>
      <c r="E195" s="230"/>
      <c r="F195" s="230"/>
      <c r="G195" s="230"/>
      <c r="H195" s="230"/>
      <c r="I195" s="230"/>
      <c r="J195" s="230"/>
      <c r="K195" s="148"/>
      <c r="L195" s="148"/>
      <c r="M195" s="148"/>
      <c r="N195" s="148"/>
      <c r="O195" s="148"/>
      <c r="P195" s="148"/>
      <c r="Q195" s="148"/>
      <c r="R195" s="148"/>
      <c r="S195" s="148"/>
      <c r="T195" s="148"/>
      <c r="U195" s="148"/>
      <c r="V195" s="148"/>
      <c r="W195" s="148"/>
      <c r="X195" s="148"/>
      <c r="Y195" s="148"/>
      <c r="Z195" s="148"/>
    </row>
    <row r="196" spans="1:26" x14ac:dyDescent="0.25">
      <c r="A196" s="230"/>
      <c r="B196" s="230"/>
      <c r="C196" s="256"/>
      <c r="D196" s="230"/>
      <c r="E196" s="230"/>
      <c r="F196" s="230"/>
      <c r="G196" s="230"/>
      <c r="H196" s="230"/>
      <c r="I196" s="230"/>
      <c r="J196" s="230"/>
      <c r="K196" s="148"/>
      <c r="L196" s="148"/>
      <c r="M196" s="148"/>
      <c r="N196" s="148"/>
      <c r="O196" s="148"/>
      <c r="P196" s="148"/>
      <c r="Q196" s="148"/>
      <c r="R196" s="148"/>
      <c r="S196" s="148"/>
      <c r="T196" s="148"/>
      <c r="U196" s="148"/>
      <c r="V196" s="148"/>
      <c r="W196" s="148"/>
      <c r="X196" s="148"/>
      <c r="Y196" s="148"/>
      <c r="Z196" s="148"/>
    </row>
    <row r="197" spans="1:26" x14ac:dyDescent="0.25">
      <c r="A197" s="230"/>
      <c r="B197" s="230"/>
      <c r="C197" s="256"/>
      <c r="D197" s="230"/>
      <c r="E197" s="230"/>
      <c r="F197" s="230"/>
      <c r="G197" s="230"/>
      <c r="H197" s="230"/>
      <c r="I197" s="230"/>
      <c r="J197" s="230"/>
      <c r="K197" s="148"/>
      <c r="L197" s="148"/>
      <c r="M197" s="148"/>
      <c r="N197" s="148"/>
      <c r="O197" s="148"/>
      <c r="P197" s="148"/>
      <c r="Q197" s="148"/>
      <c r="R197" s="148"/>
      <c r="S197" s="148"/>
      <c r="T197" s="148"/>
      <c r="U197" s="148"/>
      <c r="V197" s="148"/>
      <c r="W197" s="148"/>
      <c r="X197" s="148"/>
      <c r="Y197" s="148"/>
      <c r="Z197" s="148"/>
    </row>
    <row r="198" spans="1:26" x14ac:dyDescent="0.25">
      <c r="A198" s="230"/>
      <c r="B198" s="230"/>
      <c r="C198" s="256"/>
      <c r="D198" s="230"/>
      <c r="E198" s="230"/>
      <c r="F198" s="230"/>
      <c r="G198" s="230"/>
      <c r="H198" s="230"/>
      <c r="I198" s="230"/>
      <c r="J198" s="230"/>
      <c r="K198" s="148"/>
      <c r="L198" s="148"/>
      <c r="M198" s="148"/>
      <c r="N198" s="148"/>
      <c r="O198" s="148"/>
      <c r="P198" s="148"/>
      <c r="Q198" s="148"/>
      <c r="R198" s="148"/>
      <c r="S198" s="148"/>
      <c r="T198" s="148"/>
      <c r="U198" s="148"/>
      <c r="V198" s="148"/>
      <c r="W198" s="148"/>
      <c r="X198" s="148"/>
      <c r="Y198" s="148"/>
      <c r="Z198" s="148"/>
    </row>
    <row r="199" spans="1:26" x14ac:dyDescent="0.25">
      <c r="A199" s="230"/>
      <c r="B199" s="230"/>
      <c r="C199" s="256"/>
      <c r="D199" s="230"/>
      <c r="E199" s="230"/>
      <c r="F199" s="230"/>
      <c r="G199" s="230"/>
      <c r="H199" s="230"/>
      <c r="I199" s="230"/>
      <c r="J199" s="230"/>
      <c r="K199" s="148"/>
      <c r="L199" s="148"/>
      <c r="M199" s="148"/>
      <c r="N199" s="148"/>
      <c r="O199" s="148"/>
      <c r="P199" s="148"/>
      <c r="Q199" s="148"/>
      <c r="R199" s="148"/>
      <c r="S199" s="148"/>
      <c r="T199" s="148"/>
      <c r="U199" s="148"/>
      <c r="V199" s="148"/>
      <c r="W199" s="148"/>
      <c r="X199" s="148"/>
      <c r="Y199" s="148"/>
      <c r="Z199" s="148"/>
    </row>
    <row r="200" spans="1:26" x14ac:dyDescent="0.25">
      <c r="A200" s="230"/>
      <c r="B200" s="230"/>
      <c r="C200" s="256"/>
      <c r="D200" s="230"/>
      <c r="E200" s="230"/>
      <c r="F200" s="230"/>
      <c r="G200" s="230"/>
      <c r="H200" s="230"/>
      <c r="I200" s="230"/>
      <c r="J200" s="230"/>
      <c r="K200" s="148"/>
      <c r="L200" s="148"/>
      <c r="M200" s="148"/>
      <c r="N200" s="148"/>
      <c r="O200" s="148"/>
      <c r="P200" s="148"/>
      <c r="Q200" s="148"/>
      <c r="R200" s="148"/>
      <c r="S200" s="148"/>
      <c r="T200" s="148"/>
      <c r="U200" s="148"/>
      <c r="V200" s="148"/>
      <c r="W200" s="148"/>
      <c r="X200" s="148"/>
      <c r="Y200" s="148"/>
      <c r="Z200" s="148"/>
    </row>
    <row r="201" spans="1:26" ht="18.75" x14ac:dyDescent="0.25">
      <c r="A201" s="234"/>
      <c r="B201" s="407" t="s">
        <v>6168</v>
      </c>
      <c r="C201" s="408"/>
      <c r="D201" s="408"/>
      <c r="E201" s="408"/>
      <c r="F201" s="408"/>
      <c r="G201" s="408"/>
      <c r="H201" s="408"/>
      <c r="I201" s="243"/>
      <c r="J201" s="233"/>
      <c r="K201" s="105"/>
      <c r="L201" s="105"/>
      <c r="M201" s="105"/>
      <c r="N201" s="105"/>
      <c r="O201" s="105"/>
      <c r="P201" s="105"/>
      <c r="Q201" s="105"/>
      <c r="R201" s="105"/>
      <c r="S201" s="105"/>
      <c r="T201" s="105"/>
      <c r="U201" s="105"/>
      <c r="V201" s="105"/>
      <c r="W201" s="105"/>
      <c r="X201" s="105"/>
      <c r="Y201" s="105"/>
      <c r="Z201" s="105"/>
    </row>
    <row r="202" spans="1:26" x14ac:dyDescent="0.25">
      <c r="A202" s="234"/>
      <c r="B202" s="232"/>
      <c r="C202" s="232"/>
      <c r="D202" s="232"/>
      <c r="E202" s="232"/>
      <c r="F202" s="232"/>
      <c r="G202" s="232"/>
      <c r="H202" s="232"/>
      <c r="I202" s="232"/>
      <c r="J202" s="233"/>
      <c r="K202" s="105"/>
      <c r="L202" s="105"/>
      <c r="M202" s="105"/>
      <c r="N202" s="105"/>
      <c r="O202" s="105"/>
      <c r="P202" s="105"/>
      <c r="Q202" s="105"/>
      <c r="R202" s="105"/>
      <c r="S202" s="105"/>
      <c r="T202" s="105"/>
      <c r="U202" s="105"/>
      <c r="V202" s="105"/>
      <c r="W202" s="105"/>
      <c r="X202" s="105"/>
      <c r="Y202" s="105"/>
      <c r="Z202" s="105"/>
    </row>
    <row r="203" spans="1:26" x14ac:dyDescent="0.25">
      <c r="A203" s="234"/>
      <c r="B203" s="232"/>
      <c r="C203" s="244" t="s">
        <v>1478</v>
      </c>
      <c r="D203" s="244"/>
      <c r="E203" s="245">
        <f>IF(SUM(D212:D221)=0,"NA",SUM(E212:E221)/SUM(D212:D221))</f>
        <v>1</v>
      </c>
      <c r="F203" s="246"/>
      <c r="G203" s="248"/>
      <c r="H203" s="234"/>
      <c r="I203" s="232"/>
      <c r="J203" s="233"/>
      <c r="K203" s="105"/>
      <c r="L203" s="105"/>
      <c r="M203" s="105"/>
      <c r="N203" s="105"/>
      <c r="O203" s="105"/>
      <c r="P203" s="105"/>
      <c r="Q203" s="105"/>
      <c r="R203" s="105"/>
      <c r="S203" s="105"/>
      <c r="T203" s="105"/>
      <c r="U203" s="105"/>
      <c r="V203" s="105"/>
      <c r="W203" s="105"/>
      <c r="X203" s="105"/>
      <c r="Y203" s="105"/>
      <c r="Z203" s="105"/>
    </row>
    <row r="204" spans="1:26" x14ac:dyDescent="0.25">
      <c r="A204" s="234"/>
      <c r="B204" s="234"/>
      <c r="C204" s="244" t="s">
        <v>1480</v>
      </c>
      <c r="D204" s="244"/>
      <c r="E204" s="245">
        <f>IF(SUM(D212:D221)=0,"NA",SUM(E226:E234)/SUM(D226:D234))</f>
        <v>1</v>
      </c>
      <c r="F204" s="246"/>
      <c r="G204" s="248"/>
      <c r="H204" s="234"/>
      <c r="I204" s="232"/>
      <c r="J204" s="233"/>
      <c r="K204" s="105"/>
      <c r="L204" s="105"/>
      <c r="M204" s="105"/>
      <c r="N204" s="105"/>
      <c r="O204" s="105"/>
      <c r="P204" s="105"/>
      <c r="Q204" s="105"/>
      <c r="R204" s="105"/>
      <c r="S204" s="105"/>
      <c r="T204" s="105"/>
      <c r="U204" s="105"/>
      <c r="V204" s="105"/>
      <c r="W204" s="105"/>
      <c r="X204" s="105"/>
      <c r="Y204" s="105"/>
      <c r="Z204" s="105"/>
    </row>
    <row r="205" spans="1:26" ht="45" x14ac:dyDescent="0.25">
      <c r="A205" s="234"/>
      <c r="B205" s="234"/>
      <c r="C205" s="244" t="s">
        <v>1482</v>
      </c>
      <c r="D205" s="244"/>
      <c r="E205" s="177">
        <f>IF(SUM(D212:D221)=0,"NA",E203*0.6+E204*0.4)</f>
        <v>1</v>
      </c>
      <c r="F205" s="249"/>
      <c r="G205" s="235" t="s">
        <v>3664</v>
      </c>
      <c r="H205" s="234"/>
      <c r="I205" s="232"/>
      <c r="J205" s="233"/>
      <c r="K205" s="105"/>
      <c r="L205" s="105"/>
      <c r="M205" s="105"/>
      <c r="N205" s="105"/>
      <c r="O205" s="105"/>
      <c r="P205" s="105"/>
      <c r="Q205" s="105"/>
      <c r="R205" s="105"/>
      <c r="S205" s="105"/>
      <c r="T205" s="105"/>
      <c r="U205" s="105"/>
      <c r="V205" s="105"/>
      <c r="W205" s="105"/>
      <c r="X205" s="105"/>
      <c r="Y205" s="105"/>
      <c r="Z205" s="105"/>
    </row>
    <row r="206" spans="1:26" x14ac:dyDescent="0.25">
      <c r="A206" s="234"/>
      <c r="B206" s="234"/>
      <c r="C206" s="234"/>
      <c r="D206" s="234"/>
      <c r="E206" s="236"/>
      <c r="F206" s="236"/>
      <c r="G206" s="234"/>
      <c r="H206" s="234"/>
      <c r="I206" s="232"/>
      <c r="J206" s="233"/>
      <c r="K206" s="105"/>
      <c r="L206" s="105"/>
      <c r="M206" s="105"/>
      <c r="N206" s="105"/>
      <c r="O206" s="105"/>
      <c r="P206" s="105"/>
      <c r="Q206" s="105"/>
      <c r="R206" s="105"/>
      <c r="S206" s="105"/>
      <c r="T206" s="105"/>
      <c r="U206" s="105"/>
      <c r="V206" s="105"/>
      <c r="W206" s="105"/>
      <c r="X206" s="105"/>
      <c r="Y206" s="105"/>
      <c r="Z206" s="105"/>
    </row>
    <row r="207" spans="1:26" x14ac:dyDescent="0.25">
      <c r="A207" s="230"/>
      <c r="B207" s="231"/>
      <c r="C207" s="232"/>
      <c r="D207" s="231"/>
      <c r="E207" s="231"/>
      <c r="F207" s="231"/>
      <c r="G207" s="231"/>
      <c r="H207" s="232"/>
      <c r="I207" s="232"/>
      <c r="J207" s="233"/>
      <c r="K207" s="148"/>
      <c r="L207" s="148"/>
      <c r="M207" s="148"/>
      <c r="N207" s="148"/>
      <c r="O207" s="148"/>
      <c r="P207" s="148"/>
      <c r="Q207" s="148"/>
      <c r="R207" s="148"/>
      <c r="S207" s="148"/>
      <c r="T207" s="148"/>
      <c r="U207" s="148"/>
      <c r="V207" s="148"/>
      <c r="W207" s="148"/>
      <c r="X207" s="148"/>
      <c r="Y207" s="148"/>
      <c r="Z207" s="148"/>
    </row>
    <row r="208" spans="1:26" x14ac:dyDescent="0.25">
      <c r="A208" s="230"/>
      <c r="B208" s="91"/>
      <c r="C208" s="251"/>
      <c r="D208" s="252"/>
      <c r="E208" s="409"/>
      <c r="F208" s="410"/>
      <c r="G208" s="410"/>
      <c r="H208" s="252"/>
      <c r="I208" s="92"/>
      <c r="J208" s="233"/>
      <c r="K208" s="148"/>
      <c r="L208" s="148"/>
      <c r="M208" s="148"/>
      <c r="N208" s="148"/>
      <c r="O208" s="148"/>
      <c r="P208" s="148"/>
      <c r="Q208" s="148"/>
      <c r="R208" s="148"/>
      <c r="S208" s="148"/>
      <c r="T208" s="148"/>
      <c r="U208" s="148"/>
      <c r="V208" s="148"/>
      <c r="W208" s="148"/>
      <c r="X208" s="148"/>
      <c r="Y208" s="148"/>
      <c r="Z208" s="148"/>
    </row>
    <row r="209" spans="1:26" x14ac:dyDescent="0.25">
      <c r="A209" s="230"/>
      <c r="B209" s="49"/>
      <c r="C209" s="234" t="s">
        <v>1484</v>
      </c>
      <c r="D209" s="253"/>
      <c r="E209" s="253"/>
      <c r="F209" s="253"/>
      <c r="G209" s="253"/>
      <c r="H209" s="253"/>
      <c r="I209" s="93"/>
      <c r="J209" s="233"/>
      <c r="K209" s="148"/>
      <c r="L209" s="148"/>
      <c r="M209" s="148"/>
      <c r="N209" s="148"/>
      <c r="O209" s="148"/>
      <c r="P209" s="148"/>
      <c r="Q209" s="148"/>
      <c r="R209" s="148"/>
      <c r="S209" s="148"/>
      <c r="T209" s="148"/>
      <c r="U209" s="148"/>
      <c r="V209" s="148"/>
      <c r="W209" s="148"/>
      <c r="X209" s="148"/>
      <c r="Y209" s="148"/>
      <c r="Z209" s="148"/>
    </row>
    <row r="210" spans="1:26" x14ac:dyDescent="0.25">
      <c r="A210" s="230"/>
      <c r="B210" s="123"/>
      <c r="C210" s="234"/>
      <c r="D210" s="253"/>
      <c r="E210" s="253"/>
      <c r="F210" s="253"/>
      <c r="G210" s="253"/>
      <c r="H210" s="253"/>
      <c r="I210" s="93"/>
      <c r="J210" s="233"/>
      <c r="K210" s="148"/>
      <c r="L210" s="148"/>
      <c r="M210" s="148"/>
      <c r="N210" s="148"/>
      <c r="O210" s="148"/>
      <c r="P210" s="148"/>
      <c r="Q210" s="148"/>
      <c r="R210" s="148"/>
      <c r="S210" s="148"/>
      <c r="T210" s="148"/>
      <c r="U210" s="148"/>
      <c r="V210" s="148"/>
      <c r="W210" s="148"/>
      <c r="X210" s="148"/>
      <c r="Y210" s="148"/>
      <c r="Z210" s="148"/>
    </row>
    <row r="211" spans="1:26" x14ac:dyDescent="0.25">
      <c r="A211" s="230"/>
      <c r="B211" s="123"/>
      <c r="C211" s="232" t="s">
        <v>726</v>
      </c>
      <c r="D211" s="231"/>
      <c r="E211" s="231" t="s">
        <v>1485</v>
      </c>
      <c r="F211" s="231" t="s">
        <v>712</v>
      </c>
      <c r="G211" s="231" t="s">
        <v>1486</v>
      </c>
      <c r="H211" s="253"/>
      <c r="I211" s="93"/>
      <c r="J211" s="233"/>
      <c r="K211" s="148"/>
      <c r="L211" s="148"/>
      <c r="M211" s="148"/>
      <c r="N211" s="148"/>
      <c r="O211" s="148"/>
      <c r="P211" s="148"/>
      <c r="Q211" s="148"/>
      <c r="R211" s="148"/>
      <c r="S211" s="148"/>
      <c r="T211" s="148"/>
      <c r="U211" s="148"/>
      <c r="V211" s="148"/>
      <c r="W211" s="148"/>
      <c r="X211" s="148"/>
      <c r="Y211" s="148"/>
      <c r="Z211" s="148"/>
    </row>
    <row r="212" spans="1:26" x14ac:dyDescent="0.25">
      <c r="A212" s="230"/>
      <c r="B212" s="49"/>
      <c r="C212" s="124" t="s">
        <v>1487</v>
      </c>
      <c r="D212" s="153">
        <f t="shared" ref="D212:D218" si="12">IF(E212="Justificado",0,1)</f>
        <v>1</v>
      </c>
      <c r="E212" s="126">
        <v>1</v>
      </c>
      <c r="F212" s="126"/>
      <c r="G212" s="127"/>
      <c r="H212" s="253"/>
      <c r="I212" s="93"/>
      <c r="J212" s="230"/>
      <c r="K212" s="148"/>
      <c r="L212" s="148"/>
      <c r="M212" s="148"/>
      <c r="N212" s="148"/>
      <c r="O212" s="148"/>
      <c r="P212" s="148"/>
      <c r="Q212" s="148"/>
      <c r="R212" s="148"/>
      <c r="S212" s="148"/>
      <c r="T212" s="148"/>
      <c r="U212" s="148"/>
      <c r="V212" s="148"/>
      <c r="W212" s="148"/>
      <c r="X212" s="148"/>
      <c r="Y212" s="148"/>
      <c r="Z212" s="148"/>
    </row>
    <row r="213" spans="1:26" ht="24" x14ac:dyDescent="0.25">
      <c r="A213" s="230"/>
      <c r="B213" s="49"/>
      <c r="C213" s="124" t="s">
        <v>1488</v>
      </c>
      <c r="D213" s="153">
        <f t="shared" si="12"/>
        <v>1</v>
      </c>
      <c r="E213" s="126">
        <v>1</v>
      </c>
      <c r="F213" s="126"/>
      <c r="G213" s="127"/>
      <c r="H213" s="253"/>
      <c r="I213" s="93"/>
      <c r="J213" s="230"/>
      <c r="K213" s="148"/>
      <c r="L213" s="148"/>
      <c r="M213" s="148"/>
      <c r="N213" s="148"/>
      <c r="O213" s="148"/>
      <c r="P213" s="148"/>
      <c r="Q213" s="148"/>
      <c r="R213" s="148"/>
      <c r="S213" s="148"/>
      <c r="T213" s="148"/>
      <c r="U213" s="148"/>
      <c r="V213" s="148"/>
      <c r="W213" s="148"/>
      <c r="X213" s="148"/>
      <c r="Y213" s="148"/>
      <c r="Z213" s="148"/>
    </row>
    <row r="214" spans="1:26" ht="24" x14ac:dyDescent="0.25">
      <c r="A214" s="230"/>
      <c r="B214" s="49"/>
      <c r="C214" s="128" t="s">
        <v>6133</v>
      </c>
      <c r="D214" s="153">
        <f t="shared" si="12"/>
        <v>1</v>
      </c>
      <c r="E214" s="126">
        <v>1</v>
      </c>
      <c r="F214" s="126"/>
      <c r="G214" s="127"/>
      <c r="H214" s="253"/>
      <c r="I214" s="93"/>
      <c r="J214" s="230"/>
      <c r="K214" s="148"/>
      <c r="L214" s="148"/>
      <c r="M214" s="148"/>
      <c r="N214" s="148"/>
      <c r="O214" s="148"/>
      <c r="P214" s="148"/>
      <c r="Q214" s="148"/>
      <c r="R214" s="148"/>
      <c r="S214" s="148"/>
      <c r="T214" s="148"/>
      <c r="U214" s="148"/>
      <c r="V214" s="148"/>
      <c r="W214" s="148"/>
      <c r="X214" s="148"/>
      <c r="Y214" s="148"/>
      <c r="Z214" s="148"/>
    </row>
    <row r="215" spans="1:26" ht="24" x14ac:dyDescent="0.25">
      <c r="A215" s="230"/>
      <c r="B215" s="49"/>
      <c r="C215" s="128" t="s">
        <v>6169</v>
      </c>
      <c r="D215" s="153">
        <f t="shared" si="12"/>
        <v>1</v>
      </c>
      <c r="E215" s="126">
        <v>1</v>
      </c>
      <c r="F215" s="126"/>
      <c r="G215" s="127"/>
      <c r="H215" s="253"/>
      <c r="I215" s="93"/>
      <c r="J215" s="230"/>
      <c r="K215" s="148"/>
      <c r="L215" s="148"/>
      <c r="M215" s="148"/>
      <c r="N215" s="148"/>
      <c r="O215" s="148"/>
      <c r="P215" s="148"/>
      <c r="Q215" s="148"/>
      <c r="R215" s="148"/>
      <c r="S215" s="148"/>
      <c r="T215" s="148"/>
      <c r="U215" s="148"/>
      <c r="V215" s="148"/>
      <c r="W215" s="148"/>
      <c r="X215" s="148"/>
      <c r="Y215" s="148"/>
      <c r="Z215" s="148"/>
    </row>
    <row r="216" spans="1:26" ht="36" x14ac:dyDescent="0.25">
      <c r="A216" s="230"/>
      <c r="B216" s="49"/>
      <c r="C216" s="128" t="s">
        <v>6170</v>
      </c>
      <c r="D216" s="153">
        <f t="shared" si="12"/>
        <v>1</v>
      </c>
      <c r="E216" s="126">
        <v>1</v>
      </c>
      <c r="F216" s="126"/>
      <c r="G216" s="127"/>
      <c r="H216" s="253"/>
      <c r="I216" s="93"/>
      <c r="J216" s="230"/>
      <c r="K216" s="148"/>
      <c r="L216" s="148"/>
      <c r="M216" s="148"/>
      <c r="N216" s="148"/>
      <c r="O216" s="148"/>
      <c r="P216" s="148"/>
      <c r="Q216" s="148"/>
      <c r="R216" s="148"/>
      <c r="S216" s="148"/>
      <c r="T216" s="148"/>
      <c r="U216" s="148"/>
      <c r="V216" s="148"/>
      <c r="W216" s="148"/>
      <c r="X216" s="148"/>
      <c r="Y216" s="148"/>
      <c r="Z216" s="148"/>
    </row>
    <row r="217" spans="1:26" x14ac:dyDescent="0.25">
      <c r="A217" s="230"/>
      <c r="B217" s="49"/>
      <c r="C217" s="128" t="s">
        <v>6171</v>
      </c>
      <c r="D217" s="153">
        <f t="shared" si="12"/>
        <v>1</v>
      </c>
      <c r="E217" s="126">
        <v>1</v>
      </c>
      <c r="F217" s="126"/>
      <c r="G217" s="127"/>
      <c r="H217" s="253"/>
      <c r="I217" s="93"/>
      <c r="J217" s="230"/>
      <c r="K217" s="148"/>
      <c r="L217" s="148"/>
      <c r="M217" s="148"/>
      <c r="N217" s="148"/>
      <c r="O217" s="148"/>
      <c r="P217" s="148"/>
      <c r="Q217" s="148"/>
      <c r="R217" s="148"/>
      <c r="S217" s="148"/>
      <c r="T217" s="148"/>
      <c r="U217" s="148"/>
      <c r="V217" s="148"/>
      <c r="W217" s="148"/>
      <c r="X217" s="148"/>
      <c r="Y217" s="148"/>
      <c r="Z217" s="148"/>
    </row>
    <row r="218" spans="1:26" x14ac:dyDescent="0.25">
      <c r="A218" s="230"/>
      <c r="B218" s="49"/>
      <c r="C218" s="128" t="s">
        <v>6172</v>
      </c>
      <c r="D218" s="153">
        <f t="shared" si="12"/>
        <v>1</v>
      </c>
      <c r="E218" s="126">
        <v>1</v>
      </c>
      <c r="F218" s="126"/>
      <c r="G218" s="127"/>
      <c r="H218" s="253"/>
      <c r="I218" s="93"/>
      <c r="J218" s="230"/>
      <c r="K218" s="148"/>
      <c r="L218" s="148"/>
      <c r="M218" s="148"/>
      <c r="N218" s="148"/>
      <c r="O218" s="148"/>
      <c r="P218" s="148"/>
      <c r="Q218" s="148"/>
      <c r="R218" s="148"/>
      <c r="S218" s="148"/>
      <c r="T218" s="148"/>
      <c r="U218" s="148"/>
      <c r="V218" s="148"/>
      <c r="W218" s="148"/>
      <c r="X218" s="148"/>
      <c r="Y218" s="148"/>
      <c r="Z218" s="148"/>
    </row>
    <row r="219" spans="1:26" x14ac:dyDescent="0.25">
      <c r="A219" s="230"/>
      <c r="B219" s="49"/>
      <c r="C219" s="128" t="s">
        <v>6173</v>
      </c>
      <c r="D219" s="153">
        <f t="shared" ref="D219:D221" si="13">IF(E219="Justificado",0,1)</f>
        <v>1</v>
      </c>
      <c r="E219" s="126">
        <v>1</v>
      </c>
      <c r="F219" s="126"/>
      <c r="G219" s="127"/>
      <c r="H219" s="253"/>
      <c r="I219" s="93"/>
      <c r="J219" s="230"/>
      <c r="K219" s="148"/>
      <c r="L219" s="148"/>
      <c r="M219" s="148"/>
      <c r="N219" s="148"/>
      <c r="O219" s="148"/>
      <c r="P219" s="148"/>
      <c r="Q219" s="148"/>
      <c r="R219" s="148"/>
      <c r="S219" s="148"/>
      <c r="T219" s="148"/>
      <c r="U219" s="148"/>
      <c r="V219" s="148"/>
      <c r="W219" s="148"/>
      <c r="X219" s="148"/>
      <c r="Y219" s="148"/>
      <c r="Z219" s="148"/>
    </row>
    <row r="220" spans="1:26" ht="36" x14ac:dyDescent="0.25">
      <c r="A220" s="230"/>
      <c r="B220" s="49"/>
      <c r="C220" s="128" t="s">
        <v>6174</v>
      </c>
      <c r="D220" s="153">
        <f t="shared" si="13"/>
        <v>1</v>
      </c>
      <c r="E220" s="126">
        <v>1</v>
      </c>
      <c r="F220" s="126"/>
      <c r="G220" s="127"/>
      <c r="H220" s="253"/>
      <c r="I220" s="129"/>
      <c r="J220" s="230"/>
      <c r="K220" s="148"/>
      <c r="L220" s="148"/>
      <c r="M220" s="148"/>
      <c r="N220" s="148"/>
      <c r="O220" s="148"/>
      <c r="P220" s="148"/>
      <c r="Q220" s="148"/>
      <c r="R220" s="148"/>
      <c r="S220" s="148"/>
      <c r="T220" s="148"/>
      <c r="U220" s="148"/>
      <c r="V220" s="148"/>
      <c r="W220" s="148"/>
      <c r="X220" s="148"/>
      <c r="Y220" s="148"/>
      <c r="Z220" s="148"/>
    </row>
    <row r="221" spans="1:26" ht="24" x14ac:dyDescent="0.25">
      <c r="A221" s="230"/>
      <c r="B221" s="49"/>
      <c r="C221" s="128" t="s">
        <v>6175</v>
      </c>
      <c r="D221" s="153">
        <f t="shared" si="13"/>
        <v>1</v>
      </c>
      <c r="E221" s="126">
        <v>1</v>
      </c>
      <c r="F221" s="126"/>
      <c r="G221" s="127"/>
      <c r="H221" s="253"/>
      <c r="I221" s="129"/>
      <c r="J221" s="230"/>
      <c r="K221" s="148"/>
      <c r="L221" s="148"/>
      <c r="M221" s="148"/>
      <c r="N221" s="148"/>
      <c r="O221" s="148"/>
      <c r="P221" s="148"/>
      <c r="Q221" s="148"/>
      <c r="R221" s="148"/>
      <c r="S221" s="148"/>
      <c r="T221" s="148"/>
      <c r="U221" s="148"/>
      <c r="V221" s="148"/>
      <c r="W221" s="148"/>
      <c r="X221" s="148"/>
      <c r="Y221" s="148"/>
      <c r="Z221" s="148"/>
    </row>
    <row r="222" spans="1:26" x14ac:dyDescent="0.25">
      <c r="A222" s="230"/>
      <c r="B222" s="49"/>
      <c r="C222" s="234"/>
      <c r="D222" s="253"/>
      <c r="E222" s="253"/>
      <c r="F222" s="253"/>
      <c r="G222" s="253"/>
      <c r="H222" s="253"/>
      <c r="I222" s="129"/>
      <c r="J222" s="230"/>
      <c r="K222" s="148"/>
      <c r="L222" s="148"/>
      <c r="M222" s="148"/>
      <c r="N222" s="148"/>
      <c r="O222" s="148"/>
      <c r="P222" s="148"/>
      <c r="Q222" s="148"/>
      <c r="R222" s="148"/>
      <c r="S222" s="148"/>
      <c r="T222" s="148"/>
      <c r="U222" s="148"/>
      <c r="V222" s="148"/>
      <c r="W222" s="148"/>
      <c r="X222" s="148"/>
      <c r="Y222" s="148"/>
      <c r="Z222" s="148"/>
    </row>
    <row r="223" spans="1:26" x14ac:dyDescent="0.25">
      <c r="A223" s="230"/>
      <c r="B223" s="49"/>
      <c r="C223" s="234" t="s">
        <v>1480</v>
      </c>
      <c r="D223" s="253"/>
      <c r="E223" s="253"/>
      <c r="F223" s="253"/>
      <c r="G223" s="253"/>
      <c r="H223" s="253"/>
      <c r="I223" s="129"/>
      <c r="J223" s="230"/>
      <c r="K223" s="148"/>
      <c r="L223" s="148"/>
      <c r="M223" s="148"/>
      <c r="N223" s="148"/>
      <c r="O223" s="148"/>
      <c r="P223" s="148"/>
      <c r="Q223" s="148"/>
      <c r="R223" s="148"/>
      <c r="S223" s="148"/>
      <c r="T223" s="148"/>
      <c r="U223" s="148"/>
      <c r="V223" s="148"/>
      <c r="W223" s="148"/>
      <c r="X223" s="148"/>
      <c r="Y223" s="148"/>
      <c r="Z223" s="148"/>
    </row>
    <row r="224" spans="1:26" x14ac:dyDescent="0.25">
      <c r="A224" s="230"/>
      <c r="B224" s="49"/>
      <c r="C224" s="234"/>
      <c r="D224" s="253"/>
      <c r="E224" s="253"/>
      <c r="F224" s="253"/>
      <c r="G224" s="253"/>
      <c r="H224" s="253"/>
      <c r="I224" s="129"/>
      <c r="J224" s="230"/>
      <c r="K224" s="148"/>
      <c r="L224" s="148"/>
      <c r="M224" s="148"/>
      <c r="N224" s="148"/>
      <c r="O224" s="148"/>
      <c r="P224" s="148"/>
      <c r="Q224" s="148"/>
      <c r="R224" s="148"/>
      <c r="S224" s="148"/>
      <c r="T224" s="148"/>
      <c r="U224" s="148"/>
      <c r="V224" s="148"/>
      <c r="W224" s="148"/>
      <c r="X224" s="148"/>
      <c r="Y224" s="148"/>
      <c r="Z224" s="148"/>
    </row>
    <row r="225" spans="1:26" x14ac:dyDescent="0.25">
      <c r="A225" s="230"/>
      <c r="B225" s="49"/>
      <c r="C225" s="232" t="s">
        <v>726</v>
      </c>
      <c r="D225" s="231"/>
      <c r="E225" s="231" t="s">
        <v>1485</v>
      </c>
      <c r="F225" s="231" t="s">
        <v>712</v>
      </c>
      <c r="G225" s="231" t="s">
        <v>1486</v>
      </c>
      <c r="H225" s="253"/>
      <c r="I225" s="129"/>
      <c r="J225" s="230"/>
      <c r="K225" s="148"/>
      <c r="L225" s="148"/>
      <c r="M225" s="148"/>
      <c r="N225" s="148"/>
      <c r="O225" s="148"/>
      <c r="P225" s="148"/>
      <c r="Q225" s="148"/>
      <c r="R225" s="148"/>
      <c r="S225" s="148"/>
      <c r="T225" s="148"/>
      <c r="U225" s="148"/>
      <c r="V225" s="148"/>
      <c r="W225" s="148"/>
      <c r="X225" s="148"/>
      <c r="Y225" s="148"/>
      <c r="Z225" s="148"/>
    </row>
    <row r="226" spans="1:26" x14ac:dyDescent="0.25">
      <c r="A226" s="230"/>
      <c r="B226" s="49"/>
      <c r="C226" s="130" t="s">
        <v>5660</v>
      </c>
      <c r="D226" s="153">
        <f t="shared" ref="D226:D232" si="14">IF(E226="Justificado",0,1)</f>
        <v>1</v>
      </c>
      <c r="E226" s="126">
        <v>1</v>
      </c>
      <c r="F226" s="126"/>
      <c r="G226" s="127"/>
      <c r="H226" s="253"/>
      <c r="I226" s="129"/>
      <c r="J226" s="230"/>
      <c r="K226" s="148"/>
      <c r="L226" s="148"/>
      <c r="M226" s="148"/>
      <c r="N226" s="148"/>
      <c r="O226" s="148"/>
      <c r="P226" s="148"/>
      <c r="Q226" s="148"/>
      <c r="R226" s="148"/>
      <c r="S226" s="148"/>
      <c r="T226" s="148"/>
      <c r="U226" s="148"/>
      <c r="V226" s="148"/>
      <c r="W226" s="148"/>
      <c r="X226" s="148"/>
      <c r="Y226" s="148"/>
      <c r="Z226" s="148"/>
    </row>
    <row r="227" spans="1:26" ht="36" x14ac:dyDescent="0.25">
      <c r="A227" s="230"/>
      <c r="B227" s="49"/>
      <c r="C227" s="124" t="s">
        <v>1608</v>
      </c>
      <c r="D227" s="153">
        <f t="shared" si="14"/>
        <v>1</v>
      </c>
      <c r="E227" s="126">
        <v>1</v>
      </c>
      <c r="F227" s="126"/>
      <c r="G227" s="127"/>
      <c r="H227" s="253"/>
      <c r="I227" s="129"/>
      <c r="J227" s="230"/>
      <c r="K227" s="148"/>
      <c r="L227" s="148"/>
      <c r="M227" s="148"/>
      <c r="N227" s="148"/>
      <c r="O227" s="148"/>
      <c r="P227" s="148"/>
      <c r="Q227" s="148"/>
      <c r="R227" s="148"/>
      <c r="S227" s="148"/>
      <c r="T227" s="148"/>
      <c r="U227" s="148"/>
      <c r="V227" s="148"/>
      <c r="W227" s="148"/>
      <c r="X227" s="148"/>
      <c r="Y227" s="148"/>
      <c r="Z227" s="148"/>
    </row>
    <row r="228" spans="1:26" ht="36" x14ac:dyDescent="0.25">
      <c r="A228" s="230"/>
      <c r="B228" s="49"/>
      <c r="C228" s="124" t="s">
        <v>1609</v>
      </c>
      <c r="D228" s="153">
        <f t="shared" si="14"/>
        <v>1</v>
      </c>
      <c r="E228" s="126">
        <v>1</v>
      </c>
      <c r="F228" s="126"/>
      <c r="G228" s="127"/>
      <c r="H228" s="253"/>
      <c r="I228" s="129"/>
      <c r="J228" s="230"/>
      <c r="K228" s="148"/>
      <c r="L228" s="148"/>
      <c r="M228" s="148"/>
      <c r="N228" s="148"/>
      <c r="O228" s="148"/>
      <c r="P228" s="148"/>
      <c r="Q228" s="148"/>
      <c r="R228" s="148"/>
      <c r="S228" s="148"/>
      <c r="T228" s="148"/>
      <c r="U228" s="148"/>
      <c r="V228" s="148"/>
      <c r="W228" s="148"/>
      <c r="X228" s="148"/>
      <c r="Y228" s="148"/>
      <c r="Z228" s="148"/>
    </row>
    <row r="229" spans="1:26" ht="36" x14ac:dyDescent="0.25">
      <c r="A229" s="230"/>
      <c r="B229" s="49"/>
      <c r="C229" s="124" t="s">
        <v>1610</v>
      </c>
      <c r="D229" s="153">
        <f t="shared" si="14"/>
        <v>1</v>
      </c>
      <c r="E229" s="126">
        <v>1</v>
      </c>
      <c r="F229" s="126"/>
      <c r="G229" s="127"/>
      <c r="H229" s="253"/>
      <c r="I229" s="129"/>
      <c r="J229" s="230"/>
      <c r="K229" s="148"/>
      <c r="L229" s="148"/>
      <c r="M229" s="148"/>
      <c r="N229" s="148"/>
      <c r="O229" s="148"/>
      <c r="P229" s="148"/>
      <c r="Q229" s="148"/>
      <c r="R229" s="148"/>
      <c r="S229" s="148"/>
      <c r="T229" s="148"/>
      <c r="U229" s="148"/>
      <c r="V229" s="148"/>
      <c r="W229" s="148"/>
      <c r="X229" s="148"/>
      <c r="Y229" s="148"/>
      <c r="Z229" s="148"/>
    </row>
    <row r="230" spans="1:26" ht="24" x14ac:dyDescent="0.25">
      <c r="A230" s="230"/>
      <c r="B230" s="49"/>
      <c r="C230" s="124" t="s">
        <v>1611</v>
      </c>
      <c r="D230" s="153">
        <f t="shared" si="14"/>
        <v>1</v>
      </c>
      <c r="E230" s="126">
        <v>1</v>
      </c>
      <c r="F230" s="126"/>
      <c r="G230" s="127"/>
      <c r="H230" s="253"/>
      <c r="I230" s="129"/>
      <c r="J230" s="230"/>
      <c r="K230" s="148"/>
      <c r="L230" s="148"/>
      <c r="M230" s="148"/>
      <c r="N230" s="148"/>
      <c r="O230" s="148"/>
      <c r="P230" s="148"/>
      <c r="Q230" s="148"/>
      <c r="R230" s="148"/>
      <c r="S230" s="148"/>
      <c r="T230" s="148"/>
      <c r="U230" s="148"/>
      <c r="V230" s="148"/>
      <c r="W230" s="148"/>
      <c r="X230" s="148"/>
      <c r="Y230" s="148"/>
      <c r="Z230" s="148"/>
    </row>
    <row r="231" spans="1:26" ht="24" x14ac:dyDescent="0.25">
      <c r="A231" s="230"/>
      <c r="B231" s="49"/>
      <c r="C231" s="124" t="s">
        <v>1612</v>
      </c>
      <c r="D231" s="153">
        <f t="shared" si="14"/>
        <v>1</v>
      </c>
      <c r="E231" s="126">
        <v>1</v>
      </c>
      <c r="F231" s="126"/>
      <c r="G231" s="127"/>
      <c r="H231" s="253"/>
      <c r="I231" s="129"/>
      <c r="J231" s="230"/>
      <c r="K231" s="148"/>
      <c r="L231" s="148"/>
      <c r="M231" s="148"/>
      <c r="N231" s="148"/>
      <c r="O231" s="148"/>
      <c r="P231" s="148"/>
      <c r="Q231" s="148"/>
      <c r="R231" s="148"/>
      <c r="S231" s="148"/>
      <c r="T231" s="148"/>
      <c r="U231" s="148"/>
      <c r="V231" s="148"/>
      <c r="W231" s="148"/>
      <c r="X231" s="148"/>
      <c r="Y231" s="148"/>
      <c r="Z231" s="148"/>
    </row>
    <row r="232" spans="1:26" ht="36" x14ac:dyDescent="0.25">
      <c r="A232" s="230"/>
      <c r="B232" s="49"/>
      <c r="C232" s="124" t="s">
        <v>1613</v>
      </c>
      <c r="D232" s="153">
        <f t="shared" si="14"/>
        <v>1</v>
      </c>
      <c r="E232" s="126">
        <v>1</v>
      </c>
      <c r="F232" s="126"/>
      <c r="G232" s="127"/>
      <c r="H232" s="253"/>
      <c r="I232" s="129"/>
      <c r="J232" s="230"/>
      <c r="K232" s="148"/>
      <c r="L232" s="148"/>
      <c r="M232" s="148"/>
      <c r="N232" s="148"/>
      <c r="O232" s="148"/>
      <c r="P232" s="148"/>
      <c r="Q232" s="148"/>
      <c r="R232" s="148"/>
      <c r="S232" s="148"/>
      <c r="T232" s="148"/>
      <c r="U232" s="148"/>
      <c r="V232" s="148"/>
      <c r="W232" s="148"/>
      <c r="X232" s="148"/>
      <c r="Y232" s="148"/>
      <c r="Z232" s="148"/>
    </row>
    <row r="233" spans="1:26" ht="36" x14ac:dyDescent="0.25">
      <c r="A233" s="230"/>
      <c r="B233" s="49"/>
      <c r="C233" s="130" t="s">
        <v>6030</v>
      </c>
      <c r="D233" s="153">
        <f t="shared" ref="D233:D234" si="15">IF(E233="Justificado",0,1)</f>
        <v>1</v>
      </c>
      <c r="E233" s="126">
        <v>1</v>
      </c>
      <c r="F233" s="126"/>
      <c r="G233" s="127"/>
      <c r="H233" s="253"/>
      <c r="I233" s="129"/>
      <c r="J233" s="230"/>
      <c r="K233" s="148"/>
      <c r="L233" s="148"/>
      <c r="M233" s="148"/>
      <c r="N233" s="148"/>
      <c r="O233" s="148"/>
      <c r="P233" s="148"/>
      <c r="Q233" s="148"/>
      <c r="R233" s="148"/>
      <c r="S233" s="148"/>
      <c r="T233" s="148"/>
      <c r="U233" s="148"/>
      <c r="V233" s="148"/>
      <c r="W233" s="148"/>
      <c r="X233" s="148"/>
      <c r="Y233" s="148"/>
      <c r="Z233" s="148"/>
    </row>
    <row r="234" spans="1:26" x14ac:dyDescent="0.25">
      <c r="A234" s="230"/>
      <c r="B234" s="49"/>
      <c r="C234" s="124" t="s">
        <v>1615</v>
      </c>
      <c r="D234" s="153">
        <f t="shared" si="15"/>
        <v>1</v>
      </c>
      <c r="E234" s="126">
        <v>1</v>
      </c>
      <c r="F234" s="126"/>
      <c r="G234" s="127"/>
      <c r="H234" s="253"/>
      <c r="I234" s="129"/>
      <c r="J234" s="230"/>
      <c r="K234" s="148"/>
      <c r="L234" s="148"/>
      <c r="M234" s="148"/>
      <c r="N234" s="148"/>
      <c r="O234" s="148"/>
      <c r="P234" s="148"/>
      <c r="Q234" s="148"/>
      <c r="R234" s="148"/>
      <c r="S234" s="148"/>
      <c r="T234" s="148"/>
      <c r="U234" s="148"/>
      <c r="V234" s="148"/>
      <c r="W234" s="148"/>
      <c r="X234" s="148"/>
      <c r="Y234" s="148"/>
      <c r="Z234" s="148"/>
    </row>
    <row r="235" spans="1:26" x14ac:dyDescent="0.25">
      <c r="A235" s="230"/>
      <c r="B235" s="97"/>
      <c r="C235" s="254"/>
      <c r="D235" s="255"/>
      <c r="E235" s="255"/>
      <c r="F235" s="255"/>
      <c r="G235" s="255"/>
      <c r="H235" s="255"/>
      <c r="I235" s="98"/>
      <c r="J235" s="230"/>
      <c r="K235" s="148"/>
      <c r="L235" s="148"/>
      <c r="M235" s="148"/>
      <c r="N235" s="148"/>
      <c r="O235" s="148"/>
      <c r="P235" s="148"/>
      <c r="Q235" s="148"/>
      <c r="R235" s="148"/>
      <c r="S235" s="148"/>
      <c r="T235" s="148"/>
      <c r="U235" s="148"/>
      <c r="V235" s="148"/>
      <c r="W235" s="148"/>
      <c r="X235" s="148"/>
      <c r="Y235" s="148"/>
      <c r="Z235" s="148"/>
    </row>
    <row r="236" spans="1:26" x14ac:dyDescent="0.25">
      <c r="A236" s="230"/>
      <c r="B236" s="230"/>
      <c r="C236" s="256"/>
      <c r="D236" s="230"/>
      <c r="E236" s="230"/>
      <c r="F236" s="230"/>
      <c r="G236" s="230"/>
      <c r="H236" s="230"/>
      <c r="I236" s="230"/>
      <c r="J236" s="230"/>
      <c r="K236" s="148"/>
      <c r="L236" s="148"/>
      <c r="M236" s="148"/>
      <c r="N236" s="148"/>
      <c r="O236" s="148"/>
      <c r="P236" s="148"/>
      <c r="Q236" s="148"/>
      <c r="R236" s="148"/>
      <c r="S236" s="148"/>
      <c r="T236" s="148"/>
      <c r="U236" s="148"/>
      <c r="V236" s="148"/>
      <c r="W236" s="148"/>
      <c r="X236" s="148"/>
      <c r="Y236" s="148"/>
      <c r="Z236" s="148"/>
    </row>
    <row r="237" spans="1:26" x14ac:dyDescent="0.25">
      <c r="A237" s="230"/>
      <c r="B237" s="230"/>
      <c r="C237" s="256"/>
      <c r="D237" s="230"/>
      <c r="E237" s="230"/>
      <c r="F237" s="230"/>
      <c r="G237" s="230"/>
      <c r="H237" s="230"/>
      <c r="I237" s="230"/>
      <c r="J237" s="230"/>
      <c r="K237" s="148"/>
      <c r="L237" s="148"/>
      <c r="M237" s="148"/>
      <c r="N237" s="148"/>
      <c r="O237" s="148"/>
      <c r="P237" s="148"/>
      <c r="Q237" s="148"/>
      <c r="R237" s="148"/>
      <c r="S237" s="148"/>
      <c r="T237" s="148"/>
      <c r="U237" s="148"/>
      <c r="V237" s="148"/>
      <c r="W237" s="148"/>
      <c r="X237" s="148"/>
      <c r="Y237" s="148"/>
      <c r="Z237" s="148"/>
    </row>
    <row r="238" spans="1:26" x14ac:dyDescent="0.25">
      <c r="A238" s="230"/>
      <c r="B238" s="230"/>
      <c r="C238" s="256"/>
      <c r="D238" s="230"/>
      <c r="E238" s="230"/>
      <c r="F238" s="230"/>
      <c r="G238" s="230"/>
      <c r="H238" s="230"/>
      <c r="I238" s="230"/>
      <c r="J238" s="230"/>
      <c r="K238" s="148"/>
      <c r="L238" s="148"/>
      <c r="M238" s="148"/>
      <c r="N238" s="148"/>
      <c r="O238" s="148"/>
      <c r="P238" s="148"/>
      <c r="Q238" s="148"/>
      <c r="R238" s="148"/>
      <c r="S238" s="148"/>
      <c r="T238" s="148"/>
      <c r="U238" s="148"/>
      <c r="V238" s="148"/>
      <c r="W238" s="148"/>
      <c r="X238" s="148"/>
      <c r="Y238" s="148"/>
      <c r="Z238" s="148"/>
    </row>
    <row r="239" spans="1:26" x14ac:dyDescent="0.25">
      <c r="A239" s="230"/>
      <c r="B239" s="230"/>
      <c r="C239" s="256"/>
      <c r="D239" s="230"/>
      <c r="E239" s="230"/>
      <c r="F239" s="230"/>
      <c r="G239" s="230"/>
      <c r="H239" s="230"/>
      <c r="I239" s="230"/>
      <c r="J239" s="230"/>
      <c r="K239" s="148"/>
      <c r="L239" s="148"/>
      <c r="M239" s="148"/>
      <c r="N239" s="148"/>
      <c r="O239" s="148"/>
      <c r="P239" s="148"/>
      <c r="Q239" s="148"/>
      <c r="R239" s="148"/>
      <c r="S239" s="148"/>
      <c r="T239" s="148"/>
      <c r="U239" s="148"/>
      <c r="V239" s="148"/>
      <c r="W239" s="148"/>
      <c r="X239" s="148"/>
      <c r="Y239" s="148"/>
      <c r="Z239" s="148"/>
    </row>
    <row r="240" spans="1:26" x14ac:dyDescent="0.25">
      <c r="A240" s="230"/>
      <c r="B240" s="230"/>
      <c r="C240" s="256"/>
      <c r="D240" s="230"/>
      <c r="E240" s="230"/>
      <c r="F240" s="230"/>
      <c r="G240" s="230"/>
      <c r="H240" s="230"/>
      <c r="I240" s="230"/>
      <c r="J240" s="230"/>
      <c r="K240" s="148"/>
      <c r="L240" s="148"/>
      <c r="M240" s="148"/>
      <c r="N240" s="148"/>
      <c r="O240" s="148"/>
      <c r="P240" s="148"/>
      <c r="Q240" s="148"/>
      <c r="R240" s="148"/>
      <c r="S240" s="148"/>
      <c r="T240" s="148"/>
      <c r="U240" s="148"/>
      <c r="V240" s="148"/>
      <c r="W240" s="148"/>
      <c r="X240" s="148"/>
      <c r="Y240" s="148"/>
      <c r="Z240" s="148"/>
    </row>
    <row r="241" spans="1:26" x14ac:dyDescent="0.25">
      <c r="A241" s="230"/>
      <c r="B241" s="230"/>
      <c r="C241" s="256"/>
      <c r="D241" s="230"/>
      <c r="E241" s="230"/>
      <c r="F241" s="230"/>
      <c r="G241" s="230"/>
      <c r="H241" s="230"/>
      <c r="I241" s="230"/>
      <c r="J241" s="230"/>
      <c r="K241" s="148"/>
      <c r="L241" s="148"/>
      <c r="M241" s="148"/>
      <c r="N241" s="148"/>
      <c r="O241" s="148"/>
      <c r="P241" s="148"/>
      <c r="Q241" s="148"/>
      <c r="R241" s="148"/>
      <c r="S241" s="148"/>
      <c r="T241" s="148"/>
      <c r="U241" s="148"/>
      <c r="V241" s="148"/>
      <c r="W241" s="148"/>
      <c r="X241" s="148"/>
      <c r="Y241" s="148"/>
      <c r="Z241" s="148"/>
    </row>
    <row r="242" spans="1:26" ht="18.75" x14ac:dyDescent="0.25">
      <c r="A242" s="234"/>
      <c r="B242" s="407" t="s">
        <v>6176</v>
      </c>
      <c r="C242" s="408"/>
      <c r="D242" s="408"/>
      <c r="E242" s="408"/>
      <c r="F242" s="408"/>
      <c r="G242" s="408"/>
      <c r="H242" s="408"/>
      <c r="I242" s="243"/>
      <c r="J242" s="233"/>
      <c r="K242" s="105"/>
      <c r="L242" s="105"/>
      <c r="M242" s="105"/>
      <c r="N242" s="105"/>
      <c r="O242" s="105"/>
      <c r="P242" s="105"/>
      <c r="Q242" s="105"/>
      <c r="R242" s="105"/>
      <c r="S242" s="105"/>
      <c r="T242" s="105"/>
      <c r="U242" s="105"/>
      <c r="V242" s="105"/>
      <c r="W242" s="105"/>
      <c r="X242" s="105"/>
      <c r="Y242" s="105"/>
      <c r="Z242" s="105"/>
    </row>
    <row r="243" spans="1:26" x14ac:dyDescent="0.25">
      <c r="A243" s="234"/>
      <c r="B243" s="232"/>
      <c r="C243" s="232"/>
      <c r="D243" s="232"/>
      <c r="E243" s="232"/>
      <c r="F243" s="232"/>
      <c r="G243" s="232"/>
      <c r="H243" s="232"/>
      <c r="I243" s="232"/>
      <c r="J243" s="233"/>
      <c r="K243" s="105"/>
      <c r="L243" s="105"/>
      <c r="M243" s="105"/>
      <c r="N243" s="105"/>
      <c r="O243" s="105"/>
      <c r="P243" s="105"/>
      <c r="Q243" s="105"/>
      <c r="R243" s="105"/>
      <c r="S243" s="105"/>
      <c r="T243" s="105"/>
      <c r="U243" s="105"/>
      <c r="V243" s="105"/>
      <c r="W243" s="105"/>
      <c r="X243" s="105"/>
      <c r="Y243" s="105"/>
      <c r="Z243" s="105"/>
    </row>
    <row r="244" spans="1:26" x14ac:dyDescent="0.25">
      <c r="A244" s="234"/>
      <c r="B244" s="232"/>
      <c r="C244" s="244" t="s">
        <v>1478</v>
      </c>
      <c r="D244" s="244"/>
      <c r="E244" s="245">
        <f>IF(SUM(D253:D268)=0,"NA",SUM(E253:E268)/SUM(D253:D268))</f>
        <v>1</v>
      </c>
      <c r="F244" s="246"/>
      <c r="G244" s="248"/>
      <c r="H244" s="234"/>
      <c r="I244" s="232"/>
      <c r="J244" s="233"/>
      <c r="K244" s="105"/>
      <c r="L244" s="105"/>
      <c r="M244" s="105"/>
      <c r="N244" s="105"/>
      <c r="O244" s="105"/>
      <c r="P244" s="105"/>
      <c r="Q244" s="105"/>
      <c r="R244" s="105"/>
      <c r="S244" s="105"/>
      <c r="T244" s="105"/>
      <c r="U244" s="105"/>
      <c r="V244" s="105"/>
      <c r="W244" s="105"/>
      <c r="X244" s="105"/>
      <c r="Y244" s="105"/>
      <c r="Z244" s="105"/>
    </row>
    <row r="245" spans="1:26" x14ac:dyDescent="0.25">
      <c r="A245" s="234"/>
      <c r="B245" s="234"/>
      <c r="C245" s="244" t="s">
        <v>1480</v>
      </c>
      <c r="D245" s="244"/>
      <c r="E245" s="245">
        <f>IF(SUM(D253:D268)=0,"NA",SUM(E273:E281)/SUM(D273:D281))</f>
        <v>1</v>
      </c>
      <c r="F245" s="246"/>
      <c r="G245" s="248"/>
      <c r="H245" s="234"/>
      <c r="I245" s="232"/>
      <c r="J245" s="233"/>
      <c r="K245" s="105"/>
      <c r="L245" s="105"/>
      <c r="M245" s="105"/>
      <c r="N245" s="105"/>
      <c r="O245" s="105"/>
      <c r="P245" s="105"/>
      <c r="Q245" s="105"/>
      <c r="R245" s="105"/>
      <c r="S245" s="105"/>
      <c r="T245" s="105"/>
      <c r="U245" s="105"/>
      <c r="V245" s="105"/>
      <c r="W245" s="105"/>
      <c r="X245" s="105"/>
      <c r="Y245" s="105"/>
      <c r="Z245" s="105"/>
    </row>
    <row r="246" spans="1:26" x14ac:dyDescent="0.25">
      <c r="A246" s="234"/>
      <c r="B246" s="234"/>
      <c r="C246" s="244" t="s">
        <v>1482</v>
      </c>
      <c r="D246" s="244"/>
      <c r="E246" s="177">
        <f>IF(SUM(D253:D268)=0,"NA",E244*0.6+E245*0.4)</f>
        <v>1</v>
      </c>
      <c r="F246" s="249"/>
      <c r="G246" s="235" t="s">
        <v>3917</v>
      </c>
      <c r="H246" s="234"/>
      <c r="I246" s="232"/>
      <c r="J246" s="233"/>
      <c r="K246" s="105"/>
      <c r="L246" s="105"/>
      <c r="M246" s="105"/>
      <c r="N246" s="105"/>
      <c r="O246" s="105"/>
      <c r="P246" s="105"/>
      <c r="Q246" s="105"/>
      <c r="R246" s="105"/>
      <c r="S246" s="105"/>
      <c r="T246" s="105"/>
      <c r="U246" s="105"/>
      <c r="V246" s="105"/>
      <c r="W246" s="105"/>
      <c r="X246" s="105"/>
      <c r="Y246" s="105"/>
      <c r="Z246" s="105"/>
    </row>
    <row r="247" spans="1:26" x14ac:dyDescent="0.25">
      <c r="A247" s="234"/>
      <c r="B247" s="234"/>
      <c r="C247" s="234"/>
      <c r="D247" s="234"/>
      <c r="E247" s="236"/>
      <c r="F247" s="236"/>
      <c r="G247" s="234"/>
      <c r="H247" s="234"/>
      <c r="I247" s="232"/>
      <c r="J247" s="233"/>
      <c r="K247" s="105"/>
      <c r="L247" s="105"/>
      <c r="M247" s="105"/>
      <c r="N247" s="105"/>
      <c r="O247" s="105"/>
      <c r="P247" s="105"/>
      <c r="Q247" s="105"/>
      <c r="R247" s="105"/>
      <c r="S247" s="105"/>
      <c r="T247" s="105"/>
      <c r="U247" s="105"/>
      <c r="V247" s="105"/>
      <c r="W247" s="105"/>
      <c r="X247" s="105"/>
      <c r="Y247" s="105"/>
      <c r="Z247" s="105"/>
    </row>
    <row r="248" spans="1:26" x14ac:dyDescent="0.25">
      <c r="A248" s="230"/>
      <c r="B248" s="231"/>
      <c r="C248" s="232"/>
      <c r="D248" s="231"/>
      <c r="E248" s="231"/>
      <c r="F248" s="231"/>
      <c r="G248" s="231"/>
      <c r="H248" s="232"/>
      <c r="I248" s="232"/>
      <c r="J248" s="233"/>
      <c r="K248" s="148"/>
      <c r="L248" s="148"/>
      <c r="M248" s="148"/>
      <c r="N248" s="148"/>
      <c r="O248" s="148"/>
      <c r="P248" s="148"/>
      <c r="Q248" s="148"/>
      <c r="R248" s="148"/>
      <c r="S248" s="148"/>
      <c r="T248" s="148"/>
      <c r="U248" s="148"/>
      <c r="V248" s="148"/>
      <c r="W248" s="148"/>
      <c r="X248" s="148"/>
      <c r="Y248" s="148"/>
      <c r="Z248" s="148"/>
    </row>
    <row r="249" spans="1:26" x14ac:dyDescent="0.25">
      <c r="A249" s="230"/>
      <c r="B249" s="91"/>
      <c r="C249" s="251"/>
      <c r="D249" s="252"/>
      <c r="E249" s="409"/>
      <c r="F249" s="410"/>
      <c r="G249" s="410"/>
      <c r="H249" s="252"/>
      <c r="I249" s="92"/>
      <c r="J249" s="233"/>
      <c r="K249" s="148"/>
      <c r="L249" s="148"/>
      <c r="M249" s="148"/>
      <c r="N249" s="148"/>
      <c r="O249" s="148"/>
      <c r="P249" s="148"/>
      <c r="Q249" s="148"/>
      <c r="R249" s="148"/>
      <c r="S249" s="148"/>
      <c r="T249" s="148"/>
      <c r="U249" s="148"/>
      <c r="V249" s="148"/>
      <c r="W249" s="148"/>
      <c r="X249" s="148"/>
      <c r="Y249" s="148"/>
      <c r="Z249" s="148"/>
    </row>
    <row r="250" spans="1:26" x14ac:dyDescent="0.25">
      <c r="A250" s="230"/>
      <c r="B250" s="49"/>
      <c r="C250" s="234" t="s">
        <v>1484</v>
      </c>
      <c r="D250" s="253"/>
      <c r="E250" s="253"/>
      <c r="F250" s="253"/>
      <c r="G250" s="253"/>
      <c r="H250" s="253"/>
      <c r="I250" s="93"/>
      <c r="J250" s="233"/>
      <c r="K250" s="148"/>
      <c r="L250" s="148"/>
      <c r="M250" s="148"/>
      <c r="N250" s="148"/>
      <c r="O250" s="148"/>
      <c r="P250" s="148"/>
      <c r="Q250" s="148"/>
      <c r="R250" s="148"/>
      <c r="S250" s="148"/>
      <c r="T250" s="148"/>
      <c r="U250" s="148"/>
      <c r="V250" s="148"/>
      <c r="W250" s="148"/>
      <c r="X250" s="148"/>
      <c r="Y250" s="148"/>
      <c r="Z250" s="148"/>
    </row>
    <row r="251" spans="1:26" x14ac:dyDescent="0.25">
      <c r="A251" s="230"/>
      <c r="B251" s="123"/>
      <c r="C251" s="234"/>
      <c r="D251" s="253"/>
      <c r="E251" s="253"/>
      <c r="F251" s="253"/>
      <c r="G251" s="253"/>
      <c r="H251" s="253"/>
      <c r="I251" s="93"/>
      <c r="J251" s="233"/>
      <c r="K251" s="148"/>
      <c r="L251" s="148"/>
      <c r="M251" s="148"/>
      <c r="N251" s="148"/>
      <c r="O251" s="148"/>
      <c r="P251" s="148"/>
      <c r="Q251" s="148"/>
      <c r="R251" s="148"/>
      <c r="S251" s="148"/>
      <c r="T251" s="148"/>
      <c r="U251" s="148"/>
      <c r="V251" s="148"/>
      <c r="W251" s="148"/>
      <c r="X251" s="148"/>
      <c r="Y251" s="148"/>
      <c r="Z251" s="148"/>
    </row>
    <row r="252" spans="1:26" x14ac:dyDescent="0.25">
      <c r="A252" s="230"/>
      <c r="B252" s="123"/>
      <c r="C252" s="232" t="s">
        <v>726</v>
      </c>
      <c r="D252" s="231"/>
      <c r="E252" s="231" t="s">
        <v>1485</v>
      </c>
      <c r="F252" s="231" t="s">
        <v>712</v>
      </c>
      <c r="G252" s="231" t="s">
        <v>1486</v>
      </c>
      <c r="H252" s="253"/>
      <c r="I252" s="93"/>
      <c r="J252" s="233"/>
      <c r="K252" s="148"/>
      <c r="L252" s="148"/>
      <c r="M252" s="148"/>
      <c r="N252" s="148"/>
      <c r="O252" s="148"/>
      <c r="P252" s="148"/>
      <c r="Q252" s="148"/>
      <c r="R252" s="148"/>
      <c r="S252" s="148"/>
      <c r="T252" s="148"/>
      <c r="U252" s="148"/>
      <c r="V252" s="148"/>
      <c r="W252" s="148"/>
      <c r="X252" s="148"/>
      <c r="Y252" s="148"/>
      <c r="Z252" s="148"/>
    </row>
    <row r="253" spans="1:26" x14ac:dyDescent="0.25">
      <c r="A253" s="230"/>
      <c r="B253" s="49"/>
      <c r="C253" s="124" t="s">
        <v>1487</v>
      </c>
      <c r="D253" s="153">
        <f t="shared" ref="D253:D268" si="16">IF(E253="Justificado",0,1)</f>
        <v>1</v>
      </c>
      <c r="E253" s="126">
        <v>1</v>
      </c>
      <c r="F253" s="126"/>
      <c r="G253" s="127"/>
      <c r="H253" s="253"/>
      <c r="I253" s="93"/>
      <c r="J253" s="230"/>
      <c r="K253" s="148"/>
      <c r="L253" s="148"/>
      <c r="M253" s="148"/>
      <c r="N253" s="148"/>
      <c r="O253" s="148"/>
      <c r="P253" s="148"/>
      <c r="Q253" s="148"/>
      <c r="R253" s="148"/>
      <c r="S253" s="148"/>
      <c r="T253" s="148"/>
      <c r="U253" s="148"/>
      <c r="V253" s="148"/>
      <c r="W253" s="148"/>
      <c r="X253" s="148"/>
      <c r="Y253" s="148"/>
      <c r="Z253" s="148"/>
    </row>
    <row r="254" spans="1:26" ht="24" x14ac:dyDescent="0.25">
      <c r="A254" s="230"/>
      <c r="B254" s="49"/>
      <c r="C254" s="124" t="s">
        <v>1488</v>
      </c>
      <c r="D254" s="153">
        <f t="shared" si="16"/>
        <v>1</v>
      </c>
      <c r="E254" s="126">
        <v>1</v>
      </c>
      <c r="F254" s="126"/>
      <c r="G254" s="127"/>
      <c r="H254" s="253"/>
      <c r="I254" s="93"/>
      <c r="J254" s="230"/>
      <c r="K254" s="148"/>
      <c r="L254" s="148"/>
      <c r="M254" s="148"/>
      <c r="N254" s="148"/>
      <c r="O254" s="148"/>
      <c r="P254" s="148"/>
      <c r="Q254" s="148"/>
      <c r="R254" s="148"/>
      <c r="S254" s="148"/>
      <c r="T254" s="148"/>
      <c r="U254" s="148"/>
      <c r="V254" s="148"/>
      <c r="W254" s="148"/>
      <c r="X254" s="148"/>
      <c r="Y254" s="148"/>
      <c r="Z254" s="148"/>
    </row>
    <row r="255" spans="1:26" ht="24" x14ac:dyDescent="0.25">
      <c r="A255" s="230"/>
      <c r="B255" s="49"/>
      <c r="C255" s="128" t="s">
        <v>6133</v>
      </c>
      <c r="D255" s="153">
        <f t="shared" si="16"/>
        <v>1</v>
      </c>
      <c r="E255" s="126">
        <v>1</v>
      </c>
      <c r="F255" s="126"/>
      <c r="G255" s="127"/>
      <c r="H255" s="253"/>
      <c r="I255" s="93"/>
      <c r="J255" s="230"/>
      <c r="K255" s="148"/>
      <c r="L255" s="148"/>
      <c r="M255" s="148"/>
      <c r="N255" s="148"/>
      <c r="O255" s="148"/>
      <c r="P255" s="148"/>
      <c r="Q255" s="148"/>
      <c r="R255" s="148"/>
      <c r="S255" s="148"/>
      <c r="T255" s="148"/>
      <c r="U255" s="148"/>
      <c r="V255" s="148"/>
      <c r="W255" s="148"/>
      <c r="X255" s="148"/>
      <c r="Y255" s="148"/>
      <c r="Z255" s="148"/>
    </row>
    <row r="256" spans="1:26" ht="24" x14ac:dyDescent="0.25">
      <c r="A256" s="230"/>
      <c r="B256" s="49"/>
      <c r="C256" s="128" t="s">
        <v>6169</v>
      </c>
      <c r="D256" s="153">
        <f t="shared" si="16"/>
        <v>1</v>
      </c>
      <c r="E256" s="126">
        <v>1</v>
      </c>
      <c r="F256" s="126"/>
      <c r="G256" s="127"/>
      <c r="H256" s="253"/>
      <c r="I256" s="93"/>
      <c r="J256" s="230"/>
      <c r="K256" s="148"/>
      <c r="L256" s="148"/>
      <c r="M256" s="148"/>
      <c r="N256" s="148"/>
      <c r="O256" s="148"/>
      <c r="P256" s="148"/>
      <c r="Q256" s="148"/>
      <c r="R256" s="148"/>
      <c r="S256" s="148"/>
      <c r="T256" s="148"/>
      <c r="U256" s="148"/>
      <c r="V256" s="148"/>
      <c r="W256" s="148"/>
      <c r="X256" s="148"/>
      <c r="Y256" s="148"/>
      <c r="Z256" s="148"/>
    </row>
    <row r="257" spans="1:26" x14ac:dyDescent="0.25">
      <c r="A257" s="230"/>
      <c r="B257" s="49"/>
      <c r="C257" s="128" t="s">
        <v>6177</v>
      </c>
      <c r="D257" s="153">
        <f t="shared" si="16"/>
        <v>1</v>
      </c>
      <c r="E257" s="126">
        <v>1</v>
      </c>
      <c r="F257" s="126"/>
      <c r="G257" s="127"/>
      <c r="H257" s="253"/>
      <c r="I257" s="93"/>
      <c r="J257" s="230"/>
      <c r="K257" s="148"/>
      <c r="L257" s="148"/>
      <c r="M257" s="148"/>
      <c r="N257" s="148"/>
      <c r="O257" s="148"/>
      <c r="P257" s="148"/>
      <c r="Q257" s="148"/>
      <c r="R257" s="148"/>
      <c r="S257" s="148"/>
      <c r="T257" s="148"/>
      <c r="U257" s="148"/>
      <c r="V257" s="148"/>
      <c r="W257" s="148"/>
      <c r="X257" s="148"/>
      <c r="Y257" s="148"/>
      <c r="Z257" s="148"/>
    </row>
    <row r="258" spans="1:26" ht="24" x14ac:dyDescent="0.25">
      <c r="A258" s="230"/>
      <c r="B258" s="49"/>
      <c r="C258" s="128" t="s">
        <v>6178</v>
      </c>
      <c r="D258" s="153">
        <f t="shared" si="16"/>
        <v>1</v>
      </c>
      <c r="E258" s="126">
        <v>1</v>
      </c>
      <c r="F258" s="126"/>
      <c r="G258" s="127"/>
      <c r="H258" s="253"/>
      <c r="I258" s="93"/>
      <c r="J258" s="230"/>
      <c r="K258" s="148"/>
      <c r="L258" s="148"/>
      <c r="M258" s="148"/>
      <c r="N258" s="148"/>
      <c r="O258" s="148"/>
      <c r="P258" s="148"/>
      <c r="Q258" s="148"/>
      <c r="R258" s="148"/>
      <c r="S258" s="148"/>
      <c r="T258" s="148"/>
      <c r="U258" s="148"/>
      <c r="V258" s="148"/>
      <c r="W258" s="148"/>
      <c r="X258" s="148"/>
      <c r="Y258" s="148"/>
      <c r="Z258" s="148"/>
    </row>
    <row r="259" spans="1:26" ht="24" x14ac:dyDescent="0.25">
      <c r="A259" s="230"/>
      <c r="B259" s="49"/>
      <c r="C259" s="128" t="s">
        <v>6179</v>
      </c>
      <c r="D259" s="153">
        <f t="shared" si="16"/>
        <v>1</v>
      </c>
      <c r="E259" s="126">
        <v>1</v>
      </c>
      <c r="F259" s="126"/>
      <c r="G259" s="127"/>
      <c r="H259" s="253"/>
      <c r="I259" s="93"/>
      <c r="J259" s="230"/>
      <c r="K259" s="148"/>
      <c r="L259" s="148"/>
      <c r="M259" s="148"/>
      <c r="N259" s="148"/>
      <c r="O259" s="148"/>
      <c r="P259" s="148"/>
      <c r="Q259" s="148"/>
      <c r="R259" s="148"/>
      <c r="S259" s="148"/>
      <c r="T259" s="148"/>
      <c r="U259" s="148"/>
      <c r="V259" s="148"/>
      <c r="W259" s="148"/>
      <c r="X259" s="148"/>
      <c r="Y259" s="148"/>
      <c r="Z259" s="148"/>
    </row>
    <row r="260" spans="1:26" x14ac:dyDescent="0.25">
      <c r="A260" s="230"/>
      <c r="B260" s="49"/>
      <c r="C260" s="128" t="s">
        <v>6180</v>
      </c>
      <c r="D260" s="153">
        <f t="shared" si="16"/>
        <v>1</v>
      </c>
      <c r="E260" s="126">
        <v>1</v>
      </c>
      <c r="F260" s="126"/>
      <c r="G260" s="127"/>
      <c r="H260" s="253"/>
      <c r="I260" s="93"/>
      <c r="J260" s="230"/>
      <c r="K260" s="148"/>
      <c r="L260" s="148"/>
      <c r="M260" s="148"/>
      <c r="N260" s="148"/>
      <c r="O260" s="148"/>
      <c r="P260" s="148"/>
      <c r="Q260" s="148"/>
      <c r="R260" s="148"/>
      <c r="S260" s="148"/>
      <c r="T260" s="148"/>
      <c r="U260" s="148"/>
      <c r="V260" s="148"/>
      <c r="W260" s="148"/>
      <c r="X260" s="148"/>
      <c r="Y260" s="148"/>
      <c r="Z260" s="148"/>
    </row>
    <row r="261" spans="1:26" ht="24" x14ac:dyDescent="0.25">
      <c r="A261" s="230"/>
      <c r="B261" s="49"/>
      <c r="C261" s="128" t="s">
        <v>6181</v>
      </c>
      <c r="D261" s="153">
        <f t="shared" si="16"/>
        <v>1</v>
      </c>
      <c r="E261" s="126">
        <v>1</v>
      </c>
      <c r="F261" s="126"/>
      <c r="G261" s="127"/>
      <c r="H261" s="253"/>
      <c r="I261" s="93"/>
      <c r="J261" s="230"/>
      <c r="K261" s="148"/>
      <c r="L261" s="148"/>
      <c r="M261" s="148"/>
      <c r="N261" s="148"/>
      <c r="O261" s="148"/>
      <c r="P261" s="148"/>
      <c r="Q261" s="148"/>
      <c r="R261" s="148"/>
      <c r="S261" s="148"/>
      <c r="T261" s="148"/>
      <c r="U261" s="148"/>
      <c r="V261" s="148"/>
      <c r="W261" s="148"/>
      <c r="X261" s="148"/>
      <c r="Y261" s="148"/>
      <c r="Z261" s="148"/>
    </row>
    <row r="262" spans="1:26" ht="24" x14ac:dyDescent="0.25">
      <c r="A262" s="230"/>
      <c r="B262" s="49"/>
      <c r="C262" s="128" t="s">
        <v>6182</v>
      </c>
      <c r="D262" s="153">
        <f t="shared" si="16"/>
        <v>1</v>
      </c>
      <c r="E262" s="126">
        <v>1</v>
      </c>
      <c r="F262" s="126"/>
      <c r="G262" s="127"/>
      <c r="H262" s="253"/>
      <c r="I262" s="93"/>
      <c r="J262" s="230"/>
      <c r="K262" s="148"/>
      <c r="L262" s="148"/>
      <c r="M262" s="148"/>
      <c r="N262" s="148"/>
      <c r="O262" s="148"/>
      <c r="P262" s="148"/>
      <c r="Q262" s="148"/>
      <c r="R262" s="148"/>
      <c r="S262" s="148"/>
      <c r="T262" s="148"/>
      <c r="U262" s="148"/>
      <c r="V262" s="148"/>
      <c r="W262" s="148"/>
      <c r="X262" s="148"/>
      <c r="Y262" s="148"/>
      <c r="Z262" s="148"/>
    </row>
    <row r="263" spans="1:26" x14ac:dyDescent="0.25">
      <c r="A263" s="230"/>
      <c r="B263" s="49"/>
      <c r="C263" s="128" t="s">
        <v>6183</v>
      </c>
      <c r="D263" s="153">
        <f t="shared" si="16"/>
        <v>1</v>
      </c>
      <c r="E263" s="126">
        <v>1</v>
      </c>
      <c r="F263" s="126"/>
      <c r="G263" s="127"/>
      <c r="H263" s="253"/>
      <c r="I263" s="93"/>
      <c r="J263" s="230"/>
      <c r="K263" s="148"/>
      <c r="L263" s="148"/>
      <c r="M263" s="148"/>
      <c r="N263" s="148"/>
      <c r="O263" s="148"/>
      <c r="P263" s="148"/>
      <c r="Q263" s="148"/>
      <c r="R263" s="148"/>
      <c r="S263" s="148"/>
      <c r="T263" s="148"/>
      <c r="U263" s="148"/>
      <c r="V263" s="148"/>
      <c r="W263" s="148"/>
      <c r="X263" s="148"/>
      <c r="Y263" s="148"/>
      <c r="Z263" s="148"/>
    </row>
    <row r="264" spans="1:26" ht="48" x14ac:dyDescent="0.25">
      <c r="A264" s="230"/>
      <c r="B264" s="49"/>
      <c r="C264" s="128" t="s">
        <v>6184</v>
      </c>
      <c r="D264" s="153">
        <f t="shared" si="16"/>
        <v>1</v>
      </c>
      <c r="E264" s="126">
        <v>1</v>
      </c>
      <c r="F264" s="126"/>
      <c r="G264" s="127"/>
      <c r="H264" s="253"/>
      <c r="I264" s="93"/>
      <c r="J264" s="230"/>
      <c r="K264" s="148"/>
      <c r="L264" s="148"/>
      <c r="M264" s="148"/>
      <c r="N264" s="148"/>
      <c r="O264" s="148"/>
      <c r="P264" s="148"/>
      <c r="Q264" s="148"/>
      <c r="R264" s="148"/>
      <c r="S264" s="148"/>
      <c r="T264" s="148"/>
      <c r="U264" s="148"/>
      <c r="V264" s="148"/>
      <c r="W264" s="148"/>
      <c r="X264" s="148"/>
      <c r="Y264" s="148"/>
      <c r="Z264" s="148"/>
    </row>
    <row r="265" spans="1:26" ht="72" x14ac:dyDescent="0.25">
      <c r="A265" s="230"/>
      <c r="B265" s="49"/>
      <c r="C265" s="128" t="s">
        <v>6185</v>
      </c>
      <c r="D265" s="153">
        <f t="shared" si="16"/>
        <v>1</v>
      </c>
      <c r="E265" s="126">
        <v>1</v>
      </c>
      <c r="F265" s="126"/>
      <c r="G265" s="127"/>
      <c r="H265" s="253"/>
      <c r="I265" s="93"/>
      <c r="J265" s="230"/>
      <c r="K265" s="148"/>
      <c r="L265" s="148"/>
      <c r="M265" s="148"/>
      <c r="N265" s="148"/>
      <c r="O265" s="148"/>
      <c r="P265" s="148"/>
      <c r="Q265" s="148"/>
      <c r="R265" s="148"/>
      <c r="S265" s="148"/>
      <c r="T265" s="148"/>
      <c r="U265" s="148"/>
      <c r="V265" s="148"/>
      <c r="W265" s="148"/>
      <c r="X265" s="148"/>
      <c r="Y265" s="148"/>
      <c r="Z265" s="148"/>
    </row>
    <row r="266" spans="1:26" ht="36" x14ac:dyDescent="0.25">
      <c r="A266" s="230"/>
      <c r="B266" s="49"/>
      <c r="C266" s="128" t="s">
        <v>6186</v>
      </c>
      <c r="D266" s="153">
        <f t="shared" si="16"/>
        <v>1</v>
      </c>
      <c r="E266" s="126">
        <v>1</v>
      </c>
      <c r="F266" s="126"/>
      <c r="G266" s="127"/>
      <c r="H266" s="253"/>
      <c r="I266" s="93"/>
      <c r="J266" s="230"/>
      <c r="K266" s="148"/>
      <c r="L266" s="148"/>
      <c r="M266" s="148"/>
      <c r="N266" s="148"/>
      <c r="O266" s="148"/>
      <c r="P266" s="148"/>
      <c r="Q266" s="148"/>
      <c r="R266" s="148"/>
      <c r="S266" s="148"/>
      <c r="T266" s="148"/>
      <c r="U266" s="148"/>
      <c r="V266" s="148"/>
      <c r="W266" s="148"/>
      <c r="X266" s="148"/>
      <c r="Y266" s="148"/>
      <c r="Z266" s="148"/>
    </row>
    <row r="267" spans="1:26" ht="36" x14ac:dyDescent="0.25">
      <c r="A267" s="230"/>
      <c r="B267" s="49"/>
      <c r="C267" s="128" t="s">
        <v>6187</v>
      </c>
      <c r="D267" s="153">
        <f t="shared" si="16"/>
        <v>1</v>
      </c>
      <c r="E267" s="126">
        <v>1</v>
      </c>
      <c r="F267" s="126"/>
      <c r="G267" s="127"/>
      <c r="H267" s="253"/>
      <c r="I267" s="129"/>
      <c r="J267" s="230"/>
      <c r="K267" s="148"/>
      <c r="L267" s="148"/>
      <c r="M267" s="148"/>
      <c r="N267" s="148"/>
      <c r="O267" s="148"/>
      <c r="P267" s="148"/>
      <c r="Q267" s="148"/>
      <c r="R267" s="148"/>
      <c r="S267" s="148"/>
      <c r="T267" s="148"/>
      <c r="U267" s="148"/>
      <c r="V267" s="148"/>
      <c r="W267" s="148"/>
      <c r="X267" s="148"/>
      <c r="Y267" s="148"/>
      <c r="Z267" s="148"/>
    </row>
    <row r="268" spans="1:26" ht="84" x14ac:dyDescent="0.25">
      <c r="A268" s="230"/>
      <c r="B268" s="49"/>
      <c r="C268" s="128" t="s">
        <v>6188</v>
      </c>
      <c r="D268" s="153">
        <f t="shared" si="16"/>
        <v>1</v>
      </c>
      <c r="E268" s="126">
        <v>1</v>
      </c>
      <c r="F268" s="126"/>
      <c r="G268" s="127"/>
      <c r="H268" s="253"/>
      <c r="I268" s="129"/>
      <c r="J268" s="230"/>
      <c r="K268" s="148"/>
      <c r="L268" s="148"/>
      <c r="M268" s="148"/>
      <c r="N268" s="148"/>
      <c r="O268" s="148"/>
      <c r="P268" s="148"/>
      <c r="Q268" s="148"/>
      <c r="R268" s="148"/>
      <c r="S268" s="148"/>
      <c r="T268" s="148"/>
      <c r="U268" s="148"/>
      <c r="V268" s="148"/>
      <c r="W268" s="148"/>
      <c r="X268" s="148"/>
      <c r="Y268" s="148"/>
      <c r="Z268" s="148"/>
    </row>
    <row r="269" spans="1:26" x14ac:dyDescent="0.25">
      <c r="A269" s="230"/>
      <c r="B269" s="49"/>
      <c r="C269" s="234"/>
      <c r="D269" s="253"/>
      <c r="E269" s="253"/>
      <c r="F269" s="253"/>
      <c r="G269" s="253"/>
      <c r="H269" s="253"/>
      <c r="I269" s="129"/>
      <c r="J269" s="230"/>
      <c r="K269" s="148"/>
      <c r="L269" s="148"/>
      <c r="M269" s="148"/>
      <c r="N269" s="148"/>
      <c r="O269" s="148"/>
      <c r="P269" s="148"/>
      <c r="Q269" s="148"/>
      <c r="R269" s="148"/>
      <c r="S269" s="148"/>
      <c r="T269" s="148"/>
      <c r="U269" s="148"/>
      <c r="V269" s="148"/>
      <c r="W269" s="148"/>
      <c r="X269" s="148"/>
      <c r="Y269" s="148"/>
      <c r="Z269" s="148"/>
    </row>
    <row r="270" spans="1:26" x14ac:dyDescent="0.25">
      <c r="A270" s="230"/>
      <c r="B270" s="49"/>
      <c r="C270" s="234" t="s">
        <v>1480</v>
      </c>
      <c r="D270" s="253"/>
      <c r="E270" s="253"/>
      <c r="F270" s="253"/>
      <c r="G270" s="253"/>
      <c r="H270" s="253"/>
      <c r="I270" s="129"/>
      <c r="J270" s="230"/>
      <c r="K270" s="148"/>
      <c r="L270" s="148"/>
      <c r="M270" s="148"/>
      <c r="N270" s="148"/>
      <c r="O270" s="148"/>
      <c r="P270" s="148"/>
      <c r="Q270" s="148"/>
      <c r="R270" s="148"/>
      <c r="S270" s="148"/>
      <c r="T270" s="148"/>
      <c r="U270" s="148"/>
      <c r="V270" s="148"/>
      <c r="W270" s="148"/>
      <c r="X270" s="148"/>
      <c r="Y270" s="148"/>
      <c r="Z270" s="148"/>
    </row>
    <row r="271" spans="1:26" x14ac:dyDescent="0.25">
      <c r="A271" s="230"/>
      <c r="B271" s="49"/>
      <c r="C271" s="234"/>
      <c r="D271" s="253"/>
      <c r="E271" s="253"/>
      <c r="F271" s="253"/>
      <c r="G271" s="253"/>
      <c r="H271" s="253"/>
      <c r="I271" s="129"/>
      <c r="J271" s="230"/>
      <c r="K271" s="148"/>
      <c r="L271" s="148"/>
      <c r="M271" s="148"/>
      <c r="N271" s="148"/>
      <c r="O271" s="148"/>
      <c r="P271" s="148"/>
      <c r="Q271" s="148"/>
      <c r="R271" s="148"/>
      <c r="S271" s="148"/>
      <c r="T271" s="148"/>
      <c r="U271" s="148"/>
      <c r="V271" s="148"/>
      <c r="W271" s="148"/>
      <c r="X271" s="148"/>
      <c r="Y271" s="148"/>
      <c r="Z271" s="148"/>
    </row>
    <row r="272" spans="1:26" x14ac:dyDescent="0.25">
      <c r="A272" s="230"/>
      <c r="B272" s="49"/>
      <c r="C272" s="232" t="s">
        <v>726</v>
      </c>
      <c r="D272" s="231"/>
      <c r="E272" s="231" t="s">
        <v>1485</v>
      </c>
      <c r="F272" s="231" t="s">
        <v>712</v>
      </c>
      <c r="G272" s="231" t="s">
        <v>1486</v>
      </c>
      <c r="H272" s="253"/>
      <c r="I272" s="129"/>
      <c r="J272" s="230"/>
      <c r="K272" s="148"/>
      <c r="L272" s="148"/>
      <c r="M272" s="148"/>
      <c r="N272" s="148"/>
      <c r="O272" s="148"/>
      <c r="P272" s="148"/>
      <c r="Q272" s="148"/>
      <c r="R272" s="148"/>
      <c r="S272" s="148"/>
      <c r="T272" s="148"/>
      <c r="U272" s="148"/>
      <c r="V272" s="148"/>
      <c r="W272" s="148"/>
      <c r="X272" s="148"/>
      <c r="Y272" s="148"/>
      <c r="Z272" s="148"/>
    </row>
    <row r="273" spans="1:26" x14ac:dyDescent="0.25">
      <c r="A273" s="230"/>
      <c r="B273" s="49"/>
      <c r="C273" s="130" t="s">
        <v>1589</v>
      </c>
      <c r="D273" s="153">
        <f t="shared" ref="D273:D279" si="17">IF(E273="Justificado",0,1)</f>
        <v>1</v>
      </c>
      <c r="E273" s="126">
        <v>1</v>
      </c>
      <c r="F273" s="126"/>
      <c r="G273" s="127"/>
      <c r="H273" s="253"/>
      <c r="I273" s="129"/>
      <c r="J273" s="230"/>
      <c r="K273" s="148"/>
      <c r="L273" s="148"/>
      <c r="M273" s="148"/>
      <c r="N273" s="148"/>
      <c r="O273" s="148"/>
      <c r="P273" s="148"/>
      <c r="Q273" s="148"/>
      <c r="R273" s="148"/>
      <c r="S273" s="148"/>
      <c r="T273" s="148"/>
      <c r="U273" s="148"/>
      <c r="V273" s="148"/>
      <c r="W273" s="148"/>
      <c r="X273" s="148"/>
      <c r="Y273" s="148"/>
      <c r="Z273" s="148"/>
    </row>
    <row r="274" spans="1:26" ht="36" x14ac:dyDescent="0.25">
      <c r="A274" s="230"/>
      <c r="B274" s="49"/>
      <c r="C274" s="124" t="s">
        <v>1590</v>
      </c>
      <c r="D274" s="153">
        <f t="shared" si="17"/>
        <v>1</v>
      </c>
      <c r="E274" s="126">
        <v>1</v>
      </c>
      <c r="F274" s="126"/>
      <c r="G274" s="127"/>
      <c r="H274" s="253"/>
      <c r="I274" s="129"/>
      <c r="J274" s="230"/>
      <c r="K274" s="148"/>
      <c r="L274" s="148"/>
      <c r="M274" s="148"/>
      <c r="N274" s="148"/>
      <c r="O274" s="148"/>
      <c r="P274" s="148"/>
      <c r="Q274" s="148"/>
      <c r="R274" s="148"/>
      <c r="S274" s="148"/>
      <c r="T274" s="148"/>
      <c r="U274" s="148"/>
      <c r="V274" s="148"/>
      <c r="W274" s="148"/>
      <c r="X274" s="148"/>
      <c r="Y274" s="148"/>
      <c r="Z274" s="148"/>
    </row>
    <row r="275" spans="1:26" ht="36" x14ac:dyDescent="0.25">
      <c r="A275" s="230"/>
      <c r="B275" s="49"/>
      <c r="C275" s="124" t="s">
        <v>1591</v>
      </c>
      <c r="D275" s="153">
        <f t="shared" si="17"/>
        <v>1</v>
      </c>
      <c r="E275" s="126">
        <v>1</v>
      </c>
      <c r="F275" s="126"/>
      <c r="G275" s="127"/>
      <c r="H275" s="253"/>
      <c r="I275" s="129"/>
      <c r="J275" s="230"/>
      <c r="K275" s="148"/>
      <c r="L275" s="148"/>
      <c r="M275" s="148"/>
      <c r="N275" s="148"/>
      <c r="O275" s="148"/>
      <c r="P275" s="148"/>
      <c r="Q275" s="148"/>
      <c r="R275" s="148"/>
      <c r="S275" s="148"/>
      <c r="T275" s="148"/>
      <c r="U275" s="148"/>
      <c r="V275" s="148"/>
      <c r="W275" s="148"/>
      <c r="X275" s="148"/>
      <c r="Y275" s="148"/>
      <c r="Z275" s="148"/>
    </row>
    <row r="276" spans="1:26" ht="36" x14ac:dyDescent="0.25">
      <c r="A276" s="230"/>
      <c r="B276" s="49"/>
      <c r="C276" s="124" t="s">
        <v>1592</v>
      </c>
      <c r="D276" s="153">
        <f t="shared" si="17"/>
        <v>1</v>
      </c>
      <c r="E276" s="126">
        <v>1</v>
      </c>
      <c r="F276" s="126"/>
      <c r="G276" s="127"/>
      <c r="H276" s="253"/>
      <c r="I276" s="129"/>
      <c r="J276" s="230"/>
      <c r="K276" s="148"/>
      <c r="L276" s="148"/>
      <c r="M276" s="148"/>
      <c r="N276" s="148"/>
      <c r="O276" s="148"/>
      <c r="P276" s="148"/>
      <c r="Q276" s="148"/>
      <c r="R276" s="148"/>
      <c r="S276" s="148"/>
      <c r="T276" s="148"/>
      <c r="U276" s="148"/>
      <c r="V276" s="148"/>
      <c r="W276" s="148"/>
      <c r="X276" s="148"/>
      <c r="Y276" s="148"/>
      <c r="Z276" s="148"/>
    </row>
    <row r="277" spans="1:26" ht="24" x14ac:dyDescent="0.25">
      <c r="A277" s="230"/>
      <c r="B277" s="49"/>
      <c r="C277" s="124" t="s">
        <v>1593</v>
      </c>
      <c r="D277" s="153">
        <f t="shared" si="17"/>
        <v>1</v>
      </c>
      <c r="E277" s="126">
        <v>1</v>
      </c>
      <c r="F277" s="126"/>
      <c r="G277" s="127"/>
      <c r="H277" s="253"/>
      <c r="I277" s="129"/>
      <c r="J277" s="230"/>
      <c r="K277" s="148"/>
      <c r="L277" s="148"/>
      <c r="M277" s="148"/>
      <c r="N277" s="148"/>
      <c r="O277" s="148"/>
      <c r="P277" s="148"/>
      <c r="Q277" s="148"/>
      <c r="R277" s="148"/>
      <c r="S277" s="148"/>
      <c r="T277" s="148"/>
      <c r="U277" s="148"/>
      <c r="V277" s="148"/>
      <c r="W277" s="148"/>
      <c r="X277" s="148"/>
      <c r="Y277" s="148"/>
      <c r="Z277" s="148"/>
    </row>
    <row r="278" spans="1:26" ht="24" x14ac:dyDescent="0.25">
      <c r="A278" s="230"/>
      <c r="B278" s="49"/>
      <c r="C278" s="124" t="s">
        <v>1594</v>
      </c>
      <c r="D278" s="153">
        <f t="shared" si="17"/>
        <v>1</v>
      </c>
      <c r="E278" s="126">
        <v>1</v>
      </c>
      <c r="F278" s="126"/>
      <c r="G278" s="127"/>
      <c r="H278" s="253"/>
      <c r="I278" s="129"/>
      <c r="J278" s="230"/>
      <c r="K278" s="148"/>
      <c r="L278" s="148"/>
      <c r="M278" s="148"/>
      <c r="N278" s="148"/>
      <c r="O278" s="148"/>
      <c r="P278" s="148"/>
      <c r="Q278" s="148"/>
      <c r="R278" s="148"/>
      <c r="S278" s="148"/>
      <c r="T278" s="148"/>
      <c r="U278" s="148"/>
      <c r="V278" s="148"/>
      <c r="W278" s="148"/>
      <c r="X278" s="148"/>
      <c r="Y278" s="148"/>
      <c r="Z278" s="148"/>
    </row>
    <row r="279" spans="1:26" ht="36" x14ac:dyDescent="0.25">
      <c r="A279" s="230"/>
      <c r="B279" s="49"/>
      <c r="C279" s="124" t="s">
        <v>1595</v>
      </c>
      <c r="D279" s="153">
        <f t="shared" si="17"/>
        <v>1</v>
      </c>
      <c r="E279" s="126">
        <v>1</v>
      </c>
      <c r="F279" s="126"/>
      <c r="G279" s="127"/>
      <c r="H279" s="253"/>
      <c r="I279" s="129"/>
      <c r="J279" s="230"/>
      <c r="K279" s="148"/>
      <c r="L279" s="148"/>
      <c r="M279" s="148"/>
      <c r="N279" s="148"/>
      <c r="O279" s="148"/>
      <c r="P279" s="148"/>
      <c r="Q279" s="148"/>
      <c r="R279" s="148"/>
      <c r="S279" s="148"/>
      <c r="T279" s="148"/>
      <c r="U279" s="148"/>
      <c r="V279" s="148"/>
      <c r="W279" s="148"/>
      <c r="X279" s="148"/>
      <c r="Y279" s="148"/>
      <c r="Z279" s="148"/>
    </row>
    <row r="280" spans="1:26" ht="36" x14ac:dyDescent="0.25">
      <c r="A280" s="230"/>
      <c r="B280" s="49"/>
      <c r="C280" s="130" t="s">
        <v>6189</v>
      </c>
      <c r="D280" s="153">
        <f t="shared" ref="D280:D281" si="18">IF(E280="Justificado",0,1)</f>
        <v>1</v>
      </c>
      <c r="E280" s="126">
        <v>1</v>
      </c>
      <c r="F280" s="126"/>
      <c r="G280" s="127"/>
      <c r="H280" s="253"/>
      <c r="I280" s="129"/>
      <c r="J280" s="230"/>
      <c r="K280" s="148"/>
      <c r="L280" s="148"/>
      <c r="M280" s="148"/>
      <c r="N280" s="148"/>
      <c r="O280" s="148"/>
      <c r="P280" s="148"/>
      <c r="Q280" s="148"/>
      <c r="R280" s="148"/>
      <c r="S280" s="148"/>
      <c r="T280" s="148"/>
      <c r="U280" s="148"/>
      <c r="V280" s="148"/>
      <c r="W280" s="148"/>
      <c r="X280" s="148"/>
      <c r="Y280" s="148"/>
      <c r="Z280" s="148"/>
    </row>
    <row r="281" spans="1:26" x14ac:dyDescent="0.25">
      <c r="A281" s="230"/>
      <c r="B281" s="49"/>
      <c r="C281" s="124" t="s">
        <v>1597</v>
      </c>
      <c r="D281" s="153">
        <f t="shared" si="18"/>
        <v>1</v>
      </c>
      <c r="E281" s="126">
        <v>1</v>
      </c>
      <c r="F281" s="126"/>
      <c r="G281" s="127"/>
      <c r="H281" s="253"/>
      <c r="I281" s="129"/>
      <c r="J281" s="230"/>
      <c r="K281" s="148"/>
      <c r="L281" s="148"/>
      <c r="M281" s="148"/>
      <c r="N281" s="148"/>
      <c r="O281" s="148"/>
      <c r="P281" s="148"/>
      <c r="Q281" s="148"/>
      <c r="R281" s="148"/>
      <c r="S281" s="148"/>
      <c r="T281" s="148"/>
      <c r="U281" s="148"/>
      <c r="V281" s="148"/>
      <c r="W281" s="148"/>
      <c r="X281" s="148"/>
      <c r="Y281" s="148"/>
      <c r="Z281" s="148"/>
    </row>
    <row r="282" spans="1:26" x14ac:dyDescent="0.25">
      <c r="A282" s="230"/>
      <c r="B282" s="97"/>
      <c r="C282" s="254"/>
      <c r="D282" s="255"/>
      <c r="E282" s="255"/>
      <c r="F282" s="255"/>
      <c r="G282" s="255"/>
      <c r="H282" s="255"/>
      <c r="I282" s="98"/>
      <c r="J282" s="230"/>
      <c r="K282" s="148"/>
      <c r="L282" s="148"/>
      <c r="M282" s="148"/>
      <c r="N282" s="148"/>
      <c r="O282" s="148"/>
      <c r="P282" s="148"/>
      <c r="Q282" s="148"/>
      <c r="R282" s="148"/>
      <c r="S282" s="148"/>
      <c r="T282" s="148"/>
      <c r="U282" s="148"/>
      <c r="V282" s="148"/>
      <c r="W282" s="148"/>
      <c r="X282" s="148"/>
      <c r="Y282" s="148"/>
      <c r="Z282" s="148"/>
    </row>
    <row r="283" spans="1:26" x14ac:dyDescent="0.25">
      <c r="A283" s="230"/>
      <c r="B283" s="230"/>
      <c r="C283" s="256"/>
      <c r="D283" s="230"/>
      <c r="E283" s="230"/>
      <c r="F283" s="230"/>
      <c r="G283" s="230"/>
      <c r="H283" s="230"/>
      <c r="I283" s="230"/>
      <c r="J283" s="230"/>
      <c r="K283" s="148"/>
      <c r="L283" s="148"/>
      <c r="M283" s="148"/>
      <c r="N283" s="148"/>
      <c r="O283" s="148"/>
      <c r="P283" s="148"/>
      <c r="Q283" s="148"/>
      <c r="R283" s="148"/>
      <c r="S283" s="148"/>
      <c r="T283" s="148"/>
      <c r="U283" s="148"/>
      <c r="V283" s="148"/>
      <c r="W283" s="148"/>
      <c r="X283" s="148"/>
      <c r="Y283" s="148"/>
      <c r="Z283" s="148"/>
    </row>
    <row r="284" spans="1:26" x14ac:dyDescent="0.25">
      <c r="A284" s="230"/>
      <c r="B284" s="230"/>
      <c r="C284" s="256"/>
      <c r="D284" s="230"/>
      <c r="E284" s="230"/>
      <c r="F284" s="230"/>
      <c r="G284" s="230"/>
      <c r="H284" s="230"/>
      <c r="I284" s="230"/>
      <c r="J284" s="230"/>
      <c r="K284" s="148"/>
      <c r="L284" s="148"/>
      <c r="M284" s="148"/>
      <c r="N284" s="148"/>
      <c r="O284" s="148"/>
      <c r="P284" s="148"/>
      <c r="Q284" s="148"/>
      <c r="R284" s="148"/>
      <c r="S284" s="148"/>
      <c r="T284" s="148"/>
      <c r="U284" s="148"/>
      <c r="V284" s="148"/>
      <c r="W284" s="148"/>
      <c r="X284" s="148"/>
      <c r="Y284" s="148"/>
      <c r="Z284" s="148"/>
    </row>
    <row r="285" spans="1:26" x14ac:dyDescent="0.25">
      <c r="A285" s="230"/>
      <c r="B285" s="230"/>
      <c r="C285" s="256"/>
      <c r="D285" s="230"/>
      <c r="E285" s="230"/>
      <c r="F285" s="230"/>
      <c r="G285" s="230"/>
      <c r="H285" s="230"/>
      <c r="I285" s="230"/>
      <c r="J285" s="230"/>
      <c r="K285" s="148"/>
      <c r="L285" s="148"/>
      <c r="M285" s="148"/>
      <c r="N285" s="148"/>
      <c r="O285" s="148"/>
      <c r="P285" s="148"/>
      <c r="Q285" s="148"/>
      <c r="R285" s="148"/>
      <c r="S285" s="148"/>
      <c r="T285" s="148"/>
      <c r="U285" s="148"/>
      <c r="V285" s="148"/>
      <c r="W285" s="148"/>
      <c r="X285" s="148"/>
      <c r="Y285" s="148"/>
      <c r="Z285" s="148"/>
    </row>
    <row r="286" spans="1:26" x14ac:dyDescent="0.25">
      <c r="A286" s="230"/>
      <c r="B286" s="230"/>
      <c r="C286" s="256"/>
      <c r="D286" s="230"/>
      <c r="E286" s="230"/>
      <c r="F286" s="230"/>
      <c r="G286" s="230"/>
      <c r="H286" s="230"/>
      <c r="I286" s="230"/>
      <c r="J286" s="230"/>
      <c r="K286" s="148"/>
      <c r="L286" s="148"/>
      <c r="M286" s="148"/>
      <c r="N286" s="148"/>
      <c r="O286" s="148"/>
      <c r="P286" s="148"/>
      <c r="Q286" s="148"/>
      <c r="R286" s="148"/>
      <c r="S286" s="148"/>
      <c r="T286" s="148"/>
      <c r="U286" s="148"/>
      <c r="V286" s="148"/>
      <c r="W286" s="148"/>
      <c r="X286" s="148"/>
      <c r="Y286" s="148"/>
      <c r="Z286" s="148"/>
    </row>
    <row r="287" spans="1:26" x14ac:dyDescent="0.25">
      <c r="A287" s="230"/>
      <c r="B287" s="230"/>
      <c r="C287" s="256"/>
      <c r="D287" s="230"/>
      <c r="E287" s="230"/>
      <c r="F287" s="230"/>
      <c r="G287" s="230"/>
      <c r="H287" s="230"/>
      <c r="I287" s="230"/>
      <c r="J287" s="230"/>
      <c r="K287" s="148"/>
      <c r="L287" s="148"/>
      <c r="M287" s="148"/>
      <c r="N287" s="148"/>
      <c r="O287" s="148"/>
      <c r="P287" s="148"/>
      <c r="Q287" s="148"/>
      <c r="R287" s="148"/>
      <c r="S287" s="148"/>
      <c r="T287" s="148"/>
      <c r="U287" s="148"/>
      <c r="V287" s="148"/>
      <c r="W287" s="148"/>
      <c r="X287" s="148"/>
      <c r="Y287" s="148"/>
      <c r="Z287" s="148"/>
    </row>
    <row r="288" spans="1:26" x14ac:dyDescent="0.25">
      <c r="A288" s="230"/>
      <c r="B288" s="230"/>
      <c r="C288" s="256"/>
      <c r="D288" s="230"/>
      <c r="E288" s="230"/>
      <c r="F288" s="230"/>
      <c r="G288" s="230"/>
      <c r="H288" s="230"/>
      <c r="I288" s="230"/>
      <c r="J288" s="230"/>
      <c r="K288" s="148"/>
      <c r="L288" s="148"/>
      <c r="M288" s="148"/>
      <c r="N288" s="148"/>
      <c r="O288" s="148"/>
      <c r="P288" s="148"/>
      <c r="Q288" s="148"/>
      <c r="R288" s="148"/>
      <c r="S288" s="148"/>
      <c r="T288" s="148"/>
      <c r="U288" s="148"/>
      <c r="V288" s="148"/>
      <c r="W288" s="148"/>
      <c r="X288" s="148"/>
      <c r="Y288" s="148"/>
      <c r="Z288" s="148"/>
    </row>
    <row r="289" spans="1:26" ht="18.75" x14ac:dyDescent="0.25">
      <c r="A289" s="234"/>
      <c r="B289" s="407" t="s">
        <v>6190</v>
      </c>
      <c r="C289" s="408"/>
      <c r="D289" s="408"/>
      <c r="E289" s="408"/>
      <c r="F289" s="408"/>
      <c r="G289" s="408"/>
      <c r="H289" s="408"/>
      <c r="I289" s="243"/>
      <c r="J289" s="233"/>
      <c r="K289" s="105"/>
      <c r="L289" s="105"/>
      <c r="M289" s="105"/>
      <c r="N289" s="105"/>
      <c r="O289" s="105"/>
      <c r="P289" s="105"/>
      <c r="Q289" s="105"/>
      <c r="R289" s="105"/>
      <c r="S289" s="105"/>
      <c r="T289" s="105"/>
      <c r="U289" s="105"/>
      <c r="V289" s="105"/>
      <c r="W289" s="105"/>
      <c r="X289" s="105"/>
      <c r="Y289" s="105"/>
      <c r="Z289" s="105"/>
    </row>
    <row r="290" spans="1:26" x14ac:dyDescent="0.25">
      <c r="A290" s="234"/>
      <c r="B290" s="232"/>
      <c r="C290" s="232"/>
      <c r="D290" s="232"/>
      <c r="E290" s="232"/>
      <c r="F290" s="232"/>
      <c r="G290" s="232"/>
      <c r="H290" s="232"/>
      <c r="I290" s="232"/>
      <c r="J290" s="233"/>
      <c r="K290" s="105"/>
      <c r="L290" s="105"/>
      <c r="M290" s="105"/>
      <c r="N290" s="105"/>
      <c r="O290" s="105"/>
      <c r="P290" s="105"/>
      <c r="Q290" s="105"/>
      <c r="R290" s="105"/>
      <c r="S290" s="105"/>
      <c r="T290" s="105"/>
      <c r="U290" s="105"/>
      <c r="V290" s="105"/>
      <c r="W290" s="105"/>
      <c r="X290" s="105"/>
      <c r="Y290" s="105"/>
      <c r="Z290" s="105"/>
    </row>
    <row r="291" spans="1:26" x14ac:dyDescent="0.25">
      <c r="A291" s="234"/>
      <c r="B291" s="232"/>
      <c r="C291" s="244" t="s">
        <v>1478</v>
      </c>
      <c r="D291" s="244"/>
      <c r="E291" s="245">
        <f>IF(SUM(D300:D344)=0,"NA",SUM(E300:E344)/SUM(D300:D344))</f>
        <v>1</v>
      </c>
      <c r="F291" s="246"/>
      <c r="G291" s="248"/>
      <c r="H291" s="234"/>
      <c r="I291" s="232"/>
      <c r="J291" s="233"/>
      <c r="K291" s="105"/>
      <c r="L291" s="105"/>
      <c r="M291" s="105"/>
      <c r="N291" s="105"/>
      <c r="O291" s="105"/>
      <c r="P291" s="105"/>
      <c r="Q291" s="105"/>
      <c r="R291" s="105"/>
      <c r="S291" s="105"/>
      <c r="T291" s="105"/>
      <c r="U291" s="105"/>
      <c r="V291" s="105"/>
      <c r="W291" s="105"/>
      <c r="X291" s="105"/>
      <c r="Y291" s="105"/>
      <c r="Z291" s="105"/>
    </row>
    <row r="292" spans="1:26" x14ac:dyDescent="0.25">
      <c r="A292" s="234"/>
      <c r="B292" s="234"/>
      <c r="C292" s="244" t="s">
        <v>1480</v>
      </c>
      <c r="D292" s="244"/>
      <c r="E292" s="245">
        <f>IF(SUM(D300:D344)=0,"NA",SUM(E349:E357)/SUM(D349:D357))</f>
        <v>1</v>
      </c>
      <c r="F292" s="246"/>
      <c r="G292" s="248"/>
      <c r="H292" s="234"/>
      <c r="I292" s="232"/>
      <c r="J292" s="233"/>
      <c r="K292" s="105"/>
      <c r="L292" s="105"/>
      <c r="M292" s="105"/>
      <c r="N292" s="105"/>
      <c r="O292" s="105"/>
      <c r="P292" s="105"/>
      <c r="Q292" s="105"/>
      <c r="R292" s="105"/>
      <c r="S292" s="105"/>
      <c r="T292" s="105"/>
      <c r="U292" s="105"/>
      <c r="V292" s="105"/>
      <c r="W292" s="105"/>
      <c r="X292" s="105"/>
      <c r="Y292" s="105"/>
      <c r="Z292" s="105"/>
    </row>
    <row r="293" spans="1:26" ht="60" x14ac:dyDescent="0.25">
      <c r="A293" s="234"/>
      <c r="B293" s="234"/>
      <c r="C293" s="244" t="s">
        <v>1482</v>
      </c>
      <c r="D293" s="244"/>
      <c r="E293" s="177">
        <f>IF(SUM(D300:D344)=0,"NA",E291*0.6+E292*0.4)</f>
        <v>1</v>
      </c>
      <c r="F293" s="249"/>
      <c r="G293" s="235" t="s">
        <v>3672</v>
      </c>
      <c r="H293" s="234"/>
      <c r="I293" s="232"/>
      <c r="J293" s="233"/>
      <c r="K293" s="105"/>
      <c r="L293" s="105"/>
      <c r="M293" s="105"/>
      <c r="N293" s="105"/>
      <c r="O293" s="105"/>
      <c r="P293" s="105"/>
      <c r="Q293" s="105"/>
      <c r="R293" s="105"/>
      <c r="S293" s="105"/>
      <c r="T293" s="105"/>
      <c r="U293" s="105"/>
      <c r="V293" s="105"/>
      <c r="W293" s="105"/>
      <c r="X293" s="105"/>
      <c r="Y293" s="105"/>
      <c r="Z293" s="105"/>
    </row>
    <row r="294" spans="1:26" x14ac:dyDescent="0.25">
      <c r="A294" s="234"/>
      <c r="B294" s="234"/>
      <c r="C294" s="234"/>
      <c r="D294" s="234"/>
      <c r="E294" s="236"/>
      <c r="F294" s="236"/>
      <c r="G294" s="234"/>
      <c r="H294" s="234"/>
      <c r="I294" s="232"/>
      <c r="J294" s="233"/>
      <c r="K294" s="105"/>
      <c r="L294" s="105"/>
      <c r="M294" s="105"/>
      <c r="N294" s="105"/>
      <c r="O294" s="105"/>
      <c r="P294" s="105"/>
      <c r="Q294" s="105"/>
      <c r="R294" s="105"/>
      <c r="S294" s="105"/>
      <c r="T294" s="105"/>
      <c r="U294" s="105"/>
      <c r="V294" s="105"/>
      <c r="W294" s="105"/>
      <c r="X294" s="105"/>
      <c r="Y294" s="105"/>
      <c r="Z294" s="105"/>
    </row>
    <row r="295" spans="1:26" x14ac:dyDescent="0.25">
      <c r="A295" s="230"/>
      <c r="B295" s="231"/>
      <c r="C295" s="232"/>
      <c r="D295" s="231"/>
      <c r="E295" s="231"/>
      <c r="F295" s="231"/>
      <c r="G295" s="231"/>
      <c r="H295" s="232"/>
      <c r="I295" s="232"/>
      <c r="J295" s="233"/>
      <c r="K295" s="148"/>
      <c r="L295" s="148"/>
      <c r="M295" s="148"/>
      <c r="N295" s="148"/>
      <c r="O295" s="148"/>
      <c r="P295" s="148"/>
      <c r="Q295" s="148"/>
      <c r="R295" s="148"/>
      <c r="S295" s="148"/>
      <c r="T295" s="148"/>
      <c r="U295" s="148"/>
      <c r="V295" s="148"/>
      <c r="W295" s="148"/>
      <c r="X295" s="148"/>
      <c r="Y295" s="148"/>
      <c r="Z295" s="148"/>
    </row>
    <row r="296" spans="1:26" x14ac:dyDescent="0.25">
      <c r="A296" s="230"/>
      <c r="B296" s="91"/>
      <c r="C296" s="251"/>
      <c r="D296" s="252"/>
      <c r="E296" s="409"/>
      <c r="F296" s="410"/>
      <c r="G296" s="410"/>
      <c r="H296" s="252"/>
      <c r="I296" s="92"/>
      <c r="J296" s="233"/>
      <c r="K296" s="148"/>
      <c r="L296" s="148"/>
      <c r="M296" s="148"/>
      <c r="N296" s="148"/>
      <c r="O296" s="148"/>
      <c r="P296" s="148"/>
      <c r="Q296" s="148"/>
      <c r="R296" s="148"/>
      <c r="S296" s="148"/>
      <c r="T296" s="148"/>
      <c r="U296" s="148"/>
      <c r="V296" s="148"/>
      <c r="W296" s="148"/>
      <c r="X296" s="148"/>
      <c r="Y296" s="148"/>
      <c r="Z296" s="148"/>
    </row>
    <row r="297" spans="1:26" x14ac:dyDescent="0.25">
      <c r="A297" s="230"/>
      <c r="B297" s="49"/>
      <c r="C297" s="234" t="s">
        <v>1484</v>
      </c>
      <c r="D297" s="253"/>
      <c r="E297" s="253"/>
      <c r="F297" s="253"/>
      <c r="G297" s="253"/>
      <c r="H297" s="253"/>
      <c r="I297" s="93"/>
      <c r="J297" s="233"/>
      <c r="K297" s="148"/>
      <c r="L297" s="148"/>
      <c r="M297" s="148"/>
      <c r="N297" s="148"/>
      <c r="O297" s="148"/>
      <c r="P297" s="148"/>
      <c r="Q297" s="148"/>
      <c r="R297" s="148"/>
      <c r="S297" s="148"/>
      <c r="T297" s="148"/>
      <c r="U297" s="148"/>
      <c r="V297" s="148"/>
      <c r="W297" s="148"/>
      <c r="X297" s="148"/>
      <c r="Y297" s="148"/>
      <c r="Z297" s="148"/>
    </row>
    <row r="298" spans="1:26" x14ac:dyDescent="0.25">
      <c r="A298" s="230"/>
      <c r="B298" s="123"/>
      <c r="C298" s="234"/>
      <c r="D298" s="253"/>
      <c r="E298" s="253"/>
      <c r="F298" s="253"/>
      <c r="G298" s="253"/>
      <c r="H298" s="253"/>
      <c r="I298" s="93"/>
      <c r="J298" s="233"/>
      <c r="K298" s="148"/>
      <c r="L298" s="148"/>
      <c r="M298" s="148"/>
      <c r="N298" s="148"/>
      <c r="O298" s="148"/>
      <c r="P298" s="148"/>
      <c r="Q298" s="148"/>
      <c r="R298" s="148"/>
      <c r="S298" s="148"/>
      <c r="T298" s="148"/>
      <c r="U298" s="148"/>
      <c r="V298" s="148"/>
      <c r="W298" s="148"/>
      <c r="X298" s="148"/>
      <c r="Y298" s="148"/>
      <c r="Z298" s="148"/>
    </row>
    <row r="299" spans="1:26" x14ac:dyDescent="0.25">
      <c r="A299" s="230"/>
      <c r="B299" s="123"/>
      <c r="C299" s="232" t="s">
        <v>726</v>
      </c>
      <c r="D299" s="231"/>
      <c r="E299" s="231" t="s">
        <v>1485</v>
      </c>
      <c r="F299" s="231" t="s">
        <v>712</v>
      </c>
      <c r="G299" s="231" t="s">
        <v>1486</v>
      </c>
      <c r="H299" s="253"/>
      <c r="I299" s="93"/>
      <c r="J299" s="233"/>
      <c r="K299" s="148"/>
      <c r="L299" s="148"/>
      <c r="M299" s="148"/>
      <c r="N299" s="148"/>
      <c r="O299" s="148"/>
      <c r="P299" s="148"/>
      <c r="Q299" s="148"/>
      <c r="R299" s="148"/>
      <c r="S299" s="148"/>
      <c r="T299" s="148"/>
      <c r="U299" s="148"/>
      <c r="V299" s="148"/>
      <c r="W299" s="148"/>
      <c r="X299" s="148"/>
      <c r="Y299" s="148"/>
      <c r="Z299" s="148"/>
    </row>
    <row r="300" spans="1:26" x14ac:dyDescent="0.25">
      <c r="A300" s="230"/>
      <c r="B300" s="49"/>
      <c r="C300" s="124" t="s">
        <v>1487</v>
      </c>
      <c r="D300" s="153">
        <f t="shared" ref="D300:D344" si="19">IF(E300="Justificado",0,1)</f>
        <v>1</v>
      </c>
      <c r="E300" s="126">
        <v>1</v>
      </c>
      <c r="F300" s="126"/>
      <c r="G300" s="127"/>
      <c r="H300" s="253"/>
      <c r="I300" s="93"/>
      <c r="J300" s="230"/>
      <c r="K300" s="148"/>
      <c r="L300" s="148"/>
      <c r="M300" s="148"/>
      <c r="N300" s="148"/>
      <c r="O300" s="148"/>
      <c r="P300" s="148"/>
      <c r="Q300" s="148"/>
      <c r="R300" s="148"/>
      <c r="S300" s="148"/>
      <c r="T300" s="148"/>
      <c r="U300" s="148"/>
      <c r="V300" s="148"/>
      <c r="W300" s="148"/>
      <c r="X300" s="148"/>
      <c r="Y300" s="148"/>
      <c r="Z300" s="148"/>
    </row>
    <row r="301" spans="1:26" ht="24" x14ac:dyDescent="0.25">
      <c r="A301" s="230"/>
      <c r="B301" s="49"/>
      <c r="C301" s="124" t="s">
        <v>1488</v>
      </c>
      <c r="D301" s="153">
        <f t="shared" si="19"/>
        <v>1</v>
      </c>
      <c r="E301" s="126">
        <v>1</v>
      </c>
      <c r="F301" s="126"/>
      <c r="G301" s="127"/>
      <c r="H301" s="253"/>
      <c r="I301" s="93"/>
      <c r="J301" s="230"/>
      <c r="K301" s="148"/>
      <c r="L301" s="148"/>
      <c r="M301" s="148"/>
      <c r="N301" s="148"/>
      <c r="O301" s="148"/>
      <c r="P301" s="148"/>
      <c r="Q301" s="148"/>
      <c r="R301" s="148"/>
      <c r="S301" s="148"/>
      <c r="T301" s="148"/>
      <c r="U301" s="148"/>
      <c r="V301" s="148"/>
      <c r="W301" s="148"/>
      <c r="X301" s="148"/>
      <c r="Y301" s="148"/>
      <c r="Z301" s="148"/>
    </row>
    <row r="302" spans="1:26" ht="36" x14ac:dyDescent="0.25">
      <c r="A302" s="230"/>
      <c r="B302" s="49"/>
      <c r="C302" s="128" t="s">
        <v>6191</v>
      </c>
      <c r="D302" s="153">
        <f t="shared" si="19"/>
        <v>1</v>
      </c>
      <c r="E302" s="126">
        <v>1</v>
      </c>
      <c r="F302" s="126"/>
      <c r="G302" s="127"/>
      <c r="H302" s="253"/>
      <c r="I302" s="93"/>
      <c r="J302" s="230"/>
      <c r="K302" s="148"/>
      <c r="L302" s="148"/>
      <c r="M302" s="148"/>
      <c r="N302" s="148"/>
      <c r="O302" s="148"/>
      <c r="P302" s="148"/>
      <c r="Q302" s="148"/>
      <c r="R302" s="148"/>
      <c r="S302" s="148"/>
      <c r="T302" s="148"/>
      <c r="U302" s="148"/>
      <c r="V302" s="148"/>
      <c r="W302" s="148"/>
      <c r="X302" s="148"/>
      <c r="Y302" s="148"/>
      <c r="Z302" s="148"/>
    </row>
    <row r="303" spans="1:26" ht="96" x14ac:dyDescent="0.25">
      <c r="A303" s="230"/>
      <c r="B303" s="49"/>
      <c r="C303" s="128" t="s">
        <v>6192</v>
      </c>
      <c r="D303" s="153">
        <f t="shared" si="19"/>
        <v>1</v>
      </c>
      <c r="E303" s="126">
        <v>1</v>
      </c>
      <c r="F303" s="126"/>
      <c r="G303" s="127"/>
      <c r="H303" s="253"/>
      <c r="I303" s="93"/>
      <c r="J303" s="230"/>
      <c r="K303" s="148"/>
      <c r="L303" s="148"/>
      <c r="M303" s="148"/>
      <c r="N303" s="148"/>
      <c r="O303" s="148"/>
      <c r="P303" s="148"/>
      <c r="Q303" s="148"/>
      <c r="R303" s="148"/>
      <c r="S303" s="148"/>
      <c r="T303" s="148"/>
      <c r="U303" s="148"/>
      <c r="V303" s="148"/>
      <c r="W303" s="148"/>
      <c r="X303" s="148"/>
      <c r="Y303" s="148"/>
      <c r="Z303" s="148"/>
    </row>
    <row r="304" spans="1:26" x14ac:dyDescent="0.25">
      <c r="A304" s="230"/>
      <c r="B304" s="49"/>
      <c r="C304" s="128" t="s">
        <v>6193</v>
      </c>
      <c r="D304" s="153">
        <f t="shared" si="19"/>
        <v>1</v>
      </c>
      <c r="E304" s="126">
        <v>1</v>
      </c>
      <c r="F304" s="126"/>
      <c r="G304" s="127"/>
      <c r="H304" s="253"/>
      <c r="I304" s="93"/>
      <c r="J304" s="230"/>
      <c r="K304" s="148"/>
      <c r="L304" s="148"/>
      <c r="M304" s="148"/>
      <c r="N304" s="148"/>
      <c r="O304" s="148"/>
      <c r="P304" s="148"/>
      <c r="Q304" s="148"/>
      <c r="R304" s="148"/>
      <c r="S304" s="148"/>
      <c r="T304" s="148"/>
      <c r="U304" s="148"/>
      <c r="V304" s="148"/>
      <c r="W304" s="148"/>
      <c r="X304" s="148"/>
      <c r="Y304" s="148"/>
      <c r="Z304" s="148"/>
    </row>
    <row r="305" spans="1:26" ht="36" x14ac:dyDescent="0.25">
      <c r="A305" s="230"/>
      <c r="B305" s="49"/>
      <c r="C305" s="128" t="s">
        <v>6194</v>
      </c>
      <c r="D305" s="153">
        <f t="shared" si="19"/>
        <v>1</v>
      </c>
      <c r="E305" s="126">
        <v>1</v>
      </c>
      <c r="F305" s="126"/>
      <c r="G305" s="127"/>
      <c r="H305" s="253"/>
      <c r="I305" s="93"/>
      <c r="J305" s="230"/>
      <c r="K305" s="148"/>
      <c r="L305" s="148"/>
      <c r="M305" s="148"/>
      <c r="N305" s="148"/>
      <c r="O305" s="148"/>
      <c r="P305" s="148"/>
      <c r="Q305" s="148"/>
      <c r="R305" s="148"/>
      <c r="S305" s="148"/>
      <c r="T305" s="148"/>
      <c r="U305" s="148"/>
      <c r="V305" s="148"/>
      <c r="W305" s="148"/>
      <c r="X305" s="148"/>
      <c r="Y305" s="148"/>
      <c r="Z305" s="148"/>
    </row>
    <row r="306" spans="1:26" ht="24" x14ac:dyDescent="0.25">
      <c r="A306" s="230"/>
      <c r="B306" s="49"/>
      <c r="C306" s="128" t="s">
        <v>6195</v>
      </c>
      <c r="D306" s="153">
        <f t="shared" si="19"/>
        <v>1</v>
      </c>
      <c r="E306" s="126">
        <v>1</v>
      </c>
      <c r="F306" s="126"/>
      <c r="G306" s="127"/>
      <c r="H306" s="253"/>
      <c r="I306" s="93"/>
      <c r="J306" s="230"/>
      <c r="K306" s="148"/>
      <c r="L306" s="148"/>
      <c r="M306" s="148"/>
      <c r="N306" s="148"/>
      <c r="O306" s="148"/>
      <c r="P306" s="148"/>
      <c r="Q306" s="148"/>
      <c r="R306" s="148"/>
      <c r="S306" s="148"/>
      <c r="T306" s="148"/>
      <c r="U306" s="148"/>
      <c r="V306" s="148"/>
      <c r="W306" s="148"/>
      <c r="X306" s="148"/>
      <c r="Y306" s="148"/>
      <c r="Z306" s="148"/>
    </row>
    <row r="307" spans="1:26" ht="24" x14ac:dyDescent="0.25">
      <c r="A307" s="230"/>
      <c r="B307" s="49"/>
      <c r="C307" s="128" t="s">
        <v>6196</v>
      </c>
      <c r="D307" s="153">
        <f t="shared" si="19"/>
        <v>1</v>
      </c>
      <c r="E307" s="126">
        <v>1</v>
      </c>
      <c r="F307" s="126"/>
      <c r="G307" s="127"/>
      <c r="H307" s="253"/>
      <c r="I307" s="93"/>
      <c r="J307" s="230"/>
      <c r="K307" s="148"/>
      <c r="L307" s="148"/>
      <c r="M307" s="148"/>
      <c r="N307" s="148"/>
      <c r="O307" s="148"/>
      <c r="P307" s="148"/>
      <c r="Q307" s="148"/>
      <c r="R307" s="148"/>
      <c r="S307" s="148"/>
      <c r="T307" s="148"/>
      <c r="U307" s="148"/>
      <c r="V307" s="148"/>
      <c r="W307" s="148"/>
      <c r="X307" s="148"/>
      <c r="Y307" s="148"/>
      <c r="Z307" s="148"/>
    </row>
    <row r="308" spans="1:26" ht="24" x14ac:dyDescent="0.25">
      <c r="A308" s="230"/>
      <c r="B308" s="49"/>
      <c r="C308" s="128" t="s">
        <v>6197</v>
      </c>
      <c r="D308" s="153">
        <f t="shared" si="19"/>
        <v>1</v>
      </c>
      <c r="E308" s="126">
        <v>1</v>
      </c>
      <c r="F308" s="126"/>
      <c r="G308" s="127"/>
      <c r="H308" s="253"/>
      <c r="I308" s="93"/>
      <c r="J308" s="230"/>
      <c r="K308" s="148"/>
      <c r="L308" s="148"/>
      <c r="M308" s="148"/>
      <c r="N308" s="148"/>
      <c r="O308" s="148"/>
      <c r="P308" s="148"/>
      <c r="Q308" s="148"/>
      <c r="R308" s="148"/>
      <c r="S308" s="148"/>
      <c r="T308" s="148"/>
      <c r="U308" s="148"/>
      <c r="V308" s="148"/>
      <c r="W308" s="148"/>
      <c r="X308" s="148"/>
      <c r="Y308" s="148"/>
      <c r="Z308" s="148"/>
    </row>
    <row r="309" spans="1:26" ht="24" x14ac:dyDescent="0.25">
      <c r="A309" s="230"/>
      <c r="B309" s="49"/>
      <c r="C309" s="128" t="s">
        <v>6198</v>
      </c>
      <c r="D309" s="153">
        <f t="shared" si="19"/>
        <v>1</v>
      </c>
      <c r="E309" s="126">
        <v>1</v>
      </c>
      <c r="F309" s="126"/>
      <c r="G309" s="127"/>
      <c r="H309" s="253"/>
      <c r="I309" s="93"/>
      <c r="J309" s="230"/>
      <c r="K309" s="148"/>
      <c r="L309" s="148"/>
      <c r="M309" s="148"/>
      <c r="N309" s="148"/>
      <c r="O309" s="148"/>
      <c r="P309" s="148"/>
      <c r="Q309" s="148"/>
      <c r="R309" s="148"/>
      <c r="S309" s="148"/>
      <c r="T309" s="148"/>
      <c r="U309" s="148"/>
      <c r="V309" s="148"/>
      <c r="W309" s="148"/>
      <c r="X309" s="148"/>
      <c r="Y309" s="148"/>
      <c r="Z309" s="148"/>
    </row>
    <row r="310" spans="1:26" x14ac:dyDescent="0.25">
      <c r="A310" s="230"/>
      <c r="B310" s="49"/>
      <c r="C310" s="128" t="s">
        <v>6199</v>
      </c>
      <c r="D310" s="153">
        <f t="shared" si="19"/>
        <v>1</v>
      </c>
      <c r="E310" s="126">
        <v>1</v>
      </c>
      <c r="F310" s="126"/>
      <c r="G310" s="127"/>
      <c r="H310" s="253"/>
      <c r="I310" s="93"/>
      <c r="J310" s="230"/>
      <c r="K310" s="148"/>
      <c r="L310" s="148"/>
      <c r="M310" s="148"/>
      <c r="N310" s="148"/>
      <c r="O310" s="148"/>
      <c r="P310" s="148"/>
      <c r="Q310" s="148"/>
      <c r="R310" s="148"/>
      <c r="S310" s="148"/>
      <c r="T310" s="148"/>
      <c r="U310" s="148"/>
      <c r="V310" s="148"/>
      <c r="W310" s="148"/>
      <c r="X310" s="148"/>
      <c r="Y310" s="148"/>
      <c r="Z310" s="148"/>
    </row>
    <row r="311" spans="1:26" x14ac:dyDescent="0.25">
      <c r="A311" s="230"/>
      <c r="B311" s="49"/>
      <c r="C311" s="128" t="s">
        <v>6200</v>
      </c>
      <c r="D311" s="153">
        <f t="shared" si="19"/>
        <v>1</v>
      </c>
      <c r="E311" s="126">
        <v>1</v>
      </c>
      <c r="F311" s="126"/>
      <c r="G311" s="127"/>
      <c r="H311" s="253"/>
      <c r="I311" s="93"/>
      <c r="J311" s="230"/>
      <c r="K311" s="148"/>
      <c r="L311" s="148"/>
      <c r="M311" s="148"/>
      <c r="N311" s="148"/>
      <c r="O311" s="148"/>
      <c r="P311" s="148"/>
      <c r="Q311" s="148"/>
      <c r="R311" s="148"/>
      <c r="S311" s="148"/>
      <c r="T311" s="148"/>
      <c r="U311" s="148"/>
      <c r="V311" s="148"/>
      <c r="W311" s="148"/>
      <c r="X311" s="148"/>
      <c r="Y311" s="148"/>
      <c r="Z311" s="148"/>
    </row>
    <row r="312" spans="1:26" x14ac:dyDescent="0.25">
      <c r="A312" s="230"/>
      <c r="B312" s="49"/>
      <c r="C312" s="128" t="s">
        <v>6201</v>
      </c>
      <c r="D312" s="153">
        <f t="shared" si="19"/>
        <v>1</v>
      </c>
      <c r="E312" s="126">
        <v>1</v>
      </c>
      <c r="F312" s="126"/>
      <c r="G312" s="127"/>
      <c r="H312" s="253"/>
      <c r="I312" s="93"/>
      <c r="J312" s="230"/>
      <c r="K312" s="148"/>
      <c r="L312" s="148"/>
      <c r="M312" s="148"/>
      <c r="N312" s="148"/>
      <c r="O312" s="148"/>
      <c r="P312" s="148"/>
      <c r="Q312" s="148"/>
      <c r="R312" s="148"/>
      <c r="S312" s="148"/>
      <c r="T312" s="148"/>
      <c r="U312" s="148"/>
      <c r="V312" s="148"/>
      <c r="W312" s="148"/>
      <c r="X312" s="148"/>
      <c r="Y312" s="148"/>
      <c r="Z312" s="148"/>
    </row>
    <row r="313" spans="1:26" ht="24" x14ac:dyDescent="0.25">
      <c r="A313" s="230"/>
      <c r="B313" s="49"/>
      <c r="C313" s="128" t="s">
        <v>6202</v>
      </c>
      <c r="D313" s="153">
        <f t="shared" si="19"/>
        <v>1</v>
      </c>
      <c r="E313" s="126">
        <v>1</v>
      </c>
      <c r="F313" s="126"/>
      <c r="G313" s="127"/>
      <c r="H313" s="253"/>
      <c r="I313" s="93"/>
      <c r="J313" s="230"/>
      <c r="K313" s="148"/>
      <c r="L313" s="148"/>
      <c r="M313" s="148"/>
      <c r="N313" s="148"/>
      <c r="O313" s="148"/>
      <c r="P313" s="148"/>
      <c r="Q313" s="148"/>
      <c r="R313" s="148"/>
      <c r="S313" s="148"/>
      <c r="T313" s="148"/>
      <c r="U313" s="148"/>
      <c r="V313" s="148"/>
      <c r="W313" s="148"/>
      <c r="X313" s="148"/>
      <c r="Y313" s="148"/>
      <c r="Z313" s="148"/>
    </row>
    <row r="314" spans="1:26" ht="24" x14ac:dyDescent="0.25">
      <c r="A314" s="230"/>
      <c r="B314" s="49"/>
      <c r="C314" s="128" t="s">
        <v>6203</v>
      </c>
      <c r="D314" s="153">
        <f t="shared" si="19"/>
        <v>1</v>
      </c>
      <c r="E314" s="126">
        <v>1</v>
      </c>
      <c r="F314" s="126"/>
      <c r="G314" s="127"/>
      <c r="H314" s="253"/>
      <c r="I314" s="93"/>
      <c r="J314" s="230"/>
      <c r="K314" s="148"/>
      <c r="L314" s="148"/>
      <c r="M314" s="148"/>
      <c r="N314" s="148"/>
      <c r="O314" s="148"/>
      <c r="P314" s="148"/>
      <c r="Q314" s="148"/>
      <c r="R314" s="148"/>
      <c r="S314" s="148"/>
      <c r="T314" s="148"/>
      <c r="U314" s="148"/>
      <c r="V314" s="148"/>
      <c r="W314" s="148"/>
      <c r="X314" s="148"/>
      <c r="Y314" s="148"/>
      <c r="Z314" s="148"/>
    </row>
    <row r="315" spans="1:26" ht="36" x14ac:dyDescent="0.25">
      <c r="A315" s="230"/>
      <c r="B315" s="49"/>
      <c r="C315" s="128" t="s">
        <v>6204</v>
      </c>
      <c r="D315" s="153">
        <f t="shared" si="19"/>
        <v>1</v>
      </c>
      <c r="E315" s="126">
        <v>1</v>
      </c>
      <c r="F315" s="126"/>
      <c r="G315" s="127"/>
      <c r="H315" s="253"/>
      <c r="I315" s="93"/>
      <c r="J315" s="230"/>
      <c r="K315" s="148"/>
      <c r="L315" s="148"/>
      <c r="M315" s="148"/>
      <c r="N315" s="148"/>
      <c r="O315" s="148"/>
      <c r="P315" s="148"/>
      <c r="Q315" s="148"/>
      <c r="R315" s="148"/>
      <c r="S315" s="148"/>
      <c r="T315" s="148"/>
      <c r="U315" s="148"/>
      <c r="V315" s="148"/>
      <c r="W315" s="148"/>
      <c r="X315" s="148"/>
      <c r="Y315" s="148"/>
      <c r="Z315" s="148"/>
    </row>
    <row r="316" spans="1:26" ht="24" x14ac:dyDescent="0.25">
      <c r="A316" s="230"/>
      <c r="B316" s="49"/>
      <c r="C316" s="128" t="s">
        <v>6205</v>
      </c>
      <c r="D316" s="153">
        <f t="shared" si="19"/>
        <v>1</v>
      </c>
      <c r="E316" s="126">
        <v>1</v>
      </c>
      <c r="F316" s="126"/>
      <c r="G316" s="127"/>
      <c r="H316" s="253"/>
      <c r="I316" s="93"/>
      <c r="J316" s="230"/>
      <c r="K316" s="148"/>
      <c r="L316" s="148"/>
      <c r="M316" s="148"/>
      <c r="N316" s="148"/>
      <c r="O316" s="148"/>
      <c r="P316" s="148"/>
      <c r="Q316" s="148"/>
      <c r="R316" s="148"/>
      <c r="S316" s="148"/>
      <c r="T316" s="148"/>
      <c r="U316" s="148"/>
      <c r="V316" s="148"/>
      <c r="W316" s="148"/>
      <c r="X316" s="148"/>
      <c r="Y316" s="148"/>
      <c r="Z316" s="148"/>
    </row>
    <row r="317" spans="1:26" ht="24" x14ac:dyDescent="0.25">
      <c r="A317" s="230"/>
      <c r="B317" s="49"/>
      <c r="C317" s="128" t="s">
        <v>6206</v>
      </c>
      <c r="D317" s="153">
        <f t="shared" si="19"/>
        <v>1</v>
      </c>
      <c r="E317" s="126">
        <v>1</v>
      </c>
      <c r="F317" s="126"/>
      <c r="G317" s="127"/>
      <c r="H317" s="253"/>
      <c r="I317" s="93"/>
      <c r="J317" s="230"/>
      <c r="K317" s="148"/>
      <c r="L317" s="148"/>
      <c r="M317" s="148"/>
      <c r="N317" s="148"/>
      <c r="O317" s="148"/>
      <c r="P317" s="148"/>
      <c r="Q317" s="148"/>
      <c r="R317" s="148"/>
      <c r="S317" s="148"/>
      <c r="T317" s="148"/>
      <c r="U317" s="148"/>
      <c r="V317" s="148"/>
      <c r="W317" s="148"/>
      <c r="X317" s="148"/>
      <c r="Y317" s="148"/>
      <c r="Z317" s="148"/>
    </row>
    <row r="318" spans="1:26" x14ac:dyDescent="0.25">
      <c r="A318" s="230"/>
      <c r="B318" s="49"/>
      <c r="C318" s="128" t="s">
        <v>6207</v>
      </c>
      <c r="D318" s="153">
        <f t="shared" si="19"/>
        <v>1</v>
      </c>
      <c r="E318" s="126">
        <v>1</v>
      </c>
      <c r="F318" s="126"/>
      <c r="G318" s="127"/>
      <c r="H318" s="253"/>
      <c r="I318" s="93"/>
      <c r="J318" s="230"/>
      <c r="K318" s="148"/>
      <c r="L318" s="148"/>
      <c r="M318" s="148"/>
      <c r="N318" s="148"/>
      <c r="O318" s="148"/>
      <c r="P318" s="148"/>
      <c r="Q318" s="148"/>
      <c r="R318" s="148"/>
      <c r="S318" s="148"/>
      <c r="T318" s="148"/>
      <c r="U318" s="148"/>
      <c r="V318" s="148"/>
      <c r="W318" s="148"/>
      <c r="X318" s="148"/>
      <c r="Y318" s="148"/>
      <c r="Z318" s="148"/>
    </row>
    <row r="319" spans="1:26" x14ac:dyDescent="0.25">
      <c r="A319" s="230"/>
      <c r="B319" s="49"/>
      <c r="C319" s="128" t="s">
        <v>6208</v>
      </c>
      <c r="D319" s="153">
        <f t="shared" si="19"/>
        <v>1</v>
      </c>
      <c r="E319" s="126">
        <v>1</v>
      </c>
      <c r="F319" s="126"/>
      <c r="G319" s="127"/>
      <c r="H319" s="253"/>
      <c r="I319" s="93"/>
      <c r="J319" s="230"/>
      <c r="K319" s="148"/>
      <c r="L319" s="148"/>
      <c r="M319" s="148"/>
      <c r="N319" s="148"/>
      <c r="O319" s="148"/>
      <c r="P319" s="148"/>
      <c r="Q319" s="148"/>
      <c r="R319" s="148"/>
      <c r="S319" s="148"/>
      <c r="T319" s="148"/>
      <c r="U319" s="148"/>
      <c r="V319" s="148"/>
      <c r="W319" s="148"/>
      <c r="X319" s="148"/>
      <c r="Y319" s="148"/>
      <c r="Z319" s="148"/>
    </row>
    <row r="320" spans="1:26" ht="24" x14ac:dyDescent="0.25">
      <c r="A320" s="230"/>
      <c r="B320" s="49"/>
      <c r="C320" s="128" t="s">
        <v>6209</v>
      </c>
      <c r="D320" s="153">
        <f t="shared" si="19"/>
        <v>1</v>
      </c>
      <c r="E320" s="126">
        <v>1</v>
      </c>
      <c r="F320" s="126"/>
      <c r="G320" s="127"/>
      <c r="H320" s="253"/>
      <c r="I320" s="93"/>
      <c r="J320" s="230"/>
      <c r="K320" s="148"/>
      <c r="L320" s="148"/>
      <c r="M320" s="148"/>
      <c r="N320" s="148"/>
      <c r="O320" s="148"/>
      <c r="P320" s="148"/>
      <c r="Q320" s="148"/>
      <c r="R320" s="148"/>
      <c r="S320" s="148"/>
      <c r="T320" s="148"/>
      <c r="U320" s="148"/>
      <c r="V320" s="148"/>
      <c r="W320" s="148"/>
      <c r="X320" s="148"/>
      <c r="Y320" s="148"/>
      <c r="Z320" s="148"/>
    </row>
    <row r="321" spans="1:26" x14ac:dyDescent="0.25">
      <c r="A321" s="230"/>
      <c r="B321" s="49"/>
      <c r="C321" s="128" t="s">
        <v>6210</v>
      </c>
      <c r="D321" s="153">
        <f t="shared" si="19"/>
        <v>1</v>
      </c>
      <c r="E321" s="126">
        <v>1</v>
      </c>
      <c r="F321" s="126"/>
      <c r="G321" s="127"/>
      <c r="H321" s="253"/>
      <c r="I321" s="93"/>
      <c r="J321" s="230"/>
      <c r="K321" s="148"/>
      <c r="L321" s="148"/>
      <c r="M321" s="148"/>
      <c r="N321" s="148"/>
      <c r="O321" s="148"/>
      <c r="P321" s="148"/>
      <c r="Q321" s="148"/>
      <c r="R321" s="148"/>
      <c r="S321" s="148"/>
      <c r="T321" s="148"/>
      <c r="U321" s="148"/>
      <c r="V321" s="148"/>
      <c r="W321" s="148"/>
      <c r="X321" s="148"/>
      <c r="Y321" s="148"/>
      <c r="Z321" s="148"/>
    </row>
    <row r="322" spans="1:26" x14ac:dyDescent="0.25">
      <c r="A322" s="230"/>
      <c r="B322" s="49"/>
      <c r="C322" s="124" t="s">
        <v>4792</v>
      </c>
      <c r="D322" s="153">
        <f t="shared" si="19"/>
        <v>1</v>
      </c>
      <c r="E322" s="126">
        <v>1</v>
      </c>
      <c r="F322" s="126"/>
      <c r="G322" s="127"/>
      <c r="H322" s="253"/>
      <c r="I322" s="93"/>
      <c r="J322" s="230"/>
      <c r="K322" s="148"/>
      <c r="L322" s="148"/>
      <c r="M322" s="148"/>
      <c r="N322" s="148"/>
      <c r="O322" s="148"/>
      <c r="P322" s="148"/>
      <c r="Q322" s="148"/>
      <c r="R322" s="148"/>
      <c r="S322" s="148"/>
      <c r="T322" s="148"/>
      <c r="U322" s="148"/>
      <c r="V322" s="148"/>
      <c r="W322" s="148"/>
      <c r="X322" s="148"/>
      <c r="Y322" s="148"/>
      <c r="Z322" s="148"/>
    </row>
    <row r="323" spans="1:26" ht="24" x14ac:dyDescent="0.25">
      <c r="A323" s="230"/>
      <c r="B323" s="49"/>
      <c r="C323" s="124" t="s">
        <v>4037</v>
      </c>
      <c r="D323" s="153">
        <f t="shared" si="19"/>
        <v>1</v>
      </c>
      <c r="E323" s="126">
        <v>1</v>
      </c>
      <c r="F323" s="126"/>
      <c r="G323" s="127"/>
      <c r="H323" s="253"/>
      <c r="I323" s="93"/>
      <c r="J323" s="230"/>
      <c r="K323" s="148"/>
      <c r="L323" s="148"/>
      <c r="M323" s="148"/>
      <c r="N323" s="148"/>
      <c r="O323" s="148"/>
      <c r="P323" s="148"/>
      <c r="Q323" s="148"/>
      <c r="R323" s="148"/>
      <c r="S323" s="148"/>
      <c r="T323" s="148"/>
      <c r="U323" s="148"/>
      <c r="V323" s="148"/>
      <c r="W323" s="148"/>
      <c r="X323" s="148"/>
      <c r="Y323" s="148"/>
      <c r="Z323" s="148"/>
    </row>
    <row r="324" spans="1:26" ht="36" x14ac:dyDescent="0.25">
      <c r="A324" s="230"/>
      <c r="B324" s="49"/>
      <c r="C324" s="128" t="s">
        <v>6211</v>
      </c>
      <c r="D324" s="153">
        <f t="shared" si="19"/>
        <v>1</v>
      </c>
      <c r="E324" s="126">
        <v>1</v>
      </c>
      <c r="F324" s="126"/>
      <c r="G324" s="127"/>
      <c r="H324" s="253"/>
      <c r="I324" s="93"/>
      <c r="J324" s="230"/>
      <c r="K324" s="148"/>
      <c r="L324" s="148"/>
      <c r="M324" s="148"/>
      <c r="N324" s="148"/>
      <c r="O324" s="148"/>
      <c r="P324" s="148"/>
      <c r="Q324" s="148"/>
      <c r="R324" s="148"/>
      <c r="S324" s="148"/>
      <c r="T324" s="148"/>
      <c r="U324" s="148"/>
      <c r="V324" s="148"/>
      <c r="W324" s="148"/>
      <c r="X324" s="148"/>
      <c r="Y324" s="148"/>
      <c r="Z324" s="148"/>
    </row>
    <row r="325" spans="1:26" x14ac:dyDescent="0.25">
      <c r="A325" s="230"/>
      <c r="B325" s="49"/>
      <c r="C325" s="128" t="s">
        <v>6212</v>
      </c>
      <c r="D325" s="153">
        <f t="shared" si="19"/>
        <v>1</v>
      </c>
      <c r="E325" s="126">
        <v>1</v>
      </c>
      <c r="F325" s="126"/>
      <c r="G325" s="127"/>
      <c r="H325" s="253"/>
      <c r="I325" s="93"/>
      <c r="J325" s="230"/>
      <c r="K325" s="148"/>
      <c r="L325" s="148"/>
      <c r="M325" s="148"/>
      <c r="N325" s="148"/>
      <c r="O325" s="148"/>
      <c r="P325" s="148"/>
      <c r="Q325" s="148"/>
      <c r="R325" s="148"/>
      <c r="S325" s="148"/>
      <c r="T325" s="148"/>
      <c r="U325" s="148"/>
      <c r="V325" s="148"/>
      <c r="W325" s="148"/>
      <c r="X325" s="148"/>
      <c r="Y325" s="148"/>
      <c r="Z325" s="148"/>
    </row>
    <row r="326" spans="1:26" ht="24" x14ac:dyDescent="0.25">
      <c r="A326" s="230"/>
      <c r="B326" s="49"/>
      <c r="C326" s="128" t="s">
        <v>6213</v>
      </c>
      <c r="D326" s="153">
        <f t="shared" si="19"/>
        <v>1</v>
      </c>
      <c r="E326" s="126">
        <v>1</v>
      </c>
      <c r="F326" s="126"/>
      <c r="G326" s="127"/>
      <c r="H326" s="253"/>
      <c r="I326" s="93"/>
      <c r="J326" s="230"/>
      <c r="K326" s="148"/>
      <c r="L326" s="148"/>
      <c r="M326" s="148"/>
      <c r="N326" s="148"/>
      <c r="O326" s="148"/>
      <c r="P326" s="148"/>
      <c r="Q326" s="148"/>
      <c r="R326" s="148"/>
      <c r="S326" s="148"/>
      <c r="T326" s="148"/>
      <c r="U326" s="148"/>
      <c r="V326" s="148"/>
      <c r="W326" s="148"/>
      <c r="X326" s="148"/>
      <c r="Y326" s="148"/>
      <c r="Z326" s="148"/>
    </row>
    <row r="327" spans="1:26" ht="24" x14ac:dyDescent="0.25">
      <c r="A327" s="230"/>
      <c r="B327" s="49"/>
      <c r="C327" s="128" t="s">
        <v>6214</v>
      </c>
      <c r="D327" s="153">
        <f t="shared" si="19"/>
        <v>1</v>
      </c>
      <c r="E327" s="126">
        <v>1</v>
      </c>
      <c r="F327" s="126"/>
      <c r="G327" s="127"/>
      <c r="H327" s="253"/>
      <c r="I327" s="93"/>
      <c r="J327" s="230"/>
      <c r="K327" s="148"/>
      <c r="L327" s="148"/>
      <c r="M327" s="148"/>
      <c r="N327" s="148"/>
      <c r="O327" s="148"/>
      <c r="P327" s="148"/>
      <c r="Q327" s="148"/>
      <c r="R327" s="148"/>
      <c r="S327" s="148"/>
      <c r="T327" s="148"/>
      <c r="U327" s="148"/>
      <c r="V327" s="148"/>
      <c r="W327" s="148"/>
      <c r="X327" s="148"/>
      <c r="Y327" s="148"/>
      <c r="Z327" s="148"/>
    </row>
    <row r="328" spans="1:26" ht="36" x14ac:dyDescent="0.25">
      <c r="A328" s="230"/>
      <c r="B328" s="49"/>
      <c r="C328" s="128" t="s">
        <v>6215</v>
      </c>
      <c r="D328" s="153">
        <f t="shared" si="19"/>
        <v>1</v>
      </c>
      <c r="E328" s="126">
        <v>1</v>
      </c>
      <c r="F328" s="126"/>
      <c r="G328" s="127"/>
      <c r="H328" s="253"/>
      <c r="I328" s="93"/>
      <c r="J328" s="230"/>
      <c r="K328" s="148"/>
      <c r="L328" s="148"/>
      <c r="M328" s="148"/>
      <c r="N328" s="148"/>
      <c r="O328" s="148"/>
      <c r="P328" s="148"/>
      <c r="Q328" s="148"/>
      <c r="R328" s="148"/>
      <c r="S328" s="148"/>
      <c r="T328" s="148"/>
      <c r="U328" s="148"/>
      <c r="V328" s="148"/>
      <c r="W328" s="148"/>
      <c r="X328" s="148"/>
      <c r="Y328" s="148"/>
      <c r="Z328" s="148"/>
    </row>
    <row r="329" spans="1:26" ht="24" x14ac:dyDescent="0.25">
      <c r="A329" s="230"/>
      <c r="B329" s="49"/>
      <c r="C329" s="128" t="s">
        <v>6216</v>
      </c>
      <c r="D329" s="153">
        <f t="shared" si="19"/>
        <v>1</v>
      </c>
      <c r="E329" s="126">
        <v>1</v>
      </c>
      <c r="F329" s="126"/>
      <c r="G329" s="127"/>
      <c r="H329" s="253"/>
      <c r="I329" s="93"/>
      <c r="J329" s="230"/>
      <c r="K329" s="148"/>
      <c r="L329" s="148"/>
      <c r="M329" s="148"/>
      <c r="N329" s="148"/>
      <c r="O329" s="148"/>
      <c r="P329" s="148"/>
      <c r="Q329" s="148"/>
      <c r="R329" s="148"/>
      <c r="S329" s="148"/>
      <c r="T329" s="148"/>
      <c r="U329" s="148"/>
      <c r="V329" s="148"/>
      <c r="W329" s="148"/>
      <c r="X329" s="148"/>
      <c r="Y329" s="148"/>
      <c r="Z329" s="148"/>
    </row>
    <row r="330" spans="1:26" ht="24" x14ac:dyDescent="0.25">
      <c r="A330" s="230"/>
      <c r="B330" s="49"/>
      <c r="C330" s="128" t="s">
        <v>6217</v>
      </c>
      <c r="D330" s="153">
        <f t="shared" si="19"/>
        <v>1</v>
      </c>
      <c r="E330" s="126">
        <v>1</v>
      </c>
      <c r="F330" s="126"/>
      <c r="G330" s="127"/>
      <c r="H330" s="253"/>
      <c r="I330" s="93"/>
      <c r="J330" s="230"/>
      <c r="K330" s="148"/>
      <c r="L330" s="148"/>
      <c r="M330" s="148"/>
      <c r="N330" s="148"/>
      <c r="O330" s="148"/>
      <c r="P330" s="148"/>
      <c r="Q330" s="148"/>
      <c r="R330" s="148"/>
      <c r="S330" s="148"/>
      <c r="T330" s="148"/>
      <c r="U330" s="148"/>
      <c r="V330" s="148"/>
      <c r="W330" s="148"/>
      <c r="X330" s="148"/>
      <c r="Y330" s="148"/>
      <c r="Z330" s="148"/>
    </row>
    <row r="331" spans="1:26" ht="48" x14ac:dyDescent="0.25">
      <c r="A331" s="230"/>
      <c r="B331" s="49"/>
      <c r="C331" s="128" t="s">
        <v>6218</v>
      </c>
      <c r="D331" s="153">
        <f t="shared" si="19"/>
        <v>1</v>
      </c>
      <c r="E331" s="126">
        <v>1</v>
      </c>
      <c r="F331" s="126"/>
      <c r="G331" s="127"/>
      <c r="H331" s="253"/>
      <c r="I331" s="93"/>
      <c r="J331" s="230"/>
      <c r="K331" s="148"/>
      <c r="L331" s="148"/>
      <c r="M331" s="148"/>
      <c r="N331" s="148"/>
      <c r="O331" s="148"/>
      <c r="P331" s="148"/>
      <c r="Q331" s="148"/>
      <c r="R331" s="148"/>
      <c r="S331" s="148"/>
      <c r="T331" s="148"/>
      <c r="U331" s="148"/>
      <c r="V331" s="148"/>
      <c r="W331" s="148"/>
      <c r="X331" s="148"/>
      <c r="Y331" s="148"/>
      <c r="Z331" s="148"/>
    </row>
    <row r="332" spans="1:26" ht="24" x14ac:dyDescent="0.25">
      <c r="A332" s="230"/>
      <c r="B332" s="49"/>
      <c r="C332" s="128" t="s">
        <v>6219</v>
      </c>
      <c r="D332" s="153">
        <f t="shared" si="19"/>
        <v>1</v>
      </c>
      <c r="E332" s="126">
        <v>1</v>
      </c>
      <c r="F332" s="126"/>
      <c r="G332" s="127"/>
      <c r="H332" s="253"/>
      <c r="I332" s="93"/>
      <c r="J332" s="230"/>
      <c r="K332" s="148"/>
      <c r="L332" s="148"/>
      <c r="M332" s="148"/>
      <c r="N332" s="148"/>
      <c r="O332" s="148"/>
      <c r="P332" s="148"/>
      <c r="Q332" s="148"/>
      <c r="R332" s="148"/>
      <c r="S332" s="148"/>
      <c r="T332" s="148"/>
      <c r="U332" s="148"/>
      <c r="V332" s="148"/>
      <c r="W332" s="148"/>
      <c r="X332" s="148"/>
      <c r="Y332" s="148"/>
      <c r="Z332" s="148"/>
    </row>
    <row r="333" spans="1:26" ht="24" x14ac:dyDescent="0.25">
      <c r="A333" s="230"/>
      <c r="B333" s="49"/>
      <c r="C333" s="128" t="s">
        <v>6220</v>
      </c>
      <c r="D333" s="153">
        <f t="shared" si="19"/>
        <v>1</v>
      </c>
      <c r="E333" s="126">
        <v>1</v>
      </c>
      <c r="F333" s="126"/>
      <c r="G333" s="127"/>
      <c r="H333" s="253"/>
      <c r="I333" s="93"/>
      <c r="J333" s="230"/>
      <c r="K333" s="148"/>
      <c r="L333" s="148"/>
      <c r="M333" s="148"/>
      <c r="N333" s="148"/>
      <c r="O333" s="148"/>
      <c r="P333" s="148"/>
      <c r="Q333" s="148"/>
      <c r="R333" s="148"/>
      <c r="S333" s="148"/>
      <c r="T333" s="148"/>
      <c r="U333" s="148"/>
      <c r="V333" s="148"/>
      <c r="W333" s="148"/>
      <c r="X333" s="148"/>
      <c r="Y333" s="148"/>
      <c r="Z333" s="148"/>
    </row>
    <row r="334" spans="1:26" ht="24" x14ac:dyDescent="0.25">
      <c r="A334" s="230"/>
      <c r="B334" s="49"/>
      <c r="C334" s="128" t="s">
        <v>6221</v>
      </c>
      <c r="D334" s="153">
        <f t="shared" si="19"/>
        <v>1</v>
      </c>
      <c r="E334" s="126">
        <v>1</v>
      </c>
      <c r="F334" s="126"/>
      <c r="G334" s="127"/>
      <c r="H334" s="253"/>
      <c r="I334" s="93"/>
      <c r="J334" s="230"/>
      <c r="K334" s="148"/>
      <c r="L334" s="148"/>
      <c r="M334" s="148"/>
      <c r="N334" s="148"/>
      <c r="O334" s="148"/>
      <c r="P334" s="148"/>
      <c r="Q334" s="148"/>
      <c r="R334" s="148"/>
      <c r="S334" s="148"/>
      <c r="T334" s="148"/>
      <c r="U334" s="148"/>
      <c r="V334" s="148"/>
      <c r="W334" s="148"/>
      <c r="X334" s="148"/>
      <c r="Y334" s="148"/>
      <c r="Z334" s="148"/>
    </row>
    <row r="335" spans="1:26" ht="24" x14ac:dyDescent="0.25">
      <c r="A335" s="230"/>
      <c r="B335" s="49"/>
      <c r="C335" s="128" t="s">
        <v>6222</v>
      </c>
      <c r="D335" s="153">
        <f t="shared" si="19"/>
        <v>1</v>
      </c>
      <c r="E335" s="126">
        <v>1</v>
      </c>
      <c r="F335" s="126"/>
      <c r="G335" s="127"/>
      <c r="H335" s="253"/>
      <c r="I335" s="93"/>
      <c r="J335" s="230"/>
      <c r="K335" s="148"/>
      <c r="L335" s="148"/>
      <c r="M335" s="148"/>
      <c r="N335" s="148"/>
      <c r="O335" s="148"/>
      <c r="P335" s="148"/>
      <c r="Q335" s="148"/>
      <c r="R335" s="148"/>
      <c r="S335" s="148"/>
      <c r="T335" s="148"/>
      <c r="U335" s="148"/>
      <c r="V335" s="148"/>
      <c r="W335" s="148"/>
      <c r="X335" s="148"/>
      <c r="Y335" s="148"/>
      <c r="Z335" s="148"/>
    </row>
    <row r="336" spans="1:26" x14ac:dyDescent="0.25">
      <c r="A336" s="230"/>
      <c r="B336" s="49"/>
      <c r="C336" s="124" t="s">
        <v>2559</v>
      </c>
      <c r="D336" s="153">
        <f t="shared" si="19"/>
        <v>1</v>
      </c>
      <c r="E336" s="126">
        <v>1</v>
      </c>
      <c r="F336" s="126"/>
      <c r="G336" s="127"/>
      <c r="H336" s="253"/>
      <c r="I336" s="93"/>
      <c r="J336" s="230"/>
      <c r="K336" s="148"/>
      <c r="L336" s="148"/>
      <c r="M336" s="148"/>
      <c r="N336" s="148"/>
      <c r="O336" s="148"/>
      <c r="P336" s="148"/>
      <c r="Q336" s="148"/>
      <c r="R336" s="148"/>
      <c r="S336" s="148"/>
      <c r="T336" s="148"/>
      <c r="U336" s="148"/>
      <c r="V336" s="148"/>
      <c r="W336" s="148"/>
      <c r="X336" s="148"/>
      <c r="Y336" s="148"/>
      <c r="Z336" s="148"/>
    </row>
    <row r="337" spans="1:26" ht="24" x14ac:dyDescent="0.25">
      <c r="A337" s="230"/>
      <c r="B337" s="49"/>
      <c r="C337" s="124" t="s">
        <v>2560</v>
      </c>
      <c r="D337" s="153">
        <f t="shared" si="19"/>
        <v>1</v>
      </c>
      <c r="E337" s="126">
        <v>1</v>
      </c>
      <c r="F337" s="126"/>
      <c r="G337" s="127"/>
      <c r="H337" s="253"/>
      <c r="I337" s="93"/>
      <c r="J337" s="230"/>
      <c r="K337" s="148"/>
      <c r="L337" s="148"/>
      <c r="M337" s="148"/>
      <c r="N337" s="148"/>
      <c r="O337" s="148"/>
      <c r="P337" s="148"/>
      <c r="Q337" s="148"/>
      <c r="R337" s="148"/>
      <c r="S337" s="148"/>
      <c r="T337" s="148"/>
      <c r="U337" s="148"/>
      <c r="V337" s="148"/>
      <c r="W337" s="148"/>
      <c r="X337" s="148"/>
      <c r="Y337" s="148"/>
      <c r="Z337" s="148"/>
    </row>
    <row r="338" spans="1:26" ht="36" x14ac:dyDescent="0.25">
      <c r="A338" s="230"/>
      <c r="B338" s="49"/>
      <c r="C338" s="124" t="s">
        <v>6223</v>
      </c>
      <c r="D338" s="153">
        <f t="shared" si="19"/>
        <v>1</v>
      </c>
      <c r="E338" s="126">
        <v>1</v>
      </c>
      <c r="F338" s="126"/>
      <c r="G338" s="127"/>
      <c r="H338" s="253"/>
      <c r="I338" s="93"/>
      <c r="J338" s="230"/>
      <c r="K338" s="148"/>
      <c r="L338" s="148"/>
      <c r="M338" s="148"/>
      <c r="N338" s="148"/>
      <c r="O338" s="148"/>
      <c r="P338" s="148"/>
      <c r="Q338" s="148"/>
      <c r="R338" s="148"/>
      <c r="S338" s="148"/>
      <c r="T338" s="148"/>
      <c r="U338" s="148"/>
      <c r="V338" s="148"/>
      <c r="W338" s="148"/>
      <c r="X338" s="148"/>
      <c r="Y338" s="148"/>
      <c r="Z338" s="148"/>
    </row>
    <row r="339" spans="1:26" ht="24" x14ac:dyDescent="0.25">
      <c r="A339" s="230"/>
      <c r="B339" s="49"/>
      <c r="C339" s="124" t="s">
        <v>6224</v>
      </c>
      <c r="D339" s="153">
        <f t="shared" si="19"/>
        <v>1</v>
      </c>
      <c r="E339" s="126">
        <v>1</v>
      </c>
      <c r="F339" s="126"/>
      <c r="G339" s="127"/>
      <c r="H339" s="253"/>
      <c r="I339" s="93"/>
      <c r="J339" s="230"/>
      <c r="K339" s="148"/>
      <c r="L339" s="148"/>
      <c r="M339" s="148"/>
      <c r="N339" s="148"/>
      <c r="O339" s="148"/>
      <c r="P339" s="148"/>
      <c r="Q339" s="148"/>
      <c r="R339" s="148"/>
      <c r="S339" s="148"/>
      <c r="T339" s="148"/>
      <c r="U339" s="148"/>
      <c r="V339" s="148"/>
      <c r="W339" s="148"/>
      <c r="X339" s="148"/>
      <c r="Y339" s="148"/>
      <c r="Z339" s="148"/>
    </row>
    <row r="340" spans="1:26" ht="48" x14ac:dyDescent="0.25">
      <c r="A340" s="230"/>
      <c r="B340" s="49"/>
      <c r="C340" s="124" t="s">
        <v>6225</v>
      </c>
      <c r="D340" s="153">
        <f t="shared" si="19"/>
        <v>1</v>
      </c>
      <c r="E340" s="126">
        <v>1</v>
      </c>
      <c r="F340" s="126"/>
      <c r="G340" s="127"/>
      <c r="H340" s="253"/>
      <c r="I340" s="93"/>
      <c r="J340" s="230"/>
      <c r="K340" s="148"/>
      <c r="L340" s="148"/>
      <c r="M340" s="148"/>
      <c r="N340" s="148"/>
      <c r="O340" s="148"/>
      <c r="P340" s="148"/>
      <c r="Q340" s="148"/>
      <c r="R340" s="148"/>
      <c r="S340" s="148"/>
      <c r="T340" s="148"/>
      <c r="U340" s="148"/>
      <c r="V340" s="148"/>
      <c r="W340" s="148"/>
      <c r="X340" s="148"/>
      <c r="Y340" s="148"/>
      <c r="Z340" s="148"/>
    </row>
    <row r="341" spans="1:26" x14ac:dyDescent="0.25">
      <c r="A341" s="230"/>
      <c r="B341" s="49"/>
      <c r="C341" s="124" t="s">
        <v>6226</v>
      </c>
      <c r="D341" s="153">
        <f t="shared" si="19"/>
        <v>1</v>
      </c>
      <c r="E341" s="126">
        <v>1</v>
      </c>
      <c r="F341" s="126"/>
      <c r="G341" s="127"/>
      <c r="H341" s="253"/>
      <c r="I341" s="93"/>
      <c r="J341" s="230"/>
      <c r="K341" s="148"/>
      <c r="L341" s="148"/>
      <c r="M341" s="148"/>
      <c r="N341" s="148"/>
      <c r="O341" s="148"/>
      <c r="P341" s="148"/>
      <c r="Q341" s="148"/>
      <c r="R341" s="148"/>
      <c r="S341" s="148"/>
      <c r="T341" s="148"/>
      <c r="U341" s="148"/>
      <c r="V341" s="148"/>
      <c r="W341" s="148"/>
      <c r="X341" s="148"/>
      <c r="Y341" s="148"/>
      <c r="Z341" s="148"/>
    </row>
    <row r="342" spans="1:26" ht="48" x14ac:dyDescent="0.25">
      <c r="A342" s="230"/>
      <c r="B342" s="49"/>
      <c r="C342" s="128" t="s">
        <v>6227</v>
      </c>
      <c r="D342" s="153">
        <f t="shared" si="19"/>
        <v>1</v>
      </c>
      <c r="E342" s="126">
        <v>1</v>
      </c>
      <c r="F342" s="126"/>
      <c r="G342" s="127"/>
      <c r="H342" s="253"/>
      <c r="I342" s="93"/>
      <c r="J342" s="230"/>
      <c r="K342" s="148"/>
      <c r="L342" s="148"/>
      <c r="M342" s="148"/>
      <c r="N342" s="148"/>
      <c r="O342" s="148"/>
      <c r="P342" s="148"/>
      <c r="Q342" s="148"/>
      <c r="R342" s="148"/>
      <c r="S342" s="148"/>
      <c r="T342" s="148"/>
      <c r="U342" s="148"/>
      <c r="V342" s="148"/>
      <c r="W342" s="148"/>
      <c r="X342" s="148"/>
      <c r="Y342" s="148"/>
      <c r="Z342" s="148"/>
    </row>
    <row r="343" spans="1:26" ht="24" x14ac:dyDescent="0.25">
      <c r="A343" s="230"/>
      <c r="B343" s="49"/>
      <c r="C343" s="128" t="s">
        <v>6228</v>
      </c>
      <c r="D343" s="153">
        <f t="shared" si="19"/>
        <v>1</v>
      </c>
      <c r="E343" s="126">
        <v>1</v>
      </c>
      <c r="F343" s="126"/>
      <c r="G343" s="127"/>
      <c r="H343" s="253"/>
      <c r="I343" s="93"/>
      <c r="J343" s="230"/>
      <c r="K343" s="148"/>
      <c r="L343" s="148"/>
      <c r="M343" s="148"/>
      <c r="N343" s="148"/>
      <c r="O343" s="148"/>
      <c r="P343" s="148"/>
      <c r="Q343" s="148"/>
      <c r="R343" s="148"/>
      <c r="S343" s="148"/>
      <c r="T343" s="148"/>
      <c r="U343" s="148"/>
      <c r="V343" s="148"/>
      <c r="W343" s="148"/>
      <c r="X343" s="148"/>
      <c r="Y343" s="148"/>
      <c r="Z343" s="148"/>
    </row>
    <row r="344" spans="1:26" x14ac:dyDescent="0.25">
      <c r="A344" s="230"/>
      <c r="B344" s="49"/>
      <c r="C344" s="128" t="s">
        <v>6229</v>
      </c>
      <c r="D344" s="153">
        <f t="shared" si="19"/>
        <v>1</v>
      </c>
      <c r="E344" s="126">
        <v>1</v>
      </c>
      <c r="F344" s="126"/>
      <c r="G344" s="127"/>
      <c r="H344" s="253"/>
      <c r="I344" s="93"/>
      <c r="J344" s="230"/>
      <c r="K344" s="148"/>
      <c r="L344" s="148"/>
      <c r="M344" s="148"/>
      <c r="N344" s="148"/>
      <c r="O344" s="148"/>
      <c r="P344" s="148"/>
      <c r="Q344" s="148"/>
      <c r="R344" s="148"/>
      <c r="S344" s="148"/>
      <c r="T344" s="148"/>
      <c r="U344" s="148"/>
      <c r="V344" s="148"/>
      <c r="W344" s="148"/>
      <c r="X344" s="148"/>
      <c r="Y344" s="148"/>
      <c r="Z344" s="148"/>
    </row>
    <row r="345" spans="1:26" x14ac:dyDescent="0.25">
      <c r="A345" s="230"/>
      <c r="B345" s="49"/>
      <c r="C345" s="234"/>
      <c r="D345" s="253"/>
      <c r="E345" s="253"/>
      <c r="F345" s="253"/>
      <c r="G345" s="253"/>
      <c r="H345" s="253"/>
      <c r="I345" s="129"/>
      <c r="J345" s="230"/>
      <c r="K345" s="148"/>
      <c r="L345" s="148"/>
      <c r="M345" s="148"/>
      <c r="N345" s="148"/>
      <c r="O345" s="148"/>
      <c r="P345" s="148"/>
      <c r="Q345" s="148"/>
      <c r="R345" s="148"/>
      <c r="S345" s="148"/>
      <c r="T345" s="148"/>
      <c r="U345" s="148"/>
      <c r="V345" s="148"/>
      <c r="W345" s="148"/>
      <c r="X345" s="148"/>
      <c r="Y345" s="148"/>
      <c r="Z345" s="148"/>
    </row>
    <row r="346" spans="1:26" x14ac:dyDescent="0.25">
      <c r="A346" s="230"/>
      <c r="B346" s="49"/>
      <c r="C346" s="234" t="s">
        <v>1480</v>
      </c>
      <c r="D346" s="253"/>
      <c r="E346" s="253"/>
      <c r="F346" s="253"/>
      <c r="G346" s="253"/>
      <c r="H346" s="253"/>
      <c r="I346" s="129"/>
      <c r="J346" s="230"/>
      <c r="K346" s="148"/>
      <c r="L346" s="148"/>
      <c r="M346" s="148"/>
      <c r="N346" s="148"/>
      <c r="O346" s="148"/>
      <c r="P346" s="148"/>
      <c r="Q346" s="148"/>
      <c r="R346" s="148"/>
      <c r="S346" s="148"/>
      <c r="T346" s="148"/>
      <c r="U346" s="148"/>
      <c r="V346" s="148"/>
      <c r="W346" s="148"/>
      <c r="X346" s="148"/>
      <c r="Y346" s="148"/>
      <c r="Z346" s="148"/>
    </row>
    <row r="347" spans="1:26" x14ac:dyDescent="0.25">
      <c r="A347" s="230"/>
      <c r="B347" s="49"/>
      <c r="C347" s="234"/>
      <c r="D347" s="253"/>
      <c r="E347" s="253"/>
      <c r="F347" s="253"/>
      <c r="G347" s="253"/>
      <c r="H347" s="253"/>
      <c r="I347" s="129"/>
      <c r="J347" s="230"/>
      <c r="K347" s="148"/>
      <c r="L347" s="148"/>
      <c r="M347" s="148"/>
      <c r="N347" s="148"/>
      <c r="O347" s="148"/>
      <c r="P347" s="148"/>
      <c r="Q347" s="148"/>
      <c r="R347" s="148"/>
      <c r="S347" s="148"/>
      <c r="T347" s="148"/>
      <c r="U347" s="148"/>
      <c r="V347" s="148"/>
      <c r="W347" s="148"/>
      <c r="X347" s="148"/>
      <c r="Y347" s="148"/>
      <c r="Z347" s="148"/>
    </row>
    <row r="348" spans="1:26" x14ac:dyDescent="0.25">
      <c r="A348" s="230"/>
      <c r="B348" s="49"/>
      <c r="C348" s="232" t="s">
        <v>726</v>
      </c>
      <c r="D348" s="231"/>
      <c r="E348" s="231" t="s">
        <v>1485</v>
      </c>
      <c r="F348" s="231" t="s">
        <v>712</v>
      </c>
      <c r="G348" s="231" t="s">
        <v>1486</v>
      </c>
      <c r="H348" s="253"/>
      <c r="I348" s="129"/>
      <c r="J348" s="230"/>
      <c r="K348" s="148"/>
      <c r="L348" s="148"/>
      <c r="M348" s="148"/>
      <c r="N348" s="148"/>
      <c r="O348" s="148"/>
      <c r="P348" s="148"/>
      <c r="Q348" s="148"/>
      <c r="R348" s="148"/>
      <c r="S348" s="148"/>
      <c r="T348" s="148"/>
      <c r="U348" s="148"/>
      <c r="V348" s="148"/>
      <c r="W348" s="148"/>
      <c r="X348" s="148"/>
      <c r="Y348" s="148"/>
      <c r="Z348" s="148"/>
    </row>
    <row r="349" spans="1:26" x14ac:dyDescent="0.25">
      <c r="A349" s="230"/>
      <c r="B349" s="49"/>
      <c r="C349" s="130" t="s">
        <v>6230</v>
      </c>
      <c r="D349" s="153">
        <f t="shared" ref="D349:D355" si="20">IF(E349="Justificado",0,1)</f>
        <v>1</v>
      </c>
      <c r="E349" s="126">
        <v>1</v>
      </c>
      <c r="F349" s="126"/>
      <c r="G349" s="127"/>
      <c r="H349" s="253"/>
      <c r="I349" s="129"/>
      <c r="J349" s="230"/>
      <c r="K349" s="148"/>
      <c r="L349" s="148"/>
      <c r="M349" s="148"/>
      <c r="N349" s="148"/>
      <c r="O349" s="148"/>
      <c r="P349" s="148"/>
      <c r="Q349" s="148"/>
      <c r="R349" s="148"/>
      <c r="S349" s="148"/>
      <c r="T349" s="148"/>
      <c r="U349" s="148"/>
      <c r="V349" s="148"/>
      <c r="W349" s="148"/>
      <c r="X349" s="148"/>
      <c r="Y349" s="148"/>
      <c r="Z349" s="148"/>
    </row>
    <row r="350" spans="1:26" ht="36" x14ac:dyDescent="0.25">
      <c r="A350" s="230"/>
      <c r="B350" s="49"/>
      <c r="C350" s="124" t="s">
        <v>5057</v>
      </c>
      <c r="D350" s="153">
        <f t="shared" si="20"/>
        <v>1</v>
      </c>
      <c r="E350" s="126">
        <v>1</v>
      </c>
      <c r="F350" s="126"/>
      <c r="G350" s="127"/>
      <c r="H350" s="253"/>
      <c r="I350" s="129"/>
      <c r="J350" s="230"/>
      <c r="K350" s="148"/>
      <c r="L350" s="148"/>
      <c r="M350" s="148"/>
      <c r="N350" s="148"/>
      <c r="O350" s="148"/>
      <c r="P350" s="148"/>
      <c r="Q350" s="148"/>
      <c r="R350" s="148"/>
      <c r="S350" s="148"/>
      <c r="T350" s="148"/>
      <c r="U350" s="148"/>
      <c r="V350" s="148"/>
      <c r="W350" s="148"/>
      <c r="X350" s="148"/>
      <c r="Y350" s="148"/>
      <c r="Z350" s="148"/>
    </row>
    <row r="351" spans="1:26" ht="36" x14ac:dyDescent="0.25">
      <c r="A351" s="230"/>
      <c r="B351" s="49"/>
      <c r="C351" s="124" t="s">
        <v>5058</v>
      </c>
      <c r="D351" s="153">
        <f t="shared" si="20"/>
        <v>1</v>
      </c>
      <c r="E351" s="126">
        <v>1</v>
      </c>
      <c r="F351" s="126"/>
      <c r="G351" s="127"/>
      <c r="H351" s="253"/>
      <c r="I351" s="129"/>
      <c r="J351" s="230"/>
      <c r="K351" s="148"/>
      <c r="L351" s="148"/>
      <c r="M351" s="148"/>
      <c r="N351" s="148"/>
      <c r="O351" s="148"/>
      <c r="P351" s="148"/>
      <c r="Q351" s="148"/>
      <c r="R351" s="148"/>
      <c r="S351" s="148"/>
      <c r="T351" s="148"/>
      <c r="U351" s="148"/>
      <c r="V351" s="148"/>
      <c r="W351" s="148"/>
      <c r="X351" s="148"/>
      <c r="Y351" s="148"/>
      <c r="Z351" s="148"/>
    </row>
    <row r="352" spans="1:26" ht="36" x14ac:dyDescent="0.25">
      <c r="A352" s="230"/>
      <c r="B352" s="49"/>
      <c r="C352" s="124" t="s">
        <v>6231</v>
      </c>
      <c r="D352" s="153">
        <f t="shared" si="20"/>
        <v>1</v>
      </c>
      <c r="E352" s="126">
        <v>1</v>
      </c>
      <c r="F352" s="126"/>
      <c r="G352" s="127"/>
      <c r="H352" s="253"/>
      <c r="I352" s="129"/>
      <c r="J352" s="230"/>
      <c r="K352" s="148"/>
      <c r="L352" s="148"/>
      <c r="M352" s="148"/>
      <c r="N352" s="148"/>
      <c r="O352" s="148"/>
      <c r="P352" s="148"/>
      <c r="Q352" s="148"/>
      <c r="R352" s="148"/>
      <c r="S352" s="148"/>
      <c r="T352" s="148"/>
      <c r="U352" s="148"/>
      <c r="V352" s="148"/>
      <c r="W352" s="148"/>
      <c r="X352" s="148"/>
      <c r="Y352" s="148"/>
      <c r="Z352" s="148"/>
    </row>
    <row r="353" spans="1:26" ht="24" x14ac:dyDescent="0.25">
      <c r="A353" s="230"/>
      <c r="B353" s="49"/>
      <c r="C353" s="124" t="s">
        <v>6232</v>
      </c>
      <c r="D353" s="153">
        <f t="shared" si="20"/>
        <v>1</v>
      </c>
      <c r="E353" s="126">
        <v>1</v>
      </c>
      <c r="F353" s="126"/>
      <c r="G353" s="127"/>
      <c r="H353" s="253"/>
      <c r="I353" s="129"/>
      <c r="J353" s="230"/>
      <c r="K353" s="148"/>
      <c r="L353" s="148"/>
      <c r="M353" s="148"/>
      <c r="N353" s="148"/>
      <c r="O353" s="148"/>
      <c r="P353" s="148"/>
      <c r="Q353" s="148"/>
      <c r="R353" s="148"/>
      <c r="S353" s="148"/>
      <c r="T353" s="148"/>
      <c r="U353" s="148"/>
      <c r="V353" s="148"/>
      <c r="W353" s="148"/>
      <c r="X353" s="148"/>
      <c r="Y353" s="148"/>
      <c r="Z353" s="148"/>
    </row>
    <row r="354" spans="1:26" ht="24" x14ac:dyDescent="0.25">
      <c r="A354" s="230"/>
      <c r="B354" s="49"/>
      <c r="C354" s="124" t="s">
        <v>6233</v>
      </c>
      <c r="D354" s="153">
        <f t="shared" si="20"/>
        <v>1</v>
      </c>
      <c r="E354" s="126">
        <v>1</v>
      </c>
      <c r="F354" s="126"/>
      <c r="G354" s="127"/>
      <c r="H354" s="253"/>
      <c r="I354" s="129"/>
      <c r="J354" s="230"/>
      <c r="K354" s="148"/>
      <c r="L354" s="148"/>
      <c r="M354" s="148"/>
      <c r="N354" s="148"/>
      <c r="O354" s="148"/>
      <c r="P354" s="148"/>
      <c r="Q354" s="148"/>
      <c r="R354" s="148"/>
      <c r="S354" s="148"/>
      <c r="T354" s="148"/>
      <c r="U354" s="148"/>
      <c r="V354" s="148"/>
      <c r="W354" s="148"/>
      <c r="X354" s="148"/>
      <c r="Y354" s="148"/>
      <c r="Z354" s="148"/>
    </row>
    <row r="355" spans="1:26" ht="36" x14ac:dyDescent="0.25">
      <c r="A355" s="230"/>
      <c r="B355" s="49"/>
      <c r="C355" s="124" t="s">
        <v>6234</v>
      </c>
      <c r="D355" s="153">
        <f t="shared" si="20"/>
        <v>1</v>
      </c>
      <c r="E355" s="126">
        <v>1</v>
      </c>
      <c r="F355" s="126"/>
      <c r="G355" s="127"/>
      <c r="H355" s="253"/>
      <c r="I355" s="129"/>
      <c r="J355" s="230"/>
      <c r="K355" s="148"/>
      <c r="L355" s="148"/>
      <c r="M355" s="148"/>
      <c r="N355" s="148"/>
      <c r="O355" s="148"/>
      <c r="P355" s="148"/>
      <c r="Q355" s="148"/>
      <c r="R355" s="148"/>
      <c r="S355" s="148"/>
      <c r="T355" s="148"/>
      <c r="U355" s="148"/>
      <c r="V355" s="148"/>
      <c r="W355" s="148"/>
      <c r="X355" s="148"/>
      <c r="Y355" s="148"/>
      <c r="Z355" s="148"/>
    </row>
    <row r="356" spans="1:26" ht="36" x14ac:dyDescent="0.25">
      <c r="A356" s="230"/>
      <c r="B356" s="49"/>
      <c r="C356" s="130" t="s">
        <v>6235</v>
      </c>
      <c r="D356" s="153">
        <f t="shared" ref="D356:D357" si="21">IF(E356="Justificado",0,1)</f>
        <v>1</v>
      </c>
      <c r="E356" s="126">
        <v>1</v>
      </c>
      <c r="F356" s="126"/>
      <c r="G356" s="127"/>
      <c r="H356" s="253"/>
      <c r="I356" s="129"/>
      <c r="J356" s="230"/>
      <c r="K356" s="148"/>
      <c r="L356" s="148"/>
      <c r="M356" s="148"/>
      <c r="N356" s="148"/>
      <c r="O356" s="148"/>
      <c r="P356" s="148"/>
      <c r="Q356" s="148"/>
      <c r="R356" s="148"/>
      <c r="S356" s="148"/>
      <c r="T356" s="148"/>
      <c r="U356" s="148"/>
      <c r="V356" s="148"/>
      <c r="W356" s="148"/>
      <c r="X356" s="148"/>
      <c r="Y356" s="148"/>
      <c r="Z356" s="148"/>
    </row>
    <row r="357" spans="1:26" x14ac:dyDescent="0.25">
      <c r="A357" s="230"/>
      <c r="B357" s="49"/>
      <c r="C357" s="124" t="s">
        <v>6236</v>
      </c>
      <c r="D357" s="153">
        <f t="shared" si="21"/>
        <v>1</v>
      </c>
      <c r="E357" s="126">
        <v>1</v>
      </c>
      <c r="F357" s="126"/>
      <c r="G357" s="127"/>
      <c r="H357" s="253"/>
      <c r="I357" s="129"/>
      <c r="J357" s="230"/>
      <c r="K357" s="148"/>
      <c r="L357" s="148"/>
      <c r="M357" s="148"/>
      <c r="N357" s="148"/>
      <c r="O357" s="148"/>
      <c r="P357" s="148"/>
      <c r="Q357" s="148"/>
      <c r="R357" s="148"/>
      <c r="S357" s="148"/>
      <c r="T357" s="148"/>
      <c r="U357" s="148"/>
      <c r="V357" s="148"/>
      <c r="W357" s="148"/>
      <c r="X357" s="148"/>
      <c r="Y357" s="148"/>
      <c r="Z357" s="148"/>
    </row>
    <row r="358" spans="1:26" x14ac:dyDescent="0.25">
      <c r="A358" s="230"/>
      <c r="B358" s="97"/>
      <c r="C358" s="254"/>
      <c r="D358" s="255"/>
      <c r="E358" s="255"/>
      <c r="F358" s="255"/>
      <c r="G358" s="255"/>
      <c r="H358" s="255"/>
      <c r="I358" s="98"/>
      <c r="J358" s="230"/>
      <c r="K358" s="148"/>
      <c r="L358" s="148"/>
      <c r="M358" s="148"/>
      <c r="N358" s="148"/>
      <c r="O358" s="148"/>
      <c r="P358" s="148"/>
      <c r="Q358" s="148"/>
      <c r="R358" s="148"/>
      <c r="S358" s="148"/>
      <c r="T358" s="148"/>
      <c r="U358" s="148"/>
      <c r="V358" s="148"/>
      <c r="W358" s="148"/>
      <c r="X358" s="148"/>
      <c r="Y358" s="148"/>
      <c r="Z358" s="148"/>
    </row>
    <row r="359" spans="1:26" x14ac:dyDescent="0.25">
      <c r="A359" s="230"/>
      <c r="B359" s="230"/>
      <c r="C359" s="256"/>
      <c r="D359" s="230"/>
      <c r="E359" s="230"/>
      <c r="F359" s="230"/>
      <c r="G359" s="230"/>
      <c r="H359" s="230"/>
      <c r="I359" s="230"/>
      <c r="J359" s="230"/>
      <c r="K359" s="148"/>
      <c r="L359" s="148"/>
      <c r="M359" s="148"/>
      <c r="N359" s="148"/>
      <c r="O359" s="148"/>
      <c r="P359" s="148"/>
      <c r="Q359" s="148"/>
      <c r="R359" s="148"/>
      <c r="S359" s="148"/>
      <c r="T359" s="148"/>
      <c r="U359" s="148"/>
      <c r="V359" s="148"/>
      <c r="W359" s="148"/>
      <c r="X359" s="148"/>
      <c r="Y359" s="148"/>
      <c r="Z359" s="148"/>
    </row>
    <row r="360" spans="1:26" x14ac:dyDescent="0.25">
      <c r="A360" s="230"/>
      <c r="B360" s="230"/>
      <c r="C360" s="256"/>
      <c r="D360" s="230"/>
      <c r="E360" s="230"/>
      <c r="F360" s="230"/>
      <c r="G360" s="230"/>
      <c r="H360" s="230"/>
      <c r="I360" s="230"/>
      <c r="J360" s="230"/>
      <c r="K360" s="148"/>
      <c r="L360" s="148"/>
      <c r="M360" s="148"/>
      <c r="N360" s="148"/>
      <c r="O360" s="148"/>
      <c r="P360" s="148"/>
      <c r="Q360" s="148"/>
      <c r="R360" s="148"/>
      <c r="S360" s="148"/>
      <c r="T360" s="148"/>
      <c r="U360" s="148"/>
      <c r="V360" s="148"/>
      <c r="W360" s="148"/>
      <c r="X360" s="148"/>
      <c r="Y360" s="148"/>
      <c r="Z360" s="148"/>
    </row>
    <row r="361" spans="1:26" x14ac:dyDescent="0.25">
      <c r="A361" s="230"/>
      <c r="B361" s="230"/>
      <c r="C361" s="256"/>
      <c r="D361" s="230"/>
      <c r="E361" s="230"/>
      <c r="F361" s="230"/>
      <c r="G361" s="230"/>
      <c r="H361" s="230"/>
      <c r="I361" s="230"/>
      <c r="J361" s="230"/>
      <c r="K361" s="148"/>
      <c r="L361" s="148"/>
      <c r="M361" s="148"/>
      <c r="N361" s="148"/>
      <c r="O361" s="148"/>
      <c r="P361" s="148"/>
      <c r="Q361" s="148"/>
      <c r="R361" s="148"/>
      <c r="S361" s="148"/>
      <c r="T361" s="148"/>
      <c r="U361" s="148"/>
      <c r="V361" s="148"/>
      <c r="W361" s="148"/>
      <c r="X361" s="148"/>
      <c r="Y361" s="148"/>
      <c r="Z361" s="148"/>
    </row>
    <row r="362" spans="1:26" x14ac:dyDescent="0.25">
      <c r="A362" s="230"/>
      <c r="B362" s="230"/>
      <c r="C362" s="256"/>
      <c r="D362" s="230"/>
      <c r="E362" s="230"/>
      <c r="F362" s="230"/>
      <c r="G362" s="230"/>
      <c r="H362" s="230"/>
      <c r="I362" s="230"/>
      <c r="J362" s="230"/>
      <c r="K362" s="148"/>
      <c r="L362" s="148"/>
      <c r="M362" s="148"/>
      <c r="N362" s="148"/>
      <c r="O362" s="148"/>
      <c r="P362" s="148"/>
      <c r="Q362" s="148"/>
      <c r="R362" s="148"/>
      <c r="S362" s="148"/>
      <c r="T362" s="148"/>
      <c r="U362" s="148"/>
      <c r="V362" s="148"/>
      <c r="W362" s="148"/>
      <c r="X362" s="148"/>
      <c r="Y362" s="148"/>
      <c r="Z362" s="148"/>
    </row>
    <row r="363" spans="1:26" x14ac:dyDescent="0.25">
      <c r="A363" s="230"/>
      <c r="B363" s="230"/>
      <c r="C363" s="256"/>
      <c r="D363" s="230"/>
      <c r="E363" s="230"/>
      <c r="F363" s="230"/>
      <c r="G363" s="230"/>
      <c r="H363" s="230"/>
      <c r="I363" s="230"/>
      <c r="J363" s="230"/>
      <c r="K363" s="148"/>
      <c r="L363" s="148"/>
      <c r="M363" s="148"/>
      <c r="N363" s="148"/>
      <c r="O363" s="148"/>
      <c r="P363" s="148"/>
      <c r="Q363" s="148"/>
      <c r="R363" s="148"/>
      <c r="S363" s="148"/>
      <c r="T363" s="148"/>
      <c r="U363" s="148"/>
      <c r="V363" s="148"/>
      <c r="W363" s="148"/>
      <c r="X363" s="148"/>
      <c r="Y363" s="148"/>
      <c r="Z363" s="148"/>
    </row>
    <row r="364" spans="1:26" x14ac:dyDescent="0.25">
      <c r="A364" s="230"/>
      <c r="B364" s="230"/>
      <c r="C364" s="256"/>
      <c r="D364" s="230"/>
      <c r="E364" s="230"/>
      <c r="F364" s="230"/>
      <c r="G364" s="230"/>
      <c r="H364" s="230"/>
      <c r="I364" s="230"/>
      <c r="J364" s="230"/>
      <c r="K364" s="148"/>
      <c r="L364" s="148"/>
      <c r="M364" s="148"/>
      <c r="N364" s="148"/>
      <c r="O364" s="148"/>
      <c r="P364" s="148"/>
      <c r="Q364" s="148"/>
      <c r="R364" s="148"/>
      <c r="S364" s="148"/>
      <c r="T364" s="148"/>
      <c r="U364" s="148"/>
      <c r="V364" s="148"/>
      <c r="W364" s="148"/>
      <c r="X364" s="148"/>
      <c r="Y364" s="148"/>
      <c r="Z364" s="148"/>
    </row>
    <row r="365" spans="1:26" ht="18.75" x14ac:dyDescent="0.25">
      <c r="A365" s="234"/>
      <c r="B365" s="407" t="s">
        <v>6237</v>
      </c>
      <c r="C365" s="408"/>
      <c r="D365" s="408"/>
      <c r="E365" s="408"/>
      <c r="F365" s="408"/>
      <c r="G365" s="408"/>
      <c r="H365" s="408"/>
      <c r="I365" s="243"/>
      <c r="J365" s="233"/>
      <c r="K365" s="105"/>
      <c r="L365" s="105"/>
      <c r="M365" s="105"/>
      <c r="N365" s="105"/>
      <c r="O365" s="105"/>
      <c r="P365" s="105"/>
      <c r="Q365" s="105"/>
      <c r="R365" s="105"/>
      <c r="S365" s="105"/>
      <c r="T365" s="105"/>
      <c r="U365" s="105"/>
      <c r="V365" s="105"/>
      <c r="W365" s="105"/>
      <c r="X365" s="105"/>
      <c r="Y365" s="105"/>
      <c r="Z365" s="105"/>
    </row>
    <row r="366" spans="1:26" x14ac:dyDescent="0.25">
      <c r="A366" s="234"/>
      <c r="B366" s="232"/>
      <c r="C366" s="232"/>
      <c r="D366" s="232"/>
      <c r="E366" s="232"/>
      <c r="F366" s="232"/>
      <c r="G366" s="232"/>
      <c r="H366" s="232"/>
      <c r="I366" s="232"/>
      <c r="J366" s="233"/>
      <c r="K366" s="105"/>
      <c r="L366" s="105"/>
      <c r="M366" s="105"/>
      <c r="N366" s="105"/>
      <c r="O366" s="105"/>
      <c r="P366" s="105"/>
      <c r="Q366" s="105"/>
      <c r="R366" s="105"/>
      <c r="S366" s="105"/>
      <c r="T366" s="105"/>
      <c r="U366" s="105"/>
      <c r="V366" s="105"/>
      <c r="W366" s="105"/>
      <c r="X366" s="105"/>
      <c r="Y366" s="105"/>
      <c r="Z366" s="105"/>
    </row>
    <row r="367" spans="1:26" x14ac:dyDescent="0.25">
      <c r="A367" s="234"/>
      <c r="B367" s="232"/>
      <c r="C367" s="244" t="s">
        <v>1478</v>
      </c>
      <c r="D367" s="244"/>
      <c r="E367" s="245">
        <f>IF(SUM(D376:D385)=0,"NA",SUM(E376:E385)/SUM(D376:D385))</f>
        <v>1</v>
      </c>
      <c r="F367" s="246"/>
      <c r="G367" s="248"/>
      <c r="H367" s="234"/>
      <c r="I367" s="232"/>
      <c r="J367" s="233"/>
      <c r="K367" s="105"/>
      <c r="L367" s="105"/>
      <c r="M367" s="105"/>
      <c r="N367" s="105"/>
      <c r="O367" s="105"/>
      <c r="P367" s="105"/>
      <c r="Q367" s="105"/>
      <c r="R367" s="105"/>
      <c r="S367" s="105"/>
      <c r="T367" s="105"/>
      <c r="U367" s="105"/>
      <c r="V367" s="105"/>
      <c r="W367" s="105"/>
      <c r="X367" s="105"/>
      <c r="Y367" s="105"/>
      <c r="Z367" s="105"/>
    </row>
    <row r="368" spans="1:26" x14ac:dyDescent="0.25">
      <c r="A368" s="234"/>
      <c r="B368" s="234"/>
      <c r="C368" s="244" t="s">
        <v>1480</v>
      </c>
      <c r="D368" s="244"/>
      <c r="E368" s="245">
        <f>IF(SUM(D376:D385)=0,"NA",SUM(E390:E398)/SUM(D390:D398))</f>
        <v>1</v>
      </c>
      <c r="F368" s="246"/>
      <c r="G368" s="248"/>
      <c r="H368" s="234"/>
      <c r="I368" s="232"/>
      <c r="J368" s="233"/>
      <c r="K368" s="105"/>
      <c r="L368" s="105"/>
      <c r="M368" s="105"/>
      <c r="N368" s="105"/>
      <c r="O368" s="105"/>
      <c r="P368" s="105"/>
      <c r="Q368" s="105"/>
      <c r="R368" s="105"/>
      <c r="S368" s="105"/>
      <c r="T368" s="105"/>
      <c r="U368" s="105"/>
      <c r="V368" s="105"/>
      <c r="W368" s="105"/>
      <c r="X368" s="105"/>
      <c r="Y368" s="105"/>
      <c r="Z368" s="105"/>
    </row>
    <row r="369" spans="1:26" x14ac:dyDescent="0.25">
      <c r="A369" s="234"/>
      <c r="B369" s="234"/>
      <c r="C369" s="244" t="s">
        <v>1482</v>
      </c>
      <c r="D369" s="244"/>
      <c r="E369" s="177">
        <f>IF(SUM(D376:D385)=0,"NA",E367*0.6+E368*0.4)</f>
        <v>1</v>
      </c>
      <c r="F369" s="249"/>
      <c r="G369" s="235" t="s">
        <v>3917</v>
      </c>
      <c r="H369" s="234"/>
      <c r="I369" s="232"/>
      <c r="J369" s="233"/>
      <c r="K369" s="105"/>
      <c r="L369" s="105"/>
      <c r="M369" s="105"/>
      <c r="N369" s="105"/>
      <c r="O369" s="105"/>
      <c r="P369" s="105"/>
      <c r="Q369" s="105"/>
      <c r="R369" s="105"/>
      <c r="S369" s="105"/>
      <c r="T369" s="105"/>
      <c r="U369" s="105"/>
      <c r="V369" s="105"/>
      <c r="W369" s="105"/>
      <c r="X369" s="105"/>
      <c r="Y369" s="105"/>
      <c r="Z369" s="105"/>
    </row>
    <row r="370" spans="1:26" x14ac:dyDescent="0.25">
      <c r="A370" s="234"/>
      <c r="B370" s="234"/>
      <c r="C370" s="234"/>
      <c r="D370" s="234"/>
      <c r="E370" s="236"/>
      <c r="F370" s="236"/>
      <c r="G370" s="234"/>
      <c r="H370" s="234"/>
      <c r="I370" s="232"/>
      <c r="J370" s="233"/>
      <c r="K370" s="105"/>
      <c r="L370" s="105"/>
      <c r="M370" s="105"/>
      <c r="N370" s="105"/>
      <c r="O370" s="105"/>
      <c r="P370" s="105"/>
      <c r="Q370" s="105"/>
      <c r="R370" s="105"/>
      <c r="S370" s="105"/>
      <c r="T370" s="105"/>
      <c r="U370" s="105"/>
      <c r="V370" s="105"/>
      <c r="W370" s="105"/>
      <c r="X370" s="105"/>
      <c r="Y370" s="105"/>
      <c r="Z370" s="105"/>
    </row>
    <row r="371" spans="1:26" x14ac:dyDescent="0.25">
      <c r="A371" s="230"/>
      <c r="B371" s="231"/>
      <c r="C371" s="232"/>
      <c r="D371" s="231"/>
      <c r="E371" s="231"/>
      <c r="F371" s="231"/>
      <c r="G371" s="231"/>
      <c r="H371" s="232"/>
      <c r="I371" s="232"/>
      <c r="J371" s="233"/>
      <c r="K371" s="148"/>
      <c r="L371" s="148"/>
      <c r="M371" s="148"/>
      <c r="N371" s="148"/>
      <c r="O371" s="148"/>
      <c r="P371" s="148"/>
      <c r="Q371" s="148"/>
      <c r="R371" s="148"/>
      <c r="S371" s="148"/>
      <c r="T371" s="148"/>
      <c r="U371" s="148"/>
      <c r="V371" s="148"/>
      <c r="W371" s="148"/>
      <c r="X371" s="148"/>
      <c r="Y371" s="148"/>
      <c r="Z371" s="148"/>
    </row>
    <row r="372" spans="1:26" x14ac:dyDescent="0.25">
      <c r="A372" s="230"/>
      <c r="B372" s="91"/>
      <c r="C372" s="251"/>
      <c r="D372" s="252"/>
      <c r="E372" s="409"/>
      <c r="F372" s="410"/>
      <c r="G372" s="410"/>
      <c r="H372" s="252"/>
      <c r="I372" s="92"/>
      <c r="J372" s="233"/>
      <c r="K372" s="148"/>
      <c r="L372" s="148"/>
      <c r="M372" s="148"/>
      <c r="N372" s="148"/>
      <c r="O372" s="148"/>
      <c r="P372" s="148"/>
      <c r="Q372" s="148"/>
      <c r="R372" s="148"/>
      <c r="S372" s="148"/>
      <c r="T372" s="148"/>
      <c r="U372" s="148"/>
      <c r="V372" s="148"/>
      <c r="W372" s="148"/>
      <c r="X372" s="148"/>
      <c r="Y372" s="148"/>
      <c r="Z372" s="148"/>
    </row>
    <row r="373" spans="1:26" x14ac:dyDescent="0.25">
      <c r="A373" s="230"/>
      <c r="B373" s="49"/>
      <c r="C373" s="234" t="s">
        <v>1484</v>
      </c>
      <c r="D373" s="253"/>
      <c r="E373" s="253"/>
      <c r="F373" s="253"/>
      <c r="G373" s="253"/>
      <c r="H373" s="253"/>
      <c r="I373" s="93"/>
      <c r="J373" s="233"/>
      <c r="K373" s="148"/>
      <c r="L373" s="148"/>
      <c r="M373" s="148"/>
      <c r="N373" s="148"/>
      <c r="O373" s="148"/>
      <c r="P373" s="148"/>
      <c r="Q373" s="148"/>
      <c r="R373" s="148"/>
      <c r="S373" s="148"/>
      <c r="T373" s="148"/>
      <c r="U373" s="148"/>
      <c r="V373" s="148"/>
      <c r="W373" s="148"/>
      <c r="X373" s="148"/>
      <c r="Y373" s="148"/>
      <c r="Z373" s="148"/>
    </row>
    <row r="374" spans="1:26" x14ac:dyDescent="0.25">
      <c r="A374" s="230"/>
      <c r="B374" s="123"/>
      <c r="C374" s="234"/>
      <c r="D374" s="253"/>
      <c r="E374" s="253"/>
      <c r="F374" s="253"/>
      <c r="G374" s="253"/>
      <c r="H374" s="253"/>
      <c r="I374" s="93"/>
      <c r="J374" s="233"/>
      <c r="K374" s="148"/>
      <c r="L374" s="148"/>
      <c r="M374" s="148"/>
      <c r="N374" s="148"/>
      <c r="O374" s="148"/>
      <c r="P374" s="148"/>
      <c r="Q374" s="148"/>
      <c r="R374" s="148"/>
      <c r="S374" s="148"/>
      <c r="T374" s="148"/>
      <c r="U374" s="148"/>
      <c r="V374" s="148"/>
      <c r="W374" s="148"/>
      <c r="X374" s="148"/>
      <c r="Y374" s="148"/>
      <c r="Z374" s="148"/>
    </row>
    <row r="375" spans="1:26" x14ac:dyDescent="0.25">
      <c r="A375" s="230"/>
      <c r="B375" s="123"/>
      <c r="C375" s="232" t="s">
        <v>726</v>
      </c>
      <c r="D375" s="231"/>
      <c r="E375" s="231" t="s">
        <v>1485</v>
      </c>
      <c r="F375" s="231" t="s">
        <v>712</v>
      </c>
      <c r="G375" s="231" t="s">
        <v>1486</v>
      </c>
      <c r="H375" s="253"/>
      <c r="I375" s="93"/>
      <c r="J375" s="233"/>
      <c r="K375" s="148"/>
      <c r="L375" s="148"/>
      <c r="M375" s="148"/>
      <c r="N375" s="148"/>
      <c r="O375" s="148"/>
      <c r="P375" s="148"/>
      <c r="Q375" s="148"/>
      <c r="R375" s="148"/>
      <c r="S375" s="148"/>
      <c r="T375" s="148"/>
      <c r="U375" s="148"/>
      <c r="V375" s="148"/>
      <c r="W375" s="148"/>
      <c r="X375" s="148"/>
      <c r="Y375" s="148"/>
      <c r="Z375" s="148"/>
    </row>
    <row r="376" spans="1:26" x14ac:dyDescent="0.25">
      <c r="A376" s="230"/>
      <c r="B376" s="49"/>
      <c r="C376" s="124" t="s">
        <v>1487</v>
      </c>
      <c r="D376" s="153">
        <f t="shared" ref="D376:D384" si="22">IF(E376="Justificado",0,1)</f>
        <v>1</v>
      </c>
      <c r="E376" s="126">
        <v>1</v>
      </c>
      <c r="F376" s="126"/>
      <c r="G376" s="127"/>
      <c r="H376" s="253"/>
      <c r="I376" s="93"/>
      <c r="J376" s="230"/>
      <c r="K376" s="148"/>
      <c r="L376" s="148"/>
      <c r="M376" s="148"/>
      <c r="N376" s="148"/>
      <c r="O376" s="148"/>
      <c r="P376" s="148"/>
      <c r="Q376" s="148"/>
      <c r="R376" s="148"/>
      <c r="S376" s="148"/>
      <c r="T376" s="148"/>
      <c r="U376" s="148"/>
      <c r="V376" s="148"/>
      <c r="W376" s="148"/>
      <c r="X376" s="148"/>
      <c r="Y376" s="148"/>
      <c r="Z376" s="148"/>
    </row>
    <row r="377" spans="1:26" ht="24" x14ac:dyDescent="0.25">
      <c r="A377" s="230"/>
      <c r="B377" s="49"/>
      <c r="C377" s="124" t="s">
        <v>1488</v>
      </c>
      <c r="D377" s="153">
        <f t="shared" si="22"/>
        <v>1</v>
      </c>
      <c r="E377" s="126">
        <v>1</v>
      </c>
      <c r="F377" s="126"/>
      <c r="G377" s="127"/>
      <c r="H377" s="253"/>
      <c r="I377" s="93"/>
      <c r="J377" s="230"/>
      <c r="K377" s="148"/>
      <c r="L377" s="148"/>
      <c r="M377" s="148"/>
      <c r="N377" s="148"/>
      <c r="O377" s="148"/>
      <c r="P377" s="148"/>
      <c r="Q377" s="148"/>
      <c r="R377" s="148"/>
      <c r="S377" s="148"/>
      <c r="T377" s="148"/>
      <c r="U377" s="148"/>
      <c r="V377" s="148"/>
      <c r="W377" s="148"/>
      <c r="X377" s="148"/>
      <c r="Y377" s="148"/>
      <c r="Z377" s="148"/>
    </row>
    <row r="378" spans="1:26" ht="24" x14ac:dyDescent="0.25">
      <c r="A378" s="230"/>
      <c r="B378" s="49"/>
      <c r="C378" s="128" t="s">
        <v>6133</v>
      </c>
      <c r="D378" s="153">
        <f t="shared" si="22"/>
        <v>1</v>
      </c>
      <c r="E378" s="126">
        <v>1</v>
      </c>
      <c r="F378" s="126"/>
      <c r="G378" s="127"/>
      <c r="H378" s="253"/>
      <c r="I378" s="93"/>
      <c r="J378" s="230"/>
      <c r="K378" s="148"/>
      <c r="L378" s="148"/>
      <c r="M378" s="148"/>
      <c r="N378" s="148"/>
      <c r="O378" s="148"/>
      <c r="P378" s="148"/>
      <c r="Q378" s="148"/>
      <c r="R378" s="148"/>
      <c r="S378" s="148"/>
      <c r="T378" s="148"/>
      <c r="U378" s="148"/>
      <c r="V378" s="148"/>
      <c r="W378" s="148"/>
      <c r="X378" s="148"/>
      <c r="Y378" s="148"/>
      <c r="Z378" s="148"/>
    </row>
    <row r="379" spans="1:26" ht="24" x14ac:dyDescent="0.25">
      <c r="A379" s="230"/>
      <c r="B379" s="49"/>
      <c r="C379" s="128" t="s">
        <v>6238</v>
      </c>
      <c r="D379" s="153">
        <f t="shared" si="22"/>
        <v>1</v>
      </c>
      <c r="E379" s="126">
        <v>1</v>
      </c>
      <c r="F379" s="126"/>
      <c r="G379" s="127"/>
      <c r="H379" s="253"/>
      <c r="I379" s="93"/>
      <c r="J379" s="230"/>
      <c r="K379" s="148"/>
      <c r="L379" s="148"/>
      <c r="M379" s="148"/>
      <c r="N379" s="148"/>
      <c r="O379" s="148"/>
      <c r="P379" s="148"/>
      <c r="Q379" s="148"/>
      <c r="R379" s="148"/>
      <c r="S379" s="148"/>
      <c r="T379" s="148"/>
      <c r="U379" s="148"/>
      <c r="V379" s="148"/>
      <c r="W379" s="148"/>
      <c r="X379" s="148"/>
      <c r="Y379" s="148"/>
      <c r="Z379" s="148"/>
    </row>
    <row r="380" spans="1:26" ht="24" x14ac:dyDescent="0.25">
      <c r="A380" s="230"/>
      <c r="B380" s="49"/>
      <c r="C380" s="128" t="s">
        <v>6239</v>
      </c>
      <c r="D380" s="153">
        <f t="shared" si="22"/>
        <v>1</v>
      </c>
      <c r="E380" s="126">
        <v>1</v>
      </c>
      <c r="F380" s="126"/>
      <c r="G380" s="127"/>
      <c r="H380" s="253"/>
      <c r="I380" s="93"/>
      <c r="J380" s="230"/>
      <c r="K380" s="148"/>
      <c r="L380" s="148"/>
      <c r="M380" s="148"/>
      <c r="N380" s="148"/>
      <c r="O380" s="148"/>
      <c r="P380" s="148"/>
      <c r="Q380" s="148"/>
      <c r="R380" s="148"/>
      <c r="S380" s="148"/>
      <c r="T380" s="148"/>
      <c r="U380" s="148"/>
      <c r="V380" s="148"/>
      <c r="W380" s="148"/>
      <c r="X380" s="148"/>
      <c r="Y380" s="148"/>
      <c r="Z380" s="148"/>
    </row>
    <row r="381" spans="1:26" ht="24" x14ac:dyDescent="0.25">
      <c r="A381" s="230"/>
      <c r="B381" s="49"/>
      <c r="C381" s="128" t="s">
        <v>6240</v>
      </c>
      <c r="D381" s="153">
        <f t="shared" si="22"/>
        <v>1</v>
      </c>
      <c r="E381" s="126">
        <v>1</v>
      </c>
      <c r="F381" s="126"/>
      <c r="G381" s="127"/>
      <c r="H381" s="253"/>
      <c r="I381" s="93"/>
      <c r="J381" s="230"/>
      <c r="K381" s="148"/>
      <c r="L381" s="148"/>
      <c r="M381" s="148"/>
      <c r="N381" s="148"/>
      <c r="O381" s="148"/>
      <c r="P381" s="148"/>
      <c r="Q381" s="148"/>
      <c r="R381" s="148"/>
      <c r="S381" s="148"/>
      <c r="T381" s="148"/>
      <c r="U381" s="148"/>
      <c r="V381" s="148"/>
      <c r="W381" s="148"/>
      <c r="X381" s="148"/>
      <c r="Y381" s="148"/>
      <c r="Z381" s="148"/>
    </row>
    <row r="382" spans="1:26" ht="36" x14ac:dyDescent="0.25">
      <c r="A382" s="230"/>
      <c r="B382" s="49"/>
      <c r="C382" s="128" t="s">
        <v>6241</v>
      </c>
      <c r="D382" s="153">
        <f t="shared" si="22"/>
        <v>1</v>
      </c>
      <c r="E382" s="126">
        <v>1</v>
      </c>
      <c r="F382" s="126"/>
      <c r="G382" s="127"/>
      <c r="H382" s="253"/>
      <c r="I382" s="93"/>
      <c r="J382" s="230"/>
      <c r="K382" s="148"/>
      <c r="L382" s="148"/>
      <c r="M382" s="148"/>
      <c r="N382" s="148"/>
      <c r="O382" s="148"/>
      <c r="P382" s="148"/>
      <c r="Q382" s="148"/>
      <c r="R382" s="148"/>
      <c r="S382" s="148"/>
      <c r="T382" s="148"/>
      <c r="U382" s="148"/>
      <c r="V382" s="148"/>
      <c r="W382" s="148"/>
      <c r="X382" s="148"/>
      <c r="Y382" s="148"/>
      <c r="Z382" s="148"/>
    </row>
    <row r="383" spans="1:26" x14ac:dyDescent="0.25">
      <c r="A383" s="230"/>
      <c r="B383" s="49"/>
      <c r="C383" s="128" t="s">
        <v>6242</v>
      </c>
      <c r="D383" s="153">
        <f t="shared" si="22"/>
        <v>1</v>
      </c>
      <c r="E383" s="126">
        <v>1</v>
      </c>
      <c r="F383" s="126"/>
      <c r="G383" s="127"/>
      <c r="H383" s="253"/>
      <c r="I383" s="129"/>
      <c r="J383" s="230"/>
      <c r="K383" s="148"/>
      <c r="L383" s="148"/>
      <c r="M383" s="148"/>
      <c r="N383" s="148"/>
      <c r="O383" s="148"/>
      <c r="P383" s="148"/>
      <c r="Q383" s="148"/>
      <c r="R383" s="148"/>
      <c r="S383" s="148"/>
      <c r="T383" s="148"/>
      <c r="U383" s="148"/>
      <c r="V383" s="148"/>
      <c r="W383" s="148"/>
      <c r="X383" s="148"/>
      <c r="Y383" s="148"/>
      <c r="Z383" s="148"/>
    </row>
    <row r="384" spans="1:26" ht="24" x14ac:dyDescent="0.25">
      <c r="A384" s="230"/>
      <c r="B384" s="49"/>
      <c r="C384" s="128" t="s">
        <v>6243</v>
      </c>
      <c r="D384" s="153">
        <f t="shared" si="22"/>
        <v>1</v>
      </c>
      <c r="E384" s="126">
        <v>1</v>
      </c>
      <c r="F384" s="126"/>
      <c r="G384" s="127"/>
      <c r="H384" s="253"/>
      <c r="I384" s="129"/>
      <c r="J384" s="230"/>
      <c r="K384" s="148"/>
      <c r="L384" s="148"/>
      <c r="M384" s="148"/>
      <c r="N384" s="148"/>
      <c r="O384" s="148"/>
      <c r="P384" s="148"/>
      <c r="Q384" s="148"/>
      <c r="R384" s="148"/>
      <c r="S384" s="148"/>
      <c r="T384" s="148"/>
      <c r="U384" s="148"/>
      <c r="V384" s="148"/>
      <c r="W384" s="148"/>
      <c r="X384" s="148"/>
      <c r="Y384" s="148"/>
      <c r="Z384" s="148"/>
    </row>
    <row r="385" spans="1:26" ht="24" x14ac:dyDescent="0.25">
      <c r="A385" s="230"/>
      <c r="B385" s="49"/>
      <c r="C385" s="128" t="s">
        <v>6244</v>
      </c>
      <c r="D385" s="153">
        <f>IF(E385="Justificado",0,1)</f>
        <v>1</v>
      </c>
      <c r="E385" s="126">
        <v>1</v>
      </c>
      <c r="F385" s="126"/>
      <c r="G385" s="127"/>
      <c r="H385" s="253"/>
      <c r="I385" s="129"/>
      <c r="J385" s="230"/>
      <c r="K385" s="148"/>
      <c r="L385" s="148"/>
      <c r="M385" s="148"/>
      <c r="N385" s="148"/>
      <c r="O385" s="148"/>
      <c r="P385" s="148"/>
      <c r="Q385" s="148"/>
      <c r="R385" s="148"/>
      <c r="S385" s="148"/>
      <c r="T385" s="148"/>
      <c r="U385" s="148"/>
      <c r="V385" s="148"/>
      <c r="W385" s="148"/>
      <c r="X385" s="148"/>
      <c r="Y385" s="148"/>
      <c r="Z385" s="148"/>
    </row>
    <row r="386" spans="1:26" x14ac:dyDescent="0.25">
      <c r="A386" s="230"/>
      <c r="B386" s="49"/>
      <c r="C386" s="234"/>
      <c r="D386" s="253"/>
      <c r="E386" s="253"/>
      <c r="F386" s="253"/>
      <c r="G386" s="253"/>
      <c r="H386" s="253"/>
      <c r="I386" s="129"/>
      <c r="J386" s="230"/>
      <c r="K386" s="148"/>
      <c r="L386" s="148"/>
      <c r="M386" s="148"/>
      <c r="N386" s="148"/>
      <c r="O386" s="148"/>
      <c r="P386" s="148"/>
      <c r="Q386" s="148"/>
      <c r="R386" s="148"/>
      <c r="S386" s="148"/>
      <c r="T386" s="148"/>
      <c r="U386" s="148"/>
      <c r="V386" s="148"/>
      <c r="W386" s="148"/>
      <c r="X386" s="148"/>
      <c r="Y386" s="148"/>
      <c r="Z386" s="148"/>
    </row>
    <row r="387" spans="1:26" x14ac:dyDescent="0.25">
      <c r="A387" s="230"/>
      <c r="B387" s="49"/>
      <c r="C387" s="234" t="s">
        <v>1480</v>
      </c>
      <c r="D387" s="253"/>
      <c r="E387" s="253"/>
      <c r="F387" s="253"/>
      <c r="G387" s="253"/>
      <c r="H387" s="253"/>
      <c r="I387" s="129"/>
      <c r="J387" s="230"/>
      <c r="K387" s="148"/>
      <c r="L387" s="148"/>
      <c r="M387" s="148"/>
      <c r="N387" s="148"/>
      <c r="O387" s="148"/>
      <c r="P387" s="148"/>
      <c r="Q387" s="148"/>
      <c r="R387" s="148"/>
      <c r="S387" s="148"/>
      <c r="T387" s="148"/>
      <c r="U387" s="148"/>
      <c r="V387" s="148"/>
      <c r="W387" s="148"/>
      <c r="X387" s="148"/>
      <c r="Y387" s="148"/>
      <c r="Z387" s="148"/>
    </row>
    <row r="388" spans="1:26" x14ac:dyDescent="0.25">
      <c r="A388" s="230"/>
      <c r="B388" s="49"/>
      <c r="C388" s="234"/>
      <c r="D388" s="253"/>
      <c r="E388" s="253"/>
      <c r="F388" s="253"/>
      <c r="G388" s="253"/>
      <c r="H388" s="253"/>
      <c r="I388" s="129"/>
      <c r="J388" s="230"/>
      <c r="K388" s="148"/>
      <c r="L388" s="148"/>
      <c r="M388" s="148"/>
      <c r="N388" s="148"/>
      <c r="O388" s="148"/>
      <c r="P388" s="148"/>
      <c r="Q388" s="148"/>
      <c r="R388" s="148"/>
      <c r="S388" s="148"/>
      <c r="T388" s="148"/>
      <c r="U388" s="148"/>
      <c r="V388" s="148"/>
      <c r="W388" s="148"/>
      <c r="X388" s="148"/>
      <c r="Y388" s="148"/>
      <c r="Z388" s="148"/>
    </row>
    <row r="389" spans="1:26" x14ac:dyDescent="0.25">
      <c r="A389" s="230"/>
      <c r="B389" s="49"/>
      <c r="C389" s="232" t="s">
        <v>726</v>
      </c>
      <c r="D389" s="231"/>
      <c r="E389" s="231" t="s">
        <v>1485</v>
      </c>
      <c r="F389" s="231" t="s">
        <v>712</v>
      </c>
      <c r="G389" s="231" t="s">
        <v>1486</v>
      </c>
      <c r="H389" s="253"/>
      <c r="I389" s="129"/>
      <c r="J389" s="230"/>
      <c r="K389" s="148"/>
      <c r="L389" s="148"/>
      <c r="M389" s="148"/>
      <c r="N389" s="148"/>
      <c r="O389" s="148"/>
      <c r="P389" s="148"/>
      <c r="Q389" s="148"/>
      <c r="R389" s="148"/>
      <c r="S389" s="148"/>
      <c r="T389" s="148"/>
      <c r="U389" s="148"/>
      <c r="V389" s="148"/>
      <c r="W389" s="148"/>
      <c r="X389" s="148"/>
      <c r="Y389" s="148"/>
      <c r="Z389" s="148"/>
    </row>
    <row r="390" spans="1:26" x14ac:dyDescent="0.25">
      <c r="A390" s="230"/>
      <c r="B390" s="49"/>
      <c r="C390" s="130" t="s">
        <v>5660</v>
      </c>
      <c r="D390" s="153">
        <f t="shared" ref="D390:D396" si="23">IF(E390="Justificado",0,1)</f>
        <v>1</v>
      </c>
      <c r="E390" s="126">
        <v>1</v>
      </c>
      <c r="F390" s="126"/>
      <c r="G390" s="127"/>
      <c r="H390" s="253"/>
      <c r="I390" s="129"/>
      <c r="J390" s="230"/>
      <c r="K390" s="148"/>
      <c r="L390" s="148"/>
      <c r="M390" s="148"/>
      <c r="N390" s="148"/>
      <c r="O390" s="148"/>
      <c r="P390" s="148"/>
      <c r="Q390" s="148"/>
      <c r="R390" s="148"/>
      <c r="S390" s="148"/>
      <c r="T390" s="148"/>
      <c r="U390" s="148"/>
      <c r="V390" s="148"/>
      <c r="W390" s="148"/>
      <c r="X390" s="148"/>
      <c r="Y390" s="148"/>
      <c r="Z390" s="148"/>
    </row>
    <row r="391" spans="1:26" ht="36" x14ac:dyDescent="0.25">
      <c r="A391" s="230"/>
      <c r="B391" s="49"/>
      <c r="C391" s="124" t="s">
        <v>1608</v>
      </c>
      <c r="D391" s="153">
        <f t="shared" si="23"/>
        <v>1</v>
      </c>
      <c r="E391" s="126">
        <v>1</v>
      </c>
      <c r="F391" s="126"/>
      <c r="G391" s="127"/>
      <c r="H391" s="253"/>
      <c r="I391" s="129"/>
      <c r="J391" s="230"/>
      <c r="K391" s="148"/>
      <c r="L391" s="148"/>
      <c r="M391" s="148"/>
      <c r="N391" s="148"/>
      <c r="O391" s="148"/>
      <c r="P391" s="148"/>
      <c r="Q391" s="148"/>
      <c r="R391" s="148"/>
      <c r="S391" s="148"/>
      <c r="T391" s="148"/>
      <c r="U391" s="148"/>
      <c r="V391" s="148"/>
      <c r="W391" s="148"/>
      <c r="X391" s="148"/>
      <c r="Y391" s="148"/>
      <c r="Z391" s="148"/>
    </row>
    <row r="392" spans="1:26" ht="36" x14ac:dyDescent="0.25">
      <c r="A392" s="230"/>
      <c r="B392" s="49"/>
      <c r="C392" s="124" t="s">
        <v>1609</v>
      </c>
      <c r="D392" s="153">
        <f t="shared" si="23"/>
        <v>1</v>
      </c>
      <c r="E392" s="126">
        <v>1</v>
      </c>
      <c r="F392" s="126"/>
      <c r="G392" s="127"/>
      <c r="H392" s="253"/>
      <c r="I392" s="129"/>
      <c r="J392" s="230"/>
      <c r="K392" s="148"/>
      <c r="L392" s="148"/>
      <c r="M392" s="148"/>
      <c r="N392" s="148"/>
      <c r="O392" s="148"/>
      <c r="P392" s="148"/>
      <c r="Q392" s="148"/>
      <c r="R392" s="148"/>
      <c r="S392" s="148"/>
      <c r="T392" s="148"/>
      <c r="U392" s="148"/>
      <c r="V392" s="148"/>
      <c r="W392" s="148"/>
      <c r="X392" s="148"/>
      <c r="Y392" s="148"/>
      <c r="Z392" s="148"/>
    </row>
    <row r="393" spans="1:26" ht="36" x14ac:dyDescent="0.25">
      <c r="A393" s="230"/>
      <c r="B393" s="49"/>
      <c r="C393" s="124" t="s">
        <v>1610</v>
      </c>
      <c r="D393" s="153">
        <f t="shared" si="23"/>
        <v>1</v>
      </c>
      <c r="E393" s="126">
        <v>1</v>
      </c>
      <c r="F393" s="126"/>
      <c r="G393" s="127"/>
      <c r="H393" s="253"/>
      <c r="I393" s="129"/>
      <c r="J393" s="230"/>
      <c r="K393" s="148"/>
      <c r="L393" s="148"/>
      <c r="M393" s="148"/>
      <c r="N393" s="148"/>
      <c r="O393" s="148"/>
      <c r="P393" s="148"/>
      <c r="Q393" s="148"/>
      <c r="R393" s="148"/>
      <c r="S393" s="148"/>
      <c r="T393" s="148"/>
      <c r="U393" s="148"/>
      <c r="V393" s="148"/>
      <c r="W393" s="148"/>
      <c r="X393" s="148"/>
      <c r="Y393" s="148"/>
      <c r="Z393" s="148"/>
    </row>
    <row r="394" spans="1:26" ht="24" x14ac:dyDescent="0.25">
      <c r="A394" s="230"/>
      <c r="B394" s="49"/>
      <c r="C394" s="124" t="s">
        <v>1611</v>
      </c>
      <c r="D394" s="153">
        <f t="shared" si="23"/>
        <v>1</v>
      </c>
      <c r="E394" s="126">
        <v>1</v>
      </c>
      <c r="F394" s="126"/>
      <c r="G394" s="127"/>
      <c r="H394" s="253"/>
      <c r="I394" s="129"/>
      <c r="J394" s="230"/>
      <c r="K394" s="148"/>
      <c r="L394" s="148"/>
      <c r="M394" s="148"/>
      <c r="N394" s="148"/>
      <c r="O394" s="148"/>
      <c r="P394" s="148"/>
      <c r="Q394" s="148"/>
      <c r="R394" s="148"/>
      <c r="S394" s="148"/>
      <c r="T394" s="148"/>
      <c r="U394" s="148"/>
      <c r="V394" s="148"/>
      <c r="W394" s="148"/>
      <c r="X394" s="148"/>
      <c r="Y394" s="148"/>
      <c r="Z394" s="148"/>
    </row>
    <row r="395" spans="1:26" ht="24" x14ac:dyDescent="0.25">
      <c r="A395" s="230"/>
      <c r="B395" s="49"/>
      <c r="C395" s="124" t="s">
        <v>1612</v>
      </c>
      <c r="D395" s="153">
        <f t="shared" si="23"/>
        <v>1</v>
      </c>
      <c r="E395" s="126">
        <v>1</v>
      </c>
      <c r="F395" s="126"/>
      <c r="G395" s="127"/>
      <c r="H395" s="253"/>
      <c r="I395" s="129"/>
      <c r="J395" s="230"/>
      <c r="K395" s="148"/>
      <c r="L395" s="148"/>
      <c r="M395" s="148"/>
      <c r="N395" s="148"/>
      <c r="O395" s="148"/>
      <c r="P395" s="148"/>
      <c r="Q395" s="148"/>
      <c r="R395" s="148"/>
      <c r="S395" s="148"/>
      <c r="T395" s="148"/>
      <c r="U395" s="148"/>
      <c r="V395" s="148"/>
      <c r="W395" s="148"/>
      <c r="X395" s="148"/>
      <c r="Y395" s="148"/>
      <c r="Z395" s="148"/>
    </row>
    <row r="396" spans="1:26" ht="36" x14ac:dyDescent="0.25">
      <c r="A396" s="230"/>
      <c r="B396" s="49"/>
      <c r="C396" s="124" t="s">
        <v>1613</v>
      </c>
      <c r="D396" s="153">
        <f t="shared" si="23"/>
        <v>1</v>
      </c>
      <c r="E396" s="126">
        <v>1</v>
      </c>
      <c r="F396" s="126"/>
      <c r="G396" s="127"/>
      <c r="H396" s="253"/>
      <c r="I396" s="129"/>
      <c r="J396" s="230"/>
      <c r="K396" s="148"/>
      <c r="L396" s="148"/>
      <c r="M396" s="148"/>
      <c r="N396" s="148"/>
      <c r="O396" s="148"/>
      <c r="P396" s="148"/>
      <c r="Q396" s="148"/>
      <c r="R396" s="148"/>
      <c r="S396" s="148"/>
      <c r="T396" s="148"/>
      <c r="U396" s="148"/>
      <c r="V396" s="148"/>
      <c r="W396" s="148"/>
      <c r="X396" s="148"/>
      <c r="Y396" s="148"/>
      <c r="Z396" s="148"/>
    </row>
    <row r="397" spans="1:26" ht="36" x14ac:dyDescent="0.25">
      <c r="A397" s="230"/>
      <c r="B397" s="49"/>
      <c r="C397" s="130" t="s">
        <v>6245</v>
      </c>
      <c r="D397" s="153">
        <f t="shared" ref="D397:D398" si="24">IF(E397="Justificado",0,1)</f>
        <v>1</v>
      </c>
      <c r="E397" s="126">
        <v>1</v>
      </c>
      <c r="F397" s="126"/>
      <c r="G397" s="127"/>
      <c r="H397" s="253"/>
      <c r="I397" s="129"/>
      <c r="J397" s="230"/>
      <c r="K397" s="148"/>
      <c r="L397" s="148"/>
      <c r="M397" s="148"/>
      <c r="N397" s="148"/>
      <c r="O397" s="148"/>
      <c r="P397" s="148"/>
      <c r="Q397" s="148"/>
      <c r="R397" s="148"/>
      <c r="S397" s="148"/>
      <c r="T397" s="148"/>
      <c r="U397" s="148"/>
      <c r="V397" s="148"/>
      <c r="W397" s="148"/>
      <c r="X397" s="148"/>
      <c r="Y397" s="148"/>
      <c r="Z397" s="148"/>
    </row>
    <row r="398" spans="1:26" x14ac:dyDescent="0.25">
      <c r="A398" s="230"/>
      <c r="B398" s="49"/>
      <c r="C398" s="124" t="s">
        <v>1615</v>
      </c>
      <c r="D398" s="153">
        <f t="shared" si="24"/>
        <v>1</v>
      </c>
      <c r="E398" s="126">
        <v>1</v>
      </c>
      <c r="F398" s="126"/>
      <c r="G398" s="127"/>
      <c r="H398" s="253"/>
      <c r="I398" s="129"/>
      <c r="J398" s="230"/>
      <c r="K398" s="148"/>
      <c r="L398" s="148"/>
      <c r="M398" s="148"/>
      <c r="N398" s="148"/>
      <c r="O398" s="148"/>
      <c r="P398" s="148"/>
      <c r="Q398" s="148"/>
      <c r="R398" s="148"/>
      <c r="S398" s="148"/>
      <c r="T398" s="148"/>
      <c r="U398" s="148"/>
      <c r="V398" s="148"/>
      <c r="W398" s="148"/>
      <c r="X398" s="148"/>
      <c r="Y398" s="148"/>
      <c r="Z398" s="148"/>
    </row>
    <row r="399" spans="1:26" x14ac:dyDescent="0.25">
      <c r="A399" s="230"/>
      <c r="B399" s="97"/>
      <c r="C399" s="254"/>
      <c r="D399" s="255"/>
      <c r="E399" s="255"/>
      <c r="F399" s="255"/>
      <c r="G399" s="255"/>
      <c r="H399" s="255"/>
      <c r="I399" s="98"/>
      <c r="J399" s="230"/>
      <c r="K399" s="148"/>
      <c r="L399" s="148"/>
      <c r="M399" s="148"/>
      <c r="N399" s="148"/>
      <c r="O399" s="148"/>
      <c r="P399" s="148"/>
      <c r="Q399" s="148"/>
      <c r="R399" s="148"/>
      <c r="S399" s="148"/>
      <c r="T399" s="148"/>
      <c r="U399" s="148"/>
      <c r="V399" s="148"/>
      <c r="W399" s="148"/>
      <c r="X399" s="148"/>
      <c r="Y399" s="148"/>
      <c r="Z399" s="148"/>
    </row>
    <row r="400" spans="1:26" x14ac:dyDescent="0.25">
      <c r="A400" s="230"/>
      <c r="B400" s="230"/>
      <c r="C400" s="256"/>
      <c r="D400" s="230"/>
      <c r="E400" s="230"/>
      <c r="F400" s="230"/>
      <c r="G400" s="230"/>
      <c r="H400" s="230"/>
      <c r="I400" s="230"/>
      <c r="J400" s="230"/>
      <c r="K400" s="148"/>
      <c r="L400" s="148"/>
      <c r="M400" s="148"/>
      <c r="N400" s="148"/>
      <c r="O400" s="148"/>
      <c r="P400" s="148"/>
      <c r="Q400" s="148"/>
      <c r="R400" s="148"/>
      <c r="S400" s="148"/>
      <c r="T400" s="148"/>
      <c r="U400" s="148"/>
      <c r="V400" s="148"/>
      <c r="W400" s="148"/>
      <c r="X400" s="148"/>
      <c r="Y400" s="148"/>
      <c r="Z400" s="148"/>
    </row>
    <row r="401" spans="1:26" x14ac:dyDescent="0.25">
      <c r="A401" s="230"/>
      <c r="B401" s="230"/>
      <c r="C401" s="256"/>
      <c r="D401" s="230"/>
      <c r="E401" s="230"/>
      <c r="F401" s="230"/>
      <c r="G401" s="230"/>
      <c r="H401" s="230"/>
      <c r="I401" s="230"/>
      <c r="J401" s="230"/>
      <c r="K401" s="148"/>
      <c r="L401" s="148"/>
      <c r="M401" s="148"/>
      <c r="N401" s="148"/>
      <c r="O401" s="148"/>
      <c r="P401" s="148"/>
      <c r="Q401" s="148"/>
      <c r="R401" s="148"/>
      <c r="S401" s="148"/>
      <c r="T401" s="148"/>
      <c r="U401" s="148"/>
      <c r="V401" s="148"/>
      <c r="W401" s="148"/>
      <c r="X401" s="148"/>
      <c r="Y401" s="148"/>
      <c r="Z401" s="148"/>
    </row>
    <row r="402" spans="1:26" x14ac:dyDescent="0.25">
      <c r="A402" s="230"/>
      <c r="B402" s="230"/>
      <c r="C402" s="256"/>
      <c r="D402" s="230"/>
      <c r="E402" s="230"/>
      <c r="F402" s="230"/>
      <c r="G402" s="230"/>
      <c r="H402" s="230"/>
      <c r="I402" s="230"/>
      <c r="J402" s="230"/>
      <c r="K402" s="148"/>
      <c r="L402" s="148"/>
      <c r="M402" s="148"/>
      <c r="N402" s="148"/>
      <c r="O402" s="148"/>
      <c r="P402" s="148"/>
      <c r="Q402" s="148"/>
      <c r="R402" s="148"/>
      <c r="S402" s="148"/>
      <c r="T402" s="148"/>
      <c r="U402" s="148"/>
      <c r="V402" s="148"/>
      <c r="W402" s="148"/>
      <c r="X402" s="148"/>
      <c r="Y402" s="148"/>
      <c r="Z402" s="148"/>
    </row>
    <row r="403" spans="1:26" x14ac:dyDescent="0.25">
      <c r="A403" s="230"/>
      <c r="B403" s="230"/>
      <c r="C403" s="256"/>
      <c r="D403" s="230"/>
      <c r="E403" s="230"/>
      <c r="F403" s="230"/>
      <c r="G403" s="230"/>
      <c r="H403" s="230"/>
      <c r="I403" s="230"/>
      <c r="J403" s="230"/>
      <c r="K403" s="148"/>
      <c r="L403" s="148"/>
      <c r="M403" s="148"/>
      <c r="N403" s="148"/>
      <c r="O403" s="148"/>
      <c r="P403" s="148"/>
      <c r="Q403" s="148"/>
      <c r="R403" s="148"/>
      <c r="S403" s="148"/>
      <c r="T403" s="148"/>
      <c r="U403" s="148"/>
      <c r="V403" s="148"/>
      <c r="W403" s="148"/>
      <c r="X403" s="148"/>
      <c r="Y403" s="148"/>
      <c r="Z403" s="148"/>
    </row>
    <row r="404" spans="1:26" x14ac:dyDescent="0.25">
      <c r="A404" s="230"/>
      <c r="B404" s="230"/>
      <c r="C404" s="256"/>
      <c r="D404" s="230"/>
      <c r="E404" s="230"/>
      <c r="F404" s="230"/>
      <c r="G404" s="230"/>
      <c r="H404" s="230"/>
      <c r="I404" s="230"/>
      <c r="J404" s="230"/>
      <c r="K404" s="148"/>
      <c r="L404" s="148"/>
      <c r="M404" s="148"/>
      <c r="N404" s="148"/>
      <c r="O404" s="148"/>
      <c r="P404" s="148"/>
      <c r="Q404" s="148"/>
      <c r="R404" s="148"/>
      <c r="S404" s="148"/>
      <c r="T404" s="148"/>
      <c r="U404" s="148"/>
      <c r="V404" s="148"/>
      <c r="W404" s="148"/>
      <c r="X404" s="148"/>
      <c r="Y404" s="148"/>
      <c r="Z404" s="148"/>
    </row>
    <row r="405" spans="1:26" x14ac:dyDescent="0.25">
      <c r="A405" s="230"/>
      <c r="B405" s="230"/>
      <c r="C405" s="256"/>
      <c r="D405" s="230"/>
      <c r="E405" s="230"/>
      <c r="F405" s="230"/>
      <c r="G405" s="230"/>
      <c r="H405" s="230"/>
      <c r="I405" s="230"/>
      <c r="J405" s="230"/>
      <c r="K405" s="148"/>
      <c r="L405" s="148"/>
      <c r="M405" s="148"/>
      <c r="N405" s="148"/>
      <c r="O405" s="148"/>
      <c r="P405" s="148"/>
      <c r="Q405" s="148"/>
      <c r="R405" s="148"/>
      <c r="S405" s="148"/>
      <c r="T405" s="148"/>
      <c r="U405" s="148"/>
      <c r="V405" s="148"/>
      <c r="W405" s="148"/>
      <c r="X405" s="148"/>
      <c r="Y405" s="148"/>
      <c r="Z405" s="148"/>
    </row>
  </sheetData>
  <sheetProtection sheet="1" objects="1" scenarios="1"/>
  <mergeCells count="18">
    <mergeCell ref="E249:G249"/>
    <mergeCell ref="B289:H289"/>
    <mergeCell ref="E296:G296"/>
    <mergeCell ref="E372:G372"/>
    <mergeCell ref="B365:H365"/>
    <mergeCell ref="E80:G80"/>
    <mergeCell ref="C1:G1"/>
    <mergeCell ref="C3:G3"/>
    <mergeCell ref="B17:H17"/>
    <mergeCell ref="E24:G24"/>
    <mergeCell ref="B73:H73"/>
    <mergeCell ref="E208:G208"/>
    <mergeCell ref="B242:H242"/>
    <mergeCell ref="B117:H117"/>
    <mergeCell ref="E124:G124"/>
    <mergeCell ref="B160:H160"/>
    <mergeCell ref="E167:G167"/>
    <mergeCell ref="B201:H201"/>
  </mergeCells>
  <hyperlinks>
    <hyperlink ref="A1" location="Google_Sheet_Link_1742294075" display="Volver al índice"/>
  </hyperlinks>
  <pageMargins left="0.7" right="0.7" top="0.75" bottom="0.75"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1"/>
  <sheetViews>
    <sheetView workbookViewId="0">
      <pane ySplit="1" topLeftCell="A2" activePane="bottomLeft" state="frozen"/>
      <selection pane="bottomLeft" activeCell="C1" sqref="C1:G1 E9:E11 E19:E21 D28:D46 D51:D59 E69:E71 D78:D86 D91:D99 E109:E111 D118:D127 D132:D140 E150:E152 D159:D202 D206:D214"/>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3.4257812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ht="28.5" customHeight="1"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6246</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Específicos'!O10="NO","NA",AVERAGE(E19,E69,E109,E150))</f>
        <v>NA</v>
      </c>
      <c r="F9" s="239"/>
      <c r="G9" s="234"/>
      <c r="H9" s="234"/>
      <c r="I9" s="232"/>
      <c r="J9" s="233"/>
    </row>
    <row r="10" spans="1:26" ht="18.75" x14ac:dyDescent="0.25">
      <c r="A10" s="230"/>
      <c r="B10" s="240"/>
      <c r="C10" s="237" t="s">
        <v>1474</v>
      </c>
      <c r="D10" s="231"/>
      <c r="E10" s="238" t="str">
        <f>IF('Aplicabilidad Específicos'!O10="NO","NA",AVERAGE(E20,E70,E110,E151))</f>
        <v>NA</v>
      </c>
      <c r="F10" s="239"/>
      <c r="G10" s="231"/>
      <c r="H10" s="232"/>
      <c r="I10" s="232"/>
      <c r="J10" s="233"/>
    </row>
    <row r="11" spans="1:26" ht="18.75" x14ac:dyDescent="0.25">
      <c r="A11" s="234"/>
      <c r="B11" s="234"/>
      <c r="C11" s="237" t="s">
        <v>1475</v>
      </c>
      <c r="D11" s="234"/>
      <c r="E11" s="241" t="str">
        <f>IF('Aplicabilidad Específicos'!O10="NO","NA",AVERAGE(E21,E71,E111,E152))</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6247</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IF(SUM(D28:D46)=0,"NA",SUM(E28:E46)/SUM(D28:D46))</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IF(SUM(D28:D46)=0,"NA",SUM(E51:E59)/SUM(D51:D59))</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IF(SUM(D28:D46)=0,"NA",E19*0.6+E20*0.4)</f>
        <v>1</v>
      </c>
      <c r="F21" s="249"/>
      <c r="G21" s="235" t="s">
        <v>3917</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4" t="s">
        <v>1487</v>
      </c>
      <c r="D28" s="153">
        <f t="shared" ref="D28:D39"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4" t="s">
        <v>1488</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28" t="s">
        <v>6248</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6249</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6250</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x14ac:dyDescent="0.25">
      <c r="A33" s="230"/>
      <c r="B33" s="49"/>
      <c r="C33" s="128" t="s">
        <v>6251</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24" x14ac:dyDescent="0.25">
      <c r="A34" s="230"/>
      <c r="B34" s="49"/>
      <c r="C34" s="128" t="s">
        <v>6252</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x14ac:dyDescent="0.25">
      <c r="A35" s="230"/>
      <c r="B35" s="49"/>
      <c r="C35" s="128" t="s">
        <v>6253</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24" x14ac:dyDescent="0.25">
      <c r="A36" s="230"/>
      <c r="B36" s="49"/>
      <c r="C36" s="128" t="s">
        <v>6254</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24" x14ac:dyDescent="0.25">
      <c r="A37" s="230"/>
      <c r="B37" s="49"/>
      <c r="C37" s="128" t="s">
        <v>6255</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24" x14ac:dyDescent="0.25">
      <c r="A38" s="230"/>
      <c r="B38" s="49"/>
      <c r="C38" s="128" t="s">
        <v>6256</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28" t="s">
        <v>6257</v>
      </c>
      <c r="D39" s="153">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ht="24" x14ac:dyDescent="0.25">
      <c r="A40" s="230"/>
      <c r="B40" s="49"/>
      <c r="C40" s="128" t="s">
        <v>6258</v>
      </c>
      <c r="D40" s="153">
        <f t="shared" ref="D40:D46" si="1">IF(E40="Justificado",0,1)</f>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x14ac:dyDescent="0.25">
      <c r="A41" s="230"/>
      <c r="B41" s="49"/>
      <c r="C41" s="128" t="s">
        <v>6259</v>
      </c>
      <c r="D41" s="153">
        <f t="shared" si="1"/>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x14ac:dyDescent="0.25">
      <c r="A42" s="230"/>
      <c r="B42" s="49"/>
      <c r="C42" s="128" t="s">
        <v>6260</v>
      </c>
      <c r="D42" s="153">
        <f t="shared" si="1"/>
        <v>1</v>
      </c>
      <c r="E42" s="126">
        <v>1</v>
      </c>
      <c r="F42" s="126"/>
      <c r="G42" s="127"/>
      <c r="H42" s="253"/>
      <c r="I42" s="93"/>
      <c r="J42" s="230"/>
      <c r="K42" s="148"/>
      <c r="L42" s="148"/>
      <c r="M42" s="148"/>
      <c r="N42" s="148"/>
      <c r="O42" s="148"/>
      <c r="P42" s="148"/>
      <c r="Q42" s="148"/>
      <c r="R42" s="148"/>
      <c r="S42" s="148"/>
      <c r="T42" s="148"/>
      <c r="U42" s="148"/>
      <c r="V42" s="148"/>
      <c r="W42" s="148"/>
      <c r="X42" s="148"/>
      <c r="Y42" s="148"/>
      <c r="Z42" s="148"/>
    </row>
    <row r="43" spans="1:26" ht="24" x14ac:dyDescent="0.25">
      <c r="A43" s="230"/>
      <c r="B43" s="49"/>
      <c r="C43" s="128" t="s">
        <v>6261</v>
      </c>
      <c r="D43" s="153">
        <f t="shared" si="1"/>
        <v>1</v>
      </c>
      <c r="E43" s="126">
        <v>1</v>
      </c>
      <c r="F43" s="126"/>
      <c r="G43" s="127"/>
      <c r="H43" s="253"/>
      <c r="I43" s="93"/>
      <c r="J43" s="230"/>
      <c r="K43" s="148"/>
      <c r="L43" s="148"/>
      <c r="M43" s="148"/>
      <c r="N43" s="148"/>
      <c r="O43" s="148"/>
      <c r="P43" s="148"/>
      <c r="Q43" s="148"/>
      <c r="R43" s="148"/>
      <c r="S43" s="148"/>
      <c r="T43" s="148"/>
      <c r="U43" s="148"/>
      <c r="V43" s="148"/>
      <c r="W43" s="148"/>
      <c r="X43" s="148"/>
      <c r="Y43" s="148"/>
      <c r="Z43" s="148"/>
    </row>
    <row r="44" spans="1:26" x14ac:dyDescent="0.25">
      <c r="A44" s="230"/>
      <c r="B44" s="49"/>
      <c r="C44" s="128" t="s">
        <v>6262</v>
      </c>
      <c r="D44" s="153">
        <f t="shared" si="1"/>
        <v>1</v>
      </c>
      <c r="E44" s="126">
        <v>1</v>
      </c>
      <c r="F44" s="126"/>
      <c r="G44" s="127"/>
      <c r="H44" s="253"/>
      <c r="I44" s="93"/>
      <c r="J44" s="230"/>
      <c r="K44" s="148"/>
      <c r="L44" s="148"/>
      <c r="M44" s="148"/>
      <c r="N44" s="148"/>
      <c r="O44" s="148"/>
      <c r="P44" s="148"/>
      <c r="Q44" s="148"/>
      <c r="R44" s="148"/>
      <c r="S44" s="148"/>
      <c r="T44" s="148"/>
      <c r="U44" s="148"/>
      <c r="V44" s="148"/>
      <c r="W44" s="148"/>
      <c r="X44" s="148"/>
      <c r="Y44" s="148"/>
      <c r="Z44" s="148"/>
    </row>
    <row r="45" spans="1:26" x14ac:dyDescent="0.25">
      <c r="A45" s="230"/>
      <c r="B45" s="49"/>
      <c r="C45" s="128" t="s">
        <v>6263</v>
      </c>
      <c r="D45" s="153">
        <f t="shared" si="1"/>
        <v>1</v>
      </c>
      <c r="E45" s="126">
        <v>1</v>
      </c>
      <c r="F45" s="126"/>
      <c r="G45" s="127"/>
      <c r="H45" s="253"/>
      <c r="I45" s="129"/>
      <c r="J45" s="230"/>
      <c r="K45" s="148"/>
      <c r="L45" s="148"/>
      <c r="M45" s="148"/>
      <c r="N45" s="148"/>
      <c r="O45" s="148"/>
      <c r="P45" s="148"/>
      <c r="Q45" s="148"/>
      <c r="R45" s="148"/>
      <c r="S45" s="148"/>
      <c r="T45" s="148"/>
      <c r="U45" s="148"/>
      <c r="V45" s="148"/>
      <c r="W45" s="148"/>
      <c r="X45" s="148"/>
      <c r="Y45" s="148"/>
      <c r="Z45" s="148"/>
    </row>
    <row r="46" spans="1:26" x14ac:dyDescent="0.25">
      <c r="A46" s="230"/>
      <c r="B46" s="49"/>
      <c r="C46" s="128" t="s">
        <v>6264</v>
      </c>
      <c r="D46" s="153">
        <f t="shared" si="1"/>
        <v>1</v>
      </c>
      <c r="E46" s="126">
        <v>1</v>
      </c>
      <c r="F46" s="126"/>
      <c r="G46" s="127"/>
      <c r="H46" s="253"/>
      <c r="I46" s="129"/>
      <c r="J46" s="230"/>
      <c r="K46" s="148"/>
      <c r="L46" s="148"/>
      <c r="M46" s="148"/>
      <c r="N46" s="148"/>
      <c r="O46" s="148"/>
      <c r="P46" s="148"/>
      <c r="Q46" s="148"/>
      <c r="R46" s="148"/>
      <c r="S46" s="148"/>
      <c r="T46" s="148"/>
      <c r="U46" s="148"/>
      <c r="V46" s="148"/>
      <c r="W46" s="148"/>
      <c r="X46" s="148"/>
      <c r="Y46" s="148"/>
      <c r="Z46" s="148"/>
    </row>
    <row r="47" spans="1:26" x14ac:dyDescent="0.25">
      <c r="A47" s="230"/>
      <c r="B47" s="49"/>
      <c r="C47" s="234"/>
      <c r="D47" s="253"/>
      <c r="E47" s="253"/>
      <c r="F47" s="253"/>
      <c r="G47" s="253"/>
      <c r="H47" s="253"/>
      <c r="I47" s="129"/>
      <c r="J47" s="230"/>
      <c r="K47" s="148"/>
      <c r="L47" s="148"/>
      <c r="M47" s="148"/>
      <c r="N47" s="148"/>
      <c r="O47" s="148"/>
      <c r="P47" s="148"/>
      <c r="Q47" s="148"/>
      <c r="R47" s="148"/>
      <c r="S47" s="148"/>
      <c r="T47" s="148"/>
      <c r="U47" s="148"/>
      <c r="V47" s="148"/>
      <c r="W47" s="148"/>
      <c r="X47" s="148"/>
      <c r="Y47" s="148"/>
      <c r="Z47" s="148"/>
    </row>
    <row r="48" spans="1:26" x14ac:dyDescent="0.25">
      <c r="A48" s="230"/>
      <c r="B48" s="49"/>
      <c r="C48" s="234" t="s">
        <v>1480</v>
      </c>
      <c r="D48" s="253"/>
      <c r="E48" s="253"/>
      <c r="F48" s="253"/>
      <c r="G48" s="253"/>
      <c r="H48" s="253"/>
      <c r="I48" s="129"/>
      <c r="J48" s="230"/>
      <c r="K48" s="148"/>
      <c r="L48" s="148"/>
      <c r="M48" s="148"/>
      <c r="N48" s="148"/>
      <c r="O48" s="148"/>
      <c r="P48" s="148"/>
      <c r="Q48" s="148"/>
      <c r="R48" s="148"/>
      <c r="S48" s="148"/>
      <c r="T48" s="148"/>
      <c r="U48" s="148"/>
      <c r="V48" s="148"/>
      <c r="W48" s="148"/>
      <c r="X48" s="148"/>
      <c r="Y48" s="148"/>
      <c r="Z48" s="148"/>
    </row>
    <row r="49" spans="1:26" x14ac:dyDescent="0.25">
      <c r="A49" s="230"/>
      <c r="B49" s="49"/>
      <c r="C49" s="234"/>
      <c r="D49" s="253"/>
      <c r="E49" s="253"/>
      <c r="F49" s="253"/>
      <c r="G49" s="253"/>
      <c r="H49" s="253"/>
      <c r="I49" s="129"/>
      <c r="J49" s="230"/>
      <c r="K49" s="148"/>
      <c r="L49" s="148"/>
      <c r="M49" s="148"/>
      <c r="N49" s="148"/>
      <c r="O49" s="148"/>
      <c r="P49" s="148"/>
      <c r="Q49" s="148"/>
      <c r="R49" s="148"/>
      <c r="S49" s="148"/>
      <c r="T49" s="148"/>
      <c r="U49" s="148"/>
      <c r="V49" s="148"/>
      <c r="W49" s="148"/>
      <c r="X49" s="148"/>
      <c r="Y49" s="148"/>
      <c r="Z49" s="148"/>
    </row>
    <row r="50" spans="1:26" x14ac:dyDescent="0.25">
      <c r="A50" s="230"/>
      <c r="B50" s="49"/>
      <c r="C50" s="232" t="s">
        <v>726</v>
      </c>
      <c r="D50" s="231"/>
      <c r="E50" s="231" t="s">
        <v>1485</v>
      </c>
      <c r="F50" s="231" t="s">
        <v>712</v>
      </c>
      <c r="G50" s="231" t="s">
        <v>1486</v>
      </c>
      <c r="H50" s="253"/>
      <c r="I50" s="129"/>
      <c r="J50" s="230"/>
      <c r="K50" s="148"/>
      <c r="L50" s="148"/>
      <c r="M50" s="148"/>
      <c r="N50" s="148"/>
      <c r="O50" s="148"/>
      <c r="P50" s="148"/>
      <c r="Q50" s="148"/>
      <c r="R50" s="148"/>
      <c r="S50" s="148"/>
      <c r="T50" s="148"/>
      <c r="U50" s="148"/>
      <c r="V50" s="148"/>
      <c r="W50" s="148"/>
      <c r="X50" s="148"/>
      <c r="Y50" s="148"/>
      <c r="Z50" s="148"/>
    </row>
    <row r="51" spans="1:26" x14ac:dyDescent="0.25">
      <c r="A51" s="230"/>
      <c r="B51" s="49"/>
      <c r="C51" s="130" t="s">
        <v>2470</v>
      </c>
      <c r="D51" s="153">
        <f t="shared" ref="D51:D57" si="2">IF(E51="Justificado",0,1)</f>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36" x14ac:dyDescent="0.25">
      <c r="A52" s="230"/>
      <c r="B52" s="49"/>
      <c r="C52" s="124" t="s">
        <v>1841</v>
      </c>
      <c r="D52" s="153">
        <f t="shared" si="2"/>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ht="36" x14ac:dyDescent="0.25">
      <c r="A53" s="230"/>
      <c r="B53" s="49"/>
      <c r="C53" s="124" t="s">
        <v>1842</v>
      </c>
      <c r="D53" s="153">
        <f t="shared" si="2"/>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ht="36" x14ac:dyDescent="0.25">
      <c r="A54" s="230"/>
      <c r="B54" s="49"/>
      <c r="C54" s="124" t="s">
        <v>1843</v>
      </c>
      <c r="D54" s="153">
        <f t="shared" si="2"/>
        <v>1</v>
      </c>
      <c r="E54" s="126">
        <v>1</v>
      </c>
      <c r="F54" s="126"/>
      <c r="G54" s="127"/>
      <c r="H54" s="253"/>
      <c r="I54" s="129"/>
      <c r="J54" s="230"/>
      <c r="K54" s="148"/>
      <c r="L54" s="148"/>
      <c r="M54" s="148"/>
      <c r="N54" s="148"/>
      <c r="O54" s="148"/>
      <c r="P54" s="148"/>
      <c r="Q54" s="148"/>
      <c r="R54" s="148"/>
      <c r="S54" s="148"/>
      <c r="T54" s="148"/>
      <c r="U54" s="148"/>
      <c r="V54" s="148"/>
      <c r="W54" s="148"/>
      <c r="X54" s="148"/>
      <c r="Y54" s="148"/>
      <c r="Z54" s="148"/>
    </row>
    <row r="55" spans="1:26" ht="24" x14ac:dyDescent="0.25">
      <c r="A55" s="230"/>
      <c r="B55" s="49"/>
      <c r="C55" s="124" t="s">
        <v>1844</v>
      </c>
      <c r="D55" s="153">
        <f t="shared" si="2"/>
        <v>1</v>
      </c>
      <c r="E55" s="126">
        <v>1</v>
      </c>
      <c r="F55" s="126"/>
      <c r="G55" s="127"/>
      <c r="H55" s="253"/>
      <c r="I55" s="129"/>
      <c r="J55" s="230"/>
      <c r="K55" s="148"/>
      <c r="L55" s="148"/>
      <c r="M55" s="148"/>
      <c r="N55" s="148"/>
      <c r="O55" s="148"/>
      <c r="P55" s="148"/>
      <c r="Q55" s="148"/>
      <c r="R55" s="148"/>
      <c r="S55" s="148"/>
      <c r="T55" s="148"/>
      <c r="U55" s="148"/>
      <c r="V55" s="148"/>
      <c r="W55" s="148"/>
      <c r="X55" s="148"/>
      <c r="Y55" s="148"/>
      <c r="Z55" s="148"/>
    </row>
    <row r="56" spans="1:26" ht="24" x14ac:dyDescent="0.25">
      <c r="A56" s="230"/>
      <c r="B56" s="49"/>
      <c r="C56" s="124" t="s">
        <v>1845</v>
      </c>
      <c r="D56" s="153">
        <f t="shared" si="2"/>
        <v>1</v>
      </c>
      <c r="E56" s="126">
        <v>1</v>
      </c>
      <c r="F56" s="126"/>
      <c r="G56" s="127"/>
      <c r="H56" s="253"/>
      <c r="I56" s="129"/>
      <c r="J56" s="230"/>
      <c r="K56" s="148"/>
      <c r="L56" s="148"/>
      <c r="M56" s="148"/>
      <c r="N56" s="148"/>
      <c r="O56" s="148"/>
      <c r="P56" s="148"/>
      <c r="Q56" s="148"/>
      <c r="R56" s="148"/>
      <c r="S56" s="148"/>
      <c r="T56" s="148"/>
      <c r="U56" s="148"/>
      <c r="V56" s="148"/>
      <c r="W56" s="148"/>
      <c r="X56" s="148"/>
      <c r="Y56" s="148"/>
      <c r="Z56" s="148"/>
    </row>
    <row r="57" spans="1:26" ht="36" x14ac:dyDescent="0.25">
      <c r="A57" s="230"/>
      <c r="B57" s="49"/>
      <c r="C57" s="124" t="s">
        <v>1846</v>
      </c>
      <c r="D57" s="153">
        <f t="shared" si="2"/>
        <v>1</v>
      </c>
      <c r="E57" s="126">
        <v>1</v>
      </c>
      <c r="F57" s="126"/>
      <c r="G57" s="127"/>
      <c r="H57" s="253"/>
      <c r="I57" s="129"/>
      <c r="J57" s="230"/>
      <c r="K57" s="148"/>
      <c r="L57" s="148"/>
      <c r="M57" s="148"/>
      <c r="N57" s="148"/>
      <c r="O57" s="148"/>
      <c r="P57" s="148"/>
      <c r="Q57" s="148"/>
      <c r="R57" s="148"/>
      <c r="S57" s="148"/>
      <c r="T57" s="148"/>
      <c r="U57" s="148"/>
      <c r="V57" s="148"/>
      <c r="W57" s="148"/>
      <c r="X57" s="148"/>
      <c r="Y57" s="148"/>
      <c r="Z57" s="148"/>
    </row>
    <row r="58" spans="1:26" ht="36" x14ac:dyDescent="0.25">
      <c r="A58" s="230"/>
      <c r="B58" s="49"/>
      <c r="C58" s="130" t="s">
        <v>6265</v>
      </c>
      <c r="D58" s="153">
        <f t="shared" ref="D58:D59" si="3">IF(E58="Justificado",0,1)</f>
        <v>1</v>
      </c>
      <c r="E58" s="126">
        <v>1</v>
      </c>
      <c r="F58" s="126"/>
      <c r="G58" s="127"/>
      <c r="H58" s="253"/>
      <c r="I58" s="129"/>
      <c r="J58" s="230"/>
      <c r="K58" s="148"/>
      <c r="L58" s="148"/>
      <c r="M58" s="148"/>
      <c r="N58" s="148"/>
      <c r="O58" s="148"/>
      <c r="P58" s="148"/>
      <c r="Q58" s="148"/>
      <c r="R58" s="148"/>
      <c r="S58" s="148"/>
      <c r="T58" s="148"/>
      <c r="U58" s="148"/>
      <c r="V58" s="148"/>
      <c r="W58" s="148"/>
      <c r="X58" s="148"/>
      <c r="Y58" s="148"/>
      <c r="Z58" s="148"/>
    </row>
    <row r="59" spans="1:26" x14ac:dyDescent="0.25">
      <c r="A59" s="230"/>
      <c r="B59" s="49"/>
      <c r="C59" s="124" t="s">
        <v>1802</v>
      </c>
      <c r="D59" s="153">
        <f t="shared" si="3"/>
        <v>1</v>
      </c>
      <c r="E59" s="126">
        <v>1</v>
      </c>
      <c r="F59" s="126"/>
      <c r="G59" s="127"/>
      <c r="H59" s="253"/>
      <c r="I59" s="129"/>
      <c r="J59" s="230"/>
      <c r="K59" s="148"/>
      <c r="L59" s="148"/>
      <c r="M59" s="148"/>
      <c r="N59" s="148"/>
      <c r="O59" s="148"/>
      <c r="P59" s="148"/>
      <c r="Q59" s="148"/>
      <c r="R59" s="148"/>
      <c r="S59" s="148"/>
      <c r="T59" s="148"/>
      <c r="U59" s="148"/>
      <c r="V59" s="148"/>
      <c r="W59" s="148"/>
      <c r="X59" s="148"/>
      <c r="Y59" s="148"/>
      <c r="Z59" s="148"/>
    </row>
    <row r="60" spans="1:26" x14ac:dyDescent="0.25">
      <c r="A60" s="230"/>
      <c r="B60" s="97"/>
      <c r="C60" s="254"/>
      <c r="D60" s="255"/>
      <c r="E60" s="255"/>
      <c r="F60" s="255"/>
      <c r="G60" s="255"/>
      <c r="H60" s="255"/>
      <c r="I60" s="98"/>
      <c r="J60" s="230"/>
      <c r="K60" s="148"/>
      <c r="L60" s="148"/>
      <c r="M60" s="148"/>
      <c r="N60" s="148"/>
      <c r="O60" s="148"/>
      <c r="P60" s="148"/>
      <c r="Q60" s="148"/>
      <c r="R60" s="148"/>
      <c r="S60" s="148"/>
      <c r="T60" s="148"/>
      <c r="U60" s="148"/>
      <c r="V60" s="148"/>
      <c r="W60" s="148"/>
      <c r="X60" s="148"/>
      <c r="Y60" s="148"/>
      <c r="Z60" s="148"/>
    </row>
    <row r="61" spans="1:26" x14ac:dyDescent="0.25">
      <c r="A61" s="230"/>
      <c r="B61" s="230"/>
      <c r="C61" s="256"/>
      <c r="D61" s="230"/>
      <c r="E61" s="230"/>
      <c r="F61" s="230"/>
      <c r="G61" s="230"/>
      <c r="H61" s="230"/>
      <c r="I61" s="230"/>
      <c r="J61" s="230"/>
      <c r="K61" s="148"/>
      <c r="L61" s="148"/>
      <c r="M61" s="148"/>
      <c r="N61" s="148"/>
      <c r="O61" s="148"/>
      <c r="P61" s="148"/>
      <c r="Q61" s="148"/>
      <c r="R61" s="148"/>
      <c r="S61" s="148"/>
      <c r="T61" s="148"/>
      <c r="U61" s="148"/>
      <c r="V61" s="148"/>
      <c r="W61" s="148"/>
      <c r="X61" s="148"/>
      <c r="Y61" s="148"/>
      <c r="Z61" s="148"/>
    </row>
    <row r="62" spans="1:26" x14ac:dyDescent="0.25">
      <c r="A62" s="230"/>
      <c r="B62" s="230"/>
      <c r="C62" s="256"/>
      <c r="D62" s="230"/>
      <c r="E62" s="230"/>
      <c r="F62" s="230"/>
      <c r="G62" s="230"/>
      <c r="H62" s="230"/>
      <c r="I62" s="230"/>
      <c r="J62" s="230"/>
      <c r="K62" s="148"/>
      <c r="L62" s="148"/>
      <c r="M62" s="148"/>
      <c r="N62" s="148"/>
      <c r="O62" s="148"/>
      <c r="P62" s="148"/>
      <c r="Q62" s="148"/>
      <c r="R62" s="148"/>
      <c r="S62" s="148"/>
      <c r="T62" s="148"/>
      <c r="U62" s="148"/>
      <c r="V62" s="148"/>
      <c r="W62" s="148"/>
      <c r="X62" s="148"/>
      <c r="Y62" s="148"/>
      <c r="Z62" s="148"/>
    </row>
    <row r="63" spans="1:26" x14ac:dyDescent="0.25">
      <c r="A63" s="230"/>
      <c r="B63" s="230"/>
      <c r="C63" s="256"/>
      <c r="D63" s="230"/>
      <c r="E63" s="230"/>
      <c r="F63" s="230"/>
      <c r="G63" s="230"/>
      <c r="H63" s="230"/>
      <c r="I63" s="230"/>
      <c r="J63" s="230"/>
      <c r="K63" s="148"/>
      <c r="L63" s="148"/>
      <c r="M63" s="148"/>
      <c r="N63" s="148"/>
      <c r="O63" s="148"/>
      <c r="P63" s="148"/>
      <c r="Q63" s="148"/>
      <c r="R63" s="148"/>
      <c r="S63" s="148"/>
      <c r="T63" s="148"/>
      <c r="U63" s="148"/>
      <c r="V63" s="148"/>
      <c r="W63" s="148"/>
      <c r="X63" s="148"/>
      <c r="Y63" s="148"/>
      <c r="Z63" s="148"/>
    </row>
    <row r="64" spans="1:26" x14ac:dyDescent="0.25">
      <c r="A64" s="230"/>
      <c r="B64" s="230"/>
      <c r="C64" s="256"/>
      <c r="D64" s="230"/>
      <c r="E64" s="230"/>
      <c r="F64" s="230"/>
      <c r="G64" s="230"/>
      <c r="H64" s="230"/>
      <c r="I64" s="230"/>
      <c r="J64" s="230"/>
      <c r="K64" s="148"/>
      <c r="L64" s="148"/>
      <c r="M64" s="148"/>
      <c r="N64" s="148"/>
      <c r="O64" s="148"/>
      <c r="P64" s="148"/>
      <c r="Q64" s="148"/>
      <c r="R64" s="148"/>
      <c r="S64" s="148"/>
      <c r="T64" s="148"/>
      <c r="U64" s="148"/>
      <c r="V64" s="148"/>
      <c r="W64" s="148"/>
      <c r="X64" s="148"/>
      <c r="Y64" s="148"/>
      <c r="Z64" s="148"/>
    </row>
    <row r="65" spans="1:26" x14ac:dyDescent="0.25">
      <c r="A65" s="230"/>
      <c r="B65" s="230"/>
      <c r="C65" s="256"/>
      <c r="D65" s="230"/>
      <c r="E65" s="230"/>
      <c r="F65" s="230"/>
      <c r="G65" s="230"/>
      <c r="H65" s="230"/>
      <c r="I65" s="230"/>
      <c r="J65" s="230"/>
      <c r="K65" s="148"/>
      <c r="L65" s="148"/>
      <c r="M65" s="148"/>
      <c r="N65" s="148"/>
      <c r="O65" s="148"/>
      <c r="P65" s="148"/>
      <c r="Q65" s="148"/>
      <c r="R65" s="148"/>
      <c r="S65" s="148"/>
      <c r="T65" s="148"/>
      <c r="U65" s="148"/>
      <c r="V65" s="148"/>
      <c r="W65" s="148"/>
      <c r="X65" s="148"/>
      <c r="Y65" s="148"/>
      <c r="Z65" s="148"/>
    </row>
    <row r="66" spans="1:26" x14ac:dyDescent="0.25">
      <c r="A66" s="230"/>
      <c r="B66" s="230"/>
      <c r="C66" s="256"/>
      <c r="D66" s="230"/>
      <c r="E66" s="230"/>
      <c r="F66" s="230"/>
      <c r="G66" s="230"/>
      <c r="H66" s="230"/>
      <c r="I66" s="230"/>
      <c r="J66" s="230"/>
      <c r="K66" s="148"/>
      <c r="L66" s="148"/>
      <c r="M66" s="148"/>
      <c r="N66" s="148"/>
      <c r="O66" s="148"/>
      <c r="P66" s="148"/>
      <c r="Q66" s="148"/>
      <c r="R66" s="148"/>
      <c r="S66" s="148"/>
      <c r="T66" s="148"/>
      <c r="U66" s="148"/>
      <c r="V66" s="148"/>
      <c r="W66" s="148"/>
      <c r="X66" s="148"/>
      <c r="Y66" s="148"/>
      <c r="Z66" s="148"/>
    </row>
    <row r="67" spans="1:26" ht="18.75" x14ac:dyDescent="0.25">
      <c r="A67" s="234"/>
      <c r="B67" s="407" t="s">
        <v>6266</v>
      </c>
      <c r="C67" s="408"/>
      <c r="D67" s="408"/>
      <c r="E67" s="408"/>
      <c r="F67" s="408"/>
      <c r="G67" s="408"/>
      <c r="H67" s="408"/>
      <c r="I67" s="243"/>
      <c r="J67" s="233"/>
      <c r="K67" s="105"/>
      <c r="L67" s="105"/>
      <c r="M67" s="105"/>
      <c r="N67" s="105"/>
      <c r="O67" s="105"/>
      <c r="P67" s="105"/>
      <c r="Q67" s="105"/>
      <c r="R67" s="105"/>
      <c r="S67" s="105"/>
      <c r="T67" s="105"/>
      <c r="U67" s="105"/>
      <c r="V67" s="105"/>
      <c r="W67" s="105"/>
      <c r="X67" s="105"/>
      <c r="Y67" s="105"/>
      <c r="Z67" s="105"/>
    </row>
    <row r="68" spans="1:26" x14ac:dyDescent="0.25">
      <c r="A68" s="234"/>
      <c r="B68" s="232"/>
      <c r="C68" s="232"/>
      <c r="D68" s="232"/>
      <c r="E68" s="232"/>
      <c r="F68" s="232"/>
      <c r="G68" s="232"/>
      <c r="H68" s="232"/>
      <c r="I68" s="232"/>
      <c r="J68" s="233"/>
      <c r="K68" s="105"/>
      <c r="L68" s="105"/>
      <c r="M68" s="105"/>
      <c r="N68" s="105"/>
      <c r="O68" s="105"/>
      <c r="P68" s="105"/>
      <c r="Q68" s="105"/>
      <c r="R68" s="105"/>
      <c r="S68" s="105"/>
      <c r="T68" s="105"/>
      <c r="U68" s="105"/>
      <c r="V68" s="105"/>
      <c r="W68" s="105"/>
      <c r="X68" s="105"/>
      <c r="Y68" s="105"/>
      <c r="Z68" s="105"/>
    </row>
    <row r="69" spans="1:26" x14ac:dyDescent="0.25">
      <c r="A69" s="234"/>
      <c r="B69" s="232"/>
      <c r="C69" s="244" t="s">
        <v>1478</v>
      </c>
      <c r="D69" s="244"/>
      <c r="E69" s="245">
        <f>IF(SUM(D78:D86)=0,"NA",SUM(E78:E86)/SUM(D78:D86))</f>
        <v>1</v>
      </c>
      <c r="F69" s="246"/>
      <c r="G69" s="248"/>
      <c r="H69" s="234"/>
      <c r="I69" s="232"/>
      <c r="J69" s="233"/>
      <c r="K69" s="105"/>
      <c r="L69" s="105"/>
      <c r="M69" s="105"/>
      <c r="N69" s="105"/>
      <c r="O69" s="105"/>
      <c r="P69" s="105"/>
      <c r="Q69" s="105"/>
      <c r="R69" s="105"/>
      <c r="S69" s="105"/>
      <c r="T69" s="105"/>
      <c r="U69" s="105"/>
      <c r="V69" s="105"/>
      <c r="W69" s="105"/>
      <c r="X69" s="105"/>
      <c r="Y69" s="105"/>
      <c r="Z69" s="105"/>
    </row>
    <row r="70" spans="1:26" x14ac:dyDescent="0.25">
      <c r="A70" s="234"/>
      <c r="B70" s="234"/>
      <c r="C70" s="244" t="s">
        <v>1480</v>
      </c>
      <c r="D70" s="244"/>
      <c r="E70" s="245">
        <f>IF(SUM(D78:D86)=0,"NA",SUM(E91:E99)/SUM(D91:D99))</f>
        <v>1</v>
      </c>
      <c r="F70" s="246"/>
      <c r="G70" s="248"/>
      <c r="H70" s="234"/>
      <c r="I70" s="232"/>
      <c r="J70" s="233"/>
      <c r="K70" s="105"/>
      <c r="L70" s="105"/>
      <c r="M70" s="105"/>
      <c r="N70" s="105"/>
      <c r="O70" s="105"/>
      <c r="P70" s="105"/>
      <c r="Q70" s="105"/>
      <c r="R70" s="105"/>
      <c r="S70" s="105"/>
      <c r="T70" s="105"/>
      <c r="U70" s="105"/>
      <c r="V70" s="105"/>
      <c r="W70" s="105"/>
      <c r="X70" s="105"/>
      <c r="Y70" s="105"/>
      <c r="Z70" s="105"/>
    </row>
    <row r="71" spans="1:26" ht="75" x14ac:dyDescent="0.25">
      <c r="A71" s="234"/>
      <c r="B71" s="234"/>
      <c r="C71" s="244" t="s">
        <v>1482</v>
      </c>
      <c r="D71" s="244"/>
      <c r="E71" s="177">
        <f>IF(SUM(D78:D86)=0,"NA",E69*0.6+E70*0.4)</f>
        <v>1</v>
      </c>
      <c r="F71" s="249"/>
      <c r="G71" s="235" t="s">
        <v>3685</v>
      </c>
      <c r="H71" s="234"/>
      <c r="I71" s="232"/>
      <c r="J71" s="233"/>
      <c r="K71" s="105"/>
      <c r="L71" s="105"/>
      <c r="M71" s="105"/>
      <c r="N71" s="105"/>
      <c r="O71" s="105"/>
      <c r="P71" s="105"/>
      <c r="Q71" s="105"/>
      <c r="R71" s="105"/>
      <c r="S71" s="105"/>
      <c r="T71" s="105"/>
      <c r="U71" s="105"/>
      <c r="V71" s="105"/>
      <c r="W71" s="105"/>
      <c r="X71" s="105"/>
      <c r="Y71" s="105"/>
      <c r="Z71" s="105"/>
    </row>
    <row r="72" spans="1:26" x14ac:dyDescent="0.25">
      <c r="A72" s="234"/>
      <c r="B72" s="234"/>
      <c r="C72" s="234"/>
      <c r="D72" s="234"/>
      <c r="E72" s="236"/>
      <c r="F72" s="236"/>
      <c r="G72" s="234"/>
      <c r="H72" s="234"/>
      <c r="I72" s="232"/>
      <c r="J72" s="233"/>
      <c r="K72" s="105"/>
      <c r="L72" s="105"/>
      <c r="M72" s="105"/>
      <c r="N72" s="105"/>
      <c r="O72" s="105"/>
      <c r="P72" s="105"/>
      <c r="Q72" s="105"/>
      <c r="R72" s="105"/>
      <c r="S72" s="105"/>
      <c r="T72" s="105"/>
      <c r="U72" s="105"/>
      <c r="V72" s="105"/>
      <c r="W72" s="105"/>
      <c r="X72" s="105"/>
      <c r="Y72" s="105"/>
      <c r="Z72" s="105"/>
    </row>
    <row r="73" spans="1:26" x14ac:dyDescent="0.25">
      <c r="A73" s="230"/>
      <c r="B73" s="231"/>
      <c r="C73" s="232"/>
      <c r="D73" s="231"/>
      <c r="E73" s="231"/>
      <c r="F73" s="231"/>
      <c r="G73" s="231"/>
      <c r="H73" s="232"/>
      <c r="I73" s="232"/>
      <c r="J73" s="233"/>
      <c r="K73" s="148"/>
      <c r="L73" s="148"/>
      <c r="M73" s="148"/>
      <c r="N73" s="148"/>
      <c r="O73" s="148"/>
      <c r="P73" s="148"/>
      <c r="Q73" s="148"/>
      <c r="R73" s="148"/>
      <c r="S73" s="148"/>
      <c r="T73" s="148"/>
      <c r="U73" s="148"/>
      <c r="V73" s="148"/>
      <c r="W73" s="148"/>
      <c r="X73" s="148"/>
      <c r="Y73" s="148"/>
      <c r="Z73" s="148"/>
    </row>
    <row r="74" spans="1:26" x14ac:dyDescent="0.25">
      <c r="A74" s="230"/>
      <c r="B74" s="91"/>
      <c r="C74" s="251"/>
      <c r="D74" s="252"/>
      <c r="E74" s="409"/>
      <c r="F74" s="410"/>
      <c r="G74" s="410"/>
      <c r="H74" s="252"/>
      <c r="I74" s="92"/>
      <c r="J74" s="233"/>
      <c r="K74" s="148"/>
      <c r="L74" s="148"/>
      <c r="M74" s="148"/>
      <c r="N74" s="148"/>
      <c r="O74" s="148"/>
      <c r="P74" s="148"/>
      <c r="Q74" s="148"/>
      <c r="R74" s="148"/>
      <c r="S74" s="148"/>
      <c r="T74" s="148"/>
      <c r="U74" s="148"/>
      <c r="V74" s="148"/>
      <c r="W74" s="148"/>
      <c r="X74" s="148"/>
      <c r="Y74" s="148"/>
      <c r="Z74" s="148"/>
    </row>
    <row r="75" spans="1:26" x14ac:dyDescent="0.25">
      <c r="A75" s="230"/>
      <c r="B75" s="49"/>
      <c r="C75" s="234" t="s">
        <v>1484</v>
      </c>
      <c r="D75" s="253"/>
      <c r="E75" s="253"/>
      <c r="F75" s="253"/>
      <c r="G75" s="253"/>
      <c r="H75" s="253"/>
      <c r="I75" s="93"/>
      <c r="J75" s="233"/>
      <c r="K75" s="148"/>
      <c r="L75" s="148"/>
      <c r="M75" s="148"/>
      <c r="N75" s="148"/>
      <c r="O75" s="148"/>
      <c r="P75" s="148"/>
      <c r="Q75" s="148"/>
      <c r="R75" s="148"/>
      <c r="S75" s="148"/>
      <c r="T75" s="148"/>
      <c r="U75" s="148"/>
      <c r="V75" s="148"/>
      <c r="W75" s="148"/>
      <c r="X75" s="148"/>
      <c r="Y75" s="148"/>
      <c r="Z75" s="148"/>
    </row>
    <row r="76" spans="1:26" x14ac:dyDescent="0.25">
      <c r="A76" s="230"/>
      <c r="B76" s="123"/>
      <c r="C76" s="234"/>
      <c r="D76" s="253"/>
      <c r="E76" s="253"/>
      <c r="F76" s="253"/>
      <c r="G76" s="253"/>
      <c r="H76" s="253"/>
      <c r="I76" s="93"/>
      <c r="J76" s="233"/>
      <c r="K76" s="148"/>
      <c r="L76" s="148"/>
      <c r="M76" s="148"/>
      <c r="N76" s="148"/>
      <c r="O76" s="148"/>
      <c r="P76" s="148"/>
      <c r="Q76" s="148"/>
      <c r="R76" s="148"/>
      <c r="S76" s="148"/>
      <c r="T76" s="148"/>
      <c r="U76" s="148"/>
      <c r="V76" s="148"/>
      <c r="W76" s="148"/>
      <c r="X76" s="148"/>
      <c r="Y76" s="148"/>
      <c r="Z76" s="148"/>
    </row>
    <row r="77" spans="1:26" x14ac:dyDescent="0.25">
      <c r="A77" s="230"/>
      <c r="B77" s="123"/>
      <c r="C77" s="232" t="s">
        <v>726</v>
      </c>
      <c r="D77" s="231"/>
      <c r="E77" s="231" t="s">
        <v>1485</v>
      </c>
      <c r="F77" s="231" t="s">
        <v>712</v>
      </c>
      <c r="G77" s="231" t="s">
        <v>1486</v>
      </c>
      <c r="H77" s="253"/>
      <c r="I77" s="93"/>
      <c r="J77" s="233"/>
      <c r="K77" s="148"/>
      <c r="L77" s="148"/>
      <c r="M77" s="148"/>
      <c r="N77" s="148"/>
      <c r="O77" s="148"/>
      <c r="P77" s="148"/>
      <c r="Q77" s="148"/>
      <c r="R77" s="148"/>
      <c r="S77" s="148"/>
      <c r="T77" s="148"/>
      <c r="U77" s="148"/>
      <c r="V77" s="148"/>
      <c r="W77" s="148"/>
      <c r="X77" s="148"/>
      <c r="Y77" s="148"/>
      <c r="Z77" s="148"/>
    </row>
    <row r="78" spans="1:26" x14ac:dyDescent="0.25">
      <c r="A78" s="230"/>
      <c r="B78" s="49"/>
      <c r="C78" s="124" t="s">
        <v>1487</v>
      </c>
      <c r="D78" s="153">
        <f>IF(E78="Justificado",0,1)</f>
        <v>1</v>
      </c>
      <c r="E78" s="126">
        <v>1</v>
      </c>
      <c r="F78" s="126"/>
      <c r="G78" s="127"/>
      <c r="H78" s="253"/>
      <c r="I78" s="93"/>
      <c r="J78" s="230"/>
      <c r="K78" s="148"/>
      <c r="L78" s="148"/>
      <c r="M78" s="148"/>
      <c r="N78" s="148"/>
      <c r="O78" s="148"/>
      <c r="P78" s="148"/>
      <c r="Q78" s="148"/>
      <c r="R78" s="148"/>
      <c r="S78" s="148"/>
      <c r="T78" s="148"/>
      <c r="U78" s="148"/>
      <c r="V78" s="148"/>
      <c r="W78" s="148"/>
      <c r="X78" s="148"/>
      <c r="Y78" s="148"/>
      <c r="Z78" s="148"/>
    </row>
    <row r="79" spans="1:26" ht="24" x14ac:dyDescent="0.25">
      <c r="A79" s="230"/>
      <c r="B79" s="49"/>
      <c r="C79" s="124" t="s">
        <v>1488</v>
      </c>
      <c r="D79" s="153">
        <f>IF(E79="Justificado",0,1)</f>
        <v>1</v>
      </c>
      <c r="E79" s="126">
        <v>1</v>
      </c>
      <c r="F79" s="126"/>
      <c r="G79" s="127"/>
      <c r="H79" s="253"/>
      <c r="I79" s="93"/>
      <c r="J79" s="230"/>
      <c r="K79" s="148"/>
      <c r="L79" s="148"/>
      <c r="M79" s="148"/>
      <c r="N79" s="148"/>
      <c r="O79" s="148"/>
      <c r="P79" s="148"/>
      <c r="Q79" s="148"/>
      <c r="R79" s="148"/>
      <c r="S79" s="148"/>
      <c r="T79" s="148"/>
      <c r="U79" s="148"/>
      <c r="V79" s="148"/>
      <c r="W79" s="148"/>
      <c r="X79" s="148"/>
      <c r="Y79" s="148"/>
      <c r="Z79" s="148"/>
    </row>
    <row r="80" spans="1:26" ht="24" x14ac:dyDescent="0.25">
      <c r="A80" s="230"/>
      <c r="B80" s="49"/>
      <c r="C80" s="128" t="s">
        <v>6267</v>
      </c>
      <c r="D80" s="153">
        <f t="shared" ref="D80:D86" si="4">IF(E80="Justificado",0,1)</f>
        <v>1</v>
      </c>
      <c r="E80" s="126">
        <v>1</v>
      </c>
      <c r="F80" s="126"/>
      <c r="G80" s="127"/>
      <c r="H80" s="253"/>
      <c r="I80" s="93"/>
      <c r="J80" s="230"/>
      <c r="K80" s="148"/>
      <c r="L80" s="148"/>
      <c r="M80" s="148"/>
      <c r="N80" s="148"/>
      <c r="O80" s="148"/>
      <c r="P80" s="148"/>
      <c r="Q80" s="148"/>
      <c r="R80" s="148"/>
      <c r="S80" s="148"/>
      <c r="T80" s="148"/>
      <c r="U80" s="148"/>
      <c r="V80" s="148"/>
      <c r="W80" s="148"/>
      <c r="X80" s="148"/>
      <c r="Y80" s="148"/>
      <c r="Z80" s="148"/>
    </row>
    <row r="81" spans="1:26" ht="24" x14ac:dyDescent="0.25">
      <c r="A81" s="230"/>
      <c r="B81" s="49"/>
      <c r="C81" s="128" t="s">
        <v>6268</v>
      </c>
      <c r="D81" s="153">
        <f t="shared" si="4"/>
        <v>1</v>
      </c>
      <c r="E81" s="126">
        <v>1</v>
      </c>
      <c r="F81" s="126"/>
      <c r="G81" s="127"/>
      <c r="H81" s="253"/>
      <c r="I81" s="93"/>
      <c r="J81" s="230"/>
      <c r="K81" s="148"/>
      <c r="L81" s="148"/>
      <c r="M81" s="148"/>
      <c r="N81" s="148"/>
      <c r="O81" s="148"/>
      <c r="P81" s="148"/>
      <c r="Q81" s="148"/>
      <c r="R81" s="148"/>
      <c r="S81" s="148"/>
      <c r="T81" s="148"/>
      <c r="U81" s="148"/>
      <c r="V81" s="148"/>
      <c r="W81" s="148"/>
      <c r="X81" s="148"/>
      <c r="Y81" s="148"/>
      <c r="Z81" s="148"/>
    </row>
    <row r="82" spans="1:26" ht="24" x14ac:dyDescent="0.25">
      <c r="A82" s="230"/>
      <c r="B82" s="49"/>
      <c r="C82" s="128" t="s">
        <v>6269</v>
      </c>
      <c r="D82" s="153">
        <f t="shared" si="4"/>
        <v>1</v>
      </c>
      <c r="E82" s="126">
        <v>1</v>
      </c>
      <c r="F82" s="126"/>
      <c r="G82" s="127"/>
      <c r="H82" s="253"/>
      <c r="I82" s="93"/>
      <c r="J82" s="230"/>
      <c r="K82" s="148"/>
      <c r="L82" s="148"/>
      <c r="M82" s="148"/>
      <c r="N82" s="148"/>
      <c r="O82" s="148"/>
      <c r="P82" s="148"/>
      <c r="Q82" s="148"/>
      <c r="R82" s="148"/>
      <c r="S82" s="148"/>
      <c r="T82" s="148"/>
      <c r="U82" s="148"/>
      <c r="V82" s="148"/>
      <c r="W82" s="148"/>
      <c r="X82" s="148"/>
      <c r="Y82" s="148"/>
      <c r="Z82" s="148"/>
    </row>
    <row r="83" spans="1:26" ht="84" x14ac:dyDescent="0.25">
      <c r="A83" s="230"/>
      <c r="B83" s="49"/>
      <c r="C83" s="128" t="s">
        <v>6270</v>
      </c>
      <c r="D83" s="153">
        <f t="shared" si="4"/>
        <v>1</v>
      </c>
      <c r="E83" s="126">
        <v>1</v>
      </c>
      <c r="F83" s="126"/>
      <c r="G83" s="127"/>
      <c r="H83" s="253"/>
      <c r="I83" s="93"/>
      <c r="J83" s="230"/>
      <c r="K83" s="148"/>
      <c r="L83" s="148"/>
      <c r="M83" s="148"/>
      <c r="N83" s="148"/>
      <c r="O83" s="148"/>
      <c r="P83" s="148"/>
      <c r="Q83" s="148"/>
      <c r="R83" s="148"/>
      <c r="S83" s="148"/>
      <c r="T83" s="148"/>
      <c r="U83" s="148"/>
      <c r="V83" s="148"/>
      <c r="W83" s="148"/>
      <c r="X83" s="148"/>
      <c r="Y83" s="148"/>
      <c r="Z83" s="148"/>
    </row>
    <row r="84" spans="1:26" x14ac:dyDescent="0.25">
      <c r="A84" s="230"/>
      <c r="B84" s="49"/>
      <c r="C84" s="128" t="s">
        <v>6271</v>
      </c>
      <c r="D84" s="153">
        <f t="shared" si="4"/>
        <v>1</v>
      </c>
      <c r="E84" s="126">
        <v>1</v>
      </c>
      <c r="F84" s="126"/>
      <c r="G84" s="127"/>
      <c r="H84" s="253"/>
      <c r="I84" s="93"/>
      <c r="J84" s="230"/>
      <c r="K84" s="148"/>
      <c r="L84" s="148"/>
      <c r="M84" s="148"/>
      <c r="N84" s="148"/>
      <c r="O84" s="148"/>
      <c r="P84" s="148"/>
      <c r="Q84" s="148"/>
      <c r="R84" s="148"/>
      <c r="S84" s="148"/>
      <c r="T84" s="148"/>
      <c r="U84" s="148"/>
      <c r="V84" s="148"/>
      <c r="W84" s="148"/>
      <c r="X84" s="148"/>
      <c r="Y84" s="148"/>
      <c r="Z84" s="148"/>
    </row>
    <row r="85" spans="1:26" x14ac:dyDescent="0.25">
      <c r="A85" s="230"/>
      <c r="B85" s="49"/>
      <c r="C85" s="128" t="s">
        <v>6272</v>
      </c>
      <c r="D85" s="153">
        <f t="shared" si="4"/>
        <v>1</v>
      </c>
      <c r="E85" s="126">
        <v>1</v>
      </c>
      <c r="F85" s="126"/>
      <c r="G85" s="127"/>
      <c r="H85" s="253"/>
      <c r="I85" s="129"/>
      <c r="J85" s="230"/>
      <c r="K85" s="148"/>
      <c r="L85" s="148"/>
      <c r="M85" s="148"/>
      <c r="N85" s="148"/>
      <c r="O85" s="148"/>
      <c r="P85" s="148"/>
      <c r="Q85" s="148"/>
      <c r="R85" s="148"/>
      <c r="S85" s="148"/>
      <c r="T85" s="148"/>
      <c r="U85" s="148"/>
      <c r="V85" s="148"/>
      <c r="W85" s="148"/>
      <c r="X85" s="148"/>
      <c r="Y85" s="148"/>
      <c r="Z85" s="148"/>
    </row>
    <row r="86" spans="1:26" ht="24" x14ac:dyDescent="0.25">
      <c r="A86" s="230"/>
      <c r="B86" s="49"/>
      <c r="C86" s="128" t="s">
        <v>6273</v>
      </c>
      <c r="D86" s="153">
        <f t="shared" si="4"/>
        <v>1</v>
      </c>
      <c r="E86" s="126">
        <v>1</v>
      </c>
      <c r="F86" s="126"/>
      <c r="G86" s="127"/>
      <c r="H86" s="253"/>
      <c r="I86" s="129"/>
      <c r="J86" s="230"/>
      <c r="K86" s="148"/>
      <c r="L86" s="148"/>
      <c r="M86" s="148"/>
      <c r="N86" s="148"/>
      <c r="O86" s="148"/>
      <c r="P86" s="148"/>
      <c r="Q86" s="148"/>
      <c r="R86" s="148"/>
      <c r="S86" s="148"/>
      <c r="T86" s="148"/>
      <c r="U86" s="148"/>
      <c r="V86" s="148"/>
      <c r="W86" s="148"/>
      <c r="X86" s="148"/>
      <c r="Y86" s="148"/>
      <c r="Z86" s="148"/>
    </row>
    <row r="87" spans="1:26" x14ac:dyDescent="0.25">
      <c r="A87" s="230"/>
      <c r="B87" s="49"/>
      <c r="C87" s="234"/>
      <c r="D87" s="253"/>
      <c r="E87" s="253"/>
      <c r="F87" s="253"/>
      <c r="G87" s="253"/>
      <c r="H87" s="253"/>
      <c r="I87" s="129"/>
      <c r="J87" s="230"/>
      <c r="K87" s="148"/>
      <c r="L87" s="148"/>
      <c r="M87" s="148"/>
      <c r="N87" s="148"/>
      <c r="O87" s="148"/>
      <c r="P87" s="148"/>
      <c r="Q87" s="148"/>
      <c r="R87" s="148"/>
      <c r="S87" s="148"/>
      <c r="T87" s="148"/>
      <c r="U87" s="148"/>
      <c r="V87" s="148"/>
      <c r="W87" s="148"/>
      <c r="X87" s="148"/>
      <c r="Y87" s="148"/>
      <c r="Z87" s="148"/>
    </row>
    <row r="88" spans="1:26" x14ac:dyDescent="0.25">
      <c r="A88" s="230"/>
      <c r="B88" s="49"/>
      <c r="C88" s="234" t="s">
        <v>1480</v>
      </c>
      <c r="D88" s="253"/>
      <c r="E88" s="253"/>
      <c r="F88" s="253"/>
      <c r="G88" s="253"/>
      <c r="H88" s="253"/>
      <c r="I88" s="129"/>
      <c r="J88" s="230"/>
      <c r="K88" s="148"/>
      <c r="L88" s="148"/>
      <c r="M88" s="148"/>
      <c r="N88" s="148"/>
      <c r="O88" s="148"/>
      <c r="P88" s="148"/>
      <c r="Q88" s="148"/>
      <c r="R88" s="148"/>
      <c r="S88" s="148"/>
      <c r="T88" s="148"/>
      <c r="U88" s="148"/>
      <c r="V88" s="148"/>
      <c r="W88" s="148"/>
      <c r="X88" s="148"/>
      <c r="Y88" s="148"/>
      <c r="Z88" s="148"/>
    </row>
    <row r="89" spans="1:26" x14ac:dyDescent="0.25">
      <c r="A89" s="230"/>
      <c r="B89" s="49"/>
      <c r="C89" s="234"/>
      <c r="D89" s="253"/>
      <c r="E89" s="253"/>
      <c r="F89" s="253"/>
      <c r="G89" s="253"/>
      <c r="H89" s="253"/>
      <c r="I89" s="129"/>
      <c r="J89" s="230"/>
      <c r="K89" s="148"/>
      <c r="L89" s="148"/>
      <c r="M89" s="148"/>
      <c r="N89" s="148"/>
      <c r="O89" s="148"/>
      <c r="P89" s="148"/>
      <c r="Q89" s="148"/>
      <c r="R89" s="148"/>
      <c r="S89" s="148"/>
      <c r="T89" s="148"/>
      <c r="U89" s="148"/>
      <c r="V89" s="148"/>
      <c r="W89" s="148"/>
      <c r="X89" s="148"/>
      <c r="Y89" s="148"/>
      <c r="Z89" s="148"/>
    </row>
    <row r="90" spans="1:26" x14ac:dyDescent="0.25">
      <c r="A90" s="230"/>
      <c r="B90" s="49"/>
      <c r="C90" s="232" t="s">
        <v>726</v>
      </c>
      <c r="D90" s="231"/>
      <c r="E90" s="231" t="s">
        <v>1485</v>
      </c>
      <c r="F90" s="231" t="s">
        <v>712</v>
      </c>
      <c r="G90" s="231" t="s">
        <v>1486</v>
      </c>
      <c r="H90" s="253"/>
      <c r="I90" s="129"/>
      <c r="J90" s="230"/>
      <c r="K90" s="148"/>
      <c r="L90" s="148"/>
      <c r="M90" s="148"/>
      <c r="N90" s="148"/>
      <c r="O90" s="148"/>
      <c r="P90" s="148"/>
      <c r="Q90" s="148"/>
      <c r="R90" s="148"/>
      <c r="S90" s="148"/>
      <c r="T90" s="148"/>
      <c r="U90" s="148"/>
      <c r="V90" s="148"/>
      <c r="W90" s="148"/>
      <c r="X90" s="148"/>
      <c r="Y90" s="148"/>
      <c r="Z90" s="148"/>
    </row>
    <row r="91" spans="1:26" x14ac:dyDescent="0.25">
      <c r="A91" s="230"/>
      <c r="B91" s="49"/>
      <c r="C91" s="130" t="s">
        <v>2782</v>
      </c>
      <c r="D91" s="153">
        <f t="shared" ref="D91:D97" si="5">IF(E91="Justificado",0,1)</f>
        <v>1</v>
      </c>
      <c r="E91" s="126">
        <v>1</v>
      </c>
      <c r="F91" s="126"/>
      <c r="G91" s="127"/>
      <c r="H91" s="253"/>
      <c r="I91" s="129"/>
      <c r="J91" s="230"/>
      <c r="K91" s="148"/>
      <c r="L91" s="148"/>
      <c r="M91" s="148"/>
      <c r="N91" s="148"/>
      <c r="O91" s="148"/>
      <c r="P91" s="148"/>
      <c r="Q91" s="148"/>
      <c r="R91" s="148"/>
      <c r="S91" s="148"/>
      <c r="T91" s="148"/>
      <c r="U91" s="148"/>
      <c r="V91" s="148"/>
      <c r="W91" s="148"/>
      <c r="X91" s="148"/>
      <c r="Y91" s="148"/>
      <c r="Z91" s="148"/>
    </row>
    <row r="92" spans="1:26" ht="36" x14ac:dyDescent="0.25">
      <c r="A92" s="230"/>
      <c r="B92" s="49"/>
      <c r="C92" s="124" t="s">
        <v>2444</v>
      </c>
      <c r="D92" s="153">
        <f t="shared" si="5"/>
        <v>1</v>
      </c>
      <c r="E92" s="126">
        <v>1</v>
      </c>
      <c r="F92" s="126"/>
      <c r="G92" s="127"/>
      <c r="H92" s="253"/>
      <c r="I92" s="129"/>
      <c r="J92" s="230"/>
      <c r="K92" s="148"/>
      <c r="L92" s="148"/>
      <c r="M92" s="148"/>
      <c r="N92" s="148"/>
      <c r="O92" s="148"/>
      <c r="P92" s="148"/>
      <c r="Q92" s="148"/>
      <c r="R92" s="148"/>
      <c r="S92" s="148"/>
      <c r="T92" s="148"/>
      <c r="U92" s="148"/>
      <c r="V92" s="148"/>
      <c r="W92" s="148"/>
      <c r="X92" s="148"/>
      <c r="Y92" s="148"/>
      <c r="Z92" s="148"/>
    </row>
    <row r="93" spans="1:26" ht="36" x14ac:dyDescent="0.25">
      <c r="A93" s="230"/>
      <c r="B93" s="49"/>
      <c r="C93" s="124" t="s">
        <v>2445</v>
      </c>
      <c r="D93" s="153">
        <f t="shared" si="5"/>
        <v>1</v>
      </c>
      <c r="E93" s="126">
        <v>1</v>
      </c>
      <c r="F93" s="126"/>
      <c r="G93" s="127"/>
      <c r="H93" s="253"/>
      <c r="I93" s="129"/>
      <c r="J93" s="230"/>
      <c r="K93" s="148"/>
      <c r="L93" s="148"/>
      <c r="M93" s="148"/>
      <c r="N93" s="148"/>
      <c r="O93" s="148"/>
      <c r="P93" s="148"/>
      <c r="Q93" s="148"/>
      <c r="R93" s="148"/>
      <c r="S93" s="148"/>
      <c r="T93" s="148"/>
      <c r="U93" s="148"/>
      <c r="V93" s="148"/>
      <c r="W93" s="148"/>
      <c r="X93" s="148"/>
      <c r="Y93" s="148"/>
      <c r="Z93" s="148"/>
    </row>
    <row r="94" spans="1:26" ht="36" x14ac:dyDescent="0.25">
      <c r="A94" s="230"/>
      <c r="B94" s="49"/>
      <c r="C94" s="124" t="s">
        <v>2446</v>
      </c>
      <c r="D94" s="153">
        <f t="shared" si="5"/>
        <v>1</v>
      </c>
      <c r="E94" s="126">
        <v>1</v>
      </c>
      <c r="F94" s="126"/>
      <c r="G94" s="127"/>
      <c r="H94" s="253"/>
      <c r="I94" s="129"/>
      <c r="J94" s="230"/>
      <c r="K94" s="148"/>
      <c r="L94" s="148"/>
      <c r="M94" s="148"/>
      <c r="N94" s="148"/>
      <c r="O94" s="148"/>
      <c r="P94" s="148"/>
      <c r="Q94" s="148"/>
      <c r="R94" s="148"/>
      <c r="S94" s="148"/>
      <c r="T94" s="148"/>
      <c r="U94" s="148"/>
      <c r="V94" s="148"/>
      <c r="W94" s="148"/>
      <c r="X94" s="148"/>
      <c r="Y94" s="148"/>
      <c r="Z94" s="148"/>
    </row>
    <row r="95" spans="1:26" ht="24" x14ac:dyDescent="0.25">
      <c r="A95" s="230"/>
      <c r="B95" s="49"/>
      <c r="C95" s="124" t="s">
        <v>2447</v>
      </c>
      <c r="D95" s="153">
        <f t="shared" si="5"/>
        <v>1</v>
      </c>
      <c r="E95" s="126">
        <v>1</v>
      </c>
      <c r="F95" s="126"/>
      <c r="G95" s="127"/>
      <c r="H95" s="253"/>
      <c r="I95" s="129"/>
      <c r="J95" s="230"/>
      <c r="K95" s="148"/>
      <c r="L95" s="148"/>
      <c r="M95" s="148"/>
      <c r="N95" s="148"/>
      <c r="O95" s="148"/>
      <c r="P95" s="148"/>
      <c r="Q95" s="148"/>
      <c r="R95" s="148"/>
      <c r="S95" s="148"/>
      <c r="T95" s="148"/>
      <c r="U95" s="148"/>
      <c r="V95" s="148"/>
      <c r="W95" s="148"/>
      <c r="X95" s="148"/>
      <c r="Y95" s="148"/>
      <c r="Z95" s="148"/>
    </row>
    <row r="96" spans="1:26" ht="24" x14ac:dyDescent="0.25">
      <c r="A96" s="230"/>
      <c r="B96" s="49"/>
      <c r="C96" s="124" t="s">
        <v>2448</v>
      </c>
      <c r="D96" s="153">
        <f t="shared" si="5"/>
        <v>1</v>
      </c>
      <c r="E96" s="126">
        <v>1</v>
      </c>
      <c r="F96" s="126"/>
      <c r="G96" s="127"/>
      <c r="H96" s="253"/>
      <c r="I96" s="129"/>
      <c r="J96" s="230"/>
      <c r="K96" s="148"/>
      <c r="L96" s="148"/>
      <c r="M96" s="148"/>
      <c r="N96" s="148"/>
      <c r="O96" s="148"/>
      <c r="P96" s="148"/>
      <c r="Q96" s="148"/>
      <c r="R96" s="148"/>
      <c r="S96" s="148"/>
      <c r="T96" s="148"/>
      <c r="U96" s="148"/>
      <c r="V96" s="148"/>
      <c r="W96" s="148"/>
      <c r="X96" s="148"/>
      <c r="Y96" s="148"/>
      <c r="Z96" s="148"/>
    </row>
    <row r="97" spans="1:26" ht="36" x14ac:dyDescent="0.25">
      <c r="A97" s="230"/>
      <c r="B97" s="49"/>
      <c r="C97" s="124" t="s">
        <v>2449</v>
      </c>
      <c r="D97" s="153">
        <f t="shared" si="5"/>
        <v>1</v>
      </c>
      <c r="E97" s="126">
        <v>1</v>
      </c>
      <c r="F97" s="126"/>
      <c r="G97" s="127"/>
      <c r="H97" s="253"/>
      <c r="I97" s="129"/>
      <c r="J97" s="230"/>
      <c r="K97" s="148"/>
      <c r="L97" s="148"/>
      <c r="M97" s="148"/>
      <c r="N97" s="148"/>
      <c r="O97" s="148"/>
      <c r="P97" s="148"/>
      <c r="Q97" s="148"/>
      <c r="R97" s="148"/>
      <c r="S97" s="148"/>
      <c r="T97" s="148"/>
      <c r="U97" s="148"/>
      <c r="V97" s="148"/>
      <c r="W97" s="148"/>
      <c r="X97" s="148"/>
      <c r="Y97" s="148"/>
      <c r="Z97" s="148"/>
    </row>
    <row r="98" spans="1:26" ht="36" x14ac:dyDescent="0.25">
      <c r="A98" s="230"/>
      <c r="B98" s="49"/>
      <c r="C98" s="130" t="s">
        <v>5945</v>
      </c>
      <c r="D98" s="153">
        <f t="shared" ref="D98:D99" si="6">IF(E98="Justificado",0,1)</f>
        <v>1</v>
      </c>
      <c r="E98" s="126">
        <v>1</v>
      </c>
      <c r="F98" s="126"/>
      <c r="G98" s="127"/>
      <c r="H98" s="253"/>
      <c r="I98" s="129"/>
      <c r="J98" s="230"/>
      <c r="K98" s="148"/>
      <c r="L98" s="148"/>
      <c r="M98" s="148"/>
      <c r="N98" s="148"/>
      <c r="O98" s="148"/>
      <c r="P98" s="148"/>
      <c r="Q98" s="148"/>
      <c r="R98" s="148"/>
      <c r="S98" s="148"/>
      <c r="T98" s="148"/>
      <c r="U98" s="148"/>
      <c r="V98" s="148"/>
      <c r="W98" s="148"/>
      <c r="X98" s="148"/>
      <c r="Y98" s="148"/>
      <c r="Z98" s="148"/>
    </row>
    <row r="99" spans="1:26" x14ac:dyDescent="0.25">
      <c r="A99" s="230"/>
      <c r="B99" s="49"/>
      <c r="C99" s="124" t="s">
        <v>2784</v>
      </c>
      <c r="D99" s="153">
        <f t="shared" si="6"/>
        <v>1</v>
      </c>
      <c r="E99" s="126">
        <v>1</v>
      </c>
      <c r="F99" s="126"/>
      <c r="G99" s="127"/>
      <c r="H99" s="253"/>
      <c r="I99" s="129"/>
      <c r="J99" s="230"/>
      <c r="K99" s="148"/>
      <c r="L99" s="148"/>
      <c r="M99" s="148"/>
      <c r="N99" s="148"/>
      <c r="O99" s="148"/>
      <c r="P99" s="148"/>
      <c r="Q99" s="148"/>
      <c r="R99" s="148"/>
      <c r="S99" s="148"/>
      <c r="T99" s="148"/>
      <c r="U99" s="148"/>
      <c r="V99" s="148"/>
      <c r="W99" s="148"/>
      <c r="X99" s="148"/>
      <c r="Y99" s="148"/>
      <c r="Z99" s="148"/>
    </row>
    <row r="100" spans="1:26" x14ac:dyDescent="0.25">
      <c r="A100" s="230"/>
      <c r="B100" s="97"/>
      <c r="C100" s="254"/>
      <c r="D100" s="255"/>
      <c r="E100" s="255"/>
      <c r="F100" s="255"/>
      <c r="G100" s="255"/>
      <c r="H100" s="255"/>
      <c r="I100" s="98"/>
      <c r="J100" s="230"/>
      <c r="K100" s="148"/>
      <c r="L100" s="148"/>
      <c r="M100" s="148"/>
      <c r="N100" s="148"/>
      <c r="O100" s="148"/>
      <c r="P100" s="148"/>
      <c r="Q100" s="148"/>
      <c r="R100" s="148"/>
      <c r="S100" s="148"/>
      <c r="T100" s="148"/>
      <c r="U100" s="148"/>
      <c r="V100" s="148"/>
      <c r="W100" s="148"/>
      <c r="X100" s="148"/>
      <c r="Y100" s="148"/>
      <c r="Z100" s="148"/>
    </row>
    <row r="101" spans="1:26" x14ac:dyDescent="0.25">
      <c r="A101" s="230"/>
      <c r="B101" s="230"/>
      <c r="C101" s="256"/>
      <c r="D101" s="230"/>
      <c r="E101" s="230"/>
      <c r="F101" s="230"/>
      <c r="G101" s="230"/>
      <c r="H101" s="230"/>
      <c r="I101" s="230"/>
      <c r="J101" s="230"/>
      <c r="K101" s="148"/>
      <c r="L101" s="148"/>
      <c r="M101" s="148"/>
      <c r="N101" s="148"/>
      <c r="O101" s="148"/>
      <c r="P101" s="148"/>
      <c r="Q101" s="148"/>
      <c r="R101" s="148"/>
      <c r="S101" s="148"/>
      <c r="T101" s="148"/>
      <c r="U101" s="148"/>
      <c r="V101" s="148"/>
      <c r="W101" s="148"/>
      <c r="X101" s="148"/>
      <c r="Y101" s="148"/>
      <c r="Z101" s="148"/>
    </row>
    <row r="102" spans="1:26" x14ac:dyDescent="0.25">
      <c r="A102" s="230"/>
      <c r="B102" s="230"/>
      <c r="C102" s="256"/>
      <c r="D102" s="230"/>
      <c r="E102" s="230"/>
      <c r="F102" s="230"/>
      <c r="G102" s="230"/>
      <c r="H102" s="230"/>
      <c r="I102" s="230"/>
      <c r="J102" s="230"/>
      <c r="K102" s="148"/>
      <c r="L102" s="148"/>
      <c r="M102" s="148"/>
      <c r="N102" s="148"/>
      <c r="O102" s="148"/>
      <c r="P102" s="148"/>
      <c r="Q102" s="148"/>
      <c r="R102" s="148"/>
      <c r="S102" s="148"/>
      <c r="T102" s="148"/>
      <c r="U102" s="148"/>
      <c r="V102" s="148"/>
      <c r="W102" s="148"/>
      <c r="X102" s="148"/>
      <c r="Y102" s="148"/>
      <c r="Z102" s="148"/>
    </row>
    <row r="103" spans="1:26" x14ac:dyDescent="0.25">
      <c r="A103" s="230"/>
      <c r="B103" s="230"/>
      <c r="C103" s="256"/>
      <c r="D103" s="230"/>
      <c r="E103" s="230"/>
      <c r="F103" s="230"/>
      <c r="G103" s="230"/>
      <c r="H103" s="230"/>
      <c r="I103" s="230"/>
      <c r="J103" s="230"/>
      <c r="K103" s="148"/>
      <c r="L103" s="148"/>
      <c r="M103" s="148"/>
      <c r="N103" s="148"/>
      <c r="O103" s="148"/>
      <c r="P103" s="148"/>
      <c r="Q103" s="148"/>
      <c r="R103" s="148"/>
      <c r="S103" s="148"/>
      <c r="T103" s="148"/>
      <c r="U103" s="148"/>
      <c r="V103" s="148"/>
      <c r="W103" s="148"/>
      <c r="X103" s="148"/>
      <c r="Y103" s="148"/>
      <c r="Z103" s="148"/>
    </row>
    <row r="104" spans="1:26" x14ac:dyDescent="0.25">
      <c r="A104" s="230"/>
      <c r="B104" s="230"/>
      <c r="C104" s="256"/>
      <c r="D104" s="230"/>
      <c r="E104" s="230"/>
      <c r="F104" s="230"/>
      <c r="G104" s="230"/>
      <c r="H104" s="230"/>
      <c r="I104" s="230"/>
      <c r="J104" s="230"/>
      <c r="K104" s="148"/>
      <c r="L104" s="148"/>
      <c r="M104" s="148"/>
      <c r="N104" s="148"/>
      <c r="O104" s="148"/>
      <c r="P104" s="148"/>
      <c r="Q104" s="148"/>
      <c r="R104" s="148"/>
      <c r="S104" s="148"/>
      <c r="T104" s="148"/>
      <c r="U104" s="148"/>
      <c r="V104" s="148"/>
      <c r="W104" s="148"/>
      <c r="X104" s="148"/>
      <c r="Y104" s="148"/>
      <c r="Z104" s="148"/>
    </row>
    <row r="105" spans="1:26" x14ac:dyDescent="0.25">
      <c r="A105" s="230"/>
      <c r="B105" s="230"/>
      <c r="C105" s="256"/>
      <c r="D105" s="230"/>
      <c r="E105" s="230"/>
      <c r="F105" s="230"/>
      <c r="G105" s="230"/>
      <c r="H105" s="230"/>
      <c r="I105" s="230"/>
      <c r="J105" s="230"/>
      <c r="K105" s="148"/>
      <c r="L105" s="148"/>
      <c r="M105" s="148"/>
      <c r="N105" s="148"/>
      <c r="O105" s="148"/>
      <c r="P105" s="148"/>
      <c r="Q105" s="148"/>
      <c r="R105" s="148"/>
      <c r="S105" s="148"/>
      <c r="T105" s="148"/>
      <c r="U105" s="148"/>
      <c r="V105" s="148"/>
      <c r="W105" s="148"/>
      <c r="X105" s="148"/>
      <c r="Y105" s="148"/>
      <c r="Z105" s="148"/>
    </row>
    <row r="106" spans="1:26" x14ac:dyDescent="0.25">
      <c r="A106" s="230"/>
      <c r="B106" s="230"/>
      <c r="C106" s="256"/>
      <c r="D106" s="230"/>
      <c r="E106" s="230"/>
      <c r="F106" s="230"/>
      <c r="G106" s="230"/>
      <c r="H106" s="230"/>
      <c r="I106" s="230"/>
      <c r="J106" s="230"/>
      <c r="K106" s="148"/>
      <c r="L106" s="148"/>
      <c r="M106" s="148"/>
      <c r="N106" s="148"/>
      <c r="O106" s="148"/>
      <c r="P106" s="148"/>
      <c r="Q106" s="148"/>
      <c r="R106" s="148"/>
      <c r="S106" s="148"/>
      <c r="T106" s="148"/>
      <c r="U106" s="148"/>
      <c r="V106" s="148"/>
      <c r="W106" s="148"/>
      <c r="X106" s="148"/>
      <c r="Y106" s="148"/>
      <c r="Z106" s="148"/>
    </row>
    <row r="107" spans="1:26" ht="18.75" x14ac:dyDescent="0.25">
      <c r="A107" s="234"/>
      <c r="B107" s="407" t="s">
        <v>3687</v>
      </c>
      <c r="C107" s="408"/>
      <c r="D107" s="408"/>
      <c r="E107" s="408"/>
      <c r="F107" s="408"/>
      <c r="G107" s="408"/>
      <c r="H107" s="408"/>
      <c r="I107" s="243"/>
      <c r="J107" s="233"/>
      <c r="K107" s="105"/>
      <c r="L107" s="105"/>
      <c r="M107" s="105"/>
      <c r="N107" s="105"/>
      <c r="O107" s="105"/>
      <c r="P107" s="105"/>
      <c r="Q107" s="105"/>
      <c r="R107" s="105"/>
      <c r="S107" s="105"/>
      <c r="T107" s="105"/>
      <c r="U107" s="105"/>
      <c r="V107" s="105"/>
      <c r="W107" s="105"/>
      <c r="X107" s="105"/>
      <c r="Y107" s="105"/>
      <c r="Z107" s="105"/>
    </row>
    <row r="108" spans="1:26" x14ac:dyDescent="0.25">
      <c r="A108" s="234"/>
      <c r="B108" s="232"/>
      <c r="C108" s="232"/>
      <c r="D108" s="232"/>
      <c r="E108" s="232"/>
      <c r="F108" s="232"/>
      <c r="G108" s="232"/>
      <c r="H108" s="232"/>
      <c r="I108" s="232"/>
      <c r="J108" s="233"/>
      <c r="K108" s="105"/>
      <c r="L108" s="105"/>
      <c r="M108" s="105"/>
      <c r="N108" s="105"/>
      <c r="O108" s="105"/>
      <c r="P108" s="105"/>
      <c r="Q108" s="105"/>
      <c r="R108" s="105"/>
      <c r="S108" s="105"/>
      <c r="T108" s="105"/>
      <c r="U108" s="105"/>
      <c r="V108" s="105"/>
      <c r="W108" s="105"/>
      <c r="X108" s="105"/>
      <c r="Y108" s="105"/>
      <c r="Z108" s="105"/>
    </row>
    <row r="109" spans="1:26" x14ac:dyDescent="0.25">
      <c r="A109" s="234"/>
      <c r="B109" s="232"/>
      <c r="C109" s="244" t="s">
        <v>1478</v>
      </c>
      <c r="D109" s="244"/>
      <c r="E109" s="245">
        <f>IF(SUM(D118:D127)=0,"NA",SUM(E118:E127)/SUM(D118:D127))</f>
        <v>1</v>
      </c>
      <c r="F109" s="246"/>
      <c r="G109" s="248"/>
      <c r="H109" s="234"/>
      <c r="I109" s="232"/>
      <c r="J109" s="233"/>
      <c r="K109" s="105"/>
      <c r="L109" s="105"/>
      <c r="M109" s="105"/>
      <c r="N109" s="105"/>
      <c r="O109" s="105"/>
      <c r="P109" s="105"/>
      <c r="Q109" s="105"/>
      <c r="R109" s="105"/>
      <c r="S109" s="105"/>
      <c r="T109" s="105"/>
      <c r="U109" s="105"/>
      <c r="V109" s="105"/>
      <c r="W109" s="105"/>
      <c r="X109" s="105"/>
      <c r="Y109" s="105"/>
      <c r="Z109" s="105"/>
    </row>
    <row r="110" spans="1:26" x14ac:dyDescent="0.25">
      <c r="A110" s="234"/>
      <c r="B110" s="234"/>
      <c r="C110" s="244" t="s">
        <v>1480</v>
      </c>
      <c r="D110" s="244"/>
      <c r="E110" s="245">
        <f>IF(SUM(D118:D127)=0,"NA",SUM(E132:E140)/SUM(D132:D140))</f>
        <v>1</v>
      </c>
      <c r="F110" s="246"/>
      <c r="G110" s="248"/>
      <c r="H110" s="234"/>
      <c r="I110" s="232"/>
      <c r="J110" s="233"/>
      <c r="K110" s="105"/>
      <c r="L110" s="105"/>
      <c r="M110" s="105"/>
      <c r="N110" s="105"/>
      <c r="O110" s="105"/>
      <c r="P110" s="105"/>
      <c r="Q110" s="105"/>
      <c r="R110" s="105"/>
      <c r="S110" s="105"/>
      <c r="T110" s="105"/>
      <c r="U110" s="105"/>
      <c r="V110" s="105"/>
      <c r="W110" s="105"/>
      <c r="X110" s="105"/>
      <c r="Y110" s="105"/>
      <c r="Z110" s="105"/>
    </row>
    <row r="111" spans="1:26" ht="60" x14ac:dyDescent="0.25">
      <c r="A111" s="234"/>
      <c r="B111" s="234"/>
      <c r="C111" s="244" t="s">
        <v>1482</v>
      </c>
      <c r="D111" s="244"/>
      <c r="E111" s="177">
        <f>IF(SUM(D118:D127)=0,"NA",E109*0.6+E110*0.4)</f>
        <v>1</v>
      </c>
      <c r="F111" s="249"/>
      <c r="G111" s="235" t="s">
        <v>3688</v>
      </c>
      <c r="H111" s="234"/>
      <c r="I111" s="232"/>
      <c r="J111" s="233"/>
      <c r="K111" s="105"/>
      <c r="L111" s="105"/>
      <c r="M111" s="105"/>
      <c r="N111" s="105"/>
      <c r="O111" s="105"/>
      <c r="P111" s="105"/>
      <c r="Q111" s="105"/>
      <c r="R111" s="105"/>
      <c r="S111" s="105"/>
      <c r="T111" s="105"/>
      <c r="U111" s="105"/>
      <c r="V111" s="105"/>
      <c r="W111" s="105"/>
      <c r="X111" s="105"/>
      <c r="Y111" s="105"/>
      <c r="Z111" s="105"/>
    </row>
    <row r="112" spans="1:26" x14ac:dyDescent="0.25">
      <c r="A112" s="234"/>
      <c r="B112" s="234"/>
      <c r="C112" s="234"/>
      <c r="D112" s="234"/>
      <c r="E112" s="236"/>
      <c r="F112" s="236"/>
      <c r="G112" s="234"/>
      <c r="H112" s="234"/>
      <c r="I112" s="232"/>
      <c r="J112" s="233"/>
      <c r="K112" s="105"/>
      <c r="L112" s="105"/>
      <c r="M112" s="105"/>
      <c r="N112" s="105"/>
      <c r="O112" s="105"/>
      <c r="P112" s="105"/>
      <c r="Q112" s="105"/>
      <c r="R112" s="105"/>
      <c r="S112" s="105"/>
      <c r="T112" s="105"/>
      <c r="U112" s="105"/>
      <c r="V112" s="105"/>
      <c r="W112" s="105"/>
      <c r="X112" s="105"/>
      <c r="Y112" s="105"/>
      <c r="Z112" s="105"/>
    </row>
    <row r="113" spans="1:26" x14ac:dyDescent="0.25">
      <c r="A113" s="230"/>
      <c r="B113" s="231"/>
      <c r="C113" s="232"/>
      <c r="D113" s="231"/>
      <c r="E113" s="231"/>
      <c r="F113" s="231"/>
      <c r="G113" s="231"/>
      <c r="H113" s="232"/>
      <c r="I113" s="232"/>
      <c r="J113" s="233"/>
      <c r="K113" s="148"/>
      <c r="L113" s="148"/>
      <c r="M113" s="148"/>
      <c r="N113" s="148"/>
      <c r="O113" s="148"/>
      <c r="P113" s="148"/>
      <c r="Q113" s="148"/>
      <c r="R113" s="148"/>
      <c r="S113" s="148"/>
      <c r="T113" s="148"/>
      <c r="U113" s="148"/>
      <c r="V113" s="148"/>
      <c r="W113" s="148"/>
      <c r="X113" s="148"/>
      <c r="Y113" s="148"/>
      <c r="Z113" s="148"/>
    </row>
    <row r="114" spans="1:26" x14ac:dyDescent="0.25">
      <c r="A114" s="230"/>
      <c r="B114" s="91"/>
      <c r="C114" s="251"/>
      <c r="D114" s="252"/>
      <c r="E114" s="409"/>
      <c r="F114" s="410"/>
      <c r="G114" s="410"/>
      <c r="H114" s="252"/>
      <c r="I114" s="92"/>
      <c r="J114" s="233"/>
      <c r="K114" s="148"/>
      <c r="L114" s="148"/>
      <c r="M114" s="148"/>
      <c r="N114" s="148"/>
      <c r="O114" s="148"/>
      <c r="P114" s="148"/>
      <c r="Q114" s="148"/>
      <c r="R114" s="148"/>
      <c r="S114" s="148"/>
      <c r="T114" s="148"/>
      <c r="U114" s="148"/>
      <c r="V114" s="148"/>
      <c r="W114" s="148"/>
      <c r="X114" s="148"/>
      <c r="Y114" s="148"/>
      <c r="Z114" s="148"/>
    </row>
    <row r="115" spans="1:26" x14ac:dyDescent="0.25">
      <c r="A115" s="230"/>
      <c r="B115" s="49"/>
      <c r="C115" s="234" t="s">
        <v>1484</v>
      </c>
      <c r="D115" s="253"/>
      <c r="E115" s="253"/>
      <c r="F115" s="253"/>
      <c r="G115" s="253"/>
      <c r="H115" s="253"/>
      <c r="I115" s="93"/>
      <c r="J115" s="233"/>
      <c r="K115" s="148"/>
      <c r="L115" s="148"/>
      <c r="M115" s="148"/>
      <c r="N115" s="148"/>
      <c r="O115" s="148"/>
      <c r="P115" s="148"/>
      <c r="Q115" s="148"/>
      <c r="R115" s="148"/>
      <c r="S115" s="148"/>
      <c r="T115" s="148"/>
      <c r="U115" s="148"/>
      <c r="V115" s="148"/>
      <c r="W115" s="148"/>
      <c r="X115" s="148"/>
      <c r="Y115" s="148"/>
      <c r="Z115" s="148"/>
    </row>
    <row r="116" spans="1:26" x14ac:dyDescent="0.25">
      <c r="A116" s="230"/>
      <c r="B116" s="123"/>
      <c r="C116" s="234"/>
      <c r="D116" s="253"/>
      <c r="E116" s="253"/>
      <c r="F116" s="253"/>
      <c r="G116" s="253"/>
      <c r="H116" s="253"/>
      <c r="I116" s="93"/>
      <c r="J116" s="233"/>
      <c r="K116" s="148"/>
      <c r="L116" s="148"/>
      <c r="M116" s="148"/>
      <c r="N116" s="148"/>
      <c r="O116" s="148"/>
      <c r="P116" s="148"/>
      <c r="Q116" s="148"/>
      <c r="R116" s="148"/>
      <c r="S116" s="148"/>
      <c r="T116" s="148"/>
      <c r="U116" s="148"/>
      <c r="V116" s="148"/>
      <c r="W116" s="148"/>
      <c r="X116" s="148"/>
      <c r="Y116" s="148"/>
      <c r="Z116" s="148"/>
    </row>
    <row r="117" spans="1:26" x14ac:dyDescent="0.25">
      <c r="A117" s="230"/>
      <c r="B117" s="123"/>
      <c r="C117" s="232" t="s">
        <v>726</v>
      </c>
      <c r="D117" s="231"/>
      <c r="E117" s="231" t="s">
        <v>1485</v>
      </c>
      <c r="F117" s="231" t="s">
        <v>712</v>
      </c>
      <c r="G117" s="231" t="s">
        <v>1486</v>
      </c>
      <c r="H117" s="253"/>
      <c r="I117" s="93"/>
      <c r="J117" s="233"/>
      <c r="K117" s="148"/>
      <c r="L117" s="148"/>
      <c r="M117" s="148"/>
      <c r="N117" s="148"/>
      <c r="O117" s="148"/>
      <c r="P117" s="148"/>
      <c r="Q117" s="148"/>
      <c r="R117" s="148"/>
      <c r="S117" s="148"/>
      <c r="T117" s="148"/>
      <c r="U117" s="148"/>
      <c r="V117" s="148"/>
      <c r="W117" s="148"/>
      <c r="X117" s="148"/>
      <c r="Y117" s="148"/>
      <c r="Z117" s="148"/>
    </row>
    <row r="118" spans="1:26" x14ac:dyDescent="0.25">
      <c r="A118" s="230"/>
      <c r="B118" s="49"/>
      <c r="C118" s="124" t="s">
        <v>1487</v>
      </c>
      <c r="D118" s="153">
        <f t="shared" ref="D118:D123" si="7">IF(E118="Justificado",0,1)</f>
        <v>1</v>
      </c>
      <c r="E118" s="126">
        <v>1</v>
      </c>
      <c r="F118" s="126"/>
      <c r="G118" s="127"/>
      <c r="H118" s="253"/>
      <c r="I118" s="93"/>
      <c r="J118" s="230"/>
      <c r="K118" s="148"/>
      <c r="L118" s="148"/>
      <c r="M118" s="148"/>
      <c r="N118" s="148"/>
      <c r="O118" s="148"/>
      <c r="P118" s="148"/>
      <c r="Q118" s="148"/>
      <c r="R118" s="148"/>
      <c r="S118" s="148"/>
      <c r="T118" s="148"/>
      <c r="U118" s="148"/>
      <c r="V118" s="148"/>
      <c r="W118" s="148"/>
      <c r="X118" s="148"/>
      <c r="Y118" s="148"/>
      <c r="Z118" s="148"/>
    </row>
    <row r="119" spans="1:26" ht="24" x14ac:dyDescent="0.25">
      <c r="A119" s="230"/>
      <c r="B119" s="49"/>
      <c r="C119" s="124" t="s">
        <v>1488</v>
      </c>
      <c r="D119" s="153">
        <f t="shared" si="7"/>
        <v>1</v>
      </c>
      <c r="E119" s="126">
        <v>1</v>
      </c>
      <c r="F119" s="126"/>
      <c r="G119" s="127"/>
      <c r="H119" s="253"/>
      <c r="I119" s="93"/>
      <c r="J119" s="230"/>
      <c r="K119" s="148"/>
      <c r="L119" s="148"/>
      <c r="M119" s="148"/>
      <c r="N119" s="148"/>
      <c r="O119" s="148"/>
      <c r="P119" s="148"/>
      <c r="Q119" s="148"/>
      <c r="R119" s="148"/>
      <c r="S119" s="148"/>
      <c r="T119" s="148"/>
      <c r="U119" s="148"/>
      <c r="V119" s="148"/>
      <c r="W119" s="148"/>
      <c r="X119" s="148"/>
      <c r="Y119" s="148"/>
      <c r="Z119" s="148"/>
    </row>
    <row r="120" spans="1:26" ht="24" x14ac:dyDescent="0.25">
      <c r="A120" s="230"/>
      <c r="B120" s="49"/>
      <c r="C120" s="124" t="s">
        <v>6274</v>
      </c>
      <c r="D120" s="153">
        <f t="shared" si="7"/>
        <v>1</v>
      </c>
      <c r="E120" s="126">
        <v>1</v>
      </c>
      <c r="F120" s="126"/>
      <c r="G120" s="127"/>
      <c r="H120" s="253"/>
      <c r="I120" s="93"/>
      <c r="J120" s="230"/>
      <c r="K120" s="148"/>
      <c r="L120" s="148"/>
      <c r="M120" s="148"/>
      <c r="N120" s="148"/>
      <c r="O120" s="148"/>
      <c r="P120" s="148"/>
      <c r="Q120" s="148"/>
      <c r="R120" s="148"/>
      <c r="S120" s="148"/>
      <c r="T120" s="148"/>
      <c r="U120" s="148"/>
      <c r="V120" s="148"/>
      <c r="W120" s="148"/>
      <c r="X120" s="148"/>
      <c r="Y120" s="148"/>
      <c r="Z120" s="148"/>
    </row>
    <row r="121" spans="1:26" x14ac:dyDescent="0.25">
      <c r="A121" s="230"/>
      <c r="B121" s="49"/>
      <c r="C121" s="124" t="s">
        <v>6275</v>
      </c>
      <c r="D121" s="153">
        <f t="shared" si="7"/>
        <v>1</v>
      </c>
      <c r="E121" s="126">
        <v>1</v>
      </c>
      <c r="F121" s="126"/>
      <c r="G121" s="127"/>
      <c r="H121" s="253"/>
      <c r="I121" s="93"/>
      <c r="J121" s="230"/>
      <c r="K121" s="148"/>
      <c r="L121" s="148"/>
      <c r="M121" s="148"/>
      <c r="N121" s="148"/>
      <c r="O121" s="148"/>
      <c r="P121" s="148"/>
      <c r="Q121" s="148"/>
      <c r="R121" s="148"/>
      <c r="S121" s="148"/>
      <c r="T121" s="148"/>
      <c r="U121" s="148"/>
      <c r="V121" s="148"/>
      <c r="W121" s="148"/>
      <c r="X121" s="148"/>
      <c r="Y121" s="148"/>
      <c r="Z121" s="148"/>
    </row>
    <row r="122" spans="1:26" ht="36" x14ac:dyDescent="0.25">
      <c r="A122" s="230"/>
      <c r="B122" s="49"/>
      <c r="C122" s="128" t="s">
        <v>6276</v>
      </c>
      <c r="D122" s="153">
        <f t="shared" si="7"/>
        <v>1</v>
      </c>
      <c r="E122" s="126">
        <v>1</v>
      </c>
      <c r="F122" s="126"/>
      <c r="G122" s="127"/>
      <c r="H122" s="253"/>
      <c r="I122" s="93"/>
      <c r="J122" s="230"/>
      <c r="K122" s="148"/>
      <c r="L122" s="148"/>
      <c r="M122" s="148"/>
      <c r="N122" s="148"/>
      <c r="O122" s="148"/>
      <c r="P122" s="148"/>
      <c r="Q122" s="148"/>
      <c r="R122" s="148"/>
      <c r="S122" s="148"/>
      <c r="T122" s="148"/>
      <c r="U122" s="148"/>
      <c r="V122" s="148"/>
      <c r="W122" s="148"/>
      <c r="X122" s="148"/>
      <c r="Y122" s="148"/>
      <c r="Z122" s="148"/>
    </row>
    <row r="123" spans="1:26" ht="24" x14ac:dyDescent="0.25">
      <c r="A123" s="230"/>
      <c r="B123" s="49"/>
      <c r="C123" s="128" t="s">
        <v>6277</v>
      </c>
      <c r="D123" s="153">
        <f t="shared" si="7"/>
        <v>1</v>
      </c>
      <c r="E123" s="126">
        <v>1</v>
      </c>
      <c r="F123" s="126"/>
      <c r="G123" s="127"/>
      <c r="H123" s="253"/>
      <c r="I123" s="93"/>
      <c r="J123" s="230"/>
      <c r="K123" s="148"/>
      <c r="L123" s="148"/>
      <c r="M123" s="148"/>
      <c r="N123" s="148"/>
      <c r="O123" s="148"/>
      <c r="P123" s="148"/>
      <c r="Q123" s="148"/>
      <c r="R123" s="148"/>
      <c r="S123" s="148"/>
      <c r="T123" s="148"/>
      <c r="U123" s="148"/>
      <c r="V123" s="148"/>
      <c r="W123" s="148"/>
      <c r="X123" s="148"/>
      <c r="Y123" s="148"/>
      <c r="Z123" s="148"/>
    </row>
    <row r="124" spans="1:26" ht="84" x14ac:dyDescent="0.25">
      <c r="A124" s="230"/>
      <c r="B124" s="49"/>
      <c r="C124" s="128" t="s">
        <v>6278</v>
      </c>
      <c r="D124" s="153">
        <f t="shared" ref="D124:D126" si="8">IF(E124="Justificado",0,1)</f>
        <v>1</v>
      </c>
      <c r="E124" s="126">
        <v>1</v>
      </c>
      <c r="F124" s="126"/>
      <c r="G124" s="127"/>
      <c r="H124" s="253"/>
      <c r="I124" s="93"/>
      <c r="J124" s="230"/>
      <c r="K124" s="148"/>
      <c r="L124" s="148"/>
      <c r="M124" s="148"/>
      <c r="N124" s="148"/>
      <c r="O124" s="148"/>
      <c r="P124" s="148"/>
      <c r="Q124" s="148"/>
      <c r="R124" s="148"/>
      <c r="S124" s="148"/>
      <c r="T124" s="148"/>
      <c r="U124" s="148"/>
      <c r="V124" s="148"/>
      <c r="W124" s="148"/>
      <c r="X124" s="148"/>
      <c r="Y124" s="148"/>
      <c r="Z124" s="148"/>
    </row>
    <row r="125" spans="1:26" ht="24" x14ac:dyDescent="0.25">
      <c r="A125" s="230"/>
      <c r="B125" s="49"/>
      <c r="C125" s="128" t="s">
        <v>6279</v>
      </c>
      <c r="D125" s="153">
        <f t="shared" si="8"/>
        <v>1</v>
      </c>
      <c r="E125" s="126">
        <v>1</v>
      </c>
      <c r="F125" s="126"/>
      <c r="G125" s="127"/>
      <c r="H125" s="253"/>
      <c r="I125" s="129"/>
      <c r="J125" s="230"/>
      <c r="K125" s="148"/>
      <c r="L125" s="148"/>
      <c r="M125" s="148"/>
      <c r="N125" s="148"/>
      <c r="O125" s="148"/>
      <c r="P125" s="148"/>
      <c r="Q125" s="148"/>
      <c r="R125" s="148"/>
      <c r="S125" s="148"/>
      <c r="T125" s="148"/>
      <c r="U125" s="148"/>
      <c r="V125" s="148"/>
      <c r="W125" s="148"/>
      <c r="X125" s="148"/>
      <c r="Y125" s="148"/>
      <c r="Z125" s="148"/>
    </row>
    <row r="126" spans="1:26" ht="36" x14ac:dyDescent="0.25">
      <c r="A126" s="230"/>
      <c r="B126" s="49"/>
      <c r="C126" s="128" t="s">
        <v>6280</v>
      </c>
      <c r="D126" s="153">
        <f t="shared" si="8"/>
        <v>1</v>
      </c>
      <c r="E126" s="126">
        <v>1</v>
      </c>
      <c r="F126" s="126"/>
      <c r="G126" s="127"/>
      <c r="H126" s="253"/>
      <c r="I126" s="129"/>
      <c r="J126" s="230"/>
      <c r="K126" s="148"/>
      <c r="L126" s="148"/>
      <c r="M126" s="148"/>
      <c r="N126" s="148"/>
      <c r="O126" s="148"/>
      <c r="P126" s="148"/>
      <c r="Q126" s="148"/>
      <c r="R126" s="148"/>
      <c r="S126" s="148"/>
      <c r="T126" s="148"/>
      <c r="U126" s="148"/>
      <c r="V126" s="148"/>
      <c r="W126" s="148"/>
      <c r="X126" s="148"/>
      <c r="Y126" s="148"/>
      <c r="Z126" s="148"/>
    </row>
    <row r="127" spans="1:26" ht="24" x14ac:dyDescent="0.25">
      <c r="A127" s="230"/>
      <c r="B127" s="49"/>
      <c r="C127" s="128" t="s">
        <v>6281</v>
      </c>
      <c r="D127" s="153">
        <f>IF(E127="Justificado",0,1)</f>
        <v>1</v>
      </c>
      <c r="E127" s="126">
        <v>1</v>
      </c>
      <c r="F127" s="126"/>
      <c r="G127" s="127"/>
      <c r="H127" s="253"/>
      <c r="I127" s="129"/>
      <c r="J127" s="230"/>
      <c r="K127" s="148"/>
      <c r="L127" s="148"/>
      <c r="M127" s="148"/>
      <c r="N127" s="148"/>
      <c r="O127" s="148"/>
      <c r="P127" s="148"/>
      <c r="Q127" s="148"/>
      <c r="R127" s="148"/>
      <c r="S127" s="148"/>
      <c r="T127" s="148"/>
      <c r="U127" s="148"/>
      <c r="V127" s="148"/>
      <c r="W127" s="148"/>
      <c r="X127" s="148"/>
      <c r="Y127" s="148"/>
      <c r="Z127" s="148"/>
    </row>
    <row r="128" spans="1:26" x14ac:dyDescent="0.25">
      <c r="A128" s="230"/>
      <c r="B128" s="49"/>
      <c r="C128" s="234"/>
      <c r="D128" s="253"/>
      <c r="E128" s="253"/>
      <c r="F128" s="253"/>
      <c r="G128" s="253"/>
      <c r="H128" s="253"/>
      <c r="I128" s="129"/>
      <c r="J128" s="230"/>
      <c r="K128" s="148"/>
      <c r="L128" s="148"/>
      <c r="M128" s="148"/>
      <c r="N128" s="148"/>
      <c r="O128" s="148"/>
      <c r="P128" s="148"/>
      <c r="Q128" s="148"/>
      <c r="R128" s="148"/>
      <c r="S128" s="148"/>
      <c r="T128" s="148"/>
      <c r="U128" s="148"/>
      <c r="V128" s="148"/>
      <c r="W128" s="148"/>
      <c r="X128" s="148"/>
      <c r="Y128" s="148"/>
      <c r="Z128" s="148"/>
    </row>
    <row r="129" spans="1:26" x14ac:dyDescent="0.25">
      <c r="A129" s="230"/>
      <c r="B129" s="49"/>
      <c r="C129" s="234" t="s">
        <v>1480</v>
      </c>
      <c r="D129" s="253"/>
      <c r="E129" s="253"/>
      <c r="F129" s="253"/>
      <c r="G129" s="253"/>
      <c r="H129" s="253"/>
      <c r="I129" s="129"/>
      <c r="J129" s="230"/>
      <c r="K129" s="148"/>
      <c r="L129" s="148"/>
      <c r="M129" s="148"/>
      <c r="N129" s="148"/>
      <c r="O129" s="148"/>
      <c r="P129" s="148"/>
      <c r="Q129" s="148"/>
      <c r="R129" s="148"/>
      <c r="S129" s="148"/>
      <c r="T129" s="148"/>
      <c r="U129" s="148"/>
      <c r="V129" s="148"/>
      <c r="W129" s="148"/>
      <c r="X129" s="148"/>
      <c r="Y129" s="148"/>
      <c r="Z129" s="148"/>
    </row>
    <row r="130" spans="1:26" x14ac:dyDescent="0.25">
      <c r="A130" s="230"/>
      <c r="B130" s="49"/>
      <c r="C130" s="234"/>
      <c r="D130" s="253"/>
      <c r="E130" s="253"/>
      <c r="F130" s="253"/>
      <c r="G130" s="253"/>
      <c r="H130" s="253"/>
      <c r="I130" s="129"/>
      <c r="J130" s="230"/>
      <c r="K130" s="148"/>
      <c r="L130" s="148"/>
      <c r="M130" s="148"/>
      <c r="N130" s="148"/>
      <c r="O130" s="148"/>
      <c r="P130" s="148"/>
      <c r="Q130" s="148"/>
      <c r="R130" s="148"/>
      <c r="S130" s="148"/>
      <c r="T130" s="148"/>
      <c r="U130" s="148"/>
      <c r="V130" s="148"/>
      <c r="W130" s="148"/>
      <c r="X130" s="148"/>
      <c r="Y130" s="148"/>
      <c r="Z130" s="148"/>
    </row>
    <row r="131" spans="1:26" x14ac:dyDescent="0.25">
      <c r="A131" s="230"/>
      <c r="B131" s="49"/>
      <c r="C131" s="232" t="s">
        <v>726</v>
      </c>
      <c r="D131" s="231"/>
      <c r="E131" s="231" t="s">
        <v>1485</v>
      </c>
      <c r="F131" s="231" t="s">
        <v>712</v>
      </c>
      <c r="G131" s="231" t="s">
        <v>1486</v>
      </c>
      <c r="H131" s="253"/>
      <c r="I131" s="129"/>
      <c r="J131" s="230"/>
      <c r="K131" s="148"/>
      <c r="L131" s="148"/>
      <c r="M131" s="148"/>
      <c r="N131" s="148"/>
      <c r="O131" s="148"/>
      <c r="P131" s="148"/>
      <c r="Q131" s="148"/>
      <c r="R131" s="148"/>
      <c r="S131" s="148"/>
      <c r="T131" s="148"/>
      <c r="U131" s="148"/>
      <c r="V131" s="148"/>
      <c r="W131" s="148"/>
      <c r="X131" s="148"/>
      <c r="Y131" s="148"/>
      <c r="Z131" s="148"/>
    </row>
    <row r="132" spans="1:26" x14ac:dyDescent="0.25">
      <c r="A132" s="230"/>
      <c r="B132" s="49"/>
      <c r="C132" s="130" t="s">
        <v>4703</v>
      </c>
      <c r="D132" s="153">
        <f t="shared" ref="D132:D138" si="9">IF(E132="Justificado",0,1)</f>
        <v>1</v>
      </c>
      <c r="E132" s="126">
        <v>1</v>
      </c>
      <c r="F132" s="126"/>
      <c r="G132" s="127"/>
      <c r="H132" s="253"/>
      <c r="I132" s="129"/>
      <c r="J132" s="230"/>
      <c r="K132" s="148"/>
      <c r="L132" s="148"/>
      <c r="M132" s="148"/>
      <c r="N132" s="148"/>
      <c r="O132" s="148"/>
      <c r="P132" s="148"/>
      <c r="Q132" s="148"/>
      <c r="R132" s="148"/>
      <c r="S132" s="148"/>
      <c r="T132" s="148"/>
      <c r="U132" s="148"/>
      <c r="V132" s="148"/>
      <c r="W132" s="148"/>
      <c r="X132" s="148"/>
      <c r="Y132" s="148"/>
      <c r="Z132" s="148"/>
    </row>
    <row r="133" spans="1:26" ht="36" x14ac:dyDescent="0.25">
      <c r="A133" s="230"/>
      <c r="B133" s="49"/>
      <c r="C133" s="124" t="s">
        <v>1608</v>
      </c>
      <c r="D133" s="153">
        <f t="shared" si="9"/>
        <v>1</v>
      </c>
      <c r="E133" s="126">
        <v>1</v>
      </c>
      <c r="F133" s="126"/>
      <c r="G133" s="127"/>
      <c r="H133" s="253"/>
      <c r="I133" s="129"/>
      <c r="J133" s="230"/>
      <c r="K133" s="148"/>
      <c r="L133" s="148"/>
      <c r="M133" s="148"/>
      <c r="N133" s="148"/>
      <c r="O133" s="148"/>
      <c r="P133" s="148"/>
      <c r="Q133" s="148"/>
      <c r="R133" s="148"/>
      <c r="S133" s="148"/>
      <c r="T133" s="148"/>
      <c r="U133" s="148"/>
      <c r="V133" s="148"/>
      <c r="W133" s="148"/>
      <c r="X133" s="148"/>
      <c r="Y133" s="148"/>
      <c r="Z133" s="148"/>
    </row>
    <row r="134" spans="1:26" ht="36" x14ac:dyDescent="0.25">
      <c r="A134" s="230"/>
      <c r="B134" s="49"/>
      <c r="C134" s="124" t="s">
        <v>1609</v>
      </c>
      <c r="D134" s="153">
        <f t="shared" si="9"/>
        <v>1</v>
      </c>
      <c r="E134" s="126">
        <v>1</v>
      </c>
      <c r="F134" s="126"/>
      <c r="G134" s="127"/>
      <c r="H134" s="253"/>
      <c r="I134" s="129"/>
      <c r="J134" s="230"/>
      <c r="K134" s="148"/>
      <c r="L134" s="148"/>
      <c r="M134" s="148"/>
      <c r="N134" s="148"/>
      <c r="O134" s="148"/>
      <c r="P134" s="148"/>
      <c r="Q134" s="148"/>
      <c r="R134" s="148"/>
      <c r="S134" s="148"/>
      <c r="T134" s="148"/>
      <c r="U134" s="148"/>
      <c r="V134" s="148"/>
      <c r="W134" s="148"/>
      <c r="X134" s="148"/>
      <c r="Y134" s="148"/>
      <c r="Z134" s="148"/>
    </row>
    <row r="135" spans="1:26" ht="36" x14ac:dyDescent="0.25">
      <c r="A135" s="230"/>
      <c r="B135" s="49"/>
      <c r="C135" s="124" t="s">
        <v>1610</v>
      </c>
      <c r="D135" s="153">
        <f t="shared" si="9"/>
        <v>1</v>
      </c>
      <c r="E135" s="126">
        <v>1</v>
      </c>
      <c r="F135" s="126"/>
      <c r="G135" s="127"/>
      <c r="H135" s="253"/>
      <c r="I135" s="129"/>
      <c r="J135" s="230"/>
      <c r="K135" s="148"/>
      <c r="L135" s="148"/>
      <c r="M135" s="148"/>
      <c r="N135" s="148"/>
      <c r="O135" s="148"/>
      <c r="P135" s="148"/>
      <c r="Q135" s="148"/>
      <c r="R135" s="148"/>
      <c r="S135" s="148"/>
      <c r="T135" s="148"/>
      <c r="U135" s="148"/>
      <c r="V135" s="148"/>
      <c r="W135" s="148"/>
      <c r="X135" s="148"/>
      <c r="Y135" s="148"/>
      <c r="Z135" s="148"/>
    </row>
    <row r="136" spans="1:26" ht="24" x14ac:dyDescent="0.25">
      <c r="A136" s="230"/>
      <c r="B136" s="49"/>
      <c r="C136" s="124" t="s">
        <v>1611</v>
      </c>
      <c r="D136" s="153">
        <f t="shared" si="9"/>
        <v>1</v>
      </c>
      <c r="E136" s="126">
        <v>1</v>
      </c>
      <c r="F136" s="126"/>
      <c r="G136" s="127"/>
      <c r="H136" s="253"/>
      <c r="I136" s="129"/>
      <c r="J136" s="230"/>
      <c r="K136" s="148"/>
      <c r="L136" s="148"/>
      <c r="M136" s="148"/>
      <c r="N136" s="148"/>
      <c r="O136" s="148"/>
      <c r="P136" s="148"/>
      <c r="Q136" s="148"/>
      <c r="R136" s="148"/>
      <c r="S136" s="148"/>
      <c r="T136" s="148"/>
      <c r="U136" s="148"/>
      <c r="V136" s="148"/>
      <c r="W136" s="148"/>
      <c r="X136" s="148"/>
      <c r="Y136" s="148"/>
      <c r="Z136" s="148"/>
    </row>
    <row r="137" spans="1:26" ht="24" x14ac:dyDescent="0.25">
      <c r="A137" s="230"/>
      <c r="B137" s="49"/>
      <c r="C137" s="124" t="s">
        <v>1612</v>
      </c>
      <c r="D137" s="153">
        <f t="shared" si="9"/>
        <v>1</v>
      </c>
      <c r="E137" s="126">
        <v>1</v>
      </c>
      <c r="F137" s="126"/>
      <c r="G137" s="127"/>
      <c r="H137" s="253"/>
      <c r="I137" s="129"/>
      <c r="J137" s="230"/>
      <c r="K137" s="148"/>
      <c r="L137" s="148"/>
      <c r="M137" s="148"/>
      <c r="N137" s="148"/>
      <c r="O137" s="148"/>
      <c r="P137" s="148"/>
      <c r="Q137" s="148"/>
      <c r="R137" s="148"/>
      <c r="S137" s="148"/>
      <c r="T137" s="148"/>
      <c r="U137" s="148"/>
      <c r="V137" s="148"/>
      <c r="W137" s="148"/>
      <c r="X137" s="148"/>
      <c r="Y137" s="148"/>
      <c r="Z137" s="148"/>
    </row>
    <row r="138" spans="1:26" ht="36" x14ac:dyDescent="0.25">
      <c r="A138" s="230"/>
      <c r="B138" s="49"/>
      <c r="C138" s="124" t="s">
        <v>1613</v>
      </c>
      <c r="D138" s="153">
        <f t="shared" si="9"/>
        <v>1</v>
      </c>
      <c r="E138" s="126">
        <v>1</v>
      </c>
      <c r="F138" s="126"/>
      <c r="G138" s="127"/>
      <c r="H138" s="253"/>
      <c r="I138" s="129"/>
      <c r="J138" s="230"/>
      <c r="K138" s="148"/>
      <c r="L138" s="148"/>
      <c r="M138" s="148"/>
      <c r="N138" s="148"/>
      <c r="O138" s="148"/>
      <c r="P138" s="148"/>
      <c r="Q138" s="148"/>
      <c r="R138" s="148"/>
      <c r="S138" s="148"/>
      <c r="T138" s="148"/>
      <c r="U138" s="148"/>
      <c r="V138" s="148"/>
      <c r="W138" s="148"/>
      <c r="X138" s="148"/>
      <c r="Y138" s="148"/>
      <c r="Z138" s="148"/>
    </row>
    <row r="139" spans="1:26" ht="36" x14ac:dyDescent="0.25">
      <c r="A139" s="230"/>
      <c r="B139" s="49"/>
      <c r="C139" s="130" t="s">
        <v>6282</v>
      </c>
      <c r="D139" s="153">
        <f t="shared" ref="D139:D140" si="10">IF(E139="Justificado",0,1)</f>
        <v>1</v>
      </c>
      <c r="E139" s="126">
        <v>1</v>
      </c>
      <c r="F139" s="126"/>
      <c r="G139" s="127"/>
      <c r="H139" s="253"/>
      <c r="I139" s="129"/>
      <c r="J139" s="230"/>
      <c r="K139" s="148"/>
      <c r="L139" s="148"/>
      <c r="M139" s="148"/>
      <c r="N139" s="148"/>
      <c r="O139" s="148"/>
      <c r="P139" s="148"/>
      <c r="Q139" s="148"/>
      <c r="R139" s="148"/>
      <c r="S139" s="148"/>
      <c r="T139" s="148"/>
      <c r="U139" s="148"/>
      <c r="V139" s="148"/>
      <c r="W139" s="148"/>
      <c r="X139" s="148"/>
      <c r="Y139" s="148"/>
      <c r="Z139" s="148"/>
    </row>
    <row r="140" spans="1:26" x14ac:dyDescent="0.25">
      <c r="A140" s="230"/>
      <c r="B140" s="49"/>
      <c r="C140" s="124" t="s">
        <v>1615</v>
      </c>
      <c r="D140" s="153">
        <f t="shared" si="10"/>
        <v>1</v>
      </c>
      <c r="E140" s="126">
        <v>1</v>
      </c>
      <c r="F140" s="126"/>
      <c r="G140" s="127"/>
      <c r="H140" s="253"/>
      <c r="I140" s="129"/>
      <c r="J140" s="230"/>
      <c r="K140" s="148"/>
      <c r="L140" s="148"/>
      <c r="M140" s="148"/>
      <c r="N140" s="148"/>
      <c r="O140" s="148"/>
      <c r="P140" s="148"/>
      <c r="Q140" s="148"/>
      <c r="R140" s="148"/>
      <c r="S140" s="148"/>
      <c r="T140" s="148"/>
      <c r="U140" s="148"/>
      <c r="V140" s="148"/>
      <c r="W140" s="148"/>
      <c r="X140" s="148"/>
      <c r="Y140" s="148"/>
      <c r="Z140" s="148"/>
    </row>
    <row r="141" spans="1:26" x14ac:dyDescent="0.25">
      <c r="A141" s="230"/>
      <c r="B141" s="97"/>
      <c r="C141" s="254"/>
      <c r="D141" s="255"/>
      <c r="E141" s="255"/>
      <c r="F141" s="255"/>
      <c r="G141" s="255"/>
      <c r="H141" s="255"/>
      <c r="I141" s="98"/>
      <c r="J141" s="230"/>
      <c r="K141" s="148"/>
      <c r="L141" s="148"/>
      <c r="M141" s="148"/>
      <c r="N141" s="148"/>
      <c r="O141" s="148"/>
      <c r="P141" s="148"/>
      <c r="Q141" s="148"/>
      <c r="R141" s="148"/>
      <c r="S141" s="148"/>
      <c r="T141" s="148"/>
      <c r="U141" s="148"/>
      <c r="V141" s="148"/>
      <c r="W141" s="148"/>
      <c r="X141" s="148"/>
      <c r="Y141" s="148"/>
      <c r="Z141" s="148"/>
    </row>
    <row r="142" spans="1:26" x14ac:dyDescent="0.25">
      <c r="A142" s="230"/>
      <c r="B142" s="230"/>
      <c r="C142" s="256"/>
      <c r="D142" s="230"/>
      <c r="E142" s="230"/>
      <c r="F142" s="230"/>
      <c r="G142" s="230"/>
      <c r="H142" s="230"/>
      <c r="I142" s="230"/>
      <c r="J142" s="230"/>
      <c r="K142" s="148"/>
      <c r="L142" s="148"/>
      <c r="M142" s="148"/>
      <c r="N142" s="148"/>
      <c r="O142" s="148"/>
      <c r="P142" s="148"/>
      <c r="Q142" s="148"/>
      <c r="R142" s="148"/>
      <c r="S142" s="148"/>
      <c r="T142" s="148"/>
      <c r="U142" s="148"/>
      <c r="V142" s="148"/>
      <c r="W142" s="148"/>
      <c r="X142" s="148"/>
      <c r="Y142" s="148"/>
      <c r="Z142" s="148"/>
    </row>
    <row r="143" spans="1:26" x14ac:dyDescent="0.25">
      <c r="A143" s="230"/>
      <c r="B143" s="230"/>
      <c r="C143" s="256"/>
      <c r="D143" s="230"/>
      <c r="E143" s="230"/>
      <c r="F143" s="230"/>
      <c r="G143" s="230"/>
      <c r="H143" s="230"/>
      <c r="I143" s="230"/>
      <c r="J143" s="230"/>
      <c r="K143" s="148"/>
      <c r="L143" s="148"/>
      <c r="M143" s="148"/>
      <c r="N143" s="148"/>
      <c r="O143" s="148"/>
      <c r="P143" s="148"/>
      <c r="Q143" s="148"/>
      <c r="R143" s="148"/>
      <c r="S143" s="148"/>
      <c r="T143" s="148"/>
      <c r="U143" s="148"/>
      <c r="V143" s="148"/>
      <c r="W143" s="148"/>
      <c r="X143" s="148"/>
      <c r="Y143" s="148"/>
      <c r="Z143" s="148"/>
    </row>
    <row r="144" spans="1:26" x14ac:dyDescent="0.25">
      <c r="A144" s="230"/>
      <c r="B144" s="230"/>
      <c r="C144" s="256"/>
      <c r="D144" s="230"/>
      <c r="E144" s="230"/>
      <c r="F144" s="230"/>
      <c r="G144" s="230"/>
      <c r="H144" s="230"/>
      <c r="I144" s="230"/>
      <c r="J144" s="230"/>
      <c r="K144" s="148"/>
      <c r="L144" s="148"/>
      <c r="M144" s="148"/>
      <c r="N144" s="148"/>
      <c r="O144" s="148"/>
      <c r="P144" s="148"/>
      <c r="Q144" s="148"/>
      <c r="R144" s="148"/>
      <c r="S144" s="148"/>
      <c r="T144" s="148"/>
      <c r="U144" s="148"/>
      <c r="V144" s="148"/>
      <c r="W144" s="148"/>
      <c r="X144" s="148"/>
      <c r="Y144" s="148"/>
      <c r="Z144" s="148"/>
    </row>
    <row r="145" spans="1:26" x14ac:dyDescent="0.25">
      <c r="A145" s="230"/>
      <c r="B145" s="230"/>
      <c r="C145" s="256"/>
      <c r="D145" s="230"/>
      <c r="E145" s="230"/>
      <c r="F145" s="230"/>
      <c r="G145" s="230"/>
      <c r="H145" s="230"/>
      <c r="I145" s="230"/>
      <c r="J145" s="230"/>
      <c r="K145" s="148"/>
      <c r="L145" s="148"/>
      <c r="M145" s="148"/>
      <c r="N145" s="148"/>
      <c r="O145" s="148"/>
      <c r="P145" s="148"/>
      <c r="Q145" s="148"/>
      <c r="R145" s="148"/>
      <c r="S145" s="148"/>
      <c r="T145" s="148"/>
      <c r="U145" s="148"/>
      <c r="V145" s="148"/>
      <c r="W145" s="148"/>
      <c r="X145" s="148"/>
      <c r="Y145" s="148"/>
      <c r="Z145" s="148"/>
    </row>
    <row r="146" spans="1:26" x14ac:dyDescent="0.25">
      <c r="A146" s="230"/>
      <c r="B146" s="230"/>
      <c r="C146" s="256"/>
      <c r="D146" s="230"/>
      <c r="E146" s="230"/>
      <c r="F146" s="230"/>
      <c r="G146" s="230"/>
      <c r="H146" s="230"/>
      <c r="I146" s="230"/>
      <c r="J146" s="230"/>
      <c r="K146" s="148"/>
      <c r="L146" s="148"/>
      <c r="M146" s="148"/>
      <c r="N146" s="148"/>
      <c r="O146" s="148"/>
      <c r="P146" s="148"/>
      <c r="Q146" s="148"/>
      <c r="R146" s="148"/>
      <c r="S146" s="148"/>
      <c r="T146" s="148"/>
      <c r="U146" s="148"/>
      <c r="V146" s="148"/>
      <c r="W146" s="148"/>
      <c r="X146" s="148"/>
      <c r="Y146" s="148"/>
      <c r="Z146" s="148"/>
    </row>
    <row r="147" spans="1:26" x14ac:dyDescent="0.25">
      <c r="A147" s="230"/>
      <c r="B147" s="230"/>
      <c r="C147" s="256"/>
      <c r="D147" s="230"/>
      <c r="E147" s="230"/>
      <c r="F147" s="230"/>
      <c r="G147" s="230"/>
      <c r="H147" s="230"/>
      <c r="I147" s="230"/>
      <c r="J147" s="230"/>
      <c r="K147" s="148"/>
      <c r="L147" s="148"/>
      <c r="M147" s="148"/>
      <c r="N147" s="148"/>
      <c r="O147" s="148"/>
      <c r="P147" s="148"/>
      <c r="Q147" s="148"/>
      <c r="R147" s="148"/>
      <c r="S147" s="148"/>
      <c r="T147" s="148"/>
      <c r="U147" s="148"/>
      <c r="V147" s="148"/>
      <c r="W147" s="148"/>
      <c r="X147" s="148"/>
      <c r="Y147" s="148"/>
      <c r="Z147" s="148"/>
    </row>
    <row r="148" spans="1:26" ht="18.75" x14ac:dyDescent="0.25">
      <c r="A148" s="234"/>
      <c r="B148" s="407" t="s">
        <v>6283</v>
      </c>
      <c r="C148" s="408"/>
      <c r="D148" s="408"/>
      <c r="E148" s="408"/>
      <c r="F148" s="408"/>
      <c r="G148" s="408"/>
      <c r="H148" s="408"/>
      <c r="I148" s="243"/>
      <c r="J148" s="233"/>
      <c r="K148" s="105"/>
      <c r="L148" s="105"/>
      <c r="M148" s="105"/>
      <c r="N148" s="105"/>
      <c r="O148" s="105"/>
      <c r="P148" s="105"/>
      <c r="Q148" s="105"/>
      <c r="R148" s="105"/>
      <c r="S148" s="105"/>
      <c r="T148" s="105"/>
      <c r="U148" s="105"/>
      <c r="V148" s="105"/>
      <c r="W148" s="105"/>
      <c r="X148" s="105"/>
      <c r="Y148" s="105"/>
      <c r="Z148" s="105"/>
    </row>
    <row r="149" spans="1:26" x14ac:dyDescent="0.25">
      <c r="A149" s="234"/>
      <c r="B149" s="232"/>
      <c r="C149" s="232"/>
      <c r="D149" s="232"/>
      <c r="E149" s="232"/>
      <c r="F149" s="232"/>
      <c r="G149" s="232"/>
      <c r="H149" s="232"/>
      <c r="I149" s="232"/>
      <c r="J149" s="233"/>
      <c r="K149" s="105"/>
      <c r="L149" s="105"/>
      <c r="M149" s="105"/>
      <c r="N149" s="105"/>
      <c r="O149" s="105"/>
      <c r="P149" s="105"/>
      <c r="Q149" s="105"/>
      <c r="R149" s="105"/>
      <c r="S149" s="105"/>
      <c r="T149" s="105"/>
      <c r="U149" s="105"/>
      <c r="V149" s="105"/>
      <c r="W149" s="105"/>
      <c r="X149" s="105"/>
      <c r="Y149" s="105"/>
      <c r="Z149" s="105"/>
    </row>
    <row r="150" spans="1:26" x14ac:dyDescent="0.25">
      <c r="A150" s="234"/>
      <c r="B150" s="232"/>
      <c r="C150" s="244" t="s">
        <v>1478</v>
      </c>
      <c r="D150" s="244"/>
      <c r="E150" s="245">
        <f>IF(SUM(D159:D201)=0,"NA",SUM(E159:E201)/SUM(D159:D201))</f>
        <v>1</v>
      </c>
      <c r="F150" s="246"/>
      <c r="G150" s="248"/>
      <c r="H150" s="234"/>
      <c r="I150" s="232"/>
      <c r="J150" s="233"/>
      <c r="K150" s="105"/>
      <c r="L150" s="105"/>
      <c r="M150" s="105"/>
      <c r="N150" s="105"/>
      <c r="O150" s="105"/>
      <c r="P150" s="105"/>
      <c r="Q150" s="105"/>
      <c r="R150" s="105"/>
      <c r="S150" s="105"/>
      <c r="T150" s="105"/>
      <c r="U150" s="105"/>
      <c r="V150" s="105"/>
      <c r="W150" s="105"/>
      <c r="X150" s="105"/>
      <c r="Y150" s="105"/>
      <c r="Z150" s="105"/>
    </row>
    <row r="151" spans="1:26" x14ac:dyDescent="0.25">
      <c r="A151" s="234"/>
      <c r="B151" s="234"/>
      <c r="C151" s="244" t="s">
        <v>1480</v>
      </c>
      <c r="D151" s="244"/>
      <c r="E151" s="245">
        <f>IF(SUM(D159:D201)=0,"NA",SUM(E206:E214)/SUM(D206:D214))</f>
        <v>1</v>
      </c>
      <c r="F151" s="246"/>
      <c r="G151" s="248"/>
      <c r="H151" s="234"/>
      <c r="I151" s="232"/>
      <c r="J151" s="233"/>
      <c r="K151" s="105"/>
      <c r="L151" s="105"/>
      <c r="M151" s="105"/>
      <c r="N151" s="105"/>
      <c r="O151" s="105"/>
      <c r="P151" s="105"/>
      <c r="Q151" s="105"/>
      <c r="R151" s="105"/>
      <c r="S151" s="105"/>
      <c r="T151" s="105"/>
      <c r="U151" s="105"/>
      <c r="V151" s="105"/>
      <c r="W151" s="105"/>
      <c r="X151" s="105"/>
      <c r="Y151" s="105"/>
      <c r="Z151" s="105"/>
    </row>
    <row r="152" spans="1:26" x14ac:dyDescent="0.25">
      <c r="A152" s="234"/>
      <c r="B152" s="234"/>
      <c r="C152" s="244" t="s">
        <v>1482</v>
      </c>
      <c r="D152" s="244"/>
      <c r="E152" s="177">
        <f>IF(SUM(D159:D201)=0,"NA",E150*0.6+E151*0.4)</f>
        <v>1</v>
      </c>
      <c r="F152" s="249"/>
      <c r="G152" s="235" t="s">
        <v>3917</v>
      </c>
      <c r="H152" s="234"/>
      <c r="I152" s="232"/>
      <c r="J152" s="233"/>
      <c r="K152" s="105"/>
      <c r="L152" s="105"/>
      <c r="M152" s="105"/>
      <c r="N152" s="105"/>
      <c r="O152" s="105"/>
      <c r="P152" s="105"/>
      <c r="Q152" s="105"/>
      <c r="R152" s="105"/>
      <c r="S152" s="105"/>
      <c r="T152" s="105"/>
      <c r="U152" s="105"/>
      <c r="V152" s="105"/>
      <c r="W152" s="105"/>
      <c r="X152" s="105"/>
      <c r="Y152" s="105"/>
      <c r="Z152" s="105"/>
    </row>
    <row r="153" spans="1:26" x14ac:dyDescent="0.25">
      <c r="A153" s="234"/>
      <c r="B153" s="234"/>
      <c r="C153" s="234"/>
      <c r="D153" s="234"/>
      <c r="E153" s="236"/>
      <c r="F153" s="236"/>
      <c r="G153" s="234"/>
      <c r="H153" s="234"/>
      <c r="I153" s="232"/>
      <c r="J153" s="233"/>
      <c r="K153" s="105"/>
      <c r="L153" s="105"/>
      <c r="M153" s="105"/>
      <c r="N153" s="105"/>
      <c r="O153" s="105"/>
      <c r="P153" s="105"/>
      <c r="Q153" s="105"/>
      <c r="R153" s="105"/>
      <c r="S153" s="105"/>
      <c r="T153" s="105"/>
      <c r="U153" s="105"/>
      <c r="V153" s="105"/>
      <c r="W153" s="105"/>
      <c r="X153" s="105"/>
      <c r="Y153" s="105"/>
      <c r="Z153" s="105"/>
    </row>
    <row r="154" spans="1:26" x14ac:dyDescent="0.25">
      <c r="A154" s="230"/>
      <c r="B154" s="231"/>
      <c r="C154" s="232"/>
      <c r="D154" s="231"/>
      <c r="E154" s="231"/>
      <c r="F154" s="231"/>
      <c r="G154" s="231"/>
      <c r="H154" s="232"/>
      <c r="I154" s="232"/>
      <c r="J154" s="233"/>
      <c r="K154" s="148"/>
      <c r="L154" s="148"/>
      <c r="M154" s="148"/>
      <c r="N154" s="148"/>
      <c r="O154" s="148"/>
      <c r="P154" s="148"/>
      <c r="Q154" s="148"/>
      <c r="R154" s="148"/>
      <c r="S154" s="148"/>
      <c r="T154" s="148"/>
      <c r="U154" s="148"/>
      <c r="V154" s="148"/>
      <c r="W154" s="148"/>
      <c r="X154" s="148"/>
      <c r="Y154" s="148"/>
      <c r="Z154" s="148"/>
    </row>
    <row r="155" spans="1:26" x14ac:dyDescent="0.25">
      <c r="A155" s="230"/>
      <c r="B155" s="91"/>
      <c r="C155" s="251"/>
      <c r="D155" s="252"/>
      <c r="E155" s="409"/>
      <c r="F155" s="410"/>
      <c r="G155" s="410"/>
      <c r="H155" s="252"/>
      <c r="I155" s="92"/>
      <c r="J155" s="233"/>
      <c r="K155" s="148"/>
      <c r="L155" s="148"/>
      <c r="M155" s="148"/>
      <c r="N155" s="148"/>
      <c r="O155" s="148"/>
      <c r="P155" s="148"/>
      <c r="Q155" s="148"/>
      <c r="R155" s="148"/>
      <c r="S155" s="148"/>
      <c r="T155" s="148"/>
      <c r="U155" s="148"/>
      <c r="V155" s="148"/>
      <c r="W155" s="148"/>
      <c r="X155" s="148"/>
      <c r="Y155" s="148"/>
      <c r="Z155" s="148"/>
    </row>
    <row r="156" spans="1:26" x14ac:dyDescent="0.25">
      <c r="A156" s="230"/>
      <c r="B156" s="49"/>
      <c r="C156" s="234" t="s">
        <v>1484</v>
      </c>
      <c r="D156" s="253"/>
      <c r="E156" s="253"/>
      <c r="F156" s="253"/>
      <c r="G156" s="253"/>
      <c r="H156" s="253"/>
      <c r="I156" s="93"/>
      <c r="J156" s="233"/>
      <c r="K156" s="148"/>
      <c r="L156" s="148"/>
      <c r="M156" s="148"/>
      <c r="N156" s="148"/>
      <c r="O156" s="148"/>
      <c r="P156" s="148"/>
      <c r="Q156" s="148"/>
      <c r="R156" s="148"/>
      <c r="S156" s="148"/>
      <c r="T156" s="148"/>
      <c r="U156" s="148"/>
      <c r="V156" s="148"/>
      <c r="W156" s="148"/>
      <c r="X156" s="148"/>
      <c r="Y156" s="148"/>
      <c r="Z156" s="148"/>
    </row>
    <row r="157" spans="1:26" x14ac:dyDescent="0.25">
      <c r="A157" s="230"/>
      <c r="B157" s="123"/>
      <c r="C157" s="234"/>
      <c r="D157" s="253"/>
      <c r="E157" s="253"/>
      <c r="F157" s="253"/>
      <c r="G157" s="253"/>
      <c r="H157" s="253"/>
      <c r="I157" s="93"/>
      <c r="J157" s="233"/>
      <c r="K157" s="148"/>
      <c r="L157" s="148"/>
      <c r="M157" s="148"/>
      <c r="N157" s="148"/>
      <c r="O157" s="148"/>
      <c r="P157" s="148"/>
      <c r="Q157" s="148"/>
      <c r="R157" s="148"/>
      <c r="S157" s="148"/>
      <c r="T157" s="148"/>
      <c r="U157" s="148"/>
      <c r="V157" s="148"/>
      <c r="W157" s="148"/>
      <c r="X157" s="148"/>
      <c r="Y157" s="148"/>
      <c r="Z157" s="148"/>
    </row>
    <row r="158" spans="1:26" x14ac:dyDescent="0.25">
      <c r="A158" s="230"/>
      <c r="B158" s="123"/>
      <c r="C158" s="232" t="s">
        <v>726</v>
      </c>
      <c r="D158" s="231"/>
      <c r="E158" s="231" t="s">
        <v>1485</v>
      </c>
      <c r="F158" s="231" t="s">
        <v>712</v>
      </c>
      <c r="G158" s="231" t="s">
        <v>1486</v>
      </c>
      <c r="H158" s="253"/>
      <c r="I158" s="93"/>
      <c r="J158" s="233"/>
      <c r="K158" s="148"/>
      <c r="L158" s="148"/>
      <c r="M158" s="148"/>
      <c r="N158" s="148"/>
      <c r="O158" s="148"/>
      <c r="P158" s="148"/>
      <c r="Q158" s="148"/>
      <c r="R158" s="148"/>
      <c r="S158" s="148"/>
      <c r="T158" s="148"/>
      <c r="U158" s="148"/>
      <c r="V158" s="148"/>
      <c r="W158" s="148"/>
      <c r="X158" s="148"/>
      <c r="Y158" s="148"/>
      <c r="Z158" s="148"/>
    </row>
    <row r="159" spans="1:26" x14ac:dyDescent="0.25">
      <c r="A159" s="230"/>
      <c r="B159" s="49"/>
      <c r="C159" s="124" t="s">
        <v>1487</v>
      </c>
      <c r="D159" s="153">
        <f t="shared" ref="D159:D173" si="11">IF(E159="Justificado",0,1)</f>
        <v>1</v>
      </c>
      <c r="E159" s="126">
        <v>1</v>
      </c>
      <c r="F159" s="126"/>
      <c r="G159" s="127"/>
      <c r="H159" s="253"/>
      <c r="I159" s="93"/>
      <c r="J159" s="230"/>
      <c r="K159" s="148"/>
      <c r="L159" s="148"/>
      <c r="M159" s="148"/>
      <c r="N159" s="148"/>
      <c r="O159" s="148"/>
      <c r="P159" s="148"/>
      <c r="Q159" s="148"/>
      <c r="R159" s="148"/>
      <c r="S159" s="148"/>
      <c r="T159" s="148"/>
      <c r="U159" s="148"/>
      <c r="V159" s="148"/>
      <c r="W159" s="148"/>
      <c r="X159" s="148"/>
      <c r="Y159" s="148"/>
      <c r="Z159" s="148"/>
    </row>
    <row r="160" spans="1:26" ht="24" x14ac:dyDescent="0.25">
      <c r="A160" s="230"/>
      <c r="B160" s="49"/>
      <c r="C160" s="124" t="s">
        <v>1488</v>
      </c>
      <c r="D160" s="153">
        <f t="shared" si="11"/>
        <v>1</v>
      </c>
      <c r="E160" s="126">
        <v>1</v>
      </c>
      <c r="F160" s="126"/>
      <c r="G160" s="127"/>
      <c r="H160" s="253"/>
      <c r="I160" s="93"/>
      <c r="J160" s="230"/>
      <c r="K160" s="148"/>
      <c r="L160" s="148"/>
      <c r="M160" s="148"/>
      <c r="N160" s="148"/>
      <c r="O160" s="148"/>
      <c r="P160" s="148"/>
      <c r="Q160" s="148"/>
      <c r="R160" s="148"/>
      <c r="S160" s="148"/>
      <c r="T160" s="148"/>
      <c r="U160" s="148"/>
      <c r="V160" s="148"/>
      <c r="W160" s="148"/>
      <c r="X160" s="148"/>
      <c r="Y160" s="148"/>
      <c r="Z160" s="148"/>
    </row>
    <row r="161" spans="1:26" ht="36" x14ac:dyDescent="0.25">
      <c r="A161" s="230"/>
      <c r="B161" s="49"/>
      <c r="C161" s="128" t="s">
        <v>6284</v>
      </c>
      <c r="D161" s="153">
        <f t="shared" si="11"/>
        <v>1</v>
      </c>
      <c r="E161" s="126">
        <v>1</v>
      </c>
      <c r="F161" s="126"/>
      <c r="G161" s="127"/>
      <c r="H161" s="253"/>
      <c r="I161" s="93"/>
      <c r="J161" s="230"/>
      <c r="K161" s="148"/>
      <c r="L161" s="148"/>
      <c r="M161" s="148"/>
      <c r="N161" s="148"/>
      <c r="O161" s="148"/>
      <c r="P161" s="148"/>
      <c r="Q161" s="148"/>
      <c r="R161" s="148"/>
      <c r="S161" s="148"/>
      <c r="T161" s="148"/>
      <c r="U161" s="148"/>
      <c r="V161" s="148"/>
      <c r="W161" s="148"/>
      <c r="X161" s="148"/>
      <c r="Y161" s="148"/>
      <c r="Z161" s="148"/>
    </row>
    <row r="162" spans="1:26" ht="24" x14ac:dyDescent="0.25">
      <c r="A162" s="230"/>
      <c r="B162" s="49"/>
      <c r="C162" s="128" t="s">
        <v>6285</v>
      </c>
      <c r="D162" s="153">
        <f t="shared" si="11"/>
        <v>1</v>
      </c>
      <c r="E162" s="126">
        <v>1</v>
      </c>
      <c r="F162" s="126"/>
      <c r="G162" s="127"/>
      <c r="H162" s="253"/>
      <c r="I162" s="93"/>
      <c r="J162" s="230"/>
      <c r="K162" s="148"/>
      <c r="L162" s="148"/>
      <c r="M162" s="148"/>
      <c r="N162" s="148"/>
      <c r="O162" s="148"/>
      <c r="P162" s="148"/>
      <c r="Q162" s="148"/>
      <c r="R162" s="148"/>
      <c r="S162" s="148"/>
      <c r="T162" s="148"/>
      <c r="U162" s="148"/>
      <c r="V162" s="148"/>
      <c r="W162" s="148"/>
      <c r="X162" s="148"/>
      <c r="Y162" s="148"/>
      <c r="Z162" s="148"/>
    </row>
    <row r="163" spans="1:26" ht="24" x14ac:dyDescent="0.25">
      <c r="A163" s="230"/>
      <c r="B163" s="49"/>
      <c r="C163" s="128" t="s">
        <v>6286</v>
      </c>
      <c r="D163" s="153">
        <f t="shared" si="11"/>
        <v>1</v>
      </c>
      <c r="E163" s="126">
        <v>1</v>
      </c>
      <c r="F163" s="126"/>
      <c r="G163" s="127"/>
      <c r="H163" s="253"/>
      <c r="I163" s="93"/>
      <c r="J163" s="230"/>
      <c r="K163" s="148"/>
      <c r="L163" s="148"/>
      <c r="M163" s="148"/>
      <c r="N163" s="148"/>
      <c r="O163" s="148"/>
      <c r="P163" s="148"/>
      <c r="Q163" s="148"/>
      <c r="R163" s="148"/>
      <c r="S163" s="148"/>
      <c r="T163" s="148"/>
      <c r="U163" s="148"/>
      <c r="V163" s="148"/>
      <c r="W163" s="148"/>
      <c r="X163" s="148"/>
      <c r="Y163" s="148"/>
      <c r="Z163" s="148"/>
    </row>
    <row r="164" spans="1:26" ht="24" x14ac:dyDescent="0.25">
      <c r="A164" s="230"/>
      <c r="B164" s="49"/>
      <c r="C164" s="128" t="s">
        <v>6287</v>
      </c>
      <c r="D164" s="153">
        <f t="shared" si="11"/>
        <v>1</v>
      </c>
      <c r="E164" s="126">
        <v>1</v>
      </c>
      <c r="F164" s="126"/>
      <c r="G164" s="127"/>
      <c r="H164" s="253"/>
      <c r="I164" s="93"/>
      <c r="J164" s="230"/>
      <c r="K164" s="148"/>
      <c r="L164" s="148"/>
      <c r="M164" s="148"/>
      <c r="N164" s="148"/>
      <c r="O164" s="148"/>
      <c r="P164" s="148"/>
      <c r="Q164" s="148"/>
      <c r="R164" s="148"/>
      <c r="S164" s="148"/>
      <c r="T164" s="148"/>
      <c r="U164" s="148"/>
      <c r="V164" s="148"/>
      <c r="W164" s="148"/>
      <c r="X164" s="148"/>
      <c r="Y164" s="148"/>
      <c r="Z164" s="148"/>
    </row>
    <row r="165" spans="1:26" ht="24" x14ac:dyDescent="0.25">
      <c r="A165" s="230"/>
      <c r="B165" s="49"/>
      <c r="C165" s="128" t="s">
        <v>6288</v>
      </c>
      <c r="D165" s="153">
        <f t="shared" si="11"/>
        <v>1</v>
      </c>
      <c r="E165" s="126">
        <v>1</v>
      </c>
      <c r="F165" s="126"/>
      <c r="G165" s="127"/>
      <c r="H165" s="253"/>
      <c r="I165" s="93"/>
      <c r="J165" s="230"/>
      <c r="K165" s="148"/>
      <c r="L165" s="148"/>
      <c r="M165" s="148"/>
      <c r="N165" s="148"/>
      <c r="O165" s="148"/>
      <c r="P165" s="148"/>
      <c r="Q165" s="148"/>
      <c r="R165" s="148"/>
      <c r="S165" s="148"/>
      <c r="T165" s="148"/>
      <c r="U165" s="148"/>
      <c r="V165" s="148"/>
      <c r="W165" s="148"/>
      <c r="X165" s="148"/>
      <c r="Y165" s="148"/>
      <c r="Z165" s="148"/>
    </row>
    <row r="166" spans="1:26" ht="24" x14ac:dyDescent="0.25">
      <c r="A166" s="230"/>
      <c r="B166" s="49"/>
      <c r="C166" s="128" t="s">
        <v>6289</v>
      </c>
      <c r="D166" s="153">
        <f t="shared" si="11"/>
        <v>1</v>
      </c>
      <c r="E166" s="126">
        <v>1</v>
      </c>
      <c r="F166" s="126"/>
      <c r="G166" s="127"/>
      <c r="H166" s="253"/>
      <c r="I166" s="93"/>
      <c r="J166" s="230"/>
      <c r="K166" s="148"/>
      <c r="L166" s="148"/>
      <c r="M166" s="148"/>
      <c r="N166" s="148"/>
      <c r="O166" s="148"/>
      <c r="P166" s="148"/>
      <c r="Q166" s="148"/>
      <c r="R166" s="148"/>
      <c r="S166" s="148"/>
      <c r="T166" s="148"/>
      <c r="U166" s="148"/>
      <c r="V166" s="148"/>
      <c r="W166" s="148"/>
      <c r="X166" s="148"/>
      <c r="Y166" s="148"/>
      <c r="Z166" s="148"/>
    </row>
    <row r="167" spans="1:26" x14ac:dyDescent="0.25">
      <c r="A167" s="230"/>
      <c r="B167" s="49"/>
      <c r="C167" s="128" t="s">
        <v>6290</v>
      </c>
      <c r="D167" s="153">
        <f t="shared" si="11"/>
        <v>1</v>
      </c>
      <c r="E167" s="126">
        <v>1</v>
      </c>
      <c r="F167" s="126"/>
      <c r="G167" s="127"/>
      <c r="H167" s="253"/>
      <c r="I167" s="93"/>
      <c r="J167" s="230"/>
      <c r="K167" s="148"/>
      <c r="L167" s="148"/>
      <c r="M167" s="148"/>
      <c r="N167" s="148"/>
      <c r="O167" s="148"/>
      <c r="P167" s="148"/>
      <c r="Q167" s="148"/>
      <c r="R167" s="148"/>
      <c r="S167" s="148"/>
      <c r="T167" s="148"/>
      <c r="U167" s="148"/>
      <c r="V167" s="148"/>
      <c r="W167" s="148"/>
      <c r="X167" s="148"/>
      <c r="Y167" s="148"/>
      <c r="Z167" s="148"/>
    </row>
    <row r="168" spans="1:26" x14ac:dyDescent="0.25">
      <c r="A168" s="230"/>
      <c r="B168" s="49"/>
      <c r="C168" s="128" t="s">
        <v>6291</v>
      </c>
      <c r="D168" s="153">
        <f t="shared" si="11"/>
        <v>1</v>
      </c>
      <c r="E168" s="126">
        <v>1</v>
      </c>
      <c r="F168" s="126"/>
      <c r="G168" s="127"/>
      <c r="H168" s="253"/>
      <c r="I168" s="93"/>
      <c r="J168" s="230"/>
      <c r="K168" s="148"/>
      <c r="L168" s="148"/>
      <c r="M168" s="148"/>
      <c r="N168" s="148"/>
      <c r="O168" s="148"/>
      <c r="P168" s="148"/>
      <c r="Q168" s="148"/>
      <c r="R168" s="148"/>
      <c r="S168" s="148"/>
      <c r="T168" s="148"/>
      <c r="U168" s="148"/>
      <c r="V168" s="148"/>
      <c r="W168" s="148"/>
      <c r="X168" s="148"/>
      <c r="Y168" s="148"/>
      <c r="Z168" s="148"/>
    </row>
    <row r="169" spans="1:26" ht="24" x14ac:dyDescent="0.25">
      <c r="A169" s="230"/>
      <c r="B169" s="49"/>
      <c r="C169" s="128" t="s">
        <v>6292</v>
      </c>
      <c r="D169" s="153">
        <f t="shared" si="11"/>
        <v>1</v>
      </c>
      <c r="E169" s="126">
        <v>1</v>
      </c>
      <c r="F169" s="126"/>
      <c r="G169" s="127"/>
      <c r="H169" s="253"/>
      <c r="I169" s="93"/>
      <c r="J169" s="230"/>
      <c r="K169" s="148"/>
      <c r="L169" s="148"/>
      <c r="M169" s="148"/>
      <c r="N169" s="148"/>
      <c r="O169" s="148"/>
      <c r="P169" s="148"/>
      <c r="Q169" s="148"/>
      <c r="R169" s="148"/>
      <c r="S169" s="148"/>
      <c r="T169" s="148"/>
      <c r="U169" s="148"/>
      <c r="V169" s="148"/>
      <c r="W169" s="148"/>
      <c r="X169" s="148"/>
      <c r="Y169" s="148"/>
      <c r="Z169" s="148"/>
    </row>
    <row r="170" spans="1:26" ht="36" x14ac:dyDescent="0.25">
      <c r="A170" s="230"/>
      <c r="B170" s="49"/>
      <c r="C170" s="128" t="s">
        <v>6293</v>
      </c>
      <c r="D170" s="153">
        <f t="shared" si="11"/>
        <v>1</v>
      </c>
      <c r="E170" s="126">
        <v>1</v>
      </c>
      <c r="F170" s="126"/>
      <c r="G170" s="127"/>
      <c r="H170" s="253"/>
      <c r="I170" s="93"/>
      <c r="J170" s="230"/>
      <c r="K170" s="148"/>
      <c r="L170" s="148"/>
      <c r="M170" s="148"/>
      <c r="N170" s="148"/>
      <c r="O170" s="148"/>
      <c r="P170" s="148"/>
      <c r="Q170" s="148"/>
      <c r="R170" s="148"/>
      <c r="S170" s="148"/>
      <c r="T170" s="148"/>
      <c r="U170" s="148"/>
      <c r="V170" s="148"/>
      <c r="W170" s="148"/>
      <c r="X170" s="148"/>
      <c r="Y170" s="148"/>
      <c r="Z170" s="148"/>
    </row>
    <row r="171" spans="1:26" ht="24" x14ac:dyDescent="0.25">
      <c r="A171" s="230"/>
      <c r="B171" s="49"/>
      <c r="C171" s="128" t="s">
        <v>6294</v>
      </c>
      <c r="D171" s="153">
        <f t="shared" si="11"/>
        <v>1</v>
      </c>
      <c r="E171" s="126">
        <v>1</v>
      </c>
      <c r="F171" s="126"/>
      <c r="G171" s="127"/>
      <c r="H171" s="253"/>
      <c r="I171" s="93"/>
      <c r="J171" s="230"/>
      <c r="K171" s="148"/>
      <c r="L171" s="148"/>
      <c r="M171" s="148"/>
      <c r="N171" s="148"/>
      <c r="O171" s="148"/>
      <c r="P171" s="148"/>
      <c r="Q171" s="148"/>
      <c r="R171" s="148"/>
      <c r="S171" s="148"/>
      <c r="T171" s="148"/>
      <c r="U171" s="148"/>
      <c r="V171" s="148"/>
      <c r="W171" s="148"/>
      <c r="X171" s="148"/>
      <c r="Y171" s="148"/>
      <c r="Z171" s="148"/>
    </row>
    <row r="172" spans="1:26" ht="36" x14ac:dyDescent="0.25">
      <c r="A172" s="230"/>
      <c r="B172" s="49"/>
      <c r="C172" s="128" t="s">
        <v>6295</v>
      </c>
      <c r="D172" s="153">
        <f t="shared" si="11"/>
        <v>1</v>
      </c>
      <c r="E172" s="126">
        <v>1</v>
      </c>
      <c r="F172" s="126"/>
      <c r="G172" s="127"/>
      <c r="H172" s="253"/>
      <c r="I172" s="93"/>
      <c r="J172" s="230"/>
      <c r="K172" s="148"/>
      <c r="L172" s="148"/>
      <c r="M172" s="148"/>
      <c r="N172" s="148"/>
      <c r="O172" s="148"/>
      <c r="P172" s="148"/>
      <c r="Q172" s="148"/>
      <c r="R172" s="148"/>
      <c r="S172" s="148"/>
      <c r="T172" s="148"/>
      <c r="U172" s="148"/>
      <c r="V172" s="148"/>
      <c r="W172" s="148"/>
      <c r="X172" s="148"/>
      <c r="Y172" s="148"/>
      <c r="Z172" s="148"/>
    </row>
    <row r="173" spans="1:26" ht="24" x14ac:dyDescent="0.25">
      <c r="A173" s="230"/>
      <c r="B173" s="49"/>
      <c r="C173" s="128" t="s">
        <v>6296</v>
      </c>
      <c r="D173" s="153">
        <f t="shared" si="11"/>
        <v>1</v>
      </c>
      <c r="E173" s="126">
        <v>1</v>
      </c>
      <c r="F173" s="126"/>
      <c r="G173" s="127"/>
      <c r="H173" s="253"/>
      <c r="I173" s="93"/>
      <c r="J173" s="230"/>
      <c r="K173" s="148"/>
      <c r="L173" s="148"/>
      <c r="M173" s="148"/>
      <c r="N173" s="148"/>
      <c r="O173" s="148"/>
      <c r="P173" s="148"/>
      <c r="Q173" s="148"/>
      <c r="R173" s="148"/>
      <c r="S173" s="148"/>
      <c r="T173" s="148"/>
      <c r="U173" s="148"/>
      <c r="V173" s="148"/>
      <c r="W173" s="148"/>
      <c r="X173" s="148"/>
      <c r="Y173" s="148"/>
      <c r="Z173" s="148"/>
    </row>
    <row r="174" spans="1:26" ht="36" x14ac:dyDescent="0.25">
      <c r="A174" s="230"/>
      <c r="B174" s="49"/>
      <c r="C174" s="128" t="s">
        <v>6297</v>
      </c>
      <c r="D174" s="153">
        <f>IF(E174="Justificado",0,1)</f>
        <v>1</v>
      </c>
      <c r="E174" s="126">
        <v>1</v>
      </c>
      <c r="F174" s="126"/>
      <c r="G174" s="127"/>
      <c r="H174" s="253"/>
      <c r="I174" s="93"/>
      <c r="J174" s="230"/>
      <c r="K174" s="148"/>
      <c r="L174" s="148"/>
      <c r="M174" s="148"/>
      <c r="N174" s="148"/>
      <c r="O174" s="148"/>
      <c r="P174" s="148"/>
      <c r="Q174" s="148"/>
      <c r="R174" s="148"/>
      <c r="S174" s="148"/>
      <c r="T174" s="148"/>
      <c r="U174" s="148"/>
      <c r="V174" s="148"/>
      <c r="W174" s="148"/>
      <c r="X174" s="148"/>
      <c r="Y174" s="148"/>
      <c r="Z174" s="148"/>
    </row>
    <row r="175" spans="1:26" ht="24" x14ac:dyDescent="0.25">
      <c r="A175" s="230"/>
      <c r="B175" s="49"/>
      <c r="C175" s="128" t="s">
        <v>6298</v>
      </c>
      <c r="D175" s="153">
        <f t="shared" ref="D175:D185" si="12">IF(E175="Justificado",0,1)</f>
        <v>1</v>
      </c>
      <c r="E175" s="126">
        <v>1</v>
      </c>
      <c r="F175" s="126"/>
      <c r="G175" s="127"/>
      <c r="H175" s="253"/>
      <c r="I175" s="93"/>
      <c r="J175" s="230"/>
      <c r="K175" s="148"/>
      <c r="L175" s="148"/>
      <c r="M175" s="148"/>
      <c r="N175" s="148"/>
      <c r="O175" s="148"/>
      <c r="P175" s="148"/>
      <c r="Q175" s="148"/>
      <c r="R175" s="148"/>
      <c r="S175" s="148"/>
      <c r="T175" s="148"/>
      <c r="U175" s="148"/>
      <c r="V175" s="148"/>
      <c r="W175" s="148"/>
      <c r="X175" s="148"/>
      <c r="Y175" s="148"/>
      <c r="Z175" s="148"/>
    </row>
    <row r="176" spans="1:26" ht="24" x14ac:dyDescent="0.25">
      <c r="A176" s="230"/>
      <c r="B176" s="49"/>
      <c r="C176" s="128" t="s">
        <v>6299</v>
      </c>
      <c r="D176" s="153">
        <f t="shared" si="12"/>
        <v>1</v>
      </c>
      <c r="E176" s="126">
        <v>1</v>
      </c>
      <c r="F176" s="126"/>
      <c r="G176" s="127"/>
      <c r="H176" s="253"/>
      <c r="I176" s="93"/>
      <c r="J176" s="230"/>
      <c r="K176" s="148"/>
      <c r="L176" s="148"/>
      <c r="M176" s="148"/>
      <c r="N176" s="148"/>
      <c r="O176" s="148"/>
      <c r="P176" s="148"/>
      <c r="Q176" s="148"/>
      <c r="R176" s="148"/>
      <c r="S176" s="148"/>
      <c r="T176" s="148"/>
      <c r="U176" s="148"/>
      <c r="V176" s="148"/>
      <c r="W176" s="148"/>
      <c r="X176" s="148"/>
      <c r="Y176" s="148"/>
      <c r="Z176" s="148"/>
    </row>
    <row r="177" spans="1:26" x14ac:dyDescent="0.25">
      <c r="A177" s="230"/>
      <c r="B177" s="49"/>
      <c r="C177" s="128" t="s">
        <v>6300</v>
      </c>
      <c r="D177" s="153">
        <f t="shared" si="12"/>
        <v>1</v>
      </c>
      <c r="E177" s="126">
        <v>1</v>
      </c>
      <c r="F177" s="126"/>
      <c r="G177" s="127"/>
      <c r="H177" s="253"/>
      <c r="I177" s="93"/>
      <c r="J177" s="230"/>
      <c r="K177" s="148"/>
      <c r="L177" s="148"/>
      <c r="M177" s="148"/>
      <c r="N177" s="148"/>
      <c r="O177" s="148"/>
      <c r="P177" s="148"/>
      <c r="Q177" s="148"/>
      <c r="R177" s="148"/>
      <c r="S177" s="148"/>
      <c r="T177" s="148"/>
      <c r="U177" s="148"/>
      <c r="V177" s="148"/>
      <c r="W177" s="148"/>
      <c r="X177" s="148"/>
      <c r="Y177" s="148"/>
      <c r="Z177" s="148"/>
    </row>
    <row r="178" spans="1:26" x14ac:dyDescent="0.25">
      <c r="A178" s="230"/>
      <c r="B178" s="49"/>
      <c r="C178" s="128" t="s">
        <v>6301</v>
      </c>
      <c r="D178" s="153">
        <f t="shared" si="12"/>
        <v>1</v>
      </c>
      <c r="E178" s="126">
        <v>1</v>
      </c>
      <c r="F178" s="126"/>
      <c r="G178" s="127"/>
      <c r="H178" s="253"/>
      <c r="I178" s="93"/>
      <c r="J178" s="230"/>
      <c r="K178" s="148"/>
      <c r="L178" s="148"/>
      <c r="M178" s="148"/>
      <c r="N178" s="148"/>
      <c r="O178" s="148"/>
      <c r="P178" s="148"/>
      <c r="Q178" s="148"/>
      <c r="R178" s="148"/>
      <c r="S178" s="148"/>
      <c r="T178" s="148"/>
      <c r="U178" s="148"/>
      <c r="V178" s="148"/>
      <c r="W178" s="148"/>
      <c r="X178" s="148"/>
      <c r="Y178" s="148"/>
      <c r="Z178" s="148"/>
    </row>
    <row r="179" spans="1:26" x14ac:dyDescent="0.25">
      <c r="A179" s="230"/>
      <c r="B179" s="49"/>
      <c r="C179" s="128" t="s">
        <v>6302</v>
      </c>
      <c r="D179" s="153">
        <f t="shared" si="12"/>
        <v>1</v>
      </c>
      <c r="E179" s="126">
        <v>1</v>
      </c>
      <c r="F179" s="126"/>
      <c r="G179" s="127"/>
      <c r="H179" s="253"/>
      <c r="I179" s="93"/>
      <c r="J179" s="230"/>
      <c r="K179" s="148"/>
      <c r="L179" s="148"/>
      <c r="M179" s="148"/>
      <c r="N179" s="148"/>
      <c r="O179" s="148"/>
      <c r="P179" s="148"/>
      <c r="Q179" s="148"/>
      <c r="R179" s="148"/>
      <c r="S179" s="148"/>
      <c r="T179" s="148"/>
      <c r="U179" s="148"/>
      <c r="V179" s="148"/>
      <c r="W179" s="148"/>
      <c r="X179" s="148"/>
      <c r="Y179" s="148"/>
      <c r="Z179" s="148"/>
    </row>
    <row r="180" spans="1:26" ht="24" x14ac:dyDescent="0.25">
      <c r="A180" s="230"/>
      <c r="B180" s="49"/>
      <c r="C180" s="128" t="s">
        <v>6303</v>
      </c>
      <c r="D180" s="153">
        <f t="shared" si="12"/>
        <v>1</v>
      </c>
      <c r="E180" s="126">
        <v>1</v>
      </c>
      <c r="F180" s="126"/>
      <c r="G180" s="127"/>
      <c r="H180" s="253"/>
      <c r="I180" s="93"/>
      <c r="J180" s="230"/>
      <c r="K180" s="148"/>
      <c r="L180" s="148"/>
      <c r="M180" s="148"/>
      <c r="N180" s="148"/>
      <c r="O180" s="148"/>
      <c r="P180" s="148"/>
      <c r="Q180" s="148"/>
      <c r="R180" s="148"/>
      <c r="S180" s="148"/>
      <c r="T180" s="148"/>
      <c r="U180" s="148"/>
      <c r="V180" s="148"/>
      <c r="W180" s="148"/>
      <c r="X180" s="148"/>
      <c r="Y180" s="148"/>
      <c r="Z180" s="148"/>
    </row>
    <row r="181" spans="1:26" x14ac:dyDescent="0.25">
      <c r="A181" s="230"/>
      <c r="B181" s="49"/>
      <c r="C181" s="128" t="s">
        <v>6304</v>
      </c>
      <c r="D181" s="153">
        <f t="shared" si="12"/>
        <v>1</v>
      </c>
      <c r="E181" s="126">
        <v>1</v>
      </c>
      <c r="F181" s="126"/>
      <c r="G181" s="127"/>
      <c r="H181" s="253"/>
      <c r="I181" s="93"/>
      <c r="J181" s="230"/>
      <c r="K181" s="148"/>
      <c r="L181" s="148"/>
      <c r="M181" s="148"/>
      <c r="N181" s="148"/>
      <c r="O181" s="148"/>
      <c r="P181" s="148"/>
      <c r="Q181" s="148"/>
      <c r="R181" s="148"/>
      <c r="S181" s="148"/>
      <c r="T181" s="148"/>
      <c r="U181" s="148"/>
      <c r="V181" s="148"/>
      <c r="W181" s="148"/>
      <c r="X181" s="148"/>
      <c r="Y181" s="148"/>
      <c r="Z181" s="148"/>
    </row>
    <row r="182" spans="1:26" x14ac:dyDescent="0.25">
      <c r="A182" s="230"/>
      <c r="B182" s="49"/>
      <c r="C182" s="128" t="s">
        <v>6305</v>
      </c>
      <c r="D182" s="153">
        <f t="shared" si="12"/>
        <v>1</v>
      </c>
      <c r="E182" s="126">
        <v>1</v>
      </c>
      <c r="F182" s="126"/>
      <c r="G182" s="127"/>
      <c r="H182" s="253"/>
      <c r="I182" s="93"/>
      <c r="J182" s="230"/>
      <c r="K182" s="148"/>
      <c r="L182" s="148"/>
      <c r="M182" s="148"/>
      <c r="N182" s="148"/>
      <c r="O182" s="148"/>
      <c r="P182" s="148"/>
      <c r="Q182" s="148"/>
      <c r="R182" s="148"/>
      <c r="S182" s="148"/>
      <c r="T182" s="148"/>
      <c r="U182" s="148"/>
      <c r="V182" s="148"/>
      <c r="W182" s="148"/>
      <c r="X182" s="148"/>
      <c r="Y182" s="148"/>
      <c r="Z182" s="148"/>
    </row>
    <row r="183" spans="1:26" x14ac:dyDescent="0.25">
      <c r="A183" s="230"/>
      <c r="B183" s="49"/>
      <c r="C183" s="128" t="s">
        <v>6306</v>
      </c>
      <c r="D183" s="153">
        <f t="shared" si="12"/>
        <v>1</v>
      </c>
      <c r="E183" s="126">
        <v>1</v>
      </c>
      <c r="F183" s="126"/>
      <c r="G183" s="127"/>
      <c r="H183" s="253"/>
      <c r="I183" s="93"/>
      <c r="J183" s="230"/>
      <c r="K183" s="148"/>
      <c r="L183" s="148"/>
      <c r="M183" s="148"/>
      <c r="N183" s="148"/>
      <c r="O183" s="148"/>
      <c r="P183" s="148"/>
      <c r="Q183" s="148"/>
      <c r="R183" s="148"/>
      <c r="S183" s="148"/>
      <c r="T183" s="148"/>
      <c r="U183" s="148"/>
      <c r="V183" s="148"/>
      <c r="W183" s="148"/>
      <c r="X183" s="148"/>
      <c r="Y183" s="148"/>
      <c r="Z183" s="148"/>
    </row>
    <row r="184" spans="1:26" x14ac:dyDescent="0.25">
      <c r="A184" s="230"/>
      <c r="B184" s="49"/>
      <c r="C184" s="128" t="s">
        <v>6307</v>
      </c>
      <c r="D184" s="153">
        <f t="shared" si="12"/>
        <v>1</v>
      </c>
      <c r="E184" s="126">
        <v>1</v>
      </c>
      <c r="F184" s="126"/>
      <c r="G184" s="127"/>
      <c r="H184" s="253"/>
      <c r="I184" s="93"/>
      <c r="J184" s="230"/>
      <c r="K184" s="148"/>
      <c r="L184" s="148"/>
      <c r="M184" s="148"/>
      <c r="N184" s="148"/>
      <c r="O184" s="148"/>
      <c r="P184" s="148"/>
      <c r="Q184" s="148"/>
      <c r="R184" s="148"/>
      <c r="S184" s="148"/>
      <c r="T184" s="148"/>
      <c r="U184" s="148"/>
      <c r="V184" s="148"/>
      <c r="W184" s="148"/>
      <c r="X184" s="148"/>
      <c r="Y184" s="148"/>
      <c r="Z184" s="148"/>
    </row>
    <row r="185" spans="1:26" x14ac:dyDescent="0.25">
      <c r="A185" s="230"/>
      <c r="B185" s="49"/>
      <c r="C185" s="124" t="s">
        <v>6308</v>
      </c>
      <c r="D185" s="153">
        <f t="shared" si="12"/>
        <v>1</v>
      </c>
      <c r="E185" s="126">
        <v>1</v>
      </c>
      <c r="F185" s="126"/>
      <c r="G185" s="127"/>
      <c r="H185" s="253"/>
      <c r="I185" s="93"/>
      <c r="J185" s="230"/>
      <c r="K185" s="148"/>
      <c r="L185" s="148"/>
      <c r="M185" s="148"/>
      <c r="N185" s="148"/>
      <c r="O185" s="148"/>
      <c r="P185" s="148"/>
      <c r="Q185" s="148"/>
      <c r="R185" s="148"/>
      <c r="S185" s="148"/>
      <c r="T185" s="148"/>
      <c r="U185" s="148"/>
      <c r="V185" s="148"/>
      <c r="W185" s="148"/>
      <c r="X185" s="148"/>
      <c r="Y185" s="148"/>
      <c r="Z185" s="148"/>
    </row>
    <row r="186" spans="1:26" ht="24" x14ac:dyDescent="0.25">
      <c r="A186" s="230"/>
      <c r="B186" s="49"/>
      <c r="C186" s="124" t="s">
        <v>4053</v>
      </c>
      <c r="D186" s="153">
        <f t="shared" ref="D186:D189" si="13">IF(E186="Justificado",0,1)</f>
        <v>1</v>
      </c>
      <c r="E186" s="126">
        <v>1</v>
      </c>
      <c r="F186" s="126"/>
      <c r="G186" s="127"/>
      <c r="H186" s="253"/>
      <c r="I186" s="93"/>
      <c r="J186" s="230"/>
      <c r="K186" s="148"/>
      <c r="L186" s="148"/>
      <c r="M186" s="148"/>
      <c r="N186" s="148"/>
      <c r="O186" s="148"/>
      <c r="P186" s="148"/>
      <c r="Q186" s="148"/>
      <c r="R186" s="148"/>
      <c r="S186" s="148"/>
      <c r="T186" s="148"/>
      <c r="U186" s="148"/>
      <c r="V186" s="148"/>
      <c r="W186" s="148"/>
      <c r="X186" s="148"/>
      <c r="Y186" s="148"/>
      <c r="Z186" s="148"/>
    </row>
    <row r="187" spans="1:26" ht="36" x14ac:dyDescent="0.25">
      <c r="A187" s="230"/>
      <c r="B187" s="49"/>
      <c r="C187" s="128" t="s">
        <v>6309</v>
      </c>
      <c r="D187" s="153">
        <f t="shared" si="13"/>
        <v>1</v>
      </c>
      <c r="E187" s="126">
        <v>1</v>
      </c>
      <c r="F187" s="126"/>
      <c r="G187" s="127"/>
      <c r="H187" s="253"/>
      <c r="I187" s="93"/>
      <c r="J187" s="230"/>
      <c r="K187" s="148"/>
      <c r="L187" s="148"/>
      <c r="M187" s="148"/>
      <c r="N187" s="148"/>
      <c r="O187" s="148"/>
      <c r="P187" s="148"/>
      <c r="Q187" s="148"/>
      <c r="R187" s="148"/>
      <c r="S187" s="148"/>
      <c r="T187" s="148"/>
      <c r="U187" s="148"/>
      <c r="V187" s="148"/>
      <c r="W187" s="148"/>
      <c r="X187" s="148"/>
      <c r="Y187" s="148"/>
      <c r="Z187" s="148"/>
    </row>
    <row r="188" spans="1:26" x14ac:dyDescent="0.25">
      <c r="A188" s="230"/>
      <c r="B188" s="49"/>
      <c r="C188" s="128" t="s">
        <v>6310</v>
      </c>
      <c r="D188" s="153">
        <f t="shared" si="13"/>
        <v>1</v>
      </c>
      <c r="E188" s="126">
        <v>1</v>
      </c>
      <c r="F188" s="126"/>
      <c r="G188" s="127"/>
      <c r="H188" s="253"/>
      <c r="I188" s="93"/>
      <c r="J188" s="230"/>
      <c r="K188" s="148"/>
      <c r="L188" s="148"/>
      <c r="M188" s="148"/>
      <c r="N188" s="148"/>
      <c r="O188" s="148"/>
      <c r="P188" s="148"/>
      <c r="Q188" s="148"/>
      <c r="R188" s="148"/>
      <c r="S188" s="148"/>
      <c r="T188" s="148"/>
      <c r="U188" s="148"/>
      <c r="V188" s="148"/>
      <c r="W188" s="148"/>
      <c r="X188" s="148"/>
      <c r="Y188" s="148"/>
      <c r="Z188" s="148"/>
    </row>
    <row r="189" spans="1:26" x14ac:dyDescent="0.25">
      <c r="A189" s="230"/>
      <c r="B189" s="49"/>
      <c r="C189" s="128" t="s">
        <v>6311</v>
      </c>
      <c r="D189" s="153">
        <f t="shared" si="13"/>
        <v>1</v>
      </c>
      <c r="E189" s="126">
        <v>1</v>
      </c>
      <c r="F189" s="126"/>
      <c r="G189" s="127"/>
      <c r="H189" s="253"/>
      <c r="I189" s="93"/>
      <c r="J189" s="230"/>
      <c r="K189" s="148"/>
      <c r="L189" s="148"/>
      <c r="M189" s="148"/>
      <c r="N189" s="148"/>
      <c r="O189" s="148"/>
      <c r="P189" s="148"/>
      <c r="Q189" s="148"/>
      <c r="R189" s="148"/>
      <c r="S189" s="148"/>
      <c r="T189" s="148"/>
      <c r="U189" s="148"/>
      <c r="V189" s="148"/>
      <c r="W189" s="148"/>
      <c r="X189" s="148"/>
      <c r="Y189" s="148"/>
      <c r="Z189" s="148"/>
    </row>
    <row r="190" spans="1:26" x14ac:dyDescent="0.25">
      <c r="A190" s="230"/>
      <c r="B190" s="49"/>
      <c r="C190" s="128" t="s">
        <v>6312</v>
      </c>
      <c r="D190" s="153">
        <f t="shared" ref="D190:D202" si="14">IF(E190="Justificado",0,1)</f>
        <v>1</v>
      </c>
      <c r="E190" s="126">
        <v>1</v>
      </c>
      <c r="F190" s="126"/>
      <c r="G190" s="127"/>
      <c r="H190" s="253"/>
      <c r="I190" s="93"/>
      <c r="J190" s="230"/>
      <c r="K190" s="148"/>
      <c r="L190" s="148"/>
      <c r="M190" s="148"/>
      <c r="N190" s="148"/>
      <c r="O190" s="148"/>
      <c r="P190" s="148"/>
      <c r="Q190" s="148"/>
      <c r="R190" s="148"/>
      <c r="S190" s="148"/>
      <c r="T190" s="148"/>
      <c r="U190" s="148"/>
      <c r="V190" s="148"/>
      <c r="W190" s="148"/>
      <c r="X190" s="148"/>
      <c r="Y190" s="148"/>
      <c r="Z190" s="148"/>
    </row>
    <row r="191" spans="1:26" ht="24" x14ac:dyDescent="0.25">
      <c r="A191" s="230"/>
      <c r="B191" s="49"/>
      <c r="C191" s="128" t="s">
        <v>6313</v>
      </c>
      <c r="D191" s="153">
        <f t="shared" si="14"/>
        <v>1</v>
      </c>
      <c r="E191" s="126">
        <v>1</v>
      </c>
      <c r="F191" s="126"/>
      <c r="G191" s="127"/>
      <c r="H191" s="253"/>
      <c r="I191" s="93"/>
      <c r="J191" s="230"/>
      <c r="K191" s="148"/>
      <c r="L191" s="148"/>
      <c r="M191" s="148"/>
      <c r="N191" s="148"/>
      <c r="O191" s="148"/>
      <c r="P191" s="148"/>
      <c r="Q191" s="148"/>
      <c r="R191" s="148"/>
      <c r="S191" s="148"/>
      <c r="T191" s="148"/>
      <c r="U191" s="148"/>
      <c r="V191" s="148"/>
      <c r="W191" s="148"/>
      <c r="X191" s="148"/>
      <c r="Y191" s="148"/>
      <c r="Z191" s="148"/>
    </row>
    <row r="192" spans="1:26" x14ac:dyDescent="0.25">
      <c r="A192" s="230"/>
      <c r="B192" s="49"/>
      <c r="C192" s="124" t="s">
        <v>6314</v>
      </c>
      <c r="D192" s="153">
        <f t="shared" si="14"/>
        <v>1</v>
      </c>
      <c r="E192" s="126">
        <v>1</v>
      </c>
      <c r="F192" s="126"/>
      <c r="G192" s="127"/>
      <c r="H192" s="253"/>
      <c r="I192" s="93"/>
      <c r="J192" s="230"/>
      <c r="K192" s="148"/>
      <c r="L192" s="148"/>
      <c r="M192" s="148"/>
      <c r="N192" s="148"/>
      <c r="O192" s="148"/>
      <c r="P192" s="148"/>
      <c r="Q192" s="148"/>
      <c r="R192" s="148"/>
      <c r="S192" s="148"/>
      <c r="T192" s="148"/>
      <c r="U192" s="148"/>
      <c r="V192" s="148"/>
      <c r="W192" s="148"/>
      <c r="X192" s="148"/>
      <c r="Y192" s="148"/>
      <c r="Z192" s="148"/>
    </row>
    <row r="193" spans="1:26" ht="24" x14ac:dyDescent="0.25">
      <c r="A193" s="230"/>
      <c r="B193" s="49"/>
      <c r="C193" s="124" t="s">
        <v>6315</v>
      </c>
      <c r="D193" s="153">
        <f t="shared" si="14"/>
        <v>1</v>
      </c>
      <c r="E193" s="126">
        <v>1</v>
      </c>
      <c r="F193" s="126"/>
      <c r="G193" s="127"/>
      <c r="H193" s="253"/>
      <c r="I193" s="93"/>
      <c r="J193" s="230"/>
      <c r="K193" s="148"/>
      <c r="L193" s="148"/>
      <c r="M193" s="148"/>
      <c r="N193" s="148"/>
      <c r="O193" s="148"/>
      <c r="P193" s="148"/>
      <c r="Q193" s="148"/>
      <c r="R193" s="148"/>
      <c r="S193" s="148"/>
      <c r="T193" s="148"/>
      <c r="U193" s="148"/>
      <c r="V193" s="148"/>
      <c r="W193" s="148"/>
      <c r="X193" s="148"/>
      <c r="Y193" s="148"/>
      <c r="Z193" s="148"/>
    </row>
    <row r="194" spans="1:26" x14ac:dyDescent="0.25">
      <c r="A194" s="230"/>
      <c r="B194" s="49"/>
      <c r="C194" s="128" t="s">
        <v>6316</v>
      </c>
      <c r="D194" s="153">
        <f t="shared" si="14"/>
        <v>1</v>
      </c>
      <c r="E194" s="126">
        <v>1</v>
      </c>
      <c r="F194" s="126"/>
      <c r="G194" s="127"/>
      <c r="H194" s="253"/>
      <c r="I194" s="93"/>
      <c r="J194" s="230"/>
      <c r="K194" s="148"/>
      <c r="L194" s="148"/>
      <c r="M194" s="148"/>
      <c r="N194" s="148"/>
      <c r="O194" s="148"/>
      <c r="P194" s="148"/>
      <c r="Q194" s="148"/>
      <c r="R194" s="148"/>
      <c r="S194" s="148"/>
      <c r="T194" s="148"/>
      <c r="U194" s="148"/>
      <c r="V194" s="148"/>
      <c r="W194" s="148"/>
      <c r="X194" s="148"/>
      <c r="Y194" s="148"/>
      <c r="Z194" s="148"/>
    </row>
    <row r="195" spans="1:26" ht="72" x14ac:dyDescent="0.25">
      <c r="A195" s="230"/>
      <c r="B195" s="49"/>
      <c r="C195" s="128" t="s">
        <v>6317</v>
      </c>
      <c r="D195" s="153">
        <f t="shared" si="14"/>
        <v>1</v>
      </c>
      <c r="E195" s="126">
        <v>1</v>
      </c>
      <c r="F195" s="126"/>
      <c r="G195" s="127"/>
      <c r="H195" s="253"/>
      <c r="I195" s="93"/>
      <c r="J195" s="230"/>
      <c r="K195" s="148"/>
      <c r="L195" s="148"/>
      <c r="M195" s="148"/>
      <c r="N195" s="148"/>
      <c r="O195" s="148"/>
      <c r="P195" s="148"/>
      <c r="Q195" s="148"/>
      <c r="R195" s="148"/>
      <c r="S195" s="148"/>
      <c r="T195" s="148"/>
      <c r="U195" s="148"/>
      <c r="V195" s="148"/>
      <c r="W195" s="148"/>
      <c r="X195" s="148"/>
      <c r="Y195" s="148"/>
      <c r="Z195" s="148"/>
    </row>
    <row r="196" spans="1:26" ht="36" x14ac:dyDescent="0.25">
      <c r="A196" s="230"/>
      <c r="B196" s="49"/>
      <c r="C196" s="128" t="s">
        <v>6318</v>
      </c>
      <c r="D196" s="153">
        <f t="shared" si="14"/>
        <v>1</v>
      </c>
      <c r="E196" s="126">
        <v>1</v>
      </c>
      <c r="F196" s="126"/>
      <c r="G196" s="127"/>
      <c r="H196" s="253"/>
      <c r="I196" s="93"/>
      <c r="J196" s="230"/>
      <c r="K196" s="148"/>
      <c r="L196" s="148"/>
      <c r="M196" s="148"/>
      <c r="N196" s="148"/>
      <c r="O196" s="148"/>
      <c r="P196" s="148"/>
      <c r="Q196" s="148"/>
      <c r="R196" s="148"/>
      <c r="S196" s="148"/>
      <c r="T196" s="148"/>
      <c r="U196" s="148"/>
      <c r="V196" s="148"/>
      <c r="W196" s="148"/>
      <c r="X196" s="148"/>
      <c r="Y196" s="148"/>
      <c r="Z196" s="148"/>
    </row>
    <row r="197" spans="1:26" ht="36" x14ac:dyDescent="0.25">
      <c r="A197" s="230"/>
      <c r="B197" s="49"/>
      <c r="C197" s="128" t="s">
        <v>6319</v>
      </c>
      <c r="D197" s="153">
        <f t="shared" si="14"/>
        <v>1</v>
      </c>
      <c r="E197" s="126">
        <v>1</v>
      </c>
      <c r="F197" s="126"/>
      <c r="G197" s="127"/>
      <c r="H197" s="253"/>
      <c r="I197" s="93"/>
      <c r="J197" s="230"/>
      <c r="K197" s="148"/>
      <c r="L197" s="148"/>
      <c r="M197" s="148"/>
      <c r="N197" s="148"/>
      <c r="O197" s="148"/>
      <c r="P197" s="148"/>
      <c r="Q197" s="148"/>
      <c r="R197" s="148"/>
      <c r="S197" s="148"/>
      <c r="T197" s="148"/>
      <c r="U197" s="148"/>
      <c r="V197" s="148"/>
      <c r="W197" s="148"/>
      <c r="X197" s="148"/>
      <c r="Y197" s="148"/>
      <c r="Z197" s="148"/>
    </row>
    <row r="198" spans="1:26" ht="36" x14ac:dyDescent="0.25">
      <c r="A198" s="230"/>
      <c r="B198" s="49"/>
      <c r="C198" s="128" t="s">
        <v>6320</v>
      </c>
      <c r="D198" s="153">
        <f t="shared" si="14"/>
        <v>1</v>
      </c>
      <c r="E198" s="126">
        <v>1</v>
      </c>
      <c r="F198" s="126"/>
      <c r="G198" s="127"/>
      <c r="H198" s="253"/>
      <c r="I198" s="93"/>
      <c r="J198" s="230"/>
      <c r="K198" s="148"/>
      <c r="L198" s="148"/>
      <c r="M198" s="148"/>
      <c r="N198" s="148"/>
      <c r="O198" s="148"/>
      <c r="P198" s="148"/>
      <c r="Q198" s="148"/>
      <c r="R198" s="148"/>
      <c r="S198" s="148"/>
      <c r="T198" s="148"/>
      <c r="U198" s="148"/>
      <c r="V198" s="148"/>
      <c r="W198" s="148"/>
      <c r="X198" s="148"/>
      <c r="Y198" s="148"/>
      <c r="Z198" s="148"/>
    </row>
    <row r="199" spans="1:26" ht="24" x14ac:dyDescent="0.25">
      <c r="A199" s="230"/>
      <c r="B199" s="49"/>
      <c r="C199" s="128" t="s">
        <v>6321</v>
      </c>
      <c r="D199" s="153">
        <f t="shared" si="14"/>
        <v>1</v>
      </c>
      <c r="E199" s="126">
        <v>1</v>
      </c>
      <c r="F199" s="126"/>
      <c r="G199" s="127"/>
      <c r="H199" s="253"/>
      <c r="I199" s="93"/>
      <c r="J199" s="230"/>
      <c r="K199" s="148"/>
      <c r="L199" s="148"/>
      <c r="M199" s="148"/>
      <c r="N199" s="148"/>
      <c r="O199" s="148"/>
      <c r="P199" s="148"/>
      <c r="Q199" s="148"/>
      <c r="R199" s="148"/>
      <c r="S199" s="148"/>
      <c r="T199" s="148"/>
      <c r="U199" s="148"/>
      <c r="V199" s="148"/>
      <c r="W199" s="148"/>
      <c r="X199" s="148"/>
      <c r="Y199" s="148"/>
      <c r="Z199" s="148"/>
    </row>
    <row r="200" spans="1:26" x14ac:dyDescent="0.25">
      <c r="A200" s="230"/>
      <c r="B200" s="49"/>
      <c r="C200" s="128" t="s">
        <v>6322</v>
      </c>
      <c r="D200" s="153">
        <f t="shared" si="14"/>
        <v>1</v>
      </c>
      <c r="E200" s="126">
        <v>1</v>
      </c>
      <c r="F200" s="126"/>
      <c r="G200" s="127"/>
      <c r="H200" s="253"/>
      <c r="I200" s="129"/>
      <c r="J200" s="230"/>
      <c r="K200" s="148"/>
      <c r="L200" s="148"/>
      <c r="M200" s="148"/>
      <c r="N200" s="148"/>
      <c r="O200" s="148"/>
      <c r="P200" s="148"/>
      <c r="Q200" s="148"/>
      <c r="R200" s="148"/>
      <c r="S200" s="148"/>
      <c r="T200" s="148"/>
      <c r="U200" s="148"/>
      <c r="V200" s="148"/>
      <c r="W200" s="148"/>
      <c r="X200" s="148"/>
      <c r="Y200" s="148"/>
      <c r="Z200" s="148"/>
    </row>
    <row r="201" spans="1:26" ht="24" x14ac:dyDescent="0.25">
      <c r="A201" s="230"/>
      <c r="B201" s="49"/>
      <c r="C201" s="128" t="s">
        <v>6323</v>
      </c>
      <c r="D201" s="153">
        <f t="shared" si="14"/>
        <v>1</v>
      </c>
      <c r="E201" s="126">
        <v>1</v>
      </c>
      <c r="F201" s="126"/>
      <c r="G201" s="127"/>
      <c r="H201" s="253"/>
      <c r="I201" s="129"/>
      <c r="J201" s="230"/>
      <c r="K201" s="148"/>
      <c r="L201" s="148"/>
      <c r="M201" s="148"/>
      <c r="N201" s="148"/>
      <c r="O201" s="148"/>
      <c r="P201" s="148"/>
      <c r="Q201" s="148"/>
      <c r="R201" s="148"/>
      <c r="S201" s="148"/>
      <c r="T201" s="148"/>
      <c r="U201" s="148"/>
      <c r="V201" s="148"/>
      <c r="W201" s="148"/>
      <c r="X201" s="148"/>
      <c r="Y201" s="148"/>
      <c r="Z201" s="148"/>
    </row>
    <row r="202" spans="1:26" x14ac:dyDescent="0.25">
      <c r="A202" s="230"/>
      <c r="B202" s="49"/>
      <c r="C202" s="128" t="s">
        <v>6324</v>
      </c>
      <c r="D202" s="153">
        <f t="shared" si="14"/>
        <v>1</v>
      </c>
      <c r="E202" s="126">
        <v>1</v>
      </c>
      <c r="F202" s="126"/>
      <c r="G202" s="127"/>
      <c r="H202" s="253"/>
      <c r="I202" s="129"/>
      <c r="J202" s="230"/>
      <c r="K202" s="148"/>
      <c r="L202" s="148"/>
      <c r="M202" s="148"/>
      <c r="N202" s="148"/>
      <c r="O202" s="148"/>
      <c r="P202" s="148"/>
      <c r="Q202" s="148"/>
      <c r="R202" s="148"/>
      <c r="S202" s="148"/>
      <c r="T202" s="148"/>
      <c r="U202" s="148"/>
      <c r="V202" s="148"/>
      <c r="W202" s="148"/>
      <c r="X202" s="148"/>
      <c r="Y202" s="148"/>
      <c r="Z202" s="148"/>
    </row>
    <row r="203" spans="1:26" x14ac:dyDescent="0.25">
      <c r="A203" s="230"/>
      <c r="B203" s="49"/>
      <c r="C203" s="234"/>
      <c r="D203" s="253"/>
      <c r="E203" s="253"/>
      <c r="F203" s="253"/>
      <c r="G203" s="253"/>
      <c r="H203" s="253"/>
      <c r="I203" s="129"/>
      <c r="J203" s="230"/>
      <c r="K203" s="148"/>
      <c r="L203" s="148"/>
      <c r="M203" s="148"/>
      <c r="N203" s="148"/>
      <c r="O203" s="148"/>
      <c r="P203" s="148"/>
      <c r="Q203" s="148"/>
      <c r="R203" s="148"/>
      <c r="S203" s="148"/>
      <c r="T203" s="148"/>
      <c r="U203" s="148"/>
      <c r="V203" s="148"/>
      <c r="W203" s="148"/>
      <c r="X203" s="148"/>
      <c r="Y203" s="148"/>
      <c r="Z203" s="148"/>
    </row>
    <row r="204" spans="1:26" x14ac:dyDescent="0.25">
      <c r="A204" s="230"/>
      <c r="B204" s="49"/>
      <c r="C204" s="234" t="s">
        <v>1480</v>
      </c>
      <c r="D204" s="231"/>
      <c r="E204" s="253"/>
      <c r="F204" s="253"/>
      <c r="G204" s="253"/>
      <c r="H204" s="253"/>
      <c r="I204" s="129"/>
      <c r="J204" s="230"/>
      <c r="K204" s="148"/>
      <c r="L204" s="148"/>
      <c r="M204" s="148"/>
      <c r="N204" s="148"/>
      <c r="O204" s="148"/>
      <c r="P204" s="148"/>
      <c r="Q204" s="148"/>
      <c r="R204" s="148"/>
      <c r="S204" s="148"/>
      <c r="T204" s="148"/>
      <c r="U204" s="148"/>
      <c r="V204" s="148"/>
      <c r="W204" s="148"/>
      <c r="X204" s="148"/>
      <c r="Y204" s="148"/>
      <c r="Z204" s="148"/>
    </row>
    <row r="205" spans="1:26" x14ac:dyDescent="0.25">
      <c r="A205" s="230"/>
      <c r="B205" s="49"/>
      <c r="C205" s="232" t="s">
        <v>726</v>
      </c>
      <c r="D205" s="128"/>
      <c r="E205" s="231" t="s">
        <v>1485</v>
      </c>
      <c r="F205" s="231" t="s">
        <v>712</v>
      </c>
      <c r="G205" s="231" t="s">
        <v>1486</v>
      </c>
      <c r="H205" s="253"/>
      <c r="I205" s="129"/>
      <c r="J205" s="230"/>
      <c r="K205" s="148"/>
      <c r="L205" s="148"/>
      <c r="M205" s="148"/>
      <c r="N205" s="148"/>
      <c r="O205" s="148"/>
      <c r="P205" s="148"/>
      <c r="Q205" s="148"/>
      <c r="R205" s="148"/>
      <c r="S205" s="148"/>
      <c r="T205" s="148"/>
      <c r="U205" s="148"/>
      <c r="V205" s="148"/>
      <c r="W205" s="148"/>
      <c r="X205" s="148"/>
      <c r="Y205" s="148"/>
      <c r="Z205" s="148"/>
    </row>
    <row r="206" spans="1:26" x14ac:dyDescent="0.25">
      <c r="A206" s="230"/>
      <c r="B206" s="49"/>
      <c r="C206" s="130" t="s">
        <v>6325</v>
      </c>
      <c r="D206" s="153">
        <f t="shared" ref="D206:D214" si="15">IF(E206="Justificado",0,1)</f>
        <v>1</v>
      </c>
      <c r="E206" s="126">
        <v>1</v>
      </c>
      <c r="F206" s="126"/>
      <c r="G206" s="127"/>
      <c r="H206" s="253"/>
      <c r="I206" s="129"/>
      <c r="J206" s="230"/>
      <c r="K206" s="148"/>
      <c r="L206" s="148"/>
      <c r="M206" s="148"/>
      <c r="N206" s="148"/>
      <c r="O206" s="148"/>
      <c r="P206" s="148"/>
      <c r="Q206" s="148"/>
      <c r="R206" s="148"/>
      <c r="S206" s="148"/>
      <c r="T206" s="148"/>
      <c r="U206" s="148"/>
      <c r="V206" s="148"/>
      <c r="W206" s="148"/>
      <c r="X206" s="148"/>
      <c r="Y206" s="148"/>
      <c r="Z206" s="148"/>
    </row>
    <row r="207" spans="1:26" ht="36" x14ac:dyDescent="0.25">
      <c r="A207" s="230"/>
      <c r="B207" s="49"/>
      <c r="C207" s="124" t="s">
        <v>6326</v>
      </c>
      <c r="D207" s="153">
        <f t="shared" si="15"/>
        <v>1</v>
      </c>
      <c r="E207" s="126">
        <v>1</v>
      </c>
      <c r="F207" s="126"/>
      <c r="G207" s="127"/>
      <c r="H207" s="253"/>
      <c r="I207" s="129"/>
      <c r="J207" s="230"/>
      <c r="K207" s="148"/>
      <c r="L207" s="148"/>
      <c r="M207" s="148"/>
      <c r="N207" s="148"/>
      <c r="O207" s="148"/>
      <c r="P207" s="148"/>
      <c r="Q207" s="148"/>
      <c r="R207" s="148"/>
      <c r="S207" s="148"/>
      <c r="T207" s="148"/>
      <c r="U207" s="148"/>
      <c r="V207" s="148"/>
      <c r="W207" s="148"/>
      <c r="X207" s="148"/>
      <c r="Y207" s="148"/>
      <c r="Z207" s="148"/>
    </row>
    <row r="208" spans="1:26" ht="36" x14ac:dyDescent="0.25">
      <c r="A208" s="230"/>
      <c r="B208" s="49"/>
      <c r="C208" s="124" t="s">
        <v>6327</v>
      </c>
      <c r="D208" s="153">
        <f t="shared" si="15"/>
        <v>1</v>
      </c>
      <c r="E208" s="126">
        <v>1</v>
      </c>
      <c r="F208" s="126"/>
      <c r="G208" s="127"/>
      <c r="H208" s="253"/>
      <c r="I208" s="129"/>
      <c r="J208" s="230"/>
      <c r="K208" s="148"/>
      <c r="L208" s="148"/>
      <c r="M208" s="148"/>
      <c r="N208" s="148"/>
      <c r="O208" s="148"/>
      <c r="P208" s="148"/>
      <c r="Q208" s="148"/>
      <c r="R208" s="148"/>
      <c r="S208" s="148"/>
      <c r="T208" s="148"/>
      <c r="U208" s="148"/>
      <c r="V208" s="148"/>
      <c r="W208" s="148"/>
      <c r="X208" s="148"/>
      <c r="Y208" s="148"/>
      <c r="Z208" s="148"/>
    </row>
    <row r="209" spans="1:26" ht="36" x14ac:dyDescent="0.25">
      <c r="A209" s="230"/>
      <c r="B209" s="49"/>
      <c r="C209" s="124" t="s">
        <v>6328</v>
      </c>
      <c r="D209" s="153">
        <f t="shared" si="15"/>
        <v>1</v>
      </c>
      <c r="E209" s="126">
        <v>1</v>
      </c>
      <c r="F209" s="126"/>
      <c r="G209" s="127"/>
      <c r="H209" s="253"/>
      <c r="I209" s="129"/>
      <c r="J209" s="230"/>
      <c r="K209" s="148"/>
      <c r="L209" s="148"/>
      <c r="M209" s="148"/>
      <c r="N209" s="148"/>
      <c r="O209" s="148"/>
      <c r="P209" s="148"/>
      <c r="Q209" s="148"/>
      <c r="R209" s="148"/>
      <c r="S209" s="148"/>
      <c r="T209" s="148"/>
      <c r="U209" s="148"/>
      <c r="V209" s="148"/>
      <c r="W209" s="148"/>
      <c r="X209" s="148"/>
      <c r="Y209" s="148"/>
      <c r="Z209" s="148"/>
    </row>
    <row r="210" spans="1:26" ht="24" x14ac:dyDescent="0.25">
      <c r="A210" s="230"/>
      <c r="B210" s="49"/>
      <c r="C210" s="124" t="s">
        <v>6329</v>
      </c>
      <c r="D210" s="153">
        <f t="shared" si="15"/>
        <v>1</v>
      </c>
      <c r="E210" s="126">
        <v>1</v>
      </c>
      <c r="F210" s="126"/>
      <c r="G210" s="127"/>
      <c r="H210" s="253"/>
      <c r="I210" s="129"/>
      <c r="J210" s="230"/>
      <c r="K210" s="148"/>
      <c r="L210" s="148"/>
      <c r="M210" s="148"/>
      <c r="N210" s="148"/>
      <c r="O210" s="148"/>
      <c r="P210" s="148"/>
      <c r="Q210" s="148"/>
      <c r="R210" s="148"/>
      <c r="S210" s="148"/>
      <c r="T210" s="148"/>
      <c r="U210" s="148"/>
      <c r="V210" s="148"/>
      <c r="W210" s="148"/>
      <c r="X210" s="148"/>
      <c r="Y210" s="148"/>
      <c r="Z210" s="148"/>
    </row>
    <row r="211" spans="1:26" ht="24" x14ac:dyDescent="0.25">
      <c r="A211" s="230"/>
      <c r="B211" s="49"/>
      <c r="C211" s="124" t="s">
        <v>6330</v>
      </c>
      <c r="D211" s="153">
        <f t="shared" si="15"/>
        <v>1</v>
      </c>
      <c r="E211" s="126">
        <v>1</v>
      </c>
      <c r="F211" s="126"/>
      <c r="G211" s="127"/>
      <c r="H211" s="253"/>
      <c r="I211" s="129"/>
      <c r="J211" s="230"/>
      <c r="K211" s="148"/>
      <c r="L211" s="148"/>
      <c r="M211" s="148"/>
      <c r="N211" s="148"/>
      <c r="O211" s="148"/>
      <c r="P211" s="148"/>
      <c r="Q211" s="148"/>
      <c r="R211" s="148"/>
      <c r="S211" s="148"/>
      <c r="T211" s="148"/>
      <c r="U211" s="148"/>
      <c r="V211" s="148"/>
      <c r="W211" s="148"/>
      <c r="X211" s="148"/>
      <c r="Y211" s="148"/>
      <c r="Z211" s="148"/>
    </row>
    <row r="212" spans="1:26" ht="36" x14ac:dyDescent="0.25">
      <c r="A212" s="230"/>
      <c r="B212" s="49"/>
      <c r="C212" s="124" t="s">
        <v>6331</v>
      </c>
      <c r="D212" s="153">
        <f t="shared" si="15"/>
        <v>1</v>
      </c>
      <c r="E212" s="126">
        <v>1</v>
      </c>
      <c r="F212" s="126"/>
      <c r="G212" s="127"/>
      <c r="H212" s="253"/>
      <c r="I212" s="129"/>
      <c r="J212" s="230"/>
      <c r="K212" s="148"/>
      <c r="L212" s="148"/>
      <c r="M212" s="148"/>
      <c r="N212" s="148"/>
      <c r="O212" s="148"/>
      <c r="P212" s="148"/>
      <c r="Q212" s="148"/>
      <c r="R212" s="148"/>
      <c r="S212" s="148"/>
      <c r="T212" s="148"/>
      <c r="U212" s="148"/>
      <c r="V212" s="148"/>
      <c r="W212" s="148"/>
      <c r="X212" s="148"/>
      <c r="Y212" s="148"/>
      <c r="Z212" s="148"/>
    </row>
    <row r="213" spans="1:26" ht="36" x14ac:dyDescent="0.25">
      <c r="A213" s="230"/>
      <c r="B213" s="49"/>
      <c r="C213" s="130" t="s">
        <v>6332</v>
      </c>
      <c r="D213" s="153">
        <f t="shared" si="15"/>
        <v>1</v>
      </c>
      <c r="E213" s="126">
        <v>1</v>
      </c>
      <c r="F213" s="126"/>
      <c r="G213" s="127"/>
      <c r="H213" s="253"/>
      <c r="I213" s="129"/>
      <c r="J213" s="230"/>
      <c r="K213" s="148"/>
      <c r="L213" s="148"/>
      <c r="M213" s="148"/>
      <c r="N213" s="148"/>
      <c r="O213" s="148"/>
      <c r="P213" s="148"/>
      <c r="Q213" s="148"/>
      <c r="R213" s="148"/>
      <c r="S213" s="148"/>
      <c r="T213" s="148"/>
      <c r="U213" s="148"/>
      <c r="V213" s="148"/>
      <c r="W213" s="148"/>
      <c r="X213" s="148"/>
      <c r="Y213" s="148"/>
      <c r="Z213" s="148"/>
    </row>
    <row r="214" spans="1:26" x14ac:dyDescent="0.25">
      <c r="A214" s="230"/>
      <c r="B214" s="49"/>
      <c r="C214" s="124" t="s">
        <v>6333</v>
      </c>
      <c r="D214" s="153">
        <f t="shared" si="15"/>
        <v>1</v>
      </c>
      <c r="E214" s="126">
        <v>1</v>
      </c>
      <c r="F214" s="126"/>
      <c r="G214" s="127"/>
      <c r="H214" s="253"/>
      <c r="I214" s="129"/>
      <c r="J214" s="230"/>
      <c r="K214" s="148"/>
      <c r="L214" s="148"/>
      <c r="M214" s="148"/>
      <c r="N214" s="148"/>
      <c r="O214" s="148"/>
      <c r="P214" s="148"/>
      <c r="Q214" s="148"/>
      <c r="R214" s="148"/>
      <c r="S214" s="148"/>
      <c r="T214" s="148"/>
      <c r="U214" s="148"/>
      <c r="V214" s="148"/>
      <c r="W214" s="148"/>
      <c r="X214" s="148"/>
      <c r="Y214" s="148"/>
      <c r="Z214" s="148"/>
    </row>
    <row r="215" spans="1:26" x14ac:dyDescent="0.25">
      <c r="A215" s="230"/>
      <c r="B215" s="230"/>
      <c r="C215" s="256"/>
      <c r="D215" s="230"/>
      <c r="E215" s="230"/>
      <c r="F215" s="230"/>
      <c r="G215" s="230"/>
      <c r="H215" s="230"/>
      <c r="I215" s="230"/>
      <c r="J215" s="230"/>
      <c r="K215" s="148"/>
      <c r="L215" s="148"/>
      <c r="M215" s="148"/>
      <c r="N215" s="148"/>
      <c r="O215" s="148"/>
      <c r="P215" s="148"/>
      <c r="Q215" s="148"/>
      <c r="R215" s="148"/>
      <c r="S215" s="148"/>
      <c r="T215" s="148"/>
      <c r="U215" s="148"/>
      <c r="V215" s="148"/>
      <c r="W215" s="148"/>
      <c r="X215" s="148"/>
      <c r="Y215" s="148"/>
      <c r="Z215" s="148"/>
    </row>
    <row r="216" spans="1:26" x14ac:dyDescent="0.25">
      <c r="A216" s="230"/>
      <c r="B216" s="230"/>
      <c r="C216" s="256"/>
      <c r="D216" s="230"/>
      <c r="E216" s="230"/>
      <c r="F216" s="230"/>
      <c r="G216" s="230"/>
      <c r="H216" s="230"/>
      <c r="I216" s="230"/>
      <c r="J216" s="230"/>
      <c r="K216" s="148"/>
      <c r="L216" s="148"/>
      <c r="M216" s="148"/>
      <c r="N216" s="148"/>
      <c r="O216" s="148"/>
      <c r="P216" s="148"/>
      <c r="Q216" s="148"/>
      <c r="R216" s="148"/>
      <c r="S216" s="148"/>
      <c r="T216" s="148"/>
      <c r="U216" s="148"/>
      <c r="V216" s="148"/>
      <c r="W216" s="148"/>
      <c r="X216" s="148"/>
      <c r="Y216" s="148"/>
      <c r="Z216" s="148"/>
    </row>
    <row r="217" spans="1:26" x14ac:dyDescent="0.25">
      <c r="A217" s="230"/>
      <c r="B217" s="230"/>
      <c r="C217" s="256"/>
      <c r="D217" s="230"/>
      <c r="E217" s="230"/>
      <c r="F217" s="230"/>
      <c r="G217" s="230"/>
      <c r="H217" s="230"/>
      <c r="I217" s="230"/>
      <c r="J217" s="230"/>
      <c r="K217" s="148"/>
      <c r="L217" s="148"/>
      <c r="M217" s="148"/>
      <c r="N217" s="148"/>
      <c r="O217" s="148"/>
      <c r="P217" s="148"/>
      <c r="Q217" s="148"/>
      <c r="R217" s="148"/>
      <c r="S217" s="148"/>
      <c r="T217" s="148"/>
      <c r="U217" s="148"/>
      <c r="V217" s="148"/>
      <c r="W217" s="148"/>
      <c r="X217" s="148"/>
      <c r="Y217" s="148"/>
      <c r="Z217" s="148"/>
    </row>
    <row r="218" spans="1:26" x14ac:dyDescent="0.25">
      <c r="A218" s="230"/>
      <c r="B218" s="230"/>
      <c r="C218" s="256"/>
      <c r="D218" s="230"/>
      <c r="E218" s="230"/>
      <c r="F218" s="230"/>
      <c r="G218" s="230"/>
      <c r="H218" s="230"/>
      <c r="I218" s="230"/>
      <c r="J218" s="230"/>
      <c r="K218" s="148"/>
      <c r="L218" s="148"/>
      <c r="M218" s="148"/>
      <c r="N218" s="148"/>
      <c r="O218" s="148"/>
      <c r="P218" s="148"/>
      <c r="Q218" s="148"/>
      <c r="R218" s="148"/>
      <c r="S218" s="148"/>
      <c r="T218" s="148"/>
      <c r="U218" s="148"/>
      <c r="V218" s="148"/>
      <c r="W218" s="148"/>
      <c r="X218" s="148"/>
      <c r="Y218" s="148"/>
      <c r="Z218" s="148"/>
    </row>
    <row r="219" spans="1:26" x14ac:dyDescent="0.25">
      <c r="A219" s="230"/>
      <c r="B219" s="230"/>
      <c r="C219" s="256"/>
      <c r="D219" s="230"/>
      <c r="E219" s="230"/>
      <c r="F219" s="230"/>
      <c r="G219" s="230"/>
      <c r="H219" s="230"/>
      <c r="I219" s="230"/>
      <c r="J219" s="230"/>
      <c r="K219" s="148"/>
      <c r="L219" s="148"/>
      <c r="M219" s="148"/>
      <c r="N219" s="148"/>
      <c r="O219" s="148"/>
      <c r="P219" s="148"/>
      <c r="Q219" s="148"/>
      <c r="R219" s="148"/>
      <c r="S219" s="148"/>
      <c r="T219" s="148"/>
      <c r="U219" s="148"/>
      <c r="V219" s="148"/>
      <c r="W219" s="148"/>
      <c r="X219" s="148"/>
      <c r="Y219" s="148"/>
      <c r="Z219" s="148"/>
    </row>
    <row r="220" spans="1:26" x14ac:dyDescent="0.25">
      <c r="C220" s="256"/>
    </row>
    <row r="221" spans="1:26" x14ac:dyDescent="0.25">
      <c r="C221" s="256"/>
    </row>
  </sheetData>
  <sheetProtection sheet="1" objects="1" scenarios="1"/>
  <mergeCells count="10">
    <mergeCell ref="E114:G114"/>
    <mergeCell ref="B148:H148"/>
    <mergeCell ref="E155:G155"/>
    <mergeCell ref="C1:G1"/>
    <mergeCell ref="E24:G24"/>
    <mergeCell ref="C3:G3"/>
    <mergeCell ref="B17:H17"/>
    <mergeCell ref="B107:H107"/>
    <mergeCell ref="B67:H67"/>
    <mergeCell ref="E74:G74"/>
  </mergeCells>
  <hyperlinks>
    <hyperlink ref="A1" location="Google_Sheet_Link_353806714" display="Volver al índice"/>
  </hyperlinks>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
  <sheetViews>
    <sheetView workbookViewId="0">
      <pane ySplit="1" topLeftCell="A2" activePane="bottomLeft" state="frozen"/>
      <selection pane="bottomLeft" activeCell="C1" sqref="C1:G1 E9:E11 E19:E21 D28:D41 D46:D53 E64:E66 D73:D77 D82:D89"/>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3.8554687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ht="24.75" customHeight="1"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6334</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Específicos'!O12="NO","NA",AVERAGE(E19,E64))</f>
        <v>NA</v>
      </c>
      <c r="F9" s="239"/>
      <c r="G9" s="234"/>
      <c r="H9" s="234"/>
      <c r="I9" s="232"/>
      <c r="J9" s="233"/>
    </row>
    <row r="10" spans="1:26" ht="18.75" x14ac:dyDescent="0.25">
      <c r="A10" s="230"/>
      <c r="B10" s="240"/>
      <c r="C10" s="237" t="s">
        <v>1474</v>
      </c>
      <c r="D10" s="231"/>
      <c r="E10" s="238" t="str">
        <f>IF('Aplicabilidad Específicos'!O12="NO","NA",AVERAGE(E20,E65))</f>
        <v>NA</v>
      </c>
      <c r="F10" s="239"/>
      <c r="G10" s="231"/>
      <c r="H10" s="232"/>
      <c r="I10" s="232"/>
      <c r="J10" s="233"/>
    </row>
    <row r="11" spans="1:26" ht="18.75" x14ac:dyDescent="0.25">
      <c r="A11" s="234"/>
      <c r="B11" s="234"/>
      <c r="C11" s="237" t="s">
        <v>1475</v>
      </c>
      <c r="D11" s="234"/>
      <c r="E11" s="241" t="str">
        <f>IF('Aplicabilidad Específicos'!O12="NO","NA",AVERAGE(E21,E66))</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6335</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IF(SUM(D28:D41)=0,"NA",SUM(E28:E41)/SUM(D28:D41))</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IF(SUM(D28:D41)=0,"NA",SUM(E46:E53)/SUM(D46:D53))</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IF(SUM(D28:D41)=0,"NA",E19*0.6+E20*0.4)</f>
        <v>1</v>
      </c>
      <c r="F21" s="249"/>
      <c r="G21" s="235" t="s">
        <v>4551</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8" t="s">
        <v>1558</v>
      </c>
      <c r="D28" s="153">
        <f t="shared" ref="D28:D41"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x14ac:dyDescent="0.25">
      <c r="A29" s="230"/>
      <c r="B29" s="49"/>
      <c r="C29" s="128" t="s">
        <v>6336</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36" x14ac:dyDescent="0.25">
      <c r="A30" s="230"/>
      <c r="B30" s="49"/>
      <c r="C30" s="128" t="s">
        <v>6337</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ht="24" x14ac:dyDescent="0.25">
      <c r="A31" s="230"/>
      <c r="B31" s="49"/>
      <c r="C31" s="128" t="s">
        <v>6338</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ht="36" x14ac:dyDescent="0.25">
      <c r="A32" s="230"/>
      <c r="B32" s="49"/>
      <c r="C32" s="128" t="s">
        <v>6339</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24" x14ac:dyDescent="0.25">
      <c r="A33" s="230"/>
      <c r="B33" s="49"/>
      <c r="C33" s="128" t="s">
        <v>6340</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36" x14ac:dyDescent="0.25">
      <c r="A34" s="230"/>
      <c r="B34" s="49"/>
      <c r="C34" s="128" t="s">
        <v>6341</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36" x14ac:dyDescent="0.25">
      <c r="A35" s="230"/>
      <c r="B35" s="49"/>
      <c r="C35" s="128" t="s">
        <v>6342</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36" x14ac:dyDescent="0.25">
      <c r="A36" s="230"/>
      <c r="B36" s="49"/>
      <c r="C36" s="128" t="s">
        <v>6343</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36" x14ac:dyDescent="0.25">
      <c r="A37" s="230"/>
      <c r="B37" s="49"/>
      <c r="C37" s="128" t="s">
        <v>6344</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24" x14ac:dyDescent="0.25">
      <c r="A38" s="230"/>
      <c r="B38" s="49"/>
      <c r="C38" s="128" t="s">
        <v>6345</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28" t="s">
        <v>6346</v>
      </c>
      <c r="D39" s="153">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ht="36" x14ac:dyDescent="0.25">
      <c r="A40" s="230"/>
      <c r="B40" s="49"/>
      <c r="C40" s="128" t="s">
        <v>6347</v>
      </c>
      <c r="D40" s="153">
        <f t="shared" si="0"/>
        <v>1</v>
      </c>
      <c r="E40" s="126">
        <v>1</v>
      </c>
      <c r="F40" s="126"/>
      <c r="G40" s="127"/>
      <c r="H40" s="253"/>
      <c r="I40" s="129"/>
      <c r="J40" s="230"/>
      <c r="K40" s="148"/>
      <c r="L40" s="148"/>
      <c r="M40" s="148"/>
      <c r="N40" s="148"/>
      <c r="O40" s="148"/>
      <c r="P40" s="148"/>
      <c r="Q40" s="148"/>
      <c r="R40" s="148"/>
      <c r="S40" s="148"/>
      <c r="T40" s="148"/>
      <c r="U40" s="148"/>
      <c r="V40" s="148"/>
      <c r="W40" s="148"/>
      <c r="X40" s="148"/>
      <c r="Y40" s="148"/>
      <c r="Z40" s="148"/>
    </row>
    <row r="41" spans="1:26" ht="24" x14ac:dyDescent="0.25">
      <c r="A41" s="230"/>
      <c r="B41" s="49"/>
      <c r="C41" s="128" t="s">
        <v>6348</v>
      </c>
      <c r="D41" s="153">
        <f t="shared" si="0"/>
        <v>1</v>
      </c>
      <c r="E41" s="126">
        <v>1</v>
      </c>
      <c r="F41" s="126"/>
      <c r="G41" s="127"/>
      <c r="H41" s="253"/>
      <c r="I41" s="129"/>
      <c r="J41" s="230"/>
      <c r="K41" s="148"/>
      <c r="L41" s="148"/>
      <c r="M41" s="148"/>
      <c r="N41" s="148"/>
      <c r="O41" s="148"/>
      <c r="P41" s="148"/>
      <c r="Q41" s="148"/>
      <c r="R41" s="148"/>
      <c r="S41" s="148"/>
      <c r="T41" s="148"/>
      <c r="U41" s="148"/>
      <c r="V41" s="148"/>
      <c r="W41" s="148"/>
      <c r="X41" s="148"/>
      <c r="Y41" s="148"/>
      <c r="Z41" s="148"/>
    </row>
    <row r="42" spans="1:26" x14ac:dyDescent="0.25">
      <c r="A42" s="230"/>
      <c r="B42" s="49"/>
      <c r="C42" s="234"/>
      <c r="D42" s="253"/>
      <c r="E42" s="253"/>
      <c r="F42" s="253"/>
      <c r="G42" s="253"/>
      <c r="H42" s="253"/>
      <c r="I42" s="129"/>
      <c r="J42" s="230"/>
      <c r="K42" s="148"/>
      <c r="L42" s="148"/>
      <c r="M42" s="148"/>
      <c r="N42" s="148"/>
      <c r="O42" s="148"/>
      <c r="P42" s="148"/>
      <c r="Q42" s="148"/>
      <c r="R42" s="148"/>
      <c r="S42" s="148"/>
      <c r="T42" s="148"/>
      <c r="U42" s="148"/>
      <c r="V42" s="148"/>
      <c r="W42" s="148"/>
      <c r="X42" s="148"/>
      <c r="Y42" s="148"/>
      <c r="Z42" s="148"/>
    </row>
    <row r="43" spans="1:26" x14ac:dyDescent="0.25">
      <c r="A43" s="230"/>
      <c r="B43" s="49"/>
      <c r="C43" s="234" t="s">
        <v>1480</v>
      </c>
      <c r="D43" s="253"/>
      <c r="E43" s="253"/>
      <c r="F43" s="253"/>
      <c r="G43" s="253"/>
      <c r="H43" s="253"/>
      <c r="I43" s="129"/>
      <c r="J43" s="230"/>
      <c r="K43" s="148"/>
      <c r="L43" s="148"/>
      <c r="M43" s="148"/>
      <c r="N43" s="148"/>
      <c r="O43" s="148"/>
      <c r="P43" s="148"/>
      <c r="Q43" s="148"/>
      <c r="R43" s="148"/>
      <c r="S43" s="148"/>
      <c r="T43" s="148"/>
      <c r="U43" s="148"/>
      <c r="V43" s="148"/>
      <c r="W43" s="148"/>
      <c r="X43" s="148"/>
      <c r="Y43" s="148"/>
      <c r="Z43" s="148"/>
    </row>
    <row r="44" spans="1:26" x14ac:dyDescent="0.25">
      <c r="A44" s="230"/>
      <c r="B44" s="49"/>
      <c r="C44" s="234"/>
      <c r="D44" s="253"/>
      <c r="E44" s="253"/>
      <c r="F44" s="253"/>
      <c r="G44" s="253"/>
      <c r="H44" s="253"/>
      <c r="I44" s="129"/>
      <c r="J44" s="230"/>
      <c r="K44" s="148"/>
      <c r="L44" s="148"/>
      <c r="M44" s="148"/>
      <c r="N44" s="148"/>
      <c r="O44" s="148"/>
      <c r="P44" s="148"/>
      <c r="Q44" s="148"/>
      <c r="R44" s="148"/>
      <c r="S44" s="148"/>
      <c r="T44" s="148"/>
      <c r="U44" s="148"/>
      <c r="V44" s="148"/>
      <c r="W44" s="148"/>
      <c r="X44" s="148"/>
      <c r="Y44" s="148"/>
      <c r="Z44" s="148"/>
    </row>
    <row r="45" spans="1:26" x14ac:dyDescent="0.25">
      <c r="A45" s="230"/>
      <c r="B45" s="49"/>
      <c r="C45" s="232" t="s">
        <v>726</v>
      </c>
      <c r="D45" s="231"/>
      <c r="E45" s="231" t="s">
        <v>1485</v>
      </c>
      <c r="F45" s="231" t="s">
        <v>712</v>
      </c>
      <c r="G45" s="231" t="s">
        <v>1486</v>
      </c>
      <c r="H45" s="253"/>
      <c r="I45" s="129"/>
      <c r="J45" s="230"/>
      <c r="K45" s="148"/>
      <c r="L45" s="148"/>
      <c r="M45" s="148"/>
      <c r="N45" s="148"/>
      <c r="O45" s="148"/>
      <c r="P45" s="148"/>
      <c r="Q45" s="148"/>
      <c r="R45" s="148"/>
      <c r="S45" s="148"/>
      <c r="T45" s="148"/>
      <c r="U45" s="148"/>
      <c r="V45" s="148"/>
      <c r="W45" s="148"/>
      <c r="X45" s="148"/>
      <c r="Y45" s="148"/>
      <c r="Z45" s="148"/>
    </row>
    <row r="46" spans="1:26" x14ac:dyDescent="0.25">
      <c r="A46" s="230"/>
      <c r="B46" s="49"/>
      <c r="C46" s="128" t="s">
        <v>6349</v>
      </c>
      <c r="D46" s="153">
        <f t="shared" ref="D46:D53" si="1">IF(E46="Justificado",0,1)</f>
        <v>1</v>
      </c>
      <c r="E46" s="126">
        <v>1</v>
      </c>
      <c r="F46" s="126"/>
      <c r="G46" s="127"/>
      <c r="H46" s="253"/>
      <c r="I46" s="129"/>
      <c r="J46" s="230"/>
      <c r="K46" s="148"/>
      <c r="L46" s="148"/>
      <c r="M46" s="148"/>
      <c r="N46" s="148"/>
      <c r="O46" s="148"/>
      <c r="P46" s="148"/>
      <c r="Q46" s="148"/>
      <c r="R46" s="148"/>
      <c r="S46" s="148"/>
      <c r="T46" s="148"/>
      <c r="U46" s="148"/>
      <c r="V46" s="148"/>
      <c r="W46" s="148"/>
      <c r="X46" s="148"/>
      <c r="Y46" s="148"/>
      <c r="Z46" s="148"/>
    </row>
    <row r="47" spans="1:26" ht="36" x14ac:dyDescent="0.25">
      <c r="A47" s="230"/>
      <c r="B47" s="49"/>
      <c r="C47" s="128" t="s">
        <v>4118</v>
      </c>
      <c r="D47" s="153">
        <f t="shared" si="1"/>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36" x14ac:dyDescent="0.25">
      <c r="A48" s="230"/>
      <c r="B48" s="49"/>
      <c r="C48" s="128" t="s">
        <v>6350</v>
      </c>
      <c r="D48" s="153">
        <f t="shared" si="1"/>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ht="36" x14ac:dyDescent="0.25">
      <c r="A49" s="230"/>
      <c r="B49" s="49"/>
      <c r="C49" s="128" t="s">
        <v>4120</v>
      </c>
      <c r="D49" s="153">
        <f t="shared" si="1"/>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ht="24" x14ac:dyDescent="0.25">
      <c r="A50" s="230"/>
      <c r="B50" s="49"/>
      <c r="C50" s="128" t="s">
        <v>6351</v>
      </c>
      <c r="D50" s="153">
        <f t="shared" si="1"/>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24" x14ac:dyDescent="0.25">
      <c r="A51" s="230"/>
      <c r="B51" s="49"/>
      <c r="C51" s="128" t="s">
        <v>6352</v>
      </c>
      <c r="D51" s="153">
        <f t="shared" si="1"/>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36" x14ac:dyDescent="0.25">
      <c r="A52" s="230"/>
      <c r="B52" s="49"/>
      <c r="C52" s="128" t="s">
        <v>6353</v>
      </c>
      <c r="D52" s="153">
        <f t="shared" si="1"/>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x14ac:dyDescent="0.25">
      <c r="A53" s="230"/>
      <c r="B53" s="49"/>
      <c r="C53" s="128" t="s">
        <v>4147</v>
      </c>
      <c r="D53" s="153">
        <f t="shared" si="1"/>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x14ac:dyDescent="0.25">
      <c r="A54" s="230"/>
      <c r="B54" s="49"/>
      <c r="C54" s="234"/>
      <c r="D54" s="234"/>
      <c r="E54" s="253"/>
      <c r="F54" s="253"/>
      <c r="G54" s="253"/>
      <c r="H54" s="253"/>
      <c r="I54" s="129"/>
      <c r="J54" s="230"/>
      <c r="K54" s="148"/>
      <c r="L54" s="148"/>
      <c r="M54" s="148"/>
      <c r="N54" s="148"/>
      <c r="O54" s="148"/>
      <c r="P54" s="148"/>
      <c r="Q54" s="148"/>
      <c r="R54" s="148"/>
      <c r="S54" s="148"/>
      <c r="T54" s="148"/>
      <c r="U54" s="148"/>
      <c r="V54" s="148"/>
      <c r="W54" s="148"/>
      <c r="X54" s="148"/>
      <c r="Y54" s="148"/>
      <c r="Z54" s="148"/>
    </row>
    <row r="55" spans="1:26" x14ac:dyDescent="0.25">
      <c r="A55" s="230"/>
      <c r="B55" s="97"/>
      <c r="C55" s="254"/>
      <c r="D55" s="255"/>
      <c r="E55" s="255"/>
      <c r="F55" s="255"/>
      <c r="G55" s="255"/>
      <c r="H55" s="255"/>
      <c r="I55" s="98"/>
      <c r="J55" s="230"/>
      <c r="K55" s="148"/>
      <c r="L55" s="148"/>
      <c r="M55" s="148"/>
      <c r="N55" s="148"/>
      <c r="O55" s="148"/>
      <c r="P55" s="148"/>
      <c r="Q55" s="148"/>
      <c r="R55" s="148"/>
      <c r="S55" s="148"/>
      <c r="T55" s="148"/>
      <c r="U55" s="148"/>
      <c r="V55" s="148"/>
      <c r="W55" s="148"/>
      <c r="X55" s="148"/>
      <c r="Y55" s="148"/>
      <c r="Z55" s="148"/>
    </row>
    <row r="56" spans="1:26" x14ac:dyDescent="0.25">
      <c r="A56" s="230"/>
      <c r="B56" s="230"/>
      <c r="C56" s="256"/>
      <c r="D56" s="230"/>
      <c r="E56" s="230"/>
      <c r="F56" s="230"/>
      <c r="G56" s="230"/>
      <c r="H56" s="230"/>
      <c r="I56" s="230"/>
      <c r="J56" s="230"/>
      <c r="K56" s="148"/>
      <c r="L56" s="148"/>
      <c r="M56" s="148"/>
      <c r="N56" s="148"/>
      <c r="O56" s="148"/>
      <c r="P56" s="148"/>
      <c r="Q56" s="148"/>
      <c r="R56" s="148"/>
      <c r="S56" s="148"/>
      <c r="T56" s="148"/>
      <c r="U56" s="148"/>
      <c r="V56" s="148"/>
      <c r="W56" s="148"/>
      <c r="X56" s="148"/>
      <c r="Y56" s="148"/>
      <c r="Z56" s="148"/>
    </row>
    <row r="57" spans="1:26" x14ac:dyDescent="0.25">
      <c r="A57" s="230"/>
      <c r="B57" s="230"/>
      <c r="C57" s="256"/>
      <c r="D57" s="230"/>
      <c r="E57" s="230"/>
      <c r="F57" s="230"/>
      <c r="G57" s="230"/>
      <c r="H57" s="230"/>
      <c r="I57" s="230"/>
      <c r="J57" s="230"/>
      <c r="K57" s="148"/>
      <c r="L57" s="148"/>
      <c r="M57" s="148"/>
      <c r="N57" s="148"/>
      <c r="O57" s="148"/>
      <c r="P57" s="148"/>
      <c r="Q57" s="148"/>
      <c r="R57" s="148"/>
      <c r="S57" s="148"/>
      <c r="T57" s="148"/>
      <c r="U57" s="148"/>
      <c r="V57" s="148"/>
      <c r="W57" s="148"/>
      <c r="X57" s="148"/>
      <c r="Y57" s="148"/>
      <c r="Z57" s="148"/>
    </row>
    <row r="58" spans="1:26" x14ac:dyDescent="0.25">
      <c r="A58" s="230"/>
      <c r="B58" s="230"/>
      <c r="C58" s="256"/>
      <c r="D58" s="230"/>
      <c r="E58" s="230"/>
      <c r="F58" s="230"/>
      <c r="G58" s="230"/>
      <c r="H58" s="230"/>
      <c r="I58" s="230"/>
      <c r="J58" s="230"/>
      <c r="K58" s="148"/>
      <c r="L58" s="148"/>
      <c r="M58" s="148"/>
      <c r="N58" s="148"/>
      <c r="O58" s="148"/>
      <c r="P58" s="148"/>
      <c r="Q58" s="148"/>
      <c r="R58" s="148"/>
      <c r="S58" s="148"/>
      <c r="T58" s="148"/>
      <c r="U58" s="148"/>
      <c r="V58" s="148"/>
      <c r="W58" s="148"/>
      <c r="X58" s="148"/>
      <c r="Y58" s="148"/>
      <c r="Z58" s="148"/>
    </row>
    <row r="59" spans="1:26" x14ac:dyDescent="0.25">
      <c r="A59" s="230"/>
      <c r="B59" s="230"/>
      <c r="C59" s="256"/>
      <c r="D59" s="230"/>
      <c r="E59" s="230"/>
      <c r="F59" s="230"/>
      <c r="G59" s="230"/>
      <c r="H59" s="230"/>
      <c r="I59" s="230"/>
      <c r="J59" s="230"/>
      <c r="K59" s="148"/>
      <c r="L59" s="148"/>
      <c r="M59" s="148"/>
      <c r="N59" s="148"/>
      <c r="O59" s="148"/>
      <c r="P59" s="148"/>
      <c r="Q59" s="148"/>
      <c r="R59" s="148"/>
      <c r="S59" s="148"/>
      <c r="T59" s="148"/>
      <c r="U59" s="148"/>
      <c r="V59" s="148"/>
      <c r="W59" s="148"/>
      <c r="X59" s="148"/>
      <c r="Y59" s="148"/>
      <c r="Z59" s="148"/>
    </row>
    <row r="60" spans="1:26" x14ac:dyDescent="0.25">
      <c r="A60" s="230"/>
      <c r="B60" s="230"/>
      <c r="C60" s="256"/>
      <c r="D60" s="230"/>
      <c r="E60" s="230"/>
      <c r="F60" s="230"/>
      <c r="G60" s="230"/>
      <c r="H60" s="230"/>
      <c r="I60" s="230"/>
      <c r="J60" s="230"/>
      <c r="K60" s="148"/>
      <c r="L60" s="148"/>
      <c r="M60" s="148"/>
      <c r="N60" s="148"/>
      <c r="O60" s="148"/>
      <c r="P60" s="148"/>
      <c r="Q60" s="148"/>
      <c r="R60" s="148"/>
      <c r="S60" s="148"/>
      <c r="T60" s="148"/>
      <c r="U60" s="148"/>
      <c r="V60" s="148"/>
      <c r="W60" s="148"/>
      <c r="X60" s="148"/>
      <c r="Y60" s="148"/>
      <c r="Z60" s="148"/>
    </row>
    <row r="61" spans="1:26" x14ac:dyDescent="0.25">
      <c r="A61" s="230"/>
      <c r="B61" s="230"/>
      <c r="C61" s="256"/>
      <c r="D61" s="230"/>
      <c r="E61" s="230"/>
      <c r="F61" s="230"/>
      <c r="G61" s="230"/>
      <c r="H61" s="230"/>
      <c r="I61" s="230"/>
      <c r="J61" s="230"/>
      <c r="K61" s="148"/>
      <c r="L61" s="148"/>
      <c r="M61" s="148"/>
      <c r="N61" s="148"/>
      <c r="O61" s="148"/>
      <c r="P61" s="148"/>
      <c r="Q61" s="148"/>
      <c r="R61" s="148"/>
      <c r="S61" s="148"/>
      <c r="T61" s="148"/>
      <c r="U61" s="148"/>
      <c r="V61" s="148"/>
      <c r="W61" s="148"/>
      <c r="X61" s="148"/>
      <c r="Y61" s="148"/>
      <c r="Z61" s="148"/>
    </row>
    <row r="62" spans="1:26" ht="18.75" x14ac:dyDescent="0.25">
      <c r="A62" s="234"/>
      <c r="B62" s="407" t="s">
        <v>6354</v>
      </c>
      <c r="C62" s="408"/>
      <c r="D62" s="408"/>
      <c r="E62" s="408"/>
      <c r="F62" s="408"/>
      <c r="G62" s="408"/>
      <c r="H62" s="408"/>
      <c r="I62" s="243"/>
      <c r="J62" s="233"/>
      <c r="K62" s="105"/>
      <c r="L62" s="105"/>
      <c r="M62" s="105"/>
      <c r="N62" s="105"/>
      <c r="O62" s="105"/>
      <c r="P62" s="105"/>
      <c r="Q62" s="105"/>
      <c r="R62" s="105"/>
      <c r="S62" s="105"/>
      <c r="T62" s="105"/>
      <c r="U62" s="105"/>
      <c r="V62" s="105"/>
      <c r="W62" s="105"/>
      <c r="X62" s="105"/>
      <c r="Y62" s="105"/>
      <c r="Z62" s="105"/>
    </row>
    <row r="63" spans="1:26" x14ac:dyDescent="0.25">
      <c r="A63" s="234"/>
      <c r="B63" s="232"/>
      <c r="C63" s="232"/>
      <c r="D63" s="232"/>
      <c r="E63" s="232"/>
      <c r="F63" s="232"/>
      <c r="G63" s="232"/>
      <c r="H63" s="232"/>
      <c r="I63" s="232"/>
      <c r="J63" s="233"/>
      <c r="K63" s="105"/>
      <c r="L63" s="105"/>
      <c r="M63" s="105"/>
      <c r="N63" s="105"/>
      <c r="O63" s="105"/>
      <c r="P63" s="105"/>
      <c r="Q63" s="105"/>
      <c r="R63" s="105"/>
      <c r="S63" s="105"/>
      <c r="T63" s="105"/>
      <c r="U63" s="105"/>
      <c r="V63" s="105"/>
      <c r="W63" s="105"/>
      <c r="X63" s="105"/>
      <c r="Y63" s="105"/>
      <c r="Z63" s="105"/>
    </row>
    <row r="64" spans="1:26" x14ac:dyDescent="0.25">
      <c r="A64" s="234"/>
      <c r="B64" s="232"/>
      <c r="C64" s="244" t="s">
        <v>1478</v>
      </c>
      <c r="D64" s="244"/>
      <c r="E64" s="245">
        <f>IF(SUM(D73:D77)=0,"NA",SUM(E73:E77)/SUM(D73:D77))</f>
        <v>1</v>
      </c>
      <c r="F64" s="246"/>
      <c r="G64" s="248"/>
      <c r="H64" s="234"/>
      <c r="I64" s="232"/>
      <c r="J64" s="233"/>
      <c r="K64" s="105"/>
      <c r="L64" s="105"/>
      <c r="M64" s="105"/>
      <c r="N64" s="105"/>
      <c r="O64" s="105"/>
      <c r="P64" s="105"/>
      <c r="Q64" s="105"/>
      <c r="R64" s="105"/>
      <c r="S64" s="105"/>
      <c r="T64" s="105"/>
      <c r="U64" s="105"/>
      <c r="V64" s="105"/>
      <c r="W64" s="105"/>
      <c r="X64" s="105"/>
      <c r="Y64" s="105"/>
      <c r="Z64" s="105"/>
    </row>
    <row r="65" spans="1:26" x14ac:dyDescent="0.25">
      <c r="A65" s="234"/>
      <c r="B65" s="234"/>
      <c r="C65" s="244" t="s">
        <v>1480</v>
      </c>
      <c r="D65" s="244"/>
      <c r="E65" s="245">
        <f>IF(SUM(D73:D77)=0,"NA",SUM(E82:E89)/SUM(D82:D89))</f>
        <v>1</v>
      </c>
      <c r="F65" s="246"/>
      <c r="G65" s="248"/>
      <c r="H65" s="234"/>
      <c r="I65" s="232"/>
      <c r="J65" s="233"/>
      <c r="K65" s="105"/>
      <c r="L65" s="105"/>
      <c r="M65" s="105"/>
      <c r="N65" s="105"/>
      <c r="O65" s="105"/>
      <c r="P65" s="105"/>
      <c r="Q65" s="105"/>
      <c r="R65" s="105"/>
      <c r="S65" s="105"/>
      <c r="T65" s="105"/>
      <c r="U65" s="105"/>
      <c r="V65" s="105"/>
      <c r="W65" s="105"/>
      <c r="X65" s="105"/>
      <c r="Y65" s="105"/>
      <c r="Z65" s="105"/>
    </row>
    <row r="66" spans="1:26" x14ac:dyDescent="0.25">
      <c r="A66" s="234"/>
      <c r="B66" s="234"/>
      <c r="C66" s="244" t="s">
        <v>1482</v>
      </c>
      <c r="D66" s="244"/>
      <c r="E66" s="177">
        <f>IF(SUM(D73:D77)=0,"NA",E64*0.6+E65*0.4)</f>
        <v>1</v>
      </c>
      <c r="F66" s="249"/>
      <c r="G66" s="235" t="s">
        <v>4551</v>
      </c>
      <c r="H66" s="234"/>
      <c r="I66" s="232"/>
      <c r="J66" s="233"/>
      <c r="K66" s="105"/>
      <c r="L66" s="105"/>
      <c r="M66" s="105"/>
      <c r="N66" s="105"/>
      <c r="O66" s="105"/>
      <c r="P66" s="105"/>
      <c r="Q66" s="105"/>
      <c r="R66" s="105"/>
      <c r="S66" s="105"/>
      <c r="T66" s="105"/>
      <c r="U66" s="105"/>
      <c r="V66" s="105"/>
      <c r="W66" s="105"/>
      <c r="X66" s="105"/>
      <c r="Y66" s="105"/>
      <c r="Z66" s="105"/>
    </row>
    <row r="67" spans="1:26" x14ac:dyDescent="0.25">
      <c r="A67" s="234"/>
      <c r="B67" s="234"/>
      <c r="C67" s="234"/>
      <c r="D67" s="234"/>
      <c r="E67" s="236"/>
      <c r="F67" s="236"/>
      <c r="G67" s="234"/>
      <c r="H67" s="234"/>
      <c r="I67" s="232"/>
      <c r="J67" s="233"/>
      <c r="K67" s="105"/>
      <c r="L67" s="105"/>
      <c r="M67" s="105"/>
      <c r="N67" s="105"/>
      <c r="O67" s="105"/>
      <c r="P67" s="105"/>
      <c r="Q67" s="105"/>
      <c r="R67" s="105"/>
      <c r="S67" s="105"/>
      <c r="T67" s="105"/>
      <c r="U67" s="105"/>
      <c r="V67" s="105"/>
      <c r="W67" s="105"/>
      <c r="X67" s="105"/>
      <c r="Y67" s="105"/>
      <c r="Z67" s="105"/>
    </row>
    <row r="68" spans="1:26" x14ac:dyDescent="0.25">
      <c r="A68" s="230"/>
      <c r="B68" s="231"/>
      <c r="C68" s="232"/>
      <c r="D68" s="231"/>
      <c r="E68" s="231"/>
      <c r="F68" s="231"/>
      <c r="G68" s="231"/>
      <c r="H68" s="232"/>
      <c r="I68" s="232"/>
      <c r="J68" s="233"/>
      <c r="K68" s="148"/>
      <c r="L68" s="148"/>
      <c r="M68" s="148"/>
      <c r="N68" s="148"/>
      <c r="O68" s="148"/>
      <c r="P68" s="148"/>
      <c r="Q68" s="148"/>
      <c r="R68" s="148"/>
      <c r="S68" s="148"/>
      <c r="T68" s="148"/>
      <c r="U68" s="148"/>
      <c r="V68" s="148"/>
      <c r="W68" s="148"/>
      <c r="X68" s="148"/>
      <c r="Y68" s="148"/>
      <c r="Z68" s="148"/>
    </row>
    <row r="69" spans="1:26" x14ac:dyDescent="0.25">
      <c r="A69" s="230"/>
      <c r="B69" s="91"/>
      <c r="C69" s="251"/>
      <c r="D69" s="252"/>
      <c r="E69" s="409"/>
      <c r="F69" s="410"/>
      <c r="G69" s="410"/>
      <c r="H69" s="252"/>
      <c r="I69" s="92"/>
      <c r="J69" s="233"/>
      <c r="K69" s="148"/>
      <c r="L69" s="148"/>
      <c r="M69" s="148"/>
      <c r="N69" s="148"/>
      <c r="O69" s="148"/>
      <c r="P69" s="148"/>
      <c r="Q69" s="148"/>
      <c r="R69" s="148"/>
      <c r="S69" s="148"/>
      <c r="T69" s="148"/>
      <c r="U69" s="148"/>
      <c r="V69" s="148"/>
      <c r="W69" s="148"/>
      <c r="X69" s="148"/>
      <c r="Y69" s="148"/>
      <c r="Z69" s="148"/>
    </row>
    <row r="70" spans="1:26" x14ac:dyDescent="0.25">
      <c r="A70" s="230"/>
      <c r="B70" s="49"/>
      <c r="C70" s="234" t="s">
        <v>1484</v>
      </c>
      <c r="D70" s="253"/>
      <c r="E70" s="253"/>
      <c r="F70" s="253"/>
      <c r="G70" s="253"/>
      <c r="H70" s="253"/>
      <c r="I70" s="93"/>
      <c r="J70" s="233"/>
      <c r="K70" s="148"/>
      <c r="L70" s="148"/>
      <c r="M70" s="148"/>
      <c r="N70" s="148"/>
      <c r="O70" s="148"/>
      <c r="P70" s="148"/>
      <c r="Q70" s="148"/>
      <c r="R70" s="148"/>
      <c r="S70" s="148"/>
      <c r="T70" s="148"/>
      <c r="U70" s="148"/>
      <c r="V70" s="148"/>
      <c r="W70" s="148"/>
      <c r="X70" s="148"/>
      <c r="Y70" s="148"/>
      <c r="Z70" s="148"/>
    </row>
    <row r="71" spans="1:26" x14ac:dyDescent="0.25">
      <c r="A71" s="230"/>
      <c r="B71" s="123"/>
      <c r="C71" s="234"/>
      <c r="D71" s="253"/>
      <c r="E71" s="253"/>
      <c r="F71" s="253"/>
      <c r="G71" s="253"/>
      <c r="H71" s="253"/>
      <c r="I71" s="93"/>
      <c r="J71" s="233"/>
      <c r="K71" s="148"/>
      <c r="L71" s="148"/>
      <c r="M71" s="148"/>
      <c r="N71" s="148"/>
      <c r="O71" s="148"/>
      <c r="P71" s="148"/>
      <c r="Q71" s="148"/>
      <c r="R71" s="148"/>
      <c r="S71" s="148"/>
      <c r="T71" s="148"/>
      <c r="U71" s="148"/>
      <c r="V71" s="148"/>
      <c r="W71" s="148"/>
      <c r="X71" s="148"/>
      <c r="Y71" s="148"/>
      <c r="Z71" s="148"/>
    </row>
    <row r="72" spans="1:26" x14ac:dyDescent="0.25">
      <c r="A72" s="230"/>
      <c r="B72" s="123"/>
      <c r="C72" s="232" t="s">
        <v>726</v>
      </c>
      <c r="D72" s="231"/>
      <c r="E72" s="231" t="s">
        <v>1485</v>
      </c>
      <c r="F72" s="231" t="s">
        <v>712</v>
      </c>
      <c r="G72" s="231" t="s">
        <v>1486</v>
      </c>
      <c r="H72" s="253"/>
      <c r="I72" s="93"/>
      <c r="J72" s="233"/>
      <c r="K72" s="148"/>
      <c r="L72" s="148"/>
      <c r="M72" s="148"/>
      <c r="N72" s="148"/>
      <c r="O72" s="148"/>
      <c r="P72" s="148"/>
      <c r="Q72" s="148"/>
      <c r="R72" s="148"/>
      <c r="S72" s="148"/>
      <c r="T72" s="148"/>
      <c r="U72" s="148"/>
      <c r="V72" s="148"/>
      <c r="W72" s="148"/>
      <c r="X72" s="148"/>
      <c r="Y72" s="148"/>
      <c r="Z72" s="148"/>
    </row>
    <row r="73" spans="1:26" x14ac:dyDescent="0.25">
      <c r="A73" s="230"/>
      <c r="B73" s="49"/>
      <c r="C73" s="128" t="s">
        <v>1558</v>
      </c>
      <c r="D73" s="153">
        <f t="shared" ref="D73:D77" si="2">IF(E73="Justificado",0,1)</f>
        <v>1</v>
      </c>
      <c r="E73" s="126">
        <v>1</v>
      </c>
      <c r="F73" s="126"/>
      <c r="G73" s="127"/>
      <c r="H73" s="253"/>
      <c r="I73" s="93"/>
      <c r="J73" s="230"/>
      <c r="K73" s="148"/>
      <c r="L73" s="148"/>
      <c r="M73" s="148"/>
      <c r="N73" s="148"/>
      <c r="O73" s="148"/>
      <c r="P73" s="148"/>
      <c r="Q73" s="148"/>
      <c r="R73" s="148"/>
      <c r="S73" s="148"/>
      <c r="T73" s="148"/>
      <c r="U73" s="148"/>
      <c r="V73" s="148"/>
      <c r="W73" s="148"/>
      <c r="X73" s="148"/>
      <c r="Y73" s="148"/>
      <c r="Z73" s="148"/>
    </row>
    <row r="74" spans="1:26" x14ac:dyDescent="0.25">
      <c r="A74" s="230"/>
      <c r="B74" s="49"/>
      <c r="C74" s="128" t="s">
        <v>6355</v>
      </c>
      <c r="D74" s="153">
        <f t="shared" si="2"/>
        <v>1</v>
      </c>
      <c r="E74" s="126">
        <v>1</v>
      </c>
      <c r="F74" s="126"/>
      <c r="G74" s="127"/>
      <c r="H74" s="253"/>
      <c r="I74" s="93"/>
      <c r="J74" s="230"/>
      <c r="K74" s="148"/>
      <c r="L74" s="148"/>
      <c r="M74" s="148"/>
      <c r="N74" s="148"/>
      <c r="O74" s="148"/>
      <c r="P74" s="148"/>
      <c r="Q74" s="148"/>
      <c r="R74" s="148"/>
      <c r="S74" s="148"/>
      <c r="T74" s="148"/>
      <c r="U74" s="148"/>
      <c r="V74" s="148"/>
      <c r="W74" s="148"/>
      <c r="X74" s="148"/>
      <c r="Y74" s="148"/>
      <c r="Z74" s="148"/>
    </row>
    <row r="75" spans="1:26" ht="24" x14ac:dyDescent="0.25">
      <c r="A75" s="230"/>
      <c r="B75" s="49"/>
      <c r="C75" s="128" t="s">
        <v>6356</v>
      </c>
      <c r="D75" s="153">
        <f t="shared" si="2"/>
        <v>1</v>
      </c>
      <c r="E75" s="126">
        <v>1</v>
      </c>
      <c r="F75" s="126"/>
      <c r="G75" s="127"/>
      <c r="H75" s="253"/>
      <c r="I75" s="93"/>
      <c r="J75" s="230"/>
      <c r="K75" s="148"/>
      <c r="L75" s="148"/>
      <c r="M75" s="148"/>
      <c r="N75" s="148"/>
      <c r="O75" s="148"/>
      <c r="P75" s="148"/>
      <c r="Q75" s="148"/>
      <c r="R75" s="148"/>
      <c r="S75" s="148"/>
      <c r="T75" s="148"/>
      <c r="U75" s="148"/>
      <c r="V75" s="148"/>
      <c r="W75" s="148"/>
      <c r="X75" s="148"/>
      <c r="Y75" s="148"/>
      <c r="Z75" s="148"/>
    </row>
    <row r="76" spans="1:26" x14ac:dyDescent="0.25">
      <c r="A76" s="230"/>
      <c r="B76" s="49"/>
      <c r="C76" s="128" t="s">
        <v>6357</v>
      </c>
      <c r="D76" s="153">
        <f t="shared" si="2"/>
        <v>1</v>
      </c>
      <c r="E76" s="126">
        <v>1</v>
      </c>
      <c r="F76" s="126"/>
      <c r="G76" s="127"/>
      <c r="H76" s="253"/>
      <c r="I76" s="129"/>
      <c r="J76" s="230"/>
      <c r="K76" s="148"/>
      <c r="L76" s="148"/>
      <c r="M76" s="148"/>
      <c r="N76" s="148"/>
      <c r="O76" s="148"/>
      <c r="P76" s="148"/>
      <c r="Q76" s="148"/>
      <c r="R76" s="148"/>
      <c r="S76" s="148"/>
      <c r="T76" s="148"/>
      <c r="U76" s="148"/>
      <c r="V76" s="148"/>
      <c r="W76" s="148"/>
      <c r="X76" s="148"/>
      <c r="Y76" s="148"/>
      <c r="Z76" s="148"/>
    </row>
    <row r="77" spans="1:26" x14ac:dyDescent="0.25">
      <c r="A77" s="230"/>
      <c r="B77" s="49"/>
      <c r="C77" s="128" t="s">
        <v>6358</v>
      </c>
      <c r="D77" s="153">
        <f t="shared" si="2"/>
        <v>1</v>
      </c>
      <c r="E77" s="126">
        <v>1</v>
      </c>
      <c r="F77" s="126"/>
      <c r="G77" s="127"/>
      <c r="H77" s="253"/>
      <c r="I77" s="129"/>
      <c r="J77" s="230"/>
      <c r="K77" s="148"/>
      <c r="L77" s="148"/>
      <c r="M77" s="148"/>
      <c r="N77" s="148"/>
      <c r="O77" s="148"/>
      <c r="P77" s="148"/>
      <c r="Q77" s="148"/>
      <c r="R77" s="148"/>
      <c r="S77" s="148"/>
      <c r="T77" s="148"/>
      <c r="U77" s="148"/>
      <c r="V77" s="148"/>
      <c r="W77" s="148"/>
      <c r="X77" s="148"/>
      <c r="Y77" s="148"/>
      <c r="Z77" s="148"/>
    </row>
    <row r="78" spans="1:26" x14ac:dyDescent="0.25">
      <c r="A78" s="230"/>
      <c r="B78" s="49"/>
      <c r="C78" s="234"/>
      <c r="D78" s="253"/>
      <c r="E78" s="253"/>
      <c r="F78" s="253"/>
      <c r="G78" s="253"/>
      <c r="H78" s="253"/>
      <c r="I78" s="129"/>
      <c r="J78" s="230"/>
      <c r="K78" s="148"/>
      <c r="L78" s="148"/>
      <c r="M78" s="148"/>
      <c r="N78" s="148"/>
      <c r="O78" s="148"/>
      <c r="P78" s="148"/>
      <c r="Q78" s="148"/>
      <c r="R78" s="148"/>
      <c r="S78" s="148"/>
      <c r="T78" s="148"/>
      <c r="U78" s="148"/>
      <c r="V78" s="148"/>
      <c r="W78" s="148"/>
      <c r="X78" s="148"/>
      <c r="Y78" s="148"/>
      <c r="Z78" s="148"/>
    </row>
    <row r="79" spans="1:26" x14ac:dyDescent="0.25">
      <c r="A79" s="230"/>
      <c r="B79" s="49"/>
      <c r="C79" s="234" t="s">
        <v>1480</v>
      </c>
      <c r="D79" s="253"/>
      <c r="E79" s="253"/>
      <c r="F79" s="253"/>
      <c r="G79" s="253"/>
      <c r="H79" s="253"/>
      <c r="I79" s="129"/>
      <c r="J79" s="230"/>
      <c r="K79" s="148"/>
      <c r="L79" s="148"/>
      <c r="M79" s="148"/>
      <c r="N79" s="148"/>
      <c r="O79" s="148"/>
      <c r="P79" s="148"/>
      <c r="Q79" s="148"/>
      <c r="R79" s="148"/>
      <c r="S79" s="148"/>
      <c r="T79" s="148"/>
      <c r="U79" s="148"/>
      <c r="V79" s="148"/>
      <c r="W79" s="148"/>
      <c r="X79" s="148"/>
      <c r="Y79" s="148"/>
      <c r="Z79" s="148"/>
    </row>
    <row r="80" spans="1:26" x14ac:dyDescent="0.25">
      <c r="A80" s="230"/>
      <c r="B80" s="49"/>
      <c r="C80" s="234"/>
      <c r="D80" s="253"/>
      <c r="E80" s="253"/>
      <c r="F80" s="253"/>
      <c r="G80" s="253"/>
      <c r="H80" s="253"/>
      <c r="I80" s="129"/>
      <c r="J80" s="230"/>
      <c r="K80" s="148"/>
      <c r="L80" s="148"/>
      <c r="M80" s="148"/>
      <c r="N80" s="148"/>
      <c r="O80" s="148"/>
      <c r="P80" s="148"/>
      <c r="Q80" s="148"/>
      <c r="R80" s="148"/>
      <c r="S80" s="148"/>
      <c r="T80" s="148"/>
      <c r="U80" s="148"/>
      <c r="V80" s="148"/>
      <c r="W80" s="148"/>
      <c r="X80" s="148"/>
      <c r="Y80" s="148"/>
      <c r="Z80" s="148"/>
    </row>
    <row r="81" spans="1:26" x14ac:dyDescent="0.25">
      <c r="A81" s="230"/>
      <c r="B81" s="49"/>
      <c r="C81" s="232" t="s">
        <v>726</v>
      </c>
      <c r="D81" s="231"/>
      <c r="E81" s="231" t="s">
        <v>1485</v>
      </c>
      <c r="F81" s="231" t="s">
        <v>712</v>
      </c>
      <c r="G81" s="231" t="s">
        <v>1486</v>
      </c>
      <c r="H81" s="253"/>
      <c r="I81" s="129"/>
      <c r="J81" s="230"/>
      <c r="K81" s="148"/>
      <c r="L81" s="148"/>
      <c r="M81" s="148"/>
      <c r="N81" s="148"/>
      <c r="O81" s="148"/>
      <c r="P81" s="148"/>
      <c r="Q81" s="148"/>
      <c r="R81" s="148"/>
      <c r="S81" s="148"/>
      <c r="T81" s="148"/>
      <c r="U81" s="148"/>
      <c r="V81" s="148"/>
      <c r="W81" s="148"/>
      <c r="X81" s="148"/>
      <c r="Y81" s="148"/>
      <c r="Z81" s="148"/>
    </row>
    <row r="82" spans="1:26" x14ac:dyDescent="0.25">
      <c r="A82" s="230"/>
      <c r="B82" s="49"/>
      <c r="C82" s="128" t="s">
        <v>6359</v>
      </c>
      <c r="D82" s="153">
        <f t="shared" ref="D82:D89" si="3">IF(E82="Justificado",0,1)</f>
        <v>1</v>
      </c>
      <c r="E82" s="126">
        <v>1</v>
      </c>
      <c r="F82" s="126"/>
      <c r="G82" s="127"/>
      <c r="H82" s="253"/>
      <c r="I82" s="129"/>
      <c r="J82" s="230"/>
      <c r="K82" s="148"/>
      <c r="L82" s="148"/>
      <c r="M82" s="148"/>
      <c r="N82" s="148"/>
      <c r="O82" s="148"/>
      <c r="P82" s="148"/>
      <c r="Q82" s="148"/>
      <c r="R82" s="148"/>
      <c r="S82" s="148"/>
      <c r="T82" s="148"/>
      <c r="U82" s="148"/>
      <c r="V82" s="148"/>
      <c r="W82" s="148"/>
      <c r="X82" s="148"/>
      <c r="Y82" s="148"/>
      <c r="Z82" s="148"/>
    </row>
    <row r="83" spans="1:26" ht="36" x14ac:dyDescent="0.25">
      <c r="A83" s="230"/>
      <c r="B83" s="49"/>
      <c r="C83" s="128" t="s">
        <v>4669</v>
      </c>
      <c r="D83" s="153">
        <f t="shared" si="3"/>
        <v>1</v>
      </c>
      <c r="E83" s="126">
        <v>1</v>
      </c>
      <c r="F83" s="126"/>
      <c r="G83" s="127"/>
      <c r="H83" s="253"/>
      <c r="I83" s="129"/>
      <c r="J83" s="230"/>
      <c r="K83" s="148"/>
      <c r="L83" s="148"/>
      <c r="M83" s="148"/>
      <c r="N83" s="148"/>
      <c r="O83" s="148"/>
      <c r="P83" s="148"/>
      <c r="Q83" s="148"/>
      <c r="R83" s="148"/>
      <c r="S83" s="148"/>
      <c r="T83" s="148"/>
      <c r="U83" s="148"/>
      <c r="V83" s="148"/>
      <c r="W83" s="148"/>
      <c r="X83" s="148"/>
      <c r="Y83" s="148"/>
      <c r="Z83" s="148"/>
    </row>
    <row r="84" spans="1:26" ht="36" x14ac:dyDescent="0.25">
      <c r="A84" s="230"/>
      <c r="B84" s="49"/>
      <c r="C84" s="128" t="s">
        <v>6360</v>
      </c>
      <c r="D84" s="153">
        <f t="shared" si="3"/>
        <v>1</v>
      </c>
      <c r="E84" s="126">
        <v>1</v>
      </c>
      <c r="F84" s="126"/>
      <c r="G84" s="127"/>
      <c r="H84" s="253"/>
      <c r="I84" s="129"/>
      <c r="J84" s="230"/>
      <c r="K84" s="148"/>
      <c r="L84" s="148"/>
      <c r="M84" s="148"/>
      <c r="N84" s="148"/>
      <c r="O84" s="148"/>
      <c r="P84" s="148"/>
      <c r="Q84" s="148"/>
      <c r="R84" s="148"/>
      <c r="S84" s="148"/>
      <c r="T84" s="148"/>
      <c r="U84" s="148"/>
      <c r="V84" s="148"/>
      <c r="W84" s="148"/>
      <c r="X84" s="148"/>
      <c r="Y84" s="148"/>
      <c r="Z84" s="148"/>
    </row>
    <row r="85" spans="1:26" ht="24" x14ac:dyDescent="0.25">
      <c r="A85" s="230"/>
      <c r="B85" s="49"/>
      <c r="C85" s="128" t="s">
        <v>4671</v>
      </c>
      <c r="D85" s="153">
        <f t="shared" si="3"/>
        <v>1</v>
      </c>
      <c r="E85" s="126">
        <v>1</v>
      </c>
      <c r="F85" s="126"/>
      <c r="G85" s="127"/>
      <c r="H85" s="253"/>
      <c r="I85" s="129"/>
      <c r="J85" s="230"/>
      <c r="K85" s="148"/>
      <c r="L85" s="148"/>
      <c r="M85" s="148"/>
      <c r="N85" s="148"/>
      <c r="O85" s="148"/>
      <c r="P85" s="148"/>
      <c r="Q85" s="148"/>
      <c r="R85" s="148"/>
      <c r="S85" s="148"/>
      <c r="T85" s="148"/>
      <c r="U85" s="148"/>
      <c r="V85" s="148"/>
      <c r="W85" s="148"/>
      <c r="X85" s="148"/>
      <c r="Y85" s="148"/>
      <c r="Z85" s="148"/>
    </row>
    <row r="86" spans="1:26" ht="24" x14ac:dyDescent="0.25">
      <c r="A86" s="230"/>
      <c r="B86" s="49"/>
      <c r="C86" s="128" t="s">
        <v>6361</v>
      </c>
      <c r="D86" s="153">
        <f t="shared" si="3"/>
        <v>1</v>
      </c>
      <c r="E86" s="126">
        <v>1</v>
      </c>
      <c r="F86" s="126"/>
      <c r="G86" s="127"/>
      <c r="H86" s="253"/>
      <c r="I86" s="129"/>
      <c r="J86" s="230"/>
      <c r="K86" s="148"/>
      <c r="L86" s="148"/>
      <c r="M86" s="148"/>
      <c r="N86" s="148"/>
      <c r="O86" s="148"/>
      <c r="P86" s="148"/>
      <c r="Q86" s="148"/>
      <c r="R86" s="148"/>
      <c r="S86" s="148"/>
      <c r="T86" s="148"/>
      <c r="U86" s="148"/>
      <c r="V86" s="148"/>
      <c r="W86" s="148"/>
      <c r="X86" s="148"/>
      <c r="Y86" s="148"/>
      <c r="Z86" s="148"/>
    </row>
    <row r="87" spans="1:26" ht="24" x14ac:dyDescent="0.25">
      <c r="A87" s="230"/>
      <c r="B87" s="49"/>
      <c r="C87" s="128" t="s">
        <v>6362</v>
      </c>
      <c r="D87" s="153">
        <f t="shared" si="3"/>
        <v>1</v>
      </c>
      <c r="E87" s="126">
        <v>1</v>
      </c>
      <c r="F87" s="126"/>
      <c r="G87" s="127"/>
      <c r="H87" s="253"/>
      <c r="I87" s="129"/>
      <c r="J87" s="230"/>
      <c r="K87" s="148"/>
      <c r="L87" s="148"/>
      <c r="M87" s="148"/>
      <c r="N87" s="148"/>
      <c r="O87" s="148"/>
      <c r="P87" s="148"/>
      <c r="Q87" s="148"/>
      <c r="R87" s="148"/>
      <c r="S87" s="148"/>
      <c r="T87" s="148"/>
      <c r="U87" s="148"/>
      <c r="V87" s="148"/>
      <c r="W87" s="148"/>
      <c r="X87" s="148"/>
      <c r="Y87" s="148"/>
      <c r="Z87" s="148"/>
    </row>
    <row r="88" spans="1:26" ht="36" x14ac:dyDescent="0.25">
      <c r="A88" s="230"/>
      <c r="B88" s="49"/>
      <c r="C88" s="128" t="s">
        <v>6363</v>
      </c>
      <c r="D88" s="153">
        <f t="shared" si="3"/>
        <v>1</v>
      </c>
      <c r="E88" s="126">
        <v>1</v>
      </c>
      <c r="F88" s="126"/>
      <c r="G88" s="127"/>
      <c r="H88" s="253"/>
      <c r="I88" s="129"/>
      <c r="J88" s="230"/>
      <c r="K88" s="148"/>
      <c r="L88" s="148"/>
      <c r="M88" s="148"/>
      <c r="N88" s="148"/>
      <c r="O88" s="148"/>
      <c r="P88" s="148"/>
      <c r="Q88" s="148"/>
      <c r="R88" s="148"/>
      <c r="S88" s="148"/>
      <c r="T88" s="148"/>
      <c r="U88" s="148"/>
      <c r="V88" s="148"/>
      <c r="W88" s="148"/>
      <c r="X88" s="148"/>
      <c r="Y88" s="148"/>
      <c r="Z88" s="148"/>
    </row>
    <row r="89" spans="1:26" x14ac:dyDescent="0.25">
      <c r="A89" s="230"/>
      <c r="B89" s="49"/>
      <c r="C89" s="128" t="s">
        <v>3162</v>
      </c>
      <c r="D89" s="153">
        <f t="shared" si="3"/>
        <v>1</v>
      </c>
      <c r="E89" s="126">
        <v>1</v>
      </c>
      <c r="F89" s="126"/>
      <c r="G89" s="127"/>
      <c r="H89" s="253"/>
      <c r="I89" s="129"/>
      <c r="J89" s="230"/>
      <c r="K89" s="148"/>
      <c r="L89" s="148"/>
      <c r="M89" s="148"/>
      <c r="N89" s="148"/>
      <c r="O89" s="148"/>
      <c r="P89" s="148"/>
      <c r="Q89" s="148"/>
      <c r="R89" s="148"/>
      <c r="S89" s="148"/>
      <c r="T89" s="148"/>
      <c r="U89" s="148"/>
      <c r="V89" s="148"/>
      <c r="W89" s="148"/>
      <c r="X89" s="148"/>
      <c r="Y89" s="148"/>
      <c r="Z89" s="148"/>
    </row>
    <row r="90" spans="1:26" x14ac:dyDescent="0.25">
      <c r="A90" s="230"/>
      <c r="B90" s="49"/>
      <c r="C90" s="234"/>
      <c r="D90" s="234"/>
      <c r="E90" s="253"/>
      <c r="F90" s="253"/>
      <c r="G90" s="253"/>
      <c r="H90" s="253"/>
      <c r="I90" s="129"/>
      <c r="J90" s="230"/>
      <c r="K90" s="148"/>
      <c r="L90" s="148"/>
      <c r="M90" s="148"/>
      <c r="N90" s="148"/>
      <c r="O90" s="148"/>
      <c r="P90" s="148"/>
      <c r="Q90" s="148"/>
      <c r="R90" s="148"/>
      <c r="S90" s="148"/>
      <c r="T90" s="148"/>
      <c r="U90" s="148"/>
      <c r="V90" s="148"/>
      <c r="W90" s="148"/>
      <c r="X90" s="148"/>
      <c r="Y90" s="148"/>
      <c r="Z90" s="148"/>
    </row>
    <row r="91" spans="1:26" x14ac:dyDescent="0.25">
      <c r="A91" s="230"/>
      <c r="B91" s="97"/>
      <c r="C91" s="254"/>
      <c r="D91" s="255"/>
      <c r="E91" s="255"/>
      <c r="F91" s="255"/>
      <c r="G91" s="255"/>
      <c r="H91" s="255"/>
      <c r="I91" s="98"/>
      <c r="J91" s="230"/>
      <c r="K91" s="148"/>
      <c r="L91" s="148"/>
      <c r="M91" s="148"/>
      <c r="N91" s="148"/>
      <c r="O91" s="148"/>
      <c r="P91" s="148"/>
      <c r="Q91" s="148"/>
      <c r="R91" s="148"/>
      <c r="S91" s="148"/>
      <c r="T91" s="148"/>
      <c r="U91" s="148"/>
      <c r="V91" s="148"/>
      <c r="W91" s="148"/>
      <c r="X91" s="148"/>
      <c r="Y91" s="148"/>
      <c r="Z91" s="148"/>
    </row>
    <row r="92" spans="1:26" x14ac:dyDescent="0.25">
      <c r="A92" s="230"/>
      <c r="B92" s="230"/>
      <c r="C92" s="256"/>
      <c r="D92" s="230"/>
      <c r="E92" s="230"/>
      <c r="F92" s="230"/>
      <c r="G92" s="230"/>
      <c r="H92" s="230"/>
      <c r="I92" s="230"/>
      <c r="J92" s="230"/>
      <c r="K92" s="148"/>
      <c r="L92" s="148"/>
      <c r="M92" s="148"/>
      <c r="N92" s="148"/>
      <c r="O92" s="148"/>
      <c r="P92" s="148"/>
      <c r="Q92" s="148"/>
      <c r="R92" s="148"/>
      <c r="S92" s="148"/>
      <c r="T92" s="148"/>
      <c r="U92" s="148"/>
      <c r="V92" s="148"/>
      <c r="W92" s="148"/>
      <c r="X92" s="148"/>
      <c r="Y92" s="148"/>
      <c r="Z92" s="148"/>
    </row>
    <row r="93" spans="1:26" x14ac:dyDescent="0.25">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x14ac:dyDescent="0.25">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x14ac:dyDescent="0.25">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x14ac:dyDescent="0.25">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x14ac:dyDescent="0.25">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sheetData>
  <sheetProtection sheet="1" objects="1" scenarios="1"/>
  <mergeCells count="6">
    <mergeCell ref="E69:G69"/>
    <mergeCell ref="C1:G1"/>
    <mergeCell ref="C3:G3"/>
    <mergeCell ref="B17:H17"/>
    <mergeCell ref="E24:G24"/>
    <mergeCell ref="B62:H62"/>
  </mergeCells>
  <hyperlinks>
    <hyperlink ref="A1" location="Google_Sheet_Link_396794561" display="Volver al índice"/>
  </hyperlinks>
  <pageMargins left="0.7" right="0.7" top="0.75" bottom="0.75" header="0" footer="0"/>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workbookViewId="0">
      <pane ySplit="1" topLeftCell="A2" activePane="bottomLeft" state="frozen"/>
      <selection pane="bottomLeft" activeCell="C1" sqref="C1:G1 E9:E11 E19:E21 D28:D48 D53:D60"/>
    </sheetView>
  </sheetViews>
  <sheetFormatPr baseColWidth="10" defaultColWidth="14.42578125" defaultRowHeight="15" x14ac:dyDescent="0.25"/>
  <cols>
    <col min="1" max="1" width="9.7109375" style="48" customWidth="1"/>
    <col min="2" max="2" width="10.42578125" style="48" customWidth="1"/>
    <col min="3" max="3" width="60.42578125" style="48" customWidth="1"/>
    <col min="4" max="4" width="3.8554687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ht="24.75" customHeight="1"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6364</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Específicos'!O14="NO","NA",AVERAGE(E19))</f>
        <v>NA</v>
      </c>
      <c r="F9" s="239"/>
      <c r="G9" s="234"/>
      <c r="H9" s="234"/>
      <c r="I9" s="232"/>
      <c r="J9" s="233"/>
    </row>
    <row r="10" spans="1:26" ht="18.75" x14ac:dyDescent="0.25">
      <c r="A10" s="230"/>
      <c r="B10" s="240"/>
      <c r="C10" s="237" t="s">
        <v>1474</v>
      </c>
      <c r="D10" s="231"/>
      <c r="E10" s="238" t="str">
        <f>IF('Aplicabilidad Específicos'!O14="NO","NA",AVERAGE(E20))</f>
        <v>NA</v>
      </c>
      <c r="F10" s="239"/>
      <c r="G10" s="231"/>
      <c r="H10" s="232"/>
      <c r="I10" s="232"/>
      <c r="J10" s="233"/>
    </row>
    <row r="11" spans="1:26" ht="18.75" x14ac:dyDescent="0.25">
      <c r="A11" s="234"/>
      <c r="B11" s="234"/>
      <c r="C11" s="237" t="s">
        <v>1475</v>
      </c>
      <c r="D11" s="234"/>
      <c r="E11" s="241" t="str">
        <f>IF('Aplicabilidad Específicos'!O14="NO","NA",AVERAGE(E21))</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3702</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IF(SUM(D28:D48)=0,"NA",SUM(E28:E48)/SUM(D28:D48))</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IF(SUM(D28:D48)=0,"NA",SUM(E53:E60)/SUM(D53:D60))</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IF(SUM(D28:D48)=0,"NA",E19*0.6+E20*0.4)</f>
        <v>1</v>
      </c>
      <c r="F21" s="249"/>
      <c r="G21" s="235" t="s">
        <v>3885</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8" t="s">
        <v>1558</v>
      </c>
      <c r="D28" s="153">
        <f t="shared" ref="D28:D48"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x14ac:dyDescent="0.25">
      <c r="A29" s="230"/>
      <c r="B29" s="49"/>
      <c r="C29" s="128" t="s">
        <v>6355</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48" x14ac:dyDescent="0.25">
      <c r="A30" s="230"/>
      <c r="B30" s="49"/>
      <c r="C30" s="128" t="s">
        <v>6365</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x14ac:dyDescent="0.25">
      <c r="A31" s="230"/>
      <c r="B31" s="49"/>
      <c r="C31" s="128" t="s">
        <v>6366</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ht="48" x14ac:dyDescent="0.25">
      <c r="A32" s="230"/>
      <c r="B32" s="49"/>
      <c r="C32" s="128" t="s">
        <v>6367</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ht="48" x14ac:dyDescent="0.25">
      <c r="A33" s="230"/>
      <c r="B33" s="49"/>
      <c r="C33" s="128" t="s">
        <v>6368</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36" x14ac:dyDescent="0.25">
      <c r="A34" s="230"/>
      <c r="B34" s="49"/>
      <c r="C34" s="128" t="s">
        <v>6369</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24" x14ac:dyDescent="0.25">
      <c r="A35" s="230"/>
      <c r="B35" s="49"/>
      <c r="C35" s="128" t="s">
        <v>6370</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x14ac:dyDescent="0.25">
      <c r="A36" s="230"/>
      <c r="B36" s="49"/>
      <c r="C36" s="128" t="s">
        <v>6371</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24" x14ac:dyDescent="0.25">
      <c r="A37" s="230"/>
      <c r="B37" s="49"/>
      <c r="C37" s="128" t="s">
        <v>6372</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x14ac:dyDescent="0.25">
      <c r="A38" s="230"/>
      <c r="B38" s="49"/>
      <c r="C38" s="128" t="s">
        <v>1786</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ht="24" x14ac:dyDescent="0.25">
      <c r="A39" s="230"/>
      <c r="B39" s="49"/>
      <c r="C39" s="128" t="s">
        <v>6373</v>
      </c>
      <c r="D39" s="153">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ht="36" x14ac:dyDescent="0.25">
      <c r="A40" s="230"/>
      <c r="B40" s="49"/>
      <c r="C40" s="128" t="s">
        <v>6374</v>
      </c>
      <c r="D40" s="153">
        <f t="shared" si="0"/>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ht="24" x14ac:dyDescent="0.25">
      <c r="A41" s="230"/>
      <c r="B41" s="49"/>
      <c r="C41" s="128" t="s">
        <v>6375</v>
      </c>
      <c r="D41" s="153">
        <f t="shared" si="0"/>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ht="24" x14ac:dyDescent="0.25">
      <c r="A42" s="230"/>
      <c r="B42" s="49"/>
      <c r="C42" s="128" t="s">
        <v>6376</v>
      </c>
      <c r="D42" s="153">
        <f t="shared" si="0"/>
        <v>1</v>
      </c>
      <c r="E42" s="126">
        <v>1</v>
      </c>
      <c r="F42" s="126"/>
      <c r="G42" s="127"/>
      <c r="H42" s="253"/>
      <c r="I42" s="93"/>
      <c r="J42" s="230"/>
      <c r="K42" s="148"/>
      <c r="L42" s="148"/>
      <c r="M42" s="148"/>
      <c r="N42" s="148"/>
      <c r="O42" s="148"/>
      <c r="P42" s="148"/>
      <c r="Q42" s="148"/>
      <c r="R42" s="148"/>
      <c r="S42" s="148"/>
      <c r="T42" s="148"/>
      <c r="U42" s="148"/>
      <c r="V42" s="148"/>
      <c r="W42" s="148"/>
      <c r="X42" s="148"/>
      <c r="Y42" s="148"/>
      <c r="Z42" s="148"/>
    </row>
    <row r="43" spans="1:26" x14ac:dyDescent="0.25">
      <c r="A43" s="230"/>
      <c r="B43" s="49"/>
      <c r="C43" s="128" t="s">
        <v>6377</v>
      </c>
      <c r="D43" s="153">
        <f t="shared" si="0"/>
        <v>1</v>
      </c>
      <c r="E43" s="126">
        <v>1</v>
      </c>
      <c r="F43" s="126"/>
      <c r="G43" s="127"/>
      <c r="H43" s="253"/>
      <c r="I43" s="93"/>
      <c r="J43" s="230"/>
      <c r="K43" s="148"/>
      <c r="L43" s="148"/>
      <c r="M43" s="148"/>
      <c r="N43" s="148"/>
      <c r="O43" s="148"/>
      <c r="P43" s="148"/>
      <c r="Q43" s="148"/>
      <c r="R43" s="148"/>
      <c r="S43" s="148"/>
      <c r="T43" s="148"/>
      <c r="U43" s="148"/>
      <c r="V43" s="148"/>
      <c r="W43" s="148"/>
      <c r="X43" s="148"/>
      <c r="Y43" s="148"/>
      <c r="Z43" s="148"/>
    </row>
    <row r="44" spans="1:26" ht="48" x14ac:dyDescent="0.25">
      <c r="A44" s="230"/>
      <c r="B44" s="49"/>
      <c r="C44" s="128" t="s">
        <v>6378</v>
      </c>
      <c r="D44" s="153">
        <f t="shared" si="0"/>
        <v>1</v>
      </c>
      <c r="E44" s="126">
        <v>1</v>
      </c>
      <c r="F44" s="126"/>
      <c r="G44" s="127"/>
      <c r="H44" s="253"/>
      <c r="I44" s="93"/>
      <c r="J44" s="230"/>
      <c r="K44" s="148"/>
      <c r="L44" s="148"/>
      <c r="M44" s="148"/>
      <c r="N44" s="148"/>
      <c r="O44" s="148"/>
      <c r="P44" s="148"/>
      <c r="Q44" s="148"/>
      <c r="R44" s="148"/>
      <c r="S44" s="148"/>
      <c r="T44" s="148"/>
      <c r="U44" s="148"/>
      <c r="V44" s="148"/>
      <c r="W44" s="148"/>
      <c r="X44" s="148"/>
      <c r="Y44" s="148"/>
      <c r="Z44" s="148"/>
    </row>
    <row r="45" spans="1:26" x14ac:dyDescent="0.25">
      <c r="A45" s="230"/>
      <c r="B45" s="49"/>
      <c r="C45" s="128" t="s">
        <v>6379</v>
      </c>
      <c r="D45" s="153">
        <f t="shared" si="0"/>
        <v>1</v>
      </c>
      <c r="E45" s="126">
        <v>1</v>
      </c>
      <c r="F45" s="126"/>
      <c r="G45" s="127"/>
      <c r="H45" s="253"/>
      <c r="I45" s="93"/>
      <c r="J45" s="230"/>
      <c r="K45" s="148"/>
      <c r="L45" s="148"/>
      <c r="M45" s="148"/>
      <c r="N45" s="148"/>
      <c r="O45" s="148"/>
      <c r="P45" s="148"/>
      <c r="Q45" s="148"/>
      <c r="R45" s="148"/>
      <c r="S45" s="148"/>
      <c r="T45" s="148"/>
      <c r="U45" s="148"/>
      <c r="V45" s="148"/>
      <c r="W45" s="148"/>
      <c r="X45" s="148"/>
      <c r="Y45" s="148"/>
      <c r="Z45" s="148"/>
    </row>
    <row r="46" spans="1:26" ht="36" x14ac:dyDescent="0.25">
      <c r="A46" s="230"/>
      <c r="B46" s="49"/>
      <c r="C46" s="128" t="s">
        <v>6380</v>
      </c>
      <c r="D46" s="153">
        <f t="shared" si="0"/>
        <v>1</v>
      </c>
      <c r="E46" s="126">
        <v>1</v>
      </c>
      <c r="F46" s="126"/>
      <c r="G46" s="127"/>
      <c r="H46" s="253"/>
      <c r="I46" s="93"/>
      <c r="J46" s="230"/>
      <c r="K46" s="148"/>
      <c r="L46" s="148"/>
      <c r="M46" s="148"/>
      <c r="N46" s="148"/>
      <c r="O46" s="148"/>
      <c r="P46" s="148"/>
      <c r="Q46" s="148"/>
      <c r="R46" s="148"/>
      <c r="S46" s="148"/>
      <c r="T46" s="148"/>
      <c r="U46" s="148"/>
      <c r="V46" s="148"/>
      <c r="W46" s="148"/>
      <c r="X46" s="148"/>
      <c r="Y46" s="148"/>
      <c r="Z46" s="148"/>
    </row>
    <row r="47" spans="1:26" ht="24" x14ac:dyDescent="0.25">
      <c r="A47" s="230"/>
      <c r="B47" s="49"/>
      <c r="C47" s="128" t="s">
        <v>6381</v>
      </c>
      <c r="D47" s="153">
        <f t="shared" si="0"/>
        <v>1</v>
      </c>
      <c r="E47" s="126">
        <v>1</v>
      </c>
      <c r="F47" s="126"/>
      <c r="G47" s="127"/>
      <c r="H47" s="253"/>
      <c r="I47" s="129"/>
      <c r="J47" s="230"/>
      <c r="K47" s="148"/>
      <c r="L47" s="148"/>
      <c r="M47" s="148"/>
      <c r="N47" s="148"/>
      <c r="O47" s="148"/>
      <c r="P47" s="148"/>
      <c r="Q47" s="148"/>
      <c r="R47" s="148"/>
      <c r="S47" s="148"/>
      <c r="T47" s="148"/>
      <c r="U47" s="148"/>
      <c r="V47" s="148"/>
      <c r="W47" s="148"/>
      <c r="X47" s="148"/>
      <c r="Y47" s="148"/>
      <c r="Z47" s="148"/>
    </row>
    <row r="48" spans="1:26" ht="24" x14ac:dyDescent="0.25">
      <c r="A48" s="230"/>
      <c r="B48" s="49"/>
      <c r="C48" s="128" t="s">
        <v>6382</v>
      </c>
      <c r="D48" s="153">
        <f t="shared" si="0"/>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x14ac:dyDescent="0.25">
      <c r="A49" s="230"/>
      <c r="B49" s="49"/>
      <c r="C49" s="234"/>
      <c r="D49" s="253"/>
      <c r="E49" s="253"/>
      <c r="F49" s="253"/>
      <c r="G49" s="253"/>
      <c r="H49" s="253"/>
      <c r="I49" s="129"/>
      <c r="J49" s="230"/>
      <c r="K49" s="148"/>
      <c r="L49" s="148"/>
      <c r="M49" s="148"/>
      <c r="N49" s="148"/>
      <c r="O49" s="148"/>
      <c r="P49" s="148"/>
      <c r="Q49" s="148"/>
      <c r="R49" s="148"/>
      <c r="S49" s="148"/>
      <c r="T49" s="148"/>
      <c r="U49" s="148"/>
      <c r="V49" s="148"/>
      <c r="W49" s="148"/>
      <c r="X49" s="148"/>
      <c r="Y49" s="148"/>
      <c r="Z49" s="148"/>
    </row>
    <row r="50" spans="1:26" x14ac:dyDescent="0.25">
      <c r="A50" s="230"/>
      <c r="B50" s="49"/>
      <c r="C50" s="234" t="s">
        <v>1480</v>
      </c>
      <c r="D50" s="253"/>
      <c r="E50" s="253"/>
      <c r="F50" s="253"/>
      <c r="G50" s="253"/>
      <c r="H50" s="253"/>
      <c r="I50" s="129"/>
      <c r="J50" s="230"/>
      <c r="K50" s="148"/>
      <c r="L50" s="148"/>
      <c r="M50" s="148"/>
      <c r="N50" s="148"/>
      <c r="O50" s="148"/>
      <c r="P50" s="148"/>
      <c r="Q50" s="148"/>
      <c r="R50" s="148"/>
      <c r="S50" s="148"/>
      <c r="T50" s="148"/>
      <c r="U50" s="148"/>
      <c r="V50" s="148"/>
      <c r="W50" s="148"/>
      <c r="X50" s="148"/>
      <c r="Y50" s="148"/>
      <c r="Z50" s="148"/>
    </row>
    <row r="51" spans="1:26" x14ac:dyDescent="0.25">
      <c r="A51" s="230"/>
      <c r="B51" s="49"/>
      <c r="C51" s="234"/>
      <c r="D51" s="253"/>
      <c r="E51" s="253"/>
      <c r="F51" s="253"/>
      <c r="G51" s="253"/>
      <c r="H51" s="253"/>
      <c r="I51" s="129"/>
      <c r="J51" s="230"/>
      <c r="K51" s="148"/>
      <c r="L51" s="148"/>
      <c r="M51" s="148"/>
      <c r="N51" s="148"/>
      <c r="O51" s="148"/>
      <c r="P51" s="148"/>
      <c r="Q51" s="148"/>
      <c r="R51" s="148"/>
      <c r="S51" s="148"/>
      <c r="T51" s="148"/>
      <c r="U51" s="148"/>
      <c r="V51" s="148"/>
      <c r="W51" s="148"/>
      <c r="X51" s="148"/>
      <c r="Y51" s="148"/>
      <c r="Z51" s="148"/>
    </row>
    <row r="52" spans="1:26" x14ac:dyDescent="0.25">
      <c r="A52" s="230"/>
      <c r="B52" s="49"/>
      <c r="C52" s="232" t="s">
        <v>726</v>
      </c>
      <c r="D52" s="231"/>
      <c r="E52" s="231" t="s">
        <v>1485</v>
      </c>
      <c r="F52" s="231" t="s">
        <v>712</v>
      </c>
      <c r="G52" s="231" t="s">
        <v>1486</v>
      </c>
      <c r="H52" s="253"/>
      <c r="I52" s="129"/>
      <c r="J52" s="230"/>
      <c r="K52" s="148"/>
      <c r="L52" s="148"/>
      <c r="M52" s="148"/>
      <c r="N52" s="148"/>
      <c r="O52" s="148"/>
      <c r="P52" s="148"/>
      <c r="Q52" s="148"/>
      <c r="R52" s="148"/>
      <c r="S52" s="148"/>
      <c r="T52" s="148"/>
      <c r="U52" s="148"/>
      <c r="V52" s="148"/>
      <c r="W52" s="148"/>
      <c r="X52" s="148"/>
      <c r="Y52" s="148"/>
      <c r="Z52" s="148"/>
    </row>
    <row r="53" spans="1:26" x14ac:dyDescent="0.25">
      <c r="A53" s="230"/>
      <c r="B53" s="49"/>
      <c r="C53" s="128" t="s">
        <v>6383</v>
      </c>
      <c r="D53" s="153">
        <f t="shared" ref="D53:D60" si="1">IF(E53="Justificado",0,1)</f>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ht="36" x14ac:dyDescent="0.25">
      <c r="A54" s="230"/>
      <c r="B54" s="49"/>
      <c r="C54" s="128" t="s">
        <v>6384</v>
      </c>
      <c r="D54" s="153">
        <f t="shared" si="1"/>
        <v>1</v>
      </c>
      <c r="E54" s="126">
        <v>1</v>
      </c>
      <c r="F54" s="126"/>
      <c r="G54" s="127"/>
      <c r="H54" s="253"/>
      <c r="I54" s="129"/>
      <c r="J54" s="230"/>
      <c r="K54" s="148"/>
      <c r="L54" s="148"/>
      <c r="M54" s="148"/>
      <c r="N54" s="148"/>
      <c r="O54" s="148"/>
      <c r="P54" s="148"/>
      <c r="Q54" s="148"/>
      <c r="R54" s="148"/>
      <c r="S54" s="148"/>
      <c r="T54" s="148"/>
      <c r="U54" s="148"/>
      <c r="V54" s="148"/>
      <c r="W54" s="148"/>
      <c r="X54" s="148"/>
      <c r="Y54" s="148"/>
      <c r="Z54" s="148"/>
    </row>
    <row r="55" spans="1:26" ht="36" x14ac:dyDescent="0.25">
      <c r="A55" s="230"/>
      <c r="B55" s="49"/>
      <c r="C55" s="128" t="s">
        <v>6385</v>
      </c>
      <c r="D55" s="153">
        <f t="shared" si="1"/>
        <v>1</v>
      </c>
      <c r="E55" s="126">
        <v>1</v>
      </c>
      <c r="F55" s="126"/>
      <c r="G55" s="127"/>
      <c r="H55" s="253"/>
      <c r="I55" s="129"/>
      <c r="J55" s="230"/>
      <c r="K55" s="148"/>
      <c r="L55" s="148"/>
      <c r="M55" s="148"/>
      <c r="N55" s="148"/>
      <c r="O55" s="148"/>
      <c r="P55" s="148"/>
      <c r="Q55" s="148"/>
      <c r="R55" s="148"/>
      <c r="S55" s="148"/>
      <c r="T55" s="148"/>
      <c r="U55" s="148"/>
      <c r="V55" s="148"/>
      <c r="W55" s="148"/>
      <c r="X55" s="148"/>
      <c r="Y55" s="148"/>
      <c r="Z55" s="148"/>
    </row>
    <row r="56" spans="1:26" ht="36" x14ac:dyDescent="0.25">
      <c r="A56" s="230"/>
      <c r="B56" s="49"/>
      <c r="C56" s="128" t="s">
        <v>4262</v>
      </c>
      <c r="D56" s="153">
        <f t="shared" si="1"/>
        <v>1</v>
      </c>
      <c r="E56" s="126">
        <v>1</v>
      </c>
      <c r="F56" s="126"/>
      <c r="G56" s="127"/>
      <c r="H56" s="253"/>
      <c r="I56" s="129"/>
      <c r="J56" s="230"/>
      <c r="K56" s="148"/>
      <c r="L56" s="148"/>
      <c r="M56" s="148"/>
      <c r="N56" s="148"/>
      <c r="O56" s="148"/>
      <c r="P56" s="148"/>
      <c r="Q56" s="148"/>
      <c r="R56" s="148"/>
      <c r="S56" s="148"/>
      <c r="T56" s="148"/>
      <c r="U56" s="148"/>
      <c r="V56" s="148"/>
      <c r="W56" s="148"/>
      <c r="X56" s="148"/>
      <c r="Y56" s="148"/>
      <c r="Z56" s="148"/>
    </row>
    <row r="57" spans="1:26" ht="24" x14ac:dyDescent="0.25">
      <c r="A57" s="230"/>
      <c r="B57" s="49"/>
      <c r="C57" s="128" t="s">
        <v>6386</v>
      </c>
      <c r="D57" s="153">
        <f t="shared" si="1"/>
        <v>1</v>
      </c>
      <c r="E57" s="126">
        <v>1</v>
      </c>
      <c r="F57" s="126"/>
      <c r="G57" s="127"/>
      <c r="H57" s="253"/>
      <c r="I57" s="129"/>
      <c r="J57" s="230"/>
      <c r="K57" s="148"/>
      <c r="L57" s="148"/>
      <c r="M57" s="148"/>
      <c r="N57" s="148"/>
      <c r="O57" s="148"/>
      <c r="P57" s="148"/>
      <c r="Q57" s="148"/>
      <c r="R57" s="148"/>
      <c r="S57" s="148"/>
      <c r="T57" s="148"/>
      <c r="U57" s="148"/>
      <c r="V57" s="148"/>
      <c r="W57" s="148"/>
      <c r="X57" s="148"/>
      <c r="Y57" s="148"/>
      <c r="Z57" s="148"/>
    </row>
    <row r="58" spans="1:26" ht="24" x14ac:dyDescent="0.25">
      <c r="A58" s="230"/>
      <c r="B58" s="49"/>
      <c r="C58" s="128" t="s">
        <v>6387</v>
      </c>
      <c r="D58" s="153">
        <f t="shared" si="1"/>
        <v>1</v>
      </c>
      <c r="E58" s="126">
        <v>1</v>
      </c>
      <c r="F58" s="126"/>
      <c r="G58" s="127"/>
      <c r="H58" s="253"/>
      <c r="I58" s="129"/>
      <c r="J58" s="230"/>
      <c r="K58" s="148"/>
      <c r="L58" s="148"/>
      <c r="M58" s="148"/>
      <c r="N58" s="148"/>
      <c r="O58" s="148"/>
      <c r="P58" s="148"/>
      <c r="Q58" s="148"/>
      <c r="R58" s="148"/>
      <c r="S58" s="148"/>
      <c r="T58" s="148"/>
      <c r="U58" s="148"/>
      <c r="V58" s="148"/>
      <c r="W58" s="148"/>
      <c r="X58" s="148"/>
      <c r="Y58" s="148"/>
      <c r="Z58" s="148"/>
    </row>
    <row r="59" spans="1:26" ht="60" x14ac:dyDescent="0.25">
      <c r="A59" s="230"/>
      <c r="B59" s="49"/>
      <c r="C59" s="128" t="s">
        <v>6388</v>
      </c>
      <c r="D59" s="153">
        <f t="shared" si="1"/>
        <v>1</v>
      </c>
      <c r="E59" s="126">
        <v>1</v>
      </c>
      <c r="F59" s="126"/>
      <c r="G59" s="127"/>
      <c r="H59" s="253"/>
      <c r="I59" s="129"/>
      <c r="J59" s="230"/>
      <c r="K59" s="148"/>
      <c r="L59" s="148"/>
      <c r="M59" s="148"/>
      <c r="N59" s="148"/>
      <c r="O59" s="148"/>
      <c r="P59" s="148"/>
      <c r="Q59" s="148"/>
      <c r="R59" s="148"/>
      <c r="S59" s="148"/>
      <c r="T59" s="148"/>
      <c r="U59" s="148"/>
      <c r="V59" s="148"/>
      <c r="W59" s="148"/>
      <c r="X59" s="148"/>
      <c r="Y59" s="148"/>
      <c r="Z59" s="148"/>
    </row>
    <row r="60" spans="1:26" x14ac:dyDescent="0.25">
      <c r="A60" s="230"/>
      <c r="B60" s="49"/>
      <c r="C60" s="128" t="s">
        <v>6389</v>
      </c>
      <c r="D60" s="153">
        <f t="shared" si="1"/>
        <v>1</v>
      </c>
      <c r="E60" s="126">
        <v>1</v>
      </c>
      <c r="F60" s="126"/>
      <c r="G60" s="127"/>
      <c r="H60" s="253"/>
      <c r="I60" s="129"/>
      <c r="J60" s="230"/>
      <c r="K60" s="148"/>
      <c r="L60" s="148"/>
      <c r="M60" s="148"/>
      <c r="N60" s="148"/>
      <c r="O60" s="148"/>
      <c r="P60" s="148"/>
      <c r="Q60" s="148"/>
      <c r="R60" s="148"/>
      <c r="S60" s="148"/>
      <c r="T60" s="148"/>
      <c r="U60" s="148"/>
      <c r="V60" s="148"/>
      <c r="W60" s="148"/>
      <c r="X60" s="148"/>
      <c r="Y60" s="148"/>
      <c r="Z60" s="148"/>
    </row>
    <row r="61" spans="1:26" x14ac:dyDescent="0.25">
      <c r="A61" s="230"/>
      <c r="B61" s="49"/>
      <c r="C61" s="234"/>
      <c r="D61" s="234"/>
      <c r="E61" s="253"/>
      <c r="F61" s="253"/>
      <c r="G61" s="253"/>
      <c r="H61" s="253"/>
      <c r="I61" s="129"/>
      <c r="J61" s="230"/>
      <c r="K61" s="148"/>
      <c r="L61" s="148"/>
      <c r="M61" s="148"/>
      <c r="N61" s="148"/>
      <c r="O61" s="148"/>
      <c r="P61" s="148"/>
      <c r="Q61" s="148"/>
      <c r="R61" s="148"/>
      <c r="S61" s="148"/>
      <c r="T61" s="148"/>
      <c r="U61" s="148"/>
      <c r="V61" s="148"/>
      <c r="W61" s="148"/>
      <c r="X61" s="148"/>
      <c r="Y61" s="148"/>
      <c r="Z61" s="148"/>
    </row>
    <row r="62" spans="1:26" x14ac:dyDescent="0.25">
      <c r="A62" s="230"/>
      <c r="B62" s="97"/>
      <c r="C62" s="254"/>
      <c r="D62" s="255"/>
      <c r="E62" s="255"/>
      <c r="F62" s="255"/>
      <c r="G62" s="255"/>
      <c r="H62" s="255"/>
      <c r="I62" s="98"/>
      <c r="J62" s="230"/>
      <c r="K62" s="148"/>
      <c r="L62" s="148"/>
      <c r="M62" s="148"/>
      <c r="N62" s="148"/>
      <c r="O62" s="148"/>
      <c r="P62" s="148"/>
      <c r="Q62" s="148"/>
      <c r="R62" s="148"/>
      <c r="S62" s="148"/>
      <c r="T62" s="148"/>
      <c r="U62" s="148"/>
      <c r="V62" s="148"/>
      <c r="W62" s="148"/>
      <c r="X62" s="148"/>
      <c r="Y62" s="148"/>
      <c r="Z62" s="148"/>
    </row>
    <row r="63" spans="1:26" x14ac:dyDescent="0.25">
      <c r="A63" s="230"/>
      <c r="B63" s="230"/>
      <c r="C63" s="256"/>
      <c r="D63" s="230"/>
      <c r="E63" s="230"/>
      <c r="F63" s="230"/>
      <c r="G63" s="230"/>
      <c r="H63" s="230"/>
      <c r="I63" s="230"/>
      <c r="J63" s="230"/>
      <c r="K63" s="148"/>
      <c r="L63" s="148"/>
      <c r="M63" s="148"/>
      <c r="N63" s="148"/>
      <c r="O63" s="148"/>
      <c r="P63" s="148"/>
      <c r="Q63" s="148"/>
      <c r="R63" s="148"/>
      <c r="S63" s="148"/>
      <c r="T63" s="148"/>
      <c r="U63" s="148"/>
      <c r="V63" s="148"/>
      <c r="W63" s="148"/>
      <c r="X63" s="148"/>
      <c r="Y63" s="148"/>
      <c r="Z63" s="148"/>
    </row>
    <row r="64" spans="1:26" x14ac:dyDescent="0.25">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x14ac:dyDescent="0.25">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x14ac:dyDescent="0.25">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x14ac:dyDescent="0.25">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x14ac:dyDescent="0.25">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sheetData>
  <sheetProtection sheet="1" objects="1" scenarios="1"/>
  <mergeCells count="4">
    <mergeCell ref="C1:G1"/>
    <mergeCell ref="C3:G3"/>
    <mergeCell ref="B17:H17"/>
    <mergeCell ref="E24:G24"/>
  </mergeCells>
  <hyperlinks>
    <hyperlink ref="A1" location="Google_Sheet_Link_692646025" display="Volver al índice"/>
  </hyperlinks>
  <pageMargins left="0.7" right="0.7" top="0.75" bottom="0.75"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workbookViewId="0">
      <pane ySplit="1" topLeftCell="A2" activePane="bottomLeft" state="frozen"/>
      <selection pane="bottomLeft" activeCell="E10" sqref="E10"/>
    </sheetView>
  </sheetViews>
  <sheetFormatPr baseColWidth="10" defaultColWidth="14.42578125" defaultRowHeight="15" x14ac:dyDescent="0.25"/>
  <cols>
    <col min="1" max="1" width="9.7109375" style="48" customWidth="1"/>
    <col min="2" max="2" width="10.42578125" style="48" customWidth="1"/>
    <col min="3" max="3" width="60.5703125" style="48" customWidth="1"/>
    <col min="4" max="4" width="3.140625" style="48" hidden="1" customWidth="1"/>
    <col min="5" max="5" width="12.7109375" style="48" customWidth="1"/>
    <col min="6" max="6" width="17" style="48" customWidth="1"/>
    <col min="7" max="7" width="60.5703125" style="48" customWidth="1"/>
    <col min="8" max="8" width="1.7109375" style="48" customWidth="1"/>
    <col min="9" max="9" width="3.42578125" style="48" customWidth="1"/>
    <col min="10" max="10" width="3.7109375" style="48" customWidth="1"/>
    <col min="11" max="26" width="10.7109375" style="48" customWidth="1"/>
    <col min="27" max="16384" width="14.42578125" style="48"/>
  </cols>
  <sheetData>
    <row r="1" spans="1:26" ht="26.25" customHeight="1" x14ac:dyDescent="0.25">
      <c r="A1" s="226" t="s">
        <v>0</v>
      </c>
      <c r="B1" s="227"/>
      <c r="C1" s="419" t="str">
        <f>Resultados!D2</f>
        <v>Universidad Tecnológica de Calvillo</v>
      </c>
      <c r="D1" s="359"/>
      <c r="E1" s="359"/>
      <c r="F1" s="359"/>
      <c r="G1" s="359"/>
      <c r="H1" s="227"/>
      <c r="I1" s="228"/>
      <c r="J1" s="229"/>
      <c r="K1" s="147"/>
      <c r="L1" s="147"/>
      <c r="M1" s="147"/>
      <c r="N1" s="147"/>
      <c r="O1" s="147"/>
      <c r="P1" s="147"/>
      <c r="Q1" s="147"/>
      <c r="R1" s="147"/>
      <c r="S1" s="147"/>
      <c r="T1" s="147"/>
      <c r="U1" s="147"/>
      <c r="V1" s="147"/>
      <c r="W1" s="147"/>
      <c r="X1" s="147"/>
      <c r="Y1" s="147"/>
      <c r="Z1" s="147"/>
    </row>
    <row r="2" spans="1:26" x14ac:dyDescent="0.25">
      <c r="A2" s="230"/>
      <c r="B2" s="231"/>
      <c r="C2" s="232"/>
      <c r="D2" s="231"/>
      <c r="E2" s="231"/>
      <c r="F2" s="231"/>
      <c r="G2" s="231"/>
      <c r="H2" s="232"/>
      <c r="I2" s="232"/>
      <c r="J2" s="233"/>
    </row>
    <row r="3" spans="1:26" x14ac:dyDescent="0.25">
      <c r="A3" s="234"/>
      <c r="B3" s="234"/>
      <c r="C3" s="370" t="s">
        <v>6390</v>
      </c>
      <c r="D3" s="420"/>
      <c r="E3" s="420"/>
      <c r="F3" s="420"/>
      <c r="G3" s="420"/>
      <c r="H3" s="234"/>
      <c r="I3" s="232"/>
      <c r="J3" s="233"/>
    </row>
    <row r="4" spans="1:26" x14ac:dyDescent="0.25">
      <c r="A4" s="230"/>
      <c r="B4" s="231"/>
      <c r="C4" s="232"/>
      <c r="D4" s="231"/>
      <c r="E4" s="231"/>
      <c r="F4" s="231"/>
      <c r="G4" s="231"/>
      <c r="H4" s="232"/>
      <c r="I4" s="232"/>
      <c r="J4" s="233"/>
    </row>
    <row r="5" spans="1:26" x14ac:dyDescent="0.25">
      <c r="A5" s="234"/>
      <c r="B5" s="234"/>
      <c r="C5" s="235" t="s">
        <v>3</v>
      </c>
      <c r="D5" s="236"/>
      <c r="E5" s="236"/>
      <c r="F5" s="236"/>
      <c r="G5" s="235" t="s">
        <v>4</v>
      </c>
      <c r="H5" s="234"/>
      <c r="I5" s="232"/>
      <c r="J5" s="233"/>
    </row>
    <row r="6" spans="1:26" x14ac:dyDescent="0.25">
      <c r="A6" s="230"/>
      <c r="B6" s="230"/>
      <c r="C6" s="230"/>
      <c r="D6" s="230"/>
      <c r="E6" s="230"/>
      <c r="F6" s="230"/>
      <c r="G6" s="230"/>
      <c r="H6" s="232"/>
      <c r="I6" s="232"/>
      <c r="J6" s="233"/>
    </row>
    <row r="7" spans="1:26" x14ac:dyDescent="0.25">
      <c r="A7" s="234"/>
      <c r="B7" s="234"/>
      <c r="C7" s="152"/>
      <c r="D7" s="231"/>
      <c r="E7" s="231"/>
      <c r="F7" s="231"/>
      <c r="G7" s="152"/>
      <c r="H7" s="234"/>
      <c r="I7" s="232"/>
      <c r="J7" s="233"/>
    </row>
    <row r="8" spans="1:26" x14ac:dyDescent="0.25">
      <c r="A8" s="230"/>
      <c r="B8" s="231"/>
      <c r="C8" s="232"/>
      <c r="D8" s="231"/>
      <c r="E8" s="231"/>
      <c r="F8" s="231"/>
      <c r="G8" s="231"/>
      <c r="H8" s="232"/>
      <c r="I8" s="232"/>
      <c r="J8" s="233"/>
    </row>
    <row r="9" spans="1:26" ht="18.75" x14ac:dyDescent="0.25">
      <c r="A9" s="234"/>
      <c r="B9" s="234"/>
      <c r="C9" s="237" t="s">
        <v>1473</v>
      </c>
      <c r="D9" s="234"/>
      <c r="E9" s="238" t="str">
        <f>IF('Aplicabilidad Específicos'!O16="NO","NA",AVERAGE(E19))</f>
        <v>NA</v>
      </c>
      <c r="F9" s="239"/>
      <c r="G9" s="234"/>
      <c r="H9" s="234"/>
      <c r="I9" s="232"/>
      <c r="J9" s="233"/>
    </row>
    <row r="10" spans="1:26" ht="18.75" x14ac:dyDescent="0.25">
      <c r="A10" s="230"/>
      <c r="B10" s="240"/>
      <c r="C10" s="237" t="s">
        <v>1474</v>
      </c>
      <c r="D10" s="231"/>
      <c r="E10" s="238" t="str">
        <f>IF('Aplicabilidad Específicos'!O16="NO","NA",AVERAGE(E20))</f>
        <v>NA</v>
      </c>
      <c r="F10" s="239"/>
      <c r="G10" s="231"/>
      <c r="H10" s="232"/>
      <c r="I10" s="232"/>
      <c r="J10" s="233"/>
    </row>
    <row r="11" spans="1:26" ht="18.75" x14ac:dyDescent="0.25">
      <c r="A11" s="234"/>
      <c r="B11" s="234"/>
      <c r="C11" s="237" t="s">
        <v>1475</v>
      </c>
      <c r="D11" s="234"/>
      <c r="E11" s="241" t="str">
        <f>IF('Aplicabilidad Específicos'!O16="NO","NA",AVERAGE(E21))</f>
        <v>NA</v>
      </c>
      <c r="F11" s="242"/>
      <c r="G11" s="234"/>
      <c r="H11" s="234"/>
      <c r="I11" s="232"/>
      <c r="J11" s="233"/>
    </row>
    <row r="12" spans="1:26" x14ac:dyDescent="0.25">
      <c r="A12" s="230"/>
      <c r="B12" s="231"/>
      <c r="C12" s="232"/>
      <c r="D12" s="231"/>
      <c r="E12" s="231"/>
      <c r="F12" s="231"/>
      <c r="G12" s="231"/>
      <c r="H12" s="232"/>
      <c r="I12" s="232"/>
      <c r="J12" s="233"/>
    </row>
    <row r="13" spans="1:26" x14ac:dyDescent="0.25">
      <c r="A13" s="234"/>
      <c r="B13" s="234"/>
      <c r="C13" s="234"/>
      <c r="D13" s="234"/>
      <c r="E13" s="236"/>
      <c r="F13" s="236"/>
      <c r="G13" s="234"/>
      <c r="H13" s="234"/>
      <c r="I13" s="232"/>
      <c r="J13" s="233"/>
    </row>
    <row r="14" spans="1:26" ht="15.75" x14ac:dyDescent="0.25">
      <c r="A14" s="230"/>
      <c r="B14" s="240" t="s">
        <v>1476</v>
      </c>
      <c r="C14" s="232"/>
      <c r="D14" s="231"/>
      <c r="E14" s="231"/>
      <c r="F14" s="231"/>
      <c r="G14" s="231"/>
      <c r="H14" s="232"/>
      <c r="I14" s="232"/>
      <c r="J14" s="233"/>
    </row>
    <row r="15" spans="1:26" x14ac:dyDescent="0.25">
      <c r="A15" s="234"/>
      <c r="B15" s="234"/>
      <c r="C15" s="234"/>
      <c r="D15" s="234"/>
      <c r="E15" s="236"/>
      <c r="F15" s="236"/>
      <c r="G15" s="234"/>
      <c r="H15" s="234"/>
      <c r="I15" s="232"/>
      <c r="J15" s="233"/>
    </row>
    <row r="16" spans="1:26" x14ac:dyDescent="0.25">
      <c r="A16" s="230"/>
      <c r="B16" s="231"/>
      <c r="C16" s="232"/>
      <c r="D16" s="231"/>
      <c r="E16" s="231"/>
      <c r="F16" s="231"/>
      <c r="G16" s="231"/>
      <c r="H16" s="232"/>
      <c r="I16" s="232"/>
      <c r="J16" s="233"/>
    </row>
    <row r="17" spans="1:26" ht="18.75" x14ac:dyDescent="0.25">
      <c r="A17" s="234"/>
      <c r="B17" s="407" t="s">
        <v>3706</v>
      </c>
      <c r="C17" s="408"/>
      <c r="D17" s="408"/>
      <c r="E17" s="408"/>
      <c r="F17" s="408"/>
      <c r="G17" s="408"/>
      <c r="H17" s="408"/>
      <c r="I17" s="243"/>
      <c r="J17" s="233"/>
      <c r="K17" s="105"/>
      <c r="L17" s="105"/>
      <c r="M17" s="105"/>
      <c r="N17" s="105"/>
      <c r="O17" s="105"/>
      <c r="P17" s="105"/>
      <c r="Q17" s="105"/>
      <c r="R17" s="105"/>
      <c r="S17" s="105"/>
      <c r="T17" s="105"/>
      <c r="U17" s="105"/>
      <c r="V17" s="105"/>
      <c r="W17" s="105"/>
      <c r="X17" s="105"/>
      <c r="Y17" s="105"/>
      <c r="Z17" s="105"/>
    </row>
    <row r="18" spans="1:26" x14ac:dyDescent="0.25">
      <c r="A18" s="234"/>
      <c r="B18" s="232"/>
      <c r="C18" s="232"/>
      <c r="D18" s="232"/>
      <c r="E18" s="232"/>
      <c r="F18" s="232"/>
      <c r="G18" s="232"/>
      <c r="H18" s="232"/>
      <c r="I18" s="232"/>
      <c r="J18" s="233"/>
      <c r="K18" s="105"/>
      <c r="L18" s="105"/>
      <c r="M18" s="105"/>
      <c r="N18" s="105"/>
      <c r="O18" s="105"/>
      <c r="P18" s="105"/>
      <c r="Q18" s="105"/>
      <c r="R18" s="105"/>
      <c r="S18" s="105"/>
      <c r="T18" s="105"/>
      <c r="U18" s="105"/>
      <c r="V18" s="105"/>
      <c r="W18" s="105"/>
      <c r="X18" s="105"/>
      <c r="Y18" s="105"/>
      <c r="Z18" s="105"/>
    </row>
    <row r="19" spans="1:26" x14ac:dyDescent="0.25">
      <c r="A19" s="234"/>
      <c r="B19" s="232"/>
      <c r="C19" s="244" t="s">
        <v>1478</v>
      </c>
      <c r="D19" s="244"/>
      <c r="E19" s="245">
        <f>IF(SUM(D28:D43)=0,"NA",SUM(E28:E43)/SUM(D28:D43))</f>
        <v>1</v>
      </c>
      <c r="F19" s="246"/>
      <c r="G19" s="248"/>
      <c r="H19" s="234"/>
      <c r="I19" s="232"/>
      <c r="J19" s="233"/>
      <c r="K19" s="105"/>
      <c r="L19" s="105"/>
      <c r="M19" s="105"/>
      <c r="N19" s="105"/>
      <c r="O19" s="105"/>
      <c r="P19" s="105"/>
      <c r="Q19" s="105"/>
      <c r="R19" s="105"/>
      <c r="S19" s="105"/>
      <c r="T19" s="105"/>
      <c r="U19" s="105"/>
      <c r="V19" s="105"/>
      <c r="W19" s="105"/>
      <c r="X19" s="105"/>
      <c r="Y19" s="105"/>
      <c r="Z19" s="105"/>
    </row>
    <row r="20" spans="1:26" x14ac:dyDescent="0.25">
      <c r="A20" s="234"/>
      <c r="B20" s="234"/>
      <c r="C20" s="244" t="s">
        <v>1480</v>
      </c>
      <c r="D20" s="244"/>
      <c r="E20" s="245">
        <f>IF(SUM(D28:D43)=0,"NA",SUM(E48:E55)/SUM(D48:D55))</f>
        <v>1</v>
      </c>
      <c r="F20" s="246"/>
      <c r="G20" s="248"/>
      <c r="H20" s="234"/>
      <c r="I20" s="232"/>
      <c r="J20" s="233"/>
      <c r="K20" s="105"/>
      <c r="L20" s="105"/>
      <c r="M20" s="105"/>
      <c r="N20" s="105"/>
      <c r="O20" s="105"/>
      <c r="P20" s="105"/>
      <c r="Q20" s="105"/>
      <c r="R20" s="105"/>
      <c r="S20" s="105"/>
      <c r="T20" s="105"/>
      <c r="U20" s="105"/>
      <c r="V20" s="105"/>
      <c r="W20" s="105"/>
      <c r="X20" s="105"/>
      <c r="Y20" s="105"/>
      <c r="Z20" s="105"/>
    </row>
    <row r="21" spans="1:26" x14ac:dyDescent="0.25">
      <c r="A21" s="234"/>
      <c r="B21" s="234"/>
      <c r="C21" s="244" t="s">
        <v>1482</v>
      </c>
      <c r="D21" s="244"/>
      <c r="E21" s="177">
        <f>IF(SUM(D28:D43)=0,"NA",E19*0.6+E20*0.4)</f>
        <v>1</v>
      </c>
      <c r="F21" s="249"/>
      <c r="G21" s="235" t="s">
        <v>3885</v>
      </c>
      <c r="H21" s="234"/>
      <c r="I21" s="232"/>
      <c r="J21" s="233"/>
      <c r="K21" s="105"/>
      <c r="L21" s="105"/>
      <c r="M21" s="105"/>
      <c r="N21" s="105"/>
      <c r="O21" s="105"/>
      <c r="P21" s="105"/>
      <c r="Q21" s="105"/>
      <c r="R21" s="105"/>
      <c r="S21" s="105"/>
      <c r="T21" s="105"/>
      <c r="U21" s="105"/>
      <c r="V21" s="105"/>
      <c r="W21" s="105"/>
      <c r="X21" s="105"/>
      <c r="Y21" s="105"/>
      <c r="Z21" s="105"/>
    </row>
    <row r="22" spans="1:26" x14ac:dyDescent="0.25">
      <c r="A22" s="234"/>
      <c r="B22" s="234"/>
      <c r="C22" s="234"/>
      <c r="D22" s="234"/>
      <c r="E22" s="236"/>
      <c r="F22" s="236"/>
      <c r="G22" s="234"/>
      <c r="H22" s="234"/>
      <c r="I22" s="232"/>
      <c r="J22" s="233"/>
      <c r="K22" s="105"/>
      <c r="L22" s="105"/>
      <c r="M22" s="105"/>
      <c r="N22" s="105"/>
      <c r="O22" s="105"/>
      <c r="P22" s="105"/>
      <c r="Q22" s="105"/>
      <c r="R22" s="105"/>
      <c r="S22" s="105"/>
      <c r="T22" s="105"/>
      <c r="U22" s="105"/>
      <c r="V22" s="105"/>
      <c r="W22" s="105"/>
      <c r="X22" s="105"/>
      <c r="Y22" s="105"/>
      <c r="Z22" s="105"/>
    </row>
    <row r="23" spans="1:26" x14ac:dyDescent="0.25">
      <c r="A23" s="230"/>
      <c r="B23" s="231"/>
      <c r="C23" s="232"/>
      <c r="D23" s="231"/>
      <c r="E23" s="231"/>
      <c r="F23" s="231"/>
      <c r="G23" s="231"/>
      <c r="H23" s="232"/>
      <c r="I23" s="232"/>
      <c r="J23" s="233"/>
      <c r="K23" s="148"/>
      <c r="L23" s="148"/>
      <c r="M23" s="148"/>
      <c r="N23" s="148"/>
      <c r="O23" s="148"/>
      <c r="P23" s="148"/>
      <c r="Q23" s="148"/>
      <c r="R23" s="148"/>
      <c r="S23" s="148"/>
      <c r="T23" s="148"/>
      <c r="U23" s="148"/>
      <c r="V23" s="148"/>
      <c r="W23" s="148"/>
      <c r="X23" s="148"/>
      <c r="Y23" s="148"/>
      <c r="Z23" s="148"/>
    </row>
    <row r="24" spans="1:26" x14ac:dyDescent="0.25">
      <c r="A24" s="230"/>
      <c r="B24" s="91"/>
      <c r="C24" s="251"/>
      <c r="D24" s="252"/>
      <c r="E24" s="409"/>
      <c r="F24" s="410"/>
      <c r="G24" s="410"/>
      <c r="H24" s="252"/>
      <c r="I24" s="92"/>
      <c r="J24" s="233"/>
      <c r="K24" s="148"/>
      <c r="L24" s="148"/>
      <c r="M24" s="148"/>
      <c r="N24" s="148"/>
      <c r="O24" s="148"/>
      <c r="P24" s="148"/>
      <c r="Q24" s="148"/>
      <c r="R24" s="148"/>
      <c r="S24" s="148"/>
      <c r="T24" s="148"/>
      <c r="U24" s="148"/>
      <c r="V24" s="148"/>
      <c r="W24" s="148"/>
      <c r="X24" s="148"/>
      <c r="Y24" s="148"/>
      <c r="Z24" s="148"/>
    </row>
    <row r="25" spans="1:26" x14ac:dyDescent="0.25">
      <c r="A25" s="230"/>
      <c r="B25" s="49"/>
      <c r="C25" s="234" t="s">
        <v>1484</v>
      </c>
      <c r="D25" s="253"/>
      <c r="E25" s="253"/>
      <c r="F25" s="253"/>
      <c r="G25" s="253"/>
      <c r="H25" s="253"/>
      <c r="I25" s="93"/>
      <c r="J25" s="233"/>
      <c r="K25" s="148"/>
      <c r="L25" s="148"/>
      <c r="M25" s="148"/>
      <c r="N25" s="148"/>
      <c r="O25" s="148"/>
      <c r="P25" s="148"/>
      <c r="Q25" s="148"/>
      <c r="R25" s="148"/>
      <c r="S25" s="148"/>
      <c r="T25" s="148"/>
      <c r="U25" s="148"/>
      <c r="V25" s="148"/>
      <c r="W25" s="148"/>
      <c r="X25" s="148"/>
      <c r="Y25" s="148"/>
      <c r="Z25" s="148"/>
    </row>
    <row r="26" spans="1:26" x14ac:dyDescent="0.25">
      <c r="A26" s="230"/>
      <c r="B26" s="123"/>
      <c r="C26" s="234"/>
      <c r="D26" s="253"/>
      <c r="E26" s="253"/>
      <c r="F26" s="253"/>
      <c r="G26" s="253"/>
      <c r="H26" s="253"/>
      <c r="I26" s="93"/>
      <c r="J26" s="233"/>
      <c r="K26" s="148"/>
      <c r="L26" s="148"/>
      <c r="M26" s="148"/>
      <c r="N26" s="148"/>
      <c r="O26" s="148"/>
      <c r="P26" s="148"/>
      <c r="Q26" s="148"/>
      <c r="R26" s="148"/>
      <c r="S26" s="148"/>
      <c r="T26" s="148"/>
      <c r="U26" s="148"/>
      <c r="V26" s="148"/>
      <c r="W26" s="148"/>
      <c r="X26" s="148"/>
      <c r="Y26" s="148"/>
      <c r="Z26" s="148"/>
    </row>
    <row r="27" spans="1:26" x14ac:dyDescent="0.25">
      <c r="A27" s="230"/>
      <c r="B27" s="123"/>
      <c r="C27" s="232" t="s">
        <v>726</v>
      </c>
      <c r="D27" s="231"/>
      <c r="E27" s="231" t="s">
        <v>1485</v>
      </c>
      <c r="F27" s="231" t="s">
        <v>712</v>
      </c>
      <c r="G27" s="231" t="s">
        <v>1486</v>
      </c>
      <c r="H27" s="253"/>
      <c r="I27" s="93"/>
      <c r="J27" s="233"/>
      <c r="K27" s="148"/>
      <c r="L27" s="148"/>
      <c r="M27" s="148"/>
      <c r="N27" s="148"/>
      <c r="O27" s="148"/>
      <c r="P27" s="148"/>
      <c r="Q27" s="148"/>
      <c r="R27" s="148"/>
      <c r="S27" s="148"/>
      <c r="T27" s="148"/>
      <c r="U27" s="148"/>
      <c r="V27" s="148"/>
      <c r="W27" s="148"/>
      <c r="X27" s="148"/>
      <c r="Y27" s="148"/>
      <c r="Z27" s="148"/>
    </row>
    <row r="28" spans="1:26" x14ac:dyDescent="0.25">
      <c r="A28" s="230"/>
      <c r="B28" s="49"/>
      <c r="C28" s="128" t="s">
        <v>1558</v>
      </c>
      <c r="D28" s="153">
        <f t="shared" ref="D28:D43" si="0">IF(E28="Justificado",0,1)</f>
        <v>1</v>
      </c>
      <c r="E28" s="126">
        <v>1</v>
      </c>
      <c r="F28" s="126"/>
      <c r="G28" s="127"/>
      <c r="H28" s="253"/>
      <c r="I28" s="93"/>
      <c r="J28" s="230"/>
      <c r="K28" s="148"/>
      <c r="L28" s="148"/>
      <c r="M28" s="148"/>
      <c r="N28" s="148"/>
      <c r="O28" s="148"/>
      <c r="P28" s="148"/>
      <c r="Q28" s="148"/>
      <c r="R28" s="148"/>
      <c r="S28" s="148"/>
      <c r="T28" s="148"/>
      <c r="U28" s="148"/>
      <c r="V28" s="148"/>
      <c r="W28" s="148"/>
      <c r="X28" s="148"/>
      <c r="Y28" s="148"/>
      <c r="Z28" s="148"/>
    </row>
    <row r="29" spans="1:26" ht="24" x14ac:dyDescent="0.25">
      <c r="A29" s="230"/>
      <c r="B29" s="49"/>
      <c r="C29" s="128" t="s">
        <v>6391</v>
      </c>
      <c r="D29" s="153">
        <f t="shared" si="0"/>
        <v>1</v>
      </c>
      <c r="E29" s="126">
        <v>1</v>
      </c>
      <c r="F29" s="126"/>
      <c r="G29" s="127"/>
      <c r="H29" s="253"/>
      <c r="I29" s="93"/>
      <c r="J29" s="230"/>
      <c r="K29" s="148"/>
      <c r="L29" s="148"/>
      <c r="M29" s="148"/>
      <c r="N29" s="148"/>
      <c r="O29" s="148"/>
      <c r="P29" s="148"/>
      <c r="Q29" s="148"/>
      <c r="R29" s="148"/>
      <c r="S29" s="148"/>
      <c r="T29" s="148"/>
      <c r="U29" s="148"/>
      <c r="V29" s="148"/>
      <c r="W29" s="148"/>
      <c r="X29" s="148"/>
      <c r="Y29" s="148"/>
      <c r="Z29" s="148"/>
    </row>
    <row r="30" spans="1:26" ht="24" x14ac:dyDescent="0.25">
      <c r="A30" s="230"/>
      <c r="B30" s="49"/>
      <c r="C30" s="128" t="s">
        <v>6392</v>
      </c>
      <c r="D30" s="153">
        <f t="shared" si="0"/>
        <v>1</v>
      </c>
      <c r="E30" s="126">
        <v>1</v>
      </c>
      <c r="F30" s="126"/>
      <c r="G30" s="127"/>
      <c r="H30" s="253"/>
      <c r="I30" s="93"/>
      <c r="J30" s="230"/>
      <c r="K30" s="148"/>
      <c r="L30" s="148"/>
      <c r="M30" s="148"/>
      <c r="N30" s="148"/>
      <c r="O30" s="148"/>
      <c r="P30" s="148"/>
      <c r="Q30" s="148"/>
      <c r="R30" s="148"/>
      <c r="S30" s="148"/>
      <c r="T30" s="148"/>
      <c r="U30" s="148"/>
      <c r="V30" s="148"/>
      <c r="W30" s="148"/>
      <c r="X30" s="148"/>
      <c r="Y30" s="148"/>
      <c r="Z30" s="148"/>
    </row>
    <row r="31" spans="1:26" ht="24" x14ac:dyDescent="0.25">
      <c r="A31" s="230"/>
      <c r="B31" s="49"/>
      <c r="C31" s="128" t="s">
        <v>6393</v>
      </c>
      <c r="D31" s="153">
        <f t="shared" si="0"/>
        <v>1</v>
      </c>
      <c r="E31" s="126">
        <v>1</v>
      </c>
      <c r="F31" s="126"/>
      <c r="G31" s="127"/>
      <c r="H31" s="253"/>
      <c r="I31" s="93"/>
      <c r="J31" s="230"/>
      <c r="K31" s="148"/>
      <c r="L31" s="148"/>
      <c r="M31" s="148"/>
      <c r="N31" s="148"/>
      <c r="O31" s="148"/>
      <c r="P31" s="148"/>
      <c r="Q31" s="148"/>
      <c r="R31" s="148"/>
      <c r="S31" s="148"/>
      <c r="T31" s="148"/>
      <c r="U31" s="148"/>
      <c r="V31" s="148"/>
      <c r="W31" s="148"/>
      <c r="X31" s="148"/>
      <c r="Y31" s="148"/>
      <c r="Z31" s="148"/>
    </row>
    <row r="32" spans="1:26" x14ac:dyDescent="0.25">
      <c r="A32" s="230"/>
      <c r="B32" s="49"/>
      <c r="C32" s="128" t="s">
        <v>6394</v>
      </c>
      <c r="D32" s="153">
        <f t="shared" si="0"/>
        <v>1</v>
      </c>
      <c r="E32" s="126">
        <v>1</v>
      </c>
      <c r="F32" s="126"/>
      <c r="G32" s="127"/>
      <c r="H32" s="253"/>
      <c r="I32" s="93"/>
      <c r="J32" s="230"/>
      <c r="K32" s="148"/>
      <c r="L32" s="148"/>
      <c r="M32" s="148"/>
      <c r="N32" s="148"/>
      <c r="O32" s="148"/>
      <c r="P32" s="148"/>
      <c r="Q32" s="148"/>
      <c r="R32" s="148"/>
      <c r="S32" s="148"/>
      <c r="T32" s="148"/>
      <c r="U32" s="148"/>
      <c r="V32" s="148"/>
      <c r="W32" s="148"/>
      <c r="X32" s="148"/>
      <c r="Y32" s="148"/>
      <c r="Z32" s="148"/>
    </row>
    <row r="33" spans="1:26" x14ac:dyDescent="0.25">
      <c r="A33" s="230"/>
      <c r="B33" s="49"/>
      <c r="C33" s="128" t="s">
        <v>4681</v>
      </c>
      <c r="D33" s="153">
        <f t="shared" si="0"/>
        <v>1</v>
      </c>
      <c r="E33" s="126">
        <v>1</v>
      </c>
      <c r="F33" s="126"/>
      <c r="G33" s="127"/>
      <c r="H33" s="253"/>
      <c r="I33" s="93"/>
      <c r="J33" s="230"/>
      <c r="K33" s="148"/>
      <c r="L33" s="148"/>
      <c r="M33" s="148"/>
      <c r="N33" s="148"/>
      <c r="O33" s="148"/>
      <c r="P33" s="148"/>
      <c r="Q33" s="148"/>
      <c r="R33" s="148"/>
      <c r="S33" s="148"/>
      <c r="T33" s="148"/>
      <c r="U33" s="148"/>
      <c r="V33" s="148"/>
      <c r="W33" s="148"/>
      <c r="X33" s="148"/>
      <c r="Y33" s="148"/>
      <c r="Z33" s="148"/>
    </row>
    <row r="34" spans="1:26" ht="60" x14ac:dyDescent="0.25">
      <c r="A34" s="230"/>
      <c r="B34" s="49"/>
      <c r="C34" s="128" t="s">
        <v>6395</v>
      </c>
      <c r="D34" s="153">
        <f t="shared" si="0"/>
        <v>1</v>
      </c>
      <c r="E34" s="126">
        <v>1</v>
      </c>
      <c r="F34" s="126"/>
      <c r="G34" s="127"/>
      <c r="H34" s="253"/>
      <c r="I34" s="93"/>
      <c r="J34" s="230"/>
      <c r="K34" s="148"/>
      <c r="L34" s="148"/>
      <c r="M34" s="148"/>
      <c r="N34" s="148"/>
      <c r="O34" s="148"/>
      <c r="P34" s="148"/>
      <c r="Q34" s="148"/>
      <c r="R34" s="148"/>
      <c r="S34" s="148"/>
      <c r="T34" s="148"/>
      <c r="U34" s="148"/>
      <c r="V34" s="148"/>
      <c r="W34" s="148"/>
      <c r="X34" s="148"/>
      <c r="Y34" s="148"/>
      <c r="Z34" s="148"/>
    </row>
    <row r="35" spans="1:26" ht="24" x14ac:dyDescent="0.25">
      <c r="A35" s="230"/>
      <c r="B35" s="49"/>
      <c r="C35" s="128" t="s">
        <v>6396</v>
      </c>
      <c r="D35" s="153">
        <f t="shared" si="0"/>
        <v>1</v>
      </c>
      <c r="E35" s="126">
        <v>1</v>
      </c>
      <c r="F35" s="126"/>
      <c r="G35" s="127"/>
      <c r="H35" s="253"/>
      <c r="I35" s="93"/>
      <c r="J35" s="230"/>
      <c r="K35" s="148"/>
      <c r="L35" s="148"/>
      <c r="M35" s="148"/>
      <c r="N35" s="148"/>
      <c r="O35" s="148"/>
      <c r="P35" s="148"/>
      <c r="Q35" s="148"/>
      <c r="R35" s="148"/>
      <c r="S35" s="148"/>
      <c r="T35" s="148"/>
      <c r="U35" s="148"/>
      <c r="V35" s="148"/>
      <c r="W35" s="148"/>
      <c r="X35" s="148"/>
      <c r="Y35" s="148"/>
      <c r="Z35" s="148"/>
    </row>
    <row r="36" spans="1:26" ht="48" x14ac:dyDescent="0.25">
      <c r="A36" s="230"/>
      <c r="B36" s="49"/>
      <c r="C36" s="128" t="s">
        <v>6397</v>
      </c>
      <c r="D36" s="153">
        <f t="shared" si="0"/>
        <v>1</v>
      </c>
      <c r="E36" s="126">
        <v>1</v>
      </c>
      <c r="F36" s="126"/>
      <c r="G36" s="127"/>
      <c r="H36" s="253"/>
      <c r="I36" s="93"/>
      <c r="J36" s="230"/>
      <c r="K36" s="148"/>
      <c r="L36" s="148"/>
      <c r="M36" s="148"/>
      <c r="N36" s="148"/>
      <c r="O36" s="148"/>
      <c r="P36" s="148"/>
      <c r="Q36" s="148"/>
      <c r="R36" s="148"/>
      <c r="S36" s="148"/>
      <c r="T36" s="148"/>
      <c r="U36" s="148"/>
      <c r="V36" s="148"/>
      <c r="W36" s="148"/>
      <c r="X36" s="148"/>
      <c r="Y36" s="148"/>
      <c r="Z36" s="148"/>
    </row>
    <row r="37" spans="1:26" ht="48" x14ac:dyDescent="0.25">
      <c r="A37" s="230"/>
      <c r="B37" s="49"/>
      <c r="C37" s="128" t="s">
        <v>6398</v>
      </c>
      <c r="D37" s="153">
        <f t="shared" si="0"/>
        <v>1</v>
      </c>
      <c r="E37" s="126">
        <v>1</v>
      </c>
      <c r="F37" s="126"/>
      <c r="G37" s="127"/>
      <c r="H37" s="253"/>
      <c r="I37" s="93"/>
      <c r="J37" s="230"/>
      <c r="K37" s="148"/>
      <c r="L37" s="148"/>
      <c r="M37" s="148"/>
      <c r="N37" s="148"/>
      <c r="O37" s="148"/>
      <c r="P37" s="148"/>
      <c r="Q37" s="148"/>
      <c r="R37" s="148"/>
      <c r="S37" s="148"/>
      <c r="T37" s="148"/>
      <c r="U37" s="148"/>
      <c r="V37" s="148"/>
      <c r="W37" s="148"/>
      <c r="X37" s="148"/>
      <c r="Y37" s="148"/>
      <c r="Z37" s="148"/>
    </row>
    <row r="38" spans="1:26" ht="36" x14ac:dyDescent="0.25">
      <c r="A38" s="230"/>
      <c r="B38" s="49"/>
      <c r="C38" s="128" t="s">
        <v>6399</v>
      </c>
      <c r="D38" s="153">
        <f t="shared" si="0"/>
        <v>1</v>
      </c>
      <c r="E38" s="126">
        <v>1</v>
      </c>
      <c r="F38" s="126"/>
      <c r="G38" s="127"/>
      <c r="H38" s="253"/>
      <c r="I38" s="93"/>
      <c r="J38" s="230"/>
      <c r="K38" s="148"/>
      <c r="L38" s="148"/>
      <c r="M38" s="148"/>
      <c r="N38" s="148"/>
      <c r="O38" s="148"/>
      <c r="P38" s="148"/>
      <c r="Q38" s="148"/>
      <c r="R38" s="148"/>
      <c r="S38" s="148"/>
      <c r="T38" s="148"/>
      <c r="U38" s="148"/>
      <c r="V38" s="148"/>
      <c r="W38" s="148"/>
      <c r="X38" s="148"/>
      <c r="Y38" s="148"/>
      <c r="Z38" s="148"/>
    </row>
    <row r="39" spans="1:26" x14ac:dyDescent="0.25">
      <c r="A39" s="230"/>
      <c r="B39" s="49"/>
      <c r="C39" s="128" t="s">
        <v>6400</v>
      </c>
      <c r="D39" s="153">
        <f t="shared" si="0"/>
        <v>1</v>
      </c>
      <c r="E39" s="126">
        <v>1</v>
      </c>
      <c r="F39" s="126"/>
      <c r="G39" s="127"/>
      <c r="H39" s="253"/>
      <c r="I39" s="93"/>
      <c r="J39" s="230"/>
      <c r="K39" s="148"/>
      <c r="L39" s="148"/>
      <c r="M39" s="148"/>
      <c r="N39" s="148"/>
      <c r="O39" s="148"/>
      <c r="P39" s="148"/>
      <c r="Q39" s="148"/>
      <c r="R39" s="148"/>
      <c r="S39" s="148"/>
      <c r="T39" s="148"/>
      <c r="U39" s="148"/>
      <c r="V39" s="148"/>
      <c r="W39" s="148"/>
      <c r="X39" s="148"/>
      <c r="Y39" s="148"/>
      <c r="Z39" s="148"/>
    </row>
    <row r="40" spans="1:26" x14ac:dyDescent="0.25">
      <c r="A40" s="230"/>
      <c r="B40" s="49"/>
      <c r="C40" s="128" t="s">
        <v>6401</v>
      </c>
      <c r="D40" s="153">
        <f t="shared" si="0"/>
        <v>1</v>
      </c>
      <c r="E40" s="126">
        <v>1</v>
      </c>
      <c r="F40" s="126"/>
      <c r="G40" s="127"/>
      <c r="H40" s="253"/>
      <c r="I40" s="93"/>
      <c r="J40" s="230"/>
      <c r="K40" s="148"/>
      <c r="L40" s="148"/>
      <c r="M40" s="148"/>
      <c r="N40" s="148"/>
      <c r="O40" s="148"/>
      <c r="P40" s="148"/>
      <c r="Q40" s="148"/>
      <c r="R40" s="148"/>
      <c r="S40" s="148"/>
      <c r="T40" s="148"/>
      <c r="U40" s="148"/>
      <c r="V40" s="148"/>
      <c r="W40" s="148"/>
      <c r="X40" s="148"/>
      <c r="Y40" s="148"/>
      <c r="Z40" s="148"/>
    </row>
    <row r="41" spans="1:26" x14ac:dyDescent="0.25">
      <c r="A41" s="230"/>
      <c r="B41" s="49"/>
      <c r="C41" s="128" t="s">
        <v>6402</v>
      </c>
      <c r="D41" s="153">
        <f t="shared" si="0"/>
        <v>1</v>
      </c>
      <c r="E41" s="126">
        <v>1</v>
      </c>
      <c r="F41" s="126"/>
      <c r="G41" s="127"/>
      <c r="H41" s="253"/>
      <c r="I41" s="93"/>
      <c r="J41" s="230"/>
      <c r="K41" s="148"/>
      <c r="L41" s="148"/>
      <c r="M41" s="148"/>
      <c r="N41" s="148"/>
      <c r="O41" s="148"/>
      <c r="P41" s="148"/>
      <c r="Q41" s="148"/>
      <c r="R41" s="148"/>
      <c r="S41" s="148"/>
      <c r="T41" s="148"/>
      <c r="U41" s="148"/>
      <c r="V41" s="148"/>
      <c r="W41" s="148"/>
      <c r="X41" s="148"/>
      <c r="Y41" s="148"/>
      <c r="Z41" s="148"/>
    </row>
    <row r="42" spans="1:26" x14ac:dyDescent="0.25">
      <c r="A42" s="230"/>
      <c r="B42" s="49"/>
      <c r="C42" s="128" t="s">
        <v>6403</v>
      </c>
      <c r="D42" s="153">
        <f t="shared" si="0"/>
        <v>1</v>
      </c>
      <c r="E42" s="126">
        <v>1</v>
      </c>
      <c r="F42" s="126"/>
      <c r="G42" s="127"/>
      <c r="H42" s="253"/>
      <c r="I42" s="129"/>
      <c r="J42" s="230"/>
      <c r="K42" s="148"/>
      <c r="L42" s="148"/>
      <c r="M42" s="148"/>
      <c r="N42" s="148"/>
      <c r="O42" s="148"/>
      <c r="P42" s="148"/>
      <c r="Q42" s="148"/>
      <c r="R42" s="148"/>
      <c r="S42" s="148"/>
      <c r="T42" s="148"/>
      <c r="U42" s="148"/>
      <c r="V42" s="148"/>
      <c r="W42" s="148"/>
      <c r="X42" s="148"/>
      <c r="Y42" s="148"/>
      <c r="Z42" s="148"/>
    </row>
    <row r="43" spans="1:26" x14ac:dyDescent="0.25">
      <c r="A43" s="230"/>
      <c r="B43" s="49"/>
      <c r="C43" s="128" t="s">
        <v>6404</v>
      </c>
      <c r="D43" s="153">
        <f t="shared" si="0"/>
        <v>1</v>
      </c>
      <c r="E43" s="126">
        <v>1</v>
      </c>
      <c r="F43" s="126"/>
      <c r="G43" s="127"/>
      <c r="H43" s="253"/>
      <c r="I43" s="129"/>
      <c r="J43" s="230"/>
      <c r="K43" s="148"/>
      <c r="L43" s="148"/>
      <c r="M43" s="148"/>
      <c r="N43" s="148"/>
      <c r="O43" s="148"/>
      <c r="P43" s="148"/>
      <c r="Q43" s="148"/>
      <c r="R43" s="148"/>
      <c r="S43" s="148"/>
      <c r="T43" s="148"/>
      <c r="U43" s="148"/>
      <c r="V43" s="148"/>
      <c r="W43" s="148"/>
      <c r="X43" s="148"/>
      <c r="Y43" s="148"/>
      <c r="Z43" s="148"/>
    </row>
    <row r="44" spans="1:26" x14ac:dyDescent="0.25">
      <c r="A44" s="230"/>
      <c r="B44" s="49"/>
      <c r="C44" s="234"/>
      <c r="D44" s="253"/>
      <c r="E44" s="253"/>
      <c r="F44" s="253"/>
      <c r="G44" s="253"/>
      <c r="H44" s="253"/>
      <c r="I44" s="129"/>
      <c r="J44" s="230"/>
      <c r="K44" s="148"/>
      <c r="L44" s="148"/>
      <c r="M44" s="148"/>
      <c r="N44" s="148"/>
      <c r="O44" s="148"/>
      <c r="P44" s="148"/>
      <c r="Q44" s="148"/>
      <c r="R44" s="148"/>
      <c r="S44" s="148"/>
      <c r="T44" s="148"/>
      <c r="U44" s="148"/>
      <c r="V44" s="148"/>
      <c r="W44" s="148"/>
      <c r="X44" s="148"/>
      <c r="Y44" s="148"/>
      <c r="Z44" s="148"/>
    </row>
    <row r="45" spans="1:26" x14ac:dyDescent="0.25">
      <c r="A45" s="230"/>
      <c r="B45" s="49"/>
      <c r="C45" s="234" t="s">
        <v>1480</v>
      </c>
      <c r="D45" s="253"/>
      <c r="E45" s="253"/>
      <c r="F45" s="253"/>
      <c r="G45" s="253"/>
      <c r="H45" s="253"/>
      <c r="I45" s="129"/>
      <c r="J45" s="230"/>
      <c r="K45" s="148"/>
      <c r="L45" s="148"/>
      <c r="M45" s="148"/>
      <c r="N45" s="148"/>
      <c r="O45" s="148"/>
      <c r="P45" s="148"/>
      <c r="Q45" s="148"/>
      <c r="R45" s="148"/>
      <c r="S45" s="148"/>
      <c r="T45" s="148"/>
      <c r="U45" s="148"/>
      <c r="V45" s="148"/>
      <c r="W45" s="148"/>
      <c r="X45" s="148"/>
      <c r="Y45" s="148"/>
      <c r="Z45" s="148"/>
    </row>
    <row r="46" spans="1:26" x14ac:dyDescent="0.25">
      <c r="A46" s="230"/>
      <c r="B46" s="49"/>
      <c r="C46" s="234"/>
      <c r="D46" s="253"/>
      <c r="E46" s="253"/>
      <c r="F46" s="253"/>
      <c r="G46" s="253"/>
      <c r="H46" s="253"/>
      <c r="I46" s="129"/>
      <c r="J46" s="230"/>
      <c r="K46" s="148"/>
      <c r="L46" s="148"/>
      <c r="M46" s="148"/>
      <c r="N46" s="148"/>
      <c r="O46" s="148"/>
      <c r="P46" s="148"/>
      <c r="Q46" s="148"/>
      <c r="R46" s="148"/>
      <c r="S46" s="148"/>
      <c r="T46" s="148"/>
      <c r="U46" s="148"/>
      <c r="V46" s="148"/>
      <c r="W46" s="148"/>
      <c r="X46" s="148"/>
      <c r="Y46" s="148"/>
      <c r="Z46" s="148"/>
    </row>
    <row r="47" spans="1:26" x14ac:dyDescent="0.25">
      <c r="A47" s="230"/>
      <c r="B47" s="49"/>
      <c r="C47" s="232" t="s">
        <v>726</v>
      </c>
      <c r="D47" s="231"/>
      <c r="E47" s="231" t="s">
        <v>1485</v>
      </c>
      <c r="F47" s="231" t="s">
        <v>712</v>
      </c>
      <c r="G47" s="231" t="s">
        <v>1486</v>
      </c>
      <c r="H47" s="253"/>
      <c r="I47" s="129"/>
      <c r="J47" s="230"/>
      <c r="K47" s="148"/>
      <c r="L47" s="148"/>
      <c r="M47" s="148"/>
      <c r="N47" s="148"/>
      <c r="O47" s="148"/>
      <c r="P47" s="148"/>
      <c r="Q47" s="148"/>
      <c r="R47" s="148"/>
      <c r="S47" s="148"/>
      <c r="T47" s="148"/>
      <c r="U47" s="148"/>
      <c r="V47" s="148"/>
      <c r="W47" s="148"/>
      <c r="X47" s="148"/>
      <c r="Y47" s="148"/>
      <c r="Z47" s="148"/>
    </row>
    <row r="48" spans="1:26" x14ac:dyDescent="0.25">
      <c r="A48" s="230"/>
      <c r="B48" s="49"/>
      <c r="C48" s="128" t="s">
        <v>6405</v>
      </c>
      <c r="D48" s="153">
        <f t="shared" ref="D48:D55" si="1">IF(E48="Justificado",0,1)</f>
        <v>1</v>
      </c>
      <c r="E48" s="126">
        <v>1</v>
      </c>
      <c r="F48" s="126"/>
      <c r="G48" s="127"/>
      <c r="H48" s="253"/>
      <c r="I48" s="129"/>
      <c r="J48" s="230"/>
      <c r="K48" s="148"/>
      <c r="L48" s="148"/>
      <c r="M48" s="148"/>
      <c r="N48" s="148"/>
      <c r="O48" s="148"/>
      <c r="P48" s="148"/>
      <c r="Q48" s="148"/>
      <c r="R48" s="148"/>
      <c r="S48" s="148"/>
      <c r="T48" s="148"/>
      <c r="U48" s="148"/>
      <c r="V48" s="148"/>
      <c r="W48" s="148"/>
      <c r="X48" s="148"/>
      <c r="Y48" s="148"/>
      <c r="Z48" s="148"/>
    </row>
    <row r="49" spans="1:26" ht="36" x14ac:dyDescent="0.25">
      <c r="A49" s="230"/>
      <c r="B49" s="49"/>
      <c r="C49" s="128" t="s">
        <v>6406</v>
      </c>
      <c r="D49" s="153">
        <f t="shared" si="1"/>
        <v>1</v>
      </c>
      <c r="E49" s="126">
        <v>1</v>
      </c>
      <c r="F49" s="126"/>
      <c r="G49" s="127"/>
      <c r="H49" s="253"/>
      <c r="I49" s="129"/>
      <c r="J49" s="230"/>
      <c r="K49" s="148"/>
      <c r="L49" s="148"/>
      <c r="M49" s="148"/>
      <c r="N49" s="148"/>
      <c r="O49" s="148"/>
      <c r="P49" s="148"/>
      <c r="Q49" s="148"/>
      <c r="R49" s="148"/>
      <c r="S49" s="148"/>
      <c r="T49" s="148"/>
      <c r="U49" s="148"/>
      <c r="V49" s="148"/>
      <c r="W49" s="148"/>
      <c r="X49" s="148"/>
      <c r="Y49" s="148"/>
      <c r="Z49" s="148"/>
    </row>
    <row r="50" spans="1:26" ht="36" x14ac:dyDescent="0.25">
      <c r="A50" s="230"/>
      <c r="B50" s="49"/>
      <c r="C50" s="128" t="s">
        <v>4303</v>
      </c>
      <c r="D50" s="153">
        <f t="shared" si="1"/>
        <v>1</v>
      </c>
      <c r="E50" s="126">
        <v>1</v>
      </c>
      <c r="F50" s="126"/>
      <c r="G50" s="127"/>
      <c r="H50" s="253"/>
      <c r="I50" s="129"/>
      <c r="J50" s="230"/>
      <c r="K50" s="148"/>
      <c r="L50" s="148"/>
      <c r="M50" s="148"/>
      <c r="N50" s="148"/>
      <c r="O50" s="148"/>
      <c r="P50" s="148"/>
      <c r="Q50" s="148"/>
      <c r="R50" s="148"/>
      <c r="S50" s="148"/>
      <c r="T50" s="148"/>
      <c r="U50" s="148"/>
      <c r="V50" s="148"/>
      <c r="W50" s="148"/>
      <c r="X50" s="148"/>
      <c r="Y50" s="148"/>
      <c r="Z50" s="148"/>
    </row>
    <row r="51" spans="1:26" ht="36" x14ac:dyDescent="0.25">
      <c r="A51" s="230"/>
      <c r="B51" s="49"/>
      <c r="C51" s="128" t="s">
        <v>4304</v>
      </c>
      <c r="D51" s="153">
        <f t="shared" si="1"/>
        <v>1</v>
      </c>
      <c r="E51" s="126">
        <v>1</v>
      </c>
      <c r="F51" s="126"/>
      <c r="G51" s="127"/>
      <c r="H51" s="253"/>
      <c r="I51" s="129"/>
      <c r="J51" s="230"/>
      <c r="K51" s="148"/>
      <c r="L51" s="148"/>
      <c r="M51" s="148"/>
      <c r="N51" s="148"/>
      <c r="O51" s="148"/>
      <c r="P51" s="148"/>
      <c r="Q51" s="148"/>
      <c r="R51" s="148"/>
      <c r="S51" s="148"/>
      <c r="T51" s="148"/>
      <c r="U51" s="148"/>
      <c r="V51" s="148"/>
      <c r="W51" s="148"/>
      <c r="X51" s="148"/>
      <c r="Y51" s="148"/>
      <c r="Z51" s="148"/>
    </row>
    <row r="52" spans="1:26" ht="24" x14ac:dyDescent="0.25">
      <c r="A52" s="230"/>
      <c r="B52" s="49"/>
      <c r="C52" s="128" t="s">
        <v>6407</v>
      </c>
      <c r="D52" s="153">
        <f t="shared" si="1"/>
        <v>1</v>
      </c>
      <c r="E52" s="126">
        <v>1</v>
      </c>
      <c r="F52" s="126"/>
      <c r="G52" s="127"/>
      <c r="H52" s="253"/>
      <c r="I52" s="129"/>
      <c r="J52" s="230"/>
      <c r="K52" s="148"/>
      <c r="L52" s="148"/>
      <c r="M52" s="148"/>
      <c r="N52" s="148"/>
      <c r="O52" s="148"/>
      <c r="P52" s="148"/>
      <c r="Q52" s="148"/>
      <c r="R52" s="148"/>
      <c r="S52" s="148"/>
      <c r="T52" s="148"/>
      <c r="U52" s="148"/>
      <c r="V52" s="148"/>
      <c r="W52" s="148"/>
      <c r="X52" s="148"/>
      <c r="Y52" s="148"/>
      <c r="Z52" s="148"/>
    </row>
    <row r="53" spans="1:26" ht="24" x14ac:dyDescent="0.25">
      <c r="A53" s="230"/>
      <c r="B53" s="49"/>
      <c r="C53" s="128" t="s">
        <v>6408</v>
      </c>
      <c r="D53" s="153">
        <f t="shared" si="1"/>
        <v>1</v>
      </c>
      <c r="E53" s="126">
        <v>1</v>
      </c>
      <c r="F53" s="126"/>
      <c r="G53" s="127"/>
      <c r="H53" s="253"/>
      <c r="I53" s="129"/>
      <c r="J53" s="230"/>
      <c r="K53" s="148"/>
      <c r="L53" s="148"/>
      <c r="M53" s="148"/>
      <c r="N53" s="148"/>
      <c r="O53" s="148"/>
      <c r="P53" s="148"/>
      <c r="Q53" s="148"/>
      <c r="R53" s="148"/>
      <c r="S53" s="148"/>
      <c r="T53" s="148"/>
      <c r="U53" s="148"/>
      <c r="V53" s="148"/>
      <c r="W53" s="148"/>
      <c r="X53" s="148"/>
      <c r="Y53" s="148"/>
      <c r="Z53" s="148"/>
    </row>
    <row r="54" spans="1:26" ht="48" x14ac:dyDescent="0.25">
      <c r="A54" s="230"/>
      <c r="B54" s="49"/>
      <c r="C54" s="128" t="s">
        <v>6409</v>
      </c>
      <c r="D54" s="153">
        <f t="shared" si="1"/>
        <v>1</v>
      </c>
      <c r="E54" s="126">
        <v>1</v>
      </c>
      <c r="F54" s="126"/>
      <c r="G54" s="127"/>
      <c r="H54" s="253"/>
      <c r="I54" s="129"/>
      <c r="J54" s="230"/>
      <c r="K54" s="148"/>
      <c r="L54" s="148"/>
      <c r="M54" s="148"/>
      <c r="N54" s="148"/>
      <c r="O54" s="148"/>
      <c r="P54" s="148"/>
      <c r="Q54" s="148"/>
      <c r="R54" s="148"/>
      <c r="S54" s="148"/>
      <c r="T54" s="148"/>
      <c r="U54" s="148"/>
      <c r="V54" s="148"/>
      <c r="W54" s="148"/>
      <c r="X54" s="148"/>
      <c r="Y54" s="148"/>
      <c r="Z54" s="148"/>
    </row>
    <row r="55" spans="1:26" x14ac:dyDescent="0.25">
      <c r="A55" s="230"/>
      <c r="B55" s="49"/>
      <c r="C55" s="128" t="s">
        <v>3147</v>
      </c>
      <c r="D55" s="153">
        <f t="shared" si="1"/>
        <v>1</v>
      </c>
      <c r="E55" s="126">
        <v>1</v>
      </c>
      <c r="F55" s="126"/>
      <c r="G55" s="127"/>
      <c r="H55" s="253"/>
      <c r="I55" s="129"/>
      <c r="J55" s="230"/>
      <c r="K55" s="148"/>
      <c r="L55" s="148"/>
      <c r="M55" s="148"/>
      <c r="N55" s="148"/>
      <c r="O55" s="148"/>
      <c r="P55" s="148"/>
      <c r="Q55" s="148"/>
      <c r="R55" s="148"/>
      <c r="S55" s="148"/>
      <c r="T55" s="148"/>
      <c r="U55" s="148"/>
      <c r="V55" s="148"/>
      <c r="W55" s="148"/>
      <c r="X55" s="148"/>
      <c r="Y55" s="148"/>
      <c r="Z55" s="148"/>
    </row>
    <row r="56" spans="1:26" x14ac:dyDescent="0.25">
      <c r="A56" s="230"/>
      <c r="B56" s="49"/>
      <c r="C56" s="234"/>
      <c r="D56" s="234"/>
      <c r="E56" s="253"/>
      <c r="F56" s="253"/>
      <c r="G56" s="253"/>
      <c r="H56" s="253"/>
      <c r="I56" s="129"/>
      <c r="J56" s="230"/>
      <c r="K56" s="148"/>
      <c r="L56" s="148"/>
      <c r="M56" s="148"/>
      <c r="N56" s="148"/>
      <c r="O56" s="148"/>
      <c r="P56" s="148"/>
      <c r="Q56" s="148"/>
      <c r="R56" s="148"/>
      <c r="S56" s="148"/>
      <c r="T56" s="148"/>
      <c r="U56" s="148"/>
      <c r="V56" s="148"/>
      <c r="W56" s="148"/>
      <c r="X56" s="148"/>
      <c r="Y56" s="148"/>
      <c r="Z56" s="148"/>
    </row>
    <row r="57" spans="1:26" x14ac:dyDescent="0.25">
      <c r="A57" s="230"/>
      <c r="B57" s="97"/>
      <c r="C57" s="254"/>
      <c r="D57" s="255"/>
      <c r="E57" s="255"/>
      <c r="F57" s="255"/>
      <c r="G57" s="255"/>
      <c r="H57" s="255"/>
      <c r="I57" s="98"/>
      <c r="J57" s="230"/>
      <c r="K57" s="148"/>
      <c r="L57" s="148"/>
      <c r="M57" s="148"/>
      <c r="N57" s="148"/>
      <c r="O57" s="148"/>
      <c r="P57" s="148"/>
      <c r="Q57" s="148"/>
      <c r="R57" s="148"/>
      <c r="S57" s="148"/>
      <c r="T57" s="148"/>
      <c r="U57" s="148"/>
      <c r="V57" s="148"/>
      <c r="W57" s="148"/>
      <c r="X57" s="148"/>
      <c r="Y57" s="148"/>
      <c r="Z57" s="148"/>
    </row>
    <row r="58" spans="1:26" x14ac:dyDescent="0.25">
      <c r="A58" s="230"/>
      <c r="B58" s="230"/>
      <c r="C58" s="256"/>
      <c r="D58" s="230"/>
      <c r="E58" s="230"/>
      <c r="F58" s="230"/>
      <c r="G58" s="230"/>
      <c r="H58" s="230"/>
      <c r="I58" s="230"/>
      <c r="J58" s="230"/>
      <c r="K58" s="148"/>
      <c r="L58" s="148"/>
      <c r="M58" s="148"/>
      <c r="N58" s="148"/>
      <c r="O58" s="148"/>
      <c r="P58" s="148"/>
      <c r="Q58" s="148"/>
      <c r="R58" s="148"/>
      <c r="S58" s="148"/>
      <c r="T58" s="148"/>
      <c r="U58" s="148"/>
      <c r="V58" s="148"/>
      <c r="W58" s="148"/>
      <c r="X58" s="148"/>
      <c r="Y58" s="148"/>
      <c r="Z58" s="148"/>
    </row>
    <row r="59" spans="1:26" x14ac:dyDescent="0.25">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x14ac:dyDescent="0.25">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x14ac:dyDescent="0.25">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x14ac:dyDescent="0.25">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x14ac:dyDescent="0.25">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sheetData>
  <sheetProtection sheet="1" objects="1" scenarios="1"/>
  <mergeCells count="4">
    <mergeCell ref="C1:G1"/>
    <mergeCell ref="C3:G3"/>
    <mergeCell ref="B17:H17"/>
    <mergeCell ref="E24:G24"/>
  </mergeCells>
  <hyperlinks>
    <hyperlink ref="A1" location="Google_Sheet_Link_1804143829" display="Volver al índice"/>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6"/>
  <sheetViews>
    <sheetView workbookViewId="0">
      <selection activeCell="A4" sqref="A4"/>
    </sheetView>
  </sheetViews>
  <sheetFormatPr baseColWidth="10" defaultColWidth="14.42578125" defaultRowHeight="15" x14ac:dyDescent="0.25"/>
  <cols>
    <col min="1" max="1" width="34.140625" customWidth="1"/>
    <col min="2" max="2" width="96.140625" customWidth="1"/>
    <col min="3" max="6" width="11.42578125" hidden="1" customWidth="1"/>
    <col min="7" max="26" width="10.7109375" customWidth="1"/>
  </cols>
  <sheetData>
    <row r="1" spans="1:2" ht="57.75" customHeight="1" x14ac:dyDescent="0.25">
      <c r="A1" s="157"/>
      <c r="B1" s="47" t="str">
        <f>Resultados!D2</f>
        <v>Universidad Tecnológica de Calvillo</v>
      </c>
    </row>
    <row r="2" spans="1:2" ht="18.75" x14ac:dyDescent="0.25">
      <c r="A2" s="384" t="s">
        <v>42</v>
      </c>
      <c r="B2" s="380"/>
    </row>
    <row r="3" spans="1:2" ht="18.75" x14ac:dyDescent="0.25">
      <c r="A3" s="88" t="s">
        <v>43</v>
      </c>
      <c r="B3" s="5"/>
    </row>
    <row r="4" spans="1:2" ht="18.75" x14ac:dyDescent="0.25">
      <c r="A4" s="88" t="s">
        <v>44</v>
      </c>
      <c r="B4" s="5"/>
    </row>
    <row r="5" spans="1:2" ht="31.5" x14ac:dyDescent="0.25">
      <c r="A5" s="88" t="s">
        <v>45</v>
      </c>
      <c r="B5" s="9" t="s">
        <v>46</v>
      </c>
    </row>
    <row r="6" spans="1:2" ht="31.5" x14ac:dyDescent="0.25">
      <c r="A6" s="88" t="s">
        <v>47</v>
      </c>
      <c r="B6" s="9" t="s">
        <v>48</v>
      </c>
    </row>
    <row r="7" spans="1:2" ht="18.75" x14ac:dyDescent="0.25">
      <c r="A7" s="88" t="s">
        <v>49</v>
      </c>
      <c r="B7" s="9" t="s">
        <v>50</v>
      </c>
    </row>
    <row r="8" spans="1:2" ht="18.75" x14ac:dyDescent="0.25">
      <c r="A8" s="88" t="s">
        <v>51</v>
      </c>
      <c r="B8" s="9" t="s">
        <v>52</v>
      </c>
    </row>
    <row r="9" spans="1:2" ht="18.75" x14ac:dyDescent="0.25">
      <c r="A9" s="88" t="s">
        <v>53</v>
      </c>
      <c r="B9" s="9" t="s">
        <v>54</v>
      </c>
    </row>
    <row r="10" spans="1:2" ht="31.5" x14ac:dyDescent="0.25">
      <c r="A10" s="88" t="s">
        <v>55</v>
      </c>
      <c r="B10" s="9" t="s">
        <v>56</v>
      </c>
    </row>
    <row r="11" spans="1:2" ht="18.75" x14ac:dyDescent="0.25">
      <c r="A11" s="88" t="s">
        <v>57</v>
      </c>
      <c r="B11" s="9" t="s">
        <v>58</v>
      </c>
    </row>
    <row r="12" spans="1:2" ht="31.5" x14ac:dyDescent="0.25">
      <c r="A12" s="88" t="s">
        <v>59</v>
      </c>
      <c r="B12" s="9" t="s">
        <v>60</v>
      </c>
    </row>
    <row r="13" spans="1:2" ht="31.5" x14ac:dyDescent="0.25">
      <c r="A13" s="88" t="s">
        <v>61</v>
      </c>
      <c r="B13" s="9" t="s">
        <v>62</v>
      </c>
    </row>
    <row r="14" spans="1:2" ht="47.25" x14ac:dyDescent="0.25">
      <c r="A14" s="88" t="s">
        <v>63</v>
      </c>
      <c r="B14" s="9" t="s">
        <v>64</v>
      </c>
    </row>
    <row r="15" spans="1:2" ht="31.5" x14ac:dyDescent="0.25">
      <c r="A15" s="88" t="s">
        <v>65</v>
      </c>
      <c r="B15" s="9" t="s">
        <v>66</v>
      </c>
    </row>
    <row r="16" spans="1:2" ht="31.5" x14ac:dyDescent="0.25">
      <c r="A16" s="88" t="s">
        <v>67</v>
      </c>
      <c r="B16" s="9" t="s">
        <v>68</v>
      </c>
    </row>
    <row r="17" spans="1:2" ht="18.75" x14ac:dyDescent="0.25">
      <c r="A17" s="88" t="s">
        <v>69</v>
      </c>
      <c r="B17" s="9" t="s">
        <v>70</v>
      </c>
    </row>
    <row r="18" spans="1:2" ht="18.75" x14ac:dyDescent="0.25">
      <c r="A18" s="88" t="s">
        <v>71</v>
      </c>
      <c r="B18" s="9" t="s">
        <v>72</v>
      </c>
    </row>
    <row r="19" spans="1:2" ht="18.75" x14ac:dyDescent="0.25">
      <c r="A19" s="88" t="s">
        <v>73</v>
      </c>
      <c r="B19" s="9" t="s">
        <v>74</v>
      </c>
    </row>
    <row r="20" spans="1:2" ht="18.75" x14ac:dyDescent="0.25">
      <c r="A20" s="88" t="s">
        <v>75</v>
      </c>
      <c r="B20" s="9" t="s">
        <v>74</v>
      </c>
    </row>
    <row r="21" spans="1:2" ht="18.75" x14ac:dyDescent="0.25">
      <c r="A21" s="4"/>
      <c r="B21" s="157"/>
    </row>
    <row r="22" spans="1:2" ht="18.75" x14ac:dyDescent="0.25">
      <c r="A22" s="4"/>
      <c r="B22" s="157"/>
    </row>
    <row r="23" spans="1:2" ht="18.75" x14ac:dyDescent="0.25">
      <c r="A23" s="4"/>
      <c r="B23" s="157"/>
    </row>
    <row r="24" spans="1:2" ht="18.75" x14ac:dyDescent="0.25">
      <c r="A24" s="4"/>
      <c r="B24" s="157"/>
    </row>
    <row r="25" spans="1:2" ht="18.75" x14ac:dyDescent="0.25">
      <c r="A25" s="4"/>
      <c r="B25" s="157"/>
    </row>
    <row r="26" spans="1:2" ht="18.75" x14ac:dyDescent="0.25">
      <c r="A26" s="4"/>
      <c r="B26" s="157"/>
    </row>
    <row r="27" spans="1:2" ht="18.75" x14ac:dyDescent="0.25">
      <c r="A27" s="4"/>
      <c r="B27" s="157"/>
    </row>
    <row r="28" spans="1:2" ht="18.75" x14ac:dyDescent="0.25">
      <c r="A28" s="4"/>
      <c r="B28" s="157"/>
    </row>
    <row r="29" spans="1:2" ht="18.75" x14ac:dyDescent="0.25">
      <c r="A29" s="4"/>
      <c r="B29" s="157"/>
    </row>
    <row r="30" spans="1:2" ht="18.75" x14ac:dyDescent="0.25">
      <c r="A30" s="4"/>
      <c r="B30" s="157"/>
    </row>
    <row r="31" spans="1:2" ht="18.75" x14ac:dyDescent="0.25">
      <c r="A31" s="4"/>
      <c r="B31" s="157"/>
    </row>
    <row r="32" spans="1:2" ht="18.75" x14ac:dyDescent="0.25">
      <c r="A32" s="4"/>
      <c r="B32" s="157"/>
    </row>
    <row r="33" spans="1:1" ht="18.75" x14ac:dyDescent="0.25">
      <c r="A33" s="4"/>
    </row>
    <row r="34" spans="1:1" ht="18.75" x14ac:dyDescent="0.25">
      <c r="A34" s="4"/>
    </row>
    <row r="35" spans="1:1" ht="18.75" x14ac:dyDescent="0.25">
      <c r="A35" s="4"/>
    </row>
    <row r="36" spans="1:1" ht="18.75" x14ac:dyDescent="0.25">
      <c r="A36" s="4"/>
    </row>
    <row r="37" spans="1:1" ht="18.75" x14ac:dyDescent="0.25">
      <c r="A37" s="4"/>
    </row>
    <row r="38" spans="1:1" ht="18.75" x14ac:dyDescent="0.25">
      <c r="A38" s="4"/>
    </row>
    <row r="39" spans="1:1" ht="18.75" x14ac:dyDescent="0.25">
      <c r="A39" s="4"/>
    </row>
    <row r="40" spans="1:1" ht="18.75" x14ac:dyDescent="0.25">
      <c r="A40" s="4"/>
    </row>
    <row r="41" spans="1:1" ht="18.75" x14ac:dyDescent="0.25">
      <c r="A41" s="4"/>
    </row>
    <row r="42" spans="1:1" ht="18.75" x14ac:dyDescent="0.25">
      <c r="A42" s="4"/>
    </row>
    <row r="43" spans="1:1" ht="18.75" x14ac:dyDescent="0.25">
      <c r="A43" s="4"/>
    </row>
    <row r="44" spans="1:1" ht="18.75" x14ac:dyDescent="0.25">
      <c r="A44" s="4"/>
    </row>
    <row r="45" spans="1:1" ht="18.75" x14ac:dyDescent="0.25">
      <c r="A45" s="4"/>
    </row>
    <row r="46" spans="1:1" ht="18.75" x14ac:dyDescent="0.25">
      <c r="A46" s="4"/>
    </row>
    <row r="47" spans="1:1" ht="18.75" x14ac:dyDescent="0.25">
      <c r="A47" s="4"/>
    </row>
    <row r="48" spans="1:1" ht="18.75" x14ac:dyDescent="0.25">
      <c r="A48" s="4"/>
    </row>
    <row r="49" spans="1:1" ht="18.75" x14ac:dyDescent="0.25">
      <c r="A49" s="4"/>
    </row>
    <row r="50" spans="1:1" ht="18.75" x14ac:dyDescent="0.25">
      <c r="A50" s="4"/>
    </row>
    <row r="51" spans="1:1" ht="18.75" x14ac:dyDescent="0.25">
      <c r="A51" s="4"/>
    </row>
    <row r="52" spans="1:1" ht="18.75" x14ac:dyDescent="0.25">
      <c r="A52" s="4"/>
    </row>
    <row r="53" spans="1:1" ht="18.75" x14ac:dyDescent="0.25">
      <c r="A53" s="4"/>
    </row>
    <row r="54" spans="1:1" ht="18.75" x14ac:dyDescent="0.25">
      <c r="A54" s="4"/>
    </row>
    <row r="55" spans="1:1" ht="18.75" x14ac:dyDescent="0.25">
      <c r="A55" s="4"/>
    </row>
    <row r="56" spans="1:1" ht="18.75" x14ac:dyDescent="0.25">
      <c r="A56" s="4"/>
    </row>
    <row r="57" spans="1:1" ht="18.75" x14ac:dyDescent="0.25">
      <c r="A57" s="4"/>
    </row>
    <row r="58" spans="1:1" ht="18.75" x14ac:dyDescent="0.25">
      <c r="A58" s="4"/>
    </row>
    <row r="59" spans="1:1" ht="18.75" x14ac:dyDescent="0.25">
      <c r="A59" s="4"/>
    </row>
    <row r="60" spans="1:1" ht="18.75" x14ac:dyDescent="0.25">
      <c r="A60" s="4"/>
    </row>
    <row r="61" spans="1:1" ht="18.75" x14ac:dyDescent="0.25">
      <c r="A61" s="4"/>
    </row>
    <row r="62" spans="1:1" ht="18.75" x14ac:dyDescent="0.25">
      <c r="A62" s="4"/>
    </row>
    <row r="63" spans="1:1" ht="18.75" x14ac:dyDescent="0.25">
      <c r="A63" s="4"/>
    </row>
    <row r="64" spans="1:1" ht="18.75" x14ac:dyDescent="0.25">
      <c r="A64" s="4"/>
    </row>
    <row r="65" spans="1:1" ht="18.75" x14ac:dyDescent="0.25">
      <c r="A65" s="4"/>
    </row>
    <row r="66" spans="1:1" ht="18.75" x14ac:dyDescent="0.25">
      <c r="A66" s="4"/>
    </row>
    <row r="67" spans="1:1" ht="18.75" x14ac:dyDescent="0.25">
      <c r="A67" s="4"/>
    </row>
    <row r="68" spans="1:1" ht="18.75" x14ac:dyDescent="0.25">
      <c r="A68" s="4"/>
    </row>
    <row r="69" spans="1:1" ht="18.75" x14ac:dyDescent="0.25">
      <c r="A69" s="4"/>
    </row>
    <row r="70" spans="1:1" ht="18.75" x14ac:dyDescent="0.25">
      <c r="A70" s="4"/>
    </row>
    <row r="71" spans="1:1" ht="18.75" x14ac:dyDescent="0.25">
      <c r="A71" s="4"/>
    </row>
    <row r="72" spans="1:1" ht="18.75" x14ac:dyDescent="0.25">
      <c r="A72" s="4"/>
    </row>
    <row r="73" spans="1:1" ht="18.75" x14ac:dyDescent="0.25">
      <c r="A73" s="4"/>
    </row>
    <row r="74" spans="1:1" ht="18.75" x14ac:dyDescent="0.25">
      <c r="A74" s="4"/>
    </row>
    <row r="75" spans="1:1" ht="18.75" x14ac:dyDescent="0.25">
      <c r="A75" s="4"/>
    </row>
    <row r="76" spans="1:1" ht="18.75" x14ac:dyDescent="0.25">
      <c r="A76" s="4"/>
    </row>
    <row r="77" spans="1:1" ht="18.75" x14ac:dyDescent="0.25">
      <c r="A77" s="4"/>
    </row>
    <row r="78" spans="1:1" ht="18.75" x14ac:dyDescent="0.25">
      <c r="A78" s="4"/>
    </row>
    <row r="79" spans="1:1" ht="18.75" x14ac:dyDescent="0.25">
      <c r="A79" s="4"/>
    </row>
    <row r="80" spans="1:1" ht="18.75" x14ac:dyDescent="0.25">
      <c r="A80" s="4"/>
    </row>
    <row r="81" spans="1:1" ht="18.75" x14ac:dyDescent="0.25">
      <c r="A81" s="4"/>
    </row>
    <row r="82" spans="1:1" ht="18.75" x14ac:dyDescent="0.25">
      <c r="A82" s="4"/>
    </row>
    <row r="83" spans="1:1" ht="18.75" x14ac:dyDescent="0.25">
      <c r="A83" s="4"/>
    </row>
    <row r="84" spans="1:1" ht="18.75" x14ac:dyDescent="0.25">
      <c r="A84" s="4"/>
    </row>
    <row r="85" spans="1:1" ht="18.75" x14ac:dyDescent="0.25">
      <c r="A85" s="4"/>
    </row>
    <row r="86" spans="1:1" ht="18.75" x14ac:dyDescent="0.25">
      <c r="A86" s="4"/>
    </row>
    <row r="87" spans="1:1" ht="18.75" x14ac:dyDescent="0.25">
      <c r="A87" s="4"/>
    </row>
    <row r="88" spans="1:1" ht="18.75" x14ac:dyDescent="0.25">
      <c r="A88" s="4"/>
    </row>
    <row r="89" spans="1:1" ht="18.75" x14ac:dyDescent="0.25">
      <c r="A89" s="4"/>
    </row>
    <row r="90" spans="1:1" ht="18.75" x14ac:dyDescent="0.25">
      <c r="A90" s="4"/>
    </row>
    <row r="91" spans="1:1" ht="18.75" x14ac:dyDescent="0.25">
      <c r="A91" s="4"/>
    </row>
    <row r="92" spans="1:1" ht="18.75" x14ac:dyDescent="0.25">
      <c r="A92" s="4"/>
    </row>
    <row r="93" spans="1:1" ht="18.75" x14ac:dyDescent="0.25">
      <c r="A93" s="4"/>
    </row>
    <row r="94" spans="1:1" ht="18.75" x14ac:dyDescent="0.25">
      <c r="A94" s="4"/>
    </row>
    <row r="95" spans="1:1" ht="18.75" x14ac:dyDescent="0.25">
      <c r="A95" s="4"/>
    </row>
    <row r="96" spans="1:1" ht="18.75" x14ac:dyDescent="0.25">
      <c r="A96" s="4"/>
    </row>
    <row r="97" spans="1:1" ht="18.75" x14ac:dyDescent="0.25">
      <c r="A97" s="4"/>
    </row>
    <row r="98" spans="1:1" ht="18.75" x14ac:dyDescent="0.25">
      <c r="A98" s="4"/>
    </row>
    <row r="99" spans="1:1" ht="18.75" x14ac:dyDescent="0.25">
      <c r="A99" s="4"/>
    </row>
    <row r="100" spans="1:1" ht="18.75" x14ac:dyDescent="0.25">
      <c r="A100" s="4"/>
    </row>
    <row r="101" spans="1:1" ht="18.75" x14ac:dyDescent="0.25">
      <c r="A101" s="4"/>
    </row>
    <row r="102" spans="1:1" ht="18.75" x14ac:dyDescent="0.25">
      <c r="A102" s="4"/>
    </row>
    <row r="103" spans="1:1" ht="18.75" x14ac:dyDescent="0.25">
      <c r="A103" s="4"/>
    </row>
    <row r="104" spans="1:1" ht="18.75" x14ac:dyDescent="0.25">
      <c r="A104" s="4"/>
    </row>
    <row r="105" spans="1:1" ht="18.75" x14ac:dyDescent="0.25">
      <c r="A105" s="4"/>
    </row>
    <row r="106" spans="1:1" ht="18.75" x14ac:dyDescent="0.25">
      <c r="A106" s="4"/>
    </row>
    <row r="107" spans="1:1" ht="18.75" x14ac:dyDescent="0.25">
      <c r="A107" s="4"/>
    </row>
    <row r="108" spans="1:1" ht="18.75" x14ac:dyDescent="0.25">
      <c r="A108" s="4"/>
    </row>
    <row r="109" spans="1:1" ht="18.75" x14ac:dyDescent="0.25">
      <c r="A109" s="4"/>
    </row>
    <row r="110" spans="1:1" ht="18.75" x14ac:dyDescent="0.25">
      <c r="A110" s="4"/>
    </row>
    <row r="111" spans="1:1" ht="18.75" x14ac:dyDescent="0.25">
      <c r="A111" s="4"/>
    </row>
    <row r="112" spans="1:1" ht="18.75" x14ac:dyDescent="0.25">
      <c r="A112" s="4"/>
    </row>
    <row r="113" spans="1:1" ht="18.75" x14ac:dyDescent="0.25">
      <c r="A113" s="4"/>
    </row>
    <row r="114" spans="1:1" ht="18.75" x14ac:dyDescent="0.25">
      <c r="A114" s="4"/>
    </row>
    <row r="115" spans="1:1" ht="18.75" x14ac:dyDescent="0.25">
      <c r="A115" s="4"/>
    </row>
    <row r="116" spans="1:1" ht="18.75" x14ac:dyDescent="0.25">
      <c r="A116" s="4"/>
    </row>
    <row r="117" spans="1:1" ht="18.75" x14ac:dyDescent="0.25">
      <c r="A117" s="4"/>
    </row>
    <row r="118" spans="1:1" ht="18.75" x14ac:dyDescent="0.25">
      <c r="A118" s="4"/>
    </row>
    <row r="119" spans="1:1" ht="18.75" x14ac:dyDescent="0.25">
      <c r="A119" s="4"/>
    </row>
    <row r="120" spans="1:1" ht="18.75" x14ac:dyDescent="0.25">
      <c r="A120" s="4"/>
    </row>
    <row r="121" spans="1:1" ht="18.75" x14ac:dyDescent="0.25">
      <c r="A121" s="4"/>
    </row>
    <row r="122" spans="1:1" ht="18.75" x14ac:dyDescent="0.25">
      <c r="A122" s="4"/>
    </row>
    <row r="123" spans="1:1" ht="18.75" x14ac:dyDescent="0.25">
      <c r="A123" s="4"/>
    </row>
    <row r="124" spans="1:1" ht="18.75" x14ac:dyDescent="0.25">
      <c r="A124" s="4"/>
    </row>
    <row r="125" spans="1:1" ht="18.75" x14ac:dyDescent="0.25">
      <c r="A125" s="4"/>
    </row>
    <row r="126" spans="1:1" ht="18.75" x14ac:dyDescent="0.25">
      <c r="A126" s="4"/>
    </row>
    <row r="127" spans="1:1" ht="18.75" x14ac:dyDescent="0.25">
      <c r="A127" s="4"/>
    </row>
    <row r="128" spans="1:1" ht="18.75" x14ac:dyDescent="0.25">
      <c r="A128" s="4"/>
    </row>
    <row r="129" spans="1:1" ht="18.75" x14ac:dyDescent="0.25">
      <c r="A129" s="4"/>
    </row>
    <row r="130" spans="1:1" ht="18.75" x14ac:dyDescent="0.25">
      <c r="A130" s="4"/>
    </row>
    <row r="131" spans="1:1" ht="18.75" x14ac:dyDescent="0.25">
      <c r="A131" s="4"/>
    </row>
    <row r="132" spans="1:1" ht="18.75" x14ac:dyDescent="0.25">
      <c r="A132" s="4"/>
    </row>
    <row r="133" spans="1:1" ht="18.75" x14ac:dyDescent="0.25">
      <c r="A133" s="4"/>
    </row>
    <row r="134" spans="1:1" ht="18.75" x14ac:dyDescent="0.25">
      <c r="A134" s="4"/>
    </row>
    <row r="135" spans="1:1" ht="18.75" x14ac:dyDescent="0.25">
      <c r="A135" s="4"/>
    </row>
    <row r="136" spans="1:1" ht="18.75" x14ac:dyDescent="0.25">
      <c r="A136" s="4"/>
    </row>
    <row r="137" spans="1:1" ht="18.75" x14ac:dyDescent="0.25">
      <c r="A137" s="4"/>
    </row>
    <row r="138" spans="1:1" ht="18.75" x14ac:dyDescent="0.25">
      <c r="A138" s="4"/>
    </row>
    <row r="139" spans="1:1" ht="18.75" x14ac:dyDescent="0.25">
      <c r="A139" s="4"/>
    </row>
    <row r="140" spans="1:1" ht="18.75" x14ac:dyDescent="0.25">
      <c r="A140" s="4"/>
    </row>
    <row r="141" spans="1:1" ht="18.75" x14ac:dyDescent="0.25">
      <c r="A141" s="4"/>
    </row>
    <row r="142" spans="1:1" ht="18.75" x14ac:dyDescent="0.25">
      <c r="A142" s="4"/>
    </row>
    <row r="143" spans="1:1" ht="18.75" x14ac:dyDescent="0.25">
      <c r="A143" s="4"/>
    </row>
    <row r="144" spans="1:1" ht="18.75" x14ac:dyDescent="0.25">
      <c r="A144" s="4"/>
    </row>
    <row r="145" spans="1:1" ht="18.75" x14ac:dyDescent="0.25">
      <c r="A145" s="4"/>
    </row>
    <row r="146" spans="1:1" ht="18.75" x14ac:dyDescent="0.25">
      <c r="A146" s="4"/>
    </row>
    <row r="147" spans="1:1" ht="18.75" x14ac:dyDescent="0.25">
      <c r="A147" s="4"/>
    </row>
    <row r="148" spans="1:1" ht="18.75" x14ac:dyDescent="0.25">
      <c r="A148" s="4"/>
    </row>
    <row r="149" spans="1:1" ht="18.75" x14ac:dyDescent="0.25">
      <c r="A149" s="4"/>
    </row>
    <row r="150" spans="1:1" ht="18.75" x14ac:dyDescent="0.25">
      <c r="A150" s="4"/>
    </row>
    <row r="151" spans="1:1" ht="18.75" x14ac:dyDescent="0.25">
      <c r="A151" s="4"/>
    </row>
    <row r="152" spans="1:1" ht="18.75" x14ac:dyDescent="0.25">
      <c r="A152" s="4"/>
    </row>
    <row r="153" spans="1:1" ht="18.75" x14ac:dyDescent="0.25">
      <c r="A153" s="4"/>
    </row>
    <row r="154" spans="1:1" ht="18.75" x14ac:dyDescent="0.25">
      <c r="A154" s="4"/>
    </row>
    <row r="155" spans="1:1" ht="18.75" x14ac:dyDescent="0.25">
      <c r="A155" s="4"/>
    </row>
    <row r="156" spans="1:1" ht="18.75" x14ac:dyDescent="0.25">
      <c r="A156" s="4"/>
    </row>
    <row r="157" spans="1:1" ht="18.75" x14ac:dyDescent="0.25">
      <c r="A157" s="4"/>
    </row>
    <row r="158" spans="1:1" ht="18.75" x14ac:dyDescent="0.25">
      <c r="A158" s="4"/>
    </row>
    <row r="159" spans="1:1" ht="18.75" x14ac:dyDescent="0.25">
      <c r="A159" s="4"/>
    </row>
    <row r="160" spans="1:1" ht="18.75" x14ac:dyDescent="0.25">
      <c r="A160" s="4"/>
    </row>
    <row r="161" spans="1:1" ht="18.75" x14ac:dyDescent="0.25">
      <c r="A161" s="4"/>
    </row>
    <row r="162" spans="1:1" ht="18.75" x14ac:dyDescent="0.25">
      <c r="A162" s="4"/>
    </row>
    <row r="163" spans="1:1" ht="18.75" x14ac:dyDescent="0.25">
      <c r="A163" s="4"/>
    </row>
    <row r="164" spans="1:1" ht="18.75" x14ac:dyDescent="0.25">
      <c r="A164" s="4"/>
    </row>
    <row r="165" spans="1:1" ht="18.75" x14ac:dyDescent="0.25">
      <c r="A165" s="4"/>
    </row>
    <row r="166" spans="1:1" ht="18.75" x14ac:dyDescent="0.25">
      <c r="A166" s="4"/>
    </row>
    <row r="167" spans="1:1" ht="18.75" x14ac:dyDescent="0.25">
      <c r="A167" s="4"/>
    </row>
    <row r="168" spans="1:1" ht="18.75" x14ac:dyDescent="0.25">
      <c r="A168" s="4"/>
    </row>
    <row r="169" spans="1:1" ht="18.75" x14ac:dyDescent="0.25">
      <c r="A169" s="4"/>
    </row>
    <row r="170" spans="1:1" ht="18.75" x14ac:dyDescent="0.25">
      <c r="A170" s="4"/>
    </row>
    <row r="171" spans="1:1" ht="18.75" x14ac:dyDescent="0.25">
      <c r="A171" s="4"/>
    </row>
    <row r="172" spans="1:1" ht="18.75" x14ac:dyDescent="0.25">
      <c r="A172" s="4"/>
    </row>
    <row r="173" spans="1:1" ht="18.75" x14ac:dyDescent="0.25">
      <c r="A173" s="4"/>
    </row>
    <row r="174" spans="1:1" ht="18.75" x14ac:dyDescent="0.25">
      <c r="A174" s="4"/>
    </row>
    <row r="175" spans="1:1" ht="18.75" x14ac:dyDescent="0.25">
      <c r="A175" s="4"/>
    </row>
    <row r="176" spans="1:1" ht="18.75" x14ac:dyDescent="0.25">
      <c r="A176" s="4"/>
    </row>
    <row r="177" spans="1:1" ht="18.75" x14ac:dyDescent="0.25">
      <c r="A177" s="4"/>
    </row>
    <row r="178" spans="1:1" ht="18.75" x14ac:dyDescent="0.25">
      <c r="A178" s="4"/>
    </row>
    <row r="179" spans="1:1" ht="18.75" x14ac:dyDescent="0.25">
      <c r="A179" s="4"/>
    </row>
    <row r="180" spans="1:1" ht="18.75" x14ac:dyDescent="0.25">
      <c r="A180" s="4"/>
    </row>
    <row r="181" spans="1:1" ht="18.75" x14ac:dyDescent="0.25">
      <c r="A181" s="4"/>
    </row>
    <row r="182" spans="1:1" ht="18.75" x14ac:dyDescent="0.25">
      <c r="A182" s="4"/>
    </row>
    <row r="183" spans="1:1" ht="18.75" x14ac:dyDescent="0.25">
      <c r="A183" s="4"/>
    </row>
    <row r="184" spans="1:1" ht="18.75" x14ac:dyDescent="0.25">
      <c r="A184" s="4"/>
    </row>
    <row r="185" spans="1:1" ht="18.75" x14ac:dyDescent="0.25">
      <c r="A185" s="4"/>
    </row>
    <row r="186" spans="1:1" ht="18.75" x14ac:dyDescent="0.25">
      <c r="A186" s="4"/>
    </row>
    <row r="187" spans="1:1" ht="18.75" x14ac:dyDescent="0.25">
      <c r="A187" s="4"/>
    </row>
    <row r="188" spans="1:1" ht="18.75" x14ac:dyDescent="0.25">
      <c r="A188" s="4"/>
    </row>
    <row r="189" spans="1:1" ht="18.75" x14ac:dyDescent="0.25">
      <c r="A189" s="4"/>
    </row>
    <row r="190" spans="1:1" ht="18.75" x14ac:dyDescent="0.25">
      <c r="A190" s="4"/>
    </row>
    <row r="191" spans="1:1" ht="18.75" x14ac:dyDescent="0.25">
      <c r="A191" s="4"/>
    </row>
    <row r="192" spans="1:1" ht="18.75" x14ac:dyDescent="0.25">
      <c r="A192" s="4"/>
    </row>
    <row r="193" spans="1:1" ht="18.75" x14ac:dyDescent="0.25">
      <c r="A193" s="4"/>
    </row>
    <row r="194" spans="1:1" ht="18.75" x14ac:dyDescent="0.25">
      <c r="A194" s="4"/>
    </row>
    <row r="195" spans="1:1" ht="18.75" x14ac:dyDescent="0.25">
      <c r="A195" s="4"/>
    </row>
    <row r="196" spans="1:1" ht="18.75" x14ac:dyDescent="0.25">
      <c r="A196" s="4"/>
    </row>
    <row r="197" spans="1:1" ht="18.75" x14ac:dyDescent="0.25">
      <c r="A197" s="4"/>
    </row>
    <row r="198" spans="1:1" ht="18.75" x14ac:dyDescent="0.25">
      <c r="A198" s="4"/>
    </row>
    <row r="199" spans="1:1" ht="18.75" x14ac:dyDescent="0.25">
      <c r="A199" s="4"/>
    </row>
    <row r="200" spans="1:1" ht="18.75" x14ac:dyDescent="0.25">
      <c r="A200" s="4"/>
    </row>
    <row r="201" spans="1:1" ht="18.75" x14ac:dyDescent="0.25">
      <c r="A201" s="4"/>
    </row>
    <row r="202" spans="1:1" ht="18.75" x14ac:dyDescent="0.25">
      <c r="A202" s="4"/>
    </row>
    <row r="203" spans="1:1" ht="18.75" x14ac:dyDescent="0.25">
      <c r="A203" s="4"/>
    </row>
    <row r="204" spans="1:1" ht="18.75" x14ac:dyDescent="0.25">
      <c r="A204" s="4"/>
    </row>
    <row r="205" spans="1:1" ht="18.75" x14ac:dyDescent="0.25">
      <c r="A205" s="4"/>
    </row>
    <row r="206" spans="1:1" ht="18.75" x14ac:dyDescent="0.25">
      <c r="A206" s="4"/>
    </row>
    <row r="207" spans="1:1" ht="18.75" x14ac:dyDescent="0.25">
      <c r="A207" s="4"/>
    </row>
    <row r="208" spans="1:1" ht="18.75" x14ac:dyDescent="0.25">
      <c r="A208" s="4"/>
    </row>
    <row r="209" spans="1:1" ht="18.75" x14ac:dyDescent="0.25">
      <c r="A209" s="4"/>
    </row>
    <row r="210" spans="1:1" ht="18.75" x14ac:dyDescent="0.25">
      <c r="A210" s="4"/>
    </row>
    <row r="211" spans="1:1" ht="18.75" x14ac:dyDescent="0.25">
      <c r="A211" s="4"/>
    </row>
    <row r="212" spans="1:1" ht="18.75" x14ac:dyDescent="0.25">
      <c r="A212" s="4"/>
    </row>
    <row r="213" spans="1:1" ht="18.75" x14ac:dyDescent="0.25">
      <c r="A213" s="4"/>
    </row>
    <row r="214" spans="1:1" ht="18.75" x14ac:dyDescent="0.25">
      <c r="A214" s="4"/>
    </row>
    <row r="215" spans="1:1" ht="18.75" x14ac:dyDescent="0.25">
      <c r="A215" s="4"/>
    </row>
    <row r="216" spans="1:1" ht="18.75" x14ac:dyDescent="0.25">
      <c r="A216" s="4"/>
    </row>
    <row r="217" spans="1:1" ht="18.75" x14ac:dyDescent="0.25">
      <c r="A217" s="4"/>
    </row>
    <row r="218" spans="1:1" ht="18.75" x14ac:dyDescent="0.25">
      <c r="A218" s="4"/>
    </row>
    <row r="219" spans="1:1" ht="18.75" x14ac:dyDescent="0.25">
      <c r="A219" s="4"/>
    </row>
    <row r="220" spans="1:1" ht="18.75" x14ac:dyDescent="0.25">
      <c r="A220" s="4"/>
    </row>
    <row r="221" spans="1:1" ht="18.75" x14ac:dyDescent="0.25">
      <c r="A221" s="4"/>
    </row>
    <row r="222" spans="1:1" ht="18.75" x14ac:dyDescent="0.25">
      <c r="A222" s="4"/>
    </row>
    <row r="223" spans="1:1" ht="18.75" x14ac:dyDescent="0.25">
      <c r="A223" s="4"/>
    </row>
    <row r="224" spans="1:1" ht="18.75" x14ac:dyDescent="0.25">
      <c r="A224" s="4"/>
    </row>
    <row r="225" spans="1:1" ht="18.75" x14ac:dyDescent="0.25">
      <c r="A225" s="4"/>
    </row>
    <row r="226" spans="1:1" ht="18.75" x14ac:dyDescent="0.25">
      <c r="A226" s="4"/>
    </row>
    <row r="227" spans="1:1" ht="18.75" x14ac:dyDescent="0.25">
      <c r="A227" s="4"/>
    </row>
    <row r="228" spans="1:1" ht="18.75" x14ac:dyDescent="0.25">
      <c r="A228" s="4"/>
    </row>
    <row r="229" spans="1:1" ht="18.75" x14ac:dyDescent="0.25">
      <c r="A229" s="4"/>
    </row>
    <row r="230" spans="1:1" ht="18.75" x14ac:dyDescent="0.25">
      <c r="A230" s="4"/>
    </row>
    <row r="231" spans="1:1" ht="18.75" x14ac:dyDescent="0.25">
      <c r="A231" s="4"/>
    </row>
    <row r="232" spans="1:1" ht="18.75" x14ac:dyDescent="0.25">
      <c r="A232" s="4"/>
    </row>
    <row r="233" spans="1:1" ht="18.75" x14ac:dyDescent="0.25">
      <c r="A233" s="4"/>
    </row>
    <row r="234" spans="1:1" ht="18.75" x14ac:dyDescent="0.25">
      <c r="A234" s="4"/>
    </row>
    <row r="235" spans="1:1" ht="18.75" x14ac:dyDescent="0.25">
      <c r="A235" s="4"/>
    </row>
    <row r="236" spans="1:1" ht="18.75" x14ac:dyDescent="0.25">
      <c r="A236" s="4"/>
    </row>
    <row r="237" spans="1:1" ht="18.75" x14ac:dyDescent="0.25">
      <c r="A237" s="4"/>
    </row>
    <row r="238" spans="1:1" ht="18.75" x14ac:dyDescent="0.25">
      <c r="A238" s="4"/>
    </row>
    <row r="239" spans="1:1" ht="18.75" x14ac:dyDescent="0.25">
      <c r="A239" s="4"/>
    </row>
    <row r="240" spans="1:1" ht="18.75" x14ac:dyDescent="0.25">
      <c r="A240" s="4"/>
    </row>
    <row r="241" spans="1:1" ht="18.75" x14ac:dyDescent="0.25">
      <c r="A241" s="4"/>
    </row>
    <row r="242" spans="1:1" ht="18.75" x14ac:dyDescent="0.25">
      <c r="A242" s="4"/>
    </row>
    <row r="243" spans="1:1" ht="18.75" x14ac:dyDescent="0.25">
      <c r="A243" s="4"/>
    </row>
    <row r="244" spans="1:1" ht="18.75" x14ac:dyDescent="0.25">
      <c r="A244" s="4"/>
    </row>
    <row r="245" spans="1:1" ht="18.75" x14ac:dyDescent="0.25">
      <c r="A245" s="4"/>
    </row>
    <row r="246" spans="1:1" ht="18.75" x14ac:dyDescent="0.25">
      <c r="A246" s="4"/>
    </row>
    <row r="247" spans="1:1" ht="18.75" x14ac:dyDescent="0.25">
      <c r="A247" s="4"/>
    </row>
    <row r="248" spans="1:1" ht="18.75" x14ac:dyDescent="0.25">
      <c r="A248" s="4"/>
    </row>
    <row r="249" spans="1:1" ht="18.75" x14ac:dyDescent="0.25">
      <c r="A249" s="4"/>
    </row>
    <row r="250" spans="1:1" ht="18.75" x14ac:dyDescent="0.25">
      <c r="A250" s="4"/>
    </row>
    <row r="251" spans="1:1" ht="18.75" x14ac:dyDescent="0.25">
      <c r="A251" s="4"/>
    </row>
    <row r="252" spans="1:1" ht="18.75" x14ac:dyDescent="0.25">
      <c r="A252" s="4"/>
    </row>
    <row r="253" spans="1:1" ht="18.75" x14ac:dyDescent="0.25">
      <c r="A253" s="4"/>
    </row>
    <row r="254" spans="1:1" ht="18.75" x14ac:dyDescent="0.25">
      <c r="A254" s="4"/>
    </row>
    <row r="255" spans="1:1" ht="18.75" x14ac:dyDescent="0.25">
      <c r="A255" s="4"/>
    </row>
    <row r="256" spans="1:1" ht="18.75" x14ac:dyDescent="0.25">
      <c r="A256" s="4"/>
    </row>
    <row r="257" spans="1:1" ht="18.75" x14ac:dyDescent="0.25">
      <c r="A257" s="4"/>
    </row>
    <row r="258" spans="1:1" ht="18.75" x14ac:dyDescent="0.25">
      <c r="A258" s="4"/>
    </row>
    <row r="259" spans="1:1" ht="18.75" x14ac:dyDescent="0.25">
      <c r="A259" s="4"/>
    </row>
    <row r="260" spans="1:1" ht="18.75" x14ac:dyDescent="0.25">
      <c r="A260" s="4"/>
    </row>
    <row r="261" spans="1:1" ht="18.75" x14ac:dyDescent="0.25">
      <c r="A261" s="4"/>
    </row>
    <row r="262" spans="1:1" ht="18.75" x14ac:dyDescent="0.25">
      <c r="A262" s="4"/>
    </row>
    <row r="263" spans="1:1" ht="18.75" x14ac:dyDescent="0.25">
      <c r="A263" s="4"/>
    </row>
    <row r="264" spans="1:1" ht="18.75" x14ac:dyDescent="0.25">
      <c r="A264" s="4"/>
    </row>
    <row r="265" spans="1:1" ht="18.75" x14ac:dyDescent="0.25">
      <c r="A265" s="4"/>
    </row>
    <row r="266" spans="1:1" ht="18.75" x14ac:dyDescent="0.25">
      <c r="A266" s="4"/>
    </row>
    <row r="267" spans="1:1" ht="18.75" x14ac:dyDescent="0.25">
      <c r="A267" s="4"/>
    </row>
    <row r="268" spans="1:1" ht="18.75" x14ac:dyDescent="0.25">
      <c r="A268" s="4"/>
    </row>
    <row r="269" spans="1:1" ht="18.75" x14ac:dyDescent="0.25">
      <c r="A269" s="4"/>
    </row>
    <row r="270" spans="1:1" ht="18.75" x14ac:dyDescent="0.25">
      <c r="A270" s="4"/>
    </row>
    <row r="271" spans="1:1" ht="18.75" x14ac:dyDescent="0.25">
      <c r="A271" s="4"/>
    </row>
    <row r="272" spans="1:1" ht="18.75" x14ac:dyDescent="0.25">
      <c r="A272" s="4"/>
    </row>
    <row r="273" spans="1:1" ht="18.75" x14ac:dyDescent="0.25">
      <c r="A273" s="4"/>
    </row>
    <row r="274" spans="1:1" ht="18.75" x14ac:dyDescent="0.25">
      <c r="A274" s="4"/>
    </row>
    <row r="275" spans="1:1" ht="18.75" x14ac:dyDescent="0.25">
      <c r="A275" s="4"/>
    </row>
    <row r="276" spans="1:1" ht="18.75" x14ac:dyDescent="0.25">
      <c r="A276" s="4"/>
    </row>
    <row r="277" spans="1:1" ht="18.75" x14ac:dyDescent="0.25">
      <c r="A277" s="4"/>
    </row>
    <row r="278" spans="1:1" ht="18.75" x14ac:dyDescent="0.25">
      <c r="A278" s="4"/>
    </row>
    <row r="279" spans="1:1" ht="18.75" x14ac:dyDescent="0.25">
      <c r="A279" s="4"/>
    </row>
    <row r="280" spans="1:1" ht="18.75" x14ac:dyDescent="0.25">
      <c r="A280" s="4"/>
    </row>
    <row r="281" spans="1:1" ht="18.75" x14ac:dyDescent="0.25">
      <c r="A281" s="4"/>
    </row>
    <row r="282" spans="1:1" ht="18.75" x14ac:dyDescent="0.25">
      <c r="A282" s="4"/>
    </row>
    <row r="283" spans="1:1" ht="18.75" x14ac:dyDescent="0.25">
      <c r="A283" s="4"/>
    </row>
    <row r="284" spans="1:1" ht="18.75" x14ac:dyDescent="0.25">
      <c r="A284" s="4"/>
    </row>
    <row r="285" spans="1:1" ht="18.75" x14ac:dyDescent="0.25">
      <c r="A285" s="4"/>
    </row>
    <row r="286" spans="1:1" ht="18.75" x14ac:dyDescent="0.25">
      <c r="A286" s="4"/>
    </row>
    <row r="287" spans="1:1" ht="18.75" x14ac:dyDescent="0.25">
      <c r="A287" s="4"/>
    </row>
    <row r="288" spans="1:1" ht="18.75" x14ac:dyDescent="0.25">
      <c r="A288" s="4"/>
    </row>
    <row r="289" spans="1:1" ht="18.75" x14ac:dyDescent="0.25">
      <c r="A289" s="4"/>
    </row>
    <row r="290" spans="1:1" ht="18.75" x14ac:dyDescent="0.25">
      <c r="A290" s="4"/>
    </row>
    <row r="291" spans="1:1" ht="18.75" x14ac:dyDescent="0.25">
      <c r="A291" s="4"/>
    </row>
    <row r="292" spans="1:1" ht="18.75" x14ac:dyDescent="0.25">
      <c r="A292" s="4"/>
    </row>
    <row r="293" spans="1:1" ht="18.75" x14ac:dyDescent="0.25">
      <c r="A293" s="4"/>
    </row>
    <row r="294" spans="1:1" ht="18.75" x14ac:dyDescent="0.25">
      <c r="A294" s="4"/>
    </row>
    <row r="295" spans="1:1" ht="18.75" x14ac:dyDescent="0.25">
      <c r="A295" s="4"/>
    </row>
    <row r="296" spans="1:1" ht="18.75" x14ac:dyDescent="0.25">
      <c r="A296" s="4"/>
    </row>
    <row r="297" spans="1:1" ht="18.75" x14ac:dyDescent="0.25">
      <c r="A297" s="4"/>
    </row>
    <row r="298" spans="1:1" ht="18.75" x14ac:dyDescent="0.25">
      <c r="A298" s="4"/>
    </row>
    <row r="299" spans="1:1" ht="18.75" x14ac:dyDescent="0.25">
      <c r="A299" s="4"/>
    </row>
    <row r="300" spans="1:1" ht="18.75" x14ac:dyDescent="0.25">
      <c r="A300" s="4"/>
    </row>
    <row r="301" spans="1:1" ht="18.75" x14ac:dyDescent="0.25">
      <c r="A301" s="4"/>
    </row>
    <row r="302" spans="1:1" ht="18.75" x14ac:dyDescent="0.25">
      <c r="A302" s="4"/>
    </row>
    <row r="303" spans="1:1" ht="18.75" x14ac:dyDescent="0.25">
      <c r="A303" s="4"/>
    </row>
    <row r="304" spans="1:1" ht="18.75" x14ac:dyDescent="0.25">
      <c r="A304" s="4"/>
    </row>
    <row r="305" spans="1:1" ht="18.75" x14ac:dyDescent="0.25">
      <c r="A305" s="4"/>
    </row>
    <row r="306" spans="1:1" ht="18.75" x14ac:dyDescent="0.25">
      <c r="A306" s="4"/>
    </row>
    <row r="307" spans="1:1" ht="18.75" x14ac:dyDescent="0.25">
      <c r="A307" s="4"/>
    </row>
    <row r="308" spans="1:1" ht="18.75" x14ac:dyDescent="0.25">
      <c r="A308" s="4"/>
    </row>
    <row r="309" spans="1:1" ht="18.75" x14ac:dyDescent="0.25">
      <c r="A309" s="4"/>
    </row>
    <row r="310" spans="1:1" ht="18.75" x14ac:dyDescent="0.25">
      <c r="A310" s="4"/>
    </row>
    <row r="311" spans="1:1" ht="18.75" x14ac:dyDescent="0.25">
      <c r="A311" s="4"/>
    </row>
    <row r="312" spans="1:1" ht="18.75" x14ac:dyDescent="0.25">
      <c r="A312" s="4"/>
    </row>
    <row r="313" spans="1:1" ht="18.75" x14ac:dyDescent="0.25">
      <c r="A313" s="4"/>
    </row>
    <row r="314" spans="1:1" ht="18.75" x14ac:dyDescent="0.25">
      <c r="A314" s="4"/>
    </row>
    <row r="315" spans="1:1" ht="18.75" x14ac:dyDescent="0.25">
      <c r="A315" s="4"/>
    </row>
    <row r="316" spans="1:1" ht="18.75" x14ac:dyDescent="0.25">
      <c r="A316" s="4"/>
    </row>
    <row r="317" spans="1:1" ht="18.75" x14ac:dyDescent="0.25">
      <c r="A317" s="4"/>
    </row>
    <row r="318" spans="1:1" ht="18.75" x14ac:dyDescent="0.25">
      <c r="A318" s="4"/>
    </row>
    <row r="319" spans="1:1" ht="18.75" x14ac:dyDescent="0.25">
      <c r="A319" s="4"/>
    </row>
    <row r="320" spans="1:1" ht="18.75" x14ac:dyDescent="0.25">
      <c r="A320" s="4"/>
    </row>
    <row r="321" spans="1:1" ht="18.75" x14ac:dyDescent="0.25">
      <c r="A321" s="4"/>
    </row>
    <row r="322" spans="1:1" ht="18.75" x14ac:dyDescent="0.25">
      <c r="A322" s="4"/>
    </row>
    <row r="323" spans="1:1" ht="18.75" x14ac:dyDescent="0.25">
      <c r="A323" s="4"/>
    </row>
    <row r="324" spans="1:1" ht="18.75" x14ac:dyDescent="0.25">
      <c r="A324" s="4"/>
    </row>
    <row r="325" spans="1:1" ht="18.75" x14ac:dyDescent="0.25">
      <c r="A325" s="4"/>
    </row>
    <row r="326" spans="1:1" ht="18.75" x14ac:dyDescent="0.25">
      <c r="A326" s="4"/>
    </row>
    <row r="327" spans="1:1" ht="18.75" x14ac:dyDescent="0.25">
      <c r="A327" s="4"/>
    </row>
    <row r="328" spans="1:1" ht="18.75" x14ac:dyDescent="0.25">
      <c r="A328" s="4"/>
    </row>
    <row r="329" spans="1:1" ht="18.75" x14ac:dyDescent="0.25">
      <c r="A329" s="4"/>
    </row>
    <row r="330" spans="1:1" ht="18.75" x14ac:dyDescent="0.25">
      <c r="A330" s="4"/>
    </row>
    <row r="331" spans="1:1" ht="18.75" x14ac:dyDescent="0.25">
      <c r="A331" s="4"/>
    </row>
    <row r="332" spans="1:1" ht="18.75" x14ac:dyDescent="0.25">
      <c r="A332" s="4"/>
    </row>
    <row r="333" spans="1:1" ht="18.75" x14ac:dyDescent="0.25">
      <c r="A333" s="4"/>
    </row>
    <row r="334" spans="1:1" ht="18.75" x14ac:dyDescent="0.25">
      <c r="A334" s="4"/>
    </row>
    <row r="335" spans="1:1" ht="18.75" x14ac:dyDescent="0.25">
      <c r="A335" s="4"/>
    </row>
    <row r="336" spans="1:1" ht="18.75" x14ac:dyDescent="0.25">
      <c r="A336" s="4"/>
    </row>
    <row r="337" spans="1:1" ht="18.75" x14ac:dyDescent="0.25">
      <c r="A337" s="4"/>
    </row>
    <row r="338" spans="1:1" ht="18.75" x14ac:dyDescent="0.25">
      <c r="A338" s="4"/>
    </row>
    <row r="339" spans="1:1" ht="18.75" x14ac:dyDescent="0.25">
      <c r="A339" s="4"/>
    </row>
    <row r="340" spans="1:1" ht="18.75" x14ac:dyDescent="0.25">
      <c r="A340" s="4"/>
    </row>
    <row r="341" spans="1:1" ht="18.75" x14ac:dyDescent="0.25">
      <c r="A341" s="4"/>
    </row>
    <row r="342" spans="1:1" ht="18.75" x14ac:dyDescent="0.25">
      <c r="A342" s="4"/>
    </row>
    <row r="343" spans="1:1" ht="18.75" x14ac:dyDescent="0.25">
      <c r="A343" s="4"/>
    </row>
    <row r="344" spans="1:1" ht="18.75" x14ac:dyDescent="0.25">
      <c r="A344" s="4"/>
    </row>
    <row r="345" spans="1:1" ht="18.75" x14ac:dyDescent="0.25">
      <c r="A345" s="4"/>
    </row>
    <row r="346" spans="1:1" ht="18.75" x14ac:dyDescent="0.25">
      <c r="A346" s="4"/>
    </row>
    <row r="347" spans="1:1" ht="18.75" x14ac:dyDescent="0.25">
      <c r="A347" s="4"/>
    </row>
    <row r="348" spans="1:1" ht="18.75" x14ac:dyDescent="0.25">
      <c r="A348" s="4"/>
    </row>
    <row r="349" spans="1:1" ht="18.75" x14ac:dyDescent="0.25">
      <c r="A349" s="4"/>
    </row>
    <row r="350" spans="1:1" ht="18.75" x14ac:dyDescent="0.25">
      <c r="A350" s="4"/>
    </row>
    <row r="351" spans="1:1" ht="18.75" x14ac:dyDescent="0.25">
      <c r="A351" s="4"/>
    </row>
    <row r="352" spans="1:1" ht="18.75" x14ac:dyDescent="0.25">
      <c r="A352" s="4"/>
    </row>
    <row r="353" spans="1:1" ht="18.75" x14ac:dyDescent="0.25">
      <c r="A353" s="4"/>
    </row>
    <row r="354" spans="1:1" ht="18.75" x14ac:dyDescent="0.25">
      <c r="A354" s="4"/>
    </row>
    <row r="355" spans="1:1" ht="18.75" x14ac:dyDescent="0.25">
      <c r="A355" s="4"/>
    </row>
    <row r="356" spans="1:1" ht="18.75" x14ac:dyDescent="0.25">
      <c r="A356" s="4"/>
    </row>
    <row r="357" spans="1:1" ht="18.75" x14ac:dyDescent="0.25">
      <c r="A357" s="4"/>
    </row>
    <row r="358" spans="1:1" ht="18.75" x14ac:dyDescent="0.25">
      <c r="A358" s="4"/>
    </row>
    <row r="359" spans="1:1" ht="18.75" x14ac:dyDescent="0.25">
      <c r="A359" s="4"/>
    </row>
    <row r="360" spans="1:1" ht="18.75" x14ac:dyDescent="0.25">
      <c r="A360" s="4"/>
    </row>
    <row r="361" spans="1:1" ht="18.75" x14ac:dyDescent="0.25">
      <c r="A361" s="4"/>
    </row>
    <row r="362" spans="1:1" ht="18.75" x14ac:dyDescent="0.25">
      <c r="A362" s="4"/>
    </row>
    <row r="363" spans="1:1" ht="18.75" x14ac:dyDescent="0.25">
      <c r="A363" s="4"/>
    </row>
    <row r="364" spans="1:1" ht="18.75" x14ac:dyDescent="0.25">
      <c r="A364" s="4"/>
    </row>
    <row r="365" spans="1:1" ht="18.75" x14ac:dyDescent="0.25">
      <c r="A365" s="4"/>
    </row>
    <row r="366" spans="1:1" ht="18.75" x14ac:dyDescent="0.25">
      <c r="A366" s="4"/>
    </row>
    <row r="367" spans="1:1" ht="18.75" x14ac:dyDescent="0.25">
      <c r="A367" s="4"/>
    </row>
    <row r="368" spans="1:1" ht="18.75" x14ac:dyDescent="0.25">
      <c r="A368" s="4"/>
    </row>
    <row r="369" spans="1:1" ht="18.75" x14ac:dyDescent="0.25">
      <c r="A369" s="4"/>
    </row>
    <row r="370" spans="1:1" ht="18.75" x14ac:dyDescent="0.25">
      <c r="A370" s="4"/>
    </row>
    <row r="371" spans="1:1" ht="18.75" x14ac:dyDescent="0.25">
      <c r="A371" s="4"/>
    </row>
    <row r="372" spans="1:1" ht="18.75" x14ac:dyDescent="0.25">
      <c r="A372" s="4"/>
    </row>
    <row r="373" spans="1:1" ht="18.75" x14ac:dyDescent="0.25">
      <c r="A373" s="4"/>
    </row>
    <row r="374" spans="1:1" ht="18.75" x14ac:dyDescent="0.25">
      <c r="A374" s="4"/>
    </row>
    <row r="375" spans="1:1" ht="18.75" x14ac:dyDescent="0.25">
      <c r="A375" s="4"/>
    </row>
    <row r="376" spans="1:1" ht="18.75" x14ac:dyDescent="0.25">
      <c r="A376" s="4"/>
    </row>
    <row r="377" spans="1:1" ht="18.75" x14ac:dyDescent="0.25">
      <c r="A377" s="4"/>
    </row>
    <row r="378" spans="1:1" ht="18.75" x14ac:dyDescent="0.25">
      <c r="A378" s="4"/>
    </row>
    <row r="379" spans="1:1" ht="18.75" x14ac:dyDescent="0.25">
      <c r="A379" s="4"/>
    </row>
    <row r="380" spans="1:1" ht="18.75" x14ac:dyDescent="0.25">
      <c r="A380" s="4"/>
    </row>
    <row r="381" spans="1:1" ht="18.75" x14ac:dyDescent="0.25">
      <c r="A381" s="4"/>
    </row>
    <row r="382" spans="1:1" ht="18.75" x14ac:dyDescent="0.25">
      <c r="A382" s="4"/>
    </row>
    <row r="383" spans="1:1" ht="18.75" x14ac:dyDescent="0.25">
      <c r="A383" s="4"/>
    </row>
    <row r="384" spans="1:1" ht="18.75" x14ac:dyDescent="0.25">
      <c r="A384" s="4"/>
    </row>
    <row r="385" spans="1:1" ht="18.75" x14ac:dyDescent="0.25">
      <c r="A385" s="4"/>
    </row>
    <row r="386" spans="1:1" ht="18.75" x14ac:dyDescent="0.25">
      <c r="A386" s="4"/>
    </row>
    <row r="387" spans="1:1" ht="18.75" x14ac:dyDescent="0.25">
      <c r="A387" s="4"/>
    </row>
    <row r="388" spans="1:1" ht="18.75" x14ac:dyDescent="0.25">
      <c r="A388" s="4"/>
    </row>
    <row r="389" spans="1:1" ht="18.75" x14ac:dyDescent="0.25">
      <c r="A389" s="4"/>
    </row>
    <row r="390" spans="1:1" ht="18.75" x14ac:dyDescent="0.25">
      <c r="A390" s="4"/>
    </row>
    <row r="391" spans="1:1" ht="18.75" x14ac:dyDescent="0.25">
      <c r="A391" s="4"/>
    </row>
    <row r="392" spans="1:1" ht="18.75" x14ac:dyDescent="0.25">
      <c r="A392" s="4"/>
    </row>
    <row r="393" spans="1:1" ht="18.75" x14ac:dyDescent="0.25">
      <c r="A393" s="4"/>
    </row>
    <row r="394" spans="1:1" ht="18.75" x14ac:dyDescent="0.25">
      <c r="A394" s="4"/>
    </row>
    <row r="395" spans="1:1" ht="18.75" x14ac:dyDescent="0.25">
      <c r="A395" s="4"/>
    </row>
    <row r="396" spans="1:1" ht="18.75" x14ac:dyDescent="0.25">
      <c r="A396" s="4"/>
    </row>
    <row r="397" spans="1:1" ht="18.75" x14ac:dyDescent="0.25">
      <c r="A397" s="4"/>
    </row>
    <row r="398" spans="1:1" ht="18.75" x14ac:dyDescent="0.25">
      <c r="A398" s="4"/>
    </row>
    <row r="399" spans="1:1" ht="18.75" x14ac:dyDescent="0.25">
      <c r="A399" s="4"/>
    </row>
    <row r="400" spans="1:1" ht="18.75" x14ac:dyDescent="0.25">
      <c r="A400" s="4"/>
    </row>
    <row r="401" spans="1:1" ht="18.75" x14ac:dyDescent="0.25">
      <c r="A401" s="4"/>
    </row>
    <row r="402" spans="1:1" ht="18.75" x14ac:dyDescent="0.25">
      <c r="A402" s="4"/>
    </row>
    <row r="403" spans="1:1" ht="18.75" x14ac:dyDescent="0.25">
      <c r="A403" s="4"/>
    </row>
    <row r="404" spans="1:1" ht="18.75" x14ac:dyDescent="0.25">
      <c r="A404" s="4"/>
    </row>
    <row r="405" spans="1:1" ht="18.75" x14ac:dyDescent="0.25">
      <c r="A405" s="4"/>
    </row>
    <row r="406" spans="1:1" ht="18.75" x14ac:dyDescent="0.25">
      <c r="A406" s="4"/>
    </row>
    <row r="407" spans="1:1" ht="18.75" x14ac:dyDescent="0.25">
      <c r="A407" s="4"/>
    </row>
    <row r="408" spans="1:1" ht="18.75" x14ac:dyDescent="0.25">
      <c r="A408" s="4"/>
    </row>
    <row r="409" spans="1:1" ht="18.75" x14ac:dyDescent="0.25">
      <c r="A409" s="4"/>
    </row>
    <row r="410" spans="1:1" ht="18.75" x14ac:dyDescent="0.25">
      <c r="A410" s="4"/>
    </row>
    <row r="411" spans="1:1" ht="18.75" x14ac:dyDescent="0.25">
      <c r="A411" s="4"/>
    </row>
    <row r="412" spans="1:1" ht="18.75" x14ac:dyDescent="0.25">
      <c r="A412" s="4"/>
    </row>
    <row r="413" spans="1:1" ht="18.75" x14ac:dyDescent="0.25">
      <c r="A413" s="4"/>
    </row>
    <row r="414" spans="1:1" ht="18.75" x14ac:dyDescent="0.25">
      <c r="A414" s="4"/>
    </row>
    <row r="415" spans="1:1" ht="18.75" x14ac:dyDescent="0.25">
      <c r="A415" s="4"/>
    </row>
    <row r="416" spans="1:1" ht="18.75" x14ac:dyDescent="0.25">
      <c r="A416" s="4"/>
    </row>
    <row r="417" spans="1:1" ht="18.75" x14ac:dyDescent="0.25">
      <c r="A417" s="4"/>
    </row>
    <row r="418" spans="1:1" ht="18.75" x14ac:dyDescent="0.25">
      <c r="A418" s="4"/>
    </row>
    <row r="419" spans="1:1" ht="18.75" x14ac:dyDescent="0.25">
      <c r="A419" s="4"/>
    </row>
    <row r="420" spans="1:1" ht="18.75" x14ac:dyDescent="0.25">
      <c r="A420" s="4"/>
    </row>
    <row r="421" spans="1:1" ht="18.75" x14ac:dyDescent="0.25">
      <c r="A421" s="4"/>
    </row>
    <row r="422" spans="1:1" ht="18.75" x14ac:dyDescent="0.25">
      <c r="A422" s="4"/>
    </row>
    <row r="423" spans="1:1" ht="18.75" x14ac:dyDescent="0.25">
      <c r="A423" s="4"/>
    </row>
    <row r="424" spans="1:1" ht="18.75" x14ac:dyDescent="0.25">
      <c r="A424" s="4"/>
    </row>
    <row r="425" spans="1:1" ht="18.75" x14ac:dyDescent="0.25">
      <c r="A425" s="4"/>
    </row>
    <row r="426" spans="1:1" ht="18.75" x14ac:dyDescent="0.25">
      <c r="A426" s="4"/>
    </row>
    <row r="427" spans="1:1" ht="18.75" x14ac:dyDescent="0.25">
      <c r="A427" s="4"/>
    </row>
    <row r="428" spans="1:1" ht="18.75" x14ac:dyDescent="0.25">
      <c r="A428" s="4"/>
    </row>
    <row r="429" spans="1:1" ht="18.75" x14ac:dyDescent="0.25">
      <c r="A429" s="4"/>
    </row>
    <row r="430" spans="1:1" ht="18.75" x14ac:dyDescent="0.25">
      <c r="A430" s="4"/>
    </row>
    <row r="431" spans="1:1" ht="18.75" x14ac:dyDescent="0.25">
      <c r="A431" s="4"/>
    </row>
    <row r="432" spans="1:1" ht="18.75" x14ac:dyDescent="0.25">
      <c r="A432" s="4"/>
    </row>
    <row r="433" spans="1:1" ht="18.75" x14ac:dyDescent="0.25">
      <c r="A433" s="4"/>
    </row>
    <row r="434" spans="1:1" ht="18.75" x14ac:dyDescent="0.25">
      <c r="A434" s="4"/>
    </row>
    <row r="435" spans="1:1" ht="18.75" x14ac:dyDescent="0.25">
      <c r="A435" s="4"/>
    </row>
    <row r="436" spans="1:1" ht="18.75" x14ac:dyDescent="0.25">
      <c r="A436" s="4"/>
    </row>
    <row r="437" spans="1:1" ht="18.75" x14ac:dyDescent="0.25">
      <c r="A437" s="4"/>
    </row>
    <row r="438" spans="1:1" ht="18.75" x14ac:dyDescent="0.25">
      <c r="A438" s="4"/>
    </row>
    <row r="439" spans="1:1" ht="18.75" x14ac:dyDescent="0.25">
      <c r="A439" s="4"/>
    </row>
    <row r="440" spans="1:1" ht="18.75" x14ac:dyDescent="0.25">
      <c r="A440" s="4"/>
    </row>
    <row r="441" spans="1:1" ht="18.75" x14ac:dyDescent="0.25">
      <c r="A441" s="4"/>
    </row>
    <row r="442" spans="1:1" ht="18.75" x14ac:dyDescent="0.25">
      <c r="A442" s="4"/>
    </row>
    <row r="443" spans="1:1" ht="18.75" x14ac:dyDescent="0.25">
      <c r="A443" s="4"/>
    </row>
    <row r="444" spans="1:1" ht="18.75" x14ac:dyDescent="0.25">
      <c r="A444" s="4"/>
    </row>
    <row r="445" spans="1:1" ht="18.75" x14ac:dyDescent="0.25">
      <c r="A445" s="4"/>
    </row>
    <row r="446" spans="1:1" ht="18.75" x14ac:dyDescent="0.25">
      <c r="A446" s="4"/>
    </row>
    <row r="447" spans="1:1" ht="18.75" x14ac:dyDescent="0.25">
      <c r="A447" s="4"/>
    </row>
    <row r="448" spans="1:1" ht="18.75" x14ac:dyDescent="0.25">
      <c r="A448" s="4"/>
    </row>
    <row r="449" spans="1:1" ht="18.75" x14ac:dyDescent="0.25">
      <c r="A449" s="4"/>
    </row>
    <row r="450" spans="1:1" ht="18.75" x14ac:dyDescent="0.25">
      <c r="A450" s="4"/>
    </row>
    <row r="451" spans="1:1" ht="18.75" x14ac:dyDescent="0.25">
      <c r="A451" s="4"/>
    </row>
    <row r="452" spans="1:1" ht="18.75" x14ac:dyDescent="0.25">
      <c r="A452" s="4"/>
    </row>
    <row r="453" spans="1:1" ht="18.75" x14ac:dyDescent="0.25">
      <c r="A453" s="4"/>
    </row>
    <row r="454" spans="1:1" ht="18.75" x14ac:dyDescent="0.25">
      <c r="A454" s="4"/>
    </row>
    <row r="455" spans="1:1" ht="18.75" x14ac:dyDescent="0.25">
      <c r="A455" s="4"/>
    </row>
    <row r="456" spans="1:1" ht="18.75" x14ac:dyDescent="0.25">
      <c r="A456" s="4"/>
    </row>
    <row r="457" spans="1:1" ht="18.75" x14ac:dyDescent="0.25">
      <c r="A457" s="4"/>
    </row>
    <row r="458" spans="1:1" ht="18.75" x14ac:dyDescent="0.25">
      <c r="A458" s="4"/>
    </row>
    <row r="459" spans="1:1" ht="18.75" x14ac:dyDescent="0.25">
      <c r="A459" s="4"/>
    </row>
    <row r="460" spans="1:1" ht="18.75" x14ac:dyDescent="0.25">
      <c r="A460" s="4"/>
    </row>
    <row r="461" spans="1:1" ht="18.75" x14ac:dyDescent="0.25">
      <c r="A461" s="4"/>
    </row>
    <row r="462" spans="1:1" ht="18.75" x14ac:dyDescent="0.25">
      <c r="A462" s="4"/>
    </row>
    <row r="463" spans="1:1" ht="18.75" x14ac:dyDescent="0.25">
      <c r="A463" s="4"/>
    </row>
    <row r="464" spans="1:1" ht="18.75" x14ac:dyDescent="0.25">
      <c r="A464" s="4"/>
    </row>
    <row r="465" spans="1:1" ht="18.75" x14ac:dyDescent="0.25">
      <c r="A465" s="4"/>
    </row>
    <row r="466" spans="1:1" ht="18.75" x14ac:dyDescent="0.25">
      <c r="A466" s="4"/>
    </row>
    <row r="467" spans="1:1" ht="18.75" x14ac:dyDescent="0.25">
      <c r="A467" s="4"/>
    </row>
    <row r="468" spans="1:1" ht="18.75" x14ac:dyDescent="0.25">
      <c r="A468" s="4"/>
    </row>
    <row r="469" spans="1:1" ht="18.75" x14ac:dyDescent="0.25">
      <c r="A469" s="4"/>
    </row>
    <row r="470" spans="1:1" ht="18.75" x14ac:dyDescent="0.25">
      <c r="A470" s="4"/>
    </row>
    <row r="471" spans="1:1" ht="18.75" x14ac:dyDescent="0.25">
      <c r="A471" s="4"/>
    </row>
    <row r="472" spans="1:1" ht="18.75" x14ac:dyDescent="0.25">
      <c r="A472" s="4"/>
    </row>
    <row r="473" spans="1:1" ht="18.75" x14ac:dyDescent="0.25">
      <c r="A473" s="4"/>
    </row>
    <row r="474" spans="1:1" ht="18.75" x14ac:dyDescent="0.25">
      <c r="A474" s="4"/>
    </row>
    <row r="475" spans="1:1" ht="18.75" x14ac:dyDescent="0.25">
      <c r="A475" s="4"/>
    </row>
    <row r="476" spans="1:1" ht="18.75" x14ac:dyDescent="0.25">
      <c r="A476" s="4"/>
    </row>
    <row r="477" spans="1:1" ht="18.75" x14ac:dyDescent="0.25">
      <c r="A477" s="4"/>
    </row>
    <row r="478" spans="1:1" ht="18.75" x14ac:dyDescent="0.25">
      <c r="A478" s="4"/>
    </row>
    <row r="479" spans="1:1" ht="18.75" x14ac:dyDescent="0.25">
      <c r="A479" s="4"/>
    </row>
    <row r="480" spans="1:1" ht="18.75" x14ac:dyDescent="0.25">
      <c r="A480" s="4"/>
    </row>
    <row r="481" spans="1:1" ht="18.75" x14ac:dyDescent="0.25">
      <c r="A481" s="4"/>
    </row>
    <row r="482" spans="1:1" ht="18.75" x14ac:dyDescent="0.25">
      <c r="A482" s="4"/>
    </row>
    <row r="483" spans="1:1" ht="18.75" x14ac:dyDescent="0.25">
      <c r="A483" s="4"/>
    </row>
    <row r="484" spans="1:1" ht="18.75" x14ac:dyDescent="0.25">
      <c r="A484" s="4"/>
    </row>
    <row r="485" spans="1:1" ht="18.75" x14ac:dyDescent="0.25">
      <c r="A485" s="4"/>
    </row>
    <row r="486" spans="1:1" ht="18.75" x14ac:dyDescent="0.25">
      <c r="A486" s="4"/>
    </row>
    <row r="487" spans="1:1" ht="18.75" x14ac:dyDescent="0.25">
      <c r="A487" s="4"/>
    </row>
    <row r="488" spans="1:1" ht="18.75" x14ac:dyDescent="0.25">
      <c r="A488" s="4"/>
    </row>
    <row r="489" spans="1:1" ht="18.75" x14ac:dyDescent="0.25">
      <c r="A489" s="4"/>
    </row>
    <row r="490" spans="1:1" ht="18.75" x14ac:dyDescent="0.25">
      <c r="A490" s="4"/>
    </row>
    <row r="491" spans="1:1" ht="18.75" x14ac:dyDescent="0.25">
      <c r="A491" s="4"/>
    </row>
    <row r="492" spans="1:1" ht="18.75" x14ac:dyDescent="0.25">
      <c r="A492" s="4"/>
    </row>
    <row r="493" spans="1:1" ht="18.75" x14ac:dyDescent="0.25">
      <c r="A493" s="4"/>
    </row>
    <row r="494" spans="1:1" ht="18.75" x14ac:dyDescent="0.25">
      <c r="A494" s="4"/>
    </row>
    <row r="495" spans="1:1" ht="18.75" x14ac:dyDescent="0.25">
      <c r="A495" s="4"/>
    </row>
    <row r="496" spans="1:1" ht="18.75" x14ac:dyDescent="0.25">
      <c r="A496" s="4"/>
    </row>
    <row r="497" spans="1:1" ht="18.75" x14ac:dyDescent="0.25">
      <c r="A497" s="4"/>
    </row>
    <row r="498" spans="1:1" ht="18.75" x14ac:dyDescent="0.25">
      <c r="A498" s="4"/>
    </row>
    <row r="499" spans="1:1" ht="18.75" x14ac:dyDescent="0.25">
      <c r="A499" s="4"/>
    </row>
    <row r="500" spans="1:1" ht="18.75" x14ac:dyDescent="0.25">
      <c r="A500" s="4"/>
    </row>
    <row r="501" spans="1:1" ht="18.75" x14ac:dyDescent="0.25">
      <c r="A501" s="4"/>
    </row>
    <row r="502" spans="1:1" ht="18.75" x14ac:dyDescent="0.25">
      <c r="A502" s="4"/>
    </row>
    <row r="503" spans="1:1" ht="18.75" x14ac:dyDescent="0.25">
      <c r="A503" s="4"/>
    </row>
    <row r="504" spans="1:1" ht="18.75" x14ac:dyDescent="0.25">
      <c r="A504" s="4"/>
    </row>
    <row r="505" spans="1:1" ht="18.75" x14ac:dyDescent="0.25">
      <c r="A505" s="4"/>
    </row>
    <row r="506" spans="1:1" ht="18.75" x14ac:dyDescent="0.25">
      <c r="A506" s="4"/>
    </row>
    <row r="507" spans="1:1" ht="18.75" x14ac:dyDescent="0.25">
      <c r="A507" s="4"/>
    </row>
    <row r="508" spans="1:1" ht="18.75" x14ac:dyDescent="0.25">
      <c r="A508" s="4"/>
    </row>
    <row r="509" spans="1:1" ht="18.75" x14ac:dyDescent="0.25">
      <c r="A509" s="4"/>
    </row>
    <row r="510" spans="1:1" ht="18.75" x14ac:dyDescent="0.25">
      <c r="A510" s="4"/>
    </row>
    <row r="511" spans="1:1" ht="18.75" x14ac:dyDescent="0.25">
      <c r="A511" s="4"/>
    </row>
    <row r="512" spans="1:1" ht="18.75" x14ac:dyDescent="0.25">
      <c r="A512" s="4"/>
    </row>
    <row r="513" spans="1:1" ht="18.75" x14ac:dyDescent="0.25">
      <c r="A513" s="4"/>
    </row>
    <row r="514" spans="1:1" ht="18.75" x14ac:dyDescent="0.25">
      <c r="A514" s="4"/>
    </row>
    <row r="515" spans="1:1" ht="18.75" x14ac:dyDescent="0.25">
      <c r="A515" s="4"/>
    </row>
    <row r="516" spans="1:1" ht="18.75" x14ac:dyDescent="0.25">
      <c r="A516" s="4"/>
    </row>
    <row r="517" spans="1:1" ht="18.75" x14ac:dyDescent="0.25">
      <c r="A517" s="4"/>
    </row>
    <row r="518" spans="1:1" ht="18.75" x14ac:dyDescent="0.25">
      <c r="A518" s="4"/>
    </row>
    <row r="519" spans="1:1" ht="18.75" x14ac:dyDescent="0.25">
      <c r="A519" s="4"/>
    </row>
    <row r="520" spans="1:1" ht="18.75" x14ac:dyDescent="0.25">
      <c r="A520" s="4"/>
    </row>
    <row r="521" spans="1:1" ht="18.75" x14ac:dyDescent="0.25">
      <c r="A521" s="4"/>
    </row>
    <row r="522" spans="1:1" ht="18.75" x14ac:dyDescent="0.25">
      <c r="A522" s="4"/>
    </row>
    <row r="523" spans="1:1" ht="18.75" x14ac:dyDescent="0.25">
      <c r="A523" s="4"/>
    </row>
    <row r="524" spans="1:1" ht="18.75" x14ac:dyDescent="0.25">
      <c r="A524" s="4"/>
    </row>
    <row r="525" spans="1:1" ht="18.75" x14ac:dyDescent="0.25">
      <c r="A525" s="4"/>
    </row>
    <row r="526" spans="1:1" ht="18.75" x14ac:dyDescent="0.25">
      <c r="A526" s="4"/>
    </row>
    <row r="527" spans="1:1" ht="18.75" x14ac:dyDescent="0.25">
      <c r="A527" s="4"/>
    </row>
    <row r="528" spans="1:1" ht="18.75" x14ac:dyDescent="0.25">
      <c r="A528" s="4"/>
    </row>
    <row r="529" spans="1:1" ht="18.75" x14ac:dyDescent="0.25">
      <c r="A529" s="4"/>
    </row>
    <row r="530" spans="1:1" ht="18.75" x14ac:dyDescent="0.25">
      <c r="A530" s="4"/>
    </row>
    <row r="531" spans="1:1" ht="18.75" x14ac:dyDescent="0.25">
      <c r="A531" s="4"/>
    </row>
    <row r="532" spans="1:1" ht="18.75" x14ac:dyDescent="0.25">
      <c r="A532" s="4"/>
    </row>
    <row r="533" spans="1:1" ht="18.75" x14ac:dyDescent="0.25">
      <c r="A533" s="4"/>
    </row>
    <row r="534" spans="1:1" ht="18.75" x14ac:dyDescent="0.25">
      <c r="A534" s="4"/>
    </row>
    <row r="535" spans="1:1" ht="18.75" x14ac:dyDescent="0.25">
      <c r="A535" s="4"/>
    </row>
    <row r="536" spans="1:1" ht="18.75" x14ac:dyDescent="0.25">
      <c r="A536" s="4"/>
    </row>
    <row r="537" spans="1:1" ht="18.75" x14ac:dyDescent="0.25">
      <c r="A537" s="4"/>
    </row>
    <row r="538" spans="1:1" ht="18.75" x14ac:dyDescent="0.25">
      <c r="A538" s="4"/>
    </row>
    <row r="539" spans="1:1" ht="18.75" x14ac:dyDescent="0.25">
      <c r="A539" s="4"/>
    </row>
    <row r="540" spans="1:1" ht="18.75" x14ac:dyDescent="0.25">
      <c r="A540" s="4"/>
    </row>
    <row r="541" spans="1:1" ht="18.75" x14ac:dyDescent="0.25">
      <c r="A541" s="4"/>
    </row>
    <row r="542" spans="1:1" ht="18.75" x14ac:dyDescent="0.25">
      <c r="A542" s="4"/>
    </row>
    <row r="543" spans="1:1" ht="18.75" x14ac:dyDescent="0.25">
      <c r="A543" s="4"/>
    </row>
    <row r="544" spans="1:1" ht="18.75" x14ac:dyDescent="0.25">
      <c r="A544" s="4"/>
    </row>
    <row r="545" spans="1:1" ht="18.75" x14ac:dyDescent="0.25">
      <c r="A545" s="4"/>
    </row>
    <row r="546" spans="1:1" ht="18.75" x14ac:dyDescent="0.25">
      <c r="A546" s="4"/>
    </row>
    <row r="547" spans="1:1" ht="18.75" x14ac:dyDescent="0.25">
      <c r="A547" s="4"/>
    </row>
    <row r="548" spans="1:1" ht="18.75" x14ac:dyDescent="0.25">
      <c r="A548" s="4"/>
    </row>
    <row r="549" spans="1:1" ht="18.75" x14ac:dyDescent="0.25">
      <c r="A549" s="4"/>
    </row>
    <row r="550" spans="1:1" ht="18.75" x14ac:dyDescent="0.25">
      <c r="A550" s="4"/>
    </row>
    <row r="551" spans="1:1" ht="18.75" x14ac:dyDescent="0.25">
      <c r="A551" s="4"/>
    </row>
    <row r="552" spans="1:1" ht="18.75" x14ac:dyDescent="0.25">
      <c r="A552" s="4"/>
    </row>
    <row r="553" spans="1:1" ht="18.75" x14ac:dyDescent="0.25">
      <c r="A553" s="4"/>
    </row>
    <row r="554" spans="1:1" ht="18.75" x14ac:dyDescent="0.25">
      <c r="A554" s="4"/>
    </row>
    <row r="555" spans="1:1" ht="18.75" x14ac:dyDescent="0.25">
      <c r="A555" s="4"/>
    </row>
    <row r="556" spans="1:1" ht="18.75" x14ac:dyDescent="0.25">
      <c r="A556" s="4"/>
    </row>
    <row r="557" spans="1:1" ht="18.75" x14ac:dyDescent="0.25">
      <c r="A557" s="4"/>
    </row>
    <row r="558" spans="1:1" ht="18.75" x14ac:dyDescent="0.25">
      <c r="A558" s="4"/>
    </row>
    <row r="559" spans="1:1" ht="18.75" x14ac:dyDescent="0.25">
      <c r="A559" s="4"/>
    </row>
    <row r="560" spans="1:1" ht="18.75" x14ac:dyDescent="0.25">
      <c r="A560" s="4"/>
    </row>
    <row r="561" spans="1:1" ht="18.75" x14ac:dyDescent="0.25">
      <c r="A561" s="4"/>
    </row>
    <row r="562" spans="1:1" ht="18.75" x14ac:dyDescent="0.25">
      <c r="A562" s="4"/>
    </row>
    <row r="563" spans="1:1" ht="18.75" x14ac:dyDescent="0.25">
      <c r="A563" s="4"/>
    </row>
    <row r="564" spans="1:1" ht="18.75" x14ac:dyDescent="0.25">
      <c r="A564" s="4"/>
    </row>
    <row r="565" spans="1:1" ht="18.75" x14ac:dyDescent="0.25">
      <c r="A565" s="4"/>
    </row>
    <row r="566" spans="1:1" ht="18.75" x14ac:dyDescent="0.25">
      <c r="A566" s="4"/>
    </row>
    <row r="567" spans="1:1" ht="18.75" x14ac:dyDescent="0.25">
      <c r="A567" s="4"/>
    </row>
    <row r="568" spans="1:1" ht="18.75" x14ac:dyDescent="0.25">
      <c r="A568" s="4"/>
    </row>
    <row r="569" spans="1:1" ht="18.75" x14ac:dyDescent="0.25">
      <c r="A569" s="4"/>
    </row>
    <row r="570" spans="1:1" ht="18.75" x14ac:dyDescent="0.25">
      <c r="A570" s="4"/>
    </row>
    <row r="571" spans="1:1" ht="18.75" x14ac:dyDescent="0.25">
      <c r="A571" s="4"/>
    </row>
    <row r="572" spans="1:1" ht="18.75" x14ac:dyDescent="0.25">
      <c r="A572" s="4"/>
    </row>
    <row r="573" spans="1:1" ht="18.75" x14ac:dyDescent="0.25">
      <c r="A573" s="4"/>
    </row>
    <row r="574" spans="1:1" ht="18.75" x14ac:dyDescent="0.25">
      <c r="A574" s="4"/>
    </row>
    <row r="575" spans="1:1" ht="18.75" x14ac:dyDescent="0.25">
      <c r="A575" s="4"/>
    </row>
    <row r="576" spans="1:1" ht="18.75" x14ac:dyDescent="0.25">
      <c r="A576" s="4"/>
    </row>
    <row r="577" spans="1:1" ht="18.75" x14ac:dyDescent="0.25">
      <c r="A577" s="4"/>
    </row>
    <row r="578" spans="1:1" ht="18.75" x14ac:dyDescent="0.25">
      <c r="A578" s="4"/>
    </row>
    <row r="579" spans="1:1" ht="18.75" x14ac:dyDescent="0.25">
      <c r="A579" s="4"/>
    </row>
    <row r="580" spans="1:1" ht="18.75" x14ac:dyDescent="0.25">
      <c r="A580" s="4"/>
    </row>
    <row r="581" spans="1:1" ht="18.75" x14ac:dyDescent="0.25">
      <c r="A581" s="4"/>
    </row>
    <row r="582" spans="1:1" ht="18.75" x14ac:dyDescent="0.25">
      <c r="A582" s="4"/>
    </row>
    <row r="583" spans="1:1" ht="18.75" x14ac:dyDescent="0.25">
      <c r="A583" s="4"/>
    </row>
    <row r="584" spans="1:1" ht="18.75" x14ac:dyDescent="0.25">
      <c r="A584" s="4"/>
    </row>
    <row r="585" spans="1:1" ht="18.75" x14ac:dyDescent="0.25">
      <c r="A585" s="4"/>
    </row>
    <row r="586" spans="1:1" ht="18.75" x14ac:dyDescent="0.25">
      <c r="A586" s="4"/>
    </row>
    <row r="587" spans="1:1" ht="18.75" x14ac:dyDescent="0.25">
      <c r="A587" s="4"/>
    </row>
    <row r="588" spans="1:1" ht="18.75" x14ac:dyDescent="0.25">
      <c r="A588" s="4"/>
    </row>
    <row r="589" spans="1:1" ht="18.75" x14ac:dyDescent="0.25">
      <c r="A589" s="4"/>
    </row>
    <row r="590" spans="1:1" ht="18.75" x14ac:dyDescent="0.25">
      <c r="A590" s="4"/>
    </row>
    <row r="591" spans="1:1" ht="18.75" x14ac:dyDescent="0.25">
      <c r="A591" s="4"/>
    </row>
    <row r="592" spans="1:1" ht="18.75" x14ac:dyDescent="0.25">
      <c r="A592" s="4"/>
    </row>
    <row r="593" spans="1:1" ht="18.75" x14ac:dyDescent="0.25">
      <c r="A593" s="4"/>
    </row>
    <row r="594" spans="1:1" ht="18.75" x14ac:dyDescent="0.25">
      <c r="A594" s="4"/>
    </row>
    <row r="595" spans="1:1" ht="18.75" x14ac:dyDescent="0.25">
      <c r="A595" s="4"/>
    </row>
    <row r="596" spans="1:1" ht="18.75" x14ac:dyDescent="0.25">
      <c r="A596" s="4"/>
    </row>
    <row r="597" spans="1:1" ht="18.75" x14ac:dyDescent="0.25">
      <c r="A597" s="4"/>
    </row>
    <row r="598" spans="1:1" ht="18.75" x14ac:dyDescent="0.25">
      <c r="A598" s="4"/>
    </row>
    <row r="599" spans="1:1" ht="18.75" x14ac:dyDescent="0.25">
      <c r="A599" s="4"/>
    </row>
    <row r="600" spans="1:1" ht="18.75" x14ac:dyDescent="0.25">
      <c r="A600" s="4"/>
    </row>
    <row r="601" spans="1:1" ht="18.75" x14ac:dyDescent="0.25">
      <c r="A601" s="4"/>
    </row>
    <row r="602" spans="1:1" ht="18.75" x14ac:dyDescent="0.25">
      <c r="A602" s="4"/>
    </row>
    <row r="603" spans="1:1" ht="18.75" x14ac:dyDescent="0.25">
      <c r="A603" s="4"/>
    </row>
    <row r="604" spans="1:1" ht="18.75" x14ac:dyDescent="0.25">
      <c r="A604" s="4"/>
    </row>
    <row r="605" spans="1:1" ht="18.75" x14ac:dyDescent="0.25">
      <c r="A605" s="4"/>
    </row>
    <row r="606" spans="1:1" ht="18.75" x14ac:dyDescent="0.25">
      <c r="A606" s="4"/>
    </row>
    <row r="607" spans="1:1" ht="18.75" x14ac:dyDescent="0.25">
      <c r="A607" s="4"/>
    </row>
    <row r="608" spans="1:1" ht="18.75" x14ac:dyDescent="0.25">
      <c r="A608" s="4"/>
    </row>
    <row r="609" spans="1:1" ht="18.75" x14ac:dyDescent="0.25">
      <c r="A609" s="4"/>
    </row>
    <row r="610" spans="1:1" ht="18.75" x14ac:dyDescent="0.25">
      <c r="A610" s="4"/>
    </row>
    <row r="611" spans="1:1" ht="18.75" x14ac:dyDescent="0.25">
      <c r="A611" s="4"/>
    </row>
    <row r="612" spans="1:1" ht="18.75" x14ac:dyDescent="0.25">
      <c r="A612" s="4"/>
    </row>
    <row r="613" spans="1:1" ht="18.75" x14ac:dyDescent="0.25">
      <c r="A613" s="4"/>
    </row>
    <row r="614" spans="1:1" ht="18.75" x14ac:dyDescent="0.25">
      <c r="A614" s="4"/>
    </row>
    <row r="615" spans="1:1" ht="18.75" x14ac:dyDescent="0.25">
      <c r="A615" s="4"/>
    </row>
    <row r="616" spans="1:1" ht="18.75" x14ac:dyDescent="0.25">
      <c r="A616" s="4"/>
    </row>
    <row r="617" spans="1:1" ht="18.75" x14ac:dyDescent="0.25">
      <c r="A617" s="4"/>
    </row>
    <row r="618" spans="1:1" ht="18.75" x14ac:dyDescent="0.25">
      <c r="A618" s="4"/>
    </row>
    <row r="619" spans="1:1" ht="18.75" x14ac:dyDescent="0.25">
      <c r="A619" s="4"/>
    </row>
    <row r="620" spans="1:1" ht="18.75" x14ac:dyDescent="0.25">
      <c r="A620" s="4"/>
    </row>
    <row r="621" spans="1:1" ht="18.75" x14ac:dyDescent="0.25">
      <c r="A621" s="4"/>
    </row>
    <row r="622" spans="1:1" ht="18.75" x14ac:dyDescent="0.25">
      <c r="A622" s="4"/>
    </row>
    <row r="623" spans="1:1" ht="18.75" x14ac:dyDescent="0.25">
      <c r="A623" s="4"/>
    </row>
    <row r="624" spans="1:1" ht="18.75" x14ac:dyDescent="0.25">
      <c r="A624" s="4"/>
    </row>
    <row r="625" spans="1:1" ht="18.75" x14ac:dyDescent="0.25">
      <c r="A625" s="4"/>
    </row>
    <row r="626" spans="1:1" ht="18.75" x14ac:dyDescent="0.25">
      <c r="A626" s="4"/>
    </row>
    <row r="627" spans="1:1" ht="18.75" x14ac:dyDescent="0.25">
      <c r="A627" s="4"/>
    </row>
    <row r="628" spans="1:1" ht="18.75" x14ac:dyDescent="0.25">
      <c r="A628" s="4"/>
    </row>
    <row r="629" spans="1:1" ht="18.75" x14ac:dyDescent="0.25">
      <c r="A629" s="4"/>
    </row>
    <row r="630" spans="1:1" ht="18.75" x14ac:dyDescent="0.25">
      <c r="A630" s="4"/>
    </row>
    <row r="631" spans="1:1" ht="18.75" x14ac:dyDescent="0.25">
      <c r="A631" s="4"/>
    </row>
    <row r="632" spans="1:1" ht="18.75" x14ac:dyDescent="0.25">
      <c r="A632" s="4"/>
    </row>
    <row r="633" spans="1:1" ht="18.75" x14ac:dyDescent="0.25">
      <c r="A633" s="4"/>
    </row>
    <row r="634" spans="1:1" ht="18.75" x14ac:dyDescent="0.25">
      <c r="A634" s="4"/>
    </row>
    <row r="635" spans="1:1" ht="18.75" x14ac:dyDescent="0.25">
      <c r="A635" s="4"/>
    </row>
    <row r="636" spans="1:1" ht="18.75" x14ac:dyDescent="0.25">
      <c r="A636" s="4"/>
    </row>
    <row r="637" spans="1:1" ht="18.75" x14ac:dyDescent="0.25">
      <c r="A637" s="4"/>
    </row>
    <row r="638" spans="1:1" ht="18.75" x14ac:dyDescent="0.25">
      <c r="A638" s="4"/>
    </row>
    <row r="639" spans="1:1" ht="18.75" x14ac:dyDescent="0.25">
      <c r="A639" s="4"/>
    </row>
    <row r="640" spans="1:1" ht="18.75" x14ac:dyDescent="0.25">
      <c r="A640" s="4"/>
    </row>
    <row r="641" spans="1:1" ht="18.75" x14ac:dyDescent="0.25">
      <c r="A641" s="4"/>
    </row>
    <row r="642" spans="1:1" ht="18.75" x14ac:dyDescent="0.25">
      <c r="A642" s="4"/>
    </row>
    <row r="643" spans="1:1" ht="18.75" x14ac:dyDescent="0.25">
      <c r="A643" s="4"/>
    </row>
    <row r="644" spans="1:1" ht="18.75" x14ac:dyDescent="0.25">
      <c r="A644" s="4"/>
    </row>
    <row r="645" spans="1:1" ht="18.75" x14ac:dyDescent="0.25">
      <c r="A645" s="4"/>
    </row>
    <row r="646" spans="1:1" ht="18.75" x14ac:dyDescent="0.25">
      <c r="A646" s="4"/>
    </row>
    <row r="647" spans="1:1" ht="18.75" x14ac:dyDescent="0.25">
      <c r="A647" s="4"/>
    </row>
    <row r="648" spans="1:1" ht="18.75" x14ac:dyDescent="0.25">
      <c r="A648" s="4"/>
    </row>
    <row r="649" spans="1:1" ht="18.75" x14ac:dyDescent="0.25">
      <c r="A649" s="4"/>
    </row>
    <row r="650" spans="1:1" ht="18.75" x14ac:dyDescent="0.25">
      <c r="A650" s="4"/>
    </row>
    <row r="651" spans="1:1" ht="18.75" x14ac:dyDescent="0.25">
      <c r="A651" s="4"/>
    </row>
    <row r="652" spans="1:1" ht="18.75" x14ac:dyDescent="0.25">
      <c r="A652" s="4"/>
    </row>
    <row r="653" spans="1:1" ht="18.75" x14ac:dyDescent="0.25">
      <c r="A653" s="4"/>
    </row>
    <row r="654" spans="1:1" ht="18.75" x14ac:dyDescent="0.25">
      <c r="A654" s="4"/>
    </row>
    <row r="655" spans="1:1" ht="18.75" x14ac:dyDescent="0.25">
      <c r="A655" s="4"/>
    </row>
    <row r="656" spans="1:1" ht="18.75" x14ac:dyDescent="0.25">
      <c r="A656" s="4"/>
    </row>
    <row r="657" spans="1:1" ht="18.75" x14ac:dyDescent="0.25">
      <c r="A657" s="4"/>
    </row>
    <row r="658" spans="1:1" ht="18.75" x14ac:dyDescent="0.25">
      <c r="A658" s="4"/>
    </row>
    <row r="659" spans="1:1" ht="18.75" x14ac:dyDescent="0.25">
      <c r="A659" s="4"/>
    </row>
    <row r="660" spans="1:1" ht="18.75" x14ac:dyDescent="0.25">
      <c r="A660" s="4"/>
    </row>
    <row r="661" spans="1:1" ht="18.75" x14ac:dyDescent="0.25">
      <c r="A661" s="4"/>
    </row>
    <row r="662" spans="1:1" ht="18.75" x14ac:dyDescent="0.25">
      <c r="A662" s="4"/>
    </row>
    <row r="663" spans="1:1" ht="18.75" x14ac:dyDescent="0.25">
      <c r="A663" s="4"/>
    </row>
    <row r="664" spans="1:1" ht="18.75" x14ac:dyDescent="0.25">
      <c r="A664" s="4"/>
    </row>
    <row r="665" spans="1:1" ht="18.75" x14ac:dyDescent="0.25">
      <c r="A665" s="4"/>
    </row>
    <row r="666" spans="1:1" ht="18.75" x14ac:dyDescent="0.25">
      <c r="A666" s="4"/>
    </row>
    <row r="667" spans="1:1" ht="18.75" x14ac:dyDescent="0.25">
      <c r="A667" s="4"/>
    </row>
    <row r="668" spans="1:1" ht="18.75" x14ac:dyDescent="0.25">
      <c r="A668" s="4"/>
    </row>
    <row r="669" spans="1:1" ht="18.75" x14ac:dyDescent="0.25">
      <c r="A669" s="4"/>
    </row>
    <row r="670" spans="1:1" ht="18.75" x14ac:dyDescent="0.25">
      <c r="A670" s="4"/>
    </row>
    <row r="671" spans="1:1" ht="18.75" x14ac:dyDescent="0.25">
      <c r="A671" s="4"/>
    </row>
    <row r="672" spans="1:1" ht="18.75" x14ac:dyDescent="0.25">
      <c r="A672" s="4"/>
    </row>
    <row r="673" spans="1:1" ht="18.75" x14ac:dyDescent="0.25">
      <c r="A673" s="4"/>
    </row>
    <row r="674" spans="1:1" ht="18.75" x14ac:dyDescent="0.25">
      <c r="A674" s="4"/>
    </row>
    <row r="675" spans="1:1" ht="18.75" x14ac:dyDescent="0.25">
      <c r="A675" s="4"/>
    </row>
    <row r="676" spans="1:1" ht="18.75" x14ac:dyDescent="0.25">
      <c r="A676" s="4"/>
    </row>
    <row r="677" spans="1:1" ht="18.75" x14ac:dyDescent="0.25">
      <c r="A677" s="4"/>
    </row>
    <row r="678" spans="1:1" ht="18.75" x14ac:dyDescent="0.25">
      <c r="A678" s="4"/>
    </row>
    <row r="679" spans="1:1" ht="18.75" x14ac:dyDescent="0.25">
      <c r="A679" s="4"/>
    </row>
    <row r="680" spans="1:1" ht="18.75" x14ac:dyDescent="0.25">
      <c r="A680" s="4"/>
    </row>
    <row r="681" spans="1:1" ht="18.75" x14ac:dyDescent="0.25">
      <c r="A681" s="4"/>
    </row>
    <row r="682" spans="1:1" ht="18.75" x14ac:dyDescent="0.25">
      <c r="A682" s="4"/>
    </row>
    <row r="683" spans="1:1" ht="18.75" x14ac:dyDescent="0.25">
      <c r="A683" s="4"/>
    </row>
    <row r="684" spans="1:1" ht="18.75" x14ac:dyDescent="0.25">
      <c r="A684" s="4"/>
    </row>
    <row r="685" spans="1:1" ht="18.75" x14ac:dyDescent="0.25">
      <c r="A685" s="4"/>
    </row>
    <row r="686" spans="1:1" ht="18.75" x14ac:dyDescent="0.25">
      <c r="A686" s="4"/>
    </row>
    <row r="687" spans="1:1" ht="18.75" x14ac:dyDescent="0.25">
      <c r="A687" s="4"/>
    </row>
    <row r="688" spans="1:1" ht="18.75" x14ac:dyDescent="0.25">
      <c r="A688" s="4"/>
    </row>
    <row r="689" spans="1:1" ht="18.75" x14ac:dyDescent="0.25">
      <c r="A689" s="4"/>
    </row>
    <row r="690" spans="1:1" ht="18.75" x14ac:dyDescent="0.25">
      <c r="A690" s="4"/>
    </row>
    <row r="691" spans="1:1" ht="18.75" x14ac:dyDescent="0.25">
      <c r="A691" s="4"/>
    </row>
    <row r="692" spans="1:1" ht="18.75" x14ac:dyDescent="0.25">
      <c r="A692" s="4"/>
    </row>
    <row r="693" spans="1:1" ht="18.75" x14ac:dyDescent="0.25">
      <c r="A693" s="4"/>
    </row>
    <row r="694" spans="1:1" ht="18.75" x14ac:dyDescent="0.25">
      <c r="A694" s="4"/>
    </row>
    <row r="695" spans="1:1" ht="18.75" x14ac:dyDescent="0.25">
      <c r="A695" s="4"/>
    </row>
    <row r="696" spans="1:1" ht="18.75" x14ac:dyDescent="0.25">
      <c r="A696" s="4"/>
    </row>
    <row r="697" spans="1:1" ht="18.75" x14ac:dyDescent="0.25">
      <c r="A697" s="4"/>
    </row>
    <row r="698" spans="1:1" ht="18.75" x14ac:dyDescent="0.25">
      <c r="A698" s="4"/>
    </row>
    <row r="699" spans="1:1" ht="18.75" x14ac:dyDescent="0.25">
      <c r="A699" s="4"/>
    </row>
    <row r="700" spans="1:1" ht="18.75" x14ac:dyDescent="0.25">
      <c r="A700" s="4"/>
    </row>
    <row r="701" spans="1:1" ht="18.75" x14ac:dyDescent="0.25">
      <c r="A701" s="4"/>
    </row>
    <row r="702" spans="1:1" ht="18.75" x14ac:dyDescent="0.25">
      <c r="A702" s="4"/>
    </row>
    <row r="703" spans="1:1" ht="18.75" x14ac:dyDescent="0.25">
      <c r="A703" s="4"/>
    </row>
    <row r="704" spans="1:1" ht="18.75" x14ac:dyDescent="0.25">
      <c r="A704" s="4"/>
    </row>
    <row r="705" spans="1:1" ht="18.75" x14ac:dyDescent="0.25">
      <c r="A705" s="4"/>
    </row>
    <row r="706" spans="1:1" ht="18.75" x14ac:dyDescent="0.25">
      <c r="A706" s="4"/>
    </row>
    <row r="707" spans="1:1" ht="18.75" x14ac:dyDescent="0.25">
      <c r="A707" s="4"/>
    </row>
    <row r="708" spans="1:1" ht="18.75" x14ac:dyDescent="0.25">
      <c r="A708" s="4"/>
    </row>
    <row r="709" spans="1:1" ht="18.75" x14ac:dyDescent="0.25">
      <c r="A709" s="4"/>
    </row>
    <row r="710" spans="1:1" ht="18.75" x14ac:dyDescent="0.25">
      <c r="A710" s="4"/>
    </row>
    <row r="711" spans="1:1" ht="18.75" x14ac:dyDescent="0.25">
      <c r="A711" s="4"/>
    </row>
    <row r="712" spans="1:1" ht="18.75" x14ac:dyDescent="0.25">
      <c r="A712" s="4"/>
    </row>
    <row r="713" spans="1:1" ht="18.75" x14ac:dyDescent="0.25">
      <c r="A713" s="4"/>
    </row>
    <row r="714" spans="1:1" ht="18.75" x14ac:dyDescent="0.25">
      <c r="A714" s="4"/>
    </row>
    <row r="715" spans="1:1" ht="18.75" x14ac:dyDescent="0.25">
      <c r="A715" s="4"/>
    </row>
    <row r="716" spans="1:1" ht="18.75" x14ac:dyDescent="0.25">
      <c r="A716" s="4"/>
    </row>
    <row r="717" spans="1:1" ht="18.75" x14ac:dyDescent="0.25">
      <c r="A717" s="4"/>
    </row>
    <row r="718" spans="1:1" ht="18.75" x14ac:dyDescent="0.25">
      <c r="A718" s="4"/>
    </row>
    <row r="719" spans="1:1" ht="18.75" x14ac:dyDescent="0.25">
      <c r="A719" s="4"/>
    </row>
    <row r="720" spans="1:1" ht="18.75" x14ac:dyDescent="0.25">
      <c r="A720" s="4"/>
    </row>
    <row r="721" spans="1:1" ht="18.75" x14ac:dyDescent="0.25">
      <c r="A721" s="4"/>
    </row>
    <row r="722" spans="1:1" ht="18.75" x14ac:dyDescent="0.25">
      <c r="A722" s="4"/>
    </row>
    <row r="723" spans="1:1" ht="18.75" x14ac:dyDescent="0.25">
      <c r="A723" s="4"/>
    </row>
    <row r="724" spans="1:1" ht="18.75" x14ac:dyDescent="0.25">
      <c r="A724" s="4"/>
    </row>
    <row r="725" spans="1:1" ht="18.75" x14ac:dyDescent="0.25">
      <c r="A725" s="4"/>
    </row>
    <row r="726" spans="1:1" ht="18.75" x14ac:dyDescent="0.25">
      <c r="A726" s="4"/>
    </row>
    <row r="727" spans="1:1" ht="18.75" x14ac:dyDescent="0.25">
      <c r="A727" s="4"/>
    </row>
    <row r="728" spans="1:1" ht="18.75" x14ac:dyDescent="0.25">
      <c r="A728" s="4"/>
    </row>
    <row r="729" spans="1:1" ht="18.75" x14ac:dyDescent="0.25">
      <c r="A729" s="4"/>
    </row>
    <row r="730" spans="1:1" ht="18.75" x14ac:dyDescent="0.25">
      <c r="A730" s="4"/>
    </row>
    <row r="731" spans="1:1" ht="18.75" x14ac:dyDescent="0.25">
      <c r="A731" s="4"/>
    </row>
    <row r="732" spans="1:1" ht="18.75" x14ac:dyDescent="0.25">
      <c r="A732" s="4"/>
    </row>
    <row r="733" spans="1:1" ht="18.75" x14ac:dyDescent="0.25">
      <c r="A733" s="4"/>
    </row>
    <row r="734" spans="1:1" ht="18.75" x14ac:dyDescent="0.25">
      <c r="A734" s="4"/>
    </row>
    <row r="735" spans="1:1" ht="18.75" x14ac:dyDescent="0.25">
      <c r="A735" s="4"/>
    </row>
    <row r="736" spans="1:1" ht="18.75" x14ac:dyDescent="0.25">
      <c r="A736" s="4"/>
    </row>
    <row r="737" spans="1:1" ht="18.75" x14ac:dyDescent="0.25">
      <c r="A737" s="4"/>
    </row>
    <row r="738" spans="1:1" ht="18.75" x14ac:dyDescent="0.25">
      <c r="A738" s="4"/>
    </row>
    <row r="739" spans="1:1" ht="18.75" x14ac:dyDescent="0.25">
      <c r="A739" s="4"/>
    </row>
    <row r="740" spans="1:1" ht="18.75" x14ac:dyDescent="0.25">
      <c r="A740" s="4"/>
    </row>
    <row r="741" spans="1:1" ht="18.75" x14ac:dyDescent="0.25">
      <c r="A741" s="4"/>
    </row>
    <row r="742" spans="1:1" ht="18.75" x14ac:dyDescent="0.25">
      <c r="A742" s="4"/>
    </row>
    <row r="743" spans="1:1" ht="18.75" x14ac:dyDescent="0.25">
      <c r="A743" s="4"/>
    </row>
    <row r="744" spans="1:1" ht="18.75" x14ac:dyDescent="0.25">
      <c r="A744" s="4"/>
    </row>
    <row r="745" spans="1:1" ht="18.75" x14ac:dyDescent="0.25">
      <c r="A745" s="4"/>
    </row>
    <row r="746" spans="1:1" ht="18.75" x14ac:dyDescent="0.25">
      <c r="A746" s="4"/>
    </row>
    <row r="747" spans="1:1" ht="18.75" x14ac:dyDescent="0.25">
      <c r="A747" s="4"/>
    </row>
    <row r="748" spans="1:1" ht="18.75" x14ac:dyDescent="0.25">
      <c r="A748" s="4"/>
    </row>
    <row r="749" spans="1:1" ht="18.75" x14ac:dyDescent="0.25">
      <c r="A749" s="4"/>
    </row>
    <row r="750" spans="1:1" ht="18.75" x14ac:dyDescent="0.25">
      <c r="A750" s="4"/>
    </row>
    <row r="751" spans="1:1" ht="18.75" x14ac:dyDescent="0.25">
      <c r="A751" s="4"/>
    </row>
    <row r="752" spans="1:1" ht="18.75" x14ac:dyDescent="0.25">
      <c r="A752" s="4"/>
    </row>
    <row r="753" spans="1:1" ht="18.75" x14ac:dyDescent="0.25">
      <c r="A753" s="4"/>
    </row>
    <row r="754" spans="1:1" ht="18.75" x14ac:dyDescent="0.25">
      <c r="A754" s="4"/>
    </row>
    <row r="755" spans="1:1" ht="18.75" x14ac:dyDescent="0.25">
      <c r="A755" s="4"/>
    </row>
    <row r="756" spans="1:1" ht="18.75" x14ac:dyDescent="0.25">
      <c r="A756" s="4"/>
    </row>
    <row r="757" spans="1:1" ht="18.75" x14ac:dyDescent="0.25">
      <c r="A757" s="4"/>
    </row>
    <row r="758" spans="1:1" ht="18.75" x14ac:dyDescent="0.25">
      <c r="A758" s="4"/>
    </row>
    <row r="759" spans="1:1" ht="18.75" x14ac:dyDescent="0.25">
      <c r="A759" s="4"/>
    </row>
    <row r="760" spans="1:1" ht="18.75" x14ac:dyDescent="0.25">
      <c r="A760" s="4"/>
    </row>
    <row r="761" spans="1:1" ht="18.75" x14ac:dyDescent="0.25">
      <c r="A761" s="4"/>
    </row>
    <row r="762" spans="1:1" ht="18.75" x14ac:dyDescent="0.25">
      <c r="A762" s="4"/>
    </row>
    <row r="763" spans="1:1" ht="18.75" x14ac:dyDescent="0.25">
      <c r="A763" s="4"/>
    </row>
    <row r="764" spans="1:1" ht="18.75" x14ac:dyDescent="0.25">
      <c r="A764" s="4"/>
    </row>
    <row r="765" spans="1:1" ht="18.75" x14ac:dyDescent="0.25">
      <c r="A765" s="4"/>
    </row>
    <row r="766" spans="1:1" ht="18.75" x14ac:dyDescent="0.25">
      <c r="A766" s="4"/>
    </row>
    <row r="767" spans="1:1" ht="18.75" x14ac:dyDescent="0.25">
      <c r="A767" s="4"/>
    </row>
    <row r="768" spans="1:1" ht="18.75" x14ac:dyDescent="0.25">
      <c r="A768" s="4"/>
    </row>
    <row r="769" spans="1:1" ht="18.75" x14ac:dyDescent="0.25">
      <c r="A769" s="4"/>
    </row>
    <row r="770" spans="1:1" ht="18.75" x14ac:dyDescent="0.25">
      <c r="A770" s="4"/>
    </row>
    <row r="771" spans="1:1" ht="18.75" x14ac:dyDescent="0.25">
      <c r="A771" s="4"/>
    </row>
    <row r="772" spans="1:1" ht="18.75" x14ac:dyDescent="0.25">
      <c r="A772" s="4"/>
    </row>
    <row r="773" spans="1:1" ht="18.75" x14ac:dyDescent="0.25">
      <c r="A773" s="4"/>
    </row>
    <row r="774" spans="1:1" ht="18.75" x14ac:dyDescent="0.25">
      <c r="A774" s="4"/>
    </row>
    <row r="775" spans="1:1" ht="18.75" x14ac:dyDescent="0.25">
      <c r="A775" s="4"/>
    </row>
    <row r="776" spans="1:1" ht="18.75" x14ac:dyDescent="0.25">
      <c r="A776" s="4"/>
    </row>
    <row r="777" spans="1:1" ht="18.75" x14ac:dyDescent="0.25">
      <c r="A777" s="4"/>
    </row>
    <row r="778" spans="1:1" ht="18.75" x14ac:dyDescent="0.25">
      <c r="A778" s="4"/>
    </row>
    <row r="779" spans="1:1" ht="18.75" x14ac:dyDescent="0.25">
      <c r="A779" s="4"/>
    </row>
    <row r="780" spans="1:1" ht="18.75" x14ac:dyDescent="0.25">
      <c r="A780" s="4"/>
    </row>
    <row r="781" spans="1:1" ht="18.75" x14ac:dyDescent="0.25">
      <c r="A781" s="4"/>
    </row>
    <row r="782" spans="1:1" ht="18.75" x14ac:dyDescent="0.25">
      <c r="A782" s="4"/>
    </row>
    <row r="783" spans="1:1" ht="18.75" x14ac:dyDescent="0.25">
      <c r="A783" s="4"/>
    </row>
    <row r="784" spans="1:1" ht="18.75" x14ac:dyDescent="0.25">
      <c r="A784" s="4"/>
    </row>
    <row r="785" spans="1:1" ht="18.75" x14ac:dyDescent="0.25">
      <c r="A785" s="4"/>
    </row>
    <row r="786" spans="1:1" ht="18.75" x14ac:dyDescent="0.25">
      <c r="A786" s="4"/>
    </row>
    <row r="787" spans="1:1" ht="18.75" x14ac:dyDescent="0.25">
      <c r="A787" s="4"/>
    </row>
    <row r="788" spans="1:1" ht="18.75" x14ac:dyDescent="0.25">
      <c r="A788" s="4"/>
    </row>
    <row r="789" spans="1:1" ht="18.75" x14ac:dyDescent="0.25">
      <c r="A789" s="4"/>
    </row>
    <row r="790" spans="1:1" ht="18.75" x14ac:dyDescent="0.25">
      <c r="A790" s="4"/>
    </row>
    <row r="791" spans="1:1" ht="18.75" x14ac:dyDescent="0.25">
      <c r="A791" s="4"/>
    </row>
    <row r="792" spans="1:1" ht="18.75" x14ac:dyDescent="0.25">
      <c r="A792" s="4"/>
    </row>
    <row r="793" spans="1:1" ht="18.75" x14ac:dyDescent="0.25">
      <c r="A793" s="4"/>
    </row>
    <row r="794" spans="1:1" ht="18.75" x14ac:dyDescent="0.25">
      <c r="A794" s="4"/>
    </row>
    <row r="795" spans="1:1" ht="18.75" x14ac:dyDescent="0.25">
      <c r="A795" s="4"/>
    </row>
    <row r="796" spans="1:1" ht="18.75" x14ac:dyDescent="0.25">
      <c r="A796" s="4"/>
    </row>
    <row r="797" spans="1:1" ht="18.75" x14ac:dyDescent="0.25">
      <c r="A797" s="4"/>
    </row>
    <row r="798" spans="1:1" ht="18.75" x14ac:dyDescent="0.25">
      <c r="A798" s="4"/>
    </row>
    <row r="799" spans="1:1" ht="18.75" x14ac:dyDescent="0.25">
      <c r="A799" s="4"/>
    </row>
    <row r="800" spans="1:1" ht="18.75" x14ac:dyDescent="0.25">
      <c r="A800" s="4"/>
    </row>
    <row r="801" spans="1:1" ht="18.75" x14ac:dyDescent="0.25">
      <c r="A801" s="4"/>
    </row>
    <row r="802" spans="1:1" ht="18.75" x14ac:dyDescent="0.25">
      <c r="A802" s="4"/>
    </row>
    <row r="803" spans="1:1" ht="18.75" x14ac:dyDescent="0.25">
      <c r="A803" s="4"/>
    </row>
    <row r="804" spans="1:1" ht="18.75" x14ac:dyDescent="0.25">
      <c r="A804" s="4"/>
    </row>
    <row r="805" spans="1:1" ht="18.75" x14ac:dyDescent="0.25">
      <c r="A805" s="4"/>
    </row>
    <row r="806" spans="1:1" ht="18.75" x14ac:dyDescent="0.25">
      <c r="A806" s="4"/>
    </row>
    <row r="807" spans="1:1" ht="18.75" x14ac:dyDescent="0.25">
      <c r="A807" s="4"/>
    </row>
    <row r="808" spans="1:1" ht="18.75" x14ac:dyDescent="0.25">
      <c r="A808" s="4"/>
    </row>
    <row r="809" spans="1:1" ht="18.75" x14ac:dyDescent="0.25">
      <c r="A809" s="4"/>
    </row>
    <row r="810" spans="1:1" ht="18.75" x14ac:dyDescent="0.25">
      <c r="A810" s="4"/>
    </row>
    <row r="811" spans="1:1" ht="18.75" x14ac:dyDescent="0.25">
      <c r="A811" s="4"/>
    </row>
    <row r="812" spans="1:1" ht="18.75" x14ac:dyDescent="0.25">
      <c r="A812" s="4"/>
    </row>
    <row r="813" spans="1:1" ht="18.75" x14ac:dyDescent="0.25">
      <c r="A813" s="4"/>
    </row>
    <row r="814" spans="1:1" ht="18.75" x14ac:dyDescent="0.25">
      <c r="A814" s="4"/>
    </row>
    <row r="815" spans="1:1" ht="18.75" x14ac:dyDescent="0.25">
      <c r="A815" s="4"/>
    </row>
    <row r="816" spans="1:1" ht="18.75" x14ac:dyDescent="0.25">
      <c r="A816" s="4"/>
    </row>
    <row r="817" spans="1:1" ht="18.75" x14ac:dyDescent="0.25">
      <c r="A817" s="4"/>
    </row>
    <row r="818" spans="1:1" ht="18.75" x14ac:dyDescent="0.25">
      <c r="A818" s="4"/>
    </row>
    <row r="819" spans="1:1" ht="18.75" x14ac:dyDescent="0.25">
      <c r="A819" s="4"/>
    </row>
    <row r="820" spans="1:1" ht="18.75" x14ac:dyDescent="0.25">
      <c r="A820" s="4"/>
    </row>
    <row r="821" spans="1:1" ht="18.75" x14ac:dyDescent="0.25">
      <c r="A821" s="4"/>
    </row>
    <row r="822" spans="1:1" ht="18.75" x14ac:dyDescent="0.25">
      <c r="A822" s="4"/>
    </row>
    <row r="823" spans="1:1" ht="18.75" x14ac:dyDescent="0.25">
      <c r="A823" s="4"/>
    </row>
    <row r="824" spans="1:1" ht="18.75" x14ac:dyDescent="0.25">
      <c r="A824" s="4"/>
    </row>
    <row r="825" spans="1:1" ht="18.75" x14ac:dyDescent="0.25">
      <c r="A825" s="4"/>
    </row>
    <row r="826" spans="1:1" ht="18.75" x14ac:dyDescent="0.25">
      <c r="A826" s="4"/>
    </row>
    <row r="827" spans="1:1" ht="18.75" x14ac:dyDescent="0.25">
      <c r="A827" s="4"/>
    </row>
    <row r="828" spans="1:1" ht="18.75" x14ac:dyDescent="0.25">
      <c r="A828" s="4"/>
    </row>
    <row r="829" spans="1:1" ht="18.75" x14ac:dyDescent="0.25">
      <c r="A829" s="4"/>
    </row>
    <row r="830" spans="1:1" ht="18.75" x14ac:dyDescent="0.25">
      <c r="A830" s="4"/>
    </row>
    <row r="831" spans="1:1" ht="18.75" x14ac:dyDescent="0.25">
      <c r="A831" s="4"/>
    </row>
    <row r="832" spans="1:1" ht="18.75" x14ac:dyDescent="0.25">
      <c r="A832" s="4"/>
    </row>
    <row r="833" spans="1:1" ht="18.75" x14ac:dyDescent="0.25">
      <c r="A833" s="4"/>
    </row>
    <row r="834" spans="1:1" ht="18.75" x14ac:dyDescent="0.25">
      <c r="A834" s="4"/>
    </row>
    <row r="835" spans="1:1" ht="18.75" x14ac:dyDescent="0.25">
      <c r="A835" s="4"/>
    </row>
    <row r="836" spans="1:1" ht="18.75" x14ac:dyDescent="0.25">
      <c r="A836" s="4"/>
    </row>
    <row r="837" spans="1:1" ht="18.75" x14ac:dyDescent="0.25">
      <c r="A837" s="4"/>
    </row>
    <row r="838" spans="1:1" ht="18.75" x14ac:dyDescent="0.25">
      <c r="A838" s="4"/>
    </row>
    <row r="839" spans="1:1" ht="18.75" x14ac:dyDescent="0.25">
      <c r="A839" s="4"/>
    </row>
    <row r="840" spans="1:1" ht="18.75" x14ac:dyDescent="0.25">
      <c r="A840" s="4"/>
    </row>
    <row r="841" spans="1:1" ht="18.75" x14ac:dyDescent="0.25">
      <c r="A841" s="4"/>
    </row>
    <row r="842" spans="1:1" ht="18.75" x14ac:dyDescent="0.25">
      <c r="A842" s="4"/>
    </row>
    <row r="843" spans="1:1" ht="18.75" x14ac:dyDescent="0.25">
      <c r="A843" s="4"/>
    </row>
    <row r="844" spans="1:1" ht="18.75" x14ac:dyDescent="0.25">
      <c r="A844" s="4"/>
    </row>
    <row r="845" spans="1:1" ht="18.75" x14ac:dyDescent="0.25">
      <c r="A845" s="4"/>
    </row>
    <row r="846" spans="1:1" ht="18.75" x14ac:dyDescent="0.25">
      <c r="A846" s="4"/>
    </row>
    <row r="847" spans="1:1" ht="18.75" x14ac:dyDescent="0.25">
      <c r="A847" s="4"/>
    </row>
    <row r="848" spans="1:1" ht="18.75" x14ac:dyDescent="0.25">
      <c r="A848" s="4"/>
    </row>
    <row r="849" spans="1:1" ht="18.75" x14ac:dyDescent="0.25">
      <c r="A849" s="4"/>
    </row>
    <row r="850" spans="1:1" ht="18.75" x14ac:dyDescent="0.25">
      <c r="A850" s="4"/>
    </row>
    <row r="851" spans="1:1" ht="18.75" x14ac:dyDescent="0.25">
      <c r="A851" s="4"/>
    </row>
    <row r="852" spans="1:1" ht="18.75" x14ac:dyDescent="0.25">
      <c r="A852" s="4"/>
    </row>
    <row r="853" spans="1:1" ht="18.75" x14ac:dyDescent="0.25">
      <c r="A853" s="4"/>
    </row>
    <row r="854" spans="1:1" ht="18.75" x14ac:dyDescent="0.25">
      <c r="A854" s="4"/>
    </row>
    <row r="855" spans="1:1" ht="18.75" x14ac:dyDescent="0.25">
      <c r="A855" s="4"/>
    </row>
    <row r="856" spans="1:1" ht="18.75" x14ac:dyDescent="0.25">
      <c r="A856" s="4"/>
    </row>
    <row r="857" spans="1:1" ht="18.75" x14ac:dyDescent="0.25">
      <c r="A857" s="4"/>
    </row>
    <row r="858" spans="1:1" ht="18.75" x14ac:dyDescent="0.25">
      <c r="A858" s="4"/>
    </row>
    <row r="859" spans="1:1" ht="18.75" x14ac:dyDescent="0.25">
      <c r="A859" s="4"/>
    </row>
    <row r="860" spans="1:1" ht="18.75" x14ac:dyDescent="0.25">
      <c r="A860" s="4"/>
    </row>
    <row r="861" spans="1:1" ht="18.75" x14ac:dyDescent="0.25">
      <c r="A861" s="4"/>
    </row>
    <row r="862" spans="1:1" ht="18.75" x14ac:dyDescent="0.25">
      <c r="A862" s="4"/>
    </row>
    <row r="863" spans="1:1" ht="18.75" x14ac:dyDescent="0.25">
      <c r="A863" s="4"/>
    </row>
    <row r="864" spans="1:1" ht="18.75" x14ac:dyDescent="0.25">
      <c r="A864" s="4"/>
    </row>
    <row r="865" spans="1:1" ht="18.75" x14ac:dyDescent="0.25">
      <c r="A865" s="4"/>
    </row>
    <row r="866" spans="1:1" ht="18.75" x14ac:dyDescent="0.25">
      <c r="A866" s="4"/>
    </row>
  </sheetData>
  <mergeCells count="1">
    <mergeCell ref="A2:B2"/>
  </mergeCells>
  <hyperlinks>
    <hyperlink ref="A3" location="'Aplicabilidad Específicos'!A1" display="Aplicabilidad Específicos"/>
    <hyperlink ref="A4" location="'Aplicabilidad Art.55'!A1" display="Aplicabilidad Art.55"/>
    <hyperlink ref="A5" location="'Art 55'!A1" display="Art 55"/>
    <hyperlink ref="A6" location="'Art 56.FI'!A1" display="Art 56.FI"/>
    <hyperlink ref="A7" location="'Art 56.FII'!A1" display="Art 56.FII"/>
    <hyperlink ref="A8" location="'Art. 57'!A1" display="Art 57"/>
    <hyperlink ref="A9" location="'Art 58'!A1" display="Art 58"/>
    <hyperlink ref="A10" location="'Art 59.FI'!A1" display="Art 59.FI"/>
    <hyperlink ref="A11" location="'Art 59.FII'!A1" display="Art 59.FII"/>
    <hyperlink ref="A12" location="'Art 59.FIII'!A1" display="Art 59.FIII"/>
    <hyperlink ref="A13" location="'Art 60'!A1" display="Art 60"/>
    <hyperlink ref="A14" location="'Art 61'!A1" display="Art 61"/>
    <hyperlink ref="A15" location="'Art 62'!A1" display="Art 62"/>
    <hyperlink ref="A16" location="'Art 63'!A1" display="Art 63"/>
    <hyperlink ref="A17" location="'Art 64'!A1" display="Art 64"/>
    <hyperlink ref="A18" location="'Art 65'!A1" display="Art 65"/>
    <hyperlink ref="A19" location="'Art 66'!A1" display="Art 66"/>
    <hyperlink ref="A20" location="'Art 67'!A1" display="Art 67"/>
  </hyperlink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00"/>
  <sheetViews>
    <sheetView workbookViewId="0"/>
  </sheetViews>
  <sheetFormatPr baseColWidth="10" defaultColWidth="14.42578125" defaultRowHeight="15" customHeight="1" x14ac:dyDescent="0.25"/>
  <cols>
    <col min="1" max="1" width="38.140625" customWidth="1"/>
    <col min="2" max="49" width="6" customWidth="1"/>
    <col min="50" max="50" width="29.140625" customWidth="1"/>
  </cols>
  <sheetData>
    <row r="1" spans="1:50" ht="24" x14ac:dyDescent="0.25">
      <c r="A1" s="11" t="s">
        <v>0</v>
      </c>
      <c r="B1" s="12" t="s">
        <v>14</v>
      </c>
      <c r="C1" s="12" t="s">
        <v>15</v>
      </c>
      <c r="D1" s="12" t="s">
        <v>16</v>
      </c>
      <c r="E1" s="12" t="s">
        <v>17</v>
      </c>
      <c r="F1" s="12" t="s">
        <v>18</v>
      </c>
      <c r="G1" s="12" t="s">
        <v>76</v>
      </c>
      <c r="H1" s="12" t="s">
        <v>77</v>
      </c>
      <c r="I1" s="12" t="s">
        <v>78</v>
      </c>
      <c r="J1" s="12" t="s">
        <v>79</v>
      </c>
      <c r="K1" s="12" t="s">
        <v>80</v>
      </c>
      <c r="L1" s="12" t="s">
        <v>81</v>
      </c>
      <c r="M1" s="12" t="s">
        <v>82</v>
      </c>
      <c r="N1" s="12" t="s">
        <v>83</v>
      </c>
      <c r="O1" s="12" t="s">
        <v>84</v>
      </c>
      <c r="P1" s="12" t="s">
        <v>85</v>
      </c>
      <c r="Q1" s="12" t="s">
        <v>86</v>
      </c>
      <c r="R1" s="12" t="s">
        <v>87</v>
      </c>
      <c r="S1" s="12" t="s">
        <v>88</v>
      </c>
      <c r="T1" s="12" t="s">
        <v>89</v>
      </c>
      <c r="U1" s="12" t="s">
        <v>90</v>
      </c>
      <c r="V1" s="12" t="s">
        <v>91</v>
      </c>
      <c r="W1" s="12" t="s">
        <v>92</v>
      </c>
      <c r="X1" s="12" t="s">
        <v>93</v>
      </c>
      <c r="Y1" s="12" t="s">
        <v>94</v>
      </c>
      <c r="Z1" s="12" t="s">
        <v>95</v>
      </c>
      <c r="AA1" s="12" t="s">
        <v>96</v>
      </c>
      <c r="AB1" s="12" t="s">
        <v>97</v>
      </c>
      <c r="AC1" s="12" t="s">
        <v>98</v>
      </c>
      <c r="AD1" s="12" t="s">
        <v>99</v>
      </c>
      <c r="AE1" s="12" t="s">
        <v>100</v>
      </c>
      <c r="AF1" s="12" t="s">
        <v>101</v>
      </c>
      <c r="AG1" s="12" t="s">
        <v>102</v>
      </c>
      <c r="AH1" s="12" t="s">
        <v>103</v>
      </c>
      <c r="AI1" s="12" t="s">
        <v>104</v>
      </c>
      <c r="AJ1" s="12" t="s">
        <v>105</v>
      </c>
      <c r="AK1" s="12" t="s">
        <v>106</v>
      </c>
      <c r="AL1" s="12" t="s">
        <v>107</v>
      </c>
      <c r="AM1" s="12" t="s">
        <v>108</v>
      </c>
      <c r="AN1" s="12" t="s">
        <v>109</v>
      </c>
      <c r="AO1" s="12" t="s">
        <v>110</v>
      </c>
      <c r="AP1" s="12" t="s">
        <v>111</v>
      </c>
      <c r="AQ1" s="12" t="s">
        <v>112</v>
      </c>
      <c r="AR1" s="12" t="s">
        <v>113</v>
      </c>
      <c r="AS1" s="12" t="s">
        <v>114</v>
      </c>
      <c r="AT1" s="12" t="s">
        <v>115</v>
      </c>
      <c r="AU1" s="12" t="s">
        <v>116</v>
      </c>
      <c r="AV1" s="12" t="s">
        <v>117</v>
      </c>
      <c r="AW1" s="12" t="s">
        <v>118</v>
      </c>
      <c r="AX1" s="13" t="s">
        <v>119</v>
      </c>
    </row>
    <row r="2" spans="1:50" x14ac:dyDescent="0.25">
      <c r="A2" s="14" t="s">
        <v>120</v>
      </c>
      <c r="B2" s="15" t="s">
        <v>40</v>
      </c>
      <c r="C2" s="15" t="s">
        <v>40</v>
      </c>
      <c r="D2" s="15" t="s">
        <v>40</v>
      </c>
      <c r="E2" s="15" t="s">
        <v>40</v>
      </c>
      <c r="F2" s="15" t="s">
        <v>40</v>
      </c>
      <c r="G2" s="15" t="s">
        <v>40</v>
      </c>
      <c r="H2" s="15" t="s">
        <v>40</v>
      </c>
      <c r="I2" s="15" t="s">
        <v>40</v>
      </c>
      <c r="J2" s="15" t="s">
        <v>40</v>
      </c>
      <c r="K2" s="15" t="s">
        <v>40</v>
      </c>
      <c r="L2" s="15" t="s">
        <v>40</v>
      </c>
      <c r="M2" s="15" t="s">
        <v>40</v>
      </c>
      <c r="N2" s="15" t="s">
        <v>40</v>
      </c>
      <c r="O2" s="15" t="s">
        <v>40</v>
      </c>
      <c r="P2" s="15" t="s">
        <v>121</v>
      </c>
      <c r="Q2" s="15" t="s">
        <v>40</v>
      </c>
      <c r="R2" s="15" t="s">
        <v>40</v>
      </c>
      <c r="S2" s="15" t="s">
        <v>40</v>
      </c>
      <c r="T2" s="15" t="s">
        <v>40</v>
      </c>
      <c r="U2" s="15" t="s">
        <v>40</v>
      </c>
      <c r="V2" s="15" t="s">
        <v>40</v>
      </c>
      <c r="W2" s="15" t="s">
        <v>122</v>
      </c>
      <c r="X2" s="15" t="s">
        <v>40</v>
      </c>
      <c r="Y2" s="15" t="s">
        <v>40</v>
      </c>
      <c r="Z2" s="15" t="s">
        <v>40</v>
      </c>
      <c r="AA2" s="15" t="s">
        <v>123</v>
      </c>
      <c r="AB2" s="15" t="s">
        <v>40</v>
      </c>
      <c r="AC2" s="15" t="s">
        <v>40</v>
      </c>
      <c r="AD2" s="15" t="s">
        <v>40</v>
      </c>
      <c r="AE2" s="15" t="s">
        <v>40</v>
      </c>
      <c r="AF2" s="15" t="s">
        <v>40</v>
      </c>
      <c r="AG2" s="15" t="s">
        <v>40</v>
      </c>
      <c r="AH2" s="15" t="s">
        <v>40</v>
      </c>
      <c r="AI2" s="15" t="s">
        <v>40</v>
      </c>
      <c r="AJ2" s="15" t="s">
        <v>40</v>
      </c>
      <c r="AK2" s="15" t="s">
        <v>124</v>
      </c>
      <c r="AL2" s="15" t="s">
        <v>40</v>
      </c>
      <c r="AM2" s="15" t="s">
        <v>125</v>
      </c>
      <c r="AN2" s="15" t="s">
        <v>40</v>
      </c>
      <c r="AO2" s="15" t="s">
        <v>126</v>
      </c>
      <c r="AP2" s="15" t="s">
        <v>40</v>
      </c>
      <c r="AQ2" s="15" t="s">
        <v>40</v>
      </c>
      <c r="AR2" s="15" t="s">
        <v>40</v>
      </c>
      <c r="AS2" s="15" t="s">
        <v>40</v>
      </c>
      <c r="AT2" s="15" t="s">
        <v>40</v>
      </c>
      <c r="AU2" s="15" t="s">
        <v>127</v>
      </c>
      <c r="AV2" s="15" t="s">
        <v>128</v>
      </c>
      <c r="AW2" s="15" t="s">
        <v>40</v>
      </c>
      <c r="AX2" s="16"/>
    </row>
    <row r="3" spans="1:50" x14ac:dyDescent="0.25">
      <c r="A3" s="14" t="s">
        <v>129</v>
      </c>
      <c r="B3" s="15" t="s">
        <v>40</v>
      </c>
      <c r="C3" s="15" t="s">
        <v>40</v>
      </c>
      <c r="D3" s="15" t="s">
        <v>40</v>
      </c>
      <c r="E3" s="15" t="s">
        <v>40</v>
      </c>
      <c r="F3" s="15" t="s">
        <v>40</v>
      </c>
      <c r="G3" s="15" t="s">
        <v>40</v>
      </c>
      <c r="H3" s="15" t="s">
        <v>40</v>
      </c>
      <c r="I3" s="15" t="s">
        <v>40</v>
      </c>
      <c r="J3" s="15" t="s">
        <v>40</v>
      </c>
      <c r="K3" s="15" t="s">
        <v>40</v>
      </c>
      <c r="L3" s="15" t="s">
        <v>40</v>
      </c>
      <c r="M3" s="15" t="s">
        <v>40</v>
      </c>
      <c r="N3" s="15" t="s">
        <v>40</v>
      </c>
      <c r="O3" s="15" t="s">
        <v>40</v>
      </c>
      <c r="P3" s="15" t="s">
        <v>121</v>
      </c>
      <c r="Q3" s="15" t="s">
        <v>40</v>
      </c>
      <c r="R3" s="15" t="s">
        <v>40</v>
      </c>
      <c r="S3" s="15" t="s">
        <v>40</v>
      </c>
      <c r="T3" s="15" t="s">
        <v>40</v>
      </c>
      <c r="U3" s="15" t="s">
        <v>40</v>
      </c>
      <c r="V3" s="15" t="s">
        <v>40</v>
      </c>
      <c r="W3" s="15" t="s">
        <v>122</v>
      </c>
      <c r="X3" s="15" t="s">
        <v>40</v>
      </c>
      <c r="Y3" s="15" t="s">
        <v>40</v>
      </c>
      <c r="Z3" s="15" t="s">
        <v>40</v>
      </c>
      <c r="AA3" s="15" t="s">
        <v>40</v>
      </c>
      <c r="AB3" s="15" t="s">
        <v>40</v>
      </c>
      <c r="AC3" s="15" t="s">
        <v>40</v>
      </c>
      <c r="AD3" s="15" t="s">
        <v>40</v>
      </c>
      <c r="AE3" s="15" t="s">
        <v>40</v>
      </c>
      <c r="AF3" s="15" t="s">
        <v>40</v>
      </c>
      <c r="AG3" s="15" t="s">
        <v>40</v>
      </c>
      <c r="AH3" s="15" t="s">
        <v>40</v>
      </c>
      <c r="AI3" s="15" t="s">
        <v>40</v>
      </c>
      <c r="AJ3" s="15" t="s">
        <v>40</v>
      </c>
      <c r="AK3" s="15" t="s">
        <v>40</v>
      </c>
      <c r="AL3" s="15" t="s">
        <v>40</v>
      </c>
      <c r="AM3" s="15" t="s">
        <v>125</v>
      </c>
      <c r="AN3" s="15" t="s">
        <v>40</v>
      </c>
      <c r="AO3" s="15" t="s">
        <v>126</v>
      </c>
      <c r="AP3" s="15" t="s">
        <v>40</v>
      </c>
      <c r="AQ3" s="15" t="s">
        <v>40</v>
      </c>
      <c r="AR3" s="15" t="s">
        <v>40</v>
      </c>
      <c r="AS3" s="15" t="s">
        <v>40</v>
      </c>
      <c r="AT3" s="15" t="s">
        <v>40</v>
      </c>
      <c r="AU3" s="15" t="s">
        <v>40</v>
      </c>
      <c r="AV3" s="15" t="s">
        <v>128</v>
      </c>
      <c r="AW3" s="15" t="s">
        <v>40</v>
      </c>
      <c r="AX3" s="16"/>
    </row>
    <row r="4" spans="1:50" x14ac:dyDescent="0.25">
      <c r="A4" s="14" t="s">
        <v>130</v>
      </c>
      <c r="B4" s="15" t="s">
        <v>40</v>
      </c>
      <c r="C4" s="15" t="s">
        <v>40</v>
      </c>
      <c r="D4" s="15" t="s">
        <v>40</v>
      </c>
      <c r="E4" s="15" t="s">
        <v>40</v>
      </c>
      <c r="F4" s="15" t="s">
        <v>40</v>
      </c>
      <c r="G4" s="15" t="s">
        <v>40</v>
      </c>
      <c r="H4" s="15" t="s">
        <v>40</v>
      </c>
      <c r="I4" s="15" t="s">
        <v>40</v>
      </c>
      <c r="J4" s="15" t="s">
        <v>40</v>
      </c>
      <c r="K4" s="15" t="s">
        <v>40</v>
      </c>
      <c r="L4" s="15" t="s">
        <v>40</v>
      </c>
      <c r="M4" s="15" t="s">
        <v>40</v>
      </c>
      <c r="N4" s="15" t="s">
        <v>40</v>
      </c>
      <c r="O4" s="15" t="s">
        <v>40</v>
      </c>
      <c r="P4" s="15" t="s">
        <v>121</v>
      </c>
      <c r="Q4" s="15" t="s">
        <v>40</v>
      </c>
      <c r="R4" s="15" t="s">
        <v>40</v>
      </c>
      <c r="S4" s="15" t="s">
        <v>40</v>
      </c>
      <c r="T4" s="15" t="s">
        <v>40</v>
      </c>
      <c r="U4" s="15" t="s">
        <v>40</v>
      </c>
      <c r="V4" s="15" t="s">
        <v>40</v>
      </c>
      <c r="W4" s="15" t="s">
        <v>122</v>
      </c>
      <c r="X4" s="15" t="s">
        <v>40</v>
      </c>
      <c r="Y4" s="15" t="s">
        <v>40</v>
      </c>
      <c r="Z4" s="15" t="s">
        <v>131</v>
      </c>
      <c r="AA4" s="15" t="s">
        <v>40</v>
      </c>
      <c r="AB4" s="15" t="s">
        <v>40</v>
      </c>
      <c r="AC4" s="15" t="s">
        <v>40</v>
      </c>
      <c r="AD4" s="15" t="s">
        <v>40</v>
      </c>
      <c r="AE4" s="15" t="s">
        <v>40</v>
      </c>
      <c r="AF4" s="15" t="s">
        <v>40</v>
      </c>
      <c r="AG4" s="15" t="s">
        <v>40</v>
      </c>
      <c r="AH4" s="15" t="s">
        <v>40</v>
      </c>
      <c r="AI4" s="15" t="s">
        <v>40</v>
      </c>
      <c r="AJ4" s="15" t="s">
        <v>40</v>
      </c>
      <c r="AK4" s="15" t="s">
        <v>124</v>
      </c>
      <c r="AL4" s="15" t="s">
        <v>40</v>
      </c>
      <c r="AM4" s="15" t="s">
        <v>125</v>
      </c>
      <c r="AN4" s="15" t="s">
        <v>40</v>
      </c>
      <c r="AO4" s="15" t="s">
        <v>126</v>
      </c>
      <c r="AP4" s="15" t="s">
        <v>40</v>
      </c>
      <c r="AQ4" s="15" t="s">
        <v>40</v>
      </c>
      <c r="AR4" s="15" t="s">
        <v>40</v>
      </c>
      <c r="AS4" s="15" t="s">
        <v>40</v>
      </c>
      <c r="AT4" s="15" t="s">
        <v>40</v>
      </c>
      <c r="AU4" s="15" t="s">
        <v>40</v>
      </c>
      <c r="AV4" s="15" t="s">
        <v>128</v>
      </c>
      <c r="AW4" s="15" t="s">
        <v>40</v>
      </c>
      <c r="AX4" s="16"/>
    </row>
    <row r="5" spans="1:50" x14ac:dyDescent="0.25">
      <c r="A5" s="14" t="s">
        <v>132</v>
      </c>
      <c r="B5" s="15" t="s">
        <v>40</v>
      </c>
      <c r="C5" s="15" t="s">
        <v>40</v>
      </c>
      <c r="D5" s="15" t="s">
        <v>40</v>
      </c>
      <c r="E5" s="15" t="s">
        <v>40</v>
      </c>
      <c r="F5" s="15" t="s">
        <v>40</v>
      </c>
      <c r="G5" s="15" t="s">
        <v>40</v>
      </c>
      <c r="H5" s="15" t="s">
        <v>40</v>
      </c>
      <c r="I5" s="15" t="s">
        <v>40</v>
      </c>
      <c r="J5" s="15" t="s">
        <v>40</v>
      </c>
      <c r="K5" s="15" t="s">
        <v>40</v>
      </c>
      <c r="L5" s="15" t="s">
        <v>40</v>
      </c>
      <c r="M5" s="15" t="s">
        <v>40</v>
      </c>
      <c r="N5" s="15" t="s">
        <v>40</v>
      </c>
      <c r="O5" s="15" t="s">
        <v>40</v>
      </c>
      <c r="P5" s="15" t="s">
        <v>40</v>
      </c>
      <c r="Q5" s="15" t="s">
        <v>40</v>
      </c>
      <c r="R5" s="15" t="s">
        <v>40</v>
      </c>
      <c r="S5" s="15" t="s">
        <v>40</v>
      </c>
      <c r="T5" s="15" t="s">
        <v>40</v>
      </c>
      <c r="U5" s="15" t="s">
        <v>40</v>
      </c>
      <c r="V5" s="15" t="s">
        <v>40</v>
      </c>
      <c r="W5" s="15" t="s">
        <v>40</v>
      </c>
      <c r="X5" s="15" t="s">
        <v>40</v>
      </c>
      <c r="Y5" s="15" t="s">
        <v>40</v>
      </c>
      <c r="Z5" s="15" t="s">
        <v>40</v>
      </c>
      <c r="AA5" s="15" t="s">
        <v>40</v>
      </c>
      <c r="AB5" s="15" t="s">
        <v>40</v>
      </c>
      <c r="AC5" s="15" t="s">
        <v>40</v>
      </c>
      <c r="AD5" s="15" t="s">
        <v>40</v>
      </c>
      <c r="AE5" s="15" t="s">
        <v>40</v>
      </c>
      <c r="AF5" s="15" t="s">
        <v>40</v>
      </c>
      <c r="AG5" s="15" t="s">
        <v>40</v>
      </c>
      <c r="AH5" s="15" t="s">
        <v>40</v>
      </c>
      <c r="AI5" s="15" t="s">
        <v>40</v>
      </c>
      <c r="AJ5" s="15" t="s">
        <v>40</v>
      </c>
      <c r="AK5" s="15" t="s">
        <v>40</v>
      </c>
      <c r="AL5" s="15" t="s">
        <v>40</v>
      </c>
      <c r="AM5" s="15" t="s">
        <v>40</v>
      </c>
      <c r="AN5" s="15" t="s">
        <v>40</v>
      </c>
      <c r="AO5" s="15" t="s">
        <v>40</v>
      </c>
      <c r="AP5" s="15" t="s">
        <v>40</v>
      </c>
      <c r="AQ5" s="15" t="s">
        <v>40</v>
      </c>
      <c r="AR5" s="15" t="s">
        <v>40</v>
      </c>
      <c r="AS5" s="15" t="s">
        <v>40</v>
      </c>
      <c r="AT5" s="15" t="s">
        <v>40</v>
      </c>
      <c r="AU5" s="15" t="s">
        <v>40</v>
      </c>
      <c r="AV5" s="15" t="s">
        <v>40</v>
      </c>
      <c r="AW5" s="15" t="s">
        <v>40</v>
      </c>
      <c r="AX5" s="16"/>
    </row>
    <row r="6" spans="1:50" x14ac:dyDescent="0.25">
      <c r="A6" s="14" t="s">
        <v>133</v>
      </c>
      <c r="B6" s="15" t="s">
        <v>40</v>
      </c>
      <c r="C6" s="15" t="s">
        <v>40</v>
      </c>
      <c r="D6" s="15" t="s">
        <v>40</v>
      </c>
      <c r="E6" s="15" t="s">
        <v>40</v>
      </c>
      <c r="F6" s="15" t="s">
        <v>40</v>
      </c>
      <c r="G6" s="15" t="s">
        <v>40</v>
      </c>
      <c r="H6" s="15" t="s">
        <v>40</v>
      </c>
      <c r="I6" s="15" t="s">
        <v>40</v>
      </c>
      <c r="J6" s="15" t="s">
        <v>40</v>
      </c>
      <c r="K6" s="15" t="s">
        <v>40</v>
      </c>
      <c r="L6" s="15" t="s">
        <v>40</v>
      </c>
      <c r="M6" s="15" t="s">
        <v>40</v>
      </c>
      <c r="N6" s="15" t="s">
        <v>40</v>
      </c>
      <c r="O6" s="15" t="s">
        <v>40</v>
      </c>
      <c r="P6" s="15" t="s">
        <v>40</v>
      </c>
      <c r="Q6" s="15" t="s">
        <v>40</v>
      </c>
      <c r="R6" s="15" t="s">
        <v>40</v>
      </c>
      <c r="S6" s="15" t="s">
        <v>40</v>
      </c>
      <c r="T6" s="15" t="s">
        <v>40</v>
      </c>
      <c r="U6" s="15" t="s">
        <v>40</v>
      </c>
      <c r="V6" s="15" t="s">
        <v>40</v>
      </c>
      <c r="W6" s="15" t="s">
        <v>40</v>
      </c>
      <c r="X6" s="15" t="s">
        <v>40</v>
      </c>
      <c r="Y6" s="15" t="s">
        <v>40</v>
      </c>
      <c r="Z6" s="15" t="s">
        <v>40</v>
      </c>
      <c r="AA6" s="15" t="s">
        <v>40</v>
      </c>
      <c r="AB6" s="15" t="s">
        <v>40</v>
      </c>
      <c r="AC6" s="15" t="s">
        <v>40</v>
      </c>
      <c r="AD6" s="15" t="s">
        <v>40</v>
      </c>
      <c r="AE6" s="15" t="s">
        <v>40</v>
      </c>
      <c r="AF6" s="15" t="s">
        <v>40</v>
      </c>
      <c r="AG6" s="15" t="s">
        <v>40</v>
      </c>
      <c r="AH6" s="15" t="s">
        <v>40</v>
      </c>
      <c r="AI6" s="15" t="s">
        <v>40</v>
      </c>
      <c r="AJ6" s="15" t="s">
        <v>40</v>
      </c>
      <c r="AK6" s="15" t="s">
        <v>40</v>
      </c>
      <c r="AL6" s="15" t="s">
        <v>40</v>
      </c>
      <c r="AM6" s="15" t="s">
        <v>40</v>
      </c>
      <c r="AN6" s="15" t="s">
        <v>40</v>
      </c>
      <c r="AO6" s="15" t="s">
        <v>40</v>
      </c>
      <c r="AP6" s="15" t="s">
        <v>40</v>
      </c>
      <c r="AQ6" s="15" t="s">
        <v>40</v>
      </c>
      <c r="AR6" s="15" t="s">
        <v>40</v>
      </c>
      <c r="AS6" s="15" t="s">
        <v>40</v>
      </c>
      <c r="AT6" s="15" t="s">
        <v>40</v>
      </c>
      <c r="AU6" s="15" t="s">
        <v>40</v>
      </c>
      <c r="AV6" s="15" t="s">
        <v>128</v>
      </c>
      <c r="AW6" s="15" t="s">
        <v>40</v>
      </c>
      <c r="AX6" s="16"/>
    </row>
    <row r="7" spans="1:50" x14ac:dyDescent="0.25">
      <c r="A7" s="14" t="s">
        <v>134</v>
      </c>
      <c r="B7" s="15" t="s">
        <v>40</v>
      </c>
      <c r="C7" s="15" t="s">
        <v>40</v>
      </c>
      <c r="D7" s="15" t="s">
        <v>40</v>
      </c>
      <c r="E7" s="15" t="s">
        <v>40</v>
      </c>
      <c r="F7" s="15" t="s">
        <v>40</v>
      </c>
      <c r="G7" s="15" t="s">
        <v>40</v>
      </c>
      <c r="H7" s="15" t="s">
        <v>40</v>
      </c>
      <c r="I7" s="15" t="s">
        <v>40</v>
      </c>
      <c r="J7" s="15" t="s">
        <v>40</v>
      </c>
      <c r="K7" s="15" t="s">
        <v>40</v>
      </c>
      <c r="L7" s="15" t="s">
        <v>40</v>
      </c>
      <c r="M7" s="15" t="s">
        <v>40</v>
      </c>
      <c r="N7" s="15" t="s">
        <v>40</v>
      </c>
      <c r="O7" s="15" t="s">
        <v>40</v>
      </c>
      <c r="P7" s="15" t="s">
        <v>40</v>
      </c>
      <c r="Q7" s="15" t="s">
        <v>40</v>
      </c>
      <c r="R7" s="15" t="s">
        <v>40</v>
      </c>
      <c r="S7" s="15" t="s">
        <v>40</v>
      </c>
      <c r="T7" s="15" t="s">
        <v>40</v>
      </c>
      <c r="U7" s="15" t="s">
        <v>40</v>
      </c>
      <c r="V7" s="15" t="s">
        <v>40</v>
      </c>
      <c r="W7" s="15" t="s">
        <v>40</v>
      </c>
      <c r="X7" s="15" t="s">
        <v>40</v>
      </c>
      <c r="Y7" s="15" t="s">
        <v>40</v>
      </c>
      <c r="Z7" s="15" t="s">
        <v>40</v>
      </c>
      <c r="AA7" s="15" t="s">
        <v>40</v>
      </c>
      <c r="AB7" s="15" t="s">
        <v>40</v>
      </c>
      <c r="AC7" s="15" t="s">
        <v>40</v>
      </c>
      <c r="AD7" s="15" t="s">
        <v>40</v>
      </c>
      <c r="AE7" s="15" t="s">
        <v>40</v>
      </c>
      <c r="AF7" s="15" t="s">
        <v>40</v>
      </c>
      <c r="AG7" s="15" t="s">
        <v>40</v>
      </c>
      <c r="AH7" s="15" t="s">
        <v>40</v>
      </c>
      <c r="AI7" s="15" t="s">
        <v>40</v>
      </c>
      <c r="AJ7" s="15" t="s">
        <v>40</v>
      </c>
      <c r="AK7" s="15" t="s">
        <v>40</v>
      </c>
      <c r="AL7" s="15" t="s">
        <v>40</v>
      </c>
      <c r="AM7" s="15" t="s">
        <v>40</v>
      </c>
      <c r="AN7" s="15" t="s">
        <v>40</v>
      </c>
      <c r="AO7" s="15" t="s">
        <v>40</v>
      </c>
      <c r="AP7" s="15" t="s">
        <v>40</v>
      </c>
      <c r="AQ7" s="15" t="s">
        <v>40</v>
      </c>
      <c r="AR7" s="15" t="s">
        <v>40</v>
      </c>
      <c r="AS7" s="15" t="s">
        <v>40</v>
      </c>
      <c r="AT7" s="15" t="s">
        <v>40</v>
      </c>
      <c r="AU7" s="15" t="s">
        <v>40</v>
      </c>
      <c r="AV7" s="15" t="s">
        <v>128</v>
      </c>
      <c r="AW7" s="15" t="s">
        <v>40</v>
      </c>
      <c r="AX7" s="16"/>
    </row>
    <row r="8" spans="1:50" x14ac:dyDescent="0.25">
      <c r="A8" s="14" t="s">
        <v>135</v>
      </c>
      <c r="B8" s="15" t="s">
        <v>40</v>
      </c>
      <c r="C8" s="15" t="s">
        <v>40</v>
      </c>
      <c r="D8" s="15" t="s">
        <v>40</v>
      </c>
      <c r="E8" s="15" t="s">
        <v>40</v>
      </c>
      <c r="F8" s="15" t="s">
        <v>40</v>
      </c>
      <c r="G8" s="15" t="s">
        <v>40</v>
      </c>
      <c r="H8" s="15" t="s">
        <v>40</v>
      </c>
      <c r="I8" s="15" t="s">
        <v>40</v>
      </c>
      <c r="J8" s="15" t="s">
        <v>40</v>
      </c>
      <c r="K8" s="15" t="s">
        <v>40</v>
      </c>
      <c r="L8" s="15" t="s">
        <v>40</v>
      </c>
      <c r="M8" s="15" t="s">
        <v>40</v>
      </c>
      <c r="N8" s="15" t="s">
        <v>40</v>
      </c>
      <c r="O8" s="15" t="s">
        <v>40</v>
      </c>
      <c r="P8" s="15" t="s">
        <v>40</v>
      </c>
      <c r="Q8" s="15" t="s">
        <v>40</v>
      </c>
      <c r="R8" s="15" t="s">
        <v>40</v>
      </c>
      <c r="S8" s="15" t="s">
        <v>40</v>
      </c>
      <c r="T8" s="15" t="s">
        <v>40</v>
      </c>
      <c r="U8" s="15" t="s">
        <v>40</v>
      </c>
      <c r="V8" s="15" t="s">
        <v>40</v>
      </c>
      <c r="W8" s="15" t="s">
        <v>40</v>
      </c>
      <c r="X8" s="15" t="s">
        <v>40</v>
      </c>
      <c r="Y8" s="15" t="s">
        <v>40</v>
      </c>
      <c r="Z8" s="15" t="s">
        <v>40</v>
      </c>
      <c r="AA8" s="15" t="s">
        <v>40</v>
      </c>
      <c r="AB8" s="15" t="s">
        <v>40</v>
      </c>
      <c r="AC8" s="15" t="s">
        <v>40</v>
      </c>
      <c r="AD8" s="15" t="s">
        <v>40</v>
      </c>
      <c r="AE8" s="15" t="s">
        <v>40</v>
      </c>
      <c r="AF8" s="15" t="s">
        <v>40</v>
      </c>
      <c r="AG8" s="15" t="s">
        <v>40</v>
      </c>
      <c r="AH8" s="15" t="s">
        <v>40</v>
      </c>
      <c r="AI8" s="15" t="s">
        <v>40</v>
      </c>
      <c r="AJ8" s="15" t="s">
        <v>40</v>
      </c>
      <c r="AK8" s="15" t="s">
        <v>40</v>
      </c>
      <c r="AL8" s="15" t="s">
        <v>40</v>
      </c>
      <c r="AM8" s="15" t="s">
        <v>40</v>
      </c>
      <c r="AN8" s="15" t="s">
        <v>40</v>
      </c>
      <c r="AO8" s="15" t="s">
        <v>40</v>
      </c>
      <c r="AP8" s="15" t="s">
        <v>40</v>
      </c>
      <c r="AQ8" s="15" t="s">
        <v>40</v>
      </c>
      <c r="AR8" s="15" t="s">
        <v>40</v>
      </c>
      <c r="AS8" s="15" t="s">
        <v>40</v>
      </c>
      <c r="AT8" s="15" t="s">
        <v>40</v>
      </c>
      <c r="AU8" s="15" t="s">
        <v>40</v>
      </c>
      <c r="AV8" s="15" t="s">
        <v>128</v>
      </c>
      <c r="AW8" s="15" t="s">
        <v>40</v>
      </c>
      <c r="AX8" s="16"/>
    </row>
    <row r="9" spans="1:50" x14ac:dyDescent="0.25">
      <c r="A9" s="14" t="s">
        <v>136</v>
      </c>
      <c r="B9" s="15" t="s">
        <v>40</v>
      </c>
      <c r="C9" s="15" t="s">
        <v>40</v>
      </c>
      <c r="D9" s="15" t="s">
        <v>40</v>
      </c>
      <c r="E9" s="15" t="s">
        <v>40</v>
      </c>
      <c r="F9" s="15" t="s">
        <v>40</v>
      </c>
      <c r="G9" s="15" t="s">
        <v>40</v>
      </c>
      <c r="H9" s="15" t="s">
        <v>40</v>
      </c>
      <c r="I9" s="15" t="s">
        <v>40</v>
      </c>
      <c r="J9" s="15" t="s">
        <v>40</v>
      </c>
      <c r="K9" s="15" t="s">
        <v>40</v>
      </c>
      <c r="L9" s="15" t="s">
        <v>40</v>
      </c>
      <c r="M9" s="15" t="s">
        <v>40</v>
      </c>
      <c r="N9" s="15" t="s">
        <v>40</v>
      </c>
      <c r="O9" s="15" t="s">
        <v>40</v>
      </c>
      <c r="P9" s="15" t="s">
        <v>40</v>
      </c>
      <c r="Q9" s="15" t="s">
        <v>40</v>
      </c>
      <c r="R9" s="15" t="s">
        <v>40</v>
      </c>
      <c r="S9" s="15" t="s">
        <v>40</v>
      </c>
      <c r="T9" s="15" t="s">
        <v>40</v>
      </c>
      <c r="U9" s="15" t="s">
        <v>40</v>
      </c>
      <c r="V9" s="15" t="s">
        <v>40</v>
      </c>
      <c r="W9" s="15" t="s">
        <v>40</v>
      </c>
      <c r="X9" s="15" t="s">
        <v>40</v>
      </c>
      <c r="Y9" s="15" t="s">
        <v>40</v>
      </c>
      <c r="Z9" s="15" t="s">
        <v>40</v>
      </c>
      <c r="AA9" s="15" t="s">
        <v>40</v>
      </c>
      <c r="AB9" s="15" t="s">
        <v>40</v>
      </c>
      <c r="AC9" s="15" t="s">
        <v>40</v>
      </c>
      <c r="AD9" s="15" t="s">
        <v>40</v>
      </c>
      <c r="AE9" s="15" t="s">
        <v>40</v>
      </c>
      <c r="AF9" s="15" t="s">
        <v>40</v>
      </c>
      <c r="AG9" s="15" t="s">
        <v>40</v>
      </c>
      <c r="AH9" s="15" t="s">
        <v>40</v>
      </c>
      <c r="AI9" s="15" t="s">
        <v>40</v>
      </c>
      <c r="AJ9" s="15" t="s">
        <v>40</v>
      </c>
      <c r="AK9" s="15" t="s">
        <v>40</v>
      </c>
      <c r="AL9" s="15" t="s">
        <v>40</v>
      </c>
      <c r="AM9" s="15" t="s">
        <v>40</v>
      </c>
      <c r="AN9" s="15" t="s">
        <v>40</v>
      </c>
      <c r="AO9" s="15" t="s">
        <v>40</v>
      </c>
      <c r="AP9" s="15" t="s">
        <v>40</v>
      </c>
      <c r="AQ9" s="15" t="s">
        <v>40</v>
      </c>
      <c r="AR9" s="15" t="s">
        <v>40</v>
      </c>
      <c r="AS9" s="15" t="s">
        <v>40</v>
      </c>
      <c r="AT9" s="15" t="s">
        <v>40</v>
      </c>
      <c r="AU9" s="15" t="s">
        <v>40</v>
      </c>
      <c r="AV9" s="15" t="s">
        <v>128</v>
      </c>
      <c r="AW9" s="15" t="s">
        <v>40</v>
      </c>
      <c r="AX9" s="16"/>
    </row>
    <row r="10" spans="1:50" x14ac:dyDescent="0.25">
      <c r="A10" s="14" t="s">
        <v>137</v>
      </c>
      <c r="B10" s="15" t="s">
        <v>40</v>
      </c>
      <c r="C10" s="15" t="s">
        <v>40</v>
      </c>
      <c r="D10" s="15" t="s">
        <v>40</v>
      </c>
      <c r="E10" s="15" t="s">
        <v>40</v>
      </c>
      <c r="F10" s="15" t="s">
        <v>40</v>
      </c>
      <c r="G10" s="15" t="s">
        <v>40</v>
      </c>
      <c r="H10" s="15" t="s">
        <v>40</v>
      </c>
      <c r="I10" s="15" t="s">
        <v>40</v>
      </c>
      <c r="J10" s="15" t="s">
        <v>40</v>
      </c>
      <c r="K10" s="15" t="s">
        <v>40</v>
      </c>
      <c r="L10" s="15" t="s">
        <v>40</v>
      </c>
      <c r="M10" s="15" t="s">
        <v>40</v>
      </c>
      <c r="N10" s="15" t="s">
        <v>40</v>
      </c>
      <c r="O10" s="15" t="s">
        <v>40</v>
      </c>
      <c r="P10" s="15" t="s">
        <v>40</v>
      </c>
      <c r="Q10" s="15" t="s">
        <v>40</v>
      </c>
      <c r="R10" s="15" t="s">
        <v>40</v>
      </c>
      <c r="S10" s="15" t="s">
        <v>40</v>
      </c>
      <c r="T10" s="15" t="s">
        <v>40</v>
      </c>
      <c r="U10" s="15" t="s">
        <v>40</v>
      </c>
      <c r="V10" s="15" t="s">
        <v>40</v>
      </c>
      <c r="W10" s="15" t="s">
        <v>40</v>
      </c>
      <c r="X10" s="15" t="s">
        <v>40</v>
      </c>
      <c r="Y10" s="15" t="s">
        <v>40</v>
      </c>
      <c r="Z10" s="15" t="s">
        <v>40</v>
      </c>
      <c r="AA10" s="15" t="s">
        <v>40</v>
      </c>
      <c r="AB10" s="15" t="s">
        <v>40</v>
      </c>
      <c r="AC10" s="15" t="s">
        <v>40</v>
      </c>
      <c r="AD10" s="15" t="s">
        <v>40</v>
      </c>
      <c r="AE10" s="15" t="s">
        <v>40</v>
      </c>
      <c r="AF10" s="15" t="s">
        <v>40</v>
      </c>
      <c r="AG10" s="15" t="s">
        <v>40</v>
      </c>
      <c r="AH10" s="15" t="s">
        <v>40</v>
      </c>
      <c r="AI10" s="15" t="s">
        <v>40</v>
      </c>
      <c r="AJ10" s="15" t="s">
        <v>40</v>
      </c>
      <c r="AK10" s="15" t="s">
        <v>40</v>
      </c>
      <c r="AL10" s="15" t="s">
        <v>40</v>
      </c>
      <c r="AM10" s="15" t="s">
        <v>40</v>
      </c>
      <c r="AN10" s="15" t="s">
        <v>40</v>
      </c>
      <c r="AO10" s="15" t="s">
        <v>40</v>
      </c>
      <c r="AP10" s="15" t="s">
        <v>40</v>
      </c>
      <c r="AQ10" s="15" t="s">
        <v>40</v>
      </c>
      <c r="AR10" s="15" t="s">
        <v>40</v>
      </c>
      <c r="AS10" s="15" t="s">
        <v>40</v>
      </c>
      <c r="AT10" s="15" t="s">
        <v>40</v>
      </c>
      <c r="AU10" s="15" t="s">
        <v>40</v>
      </c>
      <c r="AV10" s="15" t="s">
        <v>128</v>
      </c>
      <c r="AW10" s="15" t="s">
        <v>40</v>
      </c>
      <c r="AX10" s="16"/>
    </row>
    <row r="11" spans="1:50" x14ac:dyDescent="0.25">
      <c r="A11" s="14" t="s">
        <v>138</v>
      </c>
      <c r="B11" s="15" t="s">
        <v>40</v>
      </c>
      <c r="C11" s="15" t="s">
        <v>40</v>
      </c>
      <c r="D11" s="15" t="s">
        <v>40</v>
      </c>
      <c r="E11" s="15" t="s">
        <v>40</v>
      </c>
      <c r="F11" s="15" t="s">
        <v>40</v>
      </c>
      <c r="G11" s="15" t="s">
        <v>40</v>
      </c>
      <c r="H11" s="15" t="s">
        <v>40</v>
      </c>
      <c r="I11" s="15" t="s">
        <v>40</v>
      </c>
      <c r="J11" s="15" t="s">
        <v>40</v>
      </c>
      <c r="K11" s="15" t="s">
        <v>40</v>
      </c>
      <c r="L11" s="15" t="s">
        <v>40</v>
      </c>
      <c r="M11" s="15" t="s">
        <v>40</v>
      </c>
      <c r="N11" s="15" t="s">
        <v>40</v>
      </c>
      <c r="O11" s="15" t="s">
        <v>40</v>
      </c>
      <c r="P11" s="15" t="s">
        <v>40</v>
      </c>
      <c r="Q11" s="15" t="s">
        <v>40</v>
      </c>
      <c r="R11" s="15" t="s">
        <v>40</v>
      </c>
      <c r="S11" s="15" t="s">
        <v>40</v>
      </c>
      <c r="T11" s="15" t="s">
        <v>40</v>
      </c>
      <c r="U11" s="15" t="s">
        <v>40</v>
      </c>
      <c r="V11" s="15" t="s">
        <v>40</v>
      </c>
      <c r="W11" s="15" t="s">
        <v>40</v>
      </c>
      <c r="X11" s="15" t="s">
        <v>40</v>
      </c>
      <c r="Y11" s="15" t="s">
        <v>40</v>
      </c>
      <c r="Z11" s="15" t="s">
        <v>40</v>
      </c>
      <c r="AA11" s="15" t="s">
        <v>40</v>
      </c>
      <c r="AB11" s="15" t="s">
        <v>40</v>
      </c>
      <c r="AC11" s="15" t="s">
        <v>40</v>
      </c>
      <c r="AD11" s="15" t="s">
        <v>40</v>
      </c>
      <c r="AE11" s="15" t="s">
        <v>40</v>
      </c>
      <c r="AF11" s="15" t="s">
        <v>40</v>
      </c>
      <c r="AG11" s="15" t="s">
        <v>40</v>
      </c>
      <c r="AH11" s="15" t="s">
        <v>40</v>
      </c>
      <c r="AI11" s="15" t="s">
        <v>40</v>
      </c>
      <c r="AJ11" s="15" t="s">
        <v>40</v>
      </c>
      <c r="AK11" s="15" t="s">
        <v>40</v>
      </c>
      <c r="AL11" s="15" t="s">
        <v>40</v>
      </c>
      <c r="AM11" s="15" t="s">
        <v>40</v>
      </c>
      <c r="AN11" s="15" t="s">
        <v>40</v>
      </c>
      <c r="AO11" s="15" t="s">
        <v>40</v>
      </c>
      <c r="AP11" s="15" t="s">
        <v>40</v>
      </c>
      <c r="AQ11" s="15" t="s">
        <v>40</v>
      </c>
      <c r="AR11" s="15" t="s">
        <v>40</v>
      </c>
      <c r="AS11" s="15" t="s">
        <v>40</v>
      </c>
      <c r="AT11" s="15" t="s">
        <v>40</v>
      </c>
      <c r="AU11" s="15" t="s">
        <v>40</v>
      </c>
      <c r="AV11" s="15" t="s">
        <v>128</v>
      </c>
      <c r="AW11" s="15" t="s">
        <v>40</v>
      </c>
      <c r="AX11" s="16"/>
    </row>
    <row r="12" spans="1:50" x14ac:dyDescent="0.25">
      <c r="A12" s="14" t="s">
        <v>139</v>
      </c>
      <c r="B12" s="15" t="s">
        <v>40</v>
      </c>
      <c r="C12" s="15" t="s">
        <v>40</v>
      </c>
      <c r="D12" s="15" t="s">
        <v>40</v>
      </c>
      <c r="E12" s="15" t="s">
        <v>40</v>
      </c>
      <c r="F12" s="15" t="s">
        <v>40</v>
      </c>
      <c r="G12" s="15" t="s">
        <v>40</v>
      </c>
      <c r="H12" s="15" t="s">
        <v>40</v>
      </c>
      <c r="I12" s="15" t="s">
        <v>40</v>
      </c>
      <c r="J12" s="15" t="s">
        <v>40</v>
      </c>
      <c r="K12" s="15" t="s">
        <v>40</v>
      </c>
      <c r="L12" s="15" t="s">
        <v>40</v>
      </c>
      <c r="M12" s="15" t="s">
        <v>40</v>
      </c>
      <c r="N12" s="15" t="s">
        <v>40</v>
      </c>
      <c r="O12" s="15" t="s">
        <v>40</v>
      </c>
      <c r="P12" s="15" t="s">
        <v>40</v>
      </c>
      <c r="Q12" s="15" t="s">
        <v>40</v>
      </c>
      <c r="R12" s="15" t="s">
        <v>40</v>
      </c>
      <c r="S12" s="15" t="s">
        <v>40</v>
      </c>
      <c r="T12" s="15" t="s">
        <v>40</v>
      </c>
      <c r="U12" s="15" t="s">
        <v>40</v>
      </c>
      <c r="V12" s="15" t="s">
        <v>40</v>
      </c>
      <c r="W12" s="15" t="s">
        <v>40</v>
      </c>
      <c r="X12" s="15" t="s">
        <v>40</v>
      </c>
      <c r="Y12" s="15" t="s">
        <v>40</v>
      </c>
      <c r="Z12" s="15" t="s">
        <v>40</v>
      </c>
      <c r="AA12" s="15" t="s">
        <v>40</v>
      </c>
      <c r="AB12" s="15" t="s">
        <v>40</v>
      </c>
      <c r="AC12" s="15" t="s">
        <v>40</v>
      </c>
      <c r="AD12" s="15" t="s">
        <v>40</v>
      </c>
      <c r="AE12" s="15" t="s">
        <v>40</v>
      </c>
      <c r="AF12" s="15" t="s">
        <v>40</v>
      </c>
      <c r="AG12" s="15" t="s">
        <v>40</v>
      </c>
      <c r="AH12" s="15" t="s">
        <v>40</v>
      </c>
      <c r="AI12" s="15" t="s">
        <v>40</v>
      </c>
      <c r="AJ12" s="15" t="s">
        <v>40</v>
      </c>
      <c r="AK12" s="15" t="s">
        <v>40</v>
      </c>
      <c r="AL12" s="15" t="s">
        <v>40</v>
      </c>
      <c r="AM12" s="15" t="s">
        <v>40</v>
      </c>
      <c r="AN12" s="15" t="s">
        <v>40</v>
      </c>
      <c r="AO12" s="15" t="s">
        <v>40</v>
      </c>
      <c r="AP12" s="15" t="s">
        <v>40</v>
      </c>
      <c r="AQ12" s="15" t="s">
        <v>40</v>
      </c>
      <c r="AR12" s="15" t="s">
        <v>40</v>
      </c>
      <c r="AS12" s="15" t="s">
        <v>40</v>
      </c>
      <c r="AT12" s="15" t="s">
        <v>40</v>
      </c>
      <c r="AU12" s="15" t="s">
        <v>40</v>
      </c>
      <c r="AV12" s="15" t="s">
        <v>128</v>
      </c>
      <c r="AW12" s="15" t="s">
        <v>40</v>
      </c>
      <c r="AX12" s="16"/>
    </row>
    <row r="13" spans="1:50" x14ac:dyDescent="0.25">
      <c r="A13" s="14" t="s">
        <v>140</v>
      </c>
      <c r="B13" s="15" t="s">
        <v>40</v>
      </c>
      <c r="C13" s="15" t="s">
        <v>40</v>
      </c>
      <c r="D13" s="15" t="s">
        <v>40</v>
      </c>
      <c r="E13" s="15" t="s">
        <v>40</v>
      </c>
      <c r="F13" s="15" t="s">
        <v>40</v>
      </c>
      <c r="G13" s="15" t="s">
        <v>40</v>
      </c>
      <c r="H13" s="15" t="s">
        <v>40</v>
      </c>
      <c r="I13" s="15" t="s">
        <v>40</v>
      </c>
      <c r="J13" s="15" t="s">
        <v>40</v>
      </c>
      <c r="K13" s="15" t="s">
        <v>40</v>
      </c>
      <c r="L13" s="15" t="s">
        <v>40</v>
      </c>
      <c r="M13" s="15" t="s">
        <v>40</v>
      </c>
      <c r="N13" s="15" t="s">
        <v>40</v>
      </c>
      <c r="O13" s="15" t="s">
        <v>40</v>
      </c>
      <c r="P13" s="15" t="s">
        <v>40</v>
      </c>
      <c r="Q13" s="15" t="s">
        <v>40</v>
      </c>
      <c r="R13" s="15" t="s">
        <v>40</v>
      </c>
      <c r="S13" s="15" t="s">
        <v>40</v>
      </c>
      <c r="T13" s="15" t="s">
        <v>40</v>
      </c>
      <c r="U13" s="15" t="s">
        <v>40</v>
      </c>
      <c r="V13" s="15" t="s">
        <v>40</v>
      </c>
      <c r="W13" s="15" t="s">
        <v>40</v>
      </c>
      <c r="X13" s="15" t="s">
        <v>40</v>
      </c>
      <c r="Y13" s="15" t="s">
        <v>40</v>
      </c>
      <c r="Z13" s="15" t="s">
        <v>40</v>
      </c>
      <c r="AA13" s="15" t="s">
        <v>40</v>
      </c>
      <c r="AB13" s="15" t="s">
        <v>40</v>
      </c>
      <c r="AC13" s="15" t="s">
        <v>40</v>
      </c>
      <c r="AD13" s="15" t="s">
        <v>40</v>
      </c>
      <c r="AE13" s="15" t="s">
        <v>40</v>
      </c>
      <c r="AF13" s="15" t="s">
        <v>40</v>
      </c>
      <c r="AG13" s="15" t="s">
        <v>40</v>
      </c>
      <c r="AH13" s="15" t="s">
        <v>40</v>
      </c>
      <c r="AI13" s="15" t="s">
        <v>40</v>
      </c>
      <c r="AJ13" s="15" t="s">
        <v>40</v>
      </c>
      <c r="AK13" s="15" t="s">
        <v>40</v>
      </c>
      <c r="AL13" s="15" t="s">
        <v>40</v>
      </c>
      <c r="AM13" s="15" t="s">
        <v>40</v>
      </c>
      <c r="AN13" s="15" t="s">
        <v>40</v>
      </c>
      <c r="AO13" s="15" t="s">
        <v>40</v>
      </c>
      <c r="AP13" s="15" t="s">
        <v>40</v>
      </c>
      <c r="AQ13" s="15" t="s">
        <v>40</v>
      </c>
      <c r="AR13" s="15" t="s">
        <v>40</v>
      </c>
      <c r="AS13" s="15" t="s">
        <v>40</v>
      </c>
      <c r="AT13" s="15" t="s">
        <v>40</v>
      </c>
      <c r="AU13" s="15" t="s">
        <v>40</v>
      </c>
      <c r="AV13" s="15" t="s">
        <v>128</v>
      </c>
      <c r="AW13" s="15" t="s">
        <v>40</v>
      </c>
      <c r="AX13" s="16"/>
    </row>
    <row r="14" spans="1:50" x14ac:dyDescent="0.25">
      <c r="A14" s="14" t="s">
        <v>141</v>
      </c>
      <c r="B14" s="15" t="s">
        <v>40</v>
      </c>
      <c r="C14" s="15" t="s">
        <v>40</v>
      </c>
      <c r="D14" s="15" t="s">
        <v>40</v>
      </c>
      <c r="E14" s="15" t="s">
        <v>40</v>
      </c>
      <c r="F14" s="15" t="s">
        <v>40</v>
      </c>
      <c r="G14" s="15" t="s">
        <v>40</v>
      </c>
      <c r="H14" s="15" t="s">
        <v>40</v>
      </c>
      <c r="I14" s="15" t="s">
        <v>40</v>
      </c>
      <c r="J14" s="15" t="s">
        <v>40</v>
      </c>
      <c r="K14" s="15" t="s">
        <v>40</v>
      </c>
      <c r="L14" s="15" t="s">
        <v>40</v>
      </c>
      <c r="M14" s="15" t="s">
        <v>40</v>
      </c>
      <c r="N14" s="15" t="s">
        <v>40</v>
      </c>
      <c r="O14" s="15" t="s">
        <v>40</v>
      </c>
      <c r="P14" s="15" t="s">
        <v>40</v>
      </c>
      <c r="Q14" s="15" t="s">
        <v>40</v>
      </c>
      <c r="R14" s="15" t="s">
        <v>40</v>
      </c>
      <c r="S14" s="15" t="s">
        <v>40</v>
      </c>
      <c r="T14" s="15" t="s">
        <v>40</v>
      </c>
      <c r="U14" s="15" t="s">
        <v>40</v>
      </c>
      <c r="V14" s="15" t="s">
        <v>40</v>
      </c>
      <c r="W14" s="15" t="s">
        <v>40</v>
      </c>
      <c r="X14" s="15" t="s">
        <v>40</v>
      </c>
      <c r="Y14" s="15" t="s">
        <v>40</v>
      </c>
      <c r="Z14" s="15" t="s">
        <v>40</v>
      </c>
      <c r="AA14" s="15" t="s">
        <v>40</v>
      </c>
      <c r="AB14" s="15" t="s">
        <v>40</v>
      </c>
      <c r="AC14" s="15" t="s">
        <v>40</v>
      </c>
      <c r="AD14" s="15" t="s">
        <v>40</v>
      </c>
      <c r="AE14" s="15" t="s">
        <v>40</v>
      </c>
      <c r="AF14" s="15" t="s">
        <v>40</v>
      </c>
      <c r="AG14" s="15" t="s">
        <v>40</v>
      </c>
      <c r="AH14" s="15" t="s">
        <v>40</v>
      </c>
      <c r="AI14" s="15" t="s">
        <v>40</v>
      </c>
      <c r="AJ14" s="15" t="s">
        <v>40</v>
      </c>
      <c r="AK14" s="15" t="s">
        <v>40</v>
      </c>
      <c r="AL14" s="15" t="s">
        <v>40</v>
      </c>
      <c r="AM14" s="15" t="s">
        <v>40</v>
      </c>
      <c r="AN14" s="15" t="s">
        <v>40</v>
      </c>
      <c r="AO14" s="15" t="s">
        <v>40</v>
      </c>
      <c r="AP14" s="15" t="s">
        <v>40</v>
      </c>
      <c r="AQ14" s="15" t="s">
        <v>40</v>
      </c>
      <c r="AR14" s="15" t="s">
        <v>40</v>
      </c>
      <c r="AS14" s="15" t="s">
        <v>40</v>
      </c>
      <c r="AT14" s="15" t="s">
        <v>40</v>
      </c>
      <c r="AU14" s="15" t="s">
        <v>40</v>
      </c>
      <c r="AV14" s="15" t="s">
        <v>128</v>
      </c>
      <c r="AW14" s="15" t="s">
        <v>40</v>
      </c>
      <c r="AX14" s="16"/>
    </row>
    <row r="15" spans="1:50" x14ac:dyDescent="0.25">
      <c r="A15" s="14" t="s">
        <v>142</v>
      </c>
      <c r="B15" s="15" t="s">
        <v>40</v>
      </c>
      <c r="C15" s="15" t="s">
        <v>40</v>
      </c>
      <c r="D15" s="15" t="s">
        <v>40</v>
      </c>
      <c r="E15" s="15" t="s">
        <v>40</v>
      </c>
      <c r="F15" s="15" t="s">
        <v>40</v>
      </c>
      <c r="G15" s="15" t="s">
        <v>40</v>
      </c>
      <c r="H15" s="15" t="s">
        <v>40</v>
      </c>
      <c r="I15" s="15" t="s">
        <v>40</v>
      </c>
      <c r="J15" s="15" t="s">
        <v>40</v>
      </c>
      <c r="K15" s="15" t="s">
        <v>40</v>
      </c>
      <c r="L15" s="15" t="s">
        <v>40</v>
      </c>
      <c r="M15" s="15" t="s">
        <v>40</v>
      </c>
      <c r="N15" s="15" t="s">
        <v>40</v>
      </c>
      <c r="O15" s="15" t="s">
        <v>40</v>
      </c>
      <c r="P15" s="15" t="s">
        <v>40</v>
      </c>
      <c r="Q15" s="15" t="s">
        <v>40</v>
      </c>
      <c r="R15" s="15" t="s">
        <v>40</v>
      </c>
      <c r="S15" s="15" t="s">
        <v>40</v>
      </c>
      <c r="T15" s="15" t="s">
        <v>40</v>
      </c>
      <c r="U15" s="15" t="s">
        <v>40</v>
      </c>
      <c r="V15" s="15" t="s">
        <v>40</v>
      </c>
      <c r="W15" s="15" t="s">
        <v>40</v>
      </c>
      <c r="X15" s="15" t="s">
        <v>40</v>
      </c>
      <c r="Y15" s="15" t="s">
        <v>40</v>
      </c>
      <c r="Z15" s="15" t="s">
        <v>40</v>
      </c>
      <c r="AA15" s="15" t="s">
        <v>40</v>
      </c>
      <c r="AB15" s="15" t="s">
        <v>40</v>
      </c>
      <c r="AC15" s="15" t="s">
        <v>40</v>
      </c>
      <c r="AD15" s="15" t="s">
        <v>40</v>
      </c>
      <c r="AE15" s="15" t="s">
        <v>40</v>
      </c>
      <c r="AF15" s="15" t="s">
        <v>40</v>
      </c>
      <c r="AG15" s="15" t="s">
        <v>40</v>
      </c>
      <c r="AH15" s="15" t="s">
        <v>40</v>
      </c>
      <c r="AI15" s="15" t="s">
        <v>40</v>
      </c>
      <c r="AJ15" s="15" t="s">
        <v>40</v>
      </c>
      <c r="AK15" s="15" t="s">
        <v>40</v>
      </c>
      <c r="AL15" s="15" t="s">
        <v>40</v>
      </c>
      <c r="AM15" s="15" t="s">
        <v>40</v>
      </c>
      <c r="AN15" s="15" t="s">
        <v>40</v>
      </c>
      <c r="AO15" s="15" t="s">
        <v>40</v>
      </c>
      <c r="AP15" s="15" t="s">
        <v>40</v>
      </c>
      <c r="AQ15" s="15" t="s">
        <v>40</v>
      </c>
      <c r="AR15" s="15" t="s">
        <v>40</v>
      </c>
      <c r="AS15" s="15" t="s">
        <v>40</v>
      </c>
      <c r="AT15" s="15" t="s">
        <v>40</v>
      </c>
      <c r="AU15" s="15" t="s">
        <v>40</v>
      </c>
      <c r="AV15" s="15" t="s">
        <v>128</v>
      </c>
      <c r="AW15" s="15" t="s">
        <v>40</v>
      </c>
      <c r="AX15" s="16"/>
    </row>
    <row r="16" spans="1:50" x14ac:dyDescent="0.25">
      <c r="A16" s="14" t="s">
        <v>143</v>
      </c>
      <c r="B16" s="15" t="s">
        <v>40</v>
      </c>
      <c r="C16" s="15" t="s">
        <v>40</v>
      </c>
      <c r="D16" s="15" t="s">
        <v>40</v>
      </c>
      <c r="E16" s="15" t="s">
        <v>40</v>
      </c>
      <c r="F16" s="15" t="s">
        <v>40</v>
      </c>
      <c r="G16" s="15" t="s">
        <v>40</v>
      </c>
      <c r="H16" s="15" t="s">
        <v>40</v>
      </c>
      <c r="I16" s="15" t="s">
        <v>40</v>
      </c>
      <c r="J16" s="15" t="s">
        <v>40</v>
      </c>
      <c r="K16" s="15" t="s">
        <v>40</v>
      </c>
      <c r="L16" s="15" t="s">
        <v>40</v>
      </c>
      <c r="M16" s="15" t="s">
        <v>40</v>
      </c>
      <c r="N16" s="15" t="s">
        <v>40</v>
      </c>
      <c r="O16" s="15" t="s">
        <v>40</v>
      </c>
      <c r="P16" s="15" t="s">
        <v>40</v>
      </c>
      <c r="Q16" s="15" t="s">
        <v>40</v>
      </c>
      <c r="R16" s="15" t="s">
        <v>40</v>
      </c>
      <c r="S16" s="15" t="s">
        <v>40</v>
      </c>
      <c r="T16" s="15" t="s">
        <v>40</v>
      </c>
      <c r="U16" s="15" t="s">
        <v>40</v>
      </c>
      <c r="V16" s="15" t="s">
        <v>40</v>
      </c>
      <c r="W16" s="15" t="s">
        <v>40</v>
      </c>
      <c r="X16" s="15" t="s">
        <v>40</v>
      </c>
      <c r="Y16" s="15" t="s">
        <v>40</v>
      </c>
      <c r="Z16" s="15" t="s">
        <v>40</v>
      </c>
      <c r="AA16" s="15" t="s">
        <v>40</v>
      </c>
      <c r="AB16" s="15" t="s">
        <v>40</v>
      </c>
      <c r="AC16" s="15" t="s">
        <v>40</v>
      </c>
      <c r="AD16" s="15" t="s">
        <v>40</v>
      </c>
      <c r="AE16" s="15" t="s">
        <v>40</v>
      </c>
      <c r="AF16" s="15" t="s">
        <v>40</v>
      </c>
      <c r="AG16" s="15" t="s">
        <v>40</v>
      </c>
      <c r="AH16" s="15" t="s">
        <v>40</v>
      </c>
      <c r="AI16" s="15" t="s">
        <v>40</v>
      </c>
      <c r="AJ16" s="15" t="s">
        <v>40</v>
      </c>
      <c r="AK16" s="15" t="s">
        <v>40</v>
      </c>
      <c r="AL16" s="15" t="s">
        <v>40</v>
      </c>
      <c r="AM16" s="15" t="s">
        <v>40</v>
      </c>
      <c r="AN16" s="15" t="s">
        <v>40</v>
      </c>
      <c r="AO16" s="15" t="s">
        <v>40</v>
      </c>
      <c r="AP16" s="15" t="s">
        <v>40</v>
      </c>
      <c r="AQ16" s="15" t="s">
        <v>40</v>
      </c>
      <c r="AR16" s="15" t="s">
        <v>40</v>
      </c>
      <c r="AS16" s="15" t="s">
        <v>40</v>
      </c>
      <c r="AT16" s="15" t="s">
        <v>40</v>
      </c>
      <c r="AU16" s="15" t="s">
        <v>40</v>
      </c>
      <c r="AV16" s="15" t="s">
        <v>128</v>
      </c>
      <c r="AW16" s="15" t="s">
        <v>40</v>
      </c>
      <c r="AX16" s="16"/>
    </row>
    <row r="17" spans="1:50" x14ac:dyDescent="0.25">
      <c r="A17" s="14" t="s">
        <v>144</v>
      </c>
      <c r="B17" s="15" t="s">
        <v>40</v>
      </c>
      <c r="C17" s="15" t="s">
        <v>40</v>
      </c>
      <c r="D17" s="15" t="s">
        <v>40</v>
      </c>
      <c r="E17" s="15" t="s">
        <v>40</v>
      </c>
      <c r="F17" s="15" t="s">
        <v>40</v>
      </c>
      <c r="G17" s="15" t="s">
        <v>40</v>
      </c>
      <c r="H17" s="15" t="s">
        <v>40</v>
      </c>
      <c r="I17" s="15" t="s">
        <v>40</v>
      </c>
      <c r="J17" s="15" t="s">
        <v>40</v>
      </c>
      <c r="K17" s="15" t="s">
        <v>40</v>
      </c>
      <c r="L17" s="15" t="s">
        <v>40</v>
      </c>
      <c r="M17" s="15" t="s">
        <v>40</v>
      </c>
      <c r="N17" s="15" t="s">
        <v>40</v>
      </c>
      <c r="O17" s="15" t="s">
        <v>40</v>
      </c>
      <c r="P17" s="15" t="s">
        <v>40</v>
      </c>
      <c r="Q17" s="15" t="s">
        <v>40</v>
      </c>
      <c r="R17" s="15" t="s">
        <v>40</v>
      </c>
      <c r="S17" s="15" t="s">
        <v>40</v>
      </c>
      <c r="T17" s="15" t="s">
        <v>40</v>
      </c>
      <c r="U17" s="15" t="s">
        <v>40</v>
      </c>
      <c r="V17" s="15" t="s">
        <v>40</v>
      </c>
      <c r="W17" s="15" t="s">
        <v>40</v>
      </c>
      <c r="X17" s="15" t="s">
        <v>40</v>
      </c>
      <c r="Y17" s="15" t="s">
        <v>40</v>
      </c>
      <c r="Z17" s="15" t="s">
        <v>40</v>
      </c>
      <c r="AA17" s="15" t="s">
        <v>40</v>
      </c>
      <c r="AB17" s="15" t="s">
        <v>40</v>
      </c>
      <c r="AC17" s="15" t="s">
        <v>40</v>
      </c>
      <c r="AD17" s="15" t="s">
        <v>40</v>
      </c>
      <c r="AE17" s="15" t="s">
        <v>40</v>
      </c>
      <c r="AF17" s="15" t="s">
        <v>40</v>
      </c>
      <c r="AG17" s="15" t="s">
        <v>40</v>
      </c>
      <c r="AH17" s="15" t="s">
        <v>40</v>
      </c>
      <c r="AI17" s="15" t="s">
        <v>40</v>
      </c>
      <c r="AJ17" s="15" t="s">
        <v>40</v>
      </c>
      <c r="AK17" s="15" t="s">
        <v>124</v>
      </c>
      <c r="AL17" s="15" t="s">
        <v>40</v>
      </c>
      <c r="AM17" s="15" t="s">
        <v>40</v>
      </c>
      <c r="AN17" s="15" t="s">
        <v>40</v>
      </c>
      <c r="AO17" s="15" t="s">
        <v>40</v>
      </c>
      <c r="AP17" s="15" t="s">
        <v>40</v>
      </c>
      <c r="AQ17" s="15" t="s">
        <v>40</v>
      </c>
      <c r="AR17" s="15" t="s">
        <v>40</v>
      </c>
      <c r="AS17" s="15" t="s">
        <v>40</v>
      </c>
      <c r="AT17" s="15" t="s">
        <v>40</v>
      </c>
      <c r="AU17" s="15" t="s">
        <v>40</v>
      </c>
      <c r="AV17" s="15" t="s">
        <v>128</v>
      </c>
      <c r="AW17" s="15" t="s">
        <v>40</v>
      </c>
      <c r="AX17" s="16"/>
    </row>
    <row r="18" spans="1:50" x14ac:dyDescent="0.25">
      <c r="A18" s="14" t="s">
        <v>145</v>
      </c>
      <c r="B18" s="15" t="s">
        <v>40</v>
      </c>
      <c r="C18" s="15" t="s">
        <v>40</v>
      </c>
      <c r="D18" s="15" t="s">
        <v>40</v>
      </c>
      <c r="E18" s="15" t="s">
        <v>40</v>
      </c>
      <c r="F18" s="15" t="s">
        <v>40</v>
      </c>
      <c r="G18" s="15" t="s">
        <v>40</v>
      </c>
      <c r="H18" s="15" t="s">
        <v>40</v>
      </c>
      <c r="I18" s="15" t="s">
        <v>40</v>
      </c>
      <c r="J18" s="15" t="s">
        <v>40</v>
      </c>
      <c r="K18" s="15" t="s">
        <v>40</v>
      </c>
      <c r="L18" s="15" t="s">
        <v>40</v>
      </c>
      <c r="M18" s="15" t="s">
        <v>40</v>
      </c>
      <c r="N18" s="15" t="s">
        <v>40</v>
      </c>
      <c r="O18" s="15" t="s">
        <v>40</v>
      </c>
      <c r="P18" s="15" t="s">
        <v>40</v>
      </c>
      <c r="Q18" s="15" t="s">
        <v>40</v>
      </c>
      <c r="R18" s="15" t="s">
        <v>40</v>
      </c>
      <c r="S18" s="15" t="s">
        <v>40</v>
      </c>
      <c r="T18" s="15" t="s">
        <v>40</v>
      </c>
      <c r="U18" s="15" t="s">
        <v>40</v>
      </c>
      <c r="V18" s="15" t="s">
        <v>40</v>
      </c>
      <c r="W18" s="15" t="s">
        <v>40</v>
      </c>
      <c r="X18" s="15" t="s">
        <v>40</v>
      </c>
      <c r="Y18" s="15" t="s">
        <v>40</v>
      </c>
      <c r="Z18" s="15" t="s">
        <v>40</v>
      </c>
      <c r="AA18" s="15" t="s">
        <v>40</v>
      </c>
      <c r="AB18" s="15" t="s">
        <v>40</v>
      </c>
      <c r="AC18" s="15" t="s">
        <v>40</v>
      </c>
      <c r="AD18" s="15" t="s">
        <v>40</v>
      </c>
      <c r="AE18" s="15" t="s">
        <v>40</v>
      </c>
      <c r="AF18" s="15" t="s">
        <v>40</v>
      </c>
      <c r="AG18" s="15" t="s">
        <v>40</v>
      </c>
      <c r="AH18" s="15" t="s">
        <v>40</v>
      </c>
      <c r="AI18" s="15" t="s">
        <v>40</v>
      </c>
      <c r="AJ18" s="15" t="s">
        <v>40</v>
      </c>
      <c r="AK18" s="15" t="s">
        <v>124</v>
      </c>
      <c r="AL18" s="15" t="s">
        <v>40</v>
      </c>
      <c r="AM18" s="15" t="s">
        <v>40</v>
      </c>
      <c r="AN18" s="15" t="s">
        <v>40</v>
      </c>
      <c r="AO18" s="15" t="s">
        <v>40</v>
      </c>
      <c r="AP18" s="15" t="s">
        <v>40</v>
      </c>
      <c r="AQ18" s="15" t="s">
        <v>40</v>
      </c>
      <c r="AR18" s="15" t="s">
        <v>40</v>
      </c>
      <c r="AS18" s="15" t="s">
        <v>40</v>
      </c>
      <c r="AT18" s="15" t="s">
        <v>40</v>
      </c>
      <c r="AU18" s="15" t="s">
        <v>40</v>
      </c>
      <c r="AV18" s="15" t="s">
        <v>128</v>
      </c>
      <c r="AW18" s="15" t="s">
        <v>40</v>
      </c>
      <c r="AX18" s="16"/>
    </row>
    <row r="19" spans="1:50" x14ac:dyDescent="0.25">
      <c r="A19" s="14" t="s">
        <v>146</v>
      </c>
      <c r="B19" s="15" t="s">
        <v>40</v>
      </c>
      <c r="C19" s="15" t="s">
        <v>40</v>
      </c>
      <c r="D19" s="15" t="s">
        <v>40</v>
      </c>
      <c r="E19" s="15" t="s">
        <v>40</v>
      </c>
      <c r="F19" s="15" t="s">
        <v>40</v>
      </c>
      <c r="G19" s="15" t="s">
        <v>40</v>
      </c>
      <c r="H19" s="15" t="s">
        <v>40</v>
      </c>
      <c r="I19" s="15" t="s">
        <v>40</v>
      </c>
      <c r="J19" s="15" t="s">
        <v>40</v>
      </c>
      <c r="K19" s="15" t="s">
        <v>40</v>
      </c>
      <c r="L19" s="15" t="s">
        <v>40</v>
      </c>
      <c r="M19" s="15" t="s">
        <v>40</v>
      </c>
      <c r="N19" s="15" t="s">
        <v>40</v>
      </c>
      <c r="O19" s="15" t="s">
        <v>40</v>
      </c>
      <c r="P19" s="15" t="s">
        <v>40</v>
      </c>
      <c r="Q19" s="15" t="s">
        <v>40</v>
      </c>
      <c r="R19" s="15" t="s">
        <v>40</v>
      </c>
      <c r="S19" s="15" t="s">
        <v>40</v>
      </c>
      <c r="T19" s="15" t="s">
        <v>40</v>
      </c>
      <c r="U19" s="15" t="s">
        <v>40</v>
      </c>
      <c r="V19" s="15" t="s">
        <v>40</v>
      </c>
      <c r="W19" s="15" t="s">
        <v>40</v>
      </c>
      <c r="X19" s="15" t="s">
        <v>40</v>
      </c>
      <c r="Y19" s="15" t="s">
        <v>40</v>
      </c>
      <c r="Z19" s="15" t="s">
        <v>40</v>
      </c>
      <c r="AA19" s="15" t="s">
        <v>40</v>
      </c>
      <c r="AB19" s="15" t="s">
        <v>40</v>
      </c>
      <c r="AC19" s="15" t="s">
        <v>40</v>
      </c>
      <c r="AD19" s="15" t="s">
        <v>40</v>
      </c>
      <c r="AE19" s="15" t="s">
        <v>40</v>
      </c>
      <c r="AF19" s="15" t="s">
        <v>40</v>
      </c>
      <c r="AG19" s="15" t="s">
        <v>40</v>
      </c>
      <c r="AH19" s="15" t="s">
        <v>40</v>
      </c>
      <c r="AI19" s="15" t="s">
        <v>40</v>
      </c>
      <c r="AJ19" s="15" t="s">
        <v>40</v>
      </c>
      <c r="AK19" s="15" t="s">
        <v>40</v>
      </c>
      <c r="AL19" s="15" t="s">
        <v>40</v>
      </c>
      <c r="AM19" s="15" t="s">
        <v>40</v>
      </c>
      <c r="AN19" s="15" t="s">
        <v>40</v>
      </c>
      <c r="AO19" s="15" t="s">
        <v>40</v>
      </c>
      <c r="AP19" s="15" t="s">
        <v>40</v>
      </c>
      <c r="AQ19" s="15" t="s">
        <v>40</v>
      </c>
      <c r="AR19" s="15" t="s">
        <v>40</v>
      </c>
      <c r="AS19" s="15" t="s">
        <v>40</v>
      </c>
      <c r="AT19" s="15" t="s">
        <v>40</v>
      </c>
      <c r="AU19" s="15" t="s">
        <v>40</v>
      </c>
      <c r="AV19" s="15" t="s">
        <v>128</v>
      </c>
      <c r="AW19" s="15" t="s">
        <v>40</v>
      </c>
      <c r="AX19" s="16"/>
    </row>
    <row r="20" spans="1:50" x14ac:dyDescent="0.25">
      <c r="A20" s="14" t="s">
        <v>147</v>
      </c>
      <c r="B20" s="15" t="s">
        <v>40</v>
      </c>
      <c r="C20" s="15" t="s">
        <v>40</v>
      </c>
      <c r="D20" s="15" t="s">
        <v>40</v>
      </c>
      <c r="E20" s="15" t="s">
        <v>40</v>
      </c>
      <c r="F20" s="15" t="s">
        <v>40</v>
      </c>
      <c r="G20" s="15" t="s">
        <v>40</v>
      </c>
      <c r="H20" s="15" t="s">
        <v>40</v>
      </c>
      <c r="I20" s="15" t="s">
        <v>40</v>
      </c>
      <c r="J20" s="15" t="s">
        <v>40</v>
      </c>
      <c r="K20" s="15" t="s">
        <v>40</v>
      </c>
      <c r="L20" s="15" t="s">
        <v>40</v>
      </c>
      <c r="M20" s="15" t="s">
        <v>40</v>
      </c>
      <c r="N20" s="15" t="s">
        <v>40</v>
      </c>
      <c r="O20" s="15" t="s">
        <v>148</v>
      </c>
      <c r="P20" s="15" t="s">
        <v>40</v>
      </c>
      <c r="Q20" s="15" t="s">
        <v>149</v>
      </c>
      <c r="R20" s="15" t="s">
        <v>40</v>
      </c>
      <c r="S20" s="15" t="s">
        <v>40</v>
      </c>
      <c r="T20" s="15" t="s">
        <v>40</v>
      </c>
      <c r="U20" s="15" t="s">
        <v>40</v>
      </c>
      <c r="V20" s="15" t="s">
        <v>40</v>
      </c>
      <c r="W20" s="15" t="s">
        <v>40</v>
      </c>
      <c r="X20" s="15" t="s">
        <v>40</v>
      </c>
      <c r="Y20" s="15" t="s">
        <v>40</v>
      </c>
      <c r="Z20" s="15" t="s">
        <v>40</v>
      </c>
      <c r="AA20" s="15" t="s">
        <v>40</v>
      </c>
      <c r="AB20" s="15" t="s">
        <v>40</v>
      </c>
      <c r="AC20" s="15" t="s">
        <v>40</v>
      </c>
      <c r="AD20" s="15" t="s">
        <v>40</v>
      </c>
      <c r="AE20" s="15" t="s">
        <v>40</v>
      </c>
      <c r="AF20" s="15" t="s">
        <v>40</v>
      </c>
      <c r="AG20" s="15" t="s">
        <v>40</v>
      </c>
      <c r="AH20" s="15" t="s">
        <v>40</v>
      </c>
      <c r="AI20" s="15" t="s">
        <v>40</v>
      </c>
      <c r="AJ20" s="15" t="s">
        <v>40</v>
      </c>
      <c r="AK20" s="15" t="s">
        <v>40</v>
      </c>
      <c r="AL20" s="15" t="s">
        <v>40</v>
      </c>
      <c r="AM20" s="15" t="s">
        <v>40</v>
      </c>
      <c r="AN20" s="15" t="s">
        <v>40</v>
      </c>
      <c r="AO20" s="15" t="s">
        <v>40</v>
      </c>
      <c r="AP20" s="15" t="s">
        <v>40</v>
      </c>
      <c r="AQ20" s="15" t="s">
        <v>40</v>
      </c>
      <c r="AR20" s="15" t="s">
        <v>40</v>
      </c>
      <c r="AS20" s="15" t="s">
        <v>40</v>
      </c>
      <c r="AT20" s="15" t="s">
        <v>40</v>
      </c>
      <c r="AU20" s="15" t="s">
        <v>127</v>
      </c>
      <c r="AV20" s="15" t="s">
        <v>40</v>
      </c>
      <c r="AW20" s="15" t="s">
        <v>40</v>
      </c>
      <c r="AX20" s="16"/>
    </row>
    <row r="21" spans="1:50" ht="15.75" customHeight="1" x14ac:dyDescent="0.25">
      <c r="A21" s="14" t="s">
        <v>150</v>
      </c>
      <c r="B21" s="15" t="s">
        <v>40</v>
      </c>
      <c r="C21" s="15" t="s">
        <v>40</v>
      </c>
      <c r="D21" s="15" t="s">
        <v>40</v>
      </c>
      <c r="E21" s="15" t="s">
        <v>40</v>
      </c>
      <c r="F21" s="15" t="s">
        <v>40</v>
      </c>
      <c r="G21" s="15" t="s">
        <v>40</v>
      </c>
      <c r="H21" s="15" t="s">
        <v>40</v>
      </c>
      <c r="I21" s="15" t="s">
        <v>40</v>
      </c>
      <c r="J21" s="15" t="s">
        <v>40</v>
      </c>
      <c r="K21" s="15" t="s">
        <v>40</v>
      </c>
      <c r="L21" s="15" t="s">
        <v>40</v>
      </c>
      <c r="M21" s="15" t="s">
        <v>40</v>
      </c>
      <c r="N21" s="15" t="s">
        <v>40</v>
      </c>
      <c r="O21" s="15" t="s">
        <v>40</v>
      </c>
      <c r="P21" s="15" t="s">
        <v>40</v>
      </c>
      <c r="Q21" s="15" t="s">
        <v>40</v>
      </c>
      <c r="R21" s="15" t="s">
        <v>40</v>
      </c>
      <c r="S21" s="15" t="s">
        <v>40</v>
      </c>
      <c r="T21" s="15" t="s">
        <v>40</v>
      </c>
      <c r="U21" s="15" t="s">
        <v>40</v>
      </c>
      <c r="V21" s="15" t="s">
        <v>40</v>
      </c>
      <c r="W21" s="15" t="s">
        <v>40</v>
      </c>
      <c r="X21" s="15" t="s">
        <v>40</v>
      </c>
      <c r="Y21" s="15" t="s">
        <v>40</v>
      </c>
      <c r="Z21" s="15" t="s">
        <v>40</v>
      </c>
      <c r="AA21" s="15" t="s">
        <v>40</v>
      </c>
      <c r="AB21" s="15" t="s">
        <v>40</v>
      </c>
      <c r="AC21" s="15" t="s">
        <v>40</v>
      </c>
      <c r="AD21" s="15" t="s">
        <v>40</v>
      </c>
      <c r="AE21" s="15" t="s">
        <v>40</v>
      </c>
      <c r="AF21" s="15" t="s">
        <v>40</v>
      </c>
      <c r="AG21" s="15" t="s">
        <v>40</v>
      </c>
      <c r="AH21" s="15" t="s">
        <v>40</v>
      </c>
      <c r="AI21" s="15" t="s">
        <v>40</v>
      </c>
      <c r="AJ21" s="15" t="s">
        <v>40</v>
      </c>
      <c r="AK21" s="15" t="s">
        <v>124</v>
      </c>
      <c r="AL21" s="15" t="s">
        <v>40</v>
      </c>
      <c r="AM21" s="15" t="s">
        <v>40</v>
      </c>
      <c r="AN21" s="15" t="s">
        <v>40</v>
      </c>
      <c r="AO21" s="15" t="s">
        <v>40</v>
      </c>
      <c r="AP21" s="15" t="s">
        <v>40</v>
      </c>
      <c r="AQ21" s="15" t="s">
        <v>40</v>
      </c>
      <c r="AR21" s="15" t="s">
        <v>40</v>
      </c>
      <c r="AS21" s="15" t="s">
        <v>40</v>
      </c>
      <c r="AT21" s="15" t="s">
        <v>40</v>
      </c>
      <c r="AU21" s="15" t="s">
        <v>40</v>
      </c>
      <c r="AV21" s="15" t="s">
        <v>128</v>
      </c>
      <c r="AW21" s="15" t="s">
        <v>40</v>
      </c>
      <c r="AX21" s="16"/>
    </row>
    <row r="22" spans="1:50" ht="15.75" customHeight="1" x14ac:dyDescent="0.25">
      <c r="A22" s="14" t="s">
        <v>151</v>
      </c>
      <c r="B22" s="15" t="s">
        <v>40</v>
      </c>
      <c r="C22" s="15" t="s">
        <v>40</v>
      </c>
      <c r="D22" s="15" t="s">
        <v>40</v>
      </c>
      <c r="E22" s="15" t="s">
        <v>40</v>
      </c>
      <c r="F22" s="15" t="s">
        <v>40</v>
      </c>
      <c r="G22" s="15" t="s">
        <v>40</v>
      </c>
      <c r="H22" s="15" t="s">
        <v>40</v>
      </c>
      <c r="I22" s="15" t="s">
        <v>40</v>
      </c>
      <c r="J22" s="15" t="s">
        <v>40</v>
      </c>
      <c r="K22" s="15" t="s">
        <v>40</v>
      </c>
      <c r="L22" s="15" t="s">
        <v>40</v>
      </c>
      <c r="M22" s="15" t="s">
        <v>40</v>
      </c>
      <c r="N22" s="15" t="s">
        <v>40</v>
      </c>
      <c r="O22" s="15" t="s">
        <v>40</v>
      </c>
      <c r="P22" s="15" t="s">
        <v>40</v>
      </c>
      <c r="Q22" s="15" t="s">
        <v>40</v>
      </c>
      <c r="R22" s="15" t="s">
        <v>40</v>
      </c>
      <c r="S22" s="15" t="s">
        <v>40</v>
      </c>
      <c r="T22" s="15" t="s">
        <v>40</v>
      </c>
      <c r="U22" s="15" t="s">
        <v>40</v>
      </c>
      <c r="V22" s="15" t="s">
        <v>40</v>
      </c>
      <c r="W22" s="15" t="s">
        <v>40</v>
      </c>
      <c r="X22" s="15" t="s">
        <v>40</v>
      </c>
      <c r="Y22" s="15" t="s">
        <v>40</v>
      </c>
      <c r="Z22" s="15" t="s">
        <v>40</v>
      </c>
      <c r="AA22" s="15" t="s">
        <v>40</v>
      </c>
      <c r="AB22" s="15" t="s">
        <v>40</v>
      </c>
      <c r="AC22" s="15" t="s">
        <v>40</v>
      </c>
      <c r="AD22" s="15" t="s">
        <v>40</v>
      </c>
      <c r="AE22" s="15" t="s">
        <v>40</v>
      </c>
      <c r="AF22" s="15" t="s">
        <v>40</v>
      </c>
      <c r="AG22" s="15" t="s">
        <v>40</v>
      </c>
      <c r="AH22" s="15" t="s">
        <v>40</v>
      </c>
      <c r="AI22" s="15" t="s">
        <v>40</v>
      </c>
      <c r="AJ22" s="15" t="s">
        <v>40</v>
      </c>
      <c r="AK22" s="15" t="s">
        <v>40</v>
      </c>
      <c r="AL22" s="15" t="s">
        <v>40</v>
      </c>
      <c r="AM22" s="15" t="s">
        <v>40</v>
      </c>
      <c r="AN22" s="15" t="s">
        <v>40</v>
      </c>
      <c r="AO22" s="15" t="s">
        <v>40</v>
      </c>
      <c r="AP22" s="15" t="s">
        <v>40</v>
      </c>
      <c r="AQ22" s="15" t="s">
        <v>40</v>
      </c>
      <c r="AR22" s="15" t="s">
        <v>40</v>
      </c>
      <c r="AS22" s="15" t="s">
        <v>40</v>
      </c>
      <c r="AT22" s="15" t="s">
        <v>40</v>
      </c>
      <c r="AU22" s="15" t="s">
        <v>40</v>
      </c>
      <c r="AV22" s="15" t="s">
        <v>128</v>
      </c>
      <c r="AW22" s="15" t="s">
        <v>40</v>
      </c>
      <c r="AX22" s="16"/>
    </row>
    <row r="23" spans="1:50" ht="15.75" customHeight="1" x14ac:dyDescent="0.25">
      <c r="A23" s="14" t="s">
        <v>152</v>
      </c>
      <c r="B23" s="15" t="s">
        <v>40</v>
      </c>
      <c r="C23" s="15" t="s">
        <v>40</v>
      </c>
      <c r="D23" s="15" t="s">
        <v>40</v>
      </c>
      <c r="E23" s="15" t="s">
        <v>40</v>
      </c>
      <c r="F23" s="15" t="s">
        <v>40</v>
      </c>
      <c r="G23" s="15" t="s">
        <v>40</v>
      </c>
      <c r="H23" s="15" t="s">
        <v>40</v>
      </c>
      <c r="I23" s="15" t="s">
        <v>40</v>
      </c>
      <c r="J23" s="15" t="s">
        <v>40</v>
      </c>
      <c r="K23" s="15" t="s">
        <v>40</v>
      </c>
      <c r="L23" s="15" t="s">
        <v>40</v>
      </c>
      <c r="M23" s="15" t="s">
        <v>40</v>
      </c>
      <c r="N23" s="15" t="s">
        <v>40</v>
      </c>
      <c r="O23" s="15" t="s">
        <v>40</v>
      </c>
      <c r="P23" s="15" t="s">
        <v>40</v>
      </c>
      <c r="Q23" s="15" t="s">
        <v>40</v>
      </c>
      <c r="R23" s="15" t="s">
        <v>40</v>
      </c>
      <c r="S23" s="15" t="s">
        <v>40</v>
      </c>
      <c r="T23" s="15" t="s">
        <v>40</v>
      </c>
      <c r="U23" s="15" t="s">
        <v>40</v>
      </c>
      <c r="V23" s="15" t="s">
        <v>40</v>
      </c>
      <c r="W23" s="15" t="s">
        <v>40</v>
      </c>
      <c r="X23" s="15" t="s">
        <v>40</v>
      </c>
      <c r="Y23" s="15" t="s">
        <v>40</v>
      </c>
      <c r="Z23" s="15" t="s">
        <v>40</v>
      </c>
      <c r="AA23" s="15" t="s">
        <v>40</v>
      </c>
      <c r="AB23" s="15" t="s">
        <v>40</v>
      </c>
      <c r="AC23" s="15" t="s">
        <v>40</v>
      </c>
      <c r="AD23" s="15" t="s">
        <v>40</v>
      </c>
      <c r="AE23" s="15" t="s">
        <v>40</v>
      </c>
      <c r="AF23" s="15" t="s">
        <v>40</v>
      </c>
      <c r="AG23" s="15" t="s">
        <v>40</v>
      </c>
      <c r="AH23" s="15" t="s">
        <v>40</v>
      </c>
      <c r="AI23" s="15" t="s">
        <v>40</v>
      </c>
      <c r="AJ23" s="15" t="s">
        <v>40</v>
      </c>
      <c r="AK23" s="15" t="s">
        <v>40</v>
      </c>
      <c r="AL23" s="15" t="s">
        <v>40</v>
      </c>
      <c r="AM23" s="15" t="s">
        <v>40</v>
      </c>
      <c r="AN23" s="15" t="s">
        <v>40</v>
      </c>
      <c r="AO23" s="15" t="s">
        <v>40</v>
      </c>
      <c r="AP23" s="15" t="s">
        <v>40</v>
      </c>
      <c r="AQ23" s="15" t="s">
        <v>40</v>
      </c>
      <c r="AR23" s="15" t="s">
        <v>40</v>
      </c>
      <c r="AS23" s="15" t="s">
        <v>40</v>
      </c>
      <c r="AT23" s="15" t="s">
        <v>40</v>
      </c>
      <c r="AU23" s="15" t="s">
        <v>40</v>
      </c>
      <c r="AV23" s="15" t="s">
        <v>128</v>
      </c>
      <c r="AW23" s="15" t="s">
        <v>40</v>
      </c>
      <c r="AX23" s="16"/>
    </row>
    <row r="24" spans="1:50" ht="15.75" customHeight="1" x14ac:dyDescent="0.25">
      <c r="A24" s="14" t="s">
        <v>153</v>
      </c>
      <c r="B24" s="15" t="s">
        <v>40</v>
      </c>
      <c r="C24" s="15" t="s">
        <v>40</v>
      </c>
      <c r="D24" s="15" t="s">
        <v>40</v>
      </c>
      <c r="E24" s="15" t="s">
        <v>40</v>
      </c>
      <c r="F24" s="15" t="s">
        <v>40</v>
      </c>
      <c r="G24" s="15" t="s">
        <v>40</v>
      </c>
      <c r="H24" s="15" t="s">
        <v>40</v>
      </c>
      <c r="I24" s="15" t="s">
        <v>40</v>
      </c>
      <c r="J24" s="15" t="s">
        <v>40</v>
      </c>
      <c r="K24" s="15" t="s">
        <v>40</v>
      </c>
      <c r="L24" s="15" t="s">
        <v>40</v>
      </c>
      <c r="M24" s="15" t="s">
        <v>40</v>
      </c>
      <c r="N24" s="15" t="s">
        <v>40</v>
      </c>
      <c r="O24" s="15" t="s">
        <v>40</v>
      </c>
      <c r="P24" s="15" t="s">
        <v>40</v>
      </c>
      <c r="Q24" s="15" t="s">
        <v>40</v>
      </c>
      <c r="R24" s="15" t="s">
        <v>40</v>
      </c>
      <c r="S24" s="15" t="s">
        <v>40</v>
      </c>
      <c r="T24" s="15" t="s">
        <v>40</v>
      </c>
      <c r="U24" s="15" t="s">
        <v>40</v>
      </c>
      <c r="V24" s="15" t="s">
        <v>40</v>
      </c>
      <c r="W24" s="15" t="s">
        <v>40</v>
      </c>
      <c r="X24" s="15" t="s">
        <v>40</v>
      </c>
      <c r="Y24" s="15" t="s">
        <v>40</v>
      </c>
      <c r="Z24" s="15" t="s">
        <v>40</v>
      </c>
      <c r="AA24" s="15" t="s">
        <v>40</v>
      </c>
      <c r="AB24" s="15" t="s">
        <v>40</v>
      </c>
      <c r="AC24" s="15" t="s">
        <v>40</v>
      </c>
      <c r="AD24" s="15" t="s">
        <v>40</v>
      </c>
      <c r="AE24" s="15" t="s">
        <v>40</v>
      </c>
      <c r="AF24" s="15" t="s">
        <v>40</v>
      </c>
      <c r="AG24" s="15" t="s">
        <v>40</v>
      </c>
      <c r="AH24" s="15" t="s">
        <v>40</v>
      </c>
      <c r="AI24" s="15" t="s">
        <v>40</v>
      </c>
      <c r="AJ24" s="15" t="s">
        <v>40</v>
      </c>
      <c r="AK24" s="15" t="s">
        <v>40</v>
      </c>
      <c r="AL24" s="15" t="s">
        <v>40</v>
      </c>
      <c r="AM24" s="15" t="s">
        <v>40</v>
      </c>
      <c r="AN24" s="15" t="s">
        <v>40</v>
      </c>
      <c r="AO24" s="15" t="s">
        <v>40</v>
      </c>
      <c r="AP24" s="15" t="s">
        <v>40</v>
      </c>
      <c r="AQ24" s="15" t="s">
        <v>40</v>
      </c>
      <c r="AR24" s="15" t="s">
        <v>40</v>
      </c>
      <c r="AS24" s="15" t="s">
        <v>40</v>
      </c>
      <c r="AT24" s="15" t="s">
        <v>40</v>
      </c>
      <c r="AU24" s="15" t="s">
        <v>40</v>
      </c>
      <c r="AV24" s="15" t="s">
        <v>128</v>
      </c>
      <c r="AW24" s="15" t="s">
        <v>40</v>
      </c>
      <c r="AX24" s="16"/>
    </row>
    <row r="25" spans="1:50" ht="15.75" customHeight="1" x14ac:dyDescent="0.25">
      <c r="A25" s="14" t="s">
        <v>154</v>
      </c>
      <c r="B25" s="15" t="s">
        <v>40</v>
      </c>
      <c r="C25" s="15" t="s">
        <v>40</v>
      </c>
      <c r="D25" s="15" t="s">
        <v>40</v>
      </c>
      <c r="E25" s="15" t="s">
        <v>40</v>
      </c>
      <c r="F25" s="15" t="s">
        <v>40</v>
      </c>
      <c r="G25" s="15" t="s">
        <v>40</v>
      </c>
      <c r="H25" s="15" t="s">
        <v>40</v>
      </c>
      <c r="I25" s="15" t="s">
        <v>40</v>
      </c>
      <c r="J25" s="15" t="s">
        <v>40</v>
      </c>
      <c r="K25" s="15" t="s">
        <v>40</v>
      </c>
      <c r="L25" s="15" t="s">
        <v>40</v>
      </c>
      <c r="M25" s="15" t="s">
        <v>40</v>
      </c>
      <c r="N25" s="15" t="s">
        <v>40</v>
      </c>
      <c r="O25" s="15" t="s">
        <v>40</v>
      </c>
      <c r="P25" s="15" t="s">
        <v>40</v>
      </c>
      <c r="Q25" s="15" t="s">
        <v>40</v>
      </c>
      <c r="R25" s="15" t="s">
        <v>40</v>
      </c>
      <c r="S25" s="15" t="s">
        <v>40</v>
      </c>
      <c r="T25" s="15" t="s">
        <v>40</v>
      </c>
      <c r="U25" s="15" t="s">
        <v>40</v>
      </c>
      <c r="V25" s="15" t="s">
        <v>40</v>
      </c>
      <c r="W25" s="15" t="s">
        <v>40</v>
      </c>
      <c r="X25" s="15" t="s">
        <v>40</v>
      </c>
      <c r="Y25" s="15" t="s">
        <v>40</v>
      </c>
      <c r="Z25" s="15" t="s">
        <v>40</v>
      </c>
      <c r="AA25" s="15" t="s">
        <v>40</v>
      </c>
      <c r="AB25" s="15" t="s">
        <v>40</v>
      </c>
      <c r="AC25" s="15" t="s">
        <v>40</v>
      </c>
      <c r="AD25" s="15" t="s">
        <v>40</v>
      </c>
      <c r="AE25" s="15" t="s">
        <v>40</v>
      </c>
      <c r="AF25" s="15" t="s">
        <v>40</v>
      </c>
      <c r="AG25" s="15" t="s">
        <v>40</v>
      </c>
      <c r="AH25" s="15" t="s">
        <v>40</v>
      </c>
      <c r="AI25" s="15" t="s">
        <v>40</v>
      </c>
      <c r="AJ25" s="15" t="s">
        <v>40</v>
      </c>
      <c r="AK25" s="15" t="s">
        <v>40</v>
      </c>
      <c r="AL25" s="15" t="s">
        <v>40</v>
      </c>
      <c r="AM25" s="15" t="s">
        <v>40</v>
      </c>
      <c r="AN25" s="15" t="s">
        <v>40</v>
      </c>
      <c r="AO25" s="15" t="s">
        <v>40</v>
      </c>
      <c r="AP25" s="15" t="s">
        <v>40</v>
      </c>
      <c r="AQ25" s="15" t="s">
        <v>40</v>
      </c>
      <c r="AR25" s="15" t="s">
        <v>40</v>
      </c>
      <c r="AS25" s="15" t="s">
        <v>40</v>
      </c>
      <c r="AT25" s="15" t="s">
        <v>40</v>
      </c>
      <c r="AU25" s="15" t="s">
        <v>40</v>
      </c>
      <c r="AV25" s="15" t="s">
        <v>128</v>
      </c>
      <c r="AW25" s="15" t="s">
        <v>40</v>
      </c>
      <c r="AX25" s="16"/>
    </row>
    <row r="26" spans="1:50" ht="15.75" customHeight="1" x14ac:dyDescent="0.25">
      <c r="A26" s="14" t="s">
        <v>155</v>
      </c>
      <c r="B26" s="15" t="s">
        <v>40</v>
      </c>
      <c r="C26" s="15" t="s">
        <v>40</v>
      </c>
      <c r="D26" s="15" t="s">
        <v>40</v>
      </c>
      <c r="E26" s="15" t="s">
        <v>40</v>
      </c>
      <c r="F26" s="15" t="s">
        <v>40</v>
      </c>
      <c r="G26" s="15" t="s">
        <v>40</v>
      </c>
      <c r="H26" s="15" t="s">
        <v>40</v>
      </c>
      <c r="I26" s="15" t="s">
        <v>40</v>
      </c>
      <c r="J26" s="15" t="s">
        <v>40</v>
      </c>
      <c r="K26" s="15" t="s">
        <v>40</v>
      </c>
      <c r="L26" s="15" t="s">
        <v>40</v>
      </c>
      <c r="M26" s="15" t="s">
        <v>40</v>
      </c>
      <c r="N26" s="15" t="s">
        <v>40</v>
      </c>
      <c r="O26" s="15" t="s">
        <v>40</v>
      </c>
      <c r="P26" s="15" t="s">
        <v>40</v>
      </c>
      <c r="Q26" s="15" t="s">
        <v>40</v>
      </c>
      <c r="R26" s="15" t="s">
        <v>40</v>
      </c>
      <c r="S26" s="15" t="s">
        <v>40</v>
      </c>
      <c r="T26" s="15" t="s">
        <v>40</v>
      </c>
      <c r="U26" s="15" t="s">
        <v>40</v>
      </c>
      <c r="V26" s="15" t="s">
        <v>40</v>
      </c>
      <c r="W26" s="15" t="s">
        <v>40</v>
      </c>
      <c r="X26" s="15" t="s">
        <v>40</v>
      </c>
      <c r="Y26" s="15" t="s">
        <v>40</v>
      </c>
      <c r="Z26" s="15" t="s">
        <v>40</v>
      </c>
      <c r="AA26" s="15" t="s">
        <v>40</v>
      </c>
      <c r="AB26" s="15" t="s">
        <v>40</v>
      </c>
      <c r="AC26" s="15" t="s">
        <v>40</v>
      </c>
      <c r="AD26" s="15" t="s">
        <v>40</v>
      </c>
      <c r="AE26" s="15" t="s">
        <v>40</v>
      </c>
      <c r="AF26" s="15" t="s">
        <v>40</v>
      </c>
      <c r="AG26" s="15" t="s">
        <v>40</v>
      </c>
      <c r="AH26" s="15" t="s">
        <v>40</v>
      </c>
      <c r="AI26" s="15" t="s">
        <v>40</v>
      </c>
      <c r="AJ26" s="15" t="s">
        <v>40</v>
      </c>
      <c r="AK26" s="15" t="s">
        <v>40</v>
      </c>
      <c r="AL26" s="15" t="s">
        <v>40</v>
      </c>
      <c r="AM26" s="15" t="s">
        <v>40</v>
      </c>
      <c r="AN26" s="15" t="s">
        <v>40</v>
      </c>
      <c r="AO26" s="15" t="s">
        <v>40</v>
      </c>
      <c r="AP26" s="15" t="s">
        <v>40</v>
      </c>
      <c r="AQ26" s="15" t="s">
        <v>40</v>
      </c>
      <c r="AR26" s="15" t="s">
        <v>40</v>
      </c>
      <c r="AS26" s="15" t="s">
        <v>40</v>
      </c>
      <c r="AT26" s="15" t="s">
        <v>40</v>
      </c>
      <c r="AU26" s="15" t="s">
        <v>127</v>
      </c>
      <c r="AV26" s="15" t="s">
        <v>128</v>
      </c>
      <c r="AW26" s="15" t="s">
        <v>40</v>
      </c>
      <c r="AX26" s="16"/>
    </row>
    <row r="27" spans="1:50" ht="15.75" customHeight="1" x14ac:dyDescent="0.25">
      <c r="A27" s="14" t="s">
        <v>156</v>
      </c>
      <c r="B27" s="15" t="s">
        <v>40</v>
      </c>
      <c r="C27" s="15" t="s">
        <v>40</v>
      </c>
      <c r="D27" s="15" t="s">
        <v>40</v>
      </c>
      <c r="E27" s="15" t="s">
        <v>40</v>
      </c>
      <c r="F27" s="15" t="s">
        <v>40</v>
      </c>
      <c r="G27" s="15" t="s">
        <v>40</v>
      </c>
      <c r="H27" s="15" t="s">
        <v>40</v>
      </c>
      <c r="I27" s="15" t="s">
        <v>40</v>
      </c>
      <c r="J27" s="15" t="s">
        <v>40</v>
      </c>
      <c r="K27" s="15" t="s">
        <v>40</v>
      </c>
      <c r="L27" s="15" t="s">
        <v>40</v>
      </c>
      <c r="M27" s="15" t="s">
        <v>40</v>
      </c>
      <c r="N27" s="15" t="s">
        <v>40</v>
      </c>
      <c r="O27" s="15" t="s">
        <v>40</v>
      </c>
      <c r="P27" s="15" t="s">
        <v>40</v>
      </c>
      <c r="Q27" s="15" t="s">
        <v>40</v>
      </c>
      <c r="R27" s="15" t="s">
        <v>40</v>
      </c>
      <c r="S27" s="15" t="s">
        <v>40</v>
      </c>
      <c r="T27" s="15" t="s">
        <v>40</v>
      </c>
      <c r="U27" s="15" t="s">
        <v>40</v>
      </c>
      <c r="V27" s="15" t="s">
        <v>40</v>
      </c>
      <c r="W27" s="15" t="s">
        <v>40</v>
      </c>
      <c r="X27" s="15" t="s">
        <v>40</v>
      </c>
      <c r="Y27" s="15" t="s">
        <v>40</v>
      </c>
      <c r="Z27" s="15" t="s">
        <v>40</v>
      </c>
      <c r="AA27" s="15" t="s">
        <v>40</v>
      </c>
      <c r="AB27" s="15" t="s">
        <v>40</v>
      </c>
      <c r="AC27" s="15" t="s">
        <v>40</v>
      </c>
      <c r="AD27" s="15" t="s">
        <v>40</v>
      </c>
      <c r="AE27" s="15" t="s">
        <v>40</v>
      </c>
      <c r="AF27" s="15" t="s">
        <v>40</v>
      </c>
      <c r="AG27" s="15" t="s">
        <v>40</v>
      </c>
      <c r="AH27" s="15" t="s">
        <v>40</v>
      </c>
      <c r="AI27" s="15" t="s">
        <v>40</v>
      </c>
      <c r="AJ27" s="15" t="s">
        <v>40</v>
      </c>
      <c r="AK27" s="15" t="s">
        <v>40</v>
      </c>
      <c r="AL27" s="15" t="s">
        <v>40</v>
      </c>
      <c r="AM27" s="15" t="s">
        <v>40</v>
      </c>
      <c r="AN27" s="15" t="s">
        <v>40</v>
      </c>
      <c r="AO27" s="15" t="s">
        <v>40</v>
      </c>
      <c r="AP27" s="15" t="s">
        <v>40</v>
      </c>
      <c r="AQ27" s="15" t="s">
        <v>40</v>
      </c>
      <c r="AR27" s="15" t="s">
        <v>40</v>
      </c>
      <c r="AS27" s="15" t="s">
        <v>40</v>
      </c>
      <c r="AT27" s="15" t="s">
        <v>40</v>
      </c>
      <c r="AU27" s="15" t="s">
        <v>40</v>
      </c>
      <c r="AV27" s="15" t="s">
        <v>128</v>
      </c>
      <c r="AW27" s="15" t="s">
        <v>40</v>
      </c>
      <c r="AX27" s="16"/>
    </row>
    <row r="28" spans="1:50" ht="15.75" customHeight="1" x14ac:dyDescent="0.25">
      <c r="A28" s="14" t="s">
        <v>157</v>
      </c>
      <c r="B28" s="15" t="s">
        <v>40</v>
      </c>
      <c r="C28" s="15" t="s">
        <v>40</v>
      </c>
      <c r="D28" s="15" t="s">
        <v>40</v>
      </c>
      <c r="E28" s="15" t="s">
        <v>40</v>
      </c>
      <c r="F28" s="15" t="s">
        <v>40</v>
      </c>
      <c r="G28" s="15" t="s">
        <v>40</v>
      </c>
      <c r="H28" s="15" t="s">
        <v>40</v>
      </c>
      <c r="I28" s="15" t="s">
        <v>40</v>
      </c>
      <c r="J28" s="15" t="s">
        <v>40</v>
      </c>
      <c r="K28" s="15" t="s">
        <v>40</v>
      </c>
      <c r="L28" s="15" t="s">
        <v>40</v>
      </c>
      <c r="M28" s="15" t="s">
        <v>40</v>
      </c>
      <c r="N28" s="15" t="s">
        <v>40</v>
      </c>
      <c r="O28" s="15" t="s">
        <v>40</v>
      </c>
      <c r="P28" s="15" t="s">
        <v>40</v>
      </c>
      <c r="Q28" s="15" t="s">
        <v>40</v>
      </c>
      <c r="R28" s="15" t="s">
        <v>40</v>
      </c>
      <c r="S28" s="15" t="s">
        <v>40</v>
      </c>
      <c r="T28" s="15" t="s">
        <v>40</v>
      </c>
      <c r="U28" s="15" t="s">
        <v>40</v>
      </c>
      <c r="V28" s="15" t="s">
        <v>40</v>
      </c>
      <c r="W28" s="15" t="s">
        <v>40</v>
      </c>
      <c r="X28" s="15" t="s">
        <v>40</v>
      </c>
      <c r="Y28" s="15" t="s">
        <v>40</v>
      </c>
      <c r="Z28" s="15" t="s">
        <v>40</v>
      </c>
      <c r="AA28" s="15" t="s">
        <v>40</v>
      </c>
      <c r="AB28" s="15" t="s">
        <v>40</v>
      </c>
      <c r="AC28" s="15" t="s">
        <v>40</v>
      </c>
      <c r="AD28" s="15" t="s">
        <v>40</v>
      </c>
      <c r="AE28" s="15" t="s">
        <v>40</v>
      </c>
      <c r="AF28" s="15" t="s">
        <v>40</v>
      </c>
      <c r="AG28" s="15" t="s">
        <v>40</v>
      </c>
      <c r="AH28" s="15" t="s">
        <v>40</v>
      </c>
      <c r="AI28" s="15" t="s">
        <v>40</v>
      </c>
      <c r="AJ28" s="15" t="s">
        <v>40</v>
      </c>
      <c r="AK28" s="15" t="s">
        <v>40</v>
      </c>
      <c r="AL28" s="15" t="s">
        <v>40</v>
      </c>
      <c r="AM28" s="15" t="s">
        <v>40</v>
      </c>
      <c r="AN28" s="15" t="s">
        <v>40</v>
      </c>
      <c r="AO28" s="15" t="s">
        <v>40</v>
      </c>
      <c r="AP28" s="15" t="s">
        <v>40</v>
      </c>
      <c r="AQ28" s="15" t="s">
        <v>40</v>
      </c>
      <c r="AR28" s="15" t="s">
        <v>40</v>
      </c>
      <c r="AS28" s="15" t="s">
        <v>40</v>
      </c>
      <c r="AT28" s="15" t="s">
        <v>40</v>
      </c>
      <c r="AU28" s="15" t="s">
        <v>40</v>
      </c>
      <c r="AV28" s="15" t="s">
        <v>128</v>
      </c>
      <c r="AW28" s="15" t="s">
        <v>40</v>
      </c>
      <c r="AX28" s="16"/>
    </row>
    <row r="29" spans="1:50" ht="15.75" customHeight="1" x14ac:dyDescent="0.25">
      <c r="A29" s="14" t="s">
        <v>158</v>
      </c>
      <c r="B29" s="15" t="s">
        <v>40</v>
      </c>
      <c r="C29" s="15" t="s">
        <v>40</v>
      </c>
      <c r="D29" s="15" t="s">
        <v>40</v>
      </c>
      <c r="E29" s="15" t="s">
        <v>40</v>
      </c>
      <c r="F29" s="15" t="s">
        <v>40</v>
      </c>
      <c r="G29" s="15" t="s">
        <v>40</v>
      </c>
      <c r="H29" s="15" t="s">
        <v>40</v>
      </c>
      <c r="I29" s="15" t="s">
        <v>40</v>
      </c>
      <c r="J29" s="15" t="s">
        <v>40</v>
      </c>
      <c r="K29" s="15" t="s">
        <v>40</v>
      </c>
      <c r="L29" s="15" t="s">
        <v>40</v>
      </c>
      <c r="M29" s="15" t="s">
        <v>40</v>
      </c>
      <c r="N29" s="15" t="s">
        <v>40</v>
      </c>
      <c r="O29" s="15" t="s">
        <v>40</v>
      </c>
      <c r="P29" s="15" t="s">
        <v>40</v>
      </c>
      <c r="Q29" s="15" t="s">
        <v>40</v>
      </c>
      <c r="R29" s="15" t="s">
        <v>40</v>
      </c>
      <c r="S29" s="15" t="s">
        <v>40</v>
      </c>
      <c r="T29" s="15" t="s">
        <v>40</v>
      </c>
      <c r="U29" s="15" t="s">
        <v>40</v>
      </c>
      <c r="V29" s="15" t="s">
        <v>40</v>
      </c>
      <c r="W29" s="15" t="s">
        <v>40</v>
      </c>
      <c r="X29" s="15" t="s">
        <v>40</v>
      </c>
      <c r="Y29" s="15" t="s">
        <v>40</v>
      </c>
      <c r="Z29" s="15" t="s">
        <v>40</v>
      </c>
      <c r="AA29" s="15" t="s">
        <v>40</v>
      </c>
      <c r="AB29" s="15" t="s">
        <v>40</v>
      </c>
      <c r="AC29" s="15" t="s">
        <v>40</v>
      </c>
      <c r="AD29" s="15" t="s">
        <v>40</v>
      </c>
      <c r="AE29" s="15" t="s">
        <v>40</v>
      </c>
      <c r="AF29" s="15" t="s">
        <v>40</v>
      </c>
      <c r="AG29" s="15" t="s">
        <v>40</v>
      </c>
      <c r="AH29" s="15" t="s">
        <v>40</v>
      </c>
      <c r="AI29" s="15" t="s">
        <v>40</v>
      </c>
      <c r="AJ29" s="15" t="s">
        <v>40</v>
      </c>
      <c r="AK29" s="15" t="s">
        <v>40</v>
      </c>
      <c r="AL29" s="15" t="s">
        <v>40</v>
      </c>
      <c r="AM29" s="15" t="s">
        <v>40</v>
      </c>
      <c r="AN29" s="15" t="s">
        <v>40</v>
      </c>
      <c r="AO29" s="15" t="s">
        <v>40</v>
      </c>
      <c r="AP29" s="15" t="s">
        <v>40</v>
      </c>
      <c r="AQ29" s="15" t="s">
        <v>40</v>
      </c>
      <c r="AR29" s="15" t="s">
        <v>40</v>
      </c>
      <c r="AS29" s="15" t="s">
        <v>40</v>
      </c>
      <c r="AT29" s="15" t="s">
        <v>40</v>
      </c>
      <c r="AU29" s="15" t="s">
        <v>40</v>
      </c>
      <c r="AV29" s="15" t="s">
        <v>40</v>
      </c>
      <c r="AW29" s="15" t="s">
        <v>40</v>
      </c>
      <c r="AX29" s="16"/>
    </row>
    <row r="30" spans="1:50" ht="15.75" customHeight="1" x14ac:dyDescent="0.25">
      <c r="A30" s="14" t="s">
        <v>159</v>
      </c>
      <c r="B30" s="15" t="s">
        <v>40</v>
      </c>
      <c r="C30" s="15" t="s">
        <v>40</v>
      </c>
      <c r="D30" s="15" t="s">
        <v>40</v>
      </c>
      <c r="E30" s="15" t="s">
        <v>40</v>
      </c>
      <c r="F30" s="15" t="s">
        <v>40</v>
      </c>
      <c r="G30" s="15" t="s">
        <v>40</v>
      </c>
      <c r="H30" s="15" t="s">
        <v>40</v>
      </c>
      <c r="I30" s="15" t="s">
        <v>40</v>
      </c>
      <c r="J30" s="15" t="s">
        <v>40</v>
      </c>
      <c r="K30" s="15" t="s">
        <v>40</v>
      </c>
      <c r="L30" s="15" t="s">
        <v>40</v>
      </c>
      <c r="M30" s="15" t="s">
        <v>40</v>
      </c>
      <c r="N30" s="15" t="s">
        <v>40</v>
      </c>
      <c r="O30" s="15" t="s">
        <v>40</v>
      </c>
      <c r="P30" s="15" t="s">
        <v>40</v>
      </c>
      <c r="Q30" s="15" t="s">
        <v>40</v>
      </c>
      <c r="R30" s="15" t="s">
        <v>40</v>
      </c>
      <c r="S30" s="15" t="s">
        <v>40</v>
      </c>
      <c r="T30" s="15" t="s">
        <v>40</v>
      </c>
      <c r="U30" s="15" t="s">
        <v>40</v>
      </c>
      <c r="V30" s="15" t="s">
        <v>40</v>
      </c>
      <c r="W30" s="15" t="s">
        <v>40</v>
      </c>
      <c r="X30" s="15" t="s">
        <v>40</v>
      </c>
      <c r="Y30" s="15" t="s">
        <v>40</v>
      </c>
      <c r="Z30" s="15" t="s">
        <v>40</v>
      </c>
      <c r="AA30" s="15" t="s">
        <v>40</v>
      </c>
      <c r="AB30" s="15" t="s">
        <v>40</v>
      </c>
      <c r="AC30" s="15" t="s">
        <v>40</v>
      </c>
      <c r="AD30" s="15" t="s">
        <v>40</v>
      </c>
      <c r="AE30" s="15" t="s">
        <v>40</v>
      </c>
      <c r="AF30" s="15" t="s">
        <v>40</v>
      </c>
      <c r="AG30" s="15" t="s">
        <v>40</v>
      </c>
      <c r="AH30" s="15" t="s">
        <v>40</v>
      </c>
      <c r="AI30" s="15" t="s">
        <v>40</v>
      </c>
      <c r="AJ30" s="15" t="s">
        <v>40</v>
      </c>
      <c r="AK30" s="15" t="s">
        <v>124</v>
      </c>
      <c r="AL30" s="15" t="s">
        <v>40</v>
      </c>
      <c r="AM30" s="15" t="s">
        <v>40</v>
      </c>
      <c r="AN30" s="15" t="s">
        <v>40</v>
      </c>
      <c r="AO30" s="15" t="s">
        <v>40</v>
      </c>
      <c r="AP30" s="15" t="s">
        <v>40</v>
      </c>
      <c r="AQ30" s="15" t="s">
        <v>40</v>
      </c>
      <c r="AR30" s="15" t="s">
        <v>40</v>
      </c>
      <c r="AS30" s="15" t="s">
        <v>40</v>
      </c>
      <c r="AT30" s="15" t="s">
        <v>40</v>
      </c>
      <c r="AU30" s="15" t="s">
        <v>127</v>
      </c>
      <c r="AV30" s="15" t="s">
        <v>128</v>
      </c>
      <c r="AW30" s="15" t="s">
        <v>40</v>
      </c>
      <c r="AX30" s="16"/>
    </row>
    <row r="31" spans="1:50" ht="15.75" customHeight="1" x14ac:dyDescent="0.25">
      <c r="A31" s="14" t="s">
        <v>160</v>
      </c>
      <c r="B31" s="15" t="s">
        <v>40</v>
      </c>
      <c r="C31" s="15" t="s">
        <v>40</v>
      </c>
      <c r="D31" s="15" t="s">
        <v>40</v>
      </c>
      <c r="E31" s="15" t="s">
        <v>40</v>
      </c>
      <c r="F31" s="15" t="s">
        <v>40</v>
      </c>
      <c r="G31" s="15" t="s">
        <v>40</v>
      </c>
      <c r="H31" s="15" t="s">
        <v>40</v>
      </c>
      <c r="I31" s="15" t="s">
        <v>40</v>
      </c>
      <c r="J31" s="15" t="s">
        <v>40</v>
      </c>
      <c r="K31" s="15" t="s">
        <v>40</v>
      </c>
      <c r="L31" s="15" t="s">
        <v>40</v>
      </c>
      <c r="M31" s="15" t="s">
        <v>40</v>
      </c>
      <c r="N31" s="15" t="s">
        <v>40</v>
      </c>
      <c r="O31" s="15" t="s">
        <v>40</v>
      </c>
      <c r="P31" s="15" t="s">
        <v>40</v>
      </c>
      <c r="Q31" s="15" t="s">
        <v>40</v>
      </c>
      <c r="R31" s="15" t="s">
        <v>40</v>
      </c>
      <c r="S31" s="15" t="s">
        <v>40</v>
      </c>
      <c r="T31" s="15" t="s">
        <v>40</v>
      </c>
      <c r="U31" s="15" t="s">
        <v>40</v>
      </c>
      <c r="V31" s="15" t="s">
        <v>40</v>
      </c>
      <c r="W31" s="15" t="s">
        <v>40</v>
      </c>
      <c r="X31" s="15" t="s">
        <v>40</v>
      </c>
      <c r="Y31" s="15" t="s">
        <v>40</v>
      </c>
      <c r="Z31" s="15" t="s">
        <v>40</v>
      </c>
      <c r="AA31" s="15" t="s">
        <v>40</v>
      </c>
      <c r="AB31" s="15" t="s">
        <v>40</v>
      </c>
      <c r="AC31" s="15" t="s">
        <v>40</v>
      </c>
      <c r="AD31" s="15" t="s">
        <v>40</v>
      </c>
      <c r="AE31" s="15" t="s">
        <v>40</v>
      </c>
      <c r="AF31" s="15" t="s">
        <v>40</v>
      </c>
      <c r="AG31" s="15" t="s">
        <v>40</v>
      </c>
      <c r="AH31" s="15" t="s">
        <v>40</v>
      </c>
      <c r="AI31" s="15" t="s">
        <v>40</v>
      </c>
      <c r="AJ31" s="15" t="s">
        <v>40</v>
      </c>
      <c r="AK31" s="15" t="s">
        <v>40</v>
      </c>
      <c r="AL31" s="15" t="s">
        <v>40</v>
      </c>
      <c r="AM31" s="15" t="s">
        <v>40</v>
      </c>
      <c r="AN31" s="15" t="s">
        <v>40</v>
      </c>
      <c r="AO31" s="15" t="s">
        <v>40</v>
      </c>
      <c r="AP31" s="15" t="s">
        <v>40</v>
      </c>
      <c r="AQ31" s="15" t="s">
        <v>40</v>
      </c>
      <c r="AR31" s="15" t="s">
        <v>40</v>
      </c>
      <c r="AS31" s="15" t="s">
        <v>40</v>
      </c>
      <c r="AT31" s="15" t="s">
        <v>40</v>
      </c>
      <c r="AU31" s="15" t="s">
        <v>40</v>
      </c>
      <c r="AV31" s="15" t="s">
        <v>128</v>
      </c>
      <c r="AW31" s="15" t="s">
        <v>40</v>
      </c>
      <c r="AX31" s="16"/>
    </row>
    <row r="32" spans="1:50" ht="15.75" customHeight="1" x14ac:dyDescent="0.25">
      <c r="A32" s="14" t="s">
        <v>161</v>
      </c>
      <c r="B32" s="15" t="s">
        <v>40</v>
      </c>
      <c r="C32" s="15" t="s">
        <v>40</v>
      </c>
      <c r="D32" s="15" t="s">
        <v>40</v>
      </c>
      <c r="E32" s="15" t="s">
        <v>40</v>
      </c>
      <c r="F32" s="15" t="s">
        <v>40</v>
      </c>
      <c r="G32" s="15" t="s">
        <v>40</v>
      </c>
      <c r="H32" s="15" t="s">
        <v>40</v>
      </c>
      <c r="I32" s="15" t="s">
        <v>40</v>
      </c>
      <c r="J32" s="15" t="s">
        <v>40</v>
      </c>
      <c r="K32" s="15" t="s">
        <v>40</v>
      </c>
      <c r="L32" s="15" t="s">
        <v>40</v>
      </c>
      <c r="M32" s="15" t="s">
        <v>40</v>
      </c>
      <c r="N32" s="15" t="s">
        <v>40</v>
      </c>
      <c r="O32" s="15" t="s">
        <v>40</v>
      </c>
      <c r="P32" s="15" t="s">
        <v>40</v>
      </c>
      <c r="Q32" s="15" t="s">
        <v>40</v>
      </c>
      <c r="R32" s="15" t="s">
        <v>40</v>
      </c>
      <c r="S32" s="15" t="s">
        <v>40</v>
      </c>
      <c r="T32" s="15" t="s">
        <v>40</v>
      </c>
      <c r="U32" s="15" t="s">
        <v>40</v>
      </c>
      <c r="V32" s="15" t="s">
        <v>40</v>
      </c>
      <c r="W32" s="15" t="s">
        <v>40</v>
      </c>
      <c r="X32" s="15" t="s">
        <v>40</v>
      </c>
      <c r="Y32" s="15" t="s">
        <v>40</v>
      </c>
      <c r="Z32" s="15" t="s">
        <v>40</v>
      </c>
      <c r="AA32" s="15" t="s">
        <v>40</v>
      </c>
      <c r="AB32" s="15" t="s">
        <v>40</v>
      </c>
      <c r="AC32" s="15" t="s">
        <v>40</v>
      </c>
      <c r="AD32" s="15" t="s">
        <v>40</v>
      </c>
      <c r="AE32" s="15" t="s">
        <v>40</v>
      </c>
      <c r="AF32" s="15" t="s">
        <v>40</v>
      </c>
      <c r="AG32" s="15" t="s">
        <v>40</v>
      </c>
      <c r="AH32" s="15" t="s">
        <v>40</v>
      </c>
      <c r="AI32" s="15" t="s">
        <v>40</v>
      </c>
      <c r="AJ32" s="15" t="s">
        <v>40</v>
      </c>
      <c r="AK32" s="15" t="s">
        <v>40</v>
      </c>
      <c r="AL32" s="15" t="s">
        <v>40</v>
      </c>
      <c r="AM32" s="15" t="s">
        <v>40</v>
      </c>
      <c r="AN32" s="15" t="s">
        <v>40</v>
      </c>
      <c r="AO32" s="15" t="s">
        <v>40</v>
      </c>
      <c r="AP32" s="15" t="s">
        <v>40</v>
      </c>
      <c r="AQ32" s="15" t="s">
        <v>40</v>
      </c>
      <c r="AR32" s="15" t="s">
        <v>40</v>
      </c>
      <c r="AS32" s="15" t="s">
        <v>40</v>
      </c>
      <c r="AT32" s="15" t="s">
        <v>40</v>
      </c>
      <c r="AU32" s="15" t="s">
        <v>40</v>
      </c>
      <c r="AV32" s="15" t="s">
        <v>128</v>
      </c>
      <c r="AW32" s="15" t="s">
        <v>40</v>
      </c>
      <c r="AX32" s="16"/>
    </row>
    <row r="33" spans="1:50" ht="15.75" customHeight="1" x14ac:dyDescent="0.25">
      <c r="A33" s="14" t="s">
        <v>162</v>
      </c>
      <c r="B33" s="15" t="s">
        <v>40</v>
      </c>
      <c r="C33" s="15" t="s">
        <v>40</v>
      </c>
      <c r="D33" s="15" t="s">
        <v>40</v>
      </c>
      <c r="E33" s="15" t="s">
        <v>40</v>
      </c>
      <c r="F33" s="15" t="s">
        <v>40</v>
      </c>
      <c r="G33" s="15" t="s">
        <v>40</v>
      </c>
      <c r="H33" s="15" t="s">
        <v>40</v>
      </c>
      <c r="I33" s="15" t="s">
        <v>40</v>
      </c>
      <c r="J33" s="15" t="s">
        <v>40</v>
      </c>
      <c r="K33" s="15" t="s">
        <v>40</v>
      </c>
      <c r="L33" s="15" t="s">
        <v>40</v>
      </c>
      <c r="M33" s="15" t="s">
        <v>40</v>
      </c>
      <c r="N33" s="15" t="s">
        <v>40</v>
      </c>
      <c r="O33" s="15" t="s">
        <v>40</v>
      </c>
      <c r="P33" s="15" t="s">
        <v>40</v>
      </c>
      <c r="Q33" s="15" t="s">
        <v>40</v>
      </c>
      <c r="R33" s="15" t="s">
        <v>40</v>
      </c>
      <c r="S33" s="15" t="s">
        <v>40</v>
      </c>
      <c r="T33" s="15" t="s">
        <v>40</v>
      </c>
      <c r="U33" s="15" t="s">
        <v>40</v>
      </c>
      <c r="V33" s="15" t="s">
        <v>40</v>
      </c>
      <c r="W33" s="15" t="s">
        <v>40</v>
      </c>
      <c r="X33" s="15" t="s">
        <v>40</v>
      </c>
      <c r="Y33" s="15" t="s">
        <v>40</v>
      </c>
      <c r="Z33" s="15" t="s">
        <v>40</v>
      </c>
      <c r="AA33" s="15" t="s">
        <v>40</v>
      </c>
      <c r="AB33" s="15" t="s">
        <v>40</v>
      </c>
      <c r="AC33" s="15" t="s">
        <v>40</v>
      </c>
      <c r="AD33" s="15" t="s">
        <v>40</v>
      </c>
      <c r="AE33" s="15" t="s">
        <v>40</v>
      </c>
      <c r="AF33" s="15" t="s">
        <v>40</v>
      </c>
      <c r="AG33" s="15" t="s">
        <v>40</v>
      </c>
      <c r="AH33" s="15" t="s">
        <v>40</v>
      </c>
      <c r="AI33" s="15" t="s">
        <v>40</v>
      </c>
      <c r="AJ33" s="15" t="s">
        <v>40</v>
      </c>
      <c r="AK33" s="15" t="s">
        <v>40</v>
      </c>
      <c r="AL33" s="15" t="s">
        <v>40</v>
      </c>
      <c r="AM33" s="15" t="s">
        <v>40</v>
      </c>
      <c r="AN33" s="15" t="s">
        <v>40</v>
      </c>
      <c r="AO33" s="15" t="s">
        <v>40</v>
      </c>
      <c r="AP33" s="15" t="s">
        <v>40</v>
      </c>
      <c r="AQ33" s="15" t="s">
        <v>40</v>
      </c>
      <c r="AR33" s="15" t="s">
        <v>40</v>
      </c>
      <c r="AS33" s="15" t="s">
        <v>40</v>
      </c>
      <c r="AT33" s="15" t="s">
        <v>40</v>
      </c>
      <c r="AU33" s="15" t="s">
        <v>127</v>
      </c>
      <c r="AV33" s="15" t="s">
        <v>128</v>
      </c>
      <c r="AW33" s="15" t="s">
        <v>40</v>
      </c>
      <c r="AX33" s="16"/>
    </row>
    <row r="34" spans="1:50" ht="15.75" customHeight="1" x14ac:dyDescent="0.25">
      <c r="A34" s="14" t="s">
        <v>163</v>
      </c>
      <c r="B34" s="15" t="s">
        <v>40</v>
      </c>
      <c r="C34" s="15" t="s">
        <v>40</v>
      </c>
      <c r="D34" s="15" t="s">
        <v>40</v>
      </c>
      <c r="E34" s="15" t="s">
        <v>40</v>
      </c>
      <c r="F34" s="15" t="s">
        <v>40</v>
      </c>
      <c r="G34" s="15" t="s">
        <v>40</v>
      </c>
      <c r="H34" s="15" t="s">
        <v>40</v>
      </c>
      <c r="I34" s="15" t="s">
        <v>40</v>
      </c>
      <c r="J34" s="15" t="s">
        <v>40</v>
      </c>
      <c r="K34" s="15" t="s">
        <v>40</v>
      </c>
      <c r="L34" s="15" t="s">
        <v>40</v>
      </c>
      <c r="M34" s="15" t="s">
        <v>40</v>
      </c>
      <c r="N34" s="15" t="s">
        <v>40</v>
      </c>
      <c r="O34" s="15" t="s">
        <v>40</v>
      </c>
      <c r="P34" s="15" t="s">
        <v>40</v>
      </c>
      <c r="Q34" s="15" t="s">
        <v>40</v>
      </c>
      <c r="R34" s="15" t="s">
        <v>40</v>
      </c>
      <c r="S34" s="15" t="s">
        <v>40</v>
      </c>
      <c r="T34" s="15" t="s">
        <v>40</v>
      </c>
      <c r="U34" s="15" t="s">
        <v>40</v>
      </c>
      <c r="V34" s="15" t="s">
        <v>40</v>
      </c>
      <c r="W34" s="15" t="s">
        <v>40</v>
      </c>
      <c r="X34" s="15" t="s">
        <v>40</v>
      </c>
      <c r="Y34" s="15" t="s">
        <v>40</v>
      </c>
      <c r="Z34" s="15" t="s">
        <v>40</v>
      </c>
      <c r="AA34" s="15" t="s">
        <v>40</v>
      </c>
      <c r="AB34" s="15" t="s">
        <v>40</v>
      </c>
      <c r="AC34" s="15" t="s">
        <v>40</v>
      </c>
      <c r="AD34" s="15" t="s">
        <v>40</v>
      </c>
      <c r="AE34" s="15" t="s">
        <v>40</v>
      </c>
      <c r="AF34" s="15" t="s">
        <v>40</v>
      </c>
      <c r="AG34" s="15" t="s">
        <v>40</v>
      </c>
      <c r="AH34" s="15" t="s">
        <v>40</v>
      </c>
      <c r="AI34" s="15" t="s">
        <v>40</v>
      </c>
      <c r="AJ34" s="15" t="s">
        <v>40</v>
      </c>
      <c r="AK34" s="15" t="s">
        <v>40</v>
      </c>
      <c r="AL34" s="15" t="s">
        <v>40</v>
      </c>
      <c r="AM34" s="15" t="s">
        <v>40</v>
      </c>
      <c r="AN34" s="15" t="s">
        <v>40</v>
      </c>
      <c r="AO34" s="15" t="s">
        <v>40</v>
      </c>
      <c r="AP34" s="15" t="s">
        <v>40</v>
      </c>
      <c r="AQ34" s="15" t="s">
        <v>40</v>
      </c>
      <c r="AR34" s="15" t="s">
        <v>40</v>
      </c>
      <c r="AS34" s="15" t="s">
        <v>40</v>
      </c>
      <c r="AT34" s="15" t="s">
        <v>40</v>
      </c>
      <c r="AU34" s="15" t="s">
        <v>40</v>
      </c>
      <c r="AV34" s="15" t="s">
        <v>128</v>
      </c>
      <c r="AW34" s="15" t="s">
        <v>40</v>
      </c>
      <c r="AX34" s="16"/>
    </row>
    <row r="35" spans="1:50" ht="15.75" customHeight="1" x14ac:dyDescent="0.25">
      <c r="A35" s="14" t="s">
        <v>164</v>
      </c>
      <c r="B35" s="15" t="s">
        <v>40</v>
      </c>
      <c r="C35" s="15" t="s">
        <v>40</v>
      </c>
      <c r="D35" s="15" t="s">
        <v>40</v>
      </c>
      <c r="E35" s="15" t="s">
        <v>40</v>
      </c>
      <c r="F35" s="15" t="s">
        <v>40</v>
      </c>
      <c r="G35" s="15" t="s">
        <v>40</v>
      </c>
      <c r="H35" s="15" t="s">
        <v>40</v>
      </c>
      <c r="I35" s="15" t="s">
        <v>40</v>
      </c>
      <c r="J35" s="15" t="s">
        <v>40</v>
      </c>
      <c r="K35" s="15" t="s">
        <v>40</v>
      </c>
      <c r="L35" s="15" t="s">
        <v>40</v>
      </c>
      <c r="M35" s="15" t="s">
        <v>40</v>
      </c>
      <c r="N35" s="15" t="s">
        <v>40</v>
      </c>
      <c r="O35" s="15" t="s">
        <v>40</v>
      </c>
      <c r="P35" s="15" t="s">
        <v>40</v>
      </c>
      <c r="Q35" s="15" t="s">
        <v>40</v>
      </c>
      <c r="R35" s="15" t="s">
        <v>40</v>
      </c>
      <c r="S35" s="15" t="s">
        <v>40</v>
      </c>
      <c r="T35" s="15" t="s">
        <v>40</v>
      </c>
      <c r="U35" s="15" t="s">
        <v>40</v>
      </c>
      <c r="V35" s="15" t="s">
        <v>40</v>
      </c>
      <c r="W35" s="15" t="s">
        <v>40</v>
      </c>
      <c r="X35" s="15" t="s">
        <v>40</v>
      </c>
      <c r="Y35" s="15" t="s">
        <v>40</v>
      </c>
      <c r="Z35" s="15" t="s">
        <v>40</v>
      </c>
      <c r="AA35" s="15" t="s">
        <v>40</v>
      </c>
      <c r="AB35" s="15" t="s">
        <v>40</v>
      </c>
      <c r="AC35" s="15" t="s">
        <v>40</v>
      </c>
      <c r="AD35" s="15" t="s">
        <v>40</v>
      </c>
      <c r="AE35" s="15" t="s">
        <v>40</v>
      </c>
      <c r="AF35" s="15" t="s">
        <v>40</v>
      </c>
      <c r="AG35" s="15" t="s">
        <v>40</v>
      </c>
      <c r="AH35" s="15" t="s">
        <v>40</v>
      </c>
      <c r="AI35" s="15" t="s">
        <v>40</v>
      </c>
      <c r="AJ35" s="15" t="s">
        <v>40</v>
      </c>
      <c r="AK35" s="15" t="s">
        <v>40</v>
      </c>
      <c r="AL35" s="15" t="s">
        <v>40</v>
      </c>
      <c r="AM35" s="15" t="s">
        <v>40</v>
      </c>
      <c r="AN35" s="15" t="s">
        <v>40</v>
      </c>
      <c r="AO35" s="15" t="s">
        <v>40</v>
      </c>
      <c r="AP35" s="15" t="s">
        <v>40</v>
      </c>
      <c r="AQ35" s="15" t="s">
        <v>40</v>
      </c>
      <c r="AR35" s="15" t="s">
        <v>40</v>
      </c>
      <c r="AS35" s="15" t="s">
        <v>40</v>
      </c>
      <c r="AT35" s="15" t="s">
        <v>40</v>
      </c>
      <c r="AU35" s="15" t="s">
        <v>40</v>
      </c>
      <c r="AV35" s="15" t="s">
        <v>128</v>
      </c>
      <c r="AW35" s="15" t="s">
        <v>40</v>
      </c>
      <c r="AX35" s="16"/>
    </row>
    <row r="36" spans="1:50" ht="15.75" customHeight="1" x14ac:dyDescent="0.25">
      <c r="A36" s="14" t="s">
        <v>165</v>
      </c>
      <c r="B36" s="15" t="s">
        <v>40</v>
      </c>
      <c r="C36" s="15" t="s">
        <v>40</v>
      </c>
      <c r="D36" s="15" t="s">
        <v>40</v>
      </c>
      <c r="E36" s="15" t="s">
        <v>40</v>
      </c>
      <c r="F36" s="15" t="s">
        <v>40</v>
      </c>
      <c r="G36" s="15" t="s">
        <v>40</v>
      </c>
      <c r="H36" s="15" t="s">
        <v>40</v>
      </c>
      <c r="I36" s="15" t="s">
        <v>40</v>
      </c>
      <c r="J36" s="15" t="s">
        <v>40</v>
      </c>
      <c r="K36" s="15" t="s">
        <v>40</v>
      </c>
      <c r="L36" s="15" t="s">
        <v>40</v>
      </c>
      <c r="M36" s="15" t="s">
        <v>40</v>
      </c>
      <c r="N36" s="15" t="s">
        <v>40</v>
      </c>
      <c r="O36" s="15" t="s">
        <v>40</v>
      </c>
      <c r="P36" s="15" t="s">
        <v>40</v>
      </c>
      <c r="Q36" s="15" t="s">
        <v>40</v>
      </c>
      <c r="R36" s="15" t="s">
        <v>40</v>
      </c>
      <c r="S36" s="15" t="s">
        <v>40</v>
      </c>
      <c r="T36" s="15" t="s">
        <v>40</v>
      </c>
      <c r="U36" s="15" t="s">
        <v>40</v>
      </c>
      <c r="V36" s="15" t="s">
        <v>40</v>
      </c>
      <c r="W36" s="15" t="s">
        <v>40</v>
      </c>
      <c r="X36" s="15" t="s">
        <v>40</v>
      </c>
      <c r="Y36" s="15" t="s">
        <v>40</v>
      </c>
      <c r="Z36" s="15" t="s">
        <v>40</v>
      </c>
      <c r="AA36" s="15" t="s">
        <v>40</v>
      </c>
      <c r="AB36" s="15" t="s">
        <v>40</v>
      </c>
      <c r="AC36" s="15" t="s">
        <v>40</v>
      </c>
      <c r="AD36" s="15" t="s">
        <v>40</v>
      </c>
      <c r="AE36" s="15" t="s">
        <v>40</v>
      </c>
      <c r="AF36" s="15" t="s">
        <v>40</v>
      </c>
      <c r="AG36" s="15" t="s">
        <v>40</v>
      </c>
      <c r="AH36" s="15" t="s">
        <v>40</v>
      </c>
      <c r="AI36" s="15" t="s">
        <v>40</v>
      </c>
      <c r="AJ36" s="15" t="s">
        <v>40</v>
      </c>
      <c r="AK36" s="15" t="s">
        <v>124</v>
      </c>
      <c r="AL36" s="15" t="s">
        <v>166</v>
      </c>
      <c r="AM36" s="15" t="s">
        <v>40</v>
      </c>
      <c r="AN36" s="15" t="s">
        <v>40</v>
      </c>
      <c r="AO36" s="15" t="s">
        <v>40</v>
      </c>
      <c r="AP36" s="15" t="s">
        <v>40</v>
      </c>
      <c r="AQ36" s="15" t="s">
        <v>40</v>
      </c>
      <c r="AR36" s="15" t="s">
        <v>40</v>
      </c>
      <c r="AS36" s="15" t="s">
        <v>40</v>
      </c>
      <c r="AT36" s="15" t="s">
        <v>40</v>
      </c>
      <c r="AU36" s="15" t="s">
        <v>40</v>
      </c>
      <c r="AV36" s="15" t="s">
        <v>128</v>
      </c>
      <c r="AW36" s="15" t="s">
        <v>40</v>
      </c>
      <c r="AX36" s="16"/>
    </row>
    <row r="37" spans="1:50" ht="15.75" customHeight="1" x14ac:dyDescent="0.25">
      <c r="A37" s="14" t="s">
        <v>167</v>
      </c>
      <c r="B37" s="15" t="s">
        <v>40</v>
      </c>
      <c r="C37" s="15" t="s">
        <v>40</v>
      </c>
      <c r="D37" s="15" t="s">
        <v>40</v>
      </c>
      <c r="E37" s="15" t="s">
        <v>40</v>
      </c>
      <c r="F37" s="15" t="s">
        <v>40</v>
      </c>
      <c r="G37" s="15" t="s">
        <v>40</v>
      </c>
      <c r="H37" s="15" t="s">
        <v>40</v>
      </c>
      <c r="I37" s="15" t="s">
        <v>40</v>
      </c>
      <c r="J37" s="15" t="s">
        <v>40</v>
      </c>
      <c r="K37" s="15" t="s">
        <v>40</v>
      </c>
      <c r="L37" s="15" t="s">
        <v>40</v>
      </c>
      <c r="M37" s="15" t="s">
        <v>40</v>
      </c>
      <c r="N37" s="15" t="s">
        <v>40</v>
      </c>
      <c r="O37" s="15" t="s">
        <v>40</v>
      </c>
      <c r="P37" s="15" t="s">
        <v>40</v>
      </c>
      <c r="Q37" s="15" t="s">
        <v>40</v>
      </c>
      <c r="R37" s="15" t="s">
        <v>40</v>
      </c>
      <c r="S37" s="15" t="s">
        <v>40</v>
      </c>
      <c r="T37" s="15" t="s">
        <v>40</v>
      </c>
      <c r="U37" s="15" t="s">
        <v>40</v>
      </c>
      <c r="V37" s="15" t="s">
        <v>40</v>
      </c>
      <c r="W37" s="15" t="s">
        <v>40</v>
      </c>
      <c r="X37" s="15" t="s">
        <v>40</v>
      </c>
      <c r="Y37" s="15" t="s">
        <v>40</v>
      </c>
      <c r="Z37" s="15" t="s">
        <v>40</v>
      </c>
      <c r="AA37" s="15" t="s">
        <v>40</v>
      </c>
      <c r="AB37" s="15" t="s">
        <v>40</v>
      </c>
      <c r="AC37" s="15" t="s">
        <v>40</v>
      </c>
      <c r="AD37" s="15" t="s">
        <v>40</v>
      </c>
      <c r="AE37" s="15" t="s">
        <v>40</v>
      </c>
      <c r="AF37" s="15" t="s">
        <v>40</v>
      </c>
      <c r="AG37" s="15" t="s">
        <v>40</v>
      </c>
      <c r="AH37" s="15" t="s">
        <v>40</v>
      </c>
      <c r="AI37" s="15" t="s">
        <v>40</v>
      </c>
      <c r="AJ37" s="15" t="s">
        <v>40</v>
      </c>
      <c r="AK37" s="15" t="s">
        <v>40</v>
      </c>
      <c r="AL37" s="15" t="s">
        <v>40</v>
      </c>
      <c r="AM37" s="15" t="s">
        <v>40</v>
      </c>
      <c r="AN37" s="15" t="s">
        <v>40</v>
      </c>
      <c r="AO37" s="15" t="s">
        <v>40</v>
      </c>
      <c r="AP37" s="15" t="s">
        <v>40</v>
      </c>
      <c r="AQ37" s="15" t="s">
        <v>40</v>
      </c>
      <c r="AR37" s="15" t="s">
        <v>40</v>
      </c>
      <c r="AS37" s="15" t="s">
        <v>40</v>
      </c>
      <c r="AT37" s="15" t="s">
        <v>40</v>
      </c>
      <c r="AU37" s="15" t="s">
        <v>40</v>
      </c>
      <c r="AV37" s="15" t="s">
        <v>128</v>
      </c>
      <c r="AW37" s="15" t="s">
        <v>40</v>
      </c>
      <c r="AX37" s="16"/>
    </row>
    <row r="38" spans="1:50" ht="15.75" customHeight="1" x14ac:dyDescent="0.25">
      <c r="A38" s="14" t="s">
        <v>168</v>
      </c>
      <c r="B38" s="15" t="s">
        <v>40</v>
      </c>
      <c r="C38" s="15" t="s">
        <v>40</v>
      </c>
      <c r="D38" s="15" t="s">
        <v>40</v>
      </c>
      <c r="E38" s="15" t="s">
        <v>40</v>
      </c>
      <c r="F38" s="15" t="s">
        <v>40</v>
      </c>
      <c r="G38" s="15" t="s">
        <v>40</v>
      </c>
      <c r="H38" s="15" t="s">
        <v>40</v>
      </c>
      <c r="I38" s="15" t="s">
        <v>40</v>
      </c>
      <c r="J38" s="15" t="s">
        <v>40</v>
      </c>
      <c r="K38" s="15" t="s">
        <v>40</v>
      </c>
      <c r="L38" s="15" t="s">
        <v>40</v>
      </c>
      <c r="M38" s="15" t="s">
        <v>40</v>
      </c>
      <c r="N38" s="15" t="s">
        <v>40</v>
      </c>
      <c r="O38" s="15" t="s">
        <v>40</v>
      </c>
      <c r="P38" s="15" t="s">
        <v>40</v>
      </c>
      <c r="Q38" s="15" t="s">
        <v>40</v>
      </c>
      <c r="R38" s="15" t="s">
        <v>40</v>
      </c>
      <c r="S38" s="15" t="s">
        <v>40</v>
      </c>
      <c r="T38" s="15" t="s">
        <v>40</v>
      </c>
      <c r="U38" s="15" t="s">
        <v>40</v>
      </c>
      <c r="V38" s="15" t="s">
        <v>40</v>
      </c>
      <c r="W38" s="15" t="s">
        <v>40</v>
      </c>
      <c r="X38" s="15" t="s">
        <v>40</v>
      </c>
      <c r="Y38" s="15" t="s">
        <v>40</v>
      </c>
      <c r="Z38" s="15" t="s">
        <v>40</v>
      </c>
      <c r="AA38" s="15" t="s">
        <v>40</v>
      </c>
      <c r="AB38" s="15" t="s">
        <v>40</v>
      </c>
      <c r="AC38" s="15" t="s">
        <v>40</v>
      </c>
      <c r="AD38" s="15" t="s">
        <v>40</v>
      </c>
      <c r="AE38" s="15" t="s">
        <v>40</v>
      </c>
      <c r="AF38" s="15" t="s">
        <v>40</v>
      </c>
      <c r="AG38" s="15" t="s">
        <v>40</v>
      </c>
      <c r="AH38" s="15" t="s">
        <v>40</v>
      </c>
      <c r="AI38" s="15" t="s">
        <v>40</v>
      </c>
      <c r="AJ38" s="15" t="s">
        <v>40</v>
      </c>
      <c r="AK38" s="15" t="s">
        <v>40</v>
      </c>
      <c r="AL38" s="15" t="s">
        <v>40</v>
      </c>
      <c r="AM38" s="15" t="s">
        <v>40</v>
      </c>
      <c r="AN38" s="15" t="s">
        <v>40</v>
      </c>
      <c r="AO38" s="15" t="s">
        <v>40</v>
      </c>
      <c r="AP38" s="15" t="s">
        <v>40</v>
      </c>
      <c r="AQ38" s="15" t="s">
        <v>40</v>
      </c>
      <c r="AR38" s="15" t="s">
        <v>40</v>
      </c>
      <c r="AS38" s="15" t="s">
        <v>40</v>
      </c>
      <c r="AT38" s="15" t="s">
        <v>40</v>
      </c>
      <c r="AU38" s="15" t="s">
        <v>40</v>
      </c>
      <c r="AV38" s="15" t="s">
        <v>128</v>
      </c>
      <c r="AW38" s="15" t="s">
        <v>40</v>
      </c>
      <c r="AX38" s="16"/>
    </row>
    <row r="39" spans="1:50" ht="15.75" customHeight="1" x14ac:dyDescent="0.25">
      <c r="A39" s="14" t="s">
        <v>169</v>
      </c>
      <c r="B39" s="15" t="s">
        <v>40</v>
      </c>
      <c r="C39" s="15" t="s">
        <v>40</v>
      </c>
      <c r="D39" s="15" t="s">
        <v>40</v>
      </c>
      <c r="E39" s="15" t="s">
        <v>40</v>
      </c>
      <c r="F39" s="15" t="s">
        <v>40</v>
      </c>
      <c r="G39" s="15" t="s">
        <v>40</v>
      </c>
      <c r="H39" s="15" t="s">
        <v>40</v>
      </c>
      <c r="I39" s="15" t="s">
        <v>40</v>
      </c>
      <c r="J39" s="15" t="s">
        <v>40</v>
      </c>
      <c r="K39" s="15" t="s">
        <v>40</v>
      </c>
      <c r="L39" s="15" t="s">
        <v>40</v>
      </c>
      <c r="M39" s="15" t="s">
        <v>40</v>
      </c>
      <c r="N39" s="15" t="s">
        <v>40</v>
      </c>
      <c r="O39" s="15" t="s">
        <v>40</v>
      </c>
      <c r="P39" s="15" t="s">
        <v>40</v>
      </c>
      <c r="Q39" s="15" t="s">
        <v>40</v>
      </c>
      <c r="R39" s="15" t="s">
        <v>40</v>
      </c>
      <c r="S39" s="15" t="s">
        <v>40</v>
      </c>
      <c r="T39" s="15" t="s">
        <v>40</v>
      </c>
      <c r="U39" s="15" t="s">
        <v>40</v>
      </c>
      <c r="V39" s="15" t="s">
        <v>40</v>
      </c>
      <c r="W39" s="15" t="s">
        <v>40</v>
      </c>
      <c r="X39" s="15" t="s">
        <v>40</v>
      </c>
      <c r="Y39" s="15" t="s">
        <v>40</v>
      </c>
      <c r="Z39" s="15" t="s">
        <v>40</v>
      </c>
      <c r="AA39" s="15" t="s">
        <v>40</v>
      </c>
      <c r="AB39" s="15" t="s">
        <v>40</v>
      </c>
      <c r="AC39" s="15" t="s">
        <v>40</v>
      </c>
      <c r="AD39" s="15" t="s">
        <v>40</v>
      </c>
      <c r="AE39" s="15" t="s">
        <v>40</v>
      </c>
      <c r="AF39" s="15" t="s">
        <v>40</v>
      </c>
      <c r="AG39" s="15" t="s">
        <v>40</v>
      </c>
      <c r="AH39" s="15" t="s">
        <v>40</v>
      </c>
      <c r="AI39" s="15" t="s">
        <v>40</v>
      </c>
      <c r="AJ39" s="15" t="s">
        <v>40</v>
      </c>
      <c r="AK39" s="15" t="s">
        <v>40</v>
      </c>
      <c r="AL39" s="15" t="s">
        <v>40</v>
      </c>
      <c r="AM39" s="15" t="s">
        <v>40</v>
      </c>
      <c r="AN39" s="15" t="s">
        <v>40</v>
      </c>
      <c r="AO39" s="15" t="s">
        <v>40</v>
      </c>
      <c r="AP39" s="15" t="s">
        <v>40</v>
      </c>
      <c r="AQ39" s="15" t="s">
        <v>40</v>
      </c>
      <c r="AR39" s="15" t="s">
        <v>40</v>
      </c>
      <c r="AS39" s="15" t="s">
        <v>40</v>
      </c>
      <c r="AT39" s="15" t="s">
        <v>40</v>
      </c>
      <c r="AU39" s="15" t="s">
        <v>40</v>
      </c>
      <c r="AV39" s="15" t="s">
        <v>128</v>
      </c>
      <c r="AW39" s="15" t="s">
        <v>40</v>
      </c>
      <c r="AX39" s="16"/>
    </row>
    <row r="40" spans="1:50" ht="15.75" customHeight="1" x14ac:dyDescent="0.25">
      <c r="A40" s="14" t="s">
        <v>170</v>
      </c>
      <c r="B40" s="15" t="s">
        <v>40</v>
      </c>
      <c r="C40" s="15" t="s">
        <v>40</v>
      </c>
      <c r="D40" s="15" t="s">
        <v>40</v>
      </c>
      <c r="E40" s="15" t="s">
        <v>40</v>
      </c>
      <c r="F40" s="15" t="s">
        <v>40</v>
      </c>
      <c r="G40" s="15" t="s">
        <v>40</v>
      </c>
      <c r="H40" s="15" t="s">
        <v>40</v>
      </c>
      <c r="I40" s="15" t="s">
        <v>40</v>
      </c>
      <c r="J40" s="15" t="s">
        <v>40</v>
      </c>
      <c r="K40" s="15" t="s">
        <v>40</v>
      </c>
      <c r="L40" s="15" t="s">
        <v>40</v>
      </c>
      <c r="M40" s="15" t="s">
        <v>40</v>
      </c>
      <c r="N40" s="15" t="s">
        <v>40</v>
      </c>
      <c r="O40" s="15" t="s">
        <v>40</v>
      </c>
      <c r="P40" s="15" t="s">
        <v>40</v>
      </c>
      <c r="Q40" s="15" t="s">
        <v>40</v>
      </c>
      <c r="R40" s="15" t="s">
        <v>40</v>
      </c>
      <c r="S40" s="15" t="s">
        <v>40</v>
      </c>
      <c r="T40" s="15" t="s">
        <v>40</v>
      </c>
      <c r="U40" s="15" t="s">
        <v>40</v>
      </c>
      <c r="V40" s="15" t="s">
        <v>40</v>
      </c>
      <c r="W40" s="15" t="s">
        <v>40</v>
      </c>
      <c r="X40" s="15" t="s">
        <v>40</v>
      </c>
      <c r="Y40" s="15" t="s">
        <v>40</v>
      </c>
      <c r="Z40" s="15" t="s">
        <v>40</v>
      </c>
      <c r="AA40" s="15" t="s">
        <v>40</v>
      </c>
      <c r="AB40" s="15" t="s">
        <v>40</v>
      </c>
      <c r="AC40" s="15" t="s">
        <v>40</v>
      </c>
      <c r="AD40" s="15" t="s">
        <v>40</v>
      </c>
      <c r="AE40" s="15" t="s">
        <v>40</v>
      </c>
      <c r="AF40" s="15" t="s">
        <v>40</v>
      </c>
      <c r="AG40" s="15" t="s">
        <v>40</v>
      </c>
      <c r="AH40" s="15" t="s">
        <v>40</v>
      </c>
      <c r="AI40" s="15" t="s">
        <v>40</v>
      </c>
      <c r="AJ40" s="15" t="s">
        <v>40</v>
      </c>
      <c r="AK40" s="15" t="s">
        <v>40</v>
      </c>
      <c r="AL40" s="15" t="s">
        <v>40</v>
      </c>
      <c r="AM40" s="15" t="s">
        <v>40</v>
      </c>
      <c r="AN40" s="15" t="s">
        <v>40</v>
      </c>
      <c r="AO40" s="15" t="s">
        <v>40</v>
      </c>
      <c r="AP40" s="15" t="s">
        <v>40</v>
      </c>
      <c r="AQ40" s="15" t="s">
        <v>40</v>
      </c>
      <c r="AR40" s="15" t="s">
        <v>40</v>
      </c>
      <c r="AS40" s="15" t="s">
        <v>40</v>
      </c>
      <c r="AT40" s="15" t="s">
        <v>40</v>
      </c>
      <c r="AU40" s="15" t="s">
        <v>40</v>
      </c>
      <c r="AV40" s="15" t="s">
        <v>128</v>
      </c>
      <c r="AW40" s="15" t="s">
        <v>40</v>
      </c>
      <c r="AX40" s="16"/>
    </row>
    <row r="41" spans="1:50" ht="15.75" customHeight="1" x14ac:dyDescent="0.25">
      <c r="A41" s="14" t="s">
        <v>171</v>
      </c>
      <c r="B41" s="15" t="s">
        <v>40</v>
      </c>
      <c r="C41" s="15" t="s">
        <v>40</v>
      </c>
      <c r="D41" s="15" t="s">
        <v>40</v>
      </c>
      <c r="E41" s="15" t="s">
        <v>40</v>
      </c>
      <c r="F41" s="15" t="s">
        <v>40</v>
      </c>
      <c r="G41" s="15" t="s">
        <v>40</v>
      </c>
      <c r="H41" s="15" t="s">
        <v>40</v>
      </c>
      <c r="I41" s="15" t="s">
        <v>40</v>
      </c>
      <c r="J41" s="15" t="s">
        <v>40</v>
      </c>
      <c r="K41" s="15" t="s">
        <v>40</v>
      </c>
      <c r="L41" s="15" t="s">
        <v>40</v>
      </c>
      <c r="M41" s="15" t="s">
        <v>40</v>
      </c>
      <c r="N41" s="15" t="s">
        <v>40</v>
      </c>
      <c r="O41" s="15" t="s">
        <v>40</v>
      </c>
      <c r="P41" s="15" t="s">
        <v>40</v>
      </c>
      <c r="Q41" s="15" t="s">
        <v>40</v>
      </c>
      <c r="R41" s="15" t="s">
        <v>40</v>
      </c>
      <c r="S41" s="15" t="s">
        <v>40</v>
      </c>
      <c r="T41" s="15" t="s">
        <v>40</v>
      </c>
      <c r="U41" s="15" t="s">
        <v>40</v>
      </c>
      <c r="V41" s="15" t="s">
        <v>40</v>
      </c>
      <c r="W41" s="15" t="s">
        <v>40</v>
      </c>
      <c r="X41" s="15" t="s">
        <v>40</v>
      </c>
      <c r="Y41" s="15" t="s">
        <v>40</v>
      </c>
      <c r="Z41" s="15" t="s">
        <v>40</v>
      </c>
      <c r="AA41" s="15" t="s">
        <v>40</v>
      </c>
      <c r="AB41" s="15" t="s">
        <v>40</v>
      </c>
      <c r="AC41" s="15" t="s">
        <v>40</v>
      </c>
      <c r="AD41" s="15" t="s">
        <v>40</v>
      </c>
      <c r="AE41" s="15" t="s">
        <v>40</v>
      </c>
      <c r="AF41" s="15" t="s">
        <v>40</v>
      </c>
      <c r="AG41" s="15" t="s">
        <v>40</v>
      </c>
      <c r="AH41" s="15" t="s">
        <v>40</v>
      </c>
      <c r="AI41" s="15" t="s">
        <v>40</v>
      </c>
      <c r="AJ41" s="15" t="s">
        <v>40</v>
      </c>
      <c r="AK41" s="15" t="s">
        <v>40</v>
      </c>
      <c r="AL41" s="15" t="s">
        <v>40</v>
      </c>
      <c r="AM41" s="15" t="s">
        <v>40</v>
      </c>
      <c r="AN41" s="15" t="s">
        <v>40</v>
      </c>
      <c r="AO41" s="15" t="s">
        <v>40</v>
      </c>
      <c r="AP41" s="15" t="s">
        <v>40</v>
      </c>
      <c r="AQ41" s="15" t="s">
        <v>40</v>
      </c>
      <c r="AR41" s="15" t="s">
        <v>40</v>
      </c>
      <c r="AS41" s="15" t="s">
        <v>40</v>
      </c>
      <c r="AT41" s="15" t="s">
        <v>40</v>
      </c>
      <c r="AU41" s="15" t="s">
        <v>40</v>
      </c>
      <c r="AV41" s="15" t="s">
        <v>128</v>
      </c>
      <c r="AW41" s="15" t="s">
        <v>40</v>
      </c>
      <c r="AX41" s="16"/>
    </row>
    <row r="42" spans="1:50" ht="15.75" customHeight="1" x14ac:dyDescent="0.25">
      <c r="A42" s="14" t="s">
        <v>172</v>
      </c>
      <c r="B42" s="15" t="s">
        <v>40</v>
      </c>
      <c r="C42" s="15" t="s">
        <v>40</v>
      </c>
      <c r="D42" s="15" t="s">
        <v>40</v>
      </c>
      <c r="E42" s="15" t="s">
        <v>40</v>
      </c>
      <c r="F42" s="15" t="s">
        <v>40</v>
      </c>
      <c r="G42" s="15" t="s">
        <v>40</v>
      </c>
      <c r="H42" s="15" t="s">
        <v>40</v>
      </c>
      <c r="I42" s="15" t="s">
        <v>40</v>
      </c>
      <c r="J42" s="15" t="s">
        <v>40</v>
      </c>
      <c r="K42" s="15" t="s">
        <v>40</v>
      </c>
      <c r="L42" s="15" t="s">
        <v>40</v>
      </c>
      <c r="M42" s="15" t="s">
        <v>40</v>
      </c>
      <c r="N42" s="15" t="s">
        <v>40</v>
      </c>
      <c r="O42" s="15" t="s">
        <v>40</v>
      </c>
      <c r="P42" s="15" t="s">
        <v>40</v>
      </c>
      <c r="Q42" s="15" t="s">
        <v>40</v>
      </c>
      <c r="R42" s="15" t="s">
        <v>40</v>
      </c>
      <c r="S42" s="15" t="s">
        <v>40</v>
      </c>
      <c r="T42" s="15" t="s">
        <v>40</v>
      </c>
      <c r="U42" s="15" t="s">
        <v>40</v>
      </c>
      <c r="V42" s="15" t="s">
        <v>40</v>
      </c>
      <c r="W42" s="15" t="s">
        <v>40</v>
      </c>
      <c r="X42" s="15" t="s">
        <v>40</v>
      </c>
      <c r="Y42" s="15" t="s">
        <v>40</v>
      </c>
      <c r="Z42" s="15" t="s">
        <v>40</v>
      </c>
      <c r="AA42" s="15" t="s">
        <v>40</v>
      </c>
      <c r="AB42" s="15" t="s">
        <v>40</v>
      </c>
      <c r="AC42" s="15" t="s">
        <v>40</v>
      </c>
      <c r="AD42" s="15" t="s">
        <v>40</v>
      </c>
      <c r="AE42" s="15" t="s">
        <v>40</v>
      </c>
      <c r="AF42" s="15" t="s">
        <v>40</v>
      </c>
      <c r="AG42" s="15" t="s">
        <v>40</v>
      </c>
      <c r="AH42" s="15" t="s">
        <v>40</v>
      </c>
      <c r="AI42" s="15" t="s">
        <v>40</v>
      </c>
      <c r="AJ42" s="15" t="s">
        <v>40</v>
      </c>
      <c r="AK42" s="15" t="s">
        <v>40</v>
      </c>
      <c r="AL42" s="15" t="s">
        <v>40</v>
      </c>
      <c r="AM42" s="15" t="s">
        <v>40</v>
      </c>
      <c r="AN42" s="15" t="s">
        <v>40</v>
      </c>
      <c r="AO42" s="15" t="s">
        <v>40</v>
      </c>
      <c r="AP42" s="15" t="s">
        <v>40</v>
      </c>
      <c r="AQ42" s="15" t="s">
        <v>40</v>
      </c>
      <c r="AR42" s="15" t="s">
        <v>40</v>
      </c>
      <c r="AS42" s="15" t="s">
        <v>40</v>
      </c>
      <c r="AT42" s="15" t="s">
        <v>40</v>
      </c>
      <c r="AU42" s="15" t="s">
        <v>127</v>
      </c>
      <c r="AV42" s="15" t="s">
        <v>128</v>
      </c>
      <c r="AW42" s="15" t="s">
        <v>40</v>
      </c>
      <c r="AX42" s="16"/>
    </row>
    <row r="43" spans="1:50" ht="15.75" customHeight="1" x14ac:dyDescent="0.25">
      <c r="A43" s="14" t="s">
        <v>173</v>
      </c>
      <c r="B43" s="15" t="s">
        <v>40</v>
      </c>
      <c r="C43" s="15" t="s">
        <v>40</v>
      </c>
      <c r="D43" s="15" t="s">
        <v>40</v>
      </c>
      <c r="E43" s="15" t="s">
        <v>40</v>
      </c>
      <c r="F43" s="15" t="s">
        <v>40</v>
      </c>
      <c r="G43" s="15" t="s">
        <v>40</v>
      </c>
      <c r="H43" s="15" t="s">
        <v>40</v>
      </c>
      <c r="I43" s="15" t="s">
        <v>40</v>
      </c>
      <c r="J43" s="15" t="s">
        <v>40</v>
      </c>
      <c r="K43" s="15" t="s">
        <v>40</v>
      </c>
      <c r="L43" s="15" t="s">
        <v>40</v>
      </c>
      <c r="M43" s="15" t="s">
        <v>40</v>
      </c>
      <c r="N43" s="15" t="s">
        <v>40</v>
      </c>
      <c r="O43" s="15" t="s">
        <v>40</v>
      </c>
      <c r="P43" s="15" t="s">
        <v>40</v>
      </c>
      <c r="Q43" s="15" t="s">
        <v>40</v>
      </c>
      <c r="R43" s="15" t="s">
        <v>40</v>
      </c>
      <c r="S43" s="15" t="s">
        <v>40</v>
      </c>
      <c r="T43" s="15" t="s">
        <v>40</v>
      </c>
      <c r="U43" s="15" t="s">
        <v>40</v>
      </c>
      <c r="V43" s="15" t="s">
        <v>40</v>
      </c>
      <c r="W43" s="15" t="s">
        <v>40</v>
      </c>
      <c r="X43" s="15" t="s">
        <v>40</v>
      </c>
      <c r="Y43" s="15" t="s">
        <v>40</v>
      </c>
      <c r="Z43" s="15" t="s">
        <v>40</v>
      </c>
      <c r="AA43" s="15" t="s">
        <v>40</v>
      </c>
      <c r="AB43" s="15" t="s">
        <v>40</v>
      </c>
      <c r="AC43" s="15" t="s">
        <v>40</v>
      </c>
      <c r="AD43" s="15" t="s">
        <v>40</v>
      </c>
      <c r="AE43" s="15" t="s">
        <v>40</v>
      </c>
      <c r="AF43" s="15" t="s">
        <v>40</v>
      </c>
      <c r="AG43" s="15" t="s">
        <v>40</v>
      </c>
      <c r="AH43" s="15" t="s">
        <v>40</v>
      </c>
      <c r="AI43" s="15" t="s">
        <v>40</v>
      </c>
      <c r="AJ43" s="15" t="s">
        <v>40</v>
      </c>
      <c r="AK43" s="15" t="s">
        <v>40</v>
      </c>
      <c r="AL43" s="15" t="s">
        <v>40</v>
      </c>
      <c r="AM43" s="15" t="s">
        <v>40</v>
      </c>
      <c r="AN43" s="15" t="s">
        <v>40</v>
      </c>
      <c r="AO43" s="15" t="s">
        <v>40</v>
      </c>
      <c r="AP43" s="15" t="s">
        <v>40</v>
      </c>
      <c r="AQ43" s="15" t="s">
        <v>40</v>
      </c>
      <c r="AR43" s="15" t="s">
        <v>40</v>
      </c>
      <c r="AS43" s="15" t="s">
        <v>40</v>
      </c>
      <c r="AT43" s="15" t="s">
        <v>40</v>
      </c>
      <c r="AU43" s="15" t="s">
        <v>40</v>
      </c>
      <c r="AV43" s="15" t="s">
        <v>128</v>
      </c>
      <c r="AW43" s="15" t="s">
        <v>40</v>
      </c>
      <c r="AX43" s="16"/>
    </row>
    <row r="44" spans="1:50" ht="15.75" customHeight="1" x14ac:dyDescent="0.25">
      <c r="A44" s="14" t="s">
        <v>174</v>
      </c>
      <c r="B44" s="15" t="s">
        <v>40</v>
      </c>
      <c r="C44" s="15" t="s">
        <v>40</v>
      </c>
      <c r="D44" s="15" t="s">
        <v>40</v>
      </c>
      <c r="E44" s="15" t="s">
        <v>40</v>
      </c>
      <c r="F44" s="15" t="s">
        <v>40</v>
      </c>
      <c r="G44" s="15" t="s">
        <v>40</v>
      </c>
      <c r="H44" s="15" t="s">
        <v>40</v>
      </c>
      <c r="I44" s="15" t="s">
        <v>40</v>
      </c>
      <c r="J44" s="15" t="s">
        <v>40</v>
      </c>
      <c r="K44" s="15" t="s">
        <v>40</v>
      </c>
      <c r="L44" s="15" t="s">
        <v>40</v>
      </c>
      <c r="M44" s="15" t="s">
        <v>40</v>
      </c>
      <c r="N44" s="15" t="s">
        <v>40</v>
      </c>
      <c r="O44" s="15" t="s">
        <v>40</v>
      </c>
      <c r="P44" s="15" t="s">
        <v>40</v>
      </c>
      <c r="Q44" s="15" t="s">
        <v>40</v>
      </c>
      <c r="R44" s="15" t="s">
        <v>40</v>
      </c>
      <c r="S44" s="15" t="s">
        <v>40</v>
      </c>
      <c r="T44" s="15" t="s">
        <v>40</v>
      </c>
      <c r="U44" s="15" t="s">
        <v>40</v>
      </c>
      <c r="V44" s="15" t="s">
        <v>40</v>
      </c>
      <c r="W44" s="15" t="s">
        <v>40</v>
      </c>
      <c r="X44" s="15" t="s">
        <v>40</v>
      </c>
      <c r="Y44" s="15" t="s">
        <v>40</v>
      </c>
      <c r="Z44" s="15" t="s">
        <v>40</v>
      </c>
      <c r="AA44" s="15" t="s">
        <v>40</v>
      </c>
      <c r="AB44" s="15" t="s">
        <v>40</v>
      </c>
      <c r="AC44" s="15" t="s">
        <v>40</v>
      </c>
      <c r="AD44" s="15" t="s">
        <v>40</v>
      </c>
      <c r="AE44" s="15" t="s">
        <v>40</v>
      </c>
      <c r="AF44" s="15" t="s">
        <v>40</v>
      </c>
      <c r="AG44" s="15" t="s">
        <v>40</v>
      </c>
      <c r="AH44" s="15" t="s">
        <v>40</v>
      </c>
      <c r="AI44" s="15" t="s">
        <v>40</v>
      </c>
      <c r="AJ44" s="15" t="s">
        <v>40</v>
      </c>
      <c r="AK44" s="15" t="s">
        <v>40</v>
      </c>
      <c r="AL44" s="15" t="s">
        <v>40</v>
      </c>
      <c r="AM44" s="15" t="s">
        <v>40</v>
      </c>
      <c r="AN44" s="15" t="s">
        <v>40</v>
      </c>
      <c r="AO44" s="15" t="s">
        <v>40</v>
      </c>
      <c r="AP44" s="15" t="s">
        <v>40</v>
      </c>
      <c r="AQ44" s="15" t="s">
        <v>40</v>
      </c>
      <c r="AR44" s="15" t="s">
        <v>40</v>
      </c>
      <c r="AS44" s="15" t="s">
        <v>40</v>
      </c>
      <c r="AT44" s="15" t="s">
        <v>40</v>
      </c>
      <c r="AU44" s="15" t="s">
        <v>127</v>
      </c>
      <c r="AV44" s="15" t="s">
        <v>128</v>
      </c>
      <c r="AW44" s="15" t="s">
        <v>40</v>
      </c>
      <c r="AX44" s="16"/>
    </row>
    <row r="45" spans="1:50" ht="15.75" customHeight="1" x14ac:dyDescent="0.25">
      <c r="A45" s="14" t="s">
        <v>175</v>
      </c>
      <c r="B45" s="15" t="s">
        <v>40</v>
      </c>
      <c r="C45" s="15" t="s">
        <v>40</v>
      </c>
      <c r="D45" s="15" t="s">
        <v>40</v>
      </c>
      <c r="E45" s="15" t="s">
        <v>40</v>
      </c>
      <c r="F45" s="15" t="s">
        <v>40</v>
      </c>
      <c r="G45" s="15" t="s">
        <v>40</v>
      </c>
      <c r="H45" s="15" t="s">
        <v>40</v>
      </c>
      <c r="I45" s="15" t="s">
        <v>40</v>
      </c>
      <c r="J45" s="15" t="s">
        <v>40</v>
      </c>
      <c r="K45" s="15" t="s">
        <v>40</v>
      </c>
      <c r="L45" s="15" t="s">
        <v>40</v>
      </c>
      <c r="M45" s="15" t="s">
        <v>40</v>
      </c>
      <c r="N45" s="15" t="s">
        <v>40</v>
      </c>
      <c r="O45" s="15" t="s">
        <v>40</v>
      </c>
      <c r="P45" s="15" t="s">
        <v>40</v>
      </c>
      <c r="Q45" s="15" t="s">
        <v>40</v>
      </c>
      <c r="R45" s="15" t="s">
        <v>40</v>
      </c>
      <c r="S45" s="15" t="s">
        <v>40</v>
      </c>
      <c r="T45" s="15" t="s">
        <v>40</v>
      </c>
      <c r="U45" s="15" t="s">
        <v>40</v>
      </c>
      <c r="V45" s="15" t="s">
        <v>40</v>
      </c>
      <c r="W45" s="15" t="s">
        <v>40</v>
      </c>
      <c r="X45" s="15" t="s">
        <v>40</v>
      </c>
      <c r="Y45" s="15" t="s">
        <v>40</v>
      </c>
      <c r="Z45" s="15" t="s">
        <v>40</v>
      </c>
      <c r="AA45" s="15" t="s">
        <v>40</v>
      </c>
      <c r="AB45" s="15" t="s">
        <v>40</v>
      </c>
      <c r="AC45" s="15" t="s">
        <v>40</v>
      </c>
      <c r="AD45" s="15" t="s">
        <v>40</v>
      </c>
      <c r="AE45" s="15" t="s">
        <v>40</v>
      </c>
      <c r="AF45" s="15" t="s">
        <v>40</v>
      </c>
      <c r="AG45" s="15" t="s">
        <v>40</v>
      </c>
      <c r="AH45" s="15" t="s">
        <v>40</v>
      </c>
      <c r="AI45" s="15" t="s">
        <v>40</v>
      </c>
      <c r="AJ45" s="15" t="s">
        <v>40</v>
      </c>
      <c r="AK45" s="15" t="s">
        <v>124</v>
      </c>
      <c r="AL45" s="15" t="s">
        <v>40</v>
      </c>
      <c r="AM45" s="15" t="s">
        <v>40</v>
      </c>
      <c r="AN45" s="15" t="s">
        <v>40</v>
      </c>
      <c r="AO45" s="15" t="s">
        <v>40</v>
      </c>
      <c r="AP45" s="15" t="s">
        <v>40</v>
      </c>
      <c r="AQ45" s="15" t="s">
        <v>40</v>
      </c>
      <c r="AR45" s="15" t="s">
        <v>40</v>
      </c>
      <c r="AS45" s="15" t="s">
        <v>40</v>
      </c>
      <c r="AT45" s="15" t="s">
        <v>40</v>
      </c>
      <c r="AU45" s="15" t="s">
        <v>40</v>
      </c>
      <c r="AV45" s="15" t="s">
        <v>128</v>
      </c>
      <c r="AW45" s="15" t="s">
        <v>40</v>
      </c>
      <c r="AX45" s="16"/>
    </row>
    <row r="46" spans="1:50" ht="15.75" customHeight="1" x14ac:dyDescent="0.25">
      <c r="A46" s="14" t="s">
        <v>176</v>
      </c>
      <c r="B46" s="15" t="s">
        <v>40</v>
      </c>
      <c r="C46" s="15" t="s">
        <v>40</v>
      </c>
      <c r="D46" s="15" t="s">
        <v>40</v>
      </c>
      <c r="E46" s="15" t="s">
        <v>40</v>
      </c>
      <c r="F46" s="15" t="s">
        <v>40</v>
      </c>
      <c r="G46" s="15" t="s">
        <v>40</v>
      </c>
      <c r="H46" s="15" t="s">
        <v>40</v>
      </c>
      <c r="I46" s="15" t="s">
        <v>40</v>
      </c>
      <c r="J46" s="15" t="s">
        <v>40</v>
      </c>
      <c r="K46" s="15" t="s">
        <v>40</v>
      </c>
      <c r="L46" s="15" t="s">
        <v>40</v>
      </c>
      <c r="M46" s="15" t="s">
        <v>40</v>
      </c>
      <c r="N46" s="15" t="s">
        <v>40</v>
      </c>
      <c r="O46" s="15" t="s">
        <v>40</v>
      </c>
      <c r="P46" s="15" t="s">
        <v>40</v>
      </c>
      <c r="Q46" s="15" t="s">
        <v>40</v>
      </c>
      <c r="R46" s="15" t="s">
        <v>40</v>
      </c>
      <c r="S46" s="15" t="s">
        <v>40</v>
      </c>
      <c r="T46" s="15" t="s">
        <v>40</v>
      </c>
      <c r="U46" s="15" t="s">
        <v>40</v>
      </c>
      <c r="V46" s="15" t="s">
        <v>40</v>
      </c>
      <c r="W46" s="15" t="s">
        <v>40</v>
      </c>
      <c r="X46" s="15" t="s">
        <v>40</v>
      </c>
      <c r="Y46" s="15" t="s">
        <v>40</v>
      </c>
      <c r="Z46" s="15" t="s">
        <v>40</v>
      </c>
      <c r="AA46" s="15" t="s">
        <v>40</v>
      </c>
      <c r="AB46" s="15" t="s">
        <v>40</v>
      </c>
      <c r="AC46" s="15" t="s">
        <v>40</v>
      </c>
      <c r="AD46" s="15" t="s">
        <v>40</v>
      </c>
      <c r="AE46" s="15" t="s">
        <v>40</v>
      </c>
      <c r="AF46" s="15" t="s">
        <v>40</v>
      </c>
      <c r="AG46" s="15" t="s">
        <v>40</v>
      </c>
      <c r="AH46" s="15" t="s">
        <v>40</v>
      </c>
      <c r="AI46" s="15" t="s">
        <v>40</v>
      </c>
      <c r="AJ46" s="15" t="s">
        <v>40</v>
      </c>
      <c r="AK46" s="15" t="s">
        <v>40</v>
      </c>
      <c r="AL46" s="15" t="s">
        <v>40</v>
      </c>
      <c r="AM46" s="15" t="s">
        <v>40</v>
      </c>
      <c r="AN46" s="15" t="s">
        <v>40</v>
      </c>
      <c r="AO46" s="15" t="s">
        <v>40</v>
      </c>
      <c r="AP46" s="15" t="s">
        <v>40</v>
      </c>
      <c r="AQ46" s="15" t="s">
        <v>40</v>
      </c>
      <c r="AR46" s="15" t="s">
        <v>40</v>
      </c>
      <c r="AS46" s="15" t="s">
        <v>40</v>
      </c>
      <c r="AT46" s="15" t="s">
        <v>40</v>
      </c>
      <c r="AU46" s="15" t="s">
        <v>40</v>
      </c>
      <c r="AV46" s="15" t="s">
        <v>128</v>
      </c>
      <c r="AW46" s="15" t="s">
        <v>40</v>
      </c>
      <c r="AX46" s="16"/>
    </row>
    <row r="47" spans="1:50" ht="15.75" customHeight="1" x14ac:dyDescent="0.25">
      <c r="A47" s="14" t="s">
        <v>177</v>
      </c>
      <c r="B47" s="15" t="s">
        <v>40</v>
      </c>
      <c r="C47" s="15" t="s">
        <v>40</v>
      </c>
      <c r="D47" s="15" t="s">
        <v>40</v>
      </c>
      <c r="E47" s="15" t="s">
        <v>40</v>
      </c>
      <c r="F47" s="15" t="s">
        <v>40</v>
      </c>
      <c r="G47" s="15" t="s">
        <v>40</v>
      </c>
      <c r="H47" s="15" t="s">
        <v>40</v>
      </c>
      <c r="I47" s="15" t="s">
        <v>40</v>
      </c>
      <c r="J47" s="15" t="s">
        <v>40</v>
      </c>
      <c r="K47" s="15" t="s">
        <v>40</v>
      </c>
      <c r="L47" s="15" t="s">
        <v>40</v>
      </c>
      <c r="M47" s="15" t="s">
        <v>40</v>
      </c>
      <c r="N47" s="15" t="s">
        <v>40</v>
      </c>
      <c r="O47" s="15" t="s">
        <v>40</v>
      </c>
      <c r="P47" s="15" t="s">
        <v>40</v>
      </c>
      <c r="Q47" s="15" t="s">
        <v>40</v>
      </c>
      <c r="R47" s="15" t="s">
        <v>40</v>
      </c>
      <c r="S47" s="15" t="s">
        <v>40</v>
      </c>
      <c r="T47" s="15" t="s">
        <v>40</v>
      </c>
      <c r="U47" s="15" t="s">
        <v>40</v>
      </c>
      <c r="V47" s="15" t="s">
        <v>40</v>
      </c>
      <c r="W47" s="15" t="s">
        <v>40</v>
      </c>
      <c r="X47" s="15" t="s">
        <v>40</v>
      </c>
      <c r="Y47" s="15" t="s">
        <v>40</v>
      </c>
      <c r="Z47" s="15" t="s">
        <v>40</v>
      </c>
      <c r="AA47" s="15" t="s">
        <v>40</v>
      </c>
      <c r="AB47" s="15" t="s">
        <v>40</v>
      </c>
      <c r="AC47" s="15" t="s">
        <v>40</v>
      </c>
      <c r="AD47" s="15" t="s">
        <v>40</v>
      </c>
      <c r="AE47" s="15" t="s">
        <v>40</v>
      </c>
      <c r="AF47" s="15" t="s">
        <v>40</v>
      </c>
      <c r="AG47" s="15" t="s">
        <v>40</v>
      </c>
      <c r="AH47" s="15" t="s">
        <v>40</v>
      </c>
      <c r="AI47" s="15" t="s">
        <v>40</v>
      </c>
      <c r="AJ47" s="15" t="s">
        <v>40</v>
      </c>
      <c r="AK47" s="15" t="s">
        <v>40</v>
      </c>
      <c r="AL47" s="15" t="s">
        <v>40</v>
      </c>
      <c r="AM47" s="15" t="s">
        <v>40</v>
      </c>
      <c r="AN47" s="15" t="s">
        <v>40</v>
      </c>
      <c r="AO47" s="15" t="s">
        <v>40</v>
      </c>
      <c r="AP47" s="15" t="s">
        <v>40</v>
      </c>
      <c r="AQ47" s="15" t="s">
        <v>40</v>
      </c>
      <c r="AR47" s="15" t="s">
        <v>40</v>
      </c>
      <c r="AS47" s="15" t="s">
        <v>40</v>
      </c>
      <c r="AT47" s="15" t="s">
        <v>40</v>
      </c>
      <c r="AU47" s="15" t="s">
        <v>40</v>
      </c>
      <c r="AV47" s="15" t="s">
        <v>128</v>
      </c>
      <c r="AW47" s="15" t="s">
        <v>40</v>
      </c>
      <c r="AX47" s="16"/>
    </row>
    <row r="48" spans="1:50" ht="15.75" customHeight="1" x14ac:dyDescent="0.25">
      <c r="A48" s="14" t="s">
        <v>178</v>
      </c>
      <c r="B48" s="15" t="s">
        <v>40</v>
      </c>
      <c r="C48" s="15" t="s">
        <v>40</v>
      </c>
      <c r="D48" s="15" t="s">
        <v>40</v>
      </c>
      <c r="E48" s="15" t="s">
        <v>40</v>
      </c>
      <c r="F48" s="15" t="s">
        <v>40</v>
      </c>
      <c r="G48" s="15" t="s">
        <v>40</v>
      </c>
      <c r="H48" s="15" t="s">
        <v>40</v>
      </c>
      <c r="I48" s="15" t="s">
        <v>40</v>
      </c>
      <c r="J48" s="15" t="s">
        <v>40</v>
      </c>
      <c r="K48" s="15" t="s">
        <v>40</v>
      </c>
      <c r="L48" s="15" t="s">
        <v>40</v>
      </c>
      <c r="M48" s="15" t="s">
        <v>40</v>
      </c>
      <c r="N48" s="15" t="s">
        <v>40</v>
      </c>
      <c r="O48" s="15" t="s">
        <v>148</v>
      </c>
      <c r="P48" s="15" t="s">
        <v>40</v>
      </c>
      <c r="Q48" s="15" t="s">
        <v>40</v>
      </c>
      <c r="R48" s="15" t="s">
        <v>40</v>
      </c>
      <c r="S48" s="15" t="s">
        <v>40</v>
      </c>
      <c r="T48" s="15" t="s">
        <v>40</v>
      </c>
      <c r="U48" s="15" t="s">
        <v>40</v>
      </c>
      <c r="V48" s="15" t="s">
        <v>40</v>
      </c>
      <c r="W48" s="15" t="s">
        <v>40</v>
      </c>
      <c r="X48" s="15" t="s">
        <v>40</v>
      </c>
      <c r="Y48" s="15" t="s">
        <v>40</v>
      </c>
      <c r="Z48" s="15" t="s">
        <v>40</v>
      </c>
      <c r="AA48" s="15" t="s">
        <v>40</v>
      </c>
      <c r="AB48" s="15" t="s">
        <v>40</v>
      </c>
      <c r="AC48" s="15" t="s">
        <v>40</v>
      </c>
      <c r="AD48" s="15" t="s">
        <v>40</v>
      </c>
      <c r="AE48" s="15" t="s">
        <v>40</v>
      </c>
      <c r="AF48" s="15" t="s">
        <v>40</v>
      </c>
      <c r="AG48" s="15" t="s">
        <v>40</v>
      </c>
      <c r="AH48" s="15" t="s">
        <v>40</v>
      </c>
      <c r="AI48" s="15" t="s">
        <v>40</v>
      </c>
      <c r="AJ48" s="15" t="s">
        <v>40</v>
      </c>
      <c r="AK48" s="15" t="s">
        <v>40</v>
      </c>
      <c r="AL48" s="15" t="s">
        <v>40</v>
      </c>
      <c r="AM48" s="15" t="s">
        <v>40</v>
      </c>
      <c r="AN48" s="15" t="s">
        <v>40</v>
      </c>
      <c r="AO48" s="15" t="s">
        <v>40</v>
      </c>
      <c r="AP48" s="15" t="s">
        <v>40</v>
      </c>
      <c r="AQ48" s="15" t="s">
        <v>40</v>
      </c>
      <c r="AR48" s="15" t="s">
        <v>40</v>
      </c>
      <c r="AS48" s="15" t="s">
        <v>40</v>
      </c>
      <c r="AT48" s="15" t="s">
        <v>40</v>
      </c>
      <c r="AU48" s="15" t="s">
        <v>40</v>
      </c>
      <c r="AV48" s="15" t="s">
        <v>40</v>
      </c>
      <c r="AW48" s="15" t="s">
        <v>40</v>
      </c>
      <c r="AX48" s="16"/>
    </row>
    <row r="49" spans="1:50" ht="15.75" customHeight="1" x14ac:dyDescent="0.25">
      <c r="A49" s="14" t="s">
        <v>179</v>
      </c>
      <c r="B49" s="15" t="s">
        <v>40</v>
      </c>
      <c r="C49" s="15" t="s">
        <v>40</v>
      </c>
      <c r="D49" s="15" t="s">
        <v>40</v>
      </c>
      <c r="E49" s="15" t="s">
        <v>40</v>
      </c>
      <c r="F49" s="15" t="s">
        <v>40</v>
      </c>
      <c r="G49" s="15" t="s">
        <v>40</v>
      </c>
      <c r="H49" s="15" t="s">
        <v>40</v>
      </c>
      <c r="I49" s="15" t="s">
        <v>40</v>
      </c>
      <c r="J49" s="15" t="s">
        <v>40</v>
      </c>
      <c r="K49" s="15" t="s">
        <v>40</v>
      </c>
      <c r="L49" s="15" t="s">
        <v>40</v>
      </c>
      <c r="M49" s="15" t="s">
        <v>40</v>
      </c>
      <c r="N49" s="15" t="s">
        <v>40</v>
      </c>
      <c r="O49" s="15" t="s">
        <v>40</v>
      </c>
      <c r="P49" s="15" t="s">
        <v>40</v>
      </c>
      <c r="Q49" s="15" t="s">
        <v>40</v>
      </c>
      <c r="R49" s="15" t="s">
        <v>40</v>
      </c>
      <c r="S49" s="15" t="s">
        <v>40</v>
      </c>
      <c r="T49" s="15" t="s">
        <v>40</v>
      </c>
      <c r="U49" s="15" t="s">
        <v>40</v>
      </c>
      <c r="V49" s="15" t="s">
        <v>40</v>
      </c>
      <c r="W49" s="15" t="s">
        <v>40</v>
      </c>
      <c r="X49" s="15" t="s">
        <v>40</v>
      </c>
      <c r="Y49" s="15" t="s">
        <v>40</v>
      </c>
      <c r="Z49" s="15" t="s">
        <v>40</v>
      </c>
      <c r="AA49" s="15" t="s">
        <v>40</v>
      </c>
      <c r="AB49" s="15" t="s">
        <v>40</v>
      </c>
      <c r="AC49" s="15" t="s">
        <v>40</v>
      </c>
      <c r="AD49" s="15" t="s">
        <v>40</v>
      </c>
      <c r="AE49" s="15" t="s">
        <v>40</v>
      </c>
      <c r="AF49" s="15" t="s">
        <v>40</v>
      </c>
      <c r="AG49" s="15" t="s">
        <v>40</v>
      </c>
      <c r="AH49" s="15" t="s">
        <v>40</v>
      </c>
      <c r="AI49" s="15" t="s">
        <v>40</v>
      </c>
      <c r="AJ49" s="15" t="s">
        <v>40</v>
      </c>
      <c r="AK49" s="15" t="s">
        <v>40</v>
      </c>
      <c r="AL49" s="15" t="s">
        <v>40</v>
      </c>
      <c r="AM49" s="15" t="s">
        <v>40</v>
      </c>
      <c r="AN49" s="15" t="s">
        <v>40</v>
      </c>
      <c r="AO49" s="15" t="s">
        <v>40</v>
      </c>
      <c r="AP49" s="15" t="s">
        <v>40</v>
      </c>
      <c r="AQ49" s="15" t="s">
        <v>40</v>
      </c>
      <c r="AR49" s="15" t="s">
        <v>40</v>
      </c>
      <c r="AS49" s="15" t="s">
        <v>40</v>
      </c>
      <c r="AT49" s="15" t="s">
        <v>40</v>
      </c>
      <c r="AU49" s="15" t="s">
        <v>40</v>
      </c>
      <c r="AV49" s="15" t="s">
        <v>128</v>
      </c>
      <c r="AW49" s="15" t="s">
        <v>40</v>
      </c>
      <c r="AX49" s="16"/>
    </row>
    <row r="50" spans="1:50" ht="15.75" customHeight="1" x14ac:dyDescent="0.25">
      <c r="A50" s="14" t="s">
        <v>180</v>
      </c>
      <c r="B50" s="15" t="s">
        <v>40</v>
      </c>
      <c r="C50" s="15" t="s">
        <v>40</v>
      </c>
      <c r="D50" s="15" t="s">
        <v>40</v>
      </c>
      <c r="E50" s="15" t="s">
        <v>40</v>
      </c>
      <c r="F50" s="15" t="s">
        <v>40</v>
      </c>
      <c r="G50" s="15" t="s">
        <v>40</v>
      </c>
      <c r="H50" s="15" t="s">
        <v>40</v>
      </c>
      <c r="I50" s="15" t="s">
        <v>40</v>
      </c>
      <c r="J50" s="15" t="s">
        <v>40</v>
      </c>
      <c r="K50" s="15" t="s">
        <v>40</v>
      </c>
      <c r="L50" s="15" t="s">
        <v>40</v>
      </c>
      <c r="M50" s="15" t="s">
        <v>40</v>
      </c>
      <c r="N50" s="15" t="s">
        <v>40</v>
      </c>
      <c r="O50" s="15" t="s">
        <v>40</v>
      </c>
      <c r="P50" s="15" t="s">
        <v>40</v>
      </c>
      <c r="Q50" s="15" t="s">
        <v>40</v>
      </c>
      <c r="R50" s="15" t="s">
        <v>40</v>
      </c>
      <c r="S50" s="15" t="s">
        <v>40</v>
      </c>
      <c r="T50" s="15" t="s">
        <v>40</v>
      </c>
      <c r="U50" s="15" t="s">
        <v>40</v>
      </c>
      <c r="V50" s="15" t="s">
        <v>40</v>
      </c>
      <c r="W50" s="15" t="s">
        <v>40</v>
      </c>
      <c r="X50" s="15" t="s">
        <v>40</v>
      </c>
      <c r="Y50" s="15" t="s">
        <v>40</v>
      </c>
      <c r="Z50" s="15" t="s">
        <v>40</v>
      </c>
      <c r="AA50" s="15" t="s">
        <v>40</v>
      </c>
      <c r="AB50" s="15" t="s">
        <v>40</v>
      </c>
      <c r="AC50" s="15" t="s">
        <v>40</v>
      </c>
      <c r="AD50" s="15" t="s">
        <v>40</v>
      </c>
      <c r="AE50" s="15" t="s">
        <v>40</v>
      </c>
      <c r="AF50" s="15" t="s">
        <v>40</v>
      </c>
      <c r="AG50" s="15" t="s">
        <v>40</v>
      </c>
      <c r="AH50" s="15" t="s">
        <v>40</v>
      </c>
      <c r="AI50" s="15" t="s">
        <v>40</v>
      </c>
      <c r="AJ50" s="15" t="s">
        <v>40</v>
      </c>
      <c r="AK50" s="15" t="s">
        <v>40</v>
      </c>
      <c r="AL50" s="15" t="s">
        <v>40</v>
      </c>
      <c r="AM50" s="15" t="s">
        <v>40</v>
      </c>
      <c r="AN50" s="15" t="s">
        <v>40</v>
      </c>
      <c r="AO50" s="15" t="s">
        <v>40</v>
      </c>
      <c r="AP50" s="15" t="s">
        <v>40</v>
      </c>
      <c r="AQ50" s="15" t="s">
        <v>40</v>
      </c>
      <c r="AR50" s="15" t="s">
        <v>40</v>
      </c>
      <c r="AS50" s="15" t="s">
        <v>40</v>
      </c>
      <c r="AT50" s="15" t="s">
        <v>40</v>
      </c>
      <c r="AU50" s="15" t="s">
        <v>127</v>
      </c>
      <c r="AV50" s="15" t="s">
        <v>128</v>
      </c>
      <c r="AW50" s="15" t="s">
        <v>40</v>
      </c>
      <c r="AX50" s="16"/>
    </row>
    <row r="51" spans="1:50" ht="15.75" customHeight="1" x14ac:dyDescent="0.25">
      <c r="A51" s="14" t="s">
        <v>181</v>
      </c>
      <c r="B51" s="15" t="s">
        <v>40</v>
      </c>
      <c r="C51" s="15" t="s">
        <v>40</v>
      </c>
      <c r="D51" s="15" t="s">
        <v>40</v>
      </c>
      <c r="E51" s="15" t="s">
        <v>40</v>
      </c>
      <c r="F51" s="15" t="s">
        <v>40</v>
      </c>
      <c r="G51" s="15" t="s">
        <v>40</v>
      </c>
      <c r="H51" s="15" t="s">
        <v>40</v>
      </c>
      <c r="I51" s="15" t="s">
        <v>40</v>
      </c>
      <c r="J51" s="15" t="s">
        <v>40</v>
      </c>
      <c r="K51" s="15" t="s">
        <v>40</v>
      </c>
      <c r="L51" s="15" t="s">
        <v>40</v>
      </c>
      <c r="M51" s="15" t="s">
        <v>40</v>
      </c>
      <c r="N51" s="15" t="s">
        <v>40</v>
      </c>
      <c r="O51" s="15" t="s">
        <v>40</v>
      </c>
      <c r="P51" s="15" t="s">
        <v>40</v>
      </c>
      <c r="Q51" s="15" t="s">
        <v>40</v>
      </c>
      <c r="R51" s="15" t="s">
        <v>40</v>
      </c>
      <c r="S51" s="15" t="s">
        <v>40</v>
      </c>
      <c r="T51" s="15" t="s">
        <v>40</v>
      </c>
      <c r="U51" s="15" t="s">
        <v>40</v>
      </c>
      <c r="V51" s="15" t="s">
        <v>40</v>
      </c>
      <c r="W51" s="15" t="s">
        <v>40</v>
      </c>
      <c r="X51" s="15" t="s">
        <v>40</v>
      </c>
      <c r="Y51" s="15" t="s">
        <v>40</v>
      </c>
      <c r="Z51" s="15" t="s">
        <v>40</v>
      </c>
      <c r="AA51" s="15" t="s">
        <v>40</v>
      </c>
      <c r="AB51" s="15" t="s">
        <v>40</v>
      </c>
      <c r="AC51" s="15" t="s">
        <v>40</v>
      </c>
      <c r="AD51" s="15" t="s">
        <v>40</v>
      </c>
      <c r="AE51" s="15" t="s">
        <v>40</v>
      </c>
      <c r="AF51" s="15" t="s">
        <v>40</v>
      </c>
      <c r="AG51" s="15" t="s">
        <v>40</v>
      </c>
      <c r="AH51" s="15" t="s">
        <v>40</v>
      </c>
      <c r="AI51" s="15" t="s">
        <v>40</v>
      </c>
      <c r="AJ51" s="15" t="s">
        <v>40</v>
      </c>
      <c r="AK51" s="15" t="s">
        <v>40</v>
      </c>
      <c r="AL51" s="15" t="s">
        <v>40</v>
      </c>
      <c r="AM51" s="15" t="s">
        <v>40</v>
      </c>
      <c r="AN51" s="15" t="s">
        <v>40</v>
      </c>
      <c r="AO51" s="15" t="s">
        <v>40</v>
      </c>
      <c r="AP51" s="15" t="s">
        <v>40</v>
      </c>
      <c r="AQ51" s="15" t="s">
        <v>40</v>
      </c>
      <c r="AR51" s="15" t="s">
        <v>40</v>
      </c>
      <c r="AS51" s="15" t="s">
        <v>40</v>
      </c>
      <c r="AT51" s="15" t="s">
        <v>40</v>
      </c>
      <c r="AU51" s="15" t="s">
        <v>40</v>
      </c>
      <c r="AV51" s="15" t="s">
        <v>128</v>
      </c>
      <c r="AW51" s="15" t="s">
        <v>40</v>
      </c>
      <c r="AX51" s="16"/>
    </row>
    <row r="52" spans="1:50" ht="15.75" customHeight="1" x14ac:dyDescent="0.25">
      <c r="A52" s="14" t="s">
        <v>182</v>
      </c>
      <c r="B52" s="15" t="s">
        <v>40</v>
      </c>
      <c r="C52" s="15" t="s">
        <v>40</v>
      </c>
      <c r="D52" s="15" t="s">
        <v>40</v>
      </c>
      <c r="E52" s="15" t="s">
        <v>40</v>
      </c>
      <c r="F52" s="15" t="s">
        <v>40</v>
      </c>
      <c r="G52" s="15" t="s">
        <v>40</v>
      </c>
      <c r="H52" s="15" t="s">
        <v>40</v>
      </c>
      <c r="I52" s="15" t="s">
        <v>40</v>
      </c>
      <c r="J52" s="15" t="s">
        <v>40</v>
      </c>
      <c r="K52" s="15" t="s">
        <v>40</v>
      </c>
      <c r="L52" s="15" t="s">
        <v>40</v>
      </c>
      <c r="M52" s="15" t="s">
        <v>40</v>
      </c>
      <c r="N52" s="15" t="s">
        <v>40</v>
      </c>
      <c r="O52" s="15" t="s">
        <v>40</v>
      </c>
      <c r="P52" s="15" t="s">
        <v>40</v>
      </c>
      <c r="Q52" s="15" t="s">
        <v>40</v>
      </c>
      <c r="R52" s="15" t="s">
        <v>40</v>
      </c>
      <c r="S52" s="15" t="s">
        <v>40</v>
      </c>
      <c r="T52" s="15" t="s">
        <v>40</v>
      </c>
      <c r="U52" s="15" t="s">
        <v>40</v>
      </c>
      <c r="V52" s="15" t="s">
        <v>40</v>
      </c>
      <c r="W52" s="15" t="s">
        <v>40</v>
      </c>
      <c r="X52" s="15" t="s">
        <v>40</v>
      </c>
      <c r="Y52" s="15" t="s">
        <v>40</v>
      </c>
      <c r="Z52" s="15" t="s">
        <v>40</v>
      </c>
      <c r="AA52" s="15" t="s">
        <v>40</v>
      </c>
      <c r="AB52" s="15" t="s">
        <v>40</v>
      </c>
      <c r="AC52" s="15" t="s">
        <v>40</v>
      </c>
      <c r="AD52" s="15" t="s">
        <v>40</v>
      </c>
      <c r="AE52" s="15" t="s">
        <v>40</v>
      </c>
      <c r="AF52" s="15" t="s">
        <v>40</v>
      </c>
      <c r="AG52" s="15" t="s">
        <v>40</v>
      </c>
      <c r="AH52" s="15" t="s">
        <v>40</v>
      </c>
      <c r="AI52" s="18" t="s">
        <v>40</v>
      </c>
      <c r="AJ52" s="15" t="s">
        <v>40</v>
      </c>
      <c r="AK52" s="15" t="s">
        <v>124</v>
      </c>
      <c r="AL52" s="15" t="s">
        <v>40</v>
      </c>
      <c r="AM52" s="15" t="s">
        <v>40</v>
      </c>
      <c r="AN52" s="15" t="s">
        <v>40</v>
      </c>
      <c r="AO52" s="15" t="s">
        <v>40</v>
      </c>
      <c r="AP52" s="15" t="s">
        <v>40</v>
      </c>
      <c r="AQ52" s="15" t="s">
        <v>40</v>
      </c>
      <c r="AR52" s="15" t="s">
        <v>40</v>
      </c>
      <c r="AS52" s="15" t="s">
        <v>40</v>
      </c>
      <c r="AT52" s="15" t="s">
        <v>40</v>
      </c>
      <c r="AU52" s="15" t="s">
        <v>127</v>
      </c>
      <c r="AV52" s="15" t="s">
        <v>40</v>
      </c>
      <c r="AW52" s="15" t="s">
        <v>40</v>
      </c>
      <c r="AX52" s="16"/>
    </row>
    <row r="53" spans="1:50" ht="15.75" customHeight="1" x14ac:dyDescent="0.25">
      <c r="A53" s="14" t="s">
        <v>183</v>
      </c>
      <c r="B53" s="15" t="s">
        <v>40</v>
      </c>
      <c r="C53" s="15" t="s">
        <v>40</v>
      </c>
      <c r="D53" s="15" t="s">
        <v>40</v>
      </c>
      <c r="E53" s="15" t="s">
        <v>40</v>
      </c>
      <c r="F53" s="15" t="s">
        <v>40</v>
      </c>
      <c r="G53" s="15" t="s">
        <v>40</v>
      </c>
      <c r="H53" s="15" t="s">
        <v>40</v>
      </c>
      <c r="I53" s="15" t="s">
        <v>40</v>
      </c>
      <c r="J53" s="15" t="s">
        <v>40</v>
      </c>
      <c r="K53" s="15" t="s">
        <v>40</v>
      </c>
      <c r="L53" s="15" t="s">
        <v>40</v>
      </c>
      <c r="M53" s="15" t="s">
        <v>40</v>
      </c>
      <c r="N53" s="15" t="s">
        <v>40</v>
      </c>
      <c r="O53" s="15" t="s">
        <v>40</v>
      </c>
      <c r="P53" s="15" t="s">
        <v>40</v>
      </c>
      <c r="Q53" s="15" t="s">
        <v>40</v>
      </c>
      <c r="R53" s="15" t="s">
        <v>40</v>
      </c>
      <c r="S53" s="15" t="s">
        <v>40</v>
      </c>
      <c r="T53" s="15" t="s">
        <v>40</v>
      </c>
      <c r="U53" s="15" t="s">
        <v>40</v>
      </c>
      <c r="V53" s="15" t="s">
        <v>40</v>
      </c>
      <c r="W53" s="15" t="s">
        <v>40</v>
      </c>
      <c r="X53" s="15" t="s">
        <v>40</v>
      </c>
      <c r="Y53" s="15" t="s">
        <v>40</v>
      </c>
      <c r="Z53" s="15" t="s">
        <v>40</v>
      </c>
      <c r="AA53" s="15" t="s">
        <v>40</v>
      </c>
      <c r="AB53" s="15" t="s">
        <v>40</v>
      </c>
      <c r="AC53" s="15" t="s">
        <v>40</v>
      </c>
      <c r="AD53" s="15" t="s">
        <v>40</v>
      </c>
      <c r="AE53" s="15" t="s">
        <v>40</v>
      </c>
      <c r="AF53" s="15" t="s">
        <v>40</v>
      </c>
      <c r="AG53" s="15" t="s">
        <v>40</v>
      </c>
      <c r="AH53" s="15" t="s">
        <v>40</v>
      </c>
      <c r="AI53" s="15" t="s">
        <v>40</v>
      </c>
      <c r="AJ53" s="15" t="s">
        <v>40</v>
      </c>
      <c r="AK53" s="15" t="s">
        <v>124</v>
      </c>
      <c r="AL53" s="15" t="s">
        <v>40</v>
      </c>
      <c r="AM53" s="15" t="s">
        <v>40</v>
      </c>
      <c r="AN53" s="15" t="s">
        <v>40</v>
      </c>
      <c r="AO53" s="15" t="s">
        <v>40</v>
      </c>
      <c r="AP53" s="15" t="s">
        <v>40</v>
      </c>
      <c r="AQ53" s="15" t="s">
        <v>40</v>
      </c>
      <c r="AR53" s="15" t="s">
        <v>40</v>
      </c>
      <c r="AS53" s="15" t="s">
        <v>40</v>
      </c>
      <c r="AT53" s="15" t="s">
        <v>40</v>
      </c>
      <c r="AU53" s="15" t="s">
        <v>127</v>
      </c>
      <c r="AV53" s="15" t="s">
        <v>128</v>
      </c>
      <c r="AW53" s="15" t="s">
        <v>40</v>
      </c>
      <c r="AX53" s="16"/>
    </row>
    <row r="54" spans="1:50" ht="15.75" customHeight="1" x14ac:dyDescent="0.25">
      <c r="A54" s="14" t="s">
        <v>184</v>
      </c>
      <c r="B54" s="15" t="s">
        <v>40</v>
      </c>
      <c r="C54" s="15" t="s">
        <v>40</v>
      </c>
      <c r="D54" s="15" t="s">
        <v>40</v>
      </c>
      <c r="E54" s="15" t="s">
        <v>40</v>
      </c>
      <c r="F54" s="15" t="s">
        <v>40</v>
      </c>
      <c r="G54" s="15" t="s">
        <v>40</v>
      </c>
      <c r="H54" s="15" t="s">
        <v>40</v>
      </c>
      <c r="I54" s="15" t="s">
        <v>40</v>
      </c>
      <c r="J54" s="15" t="s">
        <v>40</v>
      </c>
      <c r="K54" s="15" t="s">
        <v>40</v>
      </c>
      <c r="L54" s="15" t="s">
        <v>40</v>
      </c>
      <c r="M54" s="15" t="s">
        <v>40</v>
      </c>
      <c r="N54" s="15" t="s">
        <v>40</v>
      </c>
      <c r="O54" s="15" t="s">
        <v>40</v>
      </c>
      <c r="P54" s="15" t="s">
        <v>40</v>
      </c>
      <c r="Q54" s="15" t="s">
        <v>40</v>
      </c>
      <c r="R54" s="15" t="s">
        <v>40</v>
      </c>
      <c r="S54" s="15" t="s">
        <v>40</v>
      </c>
      <c r="T54" s="15" t="s">
        <v>40</v>
      </c>
      <c r="U54" s="15" t="s">
        <v>40</v>
      </c>
      <c r="V54" s="15" t="s">
        <v>40</v>
      </c>
      <c r="W54" s="15" t="s">
        <v>40</v>
      </c>
      <c r="X54" s="15" t="s">
        <v>40</v>
      </c>
      <c r="Y54" s="15" t="s">
        <v>40</v>
      </c>
      <c r="Z54" s="15" t="s">
        <v>40</v>
      </c>
      <c r="AA54" s="15" t="s">
        <v>40</v>
      </c>
      <c r="AB54" s="15" t="s">
        <v>40</v>
      </c>
      <c r="AC54" s="15" t="s">
        <v>40</v>
      </c>
      <c r="AD54" s="15" t="s">
        <v>40</v>
      </c>
      <c r="AE54" s="15" t="s">
        <v>40</v>
      </c>
      <c r="AF54" s="15" t="s">
        <v>40</v>
      </c>
      <c r="AG54" s="15" t="s">
        <v>40</v>
      </c>
      <c r="AH54" s="15" t="s">
        <v>40</v>
      </c>
      <c r="AI54" s="15" t="s">
        <v>40</v>
      </c>
      <c r="AJ54" s="15" t="s">
        <v>40</v>
      </c>
      <c r="AK54" s="15" t="s">
        <v>124</v>
      </c>
      <c r="AL54" s="15" t="s">
        <v>40</v>
      </c>
      <c r="AM54" s="15" t="s">
        <v>40</v>
      </c>
      <c r="AN54" s="15" t="s">
        <v>40</v>
      </c>
      <c r="AO54" s="15" t="s">
        <v>40</v>
      </c>
      <c r="AP54" s="15" t="s">
        <v>40</v>
      </c>
      <c r="AQ54" s="15" t="s">
        <v>40</v>
      </c>
      <c r="AR54" s="15" t="s">
        <v>40</v>
      </c>
      <c r="AS54" s="15" t="s">
        <v>40</v>
      </c>
      <c r="AT54" s="15" t="s">
        <v>40</v>
      </c>
      <c r="AU54" s="15" t="s">
        <v>127</v>
      </c>
      <c r="AV54" s="15" t="s">
        <v>128</v>
      </c>
      <c r="AW54" s="15" t="s">
        <v>40</v>
      </c>
      <c r="AX54" s="16"/>
    </row>
    <row r="55" spans="1:50" ht="15.75" customHeight="1" x14ac:dyDescent="0.25">
      <c r="A55" s="14" t="s">
        <v>185</v>
      </c>
      <c r="B55" s="15" t="s">
        <v>40</v>
      </c>
      <c r="C55" s="15" t="s">
        <v>40</v>
      </c>
      <c r="D55" s="15" t="s">
        <v>40</v>
      </c>
      <c r="E55" s="15" t="s">
        <v>40</v>
      </c>
      <c r="F55" s="15" t="s">
        <v>40</v>
      </c>
      <c r="G55" s="15" t="s">
        <v>40</v>
      </c>
      <c r="H55" s="15" t="s">
        <v>40</v>
      </c>
      <c r="I55" s="15" t="s">
        <v>40</v>
      </c>
      <c r="J55" s="15" t="s">
        <v>40</v>
      </c>
      <c r="K55" s="15" t="s">
        <v>40</v>
      </c>
      <c r="L55" s="15" t="s">
        <v>40</v>
      </c>
      <c r="M55" s="15" t="s">
        <v>40</v>
      </c>
      <c r="N55" s="15" t="s">
        <v>40</v>
      </c>
      <c r="O55" s="15" t="s">
        <v>40</v>
      </c>
      <c r="P55" s="15" t="s">
        <v>40</v>
      </c>
      <c r="Q55" s="15" t="s">
        <v>40</v>
      </c>
      <c r="R55" s="15" t="s">
        <v>40</v>
      </c>
      <c r="S55" s="15" t="s">
        <v>40</v>
      </c>
      <c r="T55" s="15" t="s">
        <v>40</v>
      </c>
      <c r="U55" s="15" t="s">
        <v>40</v>
      </c>
      <c r="V55" s="15" t="s">
        <v>40</v>
      </c>
      <c r="W55" s="15" t="s">
        <v>40</v>
      </c>
      <c r="X55" s="15" t="s">
        <v>40</v>
      </c>
      <c r="Y55" s="15" t="s">
        <v>40</v>
      </c>
      <c r="Z55" s="15" t="s">
        <v>40</v>
      </c>
      <c r="AA55" s="15" t="s">
        <v>40</v>
      </c>
      <c r="AB55" s="15" t="s">
        <v>40</v>
      </c>
      <c r="AC55" s="15" t="s">
        <v>40</v>
      </c>
      <c r="AD55" s="15" t="s">
        <v>40</v>
      </c>
      <c r="AE55" s="15" t="s">
        <v>40</v>
      </c>
      <c r="AF55" s="15" t="s">
        <v>40</v>
      </c>
      <c r="AG55" s="15" t="s">
        <v>40</v>
      </c>
      <c r="AH55" s="15" t="s">
        <v>40</v>
      </c>
      <c r="AI55" s="15" t="s">
        <v>40</v>
      </c>
      <c r="AJ55" s="15" t="s">
        <v>40</v>
      </c>
      <c r="AK55" s="15" t="s">
        <v>40</v>
      </c>
      <c r="AL55" s="15" t="s">
        <v>40</v>
      </c>
      <c r="AM55" s="15" t="s">
        <v>40</v>
      </c>
      <c r="AN55" s="15" t="s">
        <v>40</v>
      </c>
      <c r="AO55" s="15" t="s">
        <v>40</v>
      </c>
      <c r="AP55" s="15" t="s">
        <v>40</v>
      </c>
      <c r="AQ55" s="15" t="s">
        <v>40</v>
      </c>
      <c r="AR55" s="15" t="s">
        <v>40</v>
      </c>
      <c r="AS55" s="15" t="s">
        <v>40</v>
      </c>
      <c r="AT55" s="15" t="s">
        <v>40</v>
      </c>
      <c r="AU55" s="15" t="s">
        <v>40</v>
      </c>
      <c r="AV55" s="15" t="s">
        <v>128</v>
      </c>
      <c r="AW55" s="15" t="s">
        <v>40</v>
      </c>
      <c r="AX55" s="16"/>
    </row>
    <row r="56" spans="1:50" ht="15.75" customHeight="1" x14ac:dyDescent="0.25">
      <c r="A56" s="14" t="s">
        <v>186</v>
      </c>
      <c r="B56" s="15" t="s">
        <v>40</v>
      </c>
      <c r="C56" s="15" t="s">
        <v>40</v>
      </c>
      <c r="D56" s="15" t="s">
        <v>40</v>
      </c>
      <c r="E56" s="15" t="s">
        <v>40</v>
      </c>
      <c r="F56" s="15" t="s">
        <v>40</v>
      </c>
      <c r="G56" s="15" t="s">
        <v>40</v>
      </c>
      <c r="H56" s="15" t="s">
        <v>40</v>
      </c>
      <c r="I56" s="15" t="s">
        <v>40</v>
      </c>
      <c r="J56" s="15" t="s">
        <v>40</v>
      </c>
      <c r="K56" s="15" t="s">
        <v>40</v>
      </c>
      <c r="L56" s="15" t="s">
        <v>40</v>
      </c>
      <c r="M56" s="15" t="s">
        <v>40</v>
      </c>
      <c r="N56" s="15" t="s">
        <v>40</v>
      </c>
      <c r="O56" s="15" t="s">
        <v>40</v>
      </c>
      <c r="P56" s="15" t="s">
        <v>40</v>
      </c>
      <c r="Q56" s="15" t="s">
        <v>40</v>
      </c>
      <c r="R56" s="15" t="s">
        <v>40</v>
      </c>
      <c r="S56" s="15" t="s">
        <v>40</v>
      </c>
      <c r="T56" s="15" t="s">
        <v>40</v>
      </c>
      <c r="U56" s="15" t="s">
        <v>40</v>
      </c>
      <c r="V56" s="15" t="s">
        <v>40</v>
      </c>
      <c r="W56" s="15" t="s">
        <v>40</v>
      </c>
      <c r="X56" s="15" t="s">
        <v>40</v>
      </c>
      <c r="Y56" s="15" t="s">
        <v>40</v>
      </c>
      <c r="Z56" s="15" t="s">
        <v>40</v>
      </c>
      <c r="AA56" s="15" t="s">
        <v>40</v>
      </c>
      <c r="AB56" s="15" t="s">
        <v>40</v>
      </c>
      <c r="AC56" s="15" t="s">
        <v>40</v>
      </c>
      <c r="AD56" s="15" t="s">
        <v>40</v>
      </c>
      <c r="AE56" s="15" t="s">
        <v>40</v>
      </c>
      <c r="AF56" s="15" t="s">
        <v>40</v>
      </c>
      <c r="AG56" s="15" t="s">
        <v>40</v>
      </c>
      <c r="AH56" s="15" t="s">
        <v>40</v>
      </c>
      <c r="AI56" s="15" t="s">
        <v>40</v>
      </c>
      <c r="AJ56" s="15" t="s">
        <v>40</v>
      </c>
      <c r="AK56" s="15" t="s">
        <v>40</v>
      </c>
      <c r="AL56" s="15" t="s">
        <v>40</v>
      </c>
      <c r="AM56" s="15" t="s">
        <v>40</v>
      </c>
      <c r="AN56" s="15" t="s">
        <v>40</v>
      </c>
      <c r="AO56" s="15" t="s">
        <v>40</v>
      </c>
      <c r="AP56" s="15" t="s">
        <v>40</v>
      </c>
      <c r="AQ56" s="15" t="s">
        <v>40</v>
      </c>
      <c r="AR56" s="15" t="s">
        <v>40</v>
      </c>
      <c r="AS56" s="15" t="s">
        <v>40</v>
      </c>
      <c r="AT56" s="15" t="s">
        <v>40</v>
      </c>
      <c r="AU56" s="15" t="s">
        <v>127</v>
      </c>
      <c r="AV56" s="15" t="s">
        <v>128</v>
      </c>
      <c r="AW56" s="15" t="s">
        <v>40</v>
      </c>
      <c r="AX56" s="16"/>
    </row>
    <row r="57" spans="1:50" ht="15.75" customHeight="1" x14ac:dyDescent="0.25">
      <c r="A57" s="14" t="s">
        <v>187</v>
      </c>
      <c r="B57" s="15" t="s">
        <v>40</v>
      </c>
      <c r="C57" s="15" t="s">
        <v>40</v>
      </c>
      <c r="D57" s="15" t="s">
        <v>40</v>
      </c>
      <c r="E57" s="15" t="s">
        <v>40</v>
      </c>
      <c r="F57" s="15" t="s">
        <v>40</v>
      </c>
      <c r="G57" s="15" t="s">
        <v>40</v>
      </c>
      <c r="H57" s="15" t="s">
        <v>40</v>
      </c>
      <c r="I57" s="15" t="s">
        <v>40</v>
      </c>
      <c r="J57" s="15" t="s">
        <v>40</v>
      </c>
      <c r="K57" s="15" t="s">
        <v>40</v>
      </c>
      <c r="L57" s="15" t="s">
        <v>40</v>
      </c>
      <c r="M57" s="15" t="s">
        <v>40</v>
      </c>
      <c r="N57" s="15" t="s">
        <v>40</v>
      </c>
      <c r="O57" s="15" t="s">
        <v>40</v>
      </c>
      <c r="P57" s="15" t="s">
        <v>40</v>
      </c>
      <c r="Q57" s="15" t="s">
        <v>40</v>
      </c>
      <c r="R57" s="15" t="s">
        <v>40</v>
      </c>
      <c r="S57" s="15" t="s">
        <v>40</v>
      </c>
      <c r="T57" s="15" t="s">
        <v>40</v>
      </c>
      <c r="U57" s="15" t="s">
        <v>40</v>
      </c>
      <c r="V57" s="15" t="s">
        <v>40</v>
      </c>
      <c r="W57" s="15" t="s">
        <v>40</v>
      </c>
      <c r="X57" s="15" t="s">
        <v>40</v>
      </c>
      <c r="Y57" s="15" t="s">
        <v>40</v>
      </c>
      <c r="Z57" s="15" t="s">
        <v>40</v>
      </c>
      <c r="AA57" s="15" t="s">
        <v>40</v>
      </c>
      <c r="AB57" s="15" t="s">
        <v>40</v>
      </c>
      <c r="AC57" s="15" t="s">
        <v>40</v>
      </c>
      <c r="AD57" s="15" t="s">
        <v>40</v>
      </c>
      <c r="AE57" s="15" t="s">
        <v>40</v>
      </c>
      <c r="AF57" s="15" t="s">
        <v>40</v>
      </c>
      <c r="AG57" s="15" t="s">
        <v>40</v>
      </c>
      <c r="AH57" s="15" t="s">
        <v>40</v>
      </c>
      <c r="AI57" s="15" t="s">
        <v>40</v>
      </c>
      <c r="AJ57" s="15" t="s">
        <v>40</v>
      </c>
      <c r="AK57" s="15" t="s">
        <v>124</v>
      </c>
      <c r="AL57" s="15" t="s">
        <v>40</v>
      </c>
      <c r="AM57" s="15" t="s">
        <v>40</v>
      </c>
      <c r="AN57" s="15" t="s">
        <v>40</v>
      </c>
      <c r="AO57" s="15" t="s">
        <v>40</v>
      </c>
      <c r="AP57" s="15" t="s">
        <v>40</v>
      </c>
      <c r="AQ57" s="15" t="s">
        <v>40</v>
      </c>
      <c r="AR57" s="15" t="s">
        <v>40</v>
      </c>
      <c r="AS57" s="15" t="s">
        <v>40</v>
      </c>
      <c r="AT57" s="15" t="s">
        <v>40</v>
      </c>
      <c r="AU57" s="15" t="s">
        <v>127</v>
      </c>
      <c r="AV57" s="15" t="s">
        <v>128</v>
      </c>
      <c r="AW57" s="15" t="s">
        <v>40</v>
      </c>
      <c r="AX57" s="16"/>
    </row>
    <row r="58" spans="1:50" ht="15.75" customHeight="1" x14ac:dyDescent="0.25">
      <c r="A58" s="14" t="s">
        <v>188</v>
      </c>
      <c r="B58" s="15" t="s">
        <v>40</v>
      </c>
      <c r="C58" s="15" t="s">
        <v>40</v>
      </c>
      <c r="D58" s="15" t="s">
        <v>40</v>
      </c>
      <c r="E58" s="15" t="s">
        <v>40</v>
      </c>
      <c r="F58" s="15" t="s">
        <v>40</v>
      </c>
      <c r="G58" s="15" t="s">
        <v>40</v>
      </c>
      <c r="H58" s="15" t="s">
        <v>40</v>
      </c>
      <c r="I58" s="15" t="s">
        <v>40</v>
      </c>
      <c r="J58" s="15" t="s">
        <v>40</v>
      </c>
      <c r="K58" s="15" t="s">
        <v>40</v>
      </c>
      <c r="L58" s="15" t="s">
        <v>40</v>
      </c>
      <c r="M58" s="15" t="s">
        <v>40</v>
      </c>
      <c r="N58" s="15" t="s">
        <v>40</v>
      </c>
      <c r="O58" s="15" t="s">
        <v>40</v>
      </c>
      <c r="P58" s="15" t="s">
        <v>40</v>
      </c>
      <c r="Q58" s="15" t="s">
        <v>40</v>
      </c>
      <c r="R58" s="15" t="s">
        <v>40</v>
      </c>
      <c r="S58" s="15" t="s">
        <v>40</v>
      </c>
      <c r="T58" s="15" t="s">
        <v>40</v>
      </c>
      <c r="U58" s="15" t="s">
        <v>40</v>
      </c>
      <c r="V58" s="15" t="s">
        <v>40</v>
      </c>
      <c r="W58" s="15" t="s">
        <v>40</v>
      </c>
      <c r="X58" s="15" t="s">
        <v>40</v>
      </c>
      <c r="Y58" s="15" t="s">
        <v>40</v>
      </c>
      <c r="Z58" s="15" t="s">
        <v>40</v>
      </c>
      <c r="AA58" s="15" t="s">
        <v>40</v>
      </c>
      <c r="AB58" s="15" t="s">
        <v>40</v>
      </c>
      <c r="AC58" s="15" t="s">
        <v>40</v>
      </c>
      <c r="AD58" s="15" t="s">
        <v>40</v>
      </c>
      <c r="AE58" s="15" t="s">
        <v>40</v>
      </c>
      <c r="AF58" s="15" t="s">
        <v>40</v>
      </c>
      <c r="AG58" s="15" t="s">
        <v>40</v>
      </c>
      <c r="AH58" s="15" t="s">
        <v>40</v>
      </c>
      <c r="AI58" s="15" t="s">
        <v>40</v>
      </c>
      <c r="AJ58" s="15" t="s">
        <v>40</v>
      </c>
      <c r="AK58" s="15" t="s">
        <v>40</v>
      </c>
      <c r="AL58" s="15" t="s">
        <v>40</v>
      </c>
      <c r="AM58" s="15" t="s">
        <v>40</v>
      </c>
      <c r="AN58" s="15" t="s">
        <v>40</v>
      </c>
      <c r="AO58" s="15" t="s">
        <v>40</v>
      </c>
      <c r="AP58" s="15" t="s">
        <v>40</v>
      </c>
      <c r="AQ58" s="15" t="s">
        <v>40</v>
      </c>
      <c r="AR58" s="15" t="s">
        <v>40</v>
      </c>
      <c r="AS58" s="15" t="s">
        <v>40</v>
      </c>
      <c r="AT58" s="15" t="s">
        <v>40</v>
      </c>
      <c r="AU58" s="15" t="s">
        <v>127</v>
      </c>
      <c r="AV58" s="15" t="s">
        <v>128</v>
      </c>
      <c r="AW58" s="15" t="s">
        <v>40</v>
      </c>
      <c r="AX58" s="16"/>
    </row>
    <row r="59" spans="1:50" ht="15.75" customHeight="1" x14ac:dyDescent="0.25">
      <c r="A59" s="14" t="s">
        <v>189</v>
      </c>
      <c r="B59" s="15" t="s">
        <v>40</v>
      </c>
      <c r="C59" s="15" t="s">
        <v>40</v>
      </c>
      <c r="D59" s="15" t="s">
        <v>40</v>
      </c>
      <c r="E59" s="15" t="s">
        <v>40</v>
      </c>
      <c r="F59" s="15" t="s">
        <v>40</v>
      </c>
      <c r="G59" s="15" t="s">
        <v>40</v>
      </c>
      <c r="H59" s="15" t="s">
        <v>40</v>
      </c>
      <c r="I59" s="15" t="s">
        <v>40</v>
      </c>
      <c r="J59" s="15" t="s">
        <v>40</v>
      </c>
      <c r="K59" s="15" t="s">
        <v>40</v>
      </c>
      <c r="L59" s="15" t="s">
        <v>40</v>
      </c>
      <c r="M59" s="15" t="s">
        <v>40</v>
      </c>
      <c r="N59" s="15" t="s">
        <v>40</v>
      </c>
      <c r="O59" s="15" t="s">
        <v>40</v>
      </c>
      <c r="P59" s="15" t="s">
        <v>40</v>
      </c>
      <c r="Q59" s="15" t="s">
        <v>40</v>
      </c>
      <c r="R59" s="15" t="s">
        <v>40</v>
      </c>
      <c r="S59" s="15" t="s">
        <v>40</v>
      </c>
      <c r="T59" s="15" t="s">
        <v>40</v>
      </c>
      <c r="U59" s="15" t="s">
        <v>40</v>
      </c>
      <c r="V59" s="15" t="s">
        <v>40</v>
      </c>
      <c r="W59" s="15" t="s">
        <v>40</v>
      </c>
      <c r="X59" s="15" t="s">
        <v>40</v>
      </c>
      <c r="Y59" s="15" t="s">
        <v>40</v>
      </c>
      <c r="Z59" s="15" t="s">
        <v>40</v>
      </c>
      <c r="AA59" s="15" t="s">
        <v>40</v>
      </c>
      <c r="AB59" s="15" t="s">
        <v>40</v>
      </c>
      <c r="AC59" s="15" t="s">
        <v>40</v>
      </c>
      <c r="AD59" s="15" t="s">
        <v>40</v>
      </c>
      <c r="AE59" s="15" t="s">
        <v>40</v>
      </c>
      <c r="AF59" s="15" t="s">
        <v>40</v>
      </c>
      <c r="AG59" s="15" t="s">
        <v>40</v>
      </c>
      <c r="AH59" s="15" t="s">
        <v>40</v>
      </c>
      <c r="AI59" s="15" t="s">
        <v>40</v>
      </c>
      <c r="AJ59" s="15" t="s">
        <v>40</v>
      </c>
      <c r="AK59" s="15" t="s">
        <v>40</v>
      </c>
      <c r="AL59" s="15" t="s">
        <v>40</v>
      </c>
      <c r="AM59" s="15" t="s">
        <v>40</v>
      </c>
      <c r="AN59" s="15" t="s">
        <v>40</v>
      </c>
      <c r="AO59" s="15" t="s">
        <v>40</v>
      </c>
      <c r="AP59" s="15" t="s">
        <v>40</v>
      </c>
      <c r="AQ59" s="15" t="s">
        <v>40</v>
      </c>
      <c r="AR59" s="15" t="s">
        <v>40</v>
      </c>
      <c r="AS59" s="15" t="s">
        <v>40</v>
      </c>
      <c r="AT59" s="15" t="s">
        <v>40</v>
      </c>
      <c r="AU59" s="15" t="s">
        <v>40</v>
      </c>
      <c r="AV59" s="15" t="s">
        <v>128</v>
      </c>
      <c r="AW59" s="15" t="s">
        <v>40</v>
      </c>
      <c r="AX59" s="16"/>
    </row>
    <row r="60" spans="1:50" ht="15.75" customHeight="1" x14ac:dyDescent="0.25">
      <c r="A60" s="14" t="s">
        <v>190</v>
      </c>
      <c r="B60" s="15" t="s">
        <v>40</v>
      </c>
      <c r="C60" s="15" t="s">
        <v>40</v>
      </c>
      <c r="D60" s="15" t="s">
        <v>40</v>
      </c>
      <c r="E60" s="15" t="s">
        <v>40</v>
      </c>
      <c r="F60" s="15" t="s">
        <v>40</v>
      </c>
      <c r="G60" s="15" t="s">
        <v>40</v>
      </c>
      <c r="H60" s="15" t="s">
        <v>40</v>
      </c>
      <c r="I60" s="15" t="s">
        <v>40</v>
      </c>
      <c r="J60" s="15" t="s">
        <v>40</v>
      </c>
      <c r="K60" s="15" t="s">
        <v>40</v>
      </c>
      <c r="L60" s="15" t="s">
        <v>40</v>
      </c>
      <c r="M60" s="15" t="s">
        <v>40</v>
      </c>
      <c r="N60" s="15" t="s">
        <v>40</v>
      </c>
      <c r="O60" s="15" t="s">
        <v>40</v>
      </c>
      <c r="P60" s="15" t="s">
        <v>40</v>
      </c>
      <c r="Q60" s="15" t="s">
        <v>40</v>
      </c>
      <c r="R60" s="15" t="s">
        <v>40</v>
      </c>
      <c r="S60" s="15" t="s">
        <v>40</v>
      </c>
      <c r="T60" s="15" t="s">
        <v>40</v>
      </c>
      <c r="U60" s="15" t="s">
        <v>40</v>
      </c>
      <c r="V60" s="15" t="s">
        <v>40</v>
      </c>
      <c r="W60" s="15" t="s">
        <v>40</v>
      </c>
      <c r="X60" s="15" t="s">
        <v>40</v>
      </c>
      <c r="Y60" s="15" t="s">
        <v>40</v>
      </c>
      <c r="Z60" s="15" t="s">
        <v>40</v>
      </c>
      <c r="AA60" s="15" t="s">
        <v>40</v>
      </c>
      <c r="AB60" s="15" t="s">
        <v>40</v>
      </c>
      <c r="AC60" s="15" t="s">
        <v>40</v>
      </c>
      <c r="AD60" s="15" t="s">
        <v>40</v>
      </c>
      <c r="AE60" s="15" t="s">
        <v>40</v>
      </c>
      <c r="AF60" s="15" t="s">
        <v>40</v>
      </c>
      <c r="AG60" s="15" t="s">
        <v>40</v>
      </c>
      <c r="AH60" s="15" t="s">
        <v>40</v>
      </c>
      <c r="AI60" s="15" t="s">
        <v>40</v>
      </c>
      <c r="AJ60" s="15" t="s">
        <v>40</v>
      </c>
      <c r="AK60" s="15" t="s">
        <v>40</v>
      </c>
      <c r="AL60" s="15" t="s">
        <v>40</v>
      </c>
      <c r="AM60" s="15" t="s">
        <v>40</v>
      </c>
      <c r="AN60" s="15" t="s">
        <v>40</v>
      </c>
      <c r="AO60" s="15" t="s">
        <v>40</v>
      </c>
      <c r="AP60" s="15" t="s">
        <v>40</v>
      </c>
      <c r="AQ60" s="15" t="s">
        <v>40</v>
      </c>
      <c r="AR60" s="15" t="s">
        <v>40</v>
      </c>
      <c r="AS60" s="15" t="s">
        <v>40</v>
      </c>
      <c r="AT60" s="15" t="s">
        <v>40</v>
      </c>
      <c r="AU60" s="15" t="s">
        <v>40</v>
      </c>
      <c r="AV60" s="15" t="s">
        <v>128</v>
      </c>
      <c r="AW60" s="15" t="s">
        <v>40</v>
      </c>
      <c r="AX60" s="16"/>
    </row>
    <row r="61" spans="1:50" ht="15.75" customHeight="1" x14ac:dyDescent="0.25">
      <c r="A61" s="14" t="s">
        <v>191</v>
      </c>
      <c r="B61" s="15" t="s">
        <v>40</v>
      </c>
      <c r="C61" s="15" t="s">
        <v>40</v>
      </c>
      <c r="D61" s="15" t="s">
        <v>40</v>
      </c>
      <c r="E61" s="15" t="s">
        <v>40</v>
      </c>
      <c r="F61" s="15" t="s">
        <v>40</v>
      </c>
      <c r="G61" s="15" t="s">
        <v>40</v>
      </c>
      <c r="H61" s="15" t="s">
        <v>40</v>
      </c>
      <c r="I61" s="15" t="s">
        <v>40</v>
      </c>
      <c r="J61" s="15" t="s">
        <v>40</v>
      </c>
      <c r="K61" s="15" t="s">
        <v>40</v>
      </c>
      <c r="L61" s="15" t="s">
        <v>40</v>
      </c>
      <c r="M61" s="15" t="s">
        <v>40</v>
      </c>
      <c r="N61" s="15" t="s">
        <v>40</v>
      </c>
      <c r="O61" s="15" t="s">
        <v>40</v>
      </c>
      <c r="P61" s="15" t="s">
        <v>40</v>
      </c>
      <c r="Q61" s="15" t="s">
        <v>40</v>
      </c>
      <c r="R61" s="15" t="s">
        <v>40</v>
      </c>
      <c r="S61" s="15" t="s">
        <v>40</v>
      </c>
      <c r="T61" s="15" t="s">
        <v>40</v>
      </c>
      <c r="U61" s="15" t="s">
        <v>40</v>
      </c>
      <c r="V61" s="15" t="s">
        <v>40</v>
      </c>
      <c r="W61" s="15" t="s">
        <v>40</v>
      </c>
      <c r="X61" s="15" t="s">
        <v>40</v>
      </c>
      <c r="Y61" s="15" t="s">
        <v>40</v>
      </c>
      <c r="Z61" s="15" t="s">
        <v>40</v>
      </c>
      <c r="AA61" s="15" t="s">
        <v>40</v>
      </c>
      <c r="AB61" s="15" t="s">
        <v>40</v>
      </c>
      <c r="AC61" s="15" t="s">
        <v>40</v>
      </c>
      <c r="AD61" s="15" t="s">
        <v>40</v>
      </c>
      <c r="AE61" s="15" t="s">
        <v>40</v>
      </c>
      <c r="AF61" s="15" t="s">
        <v>40</v>
      </c>
      <c r="AG61" s="15" t="s">
        <v>40</v>
      </c>
      <c r="AH61" s="15" t="s">
        <v>40</v>
      </c>
      <c r="AI61" s="15" t="s">
        <v>40</v>
      </c>
      <c r="AJ61" s="15" t="s">
        <v>40</v>
      </c>
      <c r="AK61" s="15" t="s">
        <v>40</v>
      </c>
      <c r="AL61" s="15" t="s">
        <v>40</v>
      </c>
      <c r="AM61" s="15" t="s">
        <v>40</v>
      </c>
      <c r="AN61" s="15" t="s">
        <v>40</v>
      </c>
      <c r="AO61" s="15" t="s">
        <v>40</v>
      </c>
      <c r="AP61" s="15" t="s">
        <v>40</v>
      </c>
      <c r="AQ61" s="15" t="s">
        <v>40</v>
      </c>
      <c r="AR61" s="15" t="s">
        <v>40</v>
      </c>
      <c r="AS61" s="15" t="s">
        <v>40</v>
      </c>
      <c r="AT61" s="15" t="s">
        <v>40</v>
      </c>
      <c r="AU61" s="15" t="s">
        <v>40</v>
      </c>
      <c r="AV61" s="15" t="s">
        <v>40</v>
      </c>
      <c r="AW61" s="15" t="s">
        <v>40</v>
      </c>
      <c r="AX61" s="16"/>
    </row>
    <row r="62" spans="1:50" ht="15.75" customHeight="1" x14ac:dyDescent="0.25">
      <c r="A62" s="14" t="s">
        <v>192</v>
      </c>
      <c r="B62" s="15" t="s">
        <v>40</v>
      </c>
      <c r="C62" s="15" t="s">
        <v>40</v>
      </c>
      <c r="D62" s="15" t="s">
        <v>40</v>
      </c>
      <c r="E62" s="15" t="s">
        <v>40</v>
      </c>
      <c r="F62" s="15" t="s">
        <v>40</v>
      </c>
      <c r="G62" s="15" t="s">
        <v>40</v>
      </c>
      <c r="H62" s="15" t="s">
        <v>40</v>
      </c>
      <c r="I62" s="15" t="s">
        <v>40</v>
      </c>
      <c r="J62" s="15" t="s">
        <v>40</v>
      </c>
      <c r="K62" s="15" t="s">
        <v>40</v>
      </c>
      <c r="L62" s="15" t="s">
        <v>40</v>
      </c>
      <c r="M62" s="15" t="s">
        <v>40</v>
      </c>
      <c r="N62" s="15" t="s">
        <v>40</v>
      </c>
      <c r="O62" s="15" t="s">
        <v>40</v>
      </c>
      <c r="P62" s="15" t="s">
        <v>40</v>
      </c>
      <c r="Q62" s="15" t="s">
        <v>40</v>
      </c>
      <c r="R62" s="15" t="s">
        <v>40</v>
      </c>
      <c r="S62" s="15" t="s">
        <v>40</v>
      </c>
      <c r="T62" s="15" t="s">
        <v>40</v>
      </c>
      <c r="U62" s="15" t="s">
        <v>40</v>
      </c>
      <c r="V62" s="15" t="s">
        <v>40</v>
      </c>
      <c r="W62" s="15" t="s">
        <v>40</v>
      </c>
      <c r="X62" s="15" t="s">
        <v>40</v>
      </c>
      <c r="Y62" s="15" t="s">
        <v>40</v>
      </c>
      <c r="Z62" s="15" t="s">
        <v>40</v>
      </c>
      <c r="AA62" s="15" t="s">
        <v>40</v>
      </c>
      <c r="AB62" s="15" t="s">
        <v>40</v>
      </c>
      <c r="AC62" s="15" t="s">
        <v>40</v>
      </c>
      <c r="AD62" s="15" t="s">
        <v>40</v>
      </c>
      <c r="AE62" s="15" t="s">
        <v>40</v>
      </c>
      <c r="AF62" s="15" t="s">
        <v>40</v>
      </c>
      <c r="AG62" s="15" t="s">
        <v>40</v>
      </c>
      <c r="AH62" s="15" t="s">
        <v>40</v>
      </c>
      <c r="AI62" s="15" t="s">
        <v>40</v>
      </c>
      <c r="AJ62" s="15" t="s">
        <v>40</v>
      </c>
      <c r="AK62" s="15" t="s">
        <v>40</v>
      </c>
      <c r="AL62" s="15" t="s">
        <v>40</v>
      </c>
      <c r="AM62" s="15" t="s">
        <v>40</v>
      </c>
      <c r="AN62" s="15" t="s">
        <v>40</v>
      </c>
      <c r="AO62" s="15" t="s">
        <v>40</v>
      </c>
      <c r="AP62" s="15" t="s">
        <v>40</v>
      </c>
      <c r="AQ62" s="15" t="s">
        <v>40</v>
      </c>
      <c r="AR62" s="15" t="s">
        <v>40</v>
      </c>
      <c r="AS62" s="15" t="s">
        <v>40</v>
      </c>
      <c r="AT62" s="15" t="s">
        <v>40</v>
      </c>
      <c r="AU62" s="15" t="s">
        <v>127</v>
      </c>
      <c r="AV62" s="15" t="s">
        <v>128</v>
      </c>
      <c r="AW62" s="15" t="s">
        <v>40</v>
      </c>
      <c r="AX62" s="16"/>
    </row>
    <row r="63" spans="1:50" ht="15.75" customHeight="1" x14ac:dyDescent="0.25">
      <c r="A63" s="14" t="s">
        <v>193</v>
      </c>
      <c r="B63" s="15" t="s">
        <v>40</v>
      </c>
      <c r="C63" s="15" t="s">
        <v>40</v>
      </c>
      <c r="D63" s="15" t="s">
        <v>40</v>
      </c>
      <c r="E63" s="15" t="s">
        <v>40</v>
      </c>
      <c r="F63" s="15" t="s">
        <v>40</v>
      </c>
      <c r="G63" s="15" t="s">
        <v>40</v>
      </c>
      <c r="H63" s="15" t="s">
        <v>40</v>
      </c>
      <c r="I63" s="15" t="s">
        <v>40</v>
      </c>
      <c r="J63" s="15" t="s">
        <v>40</v>
      </c>
      <c r="K63" s="15" t="s">
        <v>40</v>
      </c>
      <c r="L63" s="15" t="s">
        <v>40</v>
      </c>
      <c r="M63" s="15" t="s">
        <v>40</v>
      </c>
      <c r="N63" s="15" t="s">
        <v>40</v>
      </c>
      <c r="O63" s="15" t="s">
        <v>40</v>
      </c>
      <c r="P63" s="15" t="s">
        <v>40</v>
      </c>
      <c r="Q63" s="15" t="s">
        <v>40</v>
      </c>
      <c r="R63" s="15" t="s">
        <v>40</v>
      </c>
      <c r="S63" s="15" t="s">
        <v>40</v>
      </c>
      <c r="T63" s="15" t="s">
        <v>40</v>
      </c>
      <c r="U63" s="15" t="s">
        <v>40</v>
      </c>
      <c r="V63" s="15" t="s">
        <v>40</v>
      </c>
      <c r="W63" s="15" t="s">
        <v>40</v>
      </c>
      <c r="X63" s="15" t="s">
        <v>40</v>
      </c>
      <c r="Y63" s="15" t="s">
        <v>40</v>
      </c>
      <c r="Z63" s="15" t="s">
        <v>40</v>
      </c>
      <c r="AA63" s="15" t="s">
        <v>40</v>
      </c>
      <c r="AB63" s="15" t="s">
        <v>40</v>
      </c>
      <c r="AC63" s="15" t="s">
        <v>40</v>
      </c>
      <c r="AD63" s="15" t="s">
        <v>40</v>
      </c>
      <c r="AE63" s="15" t="s">
        <v>40</v>
      </c>
      <c r="AF63" s="15" t="s">
        <v>40</v>
      </c>
      <c r="AG63" s="15" t="s">
        <v>40</v>
      </c>
      <c r="AH63" s="15" t="s">
        <v>40</v>
      </c>
      <c r="AI63" s="15" t="s">
        <v>40</v>
      </c>
      <c r="AJ63" s="15" t="s">
        <v>40</v>
      </c>
      <c r="AK63" s="15" t="s">
        <v>124</v>
      </c>
      <c r="AL63" s="15" t="s">
        <v>40</v>
      </c>
      <c r="AM63" s="15" t="s">
        <v>40</v>
      </c>
      <c r="AN63" s="15" t="s">
        <v>40</v>
      </c>
      <c r="AO63" s="15" t="s">
        <v>40</v>
      </c>
      <c r="AP63" s="15" t="s">
        <v>40</v>
      </c>
      <c r="AQ63" s="15" t="s">
        <v>40</v>
      </c>
      <c r="AR63" s="15" t="s">
        <v>40</v>
      </c>
      <c r="AS63" s="15" t="s">
        <v>40</v>
      </c>
      <c r="AT63" s="15" t="s">
        <v>40</v>
      </c>
      <c r="AU63" s="15" t="s">
        <v>40</v>
      </c>
      <c r="AV63" s="15" t="s">
        <v>128</v>
      </c>
      <c r="AW63" s="15" t="s">
        <v>40</v>
      </c>
      <c r="AX63" s="16"/>
    </row>
    <row r="64" spans="1:50" ht="15.75" customHeight="1" x14ac:dyDescent="0.25">
      <c r="A64" s="14" t="s">
        <v>194</v>
      </c>
      <c r="B64" s="15" t="s">
        <v>40</v>
      </c>
      <c r="C64" s="15" t="s">
        <v>40</v>
      </c>
      <c r="D64" s="15" t="s">
        <v>40</v>
      </c>
      <c r="E64" s="15" t="s">
        <v>40</v>
      </c>
      <c r="F64" s="15" t="s">
        <v>40</v>
      </c>
      <c r="G64" s="15" t="s">
        <v>40</v>
      </c>
      <c r="H64" s="15" t="s">
        <v>40</v>
      </c>
      <c r="I64" s="15" t="s">
        <v>40</v>
      </c>
      <c r="J64" s="15" t="s">
        <v>40</v>
      </c>
      <c r="K64" s="15" t="s">
        <v>40</v>
      </c>
      <c r="L64" s="15" t="s">
        <v>40</v>
      </c>
      <c r="M64" s="15" t="s">
        <v>40</v>
      </c>
      <c r="N64" s="15" t="s">
        <v>40</v>
      </c>
      <c r="O64" s="15" t="s">
        <v>40</v>
      </c>
      <c r="P64" s="15" t="s">
        <v>40</v>
      </c>
      <c r="Q64" s="15" t="s">
        <v>40</v>
      </c>
      <c r="R64" s="15" t="s">
        <v>40</v>
      </c>
      <c r="S64" s="15" t="s">
        <v>40</v>
      </c>
      <c r="T64" s="15" t="s">
        <v>40</v>
      </c>
      <c r="U64" s="15" t="s">
        <v>40</v>
      </c>
      <c r="V64" s="15" t="s">
        <v>40</v>
      </c>
      <c r="W64" s="15" t="s">
        <v>40</v>
      </c>
      <c r="X64" s="15" t="s">
        <v>40</v>
      </c>
      <c r="Y64" s="15" t="s">
        <v>40</v>
      </c>
      <c r="Z64" s="15" t="s">
        <v>40</v>
      </c>
      <c r="AA64" s="15" t="s">
        <v>40</v>
      </c>
      <c r="AB64" s="15" t="s">
        <v>40</v>
      </c>
      <c r="AC64" s="15" t="s">
        <v>40</v>
      </c>
      <c r="AD64" s="15" t="s">
        <v>40</v>
      </c>
      <c r="AE64" s="15" t="s">
        <v>40</v>
      </c>
      <c r="AF64" s="15" t="s">
        <v>40</v>
      </c>
      <c r="AG64" s="15" t="s">
        <v>40</v>
      </c>
      <c r="AH64" s="15" t="s">
        <v>40</v>
      </c>
      <c r="AI64" s="15" t="s">
        <v>40</v>
      </c>
      <c r="AJ64" s="15" t="s">
        <v>40</v>
      </c>
      <c r="AK64" s="15" t="s">
        <v>40</v>
      </c>
      <c r="AL64" s="15" t="s">
        <v>40</v>
      </c>
      <c r="AM64" s="15" t="s">
        <v>40</v>
      </c>
      <c r="AN64" s="15" t="s">
        <v>40</v>
      </c>
      <c r="AO64" s="15" t="s">
        <v>40</v>
      </c>
      <c r="AP64" s="15" t="s">
        <v>40</v>
      </c>
      <c r="AQ64" s="15" t="s">
        <v>40</v>
      </c>
      <c r="AR64" s="15" t="s">
        <v>40</v>
      </c>
      <c r="AS64" s="15" t="s">
        <v>40</v>
      </c>
      <c r="AT64" s="15" t="s">
        <v>40</v>
      </c>
      <c r="AU64" s="15" t="s">
        <v>40</v>
      </c>
      <c r="AV64" s="15" t="s">
        <v>128</v>
      </c>
      <c r="AW64" s="15" t="s">
        <v>40</v>
      </c>
      <c r="AX64" s="16"/>
    </row>
    <row r="65" spans="1:50" ht="15.75" customHeight="1" x14ac:dyDescent="0.25">
      <c r="A65" s="14" t="s">
        <v>195</v>
      </c>
      <c r="B65" s="15" t="s">
        <v>40</v>
      </c>
      <c r="C65" s="15" t="s">
        <v>40</v>
      </c>
      <c r="D65" s="15" t="s">
        <v>40</v>
      </c>
      <c r="E65" s="15" t="s">
        <v>40</v>
      </c>
      <c r="F65" s="15" t="s">
        <v>40</v>
      </c>
      <c r="G65" s="15" t="s">
        <v>40</v>
      </c>
      <c r="H65" s="15" t="s">
        <v>40</v>
      </c>
      <c r="I65" s="15" t="s">
        <v>40</v>
      </c>
      <c r="J65" s="15" t="s">
        <v>40</v>
      </c>
      <c r="K65" s="15" t="s">
        <v>40</v>
      </c>
      <c r="L65" s="15" t="s">
        <v>40</v>
      </c>
      <c r="M65" s="15" t="s">
        <v>40</v>
      </c>
      <c r="N65" s="15" t="s">
        <v>40</v>
      </c>
      <c r="O65" s="15" t="s">
        <v>40</v>
      </c>
      <c r="P65" s="15" t="s">
        <v>40</v>
      </c>
      <c r="Q65" s="15" t="s">
        <v>40</v>
      </c>
      <c r="R65" s="15" t="s">
        <v>40</v>
      </c>
      <c r="S65" s="15" t="s">
        <v>40</v>
      </c>
      <c r="T65" s="15" t="s">
        <v>40</v>
      </c>
      <c r="U65" s="15" t="s">
        <v>40</v>
      </c>
      <c r="V65" s="15" t="s">
        <v>40</v>
      </c>
      <c r="W65" s="15" t="s">
        <v>40</v>
      </c>
      <c r="X65" s="15" t="s">
        <v>40</v>
      </c>
      <c r="Y65" s="15" t="s">
        <v>40</v>
      </c>
      <c r="Z65" s="15" t="s">
        <v>40</v>
      </c>
      <c r="AA65" s="15" t="s">
        <v>40</v>
      </c>
      <c r="AB65" s="15" t="s">
        <v>40</v>
      </c>
      <c r="AC65" s="15" t="s">
        <v>40</v>
      </c>
      <c r="AD65" s="15" t="s">
        <v>40</v>
      </c>
      <c r="AE65" s="15" t="s">
        <v>40</v>
      </c>
      <c r="AF65" s="15" t="s">
        <v>40</v>
      </c>
      <c r="AG65" s="15" t="s">
        <v>40</v>
      </c>
      <c r="AH65" s="15" t="s">
        <v>40</v>
      </c>
      <c r="AI65" s="15" t="s">
        <v>40</v>
      </c>
      <c r="AJ65" s="15" t="s">
        <v>40</v>
      </c>
      <c r="AK65" s="15" t="s">
        <v>40</v>
      </c>
      <c r="AL65" s="15" t="s">
        <v>40</v>
      </c>
      <c r="AM65" s="15" t="s">
        <v>40</v>
      </c>
      <c r="AN65" s="15" t="s">
        <v>40</v>
      </c>
      <c r="AO65" s="15" t="s">
        <v>40</v>
      </c>
      <c r="AP65" s="15" t="s">
        <v>40</v>
      </c>
      <c r="AQ65" s="15" t="s">
        <v>40</v>
      </c>
      <c r="AR65" s="15" t="s">
        <v>40</v>
      </c>
      <c r="AS65" s="15" t="s">
        <v>40</v>
      </c>
      <c r="AT65" s="15" t="s">
        <v>40</v>
      </c>
      <c r="AU65" s="15" t="s">
        <v>40</v>
      </c>
      <c r="AV65" s="15" t="s">
        <v>128</v>
      </c>
      <c r="AW65" s="15" t="s">
        <v>40</v>
      </c>
      <c r="AX65" s="16"/>
    </row>
    <row r="66" spans="1:50" ht="15.75" customHeight="1" x14ac:dyDescent="0.25">
      <c r="A66" s="14" t="s">
        <v>196</v>
      </c>
      <c r="B66" s="15" t="s">
        <v>40</v>
      </c>
      <c r="C66" s="15" t="s">
        <v>40</v>
      </c>
      <c r="D66" s="15" t="s">
        <v>40</v>
      </c>
      <c r="E66" s="15" t="s">
        <v>40</v>
      </c>
      <c r="F66" s="15" t="s">
        <v>40</v>
      </c>
      <c r="G66" s="15" t="s">
        <v>40</v>
      </c>
      <c r="H66" s="15" t="s">
        <v>40</v>
      </c>
      <c r="I66" s="15" t="s">
        <v>40</v>
      </c>
      <c r="J66" s="15" t="s">
        <v>40</v>
      </c>
      <c r="K66" s="15" t="s">
        <v>40</v>
      </c>
      <c r="L66" s="15" t="s">
        <v>40</v>
      </c>
      <c r="M66" s="15" t="s">
        <v>40</v>
      </c>
      <c r="N66" s="15" t="s">
        <v>40</v>
      </c>
      <c r="O66" s="15" t="s">
        <v>40</v>
      </c>
      <c r="P66" s="15" t="s">
        <v>40</v>
      </c>
      <c r="Q66" s="15" t="s">
        <v>40</v>
      </c>
      <c r="R66" s="15" t="s">
        <v>40</v>
      </c>
      <c r="S66" s="15" t="s">
        <v>40</v>
      </c>
      <c r="T66" s="15" t="s">
        <v>40</v>
      </c>
      <c r="U66" s="15" t="s">
        <v>40</v>
      </c>
      <c r="V66" s="15" t="s">
        <v>40</v>
      </c>
      <c r="W66" s="15" t="s">
        <v>40</v>
      </c>
      <c r="X66" s="15" t="s">
        <v>40</v>
      </c>
      <c r="Y66" s="15" t="s">
        <v>40</v>
      </c>
      <c r="Z66" s="15" t="s">
        <v>40</v>
      </c>
      <c r="AA66" s="15" t="s">
        <v>40</v>
      </c>
      <c r="AB66" s="15" t="s">
        <v>40</v>
      </c>
      <c r="AC66" s="15" t="s">
        <v>40</v>
      </c>
      <c r="AD66" s="15" t="s">
        <v>40</v>
      </c>
      <c r="AE66" s="15" t="s">
        <v>40</v>
      </c>
      <c r="AF66" s="15" t="s">
        <v>40</v>
      </c>
      <c r="AG66" s="15" t="s">
        <v>40</v>
      </c>
      <c r="AH66" s="15" t="s">
        <v>40</v>
      </c>
      <c r="AI66" s="15" t="s">
        <v>40</v>
      </c>
      <c r="AJ66" s="15" t="s">
        <v>40</v>
      </c>
      <c r="AK66" s="15" t="s">
        <v>124</v>
      </c>
      <c r="AL66" s="15" t="s">
        <v>40</v>
      </c>
      <c r="AM66" s="15" t="s">
        <v>40</v>
      </c>
      <c r="AN66" s="15" t="s">
        <v>40</v>
      </c>
      <c r="AO66" s="15" t="s">
        <v>40</v>
      </c>
      <c r="AP66" s="15" t="s">
        <v>40</v>
      </c>
      <c r="AQ66" s="15" t="s">
        <v>40</v>
      </c>
      <c r="AR66" s="15" t="s">
        <v>40</v>
      </c>
      <c r="AS66" s="15" t="s">
        <v>40</v>
      </c>
      <c r="AT66" s="15" t="s">
        <v>40</v>
      </c>
      <c r="AU66" s="15" t="s">
        <v>127</v>
      </c>
      <c r="AV66" s="15" t="s">
        <v>128</v>
      </c>
      <c r="AW66" s="15" t="s">
        <v>40</v>
      </c>
      <c r="AX66" s="16"/>
    </row>
    <row r="67" spans="1:50" ht="15.75" customHeight="1" x14ac:dyDescent="0.25">
      <c r="A67" s="14" t="s">
        <v>197</v>
      </c>
      <c r="B67" s="15" t="s">
        <v>40</v>
      </c>
      <c r="C67" s="15" t="s">
        <v>40</v>
      </c>
      <c r="D67" s="15" t="s">
        <v>40</v>
      </c>
      <c r="E67" s="15" t="s">
        <v>40</v>
      </c>
      <c r="F67" s="15" t="s">
        <v>40</v>
      </c>
      <c r="G67" s="15" t="s">
        <v>40</v>
      </c>
      <c r="H67" s="15" t="s">
        <v>40</v>
      </c>
      <c r="I67" s="15" t="s">
        <v>40</v>
      </c>
      <c r="J67" s="15" t="s">
        <v>40</v>
      </c>
      <c r="K67" s="15" t="s">
        <v>40</v>
      </c>
      <c r="L67" s="15" t="s">
        <v>40</v>
      </c>
      <c r="M67" s="15" t="s">
        <v>40</v>
      </c>
      <c r="N67" s="15" t="s">
        <v>40</v>
      </c>
      <c r="O67" s="15" t="s">
        <v>40</v>
      </c>
      <c r="P67" s="15" t="s">
        <v>40</v>
      </c>
      <c r="Q67" s="15" t="s">
        <v>40</v>
      </c>
      <c r="R67" s="15" t="s">
        <v>40</v>
      </c>
      <c r="S67" s="15" t="s">
        <v>40</v>
      </c>
      <c r="T67" s="15" t="s">
        <v>40</v>
      </c>
      <c r="U67" s="15" t="s">
        <v>40</v>
      </c>
      <c r="V67" s="15" t="s">
        <v>40</v>
      </c>
      <c r="W67" s="15" t="s">
        <v>40</v>
      </c>
      <c r="X67" s="15" t="s">
        <v>40</v>
      </c>
      <c r="Y67" s="15" t="s">
        <v>40</v>
      </c>
      <c r="Z67" s="15" t="s">
        <v>40</v>
      </c>
      <c r="AA67" s="15" t="s">
        <v>40</v>
      </c>
      <c r="AB67" s="15" t="s">
        <v>40</v>
      </c>
      <c r="AC67" s="15" t="s">
        <v>40</v>
      </c>
      <c r="AD67" s="15" t="s">
        <v>40</v>
      </c>
      <c r="AE67" s="15" t="s">
        <v>40</v>
      </c>
      <c r="AF67" s="15" t="s">
        <v>40</v>
      </c>
      <c r="AG67" s="15" t="s">
        <v>40</v>
      </c>
      <c r="AH67" s="15" t="s">
        <v>40</v>
      </c>
      <c r="AI67" s="15" t="s">
        <v>40</v>
      </c>
      <c r="AJ67" s="15" t="s">
        <v>40</v>
      </c>
      <c r="AK67" s="15" t="s">
        <v>40</v>
      </c>
      <c r="AL67" s="15" t="s">
        <v>40</v>
      </c>
      <c r="AM67" s="15" t="s">
        <v>40</v>
      </c>
      <c r="AN67" s="15" t="s">
        <v>40</v>
      </c>
      <c r="AO67" s="15" t="s">
        <v>40</v>
      </c>
      <c r="AP67" s="15" t="s">
        <v>40</v>
      </c>
      <c r="AQ67" s="15" t="s">
        <v>40</v>
      </c>
      <c r="AR67" s="15" t="s">
        <v>40</v>
      </c>
      <c r="AS67" s="15" t="s">
        <v>40</v>
      </c>
      <c r="AT67" s="15" t="s">
        <v>40</v>
      </c>
      <c r="AU67" s="15" t="s">
        <v>127</v>
      </c>
      <c r="AV67" s="15" t="s">
        <v>128</v>
      </c>
      <c r="AW67" s="15" t="s">
        <v>40</v>
      </c>
      <c r="AX67" s="16"/>
    </row>
    <row r="68" spans="1:50" ht="15.75" customHeight="1" x14ac:dyDescent="0.25">
      <c r="A68" s="14" t="s">
        <v>198</v>
      </c>
      <c r="B68" s="15" t="s">
        <v>40</v>
      </c>
      <c r="C68" s="15" t="s">
        <v>40</v>
      </c>
      <c r="D68" s="15" t="s">
        <v>40</v>
      </c>
      <c r="E68" s="15" t="s">
        <v>40</v>
      </c>
      <c r="F68" s="15" t="s">
        <v>40</v>
      </c>
      <c r="G68" s="15" t="s">
        <v>40</v>
      </c>
      <c r="H68" s="15" t="s">
        <v>40</v>
      </c>
      <c r="I68" s="15" t="s">
        <v>40</v>
      </c>
      <c r="J68" s="15" t="s">
        <v>40</v>
      </c>
      <c r="K68" s="15" t="s">
        <v>40</v>
      </c>
      <c r="L68" s="15" t="s">
        <v>40</v>
      </c>
      <c r="M68" s="15" t="s">
        <v>40</v>
      </c>
      <c r="N68" s="15" t="s">
        <v>40</v>
      </c>
      <c r="O68" s="15" t="s">
        <v>40</v>
      </c>
      <c r="P68" s="15" t="s">
        <v>40</v>
      </c>
      <c r="Q68" s="15" t="s">
        <v>40</v>
      </c>
      <c r="R68" s="15" t="s">
        <v>40</v>
      </c>
      <c r="S68" s="15" t="s">
        <v>40</v>
      </c>
      <c r="T68" s="15" t="s">
        <v>40</v>
      </c>
      <c r="U68" s="15" t="s">
        <v>40</v>
      </c>
      <c r="V68" s="15" t="s">
        <v>40</v>
      </c>
      <c r="W68" s="15" t="s">
        <v>40</v>
      </c>
      <c r="X68" s="15" t="s">
        <v>40</v>
      </c>
      <c r="Y68" s="15" t="s">
        <v>40</v>
      </c>
      <c r="Z68" s="15" t="s">
        <v>40</v>
      </c>
      <c r="AA68" s="15" t="s">
        <v>40</v>
      </c>
      <c r="AB68" s="15" t="s">
        <v>40</v>
      </c>
      <c r="AC68" s="15" t="s">
        <v>40</v>
      </c>
      <c r="AD68" s="15" t="s">
        <v>40</v>
      </c>
      <c r="AE68" s="15" t="s">
        <v>40</v>
      </c>
      <c r="AF68" s="15" t="s">
        <v>40</v>
      </c>
      <c r="AG68" s="15" t="s">
        <v>40</v>
      </c>
      <c r="AH68" s="15" t="s">
        <v>40</v>
      </c>
      <c r="AI68" s="15" t="s">
        <v>40</v>
      </c>
      <c r="AJ68" s="15" t="s">
        <v>40</v>
      </c>
      <c r="AK68" s="15" t="s">
        <v>40</v>
      </c>
      <c r="AL68" s="15" t="s">
        <v>40</v>
      </c>
      <c r="AM68" s="15" t="s">
        <v>40</v>
      </c>
      <c r="AN68" s="15" t="s">
        <v>40</v>
      </c>
      <c r="AO68" s="15" t="s">
        <v>40</v>
      </c>
      <c r="AP68" s="15" t="s">
        <v>40</v>
      </c>
      <c r="AQ68" s="15" t="s">
        <v>40</v>
      </c>
      <c r="AR68" s="15" t="s">
        <v>40</v>
      </c>
      <c r="AS68" s="15" t="s">
        <v>40</v>
      </c>
      <c r="AT68" s="15" t="s">
        <v>40</v>
      </c>
      <c r="AU68" s="15" t="s">
        <v>127</v>
      </c>
      <c r="AV68" s="15" t="s">
        <v>128</v>
      </c>
      <c r="AW68" s="15" t="s">
        <v>40</v>
      </c>
      <c r="AX68" s="16"/>
    </row>
    <row r="69" spans="1:50" ht="15.75" customHeight="1" x14ac:dyDescent="0.25">
      <c r="A69" s="14" t="s">
        <v>199</v>
      </c>
      <c r="B69" s="15" t="s">
        <v>40</v>
      </c>
      <c r="C69" s="15" t="s">
        <v>40</v>
      </c>
      <c r="D69" s="15" t="s">
        <v>40</v>
      </c>
      <c r="E69" s="15" t="s">
        <v>40</v>
      </c>
      <c r="F69" s="15" t="s">
        <v>40</v>
      </c>
      <c r="G69" s="15" t="s">
        <v>40</v>
      </c>
      <c r="H69" s="15" t="s">
        <v>40</v>
      </c>
      <c r="I69" s="15" t="s">
        <v>40</v>
      </c>
      <c r="J69" s="15" t="s">
        <v>40</v>
      </c>
      <c r="K69" s="15" t="s">
        <v>40</v>
      </c>
      <c r="L69" s="15" t="s">
        <v>40</v>
      </c>
      <c r="M69" s="15" t="s">
        <v>40</v>
      </c>
      <c r="N69" s="15" t="s">
        <v>40</v>
      </c>
      <c r="O69" s="15" t="s">
        <v>40</v>
      </c>
      <c r="P69" s="15" t="s">
        <v>40</v>
      </c>
      <c r="Q69" s="15" t="s">
        <v>40</v>
      </c>
      <c r="R69" s="15" t="s">
        <v>40</v>
      </c>
      <c r="S69" s="15" t="s">
        <v>40</v>
      </c>
      <c r="T69" s="15" t="s">
        <v>40</v>
      </c>
      <c r="U69" s="15" t="s">
        <v>40</v>
      </c>
      <c r="V69" s="15" t="s">
        <v>40</v>
      </c>
      <c r="W69" s="15" t="s">
        <v>40</v>
      </c>
      <c r="X69" s="15" t="s">
        <v>40</v>
      </c>
      <c r="Y69" s="15" t="s">
        <v>40</v>
      </c>
      <c r="Z69" s="15" t="s">
        <v>40</v>
      </c>
      <c r="AA69" s="15" t="s">
        <v>40</v>
      </c>
      <c r="AB69" s="15" t="s">
        <v>40</v>
      </c>
      <c r="AC69" s="15" t="s">
        <v>40</v>
      </c>
      <c r="AD69" s="15" t="s">
        <v>40</v>
      </c>
      <c r="AE69" s="15" t="s">
        <v>40</v>
      </c>
      <c r="AF69" s="15" t="s">
        <v>40</v>
      </c>
      <c r="AG69" s="15" t="s">
        <v>40</v>
      </c>
      <c r="AH69" s="15" t="s">
        <v>40</v>
      </c>
      <c r="AI69" s="15" t="s">
        <v>40</v>
      </c>
      <c r="AJ69" s="15" t="s">
        <v>40</v>
      </c>
      <c r="AK69" s="15" t="s">
        <v>40</v>
      </c>
      <c r="AL69" s="15" t="s">
        <v>40</v>
      </c>
      <c r="AM69" s="15" t="s">
        <v>40</v>
      </c>
      <c r="AN69" s="15" t="s">
        <v>40</v>
      </c>
      <c r="AO69" s="15" t="s">
        <v>40</v>
      </c>
      <c r="AP69" s="15" t="s">
        <v>40</v>
      </c>
      <c r="AQ69" s="15" t="s">
        <v>40</v>
      </c>
      <c r="AR69" s="15" t="s">
        <v>40</v>
      </c>
      <c r="AS69" s="15" t="s">
        <v>40</v>
      </c>
      <c r="AT69" s="15" t="s">
        <v>40</v>
      </c>
      <c r="AU69" s="15" t="s">
        <v>40</v>
      </c>
      <c r="AV69" s="15" t="s">
        <v>128</v>
      </c>
      <c r="AW69" s="15" t="s">
        <v>40</v>
      </c>
      <c r="AX69" s="16"/>
    </row>
    <row r="70" spans="1:50" ht="15.75" customHeight="1" x14ac:dyDescent="0.25">
      <c r="A70" s="14" t="s">
        <v>200</v>
      </c>
      <c r="B70" s="15" t="s">
        <v>40</v>
      </c>
      <c r="C70" s="15" t="s">
        <v>40</v>
      </c>
      <c r="D70" s="15" t="s">
        <v>40</v>
      </c>
      <c r="E70" s="15" t="s">
        <v>40</v>
      </c>
      <c r="F70" s="15" t="s">
        <v>40</v>
      </c>
      <c r="G70" s="15" t="s">
        <v>40</v>
      </c>
      <c r="H70" s="15" t="s">
        <v>40</v>
      </c>
      <c r="I70" s="15" t="s">
        <v>40</v>
      </c>
      <c r="J70" s="15" t="s">
        <v>40</v>
      </c>
      <c r="K70" s="15" t="s">
        <v>40</v>
      </c>
      <c r="L70" s="15" t="s">
        <v>40</v>
      </c>
      <c r="M70" s="15" t="s">
        <v>40</v>
      </c>
      <c r="N70" s="15" t="s">
        <v>40</v>
      </c>
      <c r="O70" s="15" t="s">
        <v>40</v>
      </c>
      <c r="P70" s="15" t="s">
        <v>40</v>
      </c>
      <c r="Q70" s="15" t="s">
        <v>40</v>
      </c>
      <c r="R70" s="15" t="s">
        <v>40</v>
      </c>
      <c r="S70" s="15" t="s">
        <v>40</v>
      </c>
      <c r="T70" s="15" t="s">
        <v>40</v>
      </c>
      <c r="U70" s="15" t="s">
        <v>40</v>
      </c>
      <c r="V70" s="15" t="s">
        <v>40</v>
      </c>
      <c r="W70" s="15" t="s">
        <v>40</v>
      </c>
      <c r="X70" s="15" t="s">
        <v>40</v>
      </c>
      <c r="Y70" s="15" t="s">
        <v>40</v>
      </c>
      <c r="Z70" s="15" t="s">
        <v>40</v>
      </c>
      <c r="AA70" s="15" t="s">
        <v>40</v>
      </c>
      <c r="AB70" s="15" t="s">
        <v>40</v>
      </c>
      <c r="AC70" s="15" t="s">
        <v>40</v>
      </c>
      <c r="AD70" s="15" t="s">
        <v>40</v>
      </c>
      <c r="AE70" s="15" t="s">
        <v>40</v>
      </c>
      <c r="AF70" s="15" t="s">
        <v>40</v>
      </c>
      <c r="AG70" s="15" t="s">
        <v>40</v>
      </c>
      <c r="AH70" s="15" t="s">
        <v>40</v>
      </c>
      <c r="AI70" s="15" t="s">
        <v>40</v>
      </c>
      <c r="AJ70" s="15" t="s">
        <v>40</v>
      </c>
      <c r="AK70" s="15" t="s">
        <v>40</v>
      </c>
      <c r="AL70" s="15" t="s">
        <v>40</v>
      </c>
      <c r="AM70" s="15" t="s">
        <v>40</v>
      </c>
      <c r="AN70" s="15" t="s">
        <v>40</v>
      </c>
      <c r="AO70" s="15" t="s">
        <v>40</v>
      </c>
      <c r="AP70" s="15" t="s">
        <v>40</v>
      </c>
      <c r="AQ70" s="15" t="s">
        <v>40</v>
      </c>
      <c r="AR70" s="15" t="s">
        <v>40</v>
      </c>
      <c r="AS70" s="15" t="s">
        <v>40</v>
      </c>
      <c r="AT70" s="15" t="s">
        <v>40</v>
      </c>
      <c r="AU70" s="15" t="s">
        <v>127</v>
      </c>
      <c r="AV70" s="15" t="s">
        <v>128</v>
      </c>
      <c r="AW70" s="15" t="s">
        <v>40</v>
      </c>
      <c r="AX70" s="16"/>
    </row>
    <row r="71" spans="1:50" ht="15.75" customHeight="1" x14ac:dyDescent="0.25">
      <c r="A71" s="14" t="s">
        <v>201</v>
      </c>
      <c r="B71" s="15" t="s">
        <v>40</v>
      </c>
      <c r="C71" s="15" t="s">
        <v>40</v>
      </c>
      <c r="D71" s="15" t="s">
        <v>40</v>
      </c>
      <c r="E71" s="15" t="s">
        <v>40</v>
      </c>
      <c r="F71" s="15" t="s">
        <v>40</v>
      </c>
      <c r="G71" s="15" t="s">
        <v>40</v>
      </c>
      <c r="H71" s="15" t="s">
        <v>40</v>
      </c>
      <c r="I71" s="15" t="s">
        <v>40</v>
      </c>
      <c r="J71" s="15" t="s">
        <v>40</v>
      </c>
      <c r="K71" s="15" t="s">
        <v>40</v>
      </c>
      <c r="L71" s="15" t="s">
        <v>40</v>
      </c>
      <c r="M71" s="15" t="s">
        <v>40</v>
      </c>
      <c r="N71" s="15" t="s">
        <v>40</v>
      </c>
      <c r="O71" s="15" t="s">
        <v>40</v>
      </c>
      <c r="P71" s="15" t="s">
        <v>40</v>
      </c>
      <c r="Q71" s="15" t="s">
        <v>40</v>
      </c>
      <c r="R71" s="15" t="s">
        <v>40</v>
      </c>
      <c r="S71" s="15" t="s">
        <v>40</v>
      </c>
      <c r="T71" s="15" t="s">
        <v>40</v>
      </c>
      <c r="U71" s="15" t="s">
        <v>40</v>
      </c>
      <c r="V71" s="15" t="s">
        <v>40</v>
      </c>
      <c r="W71" s="15" t="s">
        <v>40</v>
      </c>
      <c r="X71" s="15" t="s">
        <v>40</v>
      </c>
      <c r="Y71" s="15" t="s">
        <v>40</v>
      </c>
      <c r="Z71" s="15" t="s">
        <v>40</v>
      </c>
      <c r="AA71" s="15" t="s">
        <v>40</v>
      </c>
      <c r="AB71" s="15" t="s">
        <v>40</v>
      </c>
      <c r="AC71" s="15" t="s">
        <v>40</v>
      </c>
      <c r="AD71" s="15" t="s">
        <v>40</v>
      </c>
      <c r="AE71" s="15" t="s">
        <v>40</v>
      </c>
      <c r="AF71" s="15" t="s">
        <v>40</v>
      </c>
      <c r="AG71" s="15" t="s">
        <v>40</v>
      </c>
      <c r="AH71" s="15" t="s">
        <v>40</v>
      </c>
      <c r="AI71" s="15" t="s">
        <v>40</v>
      </c>
      <c r="AJ71" s="15" t="s">
        <v>40</v>
      </c>
      <c r="AK71" s="15" t="s">
        <v>40</v>
      </c>
      <c r="AL71" s="15" t="s">
        <v>40</v>
      </c>
      <c r="AM71" s="15" t="s">
        <v>40</v>
      </c>
      <c r="AN71" s="15" t="s">
        <v>40</v>
      </c>
      <c r="AO71" s="15" t="s">
        <v>40</v>
      </c>
      <c r="AP71" s="15" t="s">
        <v>40</v>
      </c>
      <c r="AQ71" s="15" t="s">
        <v>40</v>
      </c>
      <c r="AR71" s="15" t="s">
        <v>40</v>
      </c>
      <c r="AS71" s="15" t="s">
        <v>40</v>
      </c>
      <c r="AT71" s="15" t="s">
        <v>40</v>
      </c>
      <c r="AU71" s="15" t="s">
        <v>40</v>
      </c>
      <c r="AV71" s="15" t="s">
        <v>128</v>
      </c>
      <c r="AW71" s="15" t="s">
        <v>40</v>
      </c>
      <c r="AX71" s="16"/>
    </row>
    <row r="72" spans="1:50" ht="15.75" customHeight="1" x14ac:dyDescent="0.25">
      <c r="A72" s="14" t="s">
        <v>202</v>
      </c>
      <c r="B72" s="15" t="s">
        <v>40</v>
      </c>
      <c r="C72" s="15" t="s">
        <v>40</v>
      </c>
      <c r="D72" s="15" t="s">
        <v>40</v>
      </c>
      <c r="E72" s="15" t="s">
        <v>40</v>
      </c>
      <c r="F72" s="15" t="s">
        <v>40</v>
      </c>
      <c r="G72" s="15" t="s">
        <v>40</v>
      </c>
      <c r="H72" s="15" t="s">
        <v>40</v>
      </c>
      <c r="I72" s="15" t="s">
        <v>40</v>
      </c>
      <c r="J72" s="15" t="s">
        <v>40</v>
      </c>
      <c r="K72" s="15" t="s">
        <v>40</v>
      </c>
      <c r="L72" s="15" t="s">
        <v>40</v>
      </c>
      <c r="M72" s="15" t="s">
        <v>40</v>
      </c>
      <c r="N72" s="15" t="s">
        <v>40</v>
      </c>
      <c r="O72" s="15" t="s">
        <v>40</v>
      </c>
      <c r="P72" s="15" t="s">
        <v>40</v>
      </c>
      <c r="Q72" s="15" t="s">
        <v>40</v>
      </c>
      <c r="R72" s="15" t="s">
        <v>40</v>
      </c>
      <c r="S72" s="15" t="s">
        <v>40</v>
      </c>
      <c r="T72" s="15" t="s">
        <v>40</v>
      </c>
      <c r="U72" s="15" t="s">
        <v>40</v>
      </c>
      <c r="V72" s="15" t="s">
        <v>40</v>
      </c>
      <c r="W72" s="15" t="s">
        <v>40</v>
      </c>
      <c r="X72" s="15" t="s">
        <v>40</v>
      </c>
      <c r="Y72" s="15" t="s">
        <v>40</v>
      </c>
      <c r="Z72" s="15" t="s">
        <v>40</v>
      </c>
      <c r="AA72" s="15" t="s">
        <v>40</v>
      </c>
      <c r="AB72" s="15" t="s">
        <v>40</v>
      </c>
      <c r="AC72" s="15" t="s">
        <v>40</v>
      </c>
      <c r="AD72" s="15" t="s">
        <v>40</v>
      </c>
      <c r="AE72" s="15" t="s">
        <v>40</v>
      </c>
      <c r="AF72" s="15" t="s">
        <v>40</v>
      </c>
      <c r="AG72" s="15" t="s">
        <v>40</v>
      </c>
      <c r="AH72" s="15" t="s">
        <v>40</v>
      </c>
      <c r="AI72" s="15" t="s">
        <v>40</v>
      </c>
      <c r="AJ72" s="15" t="s">
        <v>40</v>
      </c>
      <c r="AK72" s="15" t="s">
        <v>40</v>
      </c>
      <c r="AL72" s="15" t="s">
        <v>40</v>
      </c>
      <c r="AM72" s="15" t="s">
        <v>40</v>
      </c>
      <c r="AN72" s="15" t="s">
        <v>40</v>
      </c>
      <c r="AO72" s="15" t="s">
        <v>40</v>
      </c>
      <c r="AP72" s="15" t="s">
        <v>40</v>
      </c>
      <c r="AQ72" s="15" t="s">
        <v>40</v>
      </c>
      <c r="AR72" s="15" t="s">
        <v>40</v>
      </c>
      <c r="AS72" s="15" t="s">
        <v>40</v>
      </c>
      <c r="AT72" s="15" t="s">
        <v>40</v>
      </c>
      <c r="AU72" s="15" t="s">
        <v>127</v>
      </c>
      <c r="AV72" s="15" t="s">
        <v>128</v>
      </c>
      <c r="AW72" s="15" t="s">
        <v>40</v>
      </c>
      <c r="AX72" s="16"/>
    </row>
    <row r="73" spans="1:50" ht="15.75" customHeight="1" x14ac:dyDescent="0.25">
      <c r="A73" s="14" t="s">
        <v>203</v>
      </c>
      <c r="B73" s="15" t="s">
        <v>40</v>
      </c>
      <c r="C73" s="15" t="s">
        <v>40</v>
      </c>
      <c r="D73" s="15" t="s">
        <v>40</v>
      </c>
      <c r="E73" s="15" t="s">
        <v>40</v>
      </c>
      <c r="F73" s="15" t="s">
        <v>40</v>
      </c>
      <c r="G73" s="15" t="s">
        <v>40</v>
      </c>
      <c r="H73" s="15" t="s">
        <v>40</v>
      </c>
      <c r="I73" s="15" t="s">
        <v>40</v>
      </c>
      <c r="J73" s="15" t="s">
        <v>40</v>
      </c>
      <c r="K73" s="15" t="s">
        <v>40</v>
      </c>
      <c r="L73" s="15" t="s">
        <v>40</v>
      </c>
      <c r="M73" s="15" t="s">
        <v>40</v>
      </c>
      <c r="N73" s="15" t="s">
        <v>40</v>
      </c>
      <c r="O73" s="15" t="s">
        <v>40</v>
      </c>
      <c r="P73" s="15" t="s">
        <v>40</v>
      </c>
      <c r="Q73" s="15" t="s">
        <v>40</v>
      </c>
      <c r="R73" s="15" t="s">
        <v>40</v>
      </c>
      <c r="S73" s="15" t="s">
        <v>40</v>
      </c>
      <c r="T73" s="15" t="s">
        <v>40</v>
      </c>
      <c r="U73" s="15" t="s">
        <v>40</v>
      </c>
      <c r="V73" s="15" t="s">
        <v>40</v>
      </c>
      <c r="W73" s="15" t="s">
        <v>40</v>
      </c>
      <c r="X73" s="15" t="s">
        <v>40</v>
      </c>
      <c r="Y73" s="15" t="s">
        <v>40</v>
      </c>
      <c r="Z73" s="15" t="s">
        <v>40</v>
      </c>
      <c r="AA73" s="15" t="s">
        <v>40</v>
      </c>
      <c r="AB73" s="15" t="s">
        <v>40</v>
      </c>
      <c r="AC73" s="15" t="s">
        <v>40</v>
      </c>
      <c r="AD73" s="15" t="s">
        <v>40</v>
      </c>
      <c r="AE73" s="15" t="s">
        <v>40</v>
      </c>
      <c r="AF73" s="15" t="s">
        <v>40</v>
      </c>
      <c r="AG73" s="15" t="s">
        <v>40</v>
      </c>
      <c r="AH73" s="15" t="s">
        <v>40</v>
      </c>
      <c r="AI73" s="15" t="s">
        <v>40</v>
      </c>
      <c r="AJ73" s="15" t="s">
        <v>40</v>
      </c>
      <c r="AK73" s="15" t="s">
        <v>40</v>
      </c>
      <c r="AL73" s="15" t="s">
        <v>40</v>
      </c>
      <c r="AM73" s="15" t="s">
        <v>40</v>
      </c>
      <c r="AN73" s="15" t="s">
        <v>40</v>
      </c>
      <c r="AO73" s="15" t="s">
        <v>40</v>
      </c>
      <c r="AP73" s="15" t="s">
        <v>40</v>
      </c>
      <c r="AQ73" s="15" t="s">
        <v>40</v>
      </c>
      <c r="AR73" s="15" t="s">
        <v>40</v>
      </c>
      <c r="AS73" s="15" t="s">
        <v>40</v>
      </c>
      <c r="AT73" s="15" t="s">
        <v>40</v>
      </c>
      <c r="AU73" s="15" t="s">
        <v>127</v>
      </c>
      <c r="AV73" s="15" t="s">
        <v>128</v>
      </c>
      <c r="AW73" s="15" t="s">
        <v>40</v>
      </c>
      <c r="AX73" s="16"/>
    </row>
    <row r="74" spans="1:50" ht="15.75" customHeight="1" x14ac:dyDescent="0.25">
      <c r="A74" s="14" t="s">
        <v>204</v>
      </c>
      <c r="B74" s="15" t="s">
        <v>40</v>
      </c>
      <c r="C74" s="15" t="s">
        <v>40</v>
      </c>
      <c r="D74" s="15" t="s">
        <v>40</v>
      </c>
      <c r="E74" s="15" t="s">
        <v>40</v>
      </c>
      <c r="F74" s="15" t="s">
        <v>40</v>
      </c>
      <c r="G74" s="15" t="s">
        <v>40</v>
      </c>
      <c r="H74" s="15" t="s">
        <v>40</v>
      </c>
      <c r="I74" s="15" t="s">
        <v>40</v>
      </c>
      <c r="J74" s="15" t="s">
        <v>40</v>
      </c>
      <c r="K74" s="15" t="s">
        <v>40</v>
      </c>
      <c r="L74" s="15" t="s">
        <v>40</v>
      </c>
      <c r="M74" s="15" t="s">
        <v>40</v>
      </c>
      <c r="N74" s="15" t="s">
        <v>40</v>
      </c>
      <c r="O74" s="15" t="s">
        <v>40</v>
      </c>
      <c r="P74" s="15" t="s">
        <v>40</v>
      </c>
      <c r="Q74" s="15" t="s">
        <v>40</v>
      </c>
      <c r="R74" s="15" t="s">
        <v>40</v>
      </c>
      <c r="S74" s="15" t="s">
        <v>40</v>
      </c>
      <c r="T74" s="15" t="s">
        <v>40</v>
      </c>
      <c r="U74" s="15" t="s">
        <v>40</v>
      </c>
      <c r="V74" s="15" t="s">
        <v>40</v>
      </c>
      <c r="W74" s="15" t="s">
        <v>40</v>
      </c>
      <c r="X74" s="15" t="s">
        <v>40</v>
      </c>
      <c r="Y74" s="15" t="s">
        <v>40</v>
      </c>
      <c r="Z74" s="15" t="s">
        <v>40</v>
      </c>
      <c r="AA74" s="15" t="s">
        <v>40</v>
      </c>
      <c r="AB74" s="15" t="s">
        <v>40</v>
      </c>
      <c r="AC74" s="15" t="s">
        <v>40</v>
      </c>
      <c r="AD74" s="15" t="s">
        <v>40</v>
      </c>
      <c r="AE74" s="15" t="s">
        <v>40</v>
      </c>
      <c r="AF74" s="15" t="s">
        <v>40</v>
      </c>
      <c r="AG74" s="15" t="s">
        <v>40</v>
      </c>
      <c r="AH74" s="15" t="s">
        <v>40</v>
      </c>
      <c r="AI74" s="15" t="s">
        <v>40</v>
      </c>
      <c r="AJ74" s="15" t="s">
        <v>40</v>
      </c>
      <c r="AK74" s="15" t="s">
        <v>40</v>
      </c>
      <c r="AL74" s="15" t="s">
        <v>40</v>
      </c>
      <c r="AM74" s="15" t="s">
        <v>40</v>
      </c>
      <c r="AN74" s="15" t="s">
        <v>40</v>
      </c>
      <c r="AO74" s="15" t="s">
        <v>40</v>
      </c>
      <c r="AP74" s="15" t="s">
        <v>40</v>
      </c>
      <c r="AQ74" s="15" t="s">
        <v>40</v>
      </c>
      <c r="AR74" s="15" t="s">
        <v>40</v>
      </c>
      <c r="AS74" s="15" t="s">
        <v>40</v>
      </c>
      <c r="AT74" s="15" t="s">
        <v>40</v>
      </c>
      <c r="AU74" s="15" t="s">
        <v>40</v>
      </c>
      <c r="AV74" s="15" t="s">
        <v>128</v>
      </c>
      <c r="AW74" s="15" t="s">
        <v>40</v>
      </c>
      <c r="AX74" s="16"/>
    </row>
    <row r="75" spans="1:50" ht="15.75" customHeight="1" x14ac:dyDescent="0.25">
      <c r="A75" s="14" t="s">
        <v>205</v>
      </c>
      <c r="B75" s="15" t="s">
        <v>40</v>
      </c>
      <c r="C75" s="15" t="s">
        <v>40</v>
      </c>
      <c r="D75" s="15" t="s">
        <v>40</v>
      </c>
      <c r="E75" s="15" t="s">
        <v>40</v>
      </c>
      <c r="F75" s="15" t="s">
        <v>40</v>
      </c>
      <c r="G75" s="15" t="s">
        <v>40</v>
      </c>
      <c r="H75" s="15" t="s">
        <v>40</v>
      </c>
      <c r="I75" s="15" t="s">
        <v>40</v>
      </c>
      <c r="J75" s="15" t="s">
        <v>40</v>
      </c>
      <c r="K75" s="15" t="s">
        <v>40</v>
      </c>
      <c r="L75" s="15" t="s">
        <v>40</v>
      </c>
      <c r="M75" s="15" t="s">
        <v>40</v>
      </c>
      <c r="N75" s="15" t="s">
        <v>40</v>
      </c>
      <c r="O75" s="15" t="s">
        <v>40</v>
      </c>
      <c r="P75" s="15" t="s">
        <v>40</v>
      </c>
      <c r="Q75" s="15" t="s">
        <v>40</v>
      </c>
      <c r="R75" s="15" t="s">
        <v>40</v>
      </c>
      <c r="S75" s="15" t="s">
        <v>40</v>
      </c>
      <c r="T75" s="15" t="s">
        <v>40</v>
      </c>
      <c r="U75" s="15" t="s">
        <v>40</v>
      </c>
      <c r="V75" s="15" t="s">
        <v>40</v>
      </c>
      <c r="W75" s="15" t="s">
        <v>40</v>
      </c>
      <c r="X75" s="15" t="s">
        <v>40</v>
      </c>
      <c r="Y75" s="15" t="s">
        <v>40</v>
      </c>
      <c r="Z75" s="15" t="s">
        <v>40</v>
      </c>
      <c r="AA75" s="15" t="s">
        <v>40</v>
      </c>
      <c r="AB75" s="15" t="s">
        <v>40</v>
      </c>
      <c r="AC75" s="15" t="s">
        <v>40</v>
      </c>
      <c r="AD75" s="15" t="s">
        <v>40</v>
      </c>
      <c r="AE75" s="15" t="s">
        <v>40</v>
      </c>
      <c r="AF75" s="15" t="s">
        <v>40</v>
      </c>
      <c r="AG75" s="15" t="s">
        <v>40</v>
      </c>
      <c r="AH75" s="15" t="s">
        <v>40</v>
      </c>
      <c r="AI75" s="15" t="s">
        <v>40</v>
      </c>
      <c r="AJ75" s="15" t="s">
        <v>40</v>
      </c>
      <c r="AK75" s="15" t="s">
        <v>40</v>
      </c>
      <c r="AL75" s="15" t="s">
        <v>40</v>
      </c>
      <c r="AM75" s="15" t="s">
        <v>40</v>
      </c>
      <c r="AN75" s="15" t="s">
        <v>40</v>
      </c>
      <c r="AO75" s="15" t="s">
        <v>40</v>
      </c>
      <c r="AP75" s="15" t="s">
        <v>40</v>
      </c>
      <c r="AQ75" s="15" t="s">
        <v>40</v>
      </c>
      <c r="AR75" s="15" t="s">
        <v>40</v>
      </c>
      <c r="AS75" s="15" t="s">
        <v>40</v>
      </c>
      <c r="AT75" s="15" t="s">
        <v>40</v>
      </c>
      <c r="AU75" s="15" t="s">
        <v>40</v>
      </c>
      <c r="AV75" s="15" t="s">
        <v>40</v>
      </c>
      <c r="AW75" s="15" t="s">
        <v>40</v>
      </c>
      <c r="AX75" s="16"/>
    </row>
    <row r="76" spans="1:50" ht="15.75" customHeight="1" x14ac:dyDescent="0.25">
      <c r="A76" s="14" t="s">
        <v>206</v>
      </c>
      <c r="B76" s="15" t="s">
        <v>40</v>
      </c>
      <c r="C76" s="15" t="s">
        <v>40</v>
      </c>
      <c r="D76" s="15" t="s">
        <v>40</v>
      </c>
      <c r="E76" s="15" t="s">
        <v>40</v>
      </c>
      <c r="F76" s="15" t="s">
        <v>40</v>
      </c>
      <c r="G76" s="15" t="s">
        <v>40</v>
      </c>
      <c r="H76" s="15" t="s">
        <v>40</v>
      </c>
      <c r="I76" s="15" t="s">
        <v>40</v>
      </c>
      <c r="J76" s="15" t="s">
        <v>40</v>
      </c>
      <c r="K76" s="15" t="s">
        <v>40</v>
      </c>
      <c r="L76" s="15" t="s">
        <v>40</v>
      </c>
      <c r="M76" s="15" t="s">
        <v>40</v>
      </c>
      <c r="N76" s="15" t="s">
        <v>40</v>
      </c>
      <c r="O76" s="15" t="s">
        <v>40</v>
      </c>
      <c r="P76" s="15" t="s">
        <v>40</v>
      </c>
      <c r="Q76" s="15" t="s">
        <v>40</v>
      </c>
      <c r="R76" s="15" t="s">
        <v>40</v>
      </c>
      <c r="S76" s="15" t="s">
        <v>40</v>
      </c>
      <c r="T76" s="15" t="s">
        <v>40</v>
      </c>
      <c r="U76" s="15" t="s">
        <v>40</v>
      </c>
      <c r="V76" s="15" t="s">
        <v>40</v>
      </c>
      <c r="W76" s="15" t="s">
        <v>40</v>
      </c>
      <c r="X76" s="15" t="s">
        <v>40</v>
      </c>
      <c r="Y76" s="15" t="s">
        <v>40</v>
      </c>
      <c r="Z76" s="15" t="s">
        <v>40</v>
      </c>
      <c r="AA76" s="15" t="s">
        <v>40</v>
      </c>
      <c r="AB76" s="15" t="s">
        <v>40</v>
      </c>
      <c r="AC76" s="15" t="s">
        <v>40</v>
      </c>
      <c r="AD76" s="15" t="s">
        <v>40</v>
      </c>
      <c r="AE76" s="15" t="s">
        <v>40</v>
      </c>
      <c r="AF76" s="15" t="s">
        <v>40</v>
      </c>
      <c r="AG76" s="15" t="s">
        <v>40</v>
      </c>
      <c r="AH76" s="15" t="s">
        <v>40</v>
      </c>
      <c r="AI76" s="15" t="s">
        <v>40</v>
      </c>
      <c r="AJ76" s="15" t="s">
        <v>40</v>
      </c>
      <c r="AK76" s="15" t="s">
        <v>40</v>
      </c>
      <c r="AL76" s="15" t="s">
        <v>40</v>
      </c>
      <c r="AM76" s="15" t="s">
        <v>40</v>
      </c>
      <c r="AN76" s="15" t="s">
        <v>40</v>
      </c>
      <c r="AO76" s="15" t="s">
        <v>40</v>
      </c>
      <c r="AP76" s="15" t="s">
        <v>40</v>
      </c>
      <c r="AQ76" s="15" t="s">
        <v>40</v>
      </c>
      <c r="AR76" s="15" t="s">
        <v>40</v>
      </c>
      <c r="AS76" s="15" t="s">
        <v>40</v>
      </c>
      <c r="AT76" s="15" t="s">
        <v>40</v>
      </c>
      <c r="AU76" s="15" t="s">
        <v>40</v>
      </c>
      <c r="AV76" s="15" t="s">
        <v>128</v>
      </c>
      <c r="AW76" s="15" t="s">
        <v>40</v>
      </c>
      <c r="AX76" s="16"/>
    </row>
    <row r="77" spans="1:50" ht="15.75" customHeight="1" x14ac:dyDescent="0.25">
      <c r="A77" s="14" t="s">
        <v>207</v>
      </c>
      <c r="B77" s="15" t="s">
        <v>40</v>
      </c>
      <c r="C77" s="15" t="s">
        <v>40</v>
      </c>
      <c r="D77" s="15" t="s">
        <v>40</v>
      </c>
      <c r="E77" s="15" t="s">
        <v>40</v>
      </c>
      <c r="F77" s="15" t="s">
        <v>40</v>
      </c>
      <c r="G77" s="15" t="s">
        <v>40</v>
      </c>
      <c r="H77" s="15" t="s">
        <v>40</v>
      </c>
      <c r="I77" s="15" t="s">
        <v>40</v>
      </c>
      <c r="J77" s="15" t="s">
        <v>40</v>
      </c>
      <c r="K77" s="15" t="s">
        <v>40</v>
      </c>
      <c r="L77" s="15" t="s">
        <v>40</v>
      </c>
      <c r="M77" s="15" t="s">
        <v>40</v>
      </c>
      <c r="N77" s="15" t="s">
        <v>40</v>
      </c>
      <c r="O77" s="15" t="s">
        <v>40</v>
      </c>
      <c r="P77" s="15" t="s">
        <v>40</v>
      </c>
      <c r="Q77" s="15" t="s">
        <v>40</v>
      </c>
      <c r="R77" s="15" t="s">
        <v>40</v>
      </c>
      <c r="S77" s="15" t="s">
        <v>40</v>
      </c>
      <c r="T77" s="15" t="s">
        <v>40</v>
      </c>
      <c r="U77" s="15" t="s">
        <v>40</v>
      </c>
      <c r="V77" s="15" t="s">
        <v>40</v>
      </c>
      <c r="W77" s="15" t="s">
        <v>40</v>
      </c>
      <c r="X77" s="15" t="s">
        <v>40</v>
      </c>
      <c r="Y77" s="15" t="s">
        <v>40</v>
      </c>
      <c r="Z77" s="15" t="s">
        <v>40</v>
      </c>
      <c r="AA77" s="15" t="s">
        <v>40</v>
      </c>
      <c r="AB77" s="15" t="s">
        <v>40</v>
      </c>
      <c r="AC77" s="15" t="s">
        <v>40</v>
      </c>
      <c r="AD77" s="15" t="s">
        <v>40</v>
      </c>
      <c r="AE77" s="15" t="s">
        <v>40</v>
      </c>
      <c r="AF77" s="15" t="s">
        <v>40</v>
      </c>
      <c r="AG77" s="15" t="s">
        <v>40</v>
      </c>
      <c r="AH77" s="15" t="s">
        <v>40</v>
      </c>
      <c r="AI77" s="15" t="s">
        <v>40</v>
      </c>
      <c r="AJ77" s="15" t="s">
        <v>40</v>
      </c>
      <c r="AK77" s="15" t="s">
        <v>40</v>
      </c>
      <c r="AL77" s="15" t="s">
        <v>40</v>
      </c>
      <c r="AM77" s="15" t="s">
        <v>40</v>
      </c>
      <c r="AN77" s="15" t="s">
        <v>40</v>
      </c>
      <c r="AO77" s="15" t="s">
        <v>40</v>
      </c>
      <c r="AP77" s="15" t="s">
        <v>40</v>
      </c>
      <c r="AQ77" s="15" t="s">
        <v>40</v>
      </c>
      <c r="AR77" s="15" t="s">
        <v>40</v>
      </c>
      <c r="AS77" s="15" t="s">
        <v>40</v>
      </c>
      <c r="AT77" s="15" t="s">
        <v>40</v>
      </c>
      <c r="AU77" s="15" t="s">
        <v>40</v>
      </c>
      <c r="AV77" s="15" t="s">
        <v>128</v>
      </c>
      <c r="AW77" s="15" t="s">
        <v>40</v>
      </c>
      <c r="AX77" s="16"/>
    </row>
    <row r="78" spans="1:50" ht="15.75" customHeight="1" x14ac:dyDescent="0.25">
      <c r="A78" s="14" t="s">
        <v>208</v>
      </c>
      <c r="B78" s="15" t="s">
        <v>40</v>
      </c>
      <c r="C78" s="15" t="s">
        <v>40</v>
      </c>
      <c r="D78" s="15" t="s">
        <v>40</v>
      </c>
      <c r="E78" s="15" t="s">
        <v>40</v>
      </c>
      <c r="F78" s="15" t="s">
        <v>40</v>
      </c>
      <c r="G78" s="15" t="s">
        <v>40</v>
      </c>
      <c r="H78" s="15" t="s">
        <v>40</v>
      </c>
      <c r="I78" s="15" t="s">
        <v>40</v>
      </c>
      <c r="J78" s="15" t="s">
        <v>40</v>
      </c>
      <c r="K78" s="15" t="s">
        <v>40</v>
      </c>
      <c r="L78" s="15" t="s">
        <v>40</v>
      </c>
      <c r="M78" s="15" t="s">
        <v>40</v>
      </c>
      <c r="N78" s="15" t="s">
        <v>40</v>
      </c>
      <c r="O78" s="15" t="s">
        <v>40</v>
      </c>
      <c r="P78" s="15" t="s">
        <v>40</v>
      </c>
      <c r="Q78" s="15" t="s">
        <v>40</v>
      </c>
      <c r="R78" s="15" t="s">
        <v>40</v>
      </c>
      <c r="S78" s="15" t="s">
        <v>40</v>
      </c>
      <c r="T78" s="15" t="s">
        <v>40</v>
      </c>
      <c r="U78" s="15" t="s">
        <v>40</v>
      </c>
      <c r="V78" s="15" t="s">
        <v>40</v>
      </c>
      <c r="W78" s="15" t="s">
        <v>40</v>
      </c>
      <c r="X78" s="15" t="s">
        <v>40</v>
      </c>
      <c r="Y78" s="15" t="s">
        <v>40</v>
      </c>
      <c r="Z78" s="15" t="s">
        <v>40</v>
      </c>
      <c r="AA78" s="15" t="s">
        <v>40</v>
      </c>
      <c r="AB78" s="15" t="s">
        <v>40</v>
      </c>
      <c r="AC78" s="15" t="s">
        <v>40</v>
      </c>
      <c r="AD78" s="15" t="s">
        <v>40</v>
      </c>
      <c r="AE78" s="15" t="s">
        <v>40</v>
      </c>
      <c r="AF78" s="15" t="s">
        <v>40</v>
      </c>
      <c r="AG78" s="15" t="s">
        <v>40</v>
      </c>
      <c r="AH78" s="15" t="s">
        <v>40</v>
      </c>
      <c r="AI78" s="15" t="s">
        <v>40</v>
      </c>
      <c r="AJ78" s="15" t="s">
        <v>40</v>
      </c>
      <c r="AK78" s="15" t="s">
        <v>40</v>
      </c>
      <c r="AL78" s="15" t="s">
        <v>40</v>
      </c>
      <c r="AM78" s="15" t="s">
        <v>40</v>
      </c>
      <c r="AN78" s="15" t="s">
        <v>40</v>
      </c>
      <c r="AO78" s="15" t="s">
        <v>40</v>
      </c>
      <c r="AP78" s="15" t="s">
        <v>40</v>
      </c>
      <c r="AQ78" s="15" t="s">
        <v>40</v>
      </c>
      <c r="AR78" s="15" t="s">
        <v>40</v>
      </c>
      <c r="AS78" s="15" t="s">
        <v>40</v>
      </c>
      <c r="AT78" s="15" t="s">
        <v>40</v>
      </c>
      <c r="AU78" s="15" t="s">
        <v>40</v>
      </c>
      <c r="AV78" s="15" t="s">
        <v>128</v>
      </c>
      <c r="AW78" s="15" t="s">
        <v>40</v>
      </c>
      <c r="AX78" s="16"/>
    </row>
    <row r="79" spans="1:50" ht="15.75" customHeight="1" x14ac:dyDescent="0.25">
      <c r="A79" s="14" t="s">
        <v>209</v>
      </c>
      <c r="B79" s="15" t="s">
        <v>40</v>
      </c>
      <c r="C79" s="15" t="s">
        <v>40</v>
      </c>
      <c r="D79" s="15" t="s">
        <v>40</v>
      </c>
      <c r="E79" s="15" t="s">
        <v>40</v>
      </c>
      <c r="F79" s="15" t="s">
        <v>40</v>
      </c>
      <c r="G79" s="15" t="s">
        <v>40</v>
      </c>
      <c r="H79" s="15" t="s">
        <v>40</v>
      </c>
      <c r="I79" s="15" t="s">
        <v>40</v>
      </c>
      <c r="J79" s="15" t="s">
        <v>40</v>
      </c>
      <c r="K79" s="15" t="s">
        <v>40</v>
      </c>
      <c r="L79" s="15" t="s">
        <v>40</v>
      </c>
      <c r="M79" s="15" t="s">
        <v>40</v>
      </c>
      <c r="N79" s="15" t="s">
        <v>40</v>
      </c>
      <c r="O79" s="15" t="s">
        <v>40</v>
      </c>
      <c r="P79" s="15" t="s">
        <v>40</v>
      </c>
      <c r="Q79" s="15" t="s">
        <v>40</v>
      </c>
      <c r="R79" s="15" t="s">
        <v>40</v>
      </c>
      <c r="S79" s="15" t="s">
        <v>40</v>
      </c>
      <c r="T79" s="15" t="s">
        <v>40</v>
      </c>
      <c r="U79" s="15" t="s">
        <v>40</v>
      </c>
      <c r="V79" s="15" t="s">
        <v>40</v>
      </c>
      <c r="W79" s="15" t="s">
        <v>40</v>
      </c>
      <c r="X79" s="15" t="s">
        <v>40</v>
      </c>
      <c r="Y79" s="15" t="s">
        <v>40</v>
      </c>
      <c r="Z79" s="15" t="s">
        <v>40</v>
      </c>
      <c r="AA79" s="15" t="s">
        <v>40</v>
      </c>
      <c r="AB79" s="15" t="s">
        <v>40</v>
      </c>
      <c r="AC79" s="15" t="s">
        <v>40</v>
      </c>
      <c r="AD79" s="15" t="s">
        <v>40</v>
      </c>
      <c r="AE79" s="15" t="s">
        <v>40</v>
      </c>
      <c r="AF79" s="15" t="s">
        <v>40</v>
      </c>
      <c r="AG79" s="15" t="s">
        <v>40</v>
      </c>
      <c r="AH79" s="15" t="s">
        <v>40</v>
      </c>
      <c r="AI79" s="15" t="s">
        <v>40</v>
      </c>
      <c r="AJ79" s="15" t="s">
        <v>40</v>
      </c>
      <c r="AK79" s="15" t="s">
        <v>40</v>
      </c>
      <c r="AL79" s="15" t="s">
        <v>40</v>
      </c>
      <c r="AM79" s="15" t="s">
        <v>40</v>
      </c>
      <c r="AN79" s="15" t="s">
        <v>40</v>
      </c>
      <c r="AO79" s="15" t="s">
        <v>40</v>
      </c>
      <c r="AP79" s="15" t="s">
        <v>40</v>
      </c>
      <c r="AQ79" s="15" t="s">
        <v>40</v>
      </c>
      <c r="AR79" s="15" t="s">
        <v>40</v>
      </c>
      <c r="AS79" s="15" t="s">
        <v>40</v>
      </c>
      <c r="AT79" s="15" t="s">
        <v>40</v>
      </c>
      <c r="AU79" s="15" t="s">
        <v>40</v>
      </c>
      <c r="AV79" s="15" t="s">
        <v>128</v>
      </c>
      <c r="AW79" s="15" t="s">
        <v>40</v>
      </c>
      <c r="AX79" s="16"/>
    </row>
    <row r="80" spans="1:50" ht="15.75" customHeight="1" x14ac:dyDescent="0.25">
      <c r="A80" s="14" t="s">
        <v>210</v>
      </c>
      <c r="B80" s="15" t="s">
        <v>40</v>
      </c>
      <c r="C80" s="15" t="s">
        <v>40</v>
      </c>
      <c r="D80" s="15" t="s">
        <v>40</v>
      </c>
      <c r="E80" s="15" t="s">
        <v>40</v>
      </c>
      <c r="F80" s="15" t="s">
        <v>40</v>
      </c>
      <c r="G80" s="15" t="s">
        <v>40</v>
      </c>
      <c r="H80" s="15" t="s">
        <v>40</v>
      </c>
      <c r="I80" s="15" t="s">
        <v>40</v>
      </c>
      <c r="J80" s="15" t="s">
        <v>40</v>
      </c>
      <c r="K80" s="15" t="s">
        <v>40</v>
      </c>
      <c r="L80" s="15" t="s">
        <v>40</v>
      </c>
      <c r="M80" s="15" t="s">
        <v>40</v>
      </c>
      <c r="N80" s="15" t="s">
        <v>40</v>
      </c>
      <c r="O80" s="15" t="s">
        <v>40</v>
      </c>
      <c r="P80" s="15" t="s">
        <v>40</v>
      </c>
      <c r="Q80" s="15" t="s">
        <v>40</v>
      </c>
      <c r="R80" s="15" t="s">
        <v>40</v>
      </c>
      <c r="S80" s="15" t="s">
        <v>40</v>
      </c>
      <c r="T80" s="15" t="s">
        <v>40</v>
      </c>
      <c r="U80" s="15" t="s">
        <v>40</v>
      </c>
      <c r="V80" s="15" t="s">
        <v>40</v>
      </c>
      <c r="W80" s="15" t="s">
        <v>40</v>
      </c>
      <c r="X80" s="15" t="s">
        <v>40</v>
      </c>
      <c r="Y80" s="15" t="s">
        <v>40</v>
      </c>
      <c r="Z80" s="15" t="s">
        <v>40</v>
      </c>
      <c r="AA80" s="15" t="s">
        <v>40</v>
      </c>
      <c r="AB80" s="15" t="s">
        <v>40</v>
      </c>
      <c r="AC80" s="15" t="s">
        <v>40</v>
      </c>
      <c r="AD80" s="15" t="s">
        <v>40</v>
      </c>
      <c r="AE80" s="15" t="s">
        <v>40</v>
      </c>
      <c r="AF80" s="15" t="s">
        <v>40</v>
      </c>
      <c r="AG80" s="15" t="s">
        <v>40</v>
      </c>
      <c r="AH80" s="15" t="s">
        <v>40</v>
      </c>
      <c r="AI80" s="15" t="s">
        <v>40</v>
      </c>
      <c r="AJ80" s="15" t="s">
        <v>40</v>
      </c>
      <c r="AK80" s="15" t="s">
        <v>124</v>
      </c>
      <c r="AL80" s="15" t="s">
        <v>40</v>
      </c>
      <c r="AM80" s="15" t="s">
        <v>40</v>
      </c>
      <c r="AN80" s="15" t="s">
        <v>40</v>
      </c>
      <c r="AO80" s="15" t="s">
        <v>40</v>
      </c>
      <c r="AP80" s="15" t="s">
        <v>40</v>
      </c>
      <c r="AQ80" s="15" t="s">
        <v>40</v>
      </c>
      <c r="AR80" s="15" t="s">
        <v>40</v>
      </c>
      <c r="AS80" s="15" t="s">
        <v>40</v>
      </c>
      <c r="AT80" s="15" t="s">
        <v>40</v>
      </c>
      <c r="AU80" s="15" t="s">
        <v>127</v>
      </c>
      <c r="AV80" s="15" t="s">
        <v>128</v>
      </c>
      <c r="AW80" s="15" t="s">
        <v>40</v>
      </c>
      <c r="AX80" s="16"/>
    </row>
    <row r="81" spans="1:50" ht="15.75" customHeight="1" x14ac:dyDescent="0.25">
      <c r="A81" s="14" t="s">
        <v>211</v>
      </c>
      <c r="B81" s="15" t="s">
        <v>40</v>
      </c>
      <c r="C81" s="15" t="s">
        <v>40</v>
      </c>
      <c r="D81" s="15" t="s">
        <v>40</v>
      </c>
      <c r="E81" s="15" t="s">
        <v>40</v>
      </c>
      <c r="F81" s="15" t="s">
        <v>40</v>
      </c>
      <c r="G81" s="15" t="s">
        <v>40</v>
      </c>
      <c r="H81" s="15" t="s">
        <v>40</v>
      </c>
      <c r="I81" s="15" t="s">
        <v>40</v>
      </c>
      <c r="J81" s="15" t="s">
        <v>40</v>
      </c>
      <c r="K81" s="15" t="s">
        <v>40</v>
      </c>
      <c r="L81" s="15" t="s">
        <v>40</v>
      </c>
      <c r="M81" s="15" t="s">
        <v>40</v>
      </c>
      <c r="N81" s="15" t="s">
        <v>40</v>
      </c>
      <c r="O81" s="15" t="s">
        <v>40</v>
      </c>
      <c r="P81" s="15" t="s">
        <v>40</v>
      </c>
      <c r="Q81" s="15" t="s">
        <v>40</v>
      </c>
      <c r="R81" s="15" t="s">
        <v>40</v>
      </c>
      <c r="S81" s="15" t="s">
        <v>40</v>
      </c>
      <c r="T81" s="15" t="s">
        <v>40</v>
      </c>
      <c r="U81" s="15" t="s">
        <v>40</v>
      </c>
      <c r="V81" s="15" t="s">
        <v>40</v>
      </c>
      <c r="W81" s="15" t="s">
        <v>40</v>
      </c>
      <c r="X81" s="15" t="s">
        <v>40</v>
      </c>
      <c r="Y81" s="15" t="s">
        <v>40</v>
      </c>
      <c r="Z81" s="15" t="s">
        <v>40</v>
      </c>
      <c r="AA81" s="15" t="s">
        <v>40</v>
      </c>
      <c r="AB81" s="15" t="s">
        <v>40</v>
      </c>
      <c r="AC81" s="15" t="s">
        <v>40</v>
      </c>
      <c r="AD81" s="15" t="s">
        <v>40</v>
      </c>
      <c r="AE81" s="15" t="s">
        <v>40</v>
      </c>
      <c r="AF81" s="15" t="s">
        <v>40</v>
      </c>
      <c r="AG81" s="15" t="s">
        <v>40</v>
      </c>
      <c r="AH81" s="15" t="s">
        <v>40</v>
      </c>
      <c r="AI81" s="15" t="s">
        <v>40</v>
      </c>
      <c r="AJ81" s="15" t="s">
        <v>40</v>
      </c>
      <c r="AK81" s="15" t="s">
        <v>40</v>
      </c>
      <c r="AL81" s="15" t="s">
        <v>40</v>
      </c>
      <c r="AM81" s="15" t="s">
        <v>40</v>
      </c>
      <c r="AN81" s="15" t="s">
        <v>40</v>
      </c>
      <c r="AO81" s="15" t="s">
        <v>40</v>
      </c>
      <c r="AP81" s="15" t="s">
        <v>40</v>
      </c>
      <c r="AQ81" s="15" t="s">
        <v>40</v>
      </c>
      <c r="AR81" s="15" t="s">
        <v>40</v>
      </c>
      <c r="AS81" s="15" t="s">
        <v>40</v>
      </c>
      <c r="AT81" s="15" t="s">
        <v>40</v>
      </c>
      <c r="AU81" s="15" t="s">
        <v>40</v>
      </c>
      <c r="AV81" s="15" t="s">
        <v>128</v>
      </c>
      <c r="AW81" s="15" t="s">
        <v>40</v>
      </c>
      <c r="AX81" s="16"/>
    </row>
    <row r="82" spans="1:50" ht="15.75" customHeight="1" x14ac:dyDescent="0.25">
      <c r="A82" s="14" t="s">
        <v>212</v>
      </c>
      <c r="B82" s="15" t="s">
        <v>40</v>
      </c>
      <c r="C82" s="15" t="s">
        <v>40</v>
      </c>
      <c r="D82" s="15" t="s">
        <v>40</v>
      </c>
      <c r="E82" s="15" t="s">
        <v>40</v>
      </c>
      <c r="F82" s="15" t="s">
        <v>40</v>
      </c>
      <c r="G82" s="15" t="s">
        <v>40</v>
      </c>
      <c r="H82" s="15" t="s">
        <v>40</v>
      </c>
      <c r="I82" s="15" t="s">
        <v>40</v>
      </c>
      <c r="J82" s="15" t="s">
        <v>40</v>
      </c>
      <c r="K82" s="15" t="s">
        <v>40</v>
      </c>
      <c r="L82" s="15" t="s">
        <v>40</v>
      </c>
      <c r="M82" s="15" t="s">
        <v>40</v>
      </c>
      <c r="N82" s="15" t="s">
        <v>40</v>
      </c>
      <c r="O82" s="15" t="s">
        <v>40</v>
      </c>
      <c r="P82" s="15" t="s">
        <v>40</v>
      </c>
      <c r="Q82" s="15" t="s">
        <v>40</v>
      </c>
      <c r="R82" s="15" t="s">
        <v>40</v>
      </c>
      <c r="S82" s="15" t="s">
        <v>40</v>
      </c>
      <c r="T82" s="15" t="s">
        <v>40</v>
      </c>
      <c r="U82" s="15" t="s">
        <v>40</v>
      </c>
      <c r="V82" s="15" t="s">
        <v>40</v>
      </c>
      <c r="W82" s="15" t="s">
        <v>40</v>
      </c>
      <c r="X82" s="15" t="s">
        <v>40</v>
      </c>
      <c r="Y82" s="15" t="s">
        <v>40</v>
      </c>
      <c r="Z82" s="15" t="s">
        <v>40</v>
      </c>
      <c r="AA82" s="15" t="s">
        <v>40</v>
      </c>
      <c r="AB82" s="15" t="s">
        <v>40</v>
      </c>
      <c r="AC82" s="15" t="s">
        <v>40</v>
      </c>
      <c r="AD82" s="15" t="s">
        <v>40</v>
      </c>
      <c r="AE82" s="15" t="s">
        <v>40</v>
      </c>
      <c r="AF82" s="15" t="s">
        <v>40</v>
      </c>
      <c r="AG82" s="15" t="s">
        <v>40</v>
      </c>
      <c r="AH82" s="15" t="s">
        <v>40</v>
      </c>
      <c r="AI82" s="15" t="s">
        <v>40</v>
      </c>
      <c r="AJ82" s="15" t="s">
        <v>40</v>
      </c>
      <c r="AK82" s="15" t="s">
        <v>40</v>
      </c>
      <c r="AL82" s="15" t="s">
        <v>40</v>
      </c>
      <c r="AM82" s="15" t="s">
        <v>40</v>
      </c>
      <c r="AN82" s="15" t="s">
        <v>40</v>
      </c>
      <c r="AO82" s="15" t="s">
        <v>40</v>
      </c>
      <c r="AP82" s="15" t="s">
        <v>40</v>
      </c>
      <c r="AQ82" s="15" t="s">
        <v>40</v>
      </c>
      <c r="AR82" s="15" t="s">
        <v>40</v>
      </c>
      <c r="AS82" s="15" t="s">
        <v>40</v>
      </c>
      <c r="AT82" s="15" t="s">
        <v>40</v>
      </c>
      <c r="AU82" s="15" t="s">
        <v>127</v>
      </c>
      <c r="AV82" s="15" t="s">
        <v>128</v>
      </c>
      <c r="AW82" s="15" t="s">
        <v>40</v>
      </c>
      <c r="AX82" s="16"/>
    </row>
    <row r="83" spans="1:50" ht="15.75" customHeight="1" x14ac:dyDescent="0.25">
      <c r="A83" s="14" t="s">
        <v>213</v>
      </c>
      <c r="B83" s="15" t="s">
        <v>40</v>
      </c>
      <c r="C83" s="15" t="s">
        <v>40</v>
      </c>
      <c r="D83" s="15" t="s">
        <v>40</v>
      </c>
      <c r="E83" s="15" t="s">
        <v>40</v>
      </c>
      <c r="F83" s="15" t="s">
        <v>40</v>
      </c>
      <c r="G83" s="15" t="s">
        <v>40</v>
      </c>
      <c r="H83" s="15" t="s">
        <v>40</v>
      </c>
      <c r="I83" s="15" t="s">
        <v>40</v>
      </c>
      <c r="J83" s="15" t="s">
        <v>40</v>
      </c>
      <c r="K83" s="15" t="s">
        <v>40</v>
      </c>
      <c r="L83" s="15" t="s">
        <v>40</v>
      </c>
      <c r="M83" s="15" t="s">
        <v>40</v>
      </c>
      <c r="N83" s="15" t="s">
        <v>40</v>
      </c>
      <c r="O83" s="15" t="s">
        <v>40</v>
      </c>
      <c r="P83" s="15" t="s">
        <v>40</v>
      </c>
      <c r="Q83" s="15" t="s">
        <v>40</v>
      </c>
      <c r="R83" s="15" t="s">
        <v>40</v>
      </c>
      <c r="S83" s="15" t="s">
        <v>40</v>
      </c>
      <c r="T83" s="15" t="s">
        <v>40</v>
      </c>
      <c r="U83" s="15" t="s">
        <v>40</v>
      </c>
      <c r="V83" s="15" t="s">
        <v>40</v>
      </c>
      <c r="W83" s="15" t="s">
        <v>40</v>
      </c>
      <c r="X83" s="15" t="s">
        <v>40</v>
      </c>
      <c r="Y83" s="15" t="s">
        <v>40</v>
      </c>
      <c r="Z83" s="15" t="s">
        <v>40</v>
      </c>
      <c r="AA83" s="15" t="s">
        <v>40</v>
      </c>
      <c r="AB83" s="15" t="s">
        <v>40</v>
      </c>
      <c r="AC83" s="15" t="s">
        <v>40</v>
      </c>
      <c r="AD83" s="15" t="s">
        <v>40</v>
      </c>
      <c r="AE83" s="15" t="s">
        <v>40</v>
      </c>
      <c r="AF83" s="15" t="s">
        <v>40</v>
      </c>
      <c r="AG83" s="15" t="s">
        <v>40</v>
      </c>
      <c r="AH83" s="15" t="s">
        <v>40</v>
      </c>
      <c r="AI83" s="15" t="s">
        <v>40</v>
      </c>
      <c r="AJ83" s="15" t="s">
        <v>40</v>
      </c>
      <c r="AK83" s="15" t="s">
        <v>40</v>
      </c>
      <c r="AL83" s="15" t="s">
        <v>40</v>
      </c>
      <c r="AM83" s="15" t="s">
        <v>40</v>
      </c>
      <c r="AN83" s="15" t="s">
        <v>40</v>
      </c>
      <c r="AO83" s="15" t="s">
        <v>40</v>
      </c>
      <c r="AP83" s="15" t="s">
        <v>40</v>
      </c>
      <c r="AQ83" s="15" t="s">
        <v>40</v>
      </c>
      <c r="AR83" s="15" t="s">
        <v>40</v>
      </c>
      <c r="AS83" s="15" t="s">
        <v>40</v>
      </c>
      <c r="AT83" s="15" t="s">
        <v>40</v>
      </c>
      <c r="AU83" s="15" t="s">
        <v>40</v>
      </c>
      <c r="AV83" s="15" t="s">
        <v>128</v>
      </c>
      <c r="AW83" s="15" t="s">
        <v>40</v>
      </c>
      <c r="AX83" s="16"/>
    </row>
    <row r="84" spans="1:50" ht="15.75" customHeight="1" x14ac:dyDescent="0.25">
      <c r="A84" s="14" t="s">
        <v>214</v>
      </c>
      <c r="B84" s="15" t="s">
        <v>40</v>
      </c>
      <c r="C84" s="15" t="s">
        <v>40</v>
      </c>
      <c r="D84" s="15" t="s">
        <v>40</v>
      </c>
      <c r="E84" s="15" t="s">
        <v>40</v>
      </c>
      <c r="F84" s="15" t="s">
        <v>40</v>
      </c>
      <c r="G84" s="15" t="s">
        <v>40</v>
      </c>
      <c r="H84" s="15" t="s">
        <v>40</v>
      </c>
      <c r="I84" s="15" t="s">
        <v>40</v>
      </c>
      <c r="J84" s="15" t="s">
        <v>40</v>
      </c>
      <c r="K84" s="15" t="s">
        <v>40</v>
      </c>
      <c r="L84" s="15" t="s">
        <v>40</v>
      </c>
      <c r="M84" s="15" t="s">
        <v>40</v>
      </c>
      <c r="N84" s="15" t="s">
        <v>40</v>
      </c>
      <c r="O84" s="15" t="s">
        <v>40</v>
      </c>
      <c r="P84" s="15" t="s">
        <v>40</v>
      </c>
      <c r="Q84" s="15" t="s">
        <v>40</v>
      </c>
      <c r="R84" s="15" t="s">
        <v>40</v>
      </c>
      <c r="S84" s="15" t="s">
        <v>40</v>
      </c>
      <c r="T84" s="15" t="s">
        <v>40</v>
      </c>
      <c r="U84" s="15" t="s">
        <v>40</v>
      </c>
      <c r="V84" s="15" t="s">
        <v>40</v>
      </c>
      <c r="W84" s="15" t="s">
        <v>40</v>
      </c>
      <c r="X84" s="15" t="s">
        <v>40</v>
      </c>
      <c r="Y84" s="15" t="s">
        <v>40</v>
      </c>
      <c r="Z84" s="15" t="s">
        <v>40</v>
      </c>
      <c r="AA84" s="15" t="s">
        <v>40</v>
      </c>
      <c r="AB84" s="15" t="s">
        <v>40</v>
      </c>
      <c r="AC84" s="15" t="s">
        <v>40</v>
      </c>
      <c r="AD84" s="15" t="s">
        <v>40</v>
      </c>
      <c r="AE84" s="15" t="s">
        <v>40</v>
      </c>
      <c r="AF84" s="15" t="s">
        <v>40</v>
      </c>
      <c r="AG84" s="15" t="s">
        <v>40</v>
      </c>
      <c r="AH84" s="15" t="s">
        <v>40</v>
      </c>
      <c r="AI84" s="15" t="s">
        <v>40</v>
      </c>
      <c r="AJ84" s="15" t="s">
        <v>40</v>
      </c>
      <c r="AK84" s="15" t="s">
        <v>40</v>
      </c>
      <c r="AL84" s="15" t="s">
        <v>40</v>
      </c>
      <c r="AM84" s="15" t="s">
        <v>40</v>
      </c>
      <c r="AN84" s="15" t="s">
        <v>40</v>
      </c>
      <c r="AO84" s="15" t="s">
        <v>40</v>
      </c>
      <c r="AP84" s="15" t="s">
        <v>40</v>
      </c>
      <c r="AQ84" s="15" t="s">
        <v>40</v>
      </c>
      <c r="AR84" s="15" t="s">
        <v>40</v>
      </c>
      <c r="AS84" s="15" t="s">
        <v>40</v>
      </c>
      <c r="AT84" s="15" t="s">
        <v>40</v>
      </c>
      <c r="AU84" s="15" t="s">
        <v>40</v>
      </c>
      <c r="AV84" s="15" t="s">
        <v>128</v>
      </c>
      <c r="AW84" s="15" t="s">
        <v>40</v>
      </c>
      <c r="AX84" s="16"/>
    </row>
    <row r="85" spans="1:50" ht="15.75" customHeight="1" x14ac:dyDescent="0.25">
      <c r="A85" s="14" t="s">
        <v>215</v>
      </c>
      <c r="B85" s="15" t="s">
        <v>40</v>
      </c>
      <c r="C85" s="15" t="s">
        <v>40</v>
      </c>
      <c r="D85" s="15" t="s">
        <v>40</v>
      </c>
      <c r="E85" s="15" t="s">
        <v>40</v>
      </c>
      <c r="F85" s="15" t="s">
        <v>40</v>
      </c>
      <c r="G85" s="15" t="s">
        <v>40</v>
      </c>
      <c r="H85" s="15" t="s">
        <v>40</v>
      </c>
      <c r="I85" s="15" t="s">
        <v>40</v>
      </c>
      <c r="J85" s="15" t="s">
        <v>40</v>
      </c>
      <c r="K85" s="15" t="s">
        <v>40</v>
      </c>
      <c r="L85" s="15" t="s">
        <v>40</v>
      </c>
      <c r="M85" s="15" t="s">
        <v>40</v>
      </c>
      <c r="N85" s="15" t="s">
        <v>40</v>
      </c>
      <c r="O85" s="15" t="s">
        <v>40</v>
      </c>
      <c r="P85" s="15" t="s">
        <v>40</v>
      </c>
      <c r="Q85" s="15" t="s">
        <v>40</v>
      </c>
      <c r="R85" s="15" t="s">
        <v>40</v>
      </c>
      <c r="S85" s="15" t="s">
        <v>40</v>
      </c>
      <c r="T85" s="15" t="s">
        <v>40</v>
      </c>
      <c r="U85" s="15" t="s">
        <v>40</v>
      </c>
      <c r="V85" s="15" t="s">
        <v>40</v>
      </c>
      <c r="W85" s="15" t="s">
        <v>40</v>
      </c>
      <c r="X85" s="15" t="s">
        <v>40</v>
      </c>
      <c r="Y85" s="15" t="s">
        <v>40</v>
      </c>
      <c r="Z85" s="15" t="s">
        <v>40</v>
      </c>
      <c r="AA85" s="15" t="s">
        <v>40</v>
      </c>
      <c r="AB85" s="15" t="s">
        <v>40</v>
      </c>
      <c r="AC85" s="15" t="s">
        <v>40</v>
      </c>
      <c r="AD85" s="15" t="s">
        <v>40</v>
      </c>
      <c r="AE85" s="15" t="s">
        <v>40</v>
      </c>
      <c r="AF85" s="15" t="s">
        <v>40</v>
      </c>
      <c r="AG85" s="15" t="s">
        <v>40</v>
      </c>
      <c r="AH85" s="15" t="s">
        <v>40</v>
      </c>
      <c r="AI85" s="15" t="s">
        <v>40</v>
      </c>
      <c r="AJ85" s="15" t="s">
        <v>40</v>
      </c>
      <c r="AK85" s="15" t="s">
        <v>40</v>
      </c>
      <c r="AL85" s="15" t="s">
        <v>40</v>
      </c>
      <c r="AM85" s="15" t="s">
        <v>40</v>
      </c>
      <c r="AN85" s="15" t="s">
        <v>40</v>
      </c>
      <c r="AO85" s="15" t="s">
        <v>40</v>
      </c>
      <c r="AP85" s="15" t="s">
        <v>40</v>
      </c>
      <c r="AQ85" s="15" t="s">
        <v>40</v>
      </c>
      <c r="AR85" s="15" t="s">
        <v>40</v>
      </c>
      <c r="AS85" s="15" t="s">
        <v>40</v>
      </c>
      <c r="AT85" s="15" t="s">
        <v>40</v>
      </c>
      <c r="AU85" s="15" t="s">
        <v>40</v>
      </c>
      <c r="AV85" s="15" t="s">
        <v>128</v>
      </c>
      <c r="AW85" s="15" t="s">
        <v>40</v>
      </c>
      <c r="AX85" s="16"/>
    </row>
    <row r="86" spans="1:50" ht="15.75" customHeight="1" x14ac:dyDescent="0.25">
      <c r="A86" s="14" t="s">
        <v>216</v>
      </c>
      <c r="B86" s="15" t="s">
        <v>40</v>
      </c>
      <c r="C86" s="15" t="s">
        <v>40</v>
      </c>
      <c r="D86" s="15" t="s">
        <v>40</v>
      </c>
      <c r="E86" s="15" t="s">
        <v>40</v>
      </c>
      <c r="F86" s="15" t="s">
        <v>40</v>
      </c>
      <c r="G86" s="15" t="s">
        <v>40</v>
      </c>
      <c r="H86" s="15" t="s">
        <v>40</v>
      </c>
      <c r="I86" s="15" t="s">
        <v>40</v>
      </c>
      <c r="J86" s="15" t="s">
        <v>40</v>
      </c>
      <c r="K86" s="15" t="s">
        <v>40</v>
      </c>
      <c r="L86" s="15" t="s">
        <v>40</v>
      </c>
      <c r="M86" s="15" t="s">
        <v>40</v>
      </c>
      <c r="N86" s="15" t="s">
        <v>40</v>
      </c>
      <c r="O86" s="15" t="s">
        <v>40</v>
      </c>
      <c r="P86" s="15" t="s">
        <v>40</v>
      </c>
      <c r="Q86" s="15" t="s">
        <v>40</v>
      </c>
      <c r="R86" s="15" t="s">
        <v>40</v>
      </c>
      <c r="S86" s="15" t="s">
        <v>40</v>
      </c>
      <c r="T86" s="15" t="s">
        <v>40</v>
      </c>
      <c r="U86" s="15" t="s">
        <v>40</v>
      </c>
      <c r="V86" s="15" t="s">
        <v>40</v>
      </c>
      <c r="W86" s="15" t="s">
        <v>40</v>
      </c>
      <c r="X86" s="15" t="s">
        <v>40</v>
      </c>
      <c r="Y86" s="15" t="s">
        <v>40</v>
      </c>
      <c r="Z86" s="15" t="s">
        <v>40</v>
      </c>
      <c r="AA86" s="15" t="s">
        <v>40</v>
      </c>
      <c r="AB86" s="15" t="s">
        <v>40</v>
      </c>
      <c r="AC86" s="15" t="s">
        <v>40</v>
      </c>
      <c r="AD86" s="15" t="s">
        <v>40</v>
      </c>
      <c r="AE86" s="15" t="s">
        <v>40</v>
      </c>
      <c r="AF86" s="15" t="s">
        <v>40</v>
      </c>
      <c r="AG86" s="15" t="s">
        <v>40</v>
      </c>
      <c r="AH86" s="15" t="s">
        <v>40</v>
      </c>
      <c r="AI86" s="15" t="s">
        <v>40</v>
      </c>
      <c r="AJ86" s="15" t="s">
        <v>40</v>
      </c>
      <c r="AK86" s="15" t="s">
        <v>40</v>
      </c>
      <c r="AL86" s="15" t="s">
        <v>40</v>
      </c>
      <c r="AM86" s="15" t="s">
        <v>40</v>
      </c>
      <c r="AN86" s="15" t="s">
        <v>40</v>
      </c>
      <c r="AO86" s="15" t="s">
        <v>40</v>
      </c>
      <c r="AP86" s="15" t="s">
        <v>40</v>
      </c>
      <c r="AQ86" s="15" t="s">
        <v>40</v>
      </c>
      <c r="AR86" s="15" t="s">
        <v>40</v>
      </c>
      <c r="AS86" s="15" t="s">
        <v>40</v>
      </c>
      <c r="AT86" s="15" t="s">
        <v>40</v>
      </c>
      <c r="AU86" s="15" t="s">
        <v>127</v>
      </c>
      <c r="AV86" s="15" t="s">
        <v>128</v>
      </c>
      <c r="AW86" s="15" t="s">
        <v>40</v>
      </c>
      <c r="AX86" s="16"/>
    </row>
    <row r="87" spans="1:50" ht="15.75" customHeight="1" x14ac:dyDescent="0.25">
      <c r="A87" s="14" t="s">
        <v>217</v>
      </c>
      <c r="B87" s="15" t="s">
        <v>40</v>
      </c>
      <c r="C87" s="15" t="s">
        <v>40</v>
      </c>
      <c r="D87" s="15" t="s">
        <v>40</v>
      </c>
      <c r="E87" s="15" t="s">
        <v>40</v>
      </c>
      <c r="F87" s="15" t="s">
        <v>40</v>
      </c>
      <c r="G87" s="15" t="s">
        <v>40</v>
      </c>
      <c r="H87" s="15" t="s">
        <v>40</v>
      </c>
      <c r="I87" s="15" t="s">
        <v>40</v>
      </c>
      <c r="J87" s="15" t="s">
        <v>40</v>
      </c>
      <c r="K87" s="15" t="s">
        <v>40</v>
      </c>
      <c r="L87" s="15" t="s">
        <v>40</v>
      </c>
      <c r="M87" s="15" t="s">
        <v>40</v>
      </c>
      <c r="N87" s="15" t="s">
        <v>40</v>
      </c>
      <c r="O87" s="15" t="s">
        <v>40</v>
      </c>
      <c r="P87" s="15" t="s">
        <v>40</v>
      </c>
      <c r="Q87" s="15" t="s">
        <v>40</v>
      </c>
      <c r="R87" s="15" t="s">
        <v>40</v>
      </c>
      <c r="S87" s="15" t="s">
        <v>40</v>
      </c>
      <c r="T87" s="15" t="s">
        <v>40</v>
      </c>
      <c r="U87" s="15" t="s">
        <v>40</v>
      </c>
      <c r="V87" s="15" t="s">
        <v>40</v>
      </c>
      <c r="W87" s="15" t="s">
        <v>40</v>
      </c>
      <c r="X87" s="15" t="s">
        <v>40</v>
      </c>
      <c r="Y87" s="15" t="s">
        <v>40</v>
      </c>
      <c r="Z87" s="15" t="s">
        <v>40</v>
      </c>
      <c r="AA87" s="15" t="s">
        <v>40</v>
      </c>
      <c r="AB87" s="15" t="s">
        <v>40</v>
      </c>
      <c r="AC87" s="15" t="s">
        <v>40</v>
      </c>
      <c r="AD87" s="15" t="s">
        <v>40</v>
      </c>
      <c r="AE87" s="15" t="s">
        <v>40</v>
      </c>
      <c r="AF87" s="15" t="s">
        <v>40</v>
      </c>
      <c r="AG87" s="15" t="s">
        <v>40</v>
      </c>
      <c r="AH87" s="15" t="s">
        <v>40</v>
      </c>
      <c r="AI87" s="15" t="s">
        <v>40</v>
      </c>
      <c r="AJ87" s="15" t="s">
        <v>40</v>
      </c>
      <c r="AK87" s="15" t="s">
        <v>40</v>
      </c>
      <c r="AL87" s="15" t="s">
        <v>40</v>
      </c>
      <c r="AM87" s="15" t="s">
        <v>40</v>
      </c>
      <c r="AN87" s="15" t="s">
        <v>40</v>
      </c>
      <c r="AO87" s="15" t="s">
        <v>40</v>
      </c>
      <c r="AP87" s="15" t="s">
        <v>40</v>
      </c>
      <c r="AQ87" s="15" t="s">
        <v>40</v>
      </c>
      <c r="AR87" s="15" t="s">
        <v>40</v>
      </c>
      <c r="AS87" s="15" t="s">
        <v>40</v>
      </c>
      <c r="AT87" s="15" t="s">
        <v>40</v>
      </c>
      <c r="AU87" s="15" t="s">
        <v>40</v>
      </c>
      <c r="AV87" s="15" t="s">
        <v>128</v>
      </c>
      <c r="AW87" s="15" t="s">
        <v>40</v>
      </c>
      <c r="AX87" s="16"/>
    </row>
    <row r="88" spans="1:50" ht="15.75" customHeight="1" x14ac:dyDescent="0.25">
      <c r="A88" s="14" t="s">
        <v>218</v>
      </c>
      <c r="B88" s="15" t="s">
        <v>40</v>
      </c>
      <c r="C88" s="15" t="s">
        <v>40</v>
      </c>
      <c r="D88" s="15" t="s">
        <v>40</v>
      </c>
      <c r="E88" s="15" t="s">
        <v>40</v>
      </c>
      <c r="F88" s="15" t="s">
        <v>40</v>
      </c>
      <c r="G88" s="15" t="s">
        <v>40</v>
      </c>
      <c r="H88" s="15" t="s">
        <v>40</v>
      </c>
      <c r="I88" s="15" t="s">
        <v>40</v>
      </c>
      <c r="J88" s="15" t="s">
        <v>40</v>
      </c>
      <c r="K88" s="15" t="s">
        <v>40</v>
      </c>
      <c r="L88" s="15" t="s">
        <v>40</v>
      </c>
      <c r="M88" s="15" t="s">
        <v>40</v>
      </c>
      <c r="N88" s="15" t="s">
        <v>40</v>
      </c>
      <c r="O88" s="15" t="s">
        <v>40</v>
      </c>
      <c r="P88" s="15" t="s">
        <v>40</v>
      </c>
      <c r="Q88" s="15" t="s">
        <v>40</v>
      </c>
      <c r="R88" s="15" t="s">
        <v>40</v>
      </c>
      <c r="S88" s="15" t="s">
        <v>40</v>
      </c>
      <c r="T88" s="15" t="s">
        <v>40</v>
      </c>
      <c r="U88" s="15" t="s">
        <v>40</v>
      </c>
      <c r="V88" s="15" t="s">
        <v>40</v>
      </c>
      <c r="W88" s="15" t="s">
        <v>40</v>
      </c>
      <c r="X88" s="15" t="s">
        <v>40</v>
      </c>
      <c r="Y88" s="15" t="s">
        <v>40</v>
      </c>
      <c r="Z88" s="15" t="s">
        <v>40</v>
      </c>
      <c r="AA88" s="15" t="s">
        <v>40</v>
      </c>
      <c r="AB88" s="15" t="s">
        <v>40</v>
      </c>
      <c r="AC88" s="15" t="s">
        <v>40</v>
      </c>
      <c r="AD88" s="15" t="s">
        <v>40</v>
      </c>
      <c r="AE88" s="15" t="s">
        <v>40</v>
      </c>
      <c r="AF88" s="15" t="s">
        <v>40</v>
      </c>
      <c r="AG88" s="15" t="s">
        <v>40</v>
      </c>
      <c r="AH88" s="15" t="s">
        <v>40</v>
      </c>
      <c r="AI88" s="15" t="s">
        <v>40</v>
      </c>
      <c r="AJ88" s="15" t="s">
        <v>40</v>
      </c>
      <c r="AK88" s="15" t="s">
        <v>124</v>
      </c>
      <c r="AL88" s="15" t="s">
        <v>40</v>
      </c>
      <c r="AM88" s="15" t="s">
        <v>40</v>
      </c>
      <c r="AN88" s="15" t="s">
        <v>40</v>
      </c>
      <c r="AO88" s="15" t="s">
        <v>40</v>
      </c>
      <c r="AP88" s="15" t="s">
        <v>40</v>
      </c>
      <c r="AQ88" s="15" t="s">
        <v>40</v>
      </c>
      <c r="AR88" s="15" t="s">
        <v>40</v>
      </c>
      <c r="AS88" s="15" t="s">
        <v>40</v>
      </c>
      <c r="AT88" s="15" t="s">
        <v>40</v>
      </c>
      <c r="AU88" s="15" t="s">
        <v>127</v>
      </c>
      <c r="AV88" s="15" t="s">
        <v>128</v>
      </c>
      <c r="AW88" s="15" t="s">
        <v>40</v>
      </c>
      <c r="AX88" s="16"/>
    </row>
    <row r="89" spans="1:50" ht="15.75" customHeight="1" x14ac:dyDescent="0.25">
      <c r="A89" s="14" t="s">
        <v>219</v>
      </c>
      <c r="B89" s="15" t="s">
        <v>40</v>
      </c>
      <c r="C89" s="15" t="s">
        <v>40</v>
      </c>
      <c r="D89" s="15" t="s">
        <v>40</v>
      </c>
      <c r="E89" s="15" t="s">
        <v>40</v>
      </c>
      <c r="F89" s="15" t="s">
        <v>40</v>
      </c>
      <c r="G89" s="15" t="s">
        <v>40</v>
      </c>
      <c r="H89" s="15" t="s">
        <v>40</v>
      </c>
      <c r="I89" s="15" t="s">
        <v>40</v>
      </c>
      <c r="J89" s="15" t="s">
        <v>40</v>
      </c>
      <c r="K89" s="15" t="s">
        <v>40</v>
      </c>
      <c r="L89" s="15" t="s">
        <v>40</v>
      </c>
      <c r="M89" s="15" t="s">
        <v>40</v>
      </c>
      <c r="N89" s="15" t="s">
        <v>40</v>
      </c>
      <c r="O89" s="15" t="s">
        <v>40</v>
      </c>
      <c r="P89" s="15" t="s">
        <v>40</v>
      </c>
      <c r="Q89" s="15" t="s">
        <v>40</v>
      </c>
      <c r="R89" s="15" t="s">
        <v>40</v>
      </c>
      <c r="S89" s="15" t="s">
        <v>40</v>
      </c>
      <c r="T89" s="15" t="s">
        <v>40</v>
      </c>
      <c r="U89" s="15" t="s">
        <v>40</v>
      </c>
      <c r="V89" s="15" t="s">
        <v>40</v>
      </c>
      <c r="W89" s="15" t="s">
        <v>40</v>
      </c>
      <c r="X89" s="15" t="s">
        <v>40</v>
      </c>
      <c r="Y89" s="15" t="s">
        <v>40</v>
      </c>
      <c r="Z89" s="15" t="s">
        <v>40</v>
      </c>
      <c r="AA89" s="15" t="s">
        <v>40</v>
      </c>
      <c r="AB89" s="15" t="s">
        <v>40</v>
      </c>
      <c r="AC89" s="15" t="s">
        <v>40</v>
      </c>
      <c r="AD89" s="15" t="s">
        <v>40</v>
      </c>
      <c r="AE89" s="15" t="s">
        <v>40</v>
      </c>
      <c r="AF89" s="15" t="s">
        <v>40</v>
      </c>
      <c r="AG89" s="15" t="s">
        <v>40</v>
      </c>
      <c r="AH89" s="15" t="s">
        <v>40</v>
      </c>
      <c r="AI89" s="15" t="s">
        <v>40</v>
      </c>
      <c r="AJ89" s="15" t="s">
        <v>40</v>
      </c>
      <c r="AK89" s="15" t="s">
        <v>40</v>
      </c>
      <c r="AL89" s="15" t="s">
        <v>40</v>
      </c>
      <c r="AM89" s="15" t="s">
        <v>40</v>
      </c>
      <c r="AN89" s="15" t="s">
        <v>40</v>
      </c>
      <c r="AO89" s="15" t="s">
        <v>40</v>
      </c>
      <c r="AP89" s="15" t="s">
        <v>40</v>
      </c>
      <c r="AQ89" s="15" t="s">
        <v>40</v>
      </c>
      <c r="AR89" s="15" t="s">
        <v>40</v>
      </c>
      <c r="AS89" s="15" t="s">
        <v>40</v>
      </c>
      <c r="AT89" s="15" t="s">
        <v>40</v>
      </c>
      <c r="AU89" s="15" t="s">
        <v>40</v>
      </c>
      <c r="AV89" s="15" t="s">
        <v>128</v>
      </c>
      <c r="AW89" s="15" t="s">
        <v>40</v>
      </c>
      <c r="AX89" s="16"/>
    </row>
    <row r="90" spans="1:50" ht="15.75" customHeight="1" x14ac:dyDescent="0.25">
      <c r="A90" s="14" t="s">
        <v>220</v>
      </c>
      <c r="B90" s="15" t="s">
        <v>40</v>
      </c>
      <c r="C90" s="15" t="s">
        <v>40</v>
      </c>
      <c r="D90" s="15" t="s">
        <v>40</v>
      </c>
      <c r="E90" s="15" t="s">
        <v>40</v>
      </c>
      <c r="F90" s="15" t="s">
        <v>40</v>
      </c>
      <c r="G90" s="15" t="s">
        <v>40</v>
      </c>
      <c r="H90" s="15" t="s">
        <v>40</v>
      </c>
      <c r="I90" s="15" t="s">
        <v>40</v>
      </c>
      <c r="J90" s="15" t="s">
        <v>40</v>
      </c>
      <c r="K90" s="15" t="s">
        <v>40</v>
      </c>
      <c r="L90" s="15" t="s">
        <v>40</v>
      </c>
      <c r="M90" s="15" t="s">
        <v>40</v>
      </c>
      <c r="N90" s="15" t="s">
        <v>40</v>
      </c>
      <c r="O90" s="15" t="s">
        <v>40</v>
      </c>
      <c r="P90" s="15" t="s">
        <v>40</v>
      </c>
      <c r="Q90" s="15" t="s">
        <v>40</v>
      </c>
      <c r="R90" s="15" t="s">
        <v>40</v>
      </c>
      <c r="S90" s="15" t="s">
        <v>40</v>
      </c>
      <c r="T90" s="15" t="s">
        <v>40</v>
      </c>
      <c r="U90" s="15" t="s">
        <v>40</v>
      </c>
      <c r="V90" s="15" t="s">
        <v>40</v>
      </c>
      <c r="W90" s="15" t="s">
        <v>40</v>
      </c>
      <c r="X90" s="15" t="s">
        <v>40</v>
      </c>
      <c r="Y90" s="15" t="s">
        <v>40</v>
      </c>
      <c r="Z90" s="15" t="s">
        <v>40</v>
      </c>
      <c r="AA90" s="15" t="s">
        <v>40</v>
      </c>
      <c r="AB90" s="15" t="s">
        <v>40</v>
      </c>
      <c r="AC90" s="15" t="s">
        <v>40</v>
      </c>
      <c r="AD90" s="15" t="s">
        <v>40</v>
      </c>
      <c r="AE90" s="15" t="s">
        <v>40</v>
      </c>
      <c r="AF90" s="15" t="s">
        <v>40</v>
      </c>
      <c r="AG90" s="15" t="s">
        <v>40</v>
      </c>
      <c r="AH90" s="15" t="s">
        <v>40</v>
      </c>
      <c r="AI90" s="15" t="s">
        <v>40</v>
      </c>
      <c r="AJ90" s="15" t="s">
        <v>40</v>
      </c>
      <c r="AK90" s="15" t="s">
        <v>40</v>
      </c>
      <c r="AL90" s="15" t="s">
        <v>40</v>
      </c>
      <c r="AM90" s="15" t="s">
        <v>40</v>
      </c>
      <c r="AN90" s="15" t="s">
        <v>40</v>
      </c>
      <c r="AO90" s="15" t="s">
        <v>40</v>
      </c>
      <c r="AP90" s="15" t="s">
        <v>40</v>
      </c>
      <c r="AQ90" s="15" t="s">
        <v>40</v>
      </c>
      <c r="AR90" s="15" t="s">
        <v>40</v>
      </c>
      <c r="AS90" s="15" t="s">
        <v>40</v>
      </c>
      <c r="AT90" s="15" t="s">
        <v>40</v>
      </c>
      <c r="AU90" s="15" t="s">
        <v>127</v>
      </c>
      <c r="AV90" s="15" t="s">
        <v>128</v>
      </c>
      <c r="AW90" s="15" t="s">
        <v>40</v>
      </c>
      <c r="AX90" s="16"/>
    </row>
    <row r="91" spans="1:50" ht="15.75" customHeight="1" x14ac:dyDescent="0.25">
      <c r="A91" s="14" t="s">
        <v>221</v>
      </c>
      <c r="B91" s="15" t="s">
        <v>40</v>
      </c>
      <c r="C91" s="15" t="s">
        <v>40</v>
      </c>
      <c r="D91" s="15" t="s">
        <v>40</v>
      </c>
      <c r="E91" s="15" t="s">
        <v>40</v>
      </c>
      <c r="F91" s="15" t="s">
        <v>40</v>
      </c>
      <c r="G91" s="15" t="s">
        <v>40</v>
      </c>
      <c r="H91" s="15" t="s">
        <v>40</v>
      </c>
      <c r="I91" s="15" t="s">
        <v>40</v>
      </c>
      <c r="J91" s="15" t="s">
        <v>40</v>
      </c>
      <c r="K91" s="15" t="s">
        <v>40</v>
      </c>
      <c r="L91" s="15" t="s">
        <v>40</v>
      </c>
      <c r="M91" s="15" t="s">
        <v>40</v>
      </c>
      <c r="N91" s="15" t="s">
        <v>40</v>
      </c>
      <c r="O91" s="15" t="s">
        <v>40</v>
      </c>
      <c r="P91" s="15" t="s">
        <v>40</v>
      </c>
      <c r="Q91" s="15" t="s">
        <v>40</v>
      </c>
      <c r="R91" s="15" t="s">
        <v>40</v>
      </c>
      <c r="S91" s="15" t="s">
        <v>40</v>
      </c>
      <c r="T91" s="15" t="s">
        <v>40</v>
      </c>
      <c r="U91" s="15" t="s">
        <v>40</v>
      </c>
      <c r="V91" s="15" t="s">
        <v>40</v>
      </c>
      <c r="W91" s="15" t="s">
        <v>40</v>
      </c>
      <c r="X91" s="15" t="s">
        <v>40</v>
      </c>
      <c r="Y91" s="15" t="s">
        <v>40</v>
      </c>
      <c r="Z91" s="15" t="s">
        <v>40</v>
      </c>
      <c r="AA91" s="15" t="s">
        <v>40</v>
      </c>
      <c r="AB91" s="15" t="s">
        <v>40</v>
      </c>
      <c r="AC91" s="15" t="s">
        <v>40</v>
      </c>
      <c r="AD91" s="15" t="s">
        <v>40</v>
      </c>
      <c r="AE91" s="15" t="s">
        <v>40</v>
      </c>
      <c r="AF91" s="15" t="s">
        <v>40</v>
      </c>
      <c r="AG91" s="15" t="s">
        <v>40</v>
      </c>
      <c r="AH91" s="15" t="s">
        <v>40</v>
      </c>
      <c r="AI91" s="15" t="s">
        <v>40</v>
      </c>
      <c r="AJ91" s="15" t="s">
        <v>40</v>
      </c>
      <c r="AK91" s="15" t="s">
        <v>124</v>
      </c>
      <c r="AL91" s="15" t="s">
        <v>40</v>
      </c>
      <c r="AM91" s="15" t="s">
        <v>40</v>
      </c>
      <c r="AN91" s="15" t="s">
        <v>40</v>
      </c>
      <c r="AO91" s="15" t="s">
        <v>40</v>
      </c>
      <c r="AP91" s="15" t="s">
        <v>40</v>
      </c>
      <c r="AQ91" s="15" t="s">
        <v>40</v>
      </c>
      <c r="AR91" s="15" t="s">
        <v>40</v>
      </c>
      <c r="AS91" s="15" t="s">
        <v>40</v>
      </c>
      <c r="AT91" s="15" t="s">
        <v>40</v>
      </c>
      <c r="AU91" s="15" t="s">
        <v>127</v>
      </c>
      <c r="AV91" s="15" t="s">
        <v>128</v>
      </c>
      <c r="AW91" s="15" t="s">
        <v>40</v>
      </c>
      <c r="AX91" s="16"/>
    </row>
    <row r="92" spans="1:50" ht="15.75" customHeight="1" x14ac:dyDescent="0.25">
      <c r="A92" s="14" t="s">
        <v>222</v>
      </c>
      <c r="B92" s="15" t="s">
        <v>40</v>
      </c>
      <c r="C92" s="15" t="s">
        <v>40</v>
      </c>
      <c r="D92" s="15" t="s">
        <v>40</v>
      </c>
      <c r="E92" s="15" t="s">
        <v>40</v>
      </c>
      <c r="F92" s="15" t="s">
        <v>40</v>
      </c>
      <c r="G92" s="15" t="s">
        <v>40</v>
      </c>
      <c r="H92" s="15" t="s">
        <v>40</v>
      </c>
      <c r="I92" s="15" t="s">
        <v>40</v>
      </c>
      <c r="J92" s="15" t="s">
        <v>40</v>
      </c>
      <c r="K92" s="15" t="s">
        <v>40</v>
      </c>
      <c r="L92" s="15" t="s">
        <v>40</v>
      </c>
      <c r="M92" s="15" t="s">
        <v>40</v>
      </c>
      <c r="N92" s="15" t="s">
        <v>40</v>
      </c>
      <c r="O92" s="15" t="s">
        <v>40</v>
      </c>
      <c r="P92" s="15" t="s">
        <v>40</v>
      </c>
      <c r="Q92" s="15" t="s">
        <v>40</v>
      </c>
      <c r="R92" s="15" t="s">
        <v>40</v>
      </c>
      <c r="S92" s="15" t="s">
        <v>40</v>
      </c>
      <c r="T92" s="15" t="s">
        <v>40</v>
      </c>
      <c r="U92" s="15" t="s">
        <v>40</v>
      </c>
      <c r="V92" s="15" t="s">
        <v>40</v>
      </c>
      <c r="W92" s="15" t="s">
        <v>40</v>
      </c>
      <c r="X92" s="15" t="s">
        <v>40</v>
      </c>
      <c r="Y92" s="15" t="s">
        <v>40</v>
      </c>
      <c r="Z92" s="15" t="s">
        <v>40</v>
      </c>
      <c r="AA92" s="15" t="s">
        <v>40</v>
      </c>
      <c r="AB92" s="15" t="s">
        <v>40</v>
      </c>
      <c r="AC92" s="15" t="s">
        <v>40</v>
      </c>
      <c r="AD92" s="15" t="s">
        <v>40</v>
      </c>
      <c r="AE92" s="15" t="s">
        <v>40</v>
      </c>
      <c r="AF92" s="15" t="s">
        <v>40</v>
      </c>
      <c r="AG92" s="15" t="s">
        <v>40</v>
      </c>
      <c r="AH92" s="15" t="s">
        <v>40</v>
      </c>
      <c r="AI92" s="15" t="s">
        <v>40</v>
      </c>
      <c r="AJ92" s="15" t="s">
        <v>40</v>
      </c>
      <c r="AK92" s="15" t="s">
        <v>40</v>
      </c>
      <c r="AL92" s="15" t="s">
        <v>40</v>
      </c>
      <c r="AM92" s="15" t="s">
        <v>40</v>
      </c>
      <c r="AN92" s="15" t="s">
        <v>40</v>
      </c>
      <c r="AO92" s="15" t="s">
        <v>40</v>
      </c>
      <c r="AP92" s="15" t="s">
        <v>40</v>
      </c>
      <c r="AQ92" s="15" t="s">
        <v>40</v>
      </c>
      <c r="AR92" s="15" t="s">
        <v>40</v>
      </c>
      <c r="AS92" s="15" t="s">
        <v>40</v>
      </c>
      <c r="AT92" s="15" t="s">
        <v>40</v>
      </c>
      <c r="AU92" s="15" t="s">
        <v>40</v>
      </c>
      <c r="AV92" s="15" t="s">
        <v>128</v>
      </c>
      <c r="AW92" s="15" t="s">
        <v>40</v>
      </c>
      <c r="AX92" s="16"/>
    </row>
    <row r="93" spans="1:50" ht="15.75" customHeight="1" x14ac:dyDescent="0.25">
      <c r="A93" s="14" t="s">
        <v>223</v>
      </c>
      <c r="B93" s="15" t="s">
        <v>40</v>
      </c>
      <c r="C93" s="15" t="s">
        <v>40</v>
      </c>
      <c r="D93" s="15" t="s">
        <v>40</v>
      </c>
      <c r="E93" s="15" t="s">
        <v>40</v>
      </c>
      <c r="F93" s="15" t="s">
        <v>40</v>
      </c>
      <c r="G93" s="15" t="s">
        <v>40</v>
      </c>
      <c r="H93" s="15" t="s">
        <v>40</v>
      </c>
      <c r="I93" s="15" t="s">
        <v>40</v>
      </c>
      <c r="J93" s="15" t="s">
        <v>40</v>
      </c>
      <c r="K93" s="15" t="s">
        <v>40</v>
      </c>
      <c r="L93" s="15" t="s">
        <v>40</v>
      </c>
      <c r="M93" s="15" t="s">
        <v>40</v>
      </c>
      <c r="N93" s="15" t="s">
        <v>40</v>
      </c>
      <c r="O93" s="15" t="s">
        <v>40</v>
      </c>
      <c r="P93" s="15" t="s">
        <v>40</v>
      </c>
      <c r="Q93" s="15" t="s">
        <v>40</v>
      </c>
      <c r="R93" s="15" t="s">
        <v>40</v>
      </c>
      <c r="S93" s="15" t="s">
        <v>40</v>
      </c>
      <c r="T93" s="15" t="s">
        <v>40</v>
      </c>
      <c r="U93" s="15" t="s">
        <v>40</v>
      </c>
      <c r="V93" s="15" t="s">
        <v>40</v>
      </c>
      <c r="W93" s="15" t="s">
        <v>40</v>
      </c>
      <c r="X93" s="15" t="s">
        <v>40</v>
      </c>
      <c r="Y93" s="15" t="s">
        <v>40</v>
      </c>
      <c r="Z93" s="15" t="s">
        <v>40</v>
      </c>
      <c r="AA93" s="15" t="s">
        <v>40</v>
      </c>
      <c r="AB93" s="15" t="s">
        <v>40</v>
      </c>
      <c r="AC93" s="15" t="s">
        <v>40</v>
      </c>
      <c r="AD93" s="15" t="s">
        <v>40</v>
      </c>
      <c r="AE93" s="15" t="s">
        <v>40</v>
      </c>
      <c r="AF93" s="15" t="s">
        <v>40</v>
      </c>
      <c r="AG93" s="15" t="s">
        <v>40</v>
      </c>
      <c r="AH93" s="15" t="s">
        <v>40</v>
      </c>
      <c r="AI93" s="15" t="s">
        <v>40</v>
      </c>
      <c r="AJ93" s="15" t="s">
        <v>40</v>
      </c>
      <c r="AK93" s="15" t="s">
        <v>40</v>
      </c>
      <c r="AL93" s="15" t="s">
        <v>40</v>
      </c>
      <c r="AM93" s="15" t="s">
        <v>40</v>
      </c>
      <c r="AN93" s="15" t="s">
        <v>40</v>
      </c>
      <c r="AO93" s="15" t="s">
        <v>40</v>
      </c>
      <c r="AP93" s="15" t="s">
        <v>40</v>
      </c>
      <c r="AQ93" s="15" t="s">
        <v>40</v>
      </c>
      <c r="AR93" s="15" t="s">
        <v>40</v>
      </c>
      <c r="AS93" s="15" t="s">
        <v>40</v>
      </c>
      <c r="AT93" s="15" t="s">
        <v>40</v>
      </c>
      <c r="AU93" s="15" t="s">
        <v>127</v>
      </c>
      <c r="AV93" s="15" t="s">
        <v>128</v>
      </c>
      <c r="AW93" s="15" t="s">
        <v>40</v>
      </c>
      <c r="AX93" s="16"/>
    </row>
    <row r="94" spans="1:50" ht="15.75" customHeight="1" x14ac:dyDescent="0.25">
      <c r="A94" s="14" t="s">
        <v>224</v>
      </c>
      <c r="B94" s="15" t="s">
        <v>40</v>
      </c>
      <c r="C94" s="15" t="s">
        <v>40</v>
      </c>
      <c r="D94" s="15" t="s">
        <v>40</v>
      </c>
      <c r="E94" s="15" t="s">
        <v>40</v>
      </c>
      <c r="F94" s="15" t="s">
        <v>40</v>
      </c>
      <c r="G94" s="15" t="s">
        <v>40</v>
      </c>
      <c r="H94" s="15" t="s">
        <v>40</v>
      </c>
      <c r="I94" s="15" t="s">
        <v>40</v>
      </c>
      <c r="J94" s="15" t="s">
        <v>40</v>
      </c>
      <c r="K94" s="15" t="s">
        <v>40</v>
      </c>
      <c r="L94" s="15" t="s">
        <v>40</v>
      </c>
      <c r="M94" s="15" t="s">
        <v>40</v>
      </c>
      <c r="N94" s="15" t="s">
        <v>40</v>
      </c>
      <c r="O94" s="15" t="s">
        <v>40</v>
      </c>
      <c r="P94" s="15" t="s">
        <v>40</v>
      </c>
      <c r="Q94" s="15" t="s">
        <v>40</v>
      </c>
      <c r="R94" s="15" t="s">
        <v>40</v>
      </c>
      <c r="S94" s="15" t="s">
        <v>40</v>
      </c>
      <c r="T94" s="15" t="s">
        <v>40</v>
      </c>
      <c r="U94" s="15" t="s">
        <v>40</v>
      </c>
      <c r="V94" s="15" t="s">
        <v>40</v>
      </c>
      <c r="W94" s="15" t="s">
        <v>40</v>
      </c>
      <c r="X94" s="15" t="s">
        <v>40</v>
      </c>
      <c r="Y94" s="15" t="s">
        <v>40</v>
      </c>
      <c r="Z94" s="15" t="s">
        <v>40</v>
      </c>
      <c r="AA94" s="15" t="s">
        <v>40</v>
      </c>
      <c r="AB94" s="15" t="s">
        <v>40</v>
      </c>
      <c r="AC94" s="15" t="s">
        <v>40</v>
      </c>
      <c r="AD94" s="15" t="s">
        <v>40</v>
      </c>
      <c r="AE94" s="15" t="s">
        <v>40</v>
      </c>
      <c r="AF94" s="15" t="s">
        <v>40</v>
      </c>
      <c r="AG94" s="15" t="s">
        <v>40</v>
      </c>
      <c r="AH94" s="15" t="s">
        <v>40</v>
      </c>
      <c r="AI94" s="15" t="s">
        <v>40</v>
      </c>
      <c r="AJ94" s="15" t="s">
        <v>40</v>
      </c>
      <c r="AK94" s="15" t="s">
        <v>40</v>
      </c>
      <c r="AL94" s="15" t="s">
        <v>40</v>
      </c>
      <c r="AM94" s="15" t="s">
        <v>40</v>
      </c>
      <c r="AN94" s="15" t="s">
        <v>40</v>
      </c>
      <c r="AO94" s="15" t="s">
        <v>40</v>
      </c>
      <c r="AP94" s="15" t="s">
        <v>40</v>
      </c>
      <c r="AQ94" s="15" t="s">
        <v>40</v>
      </c>
      <c r="AR94" s="15" t="s">
        <v>40</v>
      </c>
      <c r="AS94" s="15" t="s">
        <v>40</v>
      </c>
      <c r="AT94" s="15" t="s">
        <v>40</v>
      </c>
      <c r="AU94" s="15" t="s">
        <v>40</v>
      </c>
      <c r="AV94" s="15" t="s">
        <v>128</v>
      </c>
      <c r="AW94" s="15" t="s">
        <v>40</v>
      </c>
      <c r="AX94" s="16"/>
    </row>
    <row r="95" spans="1:50" ht="15.75" customHeight="1" x14ac:dyDescent="0.25">
      <c r="A95" s="14" t="s">
        <v>225</v>
      </c>
      <c r="B95" s="15" t="s">
        <v>40</v>
      </c>
      <c r="C95" s="15" t="s">
        <v>40</v>
      </c>
      <c r="D95" s="15" t="s">
        <v>40</v>
      </c>
      <c r="E95" s="15" t="s">
        <v>40</v>
      </c>
      <c r="F95" s="15" t="s">
        <v>40</v>
      </c>
      <c r="G95" s="15" t="s">
        <v>40</v>
      </c>
      <c r="H95" s="15" t="s">
        <v>40</v>
      </c>
      <c r="I95" s="15" t="s">
        <v>40</v>
      </c>
      <c r="J95" s="15" t="s">
        <v>40</v>
      </c>
      <c r="K95" s="15" t="s">
        <v>40</v>
      </c>
      <c r="L95" s="15" t="s">
        <v>40</v>
      </c>
      <c r="M95" s="15" t="s">
        <v>40</v>
      </c>
      <c r="N95" s="15" t="s">
        <v>40</v>
      </c>
      <c r="O95" s="15" t="s">
        <v>40</v>
      </c>
      <c r="P95" s="15" t="s">
        <v>40</v>
      </c>
      <c r="Q95" s="15" t="s">
        <v>40</v>
      </c>
      <c r="R95" s="15" t="s">
        <v>40</v>
      </c>
      <c r="S95" s="15" t="s">
        <v>40</v>
      </c>
      <c r="T95" s="15" t="s">
        <v>40</v>
      </c>
      <c r="U95" s="15" t="s">
        <v>40</v>
      </c>
      <c r="V95" s="15" t="s">
        <v>40</v>
      </c>
      <c r="W95" s="15" t="s">
        <v>40</v>
      </c>
      <c r="X95" s="15" t="s">
        <v>40</v>
      </c>
      <c r="Y95" s="15" t="s">
        <v>40</v>
      </c>
      <c r="Z95" s="15" t="s">
        <v>40</v>
      </c>
      <c r="AA95" s="15" t="s">
        <v>40</v>
      </c>
      <c r="AB95" s="15" t="s">
        <v>40</v>
      </c>
      <c r="AC95" s="15" t="s">
        <v>40</v>
      </c>
      <c r="AD95" s="15" t="s">
        <v>40</v>
      </c>
      <c r="AE95" s="15" t="s">
        <v>40</v>
      </c>
      <c r="AF95" s="15" t="s">
        <v>40</v>
      </c>
      <c r="AG95" s="15" t="s">
        <v>40</v>
      </c>
      <c r="AH95" s="15" t="s">
        <v>40</v>
      </c>
      <c r="AI95" s="15" t="s">
        <v>40</v>
      </c>
      <c r="AJ95" s="15" t="s">
        <v>40</v>
      </c>
      <c r="AK95" s="15" t="s">
        <v>124</v>
      </c>
      <c r="AL95" s="15" t="s">
        <v>40</v>
      </c>
      <c r="AM95" s="15" t="s">
        <v>40</v>
      </c>
      <c r="AN95" s="15" t="s">
        <v>40</v>
      </c>
      <c r="AO95" s="15" t="s">
        <v>40</v>
      </c>
      <c r="AP95" s="15" t="s">
        <v>40</v>
      </c>
      <c r="AQ95" s="15" t="s">
        <v>40</v>
      </c>
      <c r="AR95" s="15" t="s">
        <v>40</v>
      </c>
      <c r="AS95" s="15" t="s">
        <v>40</v>
      </c>
      <c r="AT95" s="15" t="s">
        <v>40</v>
      </c>
      <c r="AU95" s="15" t="s">
        <v>40</v>
      </c>
      <c r="AV95" s="15" t="s">
        <v>128</v>
      </c>
      <c r="AW95" s="15" t="s">
        <v>40</v>
      </c>
      <c r="AX95" s="16"/>
    </row>
    <row r="96" spans="1:50" ht="15.75" customHeight="1" x14ac:dyDescent="0.25">
      <c r="A96" s="14" t="s">
        <v>226</v>
      </c>
      <c r="B96" s="15" t="s">
        <v>40</v>
      </c>
      <c r="C96" s="15" t="s">
        <v>40</v>
      </c>
      <c r="D96" s="15" t="s">
        <v>40</v>
      </c>
      <c r="E96" s="15" t="s">
        <v>40</v>
      </c>
      <c r="F96" s="15" t="s">
        <v>40</v>
      </c>
      <c r="G96" s="15" t="s">
        <v>40</v>
      </c>
      <c r="H96" s="15" t="s">
        <v>40</v>
      </c>
      <c r="I96" s="15" t="s">
        <v>40</v>
      </c>
      <c r="J96" s="15" t="s">
        <v>40</v>
      </c>
      <c r="K96" s="15" t="s">
        <v>40</v>
      </c>
      <c r="L96" s="15" t="s">
        <v>40</v>
      </c>
      <c r="M96" s="15" t="s">
        <v>40</v>
      </c>
      <c r="N96" s="15" t="s">
        <v>40</v>
      </c>
      <c r="O96" s="15" t="s">
        <v>40</v>
      </c>
      <c r="P96" s="15" t="s">
        <v>40</v>
      </c>
      <c r="Q96" s="15" t="s">
        <v>40</v>
      </c>
      <c r="R96" s="15" t="s">
        <v>40</v>
      </c>
      <c r="S96" s="15" t="s">
        <v>40</v>
      </c>
      <c r="T96" s="15" t="s">
        <v>40</v>
      </c>
      <c r="U96" s="15" t="s">
        <v>40</v>
      </c>
      <c r="V96" s="15" t="s">
        <v>40</v>
      </c>
      <c r="W96" s="15" t="s">
        <v>40</v>
      </c>
      <c r="X96" s="15" t="s">
        <v>40</v>
      </c>
      <c r="Y96" s="15" t="s">
        <v>40</v>
      </c>
      <c r="Z96" s="15" t="s">
        <v>40</v>
      </c>
      <c r="AA96" s="15" t="s">
        <v>40</v>
      </c>
      <c r="AB96" s="15" t="s">
        <v>40</v>
      </c>
      <c r="AC96" s="15" t="s">
        <v>40</v>
      </c>
      <c r="AD96" s="15" t="s">
        <v>40</v>
      </c>
      <c r="AE96" s="15" t="s">
        <v>40</v>
      </c>
      <c r="AF96" s="15" t="s">
        <v>40</v>
      </c>
      <c r="AG96" s="15" t="s">
        <v>40</v>
      </c>
      <c r="AH96" s="15" t="s">
        <v>40</v>
      </c>
      <c r="AI96" s="15" t="s">
        <v>40</v>
      </c>
      <c r="AJ96" s="15" t="s">
        <v>40</v>
      </c>
      <c r="AK96" s="15" t="s">
        <v>124</v>
      </c>
      <c r="AL96" s="15" t="s">
        <v>40</v>
      </c>
      <c r="AM96" s="15" t="s">
        <v>40</v>
      </c>
      <c r="AN96" s="15" t="s">
        <v>40</v>
      </c>
      <c r="AO96" s="15" t="s">
        <v>40</v>
      </c>
      <c r="AP96" s="15" t="s">
        <v>40</v>
      </c>
      <c r="AQ96" s="15" t="s">
        <v>40</v>
      </c>
      <c r="AR96" s="15" t="s">
        <v>40</v>
      </c>
      <c r="AS96" s="15" t="s">
        <v>40</v>
      </c>
      <c r="AT96" s="15" t="s">
        <v>40</v>
      </c>
      <c r="AU96" s="15" t="s">
        <v>40</v>
      </c>
      <c r="AV96" s="15" t="s">
        <v>128</v>
      </c>
      <c r="AW96" s="15" t="s">
        <v>40</v>
      </c>
      <c r="AX96" s="16"/>
    </row>
    <row r="97" spans="1:50" ht="15.75" customHeight="1" x14ac:dyDescent="0.25">
      <c r="A97" s="14" t="s">
        <v>227</v>
      </c>
      <c r="B97" s="15" t="s">
        <v>40</v>
      </c>
      <c r="C97" s="15" t="s">
        <v>40</v>
      </c>
      <c r="D97" s="15" t="s">
        <v>40</v>
      </c>
      <c r="E97" s="15" t="s">
        <v>40</v>
      </c>
      <c r="F97" s="15" t="s">
        <v>40</v>
      </c>
      <c r="G97" s="15" t="s">
        <v>40</v>
      </c>
      <c r="H97" s="15" t="s">
        <v>40</v>
      </c>
      <c r="I97" s="15" t="s">
        <v>40</v>
      </c>
      <c r="J97" s="15" t="s">
        <v>40</v>
      </c>
      <c r="K97" s="15" t="s">
        <v>40</v>
      </c>
      <c r="L97" s="15" t="s">
        <v>40</v>
      </c>
      <c r="M97" s="15" t="s">
        <v>40</v>
      </c>
      <c r="N97" s="15" t="s">
        <v>40</v>
      </c>
      <c r="O97" s="15" t="s">
        <v>40</v>
      </c>
      <c r="P97" s="15" t="s">
        <v>40</v>
      </c>
      <c r="Q97" s="15" t="s">
        <v>40</v>
      </c>
      <c r="R97" s="15" t="s">
        <v>40</v>
      </c>
      <c r="S97" s="15" t="s">
        <v>40</v>
      </c>
      <c r="T97" s="15" t="s">
        <v>40</v>
      </c>
      <c r="U97" s="15" t="s">
        <v>40</v>
      </c>
      <c r="V97" s="15" t="s">
        <v>40</v>
      </c>
      <c r="W97" s="15" t="s">
        <v>40</v>
      </c>
      <c r="X97" s="15" t="s">
        <v>40</v>
      </c>
      <c r="Y97" s="15" t="s">
        <v>40</v>
      </c>
      <c r="Z97" s="15" t="s">
        <v>40</v>
      </c>
      <c r="AA97" s="15" t="s">
        <v>40</v>
      </c>
      <c r="AB97" s="15" t="s">
        <v>40</v>
      </c>
      <c r="AC97" s="15" t="s">
        <v>40</v>
      </c>
      <c r="AD97" s="15" t="s">
        <v>40</v>
      </c>
      <c r="AE97" s="15" t="s">
        <v>40</v>
      </c>
      <c r="AF97" s="15" t="s">
        <v>40</v>
      </c>
      <c r="AG97" s="15" t="s">
        <v>40</v>
      </c>
      <c r="AH97" s="15" t="s">
        <v>40</v>
      </c>
      <c r="AI97" s="15" t="s">
        <v>40</v>
      </c>
      <c r="AJ97" s="15" t="s">
        <v>40</v>
      </c>
      <c r="AK97" s="15" t="s">
        <v>124</v>
      </c>
      <c r="AL97" s="15" t="s">
        <v>40</v>
      </c>
      <c r="AM97" s="15" t="s">
        <v>40</v>
      </c>
      <c r="AN97" s="15" t="s">
        <v>40</v>
      </c>
      <c r="AO97" s="15" t="s">
        <v>40</v>
      </c>
      <c r="AP97" s="15" t="s">
        <v>40</v>
      </c>
      <c r="AQ97" s="15" t="s">
        <v>40</v>
      </c>
      <c r="AR97" s="15" t="s">
        <v>40</v>
      </c>
      <c r="AS97" s="15" t="s">
        <v>40</v>
      </c>
      <c r="AT97" s="15" t="s">
        <v>40</v>
      </c>
      <c r="AU97" s="15" t="s">
        <v>127</v>
      </c>
      <c r="AV97" s="15" t="s">
        <v>128</v>
      </c>
      <c r="AW97" s="15" t="s">
        <v>40</v>
      </c>
      <c r="AX97" s="16"/>
    </row>
    <row r="98" spans="1:50" ht="15.75" customHeight="1" x14ac:dyDescent="0.25">
      <c r="A98" s="14" t="s">
        <v>228</v>
      </c>
      <c r="B98" s="15" t="s">
        <v>40</v>
      </c>
      <c r="C98" s="15" t="s">
        <v>40</v>
      </c>
      <c r="D98" s="15" t="s">
        <v>40</v>
      </c>
      <c r="E98" s="15" t="s">
        <v>40</v>
      </c>
      <c r="F98" s="15" t="s">
        <v>40</v>
      </c>
      <c r="G98" s="15" t="s">
        <v>40</v>
      </c>
      <c r="H98" s="15" t="s">
        <v>40</v>
      </c>
      <c r="I98" s="15" t="s">
        <v>40</v>
      </c>
      <c r="J98" s="15" t="s">
        <v>40</v>
      </c>
      <c r="K98" s="15" t="s">
        <v>40</v>
      </c>
      <c r="L98" s="15" t="s">
        <v>40</v>
      </c>
      <c r="M98" s="15" t="s">
        <v>40</v>
      </c>
      <c r="N98" s="15" t="s">
        <v>40</v>
      </c>
      <c r="O98" s="15" t="s">
        <v>40</v>
      </c>
      <c r="P98" s="15" t="s">
        <v>40</v>
      </c>
      <c r="Q98" s="15" t="s">
        <v>40</v>
      </c>
      <c r="R98" s="15" t="s">
        <v>40</v>
      </c>
      <c r="S98" s="15" t="s">
        <v>40</v>
      </c>
      <c r="T98" s="15" t="s">
        <v>40</v>
      </c>
      <c r="U98" s="15" t="s">
        <v>40</v>
      </c>
      <c r="V98" s="15" t="s">
        <v>40</v>
      </c>
      <c r="W98" s="15" t="s">
        <v>40</v>
      </c>
      <c r="X98" s="15" t="s">
        <v>40</v>
      </c>
      <c r="Y98" s="15" t="s">
        <v>40</v>
      </c>
      <c r="Z98" s="15" t="s">
        <v>40</v>
      </c>
      <c r="AA98" s="15" t="s">
        <v>40</v>
      </c>
      <c r="AB98" s="15" t="s">
        <v>40</v>
      </c>
      <c r="AC98" s="15" t="s">
        <v>40</v>
      </c>
      <c r="AD98" s="15" t="s">
        <v>40</v>
      </c>
      <c r="AE98" s="15" t="s">
        <v>40</v>
      </c>
      <c r="AF98" s="15" t="s">
        <v>40</v>
      </c>
      <c r="AG98" s="15" t="s">
        <v>40</v>
      </c>
      <c r="AH98" s="15" t="s">
        <v>40</v>
      </c>
      <c r="AI98" s="15" t="s">
        <v>40</v>
      </c>
      <c r="AJ98" s="15" t="s">
        <v>40</v>
      </c>
      <c r="AK98" s="15" t="s">
        <v>124</v>
      </c>
      <c r="AL98" s="15" t="s">
        <v>40</v>
      </c>
      <c r="AM98" s="15" t="s">
        <v>40</v>
      </c>
      <c r="AN98" s="15" t="s">
        <v>40</v>
      </c>
      <c r="AO98" s="15" t="s">
        <v>40</v>
      </c>
      <c r="AP98" s="15" t="s">
        <v>40</v>
      </c>
      <c r="AQ98" s="15" t="s">
        <v>40</v>
      </c>
      <c r="AR98" s="15" t="s">
        <v>40</v>
      </c>
      <c r="AS98" s="15" t="s">
        <v>40</v>
      </c>
      <c r="AT98" s="15" t="s">
        <v>40</v>
      </c>
      <c r="AU98" s="15" t="s">
        <v>127</v>
      </c>
      <c r="AV98" s="15" t="s">
        <v>128</v>
      </c>
      <c r="AW98" s="15" t="s">
        <v>40</v>
      </c>
      <c r="AX98" s="16"/>
    </row>
    <row r="99" spans="1:50" ht="15.75" customHeight="1" x14ac:dyDescent="0.25">
      <c r="A99" s="14" t="s">
        <v>229</v>
      </c>
      <c r="B99" s="15" t="s">
        <v>40</v>
      </c>
      <c r="C99" s="15" t="s">
        <v>40</v>
      </c>
      <c r="D99" s="15" t="s">
        <v>40</v>
      </c>
      <c r="E99" s="15" t="s">
        <v>40</v>
      </c>
      <c r="F99" s="15" t="s">
        <v>40</v>
      </c>
      <c r="G99" s="15" t="s">
        <v>40</v>
      </c>
      <c r="H99" s="15" t="s">
        <v>40</v>
      </c>
      <c r="I99" s="15" t="s">
        <v>40</v>
      </c>
      <c r="J99" s="15" t="s">
        <v>40</v>
      </c>
      <c r="K99" s="15" t="s">
        <v>40</v>
      </c>
      <c r="L99" s="15" t="s">
        <v>40</v>
      </c>
      <c r="M99" s="15" t="s">
        <v>40</v>
      </c>
      <c r="N99" s="15" t="s">
        <v>40</v>
      </c>
      <c r="O99" s="15" t="s">
        <v>40</v>
      </c>
      <c r="P99" s="15" t="s">
        <v>40</v>
      </c>
      <c r="Q99" s="15" t="s">
        <v>40</v>
      </c>
      <c r="R99" s="15" t="s">
        <v>40</v>
      </c>
      <c r="S99" s="15" t="s">
        <v>40</v>
      </c>
      <c r="T99" s="15" t="s">
        <v>40</v>
      </c>
      <c r="U99" s="15" t="s">
        <v>40</v>
      </c>
      <c r="V99" s="15" t="s">
        <v>40</v>
      </c>
      <c r="W99" s="15" t="s">
        <v>40</v>
      </c>
      <c r="X99" s="15" t="s">
        <v>40</v>
      </c>
      <c r="Y99" s="15" t="s">
        <v>40</v>
      </c>
      <c r="Z99" s="15" t="s">
        <v>40</v>
      </c>
      <c r="AA99" s="15" t="s">
        <v>40</v>
      </c>
      <c r="AB99" s="15" t="s">
        <v>40</v>
      </c>
      <c r="AC99" s="15" t="s">
        <v>40</v>
      </c>
      <c r="AD99" s="15" t="s">
        <v>40</v>
      </c>
      <c r="AE99" s="15" t="s">
        <v>40</v>
      </c>
      <c r="AF99" s="15" t="s">
        <v>40</v>
      </c>
      <c r="AG99" s="15" t="s">
        <v>40</v>
      </c>
      <c r="AH99" s="15" t="s">
        <v>40</v>
      </c>
      <c r="AI99" s="15" t="s">
        <v>40</v>
      </c>
      <c r="AJ99" s="15" t="s">
        <v>40</v>
      </c>
      <c r="AK99" s="15" t="s">
        <v>40</v>
      </c>
      <c r="AL99" s="15" t="s">
        <v>40</v>
      </c>
      <c r="AM99" s="15" t="s">
        <v>40</v>
      </c>
      <c r="AN99" s="15" t="s">
        <v>40</v>
      </c>
      <c r="AO99" s="15" t="s">
        <v>40</v>
      </c>
      <c r="AP99" s="15" t="s">
        <v>40</v>
      </c>
      <c r="AQ99" s="15" t="s">
        <v>40</v>
      </c>
      <c r="AR99" s="15" t="s">
        <v>40</v>
      </c>
      <c r="AS99" s="15" t="s">
        <v>40</v>
      </c>
      <c r="AT99" s="15" t="s">
        <v>40</v>
      </c>
      <c r="AU99" s="15" t="s">
        <v>40</v>
      </c>
      <c r="AV99" s="15" t="s">
        <v>128</v>
      </c>
      <c r="AW99" s="15" t="s">
        <v>40</v>
      </c>
      <c r="AX99" s="16"/>
    </row>
    <row r="100" spans="1:50" ht="15.75" customHeight="1" x14ac:dyDescent="0.25">
      <c r="A100" s="14" t="s">
        <v>230</v>
      </c>
      <c r="B100" s="15" t="s">
        <v>40</v>
      </c>
      <c r="C100" s="15" t="s">
        <v>40</v>
      </c>
      <c r="D100" s="15" t="s">
        <v>40</v>
      </c>
      <c r="E100" s="15" t="s">
        <v>40</v>
      </c>
      <c r="F100" s="15" t="s">
        <v>40</v>
      </c>
      <c r="G100" s="15" t="s">
        <v>40</v>
      </c>
      <c r="H100" s="15" t="s">
        <v>40</v>
      </c>
      <c r="I100" s="15" t="s">
        <v>40</v>
      </c>
      <c r="J100" s="15" t="s">
        <v>40</v>
      </c>
      <c r="K100" s="15" t="s">
        <v>40</v>
      </c>
      <c r="L100" s="15" t="s">
        <v>40</v>
      </c>
      <c r="M100" s="15" t="s">
        <v>40</v>
      </c>
      <c r="N100" s="15" t="s">
        <v>40</v>
      </c>
      <c r="O100" s="15" t="s">
        <v>40</v>
      </c>
      <c r="P100" s="15" t="s">
        <v>40</v>
      </c>
      <c r="Q100" s="15" t="s">
        <v>40</v>
      </c>
      <c r="R100" s="15" t="s">
        <v>40</v>
      </c>
      <c r="S100" s="15" t="s">
        <v>40</v>
      </c>
      <c r="T100" s="15" t="s">
        <v>40</v>
      </c>
      <c r="U100" s="15" t="s">
        <v>40</v>
      </c>
      <c r="V100" s="15" t="s">
        <v>40</v>
      </c>
      <c r="W100" s="15" t="s">
        <v>40</v>
      </c>
      <c r="X100" s="15" t="s">
        <v>40</v>
      </c>
      <c r="Y100" s="15" t="s">
        <v>40</v>
      </c>
      <c r="Z100" s="15" t="s">
        <v>40</v>
      </c>
      <c r="AA100" s="15" t="s">
        <v>40</v>
      </c>
      <c r="AB100" s="15" t="s">
        <v>40</v>
      </c>
      <c r="AC100" s="15" t="s">
        <v>40</v>
      </c>
      <c r="AD100" s="15" t="s">
        <v>40</v>
      </c>
      <c r="AE100" s="15" t="s">
        <v>40</v>
      </c>
      <c r="AF100" s="15" t="s">
        <v>40</v>
      </c>
      <c r="AG100" s="15" t="s">
        <v>40</v>
      </c>
      <c r="AH100" s="15" t="s">
        <v>40</v>
      </c>
      <c r="AI100" s="15" t="s">
        <v>40</v>
      </c>
      <c r="AJ100" s="15" t="s">
        <v>40</v>
      </c>
      <c r="AK100" s="15" t="s">
        <v>40</v>
      </c>
      <c r="AL100" s="15" t="s">
        <v>40</v>
      </c>
      <c r="AM100" s="15" t="s">
        <v>40</v>
      </c>
      <c r="AN100" s="15" t="s">
        <v>40</v>
      </c>
      <c r="AO100" s="15" t="s">
        <v>40</v>
      </c>
      <c r="AP100" s="15" t="s">
        <v>40</v>
      </c>
      <c r="AQ100" s="15" t="s">
        <v>40</v>
      </c>
      <c r="AR100" s="15" t="s">
        <v>40</v>
      </c>
      <c r="AS100" s="15" t="s">
        <v>40</v>
      </c>
      <c r="AT100" s="15" t="s">
        <v>40</v>
      </c>
      <c r="AU100" s="15" t="s">
        <v>40</v>
      </c>
      <c r="AV100" s="15" t="s">
        <v>128</v>
      </c>
      <c r="AW100" s="15" t="s">
        <v>40</v>
      </c>
      <c r="AX100" s="16"/>
    </row>
    <row r="101" spans="1:50" ht="15.75" customHeight="1" x14ac:dyDescent="0.25">
      <c r="A101" s="14" t="s">
        <v>231</v>
      </c>
      <c r="B101" s="15" t="s">
        <v>40</v>
      </c>
      <c r="C101" s="15" t="s">
        <v>40</v>
      </c>
      <c r="D101" s="15" t="s">
        <v>40</v>
      </c>
      <c r="E101" s="15" t="s">
        <v>40</v>
      </c>
      <c r="F101" s="15" t="s">
        <v>40</v>
      </c>
      <c r="G101" s="15" t="s">
        <v>40</v>
      </c>
      <c r="H101" s="15" t="s">
        <v>40</v>
      </c>
      <c r="I101" s="15" t="s">
        <v>40</v>
      </c>
      <c r="J101" s="15" t="s">
        <v>40</v>
      </c>
      <c r="K101" s="15" t="s">
        <v>40</v>
      </c>
      <c r="L101" s="15" t="s">
        <v>40</v>
      </c>
      <c r="M101" s="15" t="s">
        <v>40</v>
      </c>
      <c r="N101" s="15" t="s">
        <v>40</v>
      </c>
      <c r="O101" s="15" t="s">
        <v>40</v>
      </c>
      <c r="P101" s="15" t="s">
        <v>40</v>
      </c>
      <c r="Q101" s="15" t="s">
        <v>40</v>
      </c>
      <c r="R101" s="15" t="s">
        <v>40</v>
      </c>
      <c r="S101" s="15" t="s">
        <v>40</v>
      </c>
      <c r="T101" s="15" t="s">
        <v>40</v>
      </c>
      <c r="U101" s="15" t="s">
        <v>40</v>
      </c>
      <c r="V101" s="15" t="s">
        <v>40</v>
      </c>
      <c r="W101" s="15" t="s">
        <v>40</v>
      </c>
      <c r="X101" s="15" t="s">
        <v>40</v>
      </c>
      <c r="Y101" s="15" t="s">
        <v>40</v>
      </c>
      <c r="Z101" s="15" t="s">
        <v>40</v>
      </c>
      <c r="AA101" s="15" t="s">
        <v>40</v>
      </c>
      <c r="AB101" s="15" t="s">
        <v>40</v>
      </c>
      <c r="AC101" s="15" t="s">
        <v>40</v>
      </c>
      <c r="AD101" s="15" t="s">
        <v>40</v>
      </c>
      <c r="AE101" s="15" t="s">
        <v>40</v>
      </c>
      <c r="AF101" s="15" t="s">
        <v>40</v>
      </c>
      <c r="AG101" s="15" t="s">
        <v>40</v>
      </c>
      <c r="AH101" s="15" t="s">
        <v>40</v>
      </c>
      <c r="AI101" s="15" t="s">
        <v>40</v>
      </c>
      <c r="AJ101" s="15" t="s">
        <v>40</v>
      </c>
      <c r="AK101" s="15" t="s">
        <v>40</v>
      </c>
      <c r="AL101" s="15" t="s">
        <v>40</v>
      </c>
      <c r="AM101" s="15" t="s">
        <v>40</v>
      </c>
      <c r="AN101" s="15" t="s">
        <v>40</v>
      </c>
      <c r="AO101" s="15" t="s">
        <v>40</v>
      </c>
      <c r="AP101" s="15" t="s">
        <v>40</v>
      </c>
      <c r="AQ101" s="15" t="s">
        <v>40</v>
      </c>
      <c r="AR101" s="15" t="s">
        <v>40</v>
      </c>
      <c r="AS101" s="15" t="s">
        <v>40</v>
      </c>
      <c r="AT101" s="15" t="s">
        <v>40</v>
      </c>
      <c r="AU101" s="15" t="s">
        <v>40</v>
      </c>
      <c r="AV101" s="15" t="s">
        <v>128</v>
      </c>
      <c r="AW101" s="15" t="s">
        <v>40</v>
      </c>
      <c r="AX101" s="16"/>
    </row>
    <row r="102" spans="1:50" ht="15.75" customHeight="1" x14ac:dyDescent="0.25">
      <c r="A102" s="14" t="s">
        <v>232</v>
      </c>
      <c r="B102" s="15" t="s">
        <v>40</v>
      </c>
      <c r="C102" s="15" t="s">
        <v>40</v>
      </c>
      <c r="D102" s="15" t="s">
        <v>40</v>
      </c>
      <c r="E102" s="15" t="s">
        <v>40</v>
      </c>
      <c r="F102" s="15" t="s">
        <v>40</v>
      </c>
      <c r="G102" s="15" t="s">
        <v>40</v>
      </c>
      <c r="H102" s="15" t="s">
        <v>40</v>
      </c>
      <c r="I102" s="15" t="s">
        <v>40</v>
      </c>
      <c r="J102" s="15" t="s">
        <v>40</v>
      </c>
      <c r="K102" s="15" t="s">
        <v>40</v>
      </c>
      <c r="L102" s="15" t="s">
        <v>40</v>
      </c>
      <c r="M102" s="15" t="s">
        <v>40</v>
      </c>
      <c r="N102" s="15" t="s">
        <v>40</v>
      </c>
      <c r="O102" s="15" t="s">
        <v>40</v>
      </c>
      <c r="P102" s="15" t="s">
        <v>40</v>
      </c>
      <c r="Q102" s="15" t="s">
        <v>40</v>
      </c>
      <c r="R102" s="15" t="s">
        <v>40</v>
      </c>
      <c r="S102" s="15" t="s">
        <v>40</v>
      </c>
      <c r="T102" s="15" t="s">
        <v>40</v>
      </c>
      <c r="U102" s="15" t="s">
        <v>40</v>
      </c>
      <c r="V102" s="15" t="s">
        <v>40</v>
      </c>
      <c r="W102" s="15" t="s">
        <v>40</v>
      </c>
      <c r="X102" s="15" t="s">
        <v>40</v>
      </c>
      <c r="Y102" s="15" t="s">
        <v>40</v>
      </c>
      <c r="Z102" s="15" t="s">
        <v>40</v>
      </c>
      <c r="AA102" s="15" t="s">
        <v>40</v>
      </c>
      <c r="AB102" s="15" t="s">
        <v>40</v>
      </c>
      <c r="AC102" s="15" t="s">
        <v>40</v>
      </c>
      <c r="AD102" s="15" t="s">
        <v>40</v>
      </c>
      <c r="AE102" s="15" t="s">
        <v>40</v>
      </c>
      <c r="AF102" s="15" t="s">
        <v>40</v>
      </c>
      <c r="AG102" s="15" t="s">
        <v>40</v>
      </c>
      <c r="AH102" s="15" t="s">
        <v>40</v>
      </c>
      <c r="AI102" s="15" t="s">
        <v>40</v>
      </c>
      <c r="AJ102" s="15" t="s">
        <v>40</v>
      </c>
      <c r="AK102" s="15" t="s">
        <v>40</v>
      </c>
      <c r="AL102" s="15" t="s">
        <v>40</v>
      </c>
      <c r="AM102" s="15" t="s">
        <v>40</v>
      </c>
      <c r="AN102" s="15" t="s">
        <v>40</v>
      </c>
      <c r="AO102" s="15" t="s">
        <v>40</v>
      </c>
      <c r="AP102" s="15" t="s">
        <v>40</v>
      </c>
      <c r="AQ102" s="15" t="s">
        <v>40</v>
      </c>
      <c r="AR102" s="15" t="s">
        <v>40</v>
      </c>
      <c r="AS102" s="15" t="s">
        <v>40</v>
      </c>
      <c r="AT102" s="15" t="s">
        <v>40</v>
      </c>
      <c r="AU102" s="15" t="s">
        <v>40</v>
      </c>
      <c r="AV102" s="15" t="s">
        <v>128</v>
      </c>
      <c r="AW102" s="15" t="s">
        <v>40</v>
      </c>
      <c r="AX102" s="16"/>
    </row>
    <row r="103" spans="1:50" ht="15.75" customHeight="1" x14ac:dyDescent="0.25">
      <c r="A103" s="14" t="s">
        <v>233</v>
      </c>
      <c r="B103" s="15" t="s">
        <v>40</v>
      </c>
      <c r="C103" s="15" t="s">
        <v>40</v>
      </c>
      <c r="D103" s="15" t="s">
        <v>40</v>
      </c>
      <c r="E103" s="15" t="s">
        <v>40</v>
      </c>
      <c r="F103" s="15" t="s">
        <v>40</v>
      </c>
      <c r="G103" s="15" t="s">
        <v>40</v>
      </c>
      <c r="H103" s="15" t="s">
        <v>40</v>
      </c>
      <c r="I103" s="15" t="s">
        <v>40</v>
      </c>
      <c r="J103" s="15" t="s">
        <v>40</v>
      </c>
      <c r="K103" s="15" t="s">
        <v>40</v>
      </c>
      <c r="L103" s="15" t="s">
        <v>40</v>
      </c>
      <c r="M103" s="15" t="s">
        <v>40</v>
      </c>
      <c r="N103" s="15" t="s">
        <v>40</v>
      </c>
      <c r="O103" s="15" t="s">
        <v>40</v>
      </c>
      <c r="P103" s="15" t="s">
        <v>40</v>
      </c>
      <c r="Q103" s="15" t="s">
        <v>40</v>
      </c>
      <c r="R103" s="15" t="s">
        <v>40</v>
      </c>
      <c r="S103" s="15" t="s">
        <v>40</v>
      </c>
      <c r="T103" s="15" t="s">
        <v>40</v>
      </c>
      <c r="U103" s="15" t="s">
        <v>40</v>
      </c>
      <c r="V103" s="15" t="s">
        <v>40</v>
      </c>
      <c r="W103" s="15" t="s">
        <v>40</v>
      </c>
      <c r="X103" s="15" t="s">
        <v>40</v>
      </c>
      <c r="Y103" s="15" t="s">
        <v>40</v>
      </c>
      <c r="Z103" s="15" t="s">
        <v>40</v>
      </c>
      <c r="AA103" s="15" t="s">
        <v>40</v>
      </c>
      <c r="AB103" s="15" t="s">
        <v>40</v>
      </c>
      <c r="AC103" s="15" t="s">
        <v>40</v>
      </c>
      <c r="AD103" s="15" t="s">
        <v>40</v>
      </c>
      <c r="AE103" s="15" t="s">
        <v>40</v>
      </c>
      <c r="AF103" s="15" t="s">
        <v>40</v>
      </c>
      <c r="AG103" s="15" t="s">
        <v>40</v>
      </c>
      <c r="AH103" s="15" t="s">
        <v>40</v>
      </c>
      <c r="AI103" s="15" t="s">
        <v>40</v>
      </c>
      <c r="AJ103" s="15" t="s">
        <v>40</v>
      </c>
      <c r="AK103" s="15" t="s">
        <v>124</v>
      </c>
      <c r="AL103" s="15" t="s">
        <v>40</v>
      </c>
      <c r="AM103" s="15" t="s">
        <v>40</v>
      </c>
      <c r="AN103" s="15" t="s">
        <v>40</v>
      </c>
      <c r="AO103" s="15" t="s">
        <v>40</v>
      </c>
      <c r="AP103" s="15" t="s">
        <v>40</v>
      </c>
      <c r="AQ103" s="15" t="s">
        <v>40</v>
      </c>
      <c r="AR103" s="15" t="s">
        <v>40</v>
      </c>
      <c r="AS103" s="15" t="s">
        <v>40</v>
      </c>
      <c r="AT103" s="15" t="s">
        <v>40</v>
      </c>
      <c r="AU103" s="15" t="s">
        <v>40</v>
      </c>
      <c r="AV103" s="15" t="s">
        <v>128</v>
      </c>
      <c r="AW103" s="15" t="s">
        <v>40</v>
      </c>
      <c r="AX103" s="16"/>
    </row>
    <row r="104" spans="1:50" ht="15.75" customHeight="1" x14ac:dyDescent="0.25">
      <c r="A104" s="14" t="s">
        <v>234</v>
      </c>
      <c r="B104" s="15" t="s">
        <v>40</v>
      </c>
      <c r="C104" s="15" t="s">
        <v>40</v>
      </c>
      <c r="D104" s="15" t="s">
        <v>40</v>
      </c>
      <c r="E104" s="15" t="s">
        <v>40</v>
      </c>
      <c r="F104" s="15" t="s">
        <v>40</v>
      </c>
      <c r="G104" s="15" t="s">
        <v>40</v>
      </c>
      <c r="H104" s="15" t="s">
        <v>40</v>
      </c>
      <c r="I104" s="15" t="s">
        <v>40</v>
      </c>
      <c r="J104" s="15" t="s">
        <v>40</v>
      </c>
      <c r="K104" s="15" t="s">
        <v>40</v>
      </c>
      <c r="L104" s="15" t="s">
        <v>40</v>
      </c>
      <c r="M104" s="15" t="s">
        <v>40</v>
      </c>
      <c r="N104" s="15" t="s">
        <v>40</v>
      </c>
      <c r="O104" s="15" t="s">
        <v>148</v>
      </c>
      <c r="P104" s="15" t="s">
        <v>40</v>
      </c>
      <c r="Q104" s="15" t="s">
        <v>40</v>
      </c>
      <c r="R104" s="15" t="s">
        <v>40</v>
      </c>
      <c r="S104" s="15" t="s">
        <v>40</v>
      </c>
      <c r="T104" s="15" t="s">
        <v>40</v>
      </c>
      <c r="U104" s="15" t="s">
        <v>40</v>
      </c>
      <c r="V104" s="15" t="s">
        <v>40</v>
      </c>
      <c r="W104" s="15" t="s">
        <v>40</v>
      </c>
      <c r="X104" s="15" t="s">
        <v>40</v>
      </c>
      <c r="Y104" s="15" t="s">
        <v>40</v>
      </c>
      <c r="Z104" s="15" t="s">
        <v>40</v>
      </c>
      <c r="AA104" s="15" t="s">
        <v>40</v>
      </c>
      <c r="AB104" s="15" t="s">
        <v>40</v>
      </c>
      <c r="AC104" s="15" t="s">
        <v>40</v>
      </c>
      <c r="AD104" s="15" t="s">
        <v>40</v>
      </c>
      <c r="AE104" s="15" t="s">
        <v>40</v>
      </c>
      <c r="AF104" s="15" t="s">
        <v>40</v>
      </c>
      <c r="AG104" s="15" t="s">
        <v>40</v>
      </c>
      <c r="AH104" s="15" t="s">
        <v>40</v>
      </c>
      <c r="AI104" s="15" t="s">
        <v>40</v>
      </c>
      <c r="AJ104" s="15" t="s">
        <v>40</v>
      </c>
      <c r="AK104" s="15" t="s">
        <v>40</v>
      </c>
      <c r="AL104" s="15" t="s">
        <v>40</v>
      </c>
      <c r="AM104" s="15" t="s">
        <v>40</v>
      </c>
      <c r="AN104" s="15" t="s">
        <v>40</v>
      </c>
      <c r="AO104" s="15" t="s">
        <v>40</v>
      </c>
      <c r="AP104" s="15" t="s">
        <v>40</v>
      </c>
      <c r="AQ104" s="15" t="s">
        <v>40</v>
      </c>
      <c r="AR104" s="15" t="s">
        <v>40</v>
      </c>
      <c r="AS104" s="15" t="s">
        <v>40</v>
      </c>
      <c r="AT104" s="15" t="s">
        <v>40</v>
      </c>
      <c r="AU104" s="15" t="s">
        <v>40</v>
      </c>
      <c r="AV104" s="15" t="s">
        <v>128</v>
      </c>
      <c r="AW104" s="15" t="s">
        <v>40</v>
      </c>
      <c r="AX104" s="16"/>
    </row>
    <row r="105" spans="1:50" ht="15.75" customHeight="1" x14ac:dyDescent="0.25">
      <c r="A105" s="14" t="s">
        <v>235</v>
      </c>
      <c r="B105" s="15" t="s">
        <v>40</v>
      </c>
      <c r="C105" s="15" t="s">
        <v>40</v>
      </c>
      <c r="D105" s="15" t="s">
        <v>40</v>
      </c>
      <c r="E105" s="15" t="s">
        <v>40</v>
      </c>
      <c r="F105" s="15" t="s">
        <v>40</v>
      </c>
      <c r="G105" s="15" t="s">
        <v>40</v>
      </c>
      <c r="H105" s="15" t="s">
        <v>40</v>
      </c>
      <c r="I105" s="15" t="s">
        <v>40</v>
      </c>
      <c r="J105" s="15" t="s">
        <v>40</v>
      </c>
      <c r="K105" s="15" t="s">
        <v>40</v>
      </c>
      <c r="L105" s="15" t="s">
        <v>40</v>
      </c>
      <c r="M105" s="15" t="s">
        <v>40</v>
      </c>
      <c r="N105" s="15" t="s">
        <v>40</v>
      </c>
      <c r="O105" s="15" t="s">
        <v>40</v>
      </c>
      <c r="P105" s="15" t="s">
        <v>40</v>
      </c>
      <c r="Q105" s="15" t="s">
        <v>40</v>
      </c>
      <c r="R105" s="15" t="s">
        <v>40</v>
      </c>
      <c r="S105" s="15" t="s">
        <v>40</v>
      </c>
      <c r="T105" s="15" t="s">
        <v>40</v>
      </c>
      <c r="U105" s="15" t="s">
        <v>40</v>
      </c>
      <c r="V105" s="15" t="s">
        <v>40</v>
      </c>
      <c r="W105" s="15" t="s">
        <v>40</v>
      </c>
      <c r="X105" s="15" t="s">
        <v>40</v>
      </c>
      <c r="Y105" s="15" t="s">
        <v>40</v>
      </c>
      <c r="Z105" s="15" t="s">
        <v>40</v>
      </c>
      <c r="AA105" s="15" t="s">
        <v>40</v>
      </c>
      <c r="AB105" s="15" t="s">
        <v>40</v>
      </c>
      <c r="AC105" s="15" t="s">
        <v>40</v>
      </c>
      <c r="AD105" s="15" t="s">
        <v>40</v>
      </c>
      <c r="AE105" s="15" t="s">
        <v>40</v>
      </c>
      <c r="AF105" s="15" t="s">
        <v>40</v>
      </c>
      <c r="AG105" s="15" t="s">
        <v>40</v>
      </c>
      <c r="AH105" s="15" t="s">
        <v>40</v>
      </c>
      <c r="AI105" s="15" t="s">
        <v>40</v>
      </c>
      <c r="AJ105" s="15" t="s">
        <v>40</v>
      </c>
      <c r="AK105" s="15" t="s">
        <v>40</v>
      </c>
      <c r="AL105" s="15" t="s">
        <v>40</v>
      </c>
      <c r="AM105" s="15" t="s">
        <v>40</v>
      </c>
      <c r="AN105" s="15" t="s">
        <v>40</v>
      </c>
      <c r="AO105" s="15" t="s">
        <v>40</v>
      </c>
      <c r="AP105" s="15" t="s">
        <v>40</v>
      </c>
      <c r="AQ105" s="15" t="s">
        <v>40</v>
      </c>
      <c r="AR105" s="15" t="s">
        <v>40</v>
      </c>
      <c r="AS105" s="15" t="s">
        <v>40</v>
      </c>
      <c r="AT105" s="15" t="s">
        <v>40</v>
      </c>
      <c r="AU105" s="15" t="s">
        <v>40</v>
      </c>
      <c r="AV105" s="15" t="s">
        <v>128</v>
      </c>
      <c r="AW105" s="15" t="s">
        <v>40</v>
      </c>
      <c r="AX105" s="16"/>
    </row>
    <row r="106" spans="1:50" ht="15.75" customHeight="1" x14ac:dyDescent="0.25">
      <c r="A106" s="14" t="s">
        <v>236</v>
      </c>
      <c r="B106" s="15" t="s">
        <v>40</v>
      </c>
      <c r="C106" s="15" t="s">
        <v>40</v>
      </c>
      <c r="D106" s="15" t="s">
        <v>40</v>
      </c>
      <c r="E106" s="15" t="s">
        <v>40</v>
      </c>
      <c r="F106" s="15" t="s">
        <v>40</v>
      </c>
      <c r="G106" s="15" t="s">
        <v>40</v>
      </c>
      <c r="H106" s="15" t="s">
        <v>40</v>
      </c>
      <c r="I106" s="15" t="s">
        <v>40</v>
      </c>
      <c r="J106" s="15" t="s">
        <v>40</v>
      </c>
      <c r="K106" s="15" t="s">
        <v>40</v>
      </c>
      <c r="L106" s="15" t="s">
        <v>40</v>
      </c>
      <c r="M106" s="15" t="s">
        <v>40</v>
      </c>
      <c r="N106" s="15" t="s">
        <v>40</v>
      </c>
      <c r="O106" s="15" t="s">
        <v>40</v>
      </c>
      <c r="P106" s="15" t="s">
        <v>40</v>
      </c>
      <c r="Q106" s="15" t="s">
        <v>40</v>
      </c>
      <c r="R106" s="15" t="s">
        <v>40</v>
      </c>
      <c r="S106" s="15" t="s">
        <v>40</v>
      </c>
      <c r="T106" s="15" t="s">
        <v>40</v>
      </c>
      <c r="U106" s="15" t="s">
        <v>40</v>
      </c>
      <c r="V106" s="15" t="s">
        <v>40</v>
      </c>
      <c r="W106" s="15" t="s">
        <v>40</v>
      </c>
      <c r="X106" s="15" t="s">
        <v>40</v>
      </c>
      <c r="Y106" s="15" t="s">
        <v>40</v>
      </c>
      <c r="Z106" s="15" t="s">
        <v>40</v>
      </c>
      <c r="AA106" s="15" t="s">
        <v>40</v>
      </c>
      <c r="AB106" s="15" t="s">
        <v>40</v>
      </c>
      <c r="AC106" s="15" t="s">
        <v>40</v>
      </c>
      <c r="AD106" s="15" t="s">
        <v>40</v>
      </c>
      <c r="AE106" s="15" t="s">
        <v>40</v>
      </c>
      <c r="AF106" s="15" t="s">
        <v>40</v>
      </c>
      <c r="AG106" s="15" t="s">
        <v>40</v>
      </c>
      <c r="AH106" s="15" t="s">
        <v>40</v>
      </c>
      <c r="AI106" s="15" t="s">
        <v>40</v>
      </c>
      <c r="AJ106" s="15" t="s">
        <v>40</v>
      </c>
      <c r="AK106" s="15" t="s">
        <v>40</v>
      </c>
      <c r="AL106" s="15" t="s">
        <v>40</v>
      </c>
      <c r="AM106" s="15" t="s">
        <v>40</v>
      </c>
      <c r="AN106" s="15" t="s">
        <v>40</v>
      </c>
      <c r="AO106" s="15" t="s">
        <v>40</v>
      </c>
      <c r="AP106" s="15" t="s">
        <v>40</v>
      </c>
      <c r="AQ106" s="15" t="s">
        <v>40</v>
      </c>
      <c r="AR106" s="15" t="s">
        <v>40</v>
      </c>
      <c r="AS106" s="15" t="s">
        <v>40</v>
      </c>
      <c r="AT106" s="15" t="s">
        <v>40</v>
      </c>
      <c r="AU106" s="15" t="s">
        <v>40</v>
      </c>
      <c r="AV106" s="15" t="s">
        <v>128</v>
      </c>
      <c r="AW106" s="15" t="s">
        <v>40</v>
      </c>
      <c r="AX106" s="16"/>
    </row>
    <row r="107" spans="1:50" ht="15.75" customHeight="1" x14ac:dyDescent="0.25">
      <c r="A107" s="14" t="s">
        <v>237</v>
      </c>
      <c r="B107" s="15" t="s">
        <v>40</v>
      </c>
      <c r="C107" s="15" t="s">
        <v>40</v>
      </c>
      <c r="D107" s="15" t="s">
        <v>40</v>
      </c>
      <c r="E107" s="15" t="s">
        <v>40</v>
      </c>
      <c r="F107" s="15" t="s">
        <v>40</v>
      </c>
      <c r="G107" s="15" t="s">
        <v>40</v>
      </c>
      <c r="H107" s="15" t="s">
        <v>40</v>
      </c>
      <c r="I107" s="15" t="s">
        <v>40</v>
      </c>
      <c r="J107" s="15" t="s">
        <v>40</v>
      </c>
      <c r="K107" s="15" t="s">
        <v>40</v>
      </c>
      <c r="L107" s="15" t="s">
        <v>40</v>
      </c>
      <c r="M107" s="15" t="s">
        <v>40</v>
      </c>
      <c r="N107" s="15" t="s">
        <v>40</v>
      </c>
      <c r="O107" s="15" t="s">
        <v>40</v>
      </c>
      <c r="P107" s="15" t="s">
        <v>40</v>
      </c>
      <c r="Q107" s="15" t="s">
        <v>40</v>
      </c>
      <c r="R107" s="15" t="s">
        <v>40</v>
      </c>
      <c r="S107" s="15" t="s">
        <v>40</v>
      </c>
      <c r="T107" s="15" t="s">
        <v>40</v>
      </c>
      <c r="U107" s="15" t="s">
        <v>40</v>
      </c>
      <c r="V107" s="15" t="s">
        <v>40</v>
      </c>
      <c r="W107" s="15" t="s">
        <v>40</v>
      </c>
      <c r="X107" s="15" t="s">
        <v>40</v>
      </c>
      <c r="Y107" s="15" t="s">
        <v>40</v>
      </c>
      <c r="Z107" s="15" t="s">
        <v>40</v>
      </c>
      <c r="AA107" s="15" t="s">
        <v>40</v>
      </c>
      <c r="AB107" s="15" t="s">
        <v>40</v>
      </c>
      <c r="AC107" s="15" t="s">
        <v>40</v>
      </c>
      <c r="AD107" s="15" t="s">
        <v>40</v>
      </c>
      <c r="AE107" s="15" t="s">
        <v>40</v>
      </c>
      <c r="AF107" s="15" t="s">
        <v>40</v>
      </c>
      <c r="AG107" s="15" t="s">
        <v>40</v>
      </c>
      <c r="AH107" s="15" t="s">
        <v>40</v>
      </c>
      <c r="AI107" s="15" t="s">
        <v>40</v>
      </c>
      <c r="AJ107" s="15" t="s">
        <v>40</v>
      </c>
      <c r="AK107" s="15" t="s">
        <v>40</v>
      </c>
      <c r="AL107" s="15" t="s">
        <v>40</v>
      </c>
      <c r="AM107" s="15" t="s">
        <v>40</v>
      </c>
      <c r="AN107" s="15" t="s">
        <v>40</v>
      </c>
      <c r="AO107" s="15" t="s">
        <v>40</v>
      </c>
      <c r="AP107" s="15" t="s">
        <v>40</v>
      </c>
      <c r="AQ107" s="15" t="s">
        <v>40</v>
      </c>
      <c r="AR107" s="15" t="s">
        <v>40</v>
      </c>
      <c r="AS107" s="15" t="s">
        <v>40</v>
      </c>
      <c r="AT107" s="15" t="s">
        <v>40</v>
      </c>
      <c r="AU107" s="15" t="s">
        <v>40</v>
      </c>
      <c r="AV107" s="15" t="s">
        <v>128</v>
      </c>
      <c r="AW107" s="15" t="s">
        <v>40</v>
      </c>
      <c r="AX107" s="16"/>
    </row>
    <row r="108" spans="1:50" ht="15.75" customHeight="1" x14ac:dyDescent="0.25">
      <c r="A108" s="14" t="s">
        <v>238</v>
      </c>
      <c r="B108" s="15" t="s">
        <v>40</v>
      </c>
      <c r="C108" s="15" t="s">
        <v>40</v>
      </c>
      <c r="D108" s="15" t="s">
        <v>40</v>
      </c>
      <c r="E108" s="15" t="s">
        <v>40</v>
      </c>
      <c r="F108" s="15" t="s">
        <v>40</v>
      </c>
      <c r="G108" s="15" t="s">
        <v>40</v>
      </c>
      <c r="H108" s="15" t="s">
        <v>40</v>
      </c>
      <c r="I108" s="15" t="s">
        <v>40</v>
      </c>
      <c r="J108" s="15" t="s">
        <v>40</v>
      </c>
      <c r="K108" s="15" t="s">
        <v>40</v>
      </c>
      <c r="L108" s="15" t="s">
        <v>40</v>
      </c>
      <c r="M108" s="15" t="s">
        <v>40</v>
      </c>
      <c r="N108" s="15" t="s">
        <v>40</v>
      </c>
      <c r="O108" s="15" t="s">
        <v>40</v>
      </c>
      <c r="P108" s="15" t="s">
        <v>40</v>
      </c>
      <c r="Q108" s="15" t="s">
        <v>40</v>
      </c>
      <c r="R108" s="15" t="s">
        <v>40</v>
      </c>
      <c r="S108" s="15" t="s">
        <v>40</v>
      </c>
      <c r="T108" s="15" t="s">
        <v>40</v>
      </c>
      <c r="U108" s="15" t="s">
        <v>40</v>
      </c>
      <c r="V108" s="15" t="s">
        <v>40</v>
      </c>
      <c r="W108" s="15" t="s">
        <v>40</v>
      </c>
      <c r="X108" s="15" t="s">
        <v>40</v>
      </c>
      <c r="Y108" s="15" t="s">
        <v>40</v>
      </c>
      <c r="Z108" s="15" t="s">
        <v>40</v>
      </c>
      <c r="AA108" s="15" t="s">
        <v>40</v>
      </c>
      <c r="AB108" s="15" t="s">
        <v>40</v>
      </c>
      <c r="AC108" s="15" t="s">
        <v>40</v>
      </c>
      <c r="AD108" s="15" t="s">
        <v>40</v>
      </c>
      <c r="AE108" s="15" t="s">
        <v>40</v>
      </c>
      <c r="AF108" s="15" t="s">
        <v>40</v>
      </c>
      <c r="AG108" s="15" t="s">
        <v>40</v>
      </c>
      <c r="AH108" s="15" t="s">
        <v>40</v>
      </c>
      <c r="AI108" s="15" t="s">
        <v>40</v>
      </c>
      <c r="AJ108" s="15" t="s">
        <v>40</v>
      </c>
      <c r="AK108" s="15" t="s">
        <v>40</v>
      </c>
      <c r="AL108" s="15" t="s">
        <v>40</v>
      </c>
      <c r="AM108" s="15" t="s">
        <v>40</v>
      </c>
      <c r="AN108" s="15" t="s">
        <v>40</v>
      </c>
      <c r="AO108" s="15" t="s">
        <v>40</v>
      </c>
      <c r="AP108" s="15" t="s">
        <v>40</v>
      </c>
      <c r="AQ108" s="15" t="s">
        <v>40</v>
      </c>
      <c r="AR108" s="15" t="s">
        <v>40</v>
      </c>
      <c r="AS108" s="15" t="s">
        <v>40</v>
      </c>
      <c r="AT108" s="15" t="s">
        <v>40</v>
      </c>
      <c r="AU108" s="15" t="s">
        <v>40</v>
      </c>
      <c r="AV108" s="15" t="s">
        <v>128</v>
      </c>
      <c r="AW108" s="15" t="s">
        <v>40</v>
      </c>
      <c r="AX108" s="16"/>
    </row>
    <row r="109" spans="1:50" ht="15.75" customHeight="1" x14ac:dyDescent="0.25">
      <c r="A109" s="14" t="s">
        <v>239</v>
      </c>
      <c r="B109" s="15" t="s">
        <v>40</v>
      </c>
      <c r="C109" s="15" t="s">
        <v>40</v>
      </c>
      <c r="D109" s="15" t="s">
        <v>40</v>
      </c>
      <c r="E109" s="15" t="s">
        <v>40</v>
      </c>
      <c r="F109" s="15" t="s">
        <v>40</v>
      </c>
      <c r="G109" s="15" t="s">
        <v>40</v>
      </c>
      <c r="H109" s="15" t="s">
        <v>40</v>
      </c>
      <c r="I109" s="15" t="s">
        <v>40</v>
      </c>
      <c r="J109" s="15" t="s">
        <v>40</v>
      </c>
      <c r="K109" s="15" t="s">
        <v>40</v>
      </c>
      <c r="L109" s="15" t="s">
        <v>40</v>
      </c>
      <c r="M109" s="15" t="s">
        <v>40</v>
      </c>
      <c r="N109" s="15" t="s">
        <v>40</v>
      </c>
      <c r="O109" s="15" t="s">
        <v>40</v>
      </c>
      <c r="P109" s="15" t="s">
        <v>40</v>
      </c>
      <c r="Q109" s="15" t="s">
        <v>40</v>
      </c>
      <c r="R109" s="15" t="s">
        <v>40</v>
      </c>
      <c r="S109" s="15" t="s">
        <v>40</v>
      </c>
      <c r="T109" s="15" t="s">
        <v>40</v>
      </c>
      <c r="U109" s="15" t="s">
        <v>40</v>
      </c>
      <c r="V109" s="15" t="s">
        <v>40</v>
      </c>
      <c r="W109" s="15" t="s">
        <v>40</v>
      </c>
      <c r="X109" s="15" t="s">
        <v>40</v>
      </c>
      <c r="Y109" s="15" t="s">
        <v>40</v>
      </c>
      <c r="Z109" s="15" t="s">
        <v>40</v>
      </c>
      <c r="AA109" s="15" t="s">
        <v>40</v>
      </c>
      <c r="AB109" s="15" t="s">
        <v>40</v>
      </c>
      <c r="AC109" s="15" t="s">
        <v>40</v>
      </c>
      <c r="AD109" s="15" t="s">
        <v>40</v>
      </c>
      <c r="AE109" s="15" t="s">
        <v>40</v>
      </c>
      <c r="AF109" s="15" t="s">
        <v>40</v>
      </c>
      <c r="AG109" s="15" t="s">
        <v>40</v>
      </c>
      <c r="AH109" s="15" t="s">
        <v>40</v>
      </c>
      <c r="AI109" s="15" t="s">
        <v>40</v>
      </c>
      <c r="AJ109" s="15" t="s">
        <v>40</v>
      </c>
      <c r="AK109" s="15" t="s">
        <v>40</v>
      </c>
      <c r="AL109" s="15" t="s">
        <v>40</v>
      </c>
      <c r="AM109" s="15" t="s">
        <v>40</v>
      </c>
      <c r="AN109" s="15" t="s">
        <v>40</v>
      </c>
      <c r="AO109" s="15" t="s">
        <v>40</v>
      </c>
      <c r="AP109" s="15" t="s">
        <v>40</v>
      </c>
      <c r="AQ109" s="15" t="s">
        <v>40</v>
      </c>
      <c r="AR109" s="15" t="s">
        <v>40</v>
      </c>
      <c r="AS109" s="15" t="s">
        <v>40</v>
      </c>
      <c r="AT109" s="15" t="s">
        <v>40</v>
      </c>
      <c r="AU109" s="15" t="s">
        <v>40</v>
      </c>
      <c r="AV109" s="15" t="s">
        <v>128</v>
      </c>
      <c r="AW109" s="15" t="s">
        <v>40</v>
      </c>
      <c r="AX109" s="16"/>
    </row>
    <row r="110" spans="1:50" ht="15.75" customHeight="1" x14ac:dyDescent="0.25">
      <c r="A110" s="14" t="s">
        <v>240</v>
      </c>
      <c r="B110" s="15" t="s">
        <v>40</v>
      </c>
      <c r="C110" s="15" t="s">
        <v>40</v>
      </c>
      <c r="D110" s="15" t="s">
        <v>40</v>
      </c>
      <c r="E110" s="15" t="s">
        <v>40</v>
      </c>
      <c r="F110" s="15" t="s">
        <v>40</v>
      </c>
      <c r="G110" s="15" t="s">
        <v>40</v>
      </c>
      <c r="H110" s="15" t="s">
        <v>40</v>
      </c>
      <c r="I110" s="15" t="s">
        <v>40</v>
      </c>
      <c r="J110" s="15" t="s">
        <v>40</v>
      </c>
      <c r="K110" s="15" t="s">
        <v>40</v>
      </c>
      <c r="L110" s="15" t="s">
        <v>40</v>
      </c>
      <c r="M110" s="15" t="s">
        <v>40</v>
      </c>
      <c r="N110" s="15" t="s">
        <v>40</v>
      </c>
      <c r="O110" s="15" t="s">
        <v>40</v>
      </c>
      <c r="P110" s="15" t="s">
        <v>121</v>
      </c>
      <c r="Q110" s="15" t="s">
        <v>40</v>
      </c>
      <c r="R110" s="15" t="s">
        <v>40</v>
      </c>
      <c r="S110" s="15" t="s">
        <v>40</v>
      </c>
      <c r="T110" s="15" t="s">
        <v>40</v>
      </c>
      <c r="U110" s="15" t="s">
        <v>40</v>
      </c>
      <c r="V110" s="15" t="s">
        <v>40</v>
      </c>
      <c r="W110" s="15" t="s">
        <v>122</v>
      </c>
      <c r="X110" s="15" t="s">
        <v>40</v>
      </c>
      <c r="Y110" s="15" t="s">
        <v>40</v>
      </c>
      <c r="Z110" s="15" t="s">
        <v>40</v>
      </c>
      <c r="AA110" s="15" t="s">
        <v>123</v>
      </c>
      <c r="AB110" s="15" t="s">
        <v>40</v>
      </c>
      <c r="AC110" s="15" t="s">
        <v>40</v>
      </c>
      <c r="AD110" s="15" t="s">
        <v>40</v>
      </c>
      <c r="AE110" s="15" t="s">
        <v>40</v>
      </c>
      <c r="AF110" s="15" t="s">
        <v>40</v>
      </c>
      <c r="AG110" s="15" t="s">
        <v>40</v>
      </c>
      <c r="AH110" s="15" t="s">
        <v>40</v>
      </c>
      <c r="AI110" s="15" t="s">
        <v>40</v>
      </c>
      <c r="AJ110" s="15" t="s">
        <v>40</v>
      </c>
      <c r="AK110" s="15" t="s">
        <v>40</v>
      </c>
      <c r="AL110" s="15" t="s">
        <v>40</v>
      </c>
      <c r="AM110" s="15" t="s">
        <v>40</v>
      </c>
      <c r="AN110" s="15" t="s">
        <v>40</v>
      </c>
      <c r="AO110" s="15" t="s">
        <v>40</v>
      </c>
      <c r="AP110" s="15" t="s">
        <v>40</v>
      </c>
      <c r="AQ110" s="15" t="s">
        <v>40</v>
      </c>
      <c r="AR110" s="15" t="s">
        <v>241</v>
      </c>
      <c r="AS110" s="15" t="s">
        <v>40</v>
      </c>
      <c r="AT110" s="15" t="s">
        <v>40</v>
      </c>
      <c r="AU110" s="15" t="s">
        <v>40</v>
      </c>
      <c r="AV110" s="15" t="s">
        <v>128</v>
      </c>
      <c r="AW110" s="15" t="s">
        <v>40</v>
      </c>
      <c r="AX110" s="16"/>
    </row>
    <row r="111" spans="1:50" ht="15.75" customHeight="1" x14ac:dyDescent="0.25">
      <c r="A111" s="14" t="s">
        <v>242</v>
      </c>
      <c r="B111" s="15" t="s">
        <v>40</v>
      </c>
      <c r="C111" s="15" t="s">
        <v>40</v>
      </c>
      <c r="D111" s="15" t="s">
        <v>40</v>
      </c>
      <c r="E111" s="15" t="s">
        <v>40</v>
      </c>
      <c r="F111" s="15" t="s">
        <v>40</v>
      </c>
      <c r="G111" s="15" t="s">
        <v>40</v>
      </c>
      <c r="H111" s="15" t="s">
        <v>40</v>
      </c>
      <c r="I111" s="15" t="s">
        <v>40</v>
      </c>
      <c r="J111" s="15" t="s">
        <v>40</v>
      </c>
      <c r="K111" s="15" t="s">
        <v>40</v>
      </c>
      <c r="L111" s="15" t="s">
        <v>40</v>
      </c>
      <c r="M111" s="15" t="s">
        <v>40</v>
      </c>
      <c r="N111" s="15" t="s">
        <v>40</v>
      </c>
      <c r="O111" s="15" t="s">
        <v>40</v>
      </c>
      <c r="P111" s="15" t="s">
        <v>121</v>
      </c>
      <c r="Q111" s="15" t="s">
        <v>40</v>
      </c>
      <c r="R111" s="15" t="s">
        <v>40</v>
      </c>
      <c r="S111" s="15" t="s">
        <v>40</v>
      </c>
      <c r="T111" s="15" t="s">
        <v>40</v>
      </c>
      <c r="U111" s="15" t="s">
        <v>40</v>
      </c>
      <c r="V111" s="15" t="s">
        <v>40</v>
      </c>
      <c r="W111" s="15" t="s">
        <v>122</v>
      </c>
      <c r="X111" s="15" t="s">
        <v>40</v>
      </c>
      <c r="Y111" s="15" t="s">
        <v>40</v>
      </c>
      <c r="Z111" s="15" t="s">
        <v>40</v>
      </c>
      <c r="AA111" s="15" t="s">
        <v>123</v>
      </c>
      <c r="AB111" s="15" t="s">
        <v>40</v>
      </c>
      <c r="AC111" s="15" t="s">
        <v>40</v>
      </c>
      <c r="AD111" s="15" t="s">
        <v>40</v>
      </c>
      <c r="AE111" s="15" t="s">
        <v>40</v>
      </c>
      <c r="AF111" s="15" t="s">
        <v>40</v>
      </c>
      <c r="AG111" s="15" t="s">
        <v>40</v>
      </c>
      <c r="AH111" s="15" t="s">
        <v>40</v>
      </c>
      <c r="AI111" s="15" t="s">
        <v>40</v>
      </c>
      <c r="AJ111" s="15" t="s">
        <v>40</v>
      </c>
      <c r="AK111" s="15" t="s">
        <v>40</v>
      </c>
      <c r="AL111" s="15" t="s">
        <v>40</v>
      </c>
      <c r="AM111" s="15" t="s">
        <v>40</v>
      </c>
      <c r="AN111" s="15" t="s">
        <v>40</v>
      </c>
      <c r="AO111" s="15" t="s">
        <v>40</v>
      </c>
      <c r="AP111" s="15" t="s">
        <v>40</v>
      </c>
      <c r="AQ111" s="15" t="s">
        <v>40</v>
      </c>
      <c r="AR111" s="15" t="s">
        <v>40</v>
      </c>
      <c r="AS111" s="15" t="s">
        <v>40</v>
      </c>
      <c r="AT111" s="15" t="s">
        <v>40</v>
      </c>
      <c r="AU111" s="15" t="s">
        <v>127</v>
      </c>
      <c r="AV111" s="15" t="s">
        <v>128</v>
      </c>
      <c r="AW111" s="15" t="s">
        <v>40</v>
      </c>
      <c r="AX111" s="16"/>
    </row>
    <row r="112" spans="1:50" ht="15.75" customHeight="1" x14ac:dyDescent="0.25">
      <c r="A112" s="14" t="s">
        <v>243</v>
      </c>
      <c r="B112" s="15" t="s">
        <v>40</v>
      </c>
      <c r="C112" s="15" t="s">
        <v>40</v>
      </c>
      <c r="D112" s="15" t="s">
        <v>40</v>
      </c>
      <c r="E112" s="15" t="s">
        <v>40</v>
      </c>
      <c r="F112" s="15" t="s">
        <v>40</v>
      </c>
      <c r="G112" s="15" t="s">
        <v>40</v>
      </c>
      <c r="H112" s="15" t="s">
        <v>40</v>
      </c>
      <c r="I112" s="15" t="s">
        <v>40</v>
      </c>
      <c r="J112" s="15" t="s">
        <v>40</v>
      </c>
      <c r="K112" s="15" t="s">
        <v>40</v>
      </c>
      <c r="L112" s="15" t="s">
        <v>40</v>
      </c>
      <c r="M112" s="15" t="s">
        <v>40</v>
      </c>
      <c r="N112" s="15" t="s">
        <v>40</v>
      </c>
      <c r="O112" s="15" t="s">
        <v>40</v>
      </c>
      <c r="P112" s="15" t="s">
        <v>40</v>
      </c>
      <c r="Q112" s="15" t="s">
        <v>40</v>
      </c>
      <c r="R112" s="15" t="s">
        <v>40</v>
      </c>
      <c r="S112" s="15" t="s">
        <v>40</v>
      </c>
      <c r="T112" s="15" t="s">
        <v>40</v>
      </c>
      <c r="U112" s="15" t="s">
        <v>40</v>
      </c>
      <c r="V112" s="15" t="s">
        <v>40</v>
      </c>
      <c r="W112" s="15" t="s">
        <v>40</v>
      </c>
      <c r="X112" s="15" t="s">
        <v>40</v>
      </c>
      <c r="Y112" s="15" t="s">
        <v>40</v>
      </c>
      <c r="Z112" s="15" t="s">
        <v>40</v>
      </c>
      <c r="AA112" s="15" t="s">
        <v>40</v>
      </c>
      <c r="AB112" s="15" t="s">
        <v>40</v>
      </c>
      <c r="AC112" s="15" t="s">
        <v>40</v>
      </c>
      <c r="AD112" s="15" t="s">
        <v>40</v>
      </c>
      <c r="AE112" s="15" t="s">
        <v>40</v>
      </c>
      <c r="AF112" s="15" t="s">
        <v>40</v>
      </c>
      <c r="AG112" s="15" t="s">
        <v>40</v>
      </c>
      <c r="AH112" s="15" t="s">
        <v>40</v>
      </c>
      <c r="AI112" s="15" t="s">
        <v>40</v>
      </c>
      <c r="AJ112" s="15" t="s">
        <v>40</v>
      </c>
      <c r="AK112" s="15" t="s">
        <v>40</v>
      </c>
      <c r="AL112" s="15" t="s">
        <v>40</v>
      </c>
      <c r="AM112" s="15" t="s">
        <v>40</v>
      </c>
      <c r="AN112" s="15" t="s">
        <v>40</v>
      </c>
      <c r="AO112" s="15" t="s">
        <v>40</v>
      </c>
      <c r="AP112" s="15" t="s">
        <v>40</v>
      </c>
      <c r="AQ112" s="15" t="s">
        <v>40</v>
      </c>
      <c r="AR112" s="15" t="s">
        <v>40</v>
      </c>
      <c r="AS112" s="15" t="s">
        <v>40</v>
      </c>
      <c r="AT112" s="15" t="s">
        <v>40</v>
      </c>
      <c r="AU112" s="15" t="s">
        <v>40</v>
      </c>
      <c r="AV112" s="15" t="s">
        <v>128</v>
      </c>
      <c r="AW112" s="15" t="s">
        <v>40</v>
      </c>
      <c r="AX112" s="16"/>
    </row>
    <row r="113" spans="1:50" ht="15.75" customHeight="1" x14ac:dyDescent="0.25">
      <c r="A113" s="14" t="s">
        <v>244</v>
      </c>
      <c r="B113" s="15" t="s">
        <v>40</v>
      </c>
      <c r="C113" s="15" t="s">
        <v>40</v>
      </c>
      <c r="D113" s="15" t="s">
        <v>40</v>
      </c>
      <c r="E113" s="15" t="s">
        <v>40</v>
      </c>
      <c r="F113" s="15" t="s">
        <v>40</v>
      </c>
      <c r="G113" s="15" t="s">
        <v>40</v>
      </c>
      <c r="H113" s="15" t="s">
        <v>40</v>
      </c>
      <c r="I113" s="15" t="s">
        <v>40</v>
      </c>
      <c r="J113" s="15" t="s">
        <v>40</v>
      </c>
      <c r="K113" s="15" t="s">
        <v>40</v>
      </c>
      <c r="L113" s="15" t="s">
        <v>40</v>
      </c>
      <c r="M113" s="15" t="s">
        <v>40</v>
      </c>
      <c r="N113" s="15" t="s">
        <v>40</v>
      </c>
      <c r="O113" s="15" t="s">
        <v>40</v>
      </c>
      <c r="P113" s="15" t="s">
        <v>40</v>
      </c>
      <c r="Q113" s="15" t="s">
        <v>40</v>
      </c>
      <c r="R113" s="15" t="s">
        <v>40</v>
      </c>
      <c r="S113" s="15" t="s">
        <v>40</v>
      </c>
      <c r="T113" s="15" t="s">
        <v>40</v>
      </c>
      <c r="U113" s="15" t="s">
        <v>40</v>
      </c>
      <c r="V113" s="15" t="s">
        <v>40</v>
      </c>
      <c r="W113" s="15" t="s">
        <v>40</v>
      </c>
      <c r="X113" s="15" t="s">
        <v>40</v>
      </c>
      <c r="Y113" s="15" t="s">
        <v>40</v>
      </c>
      <c r="Z113" s="15" t="s">
        <v>40</v>
      </c>
      <c r="AA113" s="15" t="s">
        <v>40</v>
      </c>
      <c r="AB113" s="15" t="s">
        <v>40</v>
      </c>
      <c r="AC113" s="15" t="s">
        <v>40</v>
      </c>
      <c r="AD113" s="15" t="s">
        <v>40</v>
      </c>
      <c r="AE113" s="15" t="s">
        <v>40</v>
      </c>
      <c r="AF113" s="15" t="s">
        <v>40</v>
      </c>
      <c r="AG113" s="15" t="s">
        <v>40</v>
      </c>
      <c r="AH113" s="15" t="s">
        <v>40</v>
      </c>
      <c r="AI113" s="15" t="s">
        <v>40</v>
      </c>
      <c r="AJ113" s="15" t="s">
        <v>40</v>
      </c>
      <c r="AK113" s="15" t="s">
        <v>40</v>
      </c>
      <c r="AL113" s="15" t="s">
        <v>40</v>
      </c>
      <c r="AM113" s="15" t="s">
        <v>40</v>
      </c>
      <c r="AN113" s="15" t="s">
        <v>40</v>
      </c>
      <c r="AO113" s="15" t="s">
        <v>40</v>
      </c>
      <c r="AP113" s="15" t="s">
        <v>40</v>
      </c>
      <c r="AQ113" s="15" t="s">
        <v>40</v>
      </c>
      <c r="AR113" s="15" t="s">
        <v>40</v>
      </c>
      <c r="AS113" s="15" t="s">
        <v>40</v>
      </c>
      <c r="AT113" s="15" t="s">
        <v>40</v>
      </c>
      <c r="AU113" s="15" t="s">
        <v>40</v>
      </c>
      <c r="AV113" s="15" t="s">
        <v>128</v>
      </c>
      <c r="AW113" s="15" t="s">
        <v>40</v>
      </c>
      <c r="AX113" s="16"/>
    </row>
    <row r="114" spans="1:50" ht="15.75" customHeight="1" x14ac:dyDescent="0.25">
      <c r="A114" s="14" t="s">
        <v>245</v>
      </c>
      <c r="B114" s="15" t="s">
        <v>40</v>
      </c>
      <c r="C114" s="15" t="s">
        <v>40</v>
      </c>
      <c r="D114" s="15" t="s">
        <v>40</v>
      </c>
      <c r="E114" s="15" t="s">
        <v>40</v>
      </c>
      <c r="F114" s="15" t="s">
        <v>40</v>
      </c>
      <c r="G114" s="15" t="s">
        <v>40</v>
      </c>
      <c r="H114" s="15" t="s">
        <v>40</v>
      </c>
      <c r="I114" s="15" t="s">
        <v>40</v>
      </c>
      <c r="J114" s="15" t="s">
        <v>40</v>
      </c>
      <c r="K114" s="15" t="s">
        <v>40</v>
      </c>
      <c r="L114" s="15" t="s">
        <v>40</v>
      </c>
      <c r="M114" s="15" t="s">
        <v>40</v>
      </c>
      <c r="N114" s="15" t="s">
        <v>40</v>
      </c>
      <c r="O114" s="15" t="s">
        <v>40</v>
      </c>
      <c r="P114" s="15" t="s">
        <v>40</v>
      </c>
      <c r="Q114" s="15" t="s">
        <v>40</v>
      </c>
      <c r="R114" s="15" t="s">
        <v>40</v>
      </c>
      <c r="S114" s="15" t="s">
        <v>40</v>
      </c>
      <c r="T114" s="15" t="s">
        <v>40</v>
      </c>
      <c r="U114" s="15" t="s">
        <v>40</v>
      </c>
      <c r="V114" s="15" t="s">
        <v>40</v>
      </c>
      <c r="W114" s="15" t="s">
        <v>40</v>
      </c>
      <c r="X114" s="15" t="s">
        <v>40</v>
      </c>
      <c r="Y114" s="15" t="s">
        <v>40</v>
      </c>
      <c r="Z114" s="15" t="s">
        <v>40</v>
      </c>
      <c r="AA114" s="15" t="s">
        <v>40</v>
      </c>
      <c r="AB114" s="15" t="s">
        <v>40</v>
      </c>
      <c r="AC114" s="15" t="s">
        <v>40</v>
      </c>
      <c r="AD114" s="15" t="s">
        <v>40</v>
      </c>
      <c r="AE114" s="15" t="s">
        <v>40</v>
      </c>
      <c r="AF114" s="15" t="s">
        <v>40</v>
      </c>
      <c r="AG114" s="15" t="s">
        <v>40</v>
      </c>
      <c r="AH114" s="15" t="s">
        <v>40</v>
      </c>
      <c r="AI114" s="15" t="s">
        <v>40</v>
      </c>
      <c r="AJ114" s="15" t="s">
        <v>40</v>
      </c>
      <c r="AK114" s="15" t="s">
        <v>40</v>
      </c>
      <c r="AL114" s="15" t="s">
        <v>40</v>
      </c>
      <c r="AM114" s="15" t="s">
        <v>40</v>
      </c>
      <c r="AN114" s="15" t="s">
        <v>40</v>
      </c>
      <c r="AO114" s="15" t="s">
        <v>40</v>
      </c>
      <c r="AP114" s="15" t="s">
        <v>40</v>
      </c>
      <c r="AQ114" s="15" t="s">
        <v>40</v>
      </c>
      <c r="AR114" s="15" t="s">
        <v>40</v>
      </c>
      <c r="AS114" s="15" t="s">
        <v>40</v>
      </c>
      <c r="AT114" s="15" t="s">
        <v>40</v>
      </c>
      <c r="AU114" s="15" t="s">
        <v>40</v>
      </c>
      <c r="AV114" s="15" t="s">
        <v>128</v>
      </c>
      <c r="AW114" s="15" t="s">
        <v>40</v>
      </c>
      <c r="AX114" s="16"/>
    </row>
    <row r="115" spans="1:50" ht="15.75" customHeight="1" x14ac:dyDescent="0.25">
      <c r="A115" s="14" t="s">
        <v>246</v>
      </c>
      <c r="B115" s="15" t="s">
        <v>40</v>
      </c>
      <c r="C115" s="15" t="s">
        <v>40</v>
      </c>
      <c r="D115" s="15" t="s">
        <v>40</v>
      </c>
      <c r="E115" s="15" t="s">
        <v>40</v>
      </c>
      <c r="F115" s="15" t="s">
        <v>40</v>
      </c>
      <c r="G115" s="15" t="s">
        <v>40</v>
      </c>
      <c r="H115" s="15" t="s">
        <v>40</v>
      </c>
      <c r="I115" s="15" t="s">
        <v>40</v>
      </c>
      <c r="J115" s="15" t="s">
        <v>40</v>
      </c>
      <c r="K115" s="15" t="s">
        <v>40</v>
      </c>
      <c r="L115" s="15" t="s">
        <v>40</v>
      </c>
      <c r="M115" s="15" t="s">
        <v>40</v>
      </c>
      <c r="N115" s="15" t="s">
        <v>40</v>
      </c>
      <c r="O115" s="15" t="s">
        <v>40</v>
      </c>
      <c r="P115" s="15" t="s">
        <v>40</v>
      </c>
      <c r="Q115" s="15" t="s">
        <v>40</v>
      </c>
      <c r="R115" s="15" t="s">
        <v>40</v>
      </c>
      <c r="S115" s="15" t="s">
        <v>40</v>
      </c>
      <c r="T115" s="15" t="s">
        <v>40</v>
      </c>
      <c r="U115" s="15" t="s">
        <v>40</v>
      </c>
      <c r="V115" s="15" t="s">
        <v>40</v>
      </c>
      <c r="W115" s="15" t="s">
        <v>40</v>
      </c>
      <c r="X115" s="15" t="s">
        <v>40</v>
      </c>
      <c r="Y115" s="15" t="s">
        <v>40</v>
      </c>
      <c r="Z115" s="15" t="s">
        <v>40</v>
      </c>
      <c r="AA115" s="15" t="s">
        <v>40</v>
      </c>
      <c r="AB115" s="15" t="s">
        <v>40</v>
      </c>
      <c r="AC115" s="15" t="s">
        <v>40</v>
      </c>
      <c r="AD115" s="15" t="s">
        <v>40</v>
      </c>
      <c r="AE115" s="15" t="s">
        <v>40</v>
      </c>
      <c r="AF115" s="15" t="s">
        <v>40</v>
      </c>
      <c r="AG115" s="15" t="s">
        <v>40</v>
      </c>
      <c r="AH115" s="15" t="s">
        <v>40</v>
      </c>
      <c r="AI115" s="15" t="s">
        <v>40</v>
      </c>
      <c r="AJ115" s="15" t="s">
        <v>40</v>
      </c>
      <c r="AK115" s="15" t="s">
        <v>40</v>
      </c>
      <c r="AL115" s="15" t="s">
        <v>40</v>
      </c>
      <c r="AM115" s="15" t="s">
        <v>40</v>
      </c>
      <c r="AN115" s="15" t="s">
        <v>40</v>
      </c>
      <c r="AO115" s="15" t="s">
        <v>40</v>
      </c>
      <c r="AP115" s="15" t="s">
        <v>40</v>
      </c>
      <c r="AQ115" s="15" t="s">
        <v>40</v>
      </c>
      <c r="AR115" s="15" t="s">
        <v>40</v>
      </c>
      <c r="AS115" s="15" t="s">
        <v>40</v>
      </c>
      <c r="AT115" s="15" t="s">
        <v>40</v>
      </c>
      <c r="AU115" s="15" t="s">
        <v>40</v>
      </c>
      <c r="AV115" s="15" t="s">
        <v>128</v>
      </c>
      <c r="AW115" s="15" t="s">
        <v>40</v>
      </c>
      <c r="AX115" s="16"/>
    </row>
    <row r="116" spans="1:50" ht="15.75" customHeight="1" x14ac:dyDescent="0.25">
      <c r="A116" s="14" t="s">
        <v>247</v>
      </c>
      <c r="B116" s="15" t="s">
        <v>40</v>
      </c>
      <c r="C116" s="15" t="s">
        <v>40</v>
      </c>
      <c r="D116" s="15" t="s">
        <v>40</v>
      </c>
      <c r="E116" s="15" t="s">
        <v>40</v>
      </c>
      <c r="F116" s="15" t="s">
        <v>40</v>
      </c>
      <c r="G116" s="15" t="s">
        <v>40</v>
      </c>
      <c r="H116" s="15" t="s">
        <v>40</v>
      </c>
      <c r="I116" s="15" t="s">
        <v>40</v>
      </c>
      <c r="J116" s="15" t="s">
        <v>40</v>
      </c>
      <c r="K116" s="15" t="s">
        <v>40</v>
      </c>
      <c r="L116" s="15" t="s">
        <v>40</v>
      </c>
      <c r="M116" s="15" t="s">
        <v>40</v>
      </c>
      <c r="N116" s="15" t="s">
        <v>40</v>
      </c>
      <c r="O116" s="15" t="s">
        <v>40</v>
      </c>
      <c r="P116" s="15" t="s">
        <v>40</v>
      </c>
      <c r="Q116" s="15" t="s">
        <v>40</v>
      </c>
      <c r="R116" s="15" t="s">
        <v>40</v>
      </c>
      <c r="S116" s="15" t="s">
        <v>40</v>
      </c>
      <c r="T116" s="15" t="s">
        <v>40</v>
      </c>
      <c r="U116" s="15" t="s">
        <v>40</v>
      </c>
      <c r="V116" s="15" t="s">
        <v>40</v>
      </c>
      <c r="W116" s="15" t="s">
        <v>40</v>
      </c>
      <c r="X116" s="15" t="s">
        <v>40</v>
      </c>
      <c r="Y116" s="15" t="s">
        <v>40</v>
      </c>
      <c r="Z116" s="15" t="s">
        <v>40</v>
      </c>
      <c r="AA116" s="15" t="s">
        <v>40</v>
      </c>
      <c r="AB116" s="15" t="s">
        <v>40</v>
      </c>
      <c r="AC116" s="15" t="s">
        <v>40</v>
      </c>
      <c r="AD116" s="15" t="s">
        <v>40</v>
      </c>
      <c r="AE116" s="15" t="s">
        <v>40</v>
      </c>
      <c r="AF116" s="15" t="s">
        <v>40</v>
      </c>
      <c r="AG116" s="15" t="s">
        <v>40</v>
      </c>
      <c r="AH116" s="15" t="s">
        <v>40</v>
      </c>
      <c r="AI116" s="15" t="s">
        <v>40</v>
      </c>
      <c r="AJ116" s="15" t="s">
        <v>40</v>
      </c>
      <c r="AK116" s="15" t="s">
        <v>40</v>
      </c>
      <c r="AL116" s="15" t="s">
        <v>40</v>
      </c>
      <c r="AM116" s="15" t="s">
        <v>40</v>
      </c>
      <c r="AN116" s="15" t="s">
        <v>40</v>
      </c>
      <c r="AO116" s="15" t="s">
        <v>40</v>
      </c>
      <c r="AP116" s="15" t="s">
        <v>40</v>
      </c>
      <c r="AQ116" s="15" t="s">
        <v>40</v>
      </c>
      <c r="AR116" s="15" t="s">
        <v>40</v>
      </c>
      <c r="AS116" s="15" t="s">
        <v>40</v>
      </c>
      <c r="AT116" s="15" t="s">
        <v>40</v>
      </c>
      <c r="AU116" s="15" t="s">
        <v>40</v>
      </c>
      <c r="AV116" s="15" t="s">
        <v>128</v>
      </c>
      <c r="AW116" s="15" t="s">
        <v>40</v>
      </c>
      <c r="AX116" s="16"/>
    </row>
    <row r="117" spans="1:50" ht="15.75" customHeight="1" x14ac:dyDescent="0.25">
      <c r="A117" s="14" t="s">
        <v>248</v>
      </c>
      <c r="B117" s="15" t="s">
        <v>40</v>
      </c>
      <c r="C117" s="15" t="s">
        <v>40</v>
      </c>
      <c r="D117" s="15" t="s">
        <v>40</v>
      </c>
      <c r="E117" s="15" t="s">
        <v>40</v>
      </c>
      <c r="F117" s="15" t="s">
        <v>40</v>
      </c>
      <c r="G117" s="15" t="s">
        <v>40</v>
      </c>
      <c r="H117" s="15" t="s">
        <v>40</v>
      </c>
      <c r="I117" s="15" t="s">
        <v>40</v>
      </c>
      <c r="J117" s="15" t="s">
        <v>40</v>
      </c>
      <c r="K117" s="15" t="s">
        <v>40</v>
      </c>
      <c r="L117" s="15" t="s">
        <v>40</v>
      </c>
      <c r="M117" s="15" t="s">
        <v>40</v>
      </c>
      <c r="N117" s="15" t="s">
        <v>40</v>
      </c>
      <c r="O117" s="15" t="s">
        <v>40</v>
      </c>
      <c r="P117" s="15" t="s">
        <v>40</v>
      </c>
      <c r="Q117" s="15" t="s">
        <v>40</v>
      </c>
      <c r="R117" s="15" t="s">
        <v>40</v>
      </c>
      <c r="S117" s="15" t="s">
        <v>40</v>
      </c>
      <c r="T117" s="15" t="s">
        <v>40</v>
      </c>
      <c r="U117" s="15" t="s">
        <v>40</v>
      </c>
      <c r="V117" s="15" t="s">
        <v>40</v>
      </c>
      <c r="W117" s="15" t="s">
        <v>40</v>
      </c>
      <c r="X117" s="15" t="s">
        <v>40</v>
      </c>
      <c r="Y117" s="15" t="s">
        <v>40</v>
      </c>
      <c r="Z117" s="15" t="s">
        <v>40</v>
      </c>
      <c r="AA117" s="15" t="s">
        <v>40</v>
      </c>
      <c r="AB117" s="15" t="s">
        <v>40</v>
      </c>
      <c r="AC117" s="15" t="s">
        <v>40</v>
      </c>
      <c r="AD117" s="15" t="s">
        <v>40</v>
      </c>
      <c r="AE117" s="15" t="s">
        <v>40</v>
      </c>
      <c r="AF117" s="15" t="s">
        <v>40</v>
      </c>
      <c r="AG117" s="15" t="s">
        <v>40</v>
      </c>
      <c r="AH117" s="15" t="s">
        <v>40</v>
      </c>
      <c r="AI117" s="15" t="s">
        <v>40</v>
      </c>
      <c r="AJ117" s="15" t="s">
        <v>40</v>
      </c>
      <c r="AK117" s="15" t="s">
        <v>40</v>
      </c>
      <c r="AL117" s="15" t="s">
        <v>40</v>
      </c>
      <c r="AM117" s="15" t="s">
        <v>40</v>
      </c>
      <c r="AN117" s="15" t="s">
        <v>40</v>
      </c>
      <c r="AO117" s="15" t="s">
        <v>40</v>
      </c>
      <c r="AP117" s="15" t="s">
        <v>40</v>
      </c>
      <c r="AQ117" s="15" t="s">
        <v>40</v>
      </c>
      <c r="AR117" s="15" t="s">
        <v>40</v>
      </c>
      <c r="AS117" s="15" t="s">
        <v>40</v>
      </c>
      <c r="AT117" s="15" t="s">
        <v>40</v>
      </c>
      <c r="AU117" s="15" t="s">
        <v>40</v>
      </c>
      <c r="AV117" s="15" t="s">
        <v>128</v>
      </c>
      <c r="AW117" s="15" t="s">
        <v>40</v>
      </c>
      <c r="AX117" s="16"/>
    </row>
    <row r="118" spans="1:50" ht="15.75" customHeight="1" x14ac:dyDescent="0.25">
      <c r="A118" s="14" t="s">
        <v>249</v>
      </c>
      <c r="B118" s="15" t="s">
        <v>40</v>
      </c>
      <c r="C118" s="15" t="s">
        <v>40</v>
      </c>
      <c r="D118" s="15" t="s">
        <v>40</v>
      </c>
      <c r="E118" s="15" t="s">
        <v>40</v>
      </c>
      <c r="F118" s="15" t="s">
        <v>40</v>
      </c>
      <c r="G118" s="15" t="s">
        <v>40</v>
      </c>
      <c r="H118" s="15" t="s">
        <v>40</v>
      </c>
      <c r="I118" s="15" t="s">
        <v>40</v>
      </c>
      <c r="J118" s="15" t="s">
        <v>40</v>
      </c>
      <c r="K118" s="15" t="s">
        <v>40</v>
      </c>
      <c r="L118" s="15" t="s">
        <v>40</v>
      </c>
      <c r="M118" s="15" t="s">
        <v>40</v>
      </c>
      <c r="N118" s="15" t="s">
        <v>40</v>
      </c>
      <c r="O118" s="15" t="s">
        <v>40</v>
      </c>
      <c r="P118" s="15" t="s">
        <v>40</v>
      </c>
      <c r="Q118" s="15" t="s">
        <v>40</v>
      </c>
      <c r="R118" s="15" t="s">
        <v>40</v>
      </c>
      <c r="S118" s="15" t="s">
        <v>40</v>
      </c>
      <c r="T118" s="15" t="s">
        <v>40</v>
      </c>
      <c r="U118" s="15" t="s">
        <v>40</v>
      </c>
      <c r="V118" s="15" t="s">
        <v>40</v>
      </c>
      <c r="W118" s="15" t="s">
        <v>40</v>
      </c>
      <c r="X118" s="15" t="s">
        <v>40</v>
      </c>
      <c r="Y118" s="15" t="s">
        <v>40</v>
      </c>
      <c r="Z118" s="15" t="s">
        <v>40</v>
      </c>
      <c r="AA118" s="15" t="s">
        <v>40</v>
      </c>
      <c r="AB118" s="15" t="s">
        <v>40</v>
      </c>
      <c r="AC118" s="15" t="s">
        <v>40</v>
      </c>
      <c r="AD118" s="15" t="s">
        <v>40</v>
      </c>
      <c r="AE118" s="15" t="s">
        <v>40</v>
      </c>
      <c r="AF118" s="15" t="s">
        <v>40</v>
      </c>
      <c r="AG118" s="15" t="s">
        <v>40</v>
      </c>
      <c r="AH118" s="15" t="s">
        <v>40</v>
      </c>
      <c r="AI118" s="15" t="s">
        <v>40</v>
      </c>
      <c r="AJ118" s="15" t="s">
        <v>40</v>
      </c>
      <c r="AK118" s="15" t="s">
        <v>40</v>
      </c>
      <c r="AL118" s="15" t="s">
        <v>40</v>
      </c>
      <c r="AM118" s="15" t="s">
        <v>40</v>
      </c>
      <c r="AN118" s="15" t="s">
        <v>40</v>
      </c>
      <c r="AO118" s="15" t="s">
        <v>40</v>
      </c>
      <c r="AP118" s="15" t="s">
        <v>40</v>
      </c>
      <c r="AQ118" s="15" t="s">
        <v>40</v>
      </c>
      <c r="AR118" s="15" t="s">
        <v>40</v>
      </c>
      <c r="AS118" s="15" t="s">
        <v>40</v>
      </c>
      <c r="AT118" s="15" t="s">
        <v>40</v>
      </c>
      <c r="AU118" s="15" t="s">
        <v>40</v>
      </c>
      <c r="AV118" s="15" t="s">
        <v>128</v>
      </c>
      <c r="AW118" s="15" t="s">
        <v>40</v>
      </c>
      <c r="AX118" s="16"/>
    </row>
    <row r="119" spans="1:50" ht="15.75" customHeight="1" x14ac:dyDescent="0.25">
      <c r="A119" s="14" t="s">
        <v>250</v>
      </c>
      <c r="B119" s="15" t="s">
        <v>40</v>
      </c>
      <c r="C119" s="15" t="s">
        <v>40</v>
      </c>
      <c r="D119" s="15" t="s">
        <v>40</v>
      </c>
      <c r="E119" s="15" t="s">
        <v>40</v>
      </c>
      <c r="F119" s="15" t="s">
        <v>40</v>
      </c>
      <c r="G119" s="15" t="s">
        <v>40</v>
      </c>
      <c r="H119" s="15" t="s">
        <v>40</v>
      </c>
      <c r="I119" s="15" t="s">
        <v>40</v>
      </c>
      <c r="J119" s="15" t="s">
        <v>40</v>
      </c>
      <c r="K119" s="15" t="s">
        <v>40</v>
      </c>
      <c r="L119" s="15" t="s">
        <v>40</v>
      </c>
      <c r="M119" s="15" t="s">
        <v>40</v>
      </c>
      <c r="N119" s="15" t="s">
        <v>40</v>
      </c>
      <c r="O119" s="15" t="s">
        <v>40</v>
      </c>
      <c r="P119" s="15" t="s">
        <v>40</v>
      </c>
      <c r="Q119" s="15" t="s">
        <v>40</v>
      </c>
      <c r="R119" s="15" t="s">
        <v>40</v>
      </c>
      <c r="S119" s="15" t="s">
        <v>40</v>
      </c>
      <c r="T119" s="15" t="s">
        <v>40</v>
      </c>
      <c r="U119" s="15" t="s">
        <v>40</v>
      </c>
      <c r="V119" s="15" t="s">
        <v>40</v>
      </c>
      <c r="W119" s="15" t="s">
        <v>40</v>
      </c>
      <c r="X119" s="15" t="s">
        <v>40</v>
      </c>
      <c r="Y119" s="15" t="s">
        <v>40</v>
      </c>
      <c r="Z119" s="15" t="s">
        <v>40</v>
      </c>
      <c r="AA119" s="15" t="s">
        <v>40</v>
      </c>
      <c r="AB119" s="15" t="s">
        <v>40</v>
      </c>
      <c r="AC119" s="15" t="s">
        <v>40</v>
      </c>
      <c r="AD119" s="15" t="s">
        <v>40</v>
      </c>
      <c r="AE119" s="15" t="s">
        <v>40</v>
      </c>
      <c r="AF119" s="15" t="s">
        <v>40</v>
      </c>
      <c r="AG119" s="15" t="s">
        <v>40</v>
      </c>
      <c r="AH119" s="15" t="s">
        <v>40</v>
      </c>
      <c r="AI119" s="15" t="s">
        <v>40</v>
      </c>
      <c r="AJ119" s="15" t="s">
        <v>40</v>
      </c>
      <c r="AK119" s="15" t="s">
        <v>40</v>
      </c>
      <c r="AL119" s="15" t="s">
        <v>40</v>
      </c>
      <c r="AM119" s="15" t="s">
        <v>40</v>
      </c>
      <c r="AN119" s="15" t="s">
        <v>40</v>
      </c>
      <c r="AO119" s="15" t="s">
        <v>40</v>
      </c>
      <c r="AP119" s="15" t="s">
        <v>40</v>
      </c>
      <c r="AQ119" s="15" t="s">
        <v>40</v>
      </c>
      <c r="AR119" s="15" t="s">
        <v>40</v>
      </c>
      <c r="AS119" s="15" t="s">
        <v>40</v>
      </c>
      <c r="AT119" s="15" t="s">
        <v>40</v>
      </c>
      <c r="AU119" s="15" t="s">
        <v>40</v>
      </c>
      <c r="AV119" s="15" t="s">
        <v>128</v>
      </c>
      <c r="AW119" s="15" t="s">
        <v>40</v>
      </c>
      <c r="AX119" s="16"/>
    </row>
    <row r="120" spans="1:50" ht="15.75" customHeight="1" x14ac:dyDescent="0.25">
      <c r="A120" s="14" t="s">
        <v>251</v>
      </c>
      <c r="B120" s="15" t="s">
        <v>40</v>
      </c>
      <c r="C120" s="15" t="s">
        <v>40</v>
      </c>
      <c r="D120" s="15" t="s">
        <v>40</v>
      </c>
      <c r="E120" s="15" t="s">
        <v>40</v>
      </c>
      <c r="F120" s="15" t="s">
        <v>40</v>
      </c>
      <c r="G120" s="15" t="s">
        <v>40</v>
      </c>
      <c r="H120" s="15" t="s">
        <v>40</v>
      </c>
      <c r="I120" s="15" t="s">
        <v>40</v>
      </c>
      <c r="J120" s="15" t="s">
        <v>40</v>
      </c>
      <c r="K120" s="15" t="s">
        <v>40</v>
      </c>
      <c r="L120" s="15" t="s">
        <v>40</v>
      </c>
      <c r="M120" s="15" t="s">
        <v>40</v>
      </c>
      <c r="N120" s="15" t="s">
        <v>40</v>
      </c>
      <c r="O120" s="15" t="s">
        <v>40</v>
      </c>
      <c r="P120" s="15" t="s">
        <v>40</v>
      </c>
      <c r="Q120" s="15" t="s">
        <v>40</v>
      </c>
      <c r="R120" s="15" t="s">
        <v>40</v>
      </c>
      <c r="S120" s="15" t="s">
        <v>40</v>
      </c>
      <c r="T120" s="15" t="s">
        <v>40</v>
      </c>
      <c r="U120" s="15" t="s">
        <v>40</v>
      </c>
      <c r="V120" s="15" t="s">
        <v>40</v>
      </c>
      <c r="W120" s="15" t="s">
        <v>40</v>
      </c>
      <c r="X120" s="15" t="s">
        <v>40</v>
      </c>
      <c r="Y120" s="15" t="s">
        <v>40</v>
      </c>
      <c r="Z120" s="15" t="s">
        <v>40</v>
      </c>
      <c r="AA120" s="15" t="s">
        <v>40</v>
      </c>
      <c r="AB120" s="15" t="s">
        <v>40</v>
      </c>
      <c r="AC120" s="15" t="s">
        <v>40</v>
      </c>
      <c r="AD120" s="15" t="s">
        <v>40</v>
      </c>
      <c r="AE120" s="15" t="s">
        <v>40</v>
      </c>
      <c r="AF120" s="15" t="s">
        <v>40</v>
      </c>
      <c r="AG120" s="15" t="s">
        <v>40</v>
      </c>
      <c r="AH120" s="15" t="s">
        <v>40</v>
      </c>
      <c r="AI120" s="15" t="s">
        <v>40</v>
      </c>
      <c r="AJ120" s="15" t="s">
        <v>40</v>
      </c>
      <c r="AK120" s="15" t="s">
        <v>40</v>
      </c>
      <c r="AL120" s="15" t="s">
        <v>40</v>
      </c>
      <c r="AM120" s="15" t="s">
        <v>40</v>
      </c>
      <c r="AN120" s="15" t="s">
        <v>40</v>
      </c>
      <c r="AO120" s="15" t="s">
        <v>40</v>
      </c>
      <c r="AP120" s="15" t="s">
        <v>40</v>
      </c>
      <c r="AQ120" s="15" t="s">
        <v>40</v>
      </c>
      <c r="AR120" s="15" t="s">
        <v>40</v>
      </c>
      <c r="AS120" s="15" t="s">
        <v>40</v>
      </c>
      <c r="AT120" s="15" t="s">
        <v>40</v>
      </c>
      <c r="AU120" s="15" t="s">
        <v>40</v>
      </c>
      <c r="AV120" s="15" t="s">
        <v>128</v>
      </c>
      <c r="AW120" s="15" t="s">
        <v>40</v>
      </c>
      <c r="AX120" s="16"/>
    </row>
    <row r="121" spans="1:50" ht="15.75" customHeight="1" x14ac:dyDescent="0.25">
      <c r="A121" s="14" t="s">
        <v>252</v>
      </c>
      <c r="B121" s="15" t="s">
        <v>40</v>
      </c>
      <c r="C121" s="15" t="s">
        <v>40</v>
      </c>
      <c r="D121" s="15" t="s">
        <v>40</v>
      </c>
      <c r="E121" s="15" t="s">
        <v>40</v>
      </c>
      <c r="F121" s="15" t="s">
        <v>40</v>
      </c>
      <c r="G121" s="15" t="s">
        <v>40</v>
      </c>
      <c r="H121" s="15" t="s">
        <v>40</v>
      </c>
      <c r="I121" s="15" t="s">
        <v>40</v>
      </c>
      <c r="J121" s="15" t="s">
        <v>40</v>
      </c>
      <c r="K121" s="15" t="s">
        <v>40</v>
      </c>
      <c r="L121" s="15" t="s">
        <v>40</v>
      </c>
      <c r="M121" s="15" t="s">
        <v>40</v>
      </c>
      <c r="N121" s="15" t="s">
        <v>40</v>
      </c>
      <c r="O121" s="15" t="s">
        <v>40</v>
      </c>
      <c r="P121" s="15" t="s">
        <v>40</v>
      </c>
      <c r="Q121" s="15" t="s">
        <v>40</v>
      </c>
      <c r="R121" s="15" t="s">
        <v>40</v>
      </c>
      <c r="S121" s="15" t="s">
        <v>40</v>
      </c>
      <c r="T121" s="15" t="s">
        <v>40</v>
      </c>
      <c r="U121" s="15" t="s">
        <v>40</v>
      </c>
      <c r="V121" s="15" t="s">
        <v>40</v>
      </c>
      <c r="W121" s="15" t="s">
        <v>40</v>
      </c>
      <c r="X121" s="15" t="s">
        <v>40</v>
      </c>
      <c r="Y121" s="15" t="s">
        <v>40</v>
      </c>
      <c r="Z121" s="15" t="s">
        <v>40</v>
      </c>
      <c r="AA121" s="15" t="s">
        <v>40</v>
      </c>
      <c r="AB121" s="15" t="s">
        <v>40</v>
      </c>
      <c r="AC121" s="15" t="s">
        <v>40</v>
      </c>
      <c r="AD121" s="15" t="s">
        <v>40</v>
      </c>
      <c r="AE121" s="15" t="s">
        <v>40</v>
      </c>
      <c r="AF121" s="15" t="s">
        <v>40</v>
      </c>
      <c r="AG121" s="15" t="s">
        <v>40</v>
      </c>
      <c r="AH121" s="15" t="s">
        <v>40</v>
      </c>
      <c r="AI121" s="15" t="s">
        <v>40</v>
      </c>
      <c r="AJ121" s="15" t="s">
        <v>40</v>
      </c>
      <c r="AK121" s="15" t="s">
        <v>40</v>
      </c>
      <c r="AL121" s="15" t="s">
        <v>40</v>
      </c>
      <c r="AM121" s="15" t="s">
        <v>40</v>
      </c>
      <c r="AN121" s="15" t="s">
        <v>40</v>
      </c>
      <c r="AO121" s="15" t="s">
        <v>40</v>
      </c>
      <c r="AP121" s="15" t="s">
        <v>40</v>
      </c>
      <c r="AQ121" s="15" t="s">
        <v>40</v>
      </c>
      <c r="AR121" s="15" t="s">
        <v>40</v>
      </c>
      <c r="AS121" s="15" t="s">
        <v>40</v>
      </c>
      <c r="AT121" s="15" t="s">
        <v>40</v>
      </c>
      <c r="AU121" s="15" t="s">
        <v>127</v>
      </c>
      <c r="AV121" s="15" t="s">
        <v>128</v>
      </c>
      <c r="AW121" s="15" t="s">
        <v>40</v>
      </c>
      <c r="AX121" s="16"/>
    </row>
    <row r="122" spans="1:50" ht="15.75" customHeight="1" x14ac:dyDescent="0.25">
      <c r="A122" s="14" t="s">
        <v>253</v>
      </c>
      <c r="B122" s="15" t="s">
        <v>40</v>
      </c>
      <c r="C122" s="15" t="s">
        <v>40</v>
      </c>
      <c r="D122" s="15" t="s">
        <v>40</v>
      </c>
      <c r="E122" s="15" t="s">
        <v>40</v>
      </c>
      <c r="F122" s="15" t="s">
        <v>40</v>
      </c>
      <c r="G122" s="15" t="s">
        <v>40</v>
      </c>
      <c r="H122" s="15" t="s">
        <v>40</v>
      </c>
      <c r="I122" s="15" t="s">
        <v>40</v>
      </c>
      <c r="J122" s="15" t="s">
        <v>40</v>
      </c>
      <c r="K122" s="15" t="s">
        <v>40</v>
      </c>
      <c r="L122" s="15" t="s">
        <v>40</v>
      </c>
      <c r="M122" s="15" t="s">
        <v>40</v>
      </c>
      <c r="N122" s="15" t="s">
        <v>40</v>
      </c>
      <c r="O122" s="15" t="s">
        <v>40</v>
      </c>
      <c r="P122" s="15" t="s">
        <v>40</v>
      </c>
      <c r="Q122" s="15" t="s">
        <v>40</v>
      </c>
      <c r="R122" s="15" t="s">
        <v>40</v>
      </c>
      <c r="S122" s="15" t="s">
        <v>40</v>
      </c>
      <c r="T122" s="15" t="s">
        <v>40</v>
      </c>
      <c r="U122" s="15" t="s">
        <v>40</v>
      </c>
      <c r="V122" s="15" t="s">
        <v>40</v>
      </c>
      <c r="W122" s="15" t="s">
        <v>40</v>
      </c>
      <c r="X122" s="15" t="s">
        <v>40</v>
      </c>
      <c r="Y122" s="15" t="s">
        <v>40</v>
      </c>
      <c r="Z122" s="15" t="s">
        <v>40</v>
      </c>
      <c r="AA122" s="15" t="s">
        <v>40</v>
      </c>
      <c r="AB122" s="15" t="s">
        <v>40</v>
      </c>
      <c r="AC122" s="15" t="s">
        <v>40</v>
      </c>
      <c r="AD122" s="15" t="s">
        <v>40</v>
      </c>
      <c r="AE122" s="15" t="s">
        <v>40</v>
      </c>
      <c r="AF122" s="15" t="s">
        <v>40</v>
      </c>
      <c r="AG122" s="15" t="s">
        <v>40</v>
      </c>
      <c r="AH122" s="15" t="s">
        <v>40</v>
      </c>
      <c r="AI122" s="15" t="s">
        <v>40</v>
      </c>
      <c r="AJ122" s="15" t="s">
        <v>40</v>
      </c>
      <c r="AK122" s="15" t="s">
        <v>40</v>
      </c>
      <c r="AL122" s="15" t="s">
        <v>40</v>
      </c>
      <c r="AM122" s="15" t="s">
        <v>40</v>
      </c>
      <c r="AN122" s="15" t="s">
        <v>40</v>
      </c>
      <c r="AO122" s="15" t="s">
        <v>40</v>
      </c>
      <c r="AP122" s="15" t="s">
        <v>40</v>
      </c>
      <c r="AQ122" s="15" t="s">
        <v>40</v>
      </c>
      <c r="AR122" s="15" t="s">
        <v>40</v>
      </c>
      <c r="AS122" s="15" t="s">
        <v>40</v>
      </c>
      <c r="AT122" s="15" t="s">
        <v>40</v>
      </c>
      <c r="AU122" s="15" t="s">
        <v>40</v>
      </c>
      <c r="AV122" s="15" t="s">
        <v>128</v>
      </c>
      <c r="AW122" s="15" t="s">
        <v>40</v>
      </c>
      <c r="AX122" s="16"/>
    </row>
    <row r="123" spans="1:50" ht="15.75" customHeight="1" x14ac:dyDescent="0.25">
      <c r="A123" s="14" t="s">
        <v>254</v>
      </c>
      <c r="B123" s="15" t="s">
        <v>40</v>
      </c>
      <c r="C123" s="15" t="s">
        <v>40</v>
      </c>
      <c r="D123" s="15" t="s">
        <v>40</v>
      </c>
      <c r="E123" s="15" t="s">
        <v>40</v>
      </c>
      <c r="F123" s="15" t="s">
        <v>40</v>
      </c>
      <c r="G123" s="15" t="s">
        <v>40</v>
      </c>
      <c r="H123" s="15" t="s">
        <v>40</v>
      </c>
      <c r="I123" s="15" t="s">
        <v>40</v>
      </c>
      <c r="J123" s="15" t="s">
        <v>40</v>
      </c>
      <c r="K123" s="15" t="s">
        <v>40</v>
      </c>
      <c r="L123" s="15" t="s">
        <v>40</v>
      </c>
      <c r="M123" s="15" t="s">
        <v>40</v>
      </c>
      <c r="N123" s="15" t="s">
        <v>40</v>
      </c>
      <c r="O123" s="15" t="s">
        <v>40</v>
      </c>
      <c r="P123" s="15" t="s">
        <v>40</v>
      </c>
      <c r="Q123" s="15" t="s">
        <v>40</v>
      </c>
      <c r="R123" s="15" t="s">
        <v>40</v>
      </c>
      <c r="S123" s="15" t="s">
        <v>40</v>
      </c>
      <c r="T123" s="15" t="s">
        <v>40</v>
      </c>
      <c r="U123" s="15" t="s">
        <v>40</v>
      </c>
      <c r="V123" s="15" t="s">
        <v>40</v>
      </c>
      <c r="W123" s="15" t="s">
        <v>40</v>
      </c>
      <c r="X123" s="15" t="s">
        <v>40</v>
      </c>
      <c r="Y123" s="15" t="s">
        <v>40</v>
      </c>
      <c r="Z123" s="15" t="s">
        <v>40</v>
      </c>
      <c r="AA123" s="15" t="s">
        <v>40</v>
      </c>
      <c r="AB123" s="15" t="s">
        <v>40</v>
      </c>
      <c r="AC123" s="15" t="s">
        <v>40</v>
      </c>
      <c r="AD123" s="15" t="s">
        <v>40</v>
      </c>
      <c r="AE123" s="15" t="s">
        <v>40</v>
      </c>
      <c r="AF123" s="15" t="s">
        <v>40</v>
      </c>
      <c r="AG123" s="15" t="s">
        <v>40</v>
      </c>
      <c r="AH123" s="15" t="s">
        <v>40</v>
      </c>
      <c r="AI123" s="15" t="s">
        <v>40</v>
      </c>
      <c r="AJ123" s="15" t="s">
        <v>40</v>
      </c>
      <c r="AK123" s="15" t="s">
        <v>40</v>
      </c>
      <c r="AL123" s="15" t="s">
        <v>40</v>
      </c>
      <c r="AM123" s="15" t="s">
        <v>40</v>
      </c>
      <c r="AN123" s="15" t="s">
        <v>40</v>
      </c>
      <c r="AO123" s="15" t="s">
        <v>40</v>
      </c>
      <c r="AP123" s="15" t="s">
        <v>40</v>
      </c>
      <c r="AQ123" s="15" t="s">
        <v>40</v>
      </c>
      <c r="AR123" s="15" t="s">
        <v>40</v>
      </c>
      <c r="AS123" s="15" t="s">
        <v>40</v>
      </c>
      <c r="AT123" s="15" t="s">
        <v>40</v>
      </c>
      <c r="AU123" s="15" t="s">
        <v>40</v>
      </c>
      <c r="AV123" s="15" t="s">
        <v>128</v>
      </c>
      <c r="AW123" s="15" t="s">
        <v>40</v>
      </c>
      <c r="AX123" s="16"/>
    </row>
    <row r="124" spans="1:50" ht="15.75" customHeight="1" x14ac:dyDescent="0.25">
      <c r="A124" s="14" t="s">
        <v>255</v>
      </c>
      <c r="B124" s="15" t="s">
        <v>40</v>
      </c>
      <c r="C124" s="15" t="s">
        <v>40</v>
      </c>
      <c r="D124" s="15" t="s">
        <v>40</v>
      </c>
      <c r="E124" s="15" t="s">
        <v>40</v>
      </c>
      <c r="F124" s="15" t="s">
        <v>40</v>
      </c>
      <c r="G124" s="15" t="s">
        <v>40</v>
      </c>
      <c r="H124" s="15" t="s">
        <v>40</v>
      </c>
      <c r="I124" s="15" t="s">
        <v>40</v>
      </c>
      <c r="J124" s="15" t="s">
        <v>40</v>
      </c>
      <c r="K124" s="15" t="s">
        <v>40</v>
      </c>
      <c r="L124" s="15" t="s">
        <v>40</v>
      </c>
      <c r="M124" s="15" t="s">
        <v>40</v>
      </c>
      <c r="N124" s="15" t="s">
        <v>40</v>
      </c>
      <c r="O124" s="15" t="s">
        <v>40</v>
      </c>
      <c r="P124" s="15" t="s">
        <v>40</v>
      </c>
      <c r="Q124" s="15" t="s">
        <v>40</v>
      </c>
      <c r="R124" s="15" t="s">
        <v>40</v>
      </c>
      <c r="S124" s="15" t="s">
        <v>40</v>
      </c>
      <c r="T124" s="15" t="s">
        <v>40</v>
      </c>
      <c r="U124" s="15" t="s">
        <v>40</v>
      </c>
      <c r="V124" s="15" t="s">
        <v>40</v>
      </c>
      <c r="W124" s="15" t="s">
        <v>40</v>
      </c>
      <c r="X124" s="15" t="s">
        <v>40</v>
      </c>
      <c r="Y124" s="15" t="s">
        <v>40</v>
      </c>
      <c r="Z124" s="15" t="s">
        <v>40</v>
      </c>
      <c r="AA124" s="15" t="s">
        <v>40</v>
      </c>
      <c r="AB124" s="15" t="s">
        <v>40</v>
      </c>
      <c r="AC124" s="15" t="s">
        <v>40</v>
      </c>
      <c r="AD124" s="15" t="s">
        <v>40</v>
      </c>
      <c r="AE124" s="15" t="s">
        <v>40</v>
      </c>
      <c r="AF124" s="15" t="s">
        <v>40</v>
      </c>
      <c r="AG124" s="15" t="s">
        <v>40</v>
      </c>
      <c r="AH124" s="15" t="s">
        <v>40</v>
      </c>
      <c r="AI124" s="15" t="s">
        <v>40</v>
      </c>
      <c r="AJ124" s="15" t="s">
        <v>40</v>
      </c>
      <c r="AK124" s="15" t="s">
        <v>40</v>
      </c>
      <c r="AL124" s="15" t="s">
        <v>40</v>
      </c>
      <c r="AM124" s="15" t="s">
        <v>40</v>
      </c>
      <c r="AN124" s="15" t="s">
        <v>40</v>
      </c>
      <c r="AO124" s="15" t="s">
        <v>40</v>
      </c>
      <c r="AP124" s="15" t="s">
        <v>40</v>
      </c>
      <c r="AQ124" s="15" t="s">
        <v>40</v>
      </c>
      <c r="AR124" s="15" t="s">
        <v>40</v>
      </c>
      <c r="AS124" s="15" t="s">
        <v>40</v>
      </c>
      <c r="AT124" s="15" t="s">
        <v>40</v>
      </c>
      <c r="AU124" s="15" t="s">
        <v>40</v>
      </c>
      <c r="AV124" s="15" t="s">
        <v>128</v>
      </c>
      <c r="AW124" s="15" t="s">
        <v>40</v>
      </c>
      <c r="AX124" s="16"/>
    </row>
    <row r="125" spans="1:50" ht="15.75" customHeight="1" x14ac:dyDescent="0.25">
      <c r="A125" s="14" t="s">
        <v>256</v>
      </c>
      <c r="B125" s="15" t="s">
        <v>40</v>
      </c>
      <c r="C125" s="15" t="s">
        <v>40</v>
      </c>
      <c r="D125" s="15" t="s">
        <v>40</v>
      </c>
      <c r="E125" s="15" t="s">
        <v>40</v>
      </c>
      <c r="F125" s="15" t="s">
        <v>40</v>
      </c>
      <c r="G125" s="15" t="s">
        <v>40</v>
      </c>
      <c r="H125" s="15" t="s">
        <v>40</v>
      </c>
      <c r="I125" s="15" t="s">
        <v>40</v>
      </c>
      <c r="J125" s="15" t="s">
        <v>40</v>
      </c>
      <c r="K125" s="15" t="s">
        <v>40</v>
      </c>
      <c r="L125" s="15" t="s">
        <v>40</v>
      </c>
      <c r="M125" s="15" t="s">
        <v>40</v>
      </c>
      <c r="N125" s="15" t="s">
        <v>40</v>
      </c>
      <c r="O125" s="15" t="s">
        <v>40</v>
      </c>
      <c r="P125" s="15" t="s">
        <v>40</v>
      </c>
      <c r="Q125" s="15" t="s">
        <v>40</v>
      </c>
      <c r="R125" s="15" t="s">
        <v>40</v>
      </c>
      <c r="S125" s="15" t="s">
        <v>40</v>
      </c>
      <c r="T125" s="15" t="s">
        <v>40</v>
      </c>
      <c r="U125" s="15" t="s">
        <v>40</v>
      </c>
      <c r="V125" s="15" t="s">
        <v>40</v>
      </c>
      <c r="W125" s="15" t="s">
        <v>40</v>
      </c>
      <c r="X125" s="15" t="s">
        <v>40</v>
      </c>
      <c r="Y125" s="15" t="s">
        <v>40</v>
      </c>
      <c r="Z125" s="15" t="s">
        <v>40</v>
      </c>
      <c r="AA125" s="15" t="s">
        <v>40</v>
      </c>
      <c r="AB125" s="15" t="s">
        <v>40</v>
      </c>
      <c r="AC125" s="15" t="s">
        <v>40</v>
      </c>
      <c r="AD125" s="15" t="s">
        <v>40</v>
      </c>
      <c r="AE125" s="15" t="s">
        <v>40</v>
      </c>
      <c r="AF125" s="15" t="s">
        <v>40</v>
      </c>
      <c r="AG125" s="15" t="s">
        <v>40</v>
      </c>
      <c r="AH125" s="15" t="s">
        <v>40</v>
      </c>
      <c r="AI125" s="15" t="s">
        <v>40</v>
      </c>
      <c r="AJ125" s="15" t="s">
        <v>40</v>
      </c>
      <c r="AK125" s="15" t="s">
        <v>124</v>
      </c>
      <c r="AL125" s="15" t="s">
        <v>40</v>
      </c>
      <c r="AM125" s="15" t="s">
        <v>40</v>
      </c>
      <c r="AN125" s="15" t="s">
        <v>40</v>
      </c>
      <c r="AO125" s="15" t="s">
        <v>40</v>
      </c>
      <c r="AP125" s="15" t="s">
        <v>40</v>
      </c>
      <c r="AQ125" s="15" t="s">
        <v>40</v>
      </c>
      <c r="AR125" s="15" t="s">
        <v>40</v>
      </c>
      <c r="AS125" s="15" t="s">
        <v>40</v>
      </c>
      <c r="AT125" s="15" t="s">
        <v>40</v>
      </c>
      <c r="AU125" s="15" t="s">
        <v>40</v>
      </c>
      <c r="AV125" s="15" t="s">
        <v>128</v>
      </c>
      <c r="AW125" s="15" t="s">
        <v>40</v>
      </c>
      <c r="AX125" s="16"/>
    </row>
    <row r="126" spans="1:50" ht="15.75" customHeight="1" x14ac:dyDescent="0.25">
      <c r="A126" s="14" t="s">
        <v>257</v>
      </c>
      <c r="B126" s="15" t="s">
        <v>40</v>
      </c>
      <c r="C126" s="15" t="s">
        <v>40</v>
      </c>
      <c r="D126" s="15" t="s">
        <v>40</v>
      </c>
      <c r="E126" s="15" t="s">
        <v>40</v>
      </c>
      <c r="F126" s="15" t="s">
        <v>40</v>
      </c>
      <c r="G126" s="15" t="s">
        <v>40</v>
      </c>
      <c r="H126" s="15" t="s">
        <v>40</v>
      </c>
      <c r="I126" s="15" t="s">
        <v>40</v>
      </c>
      <c r="J126" s="15" t="s">
        <v>40</v>
      </c>
      <c r="K126" s="15" t="s">
        <v>40</v>
      </c>
      <c r="L126" s="15" t="s">
        <v>40</v>
      </c>
      <c r="M126" s="15" t="s">
        <v>40</v>
      </c>
      <c r="N126" s="15" t="s">
        <v>40</v>
      </c>
      <c r="O126" s="15" t="s">
        <v>40</v>
      </c>
      <c r="P126" s="15" t="s">
        <v>40</v>
      </c>
      <c r="Q126" s="15" t="s">
        <v>40</v>
      </c>
      <c r="R126" s="15" t="s">
        <v>40</v>
      </c>
      <c r="S126" s="15" t="s">
        <v>40</v>
      </c>
      <c r="T126" s="15" t="s">
        <v>40</v>
      </c>
      <c r="U126" s="15" t="s">
        <v>40</v>
      </c>
      <c r="V126" s="15" t="s">
        <v>40</v>
      </c>
      <c r="W126" s="15" t="s">
        <v>40</v>
      </c>
      <c r="X126" s="15" t="s">
        <v>40</v>
      </c>
      <c r="Y126" s="15" t="s">
        <v>40</v>
      </c>
      <c r="Z126" s="15" t="s">
        <v>40</v>
      </c>
      <c r="AA126" s="15" t="s">
        <v>40</v>
      </c>
      <c r="AB126" s="15" t="s">
        <v>40</v>
      </c>
      <c r="AC126" s="15" t="s">
        <v>40</v>
      </c>
      <c r="AD126" s="15" t="s">
        <v>40</v>
      </c>
      <c r="AE126" s="15" t="s">
        <v>40</v>
      </c>
      <c r="AF126" s="15" t="s">
        <v>40</v>
      </c>
      <c r="AG126" s="15" t="s">
        <v>40</v>
      </c>
      <c r="AH126" s="15" t="s">
        <v>40</v>
      </c>
      <c r="AI126" s="15" t="s">
        <v>40</v>
      </c>
      <c r="AJ126" s="15" t="s">
        <v>40</v>
      </c>
      <c r="AK126" s="15" t="s">
        <v>40</v>
      </c>
      <c r="AL126" s="15" t="s">
        <v>40</v>
      </c>
      <c r="AM126" s="15" t="s">
        <v>40</v>
      </c>
      <c r="AN126" s="15" t="s">
        <v>40</v>
      </c>
      <c r="AO126" s="15" t="s">
        <v>40</v>
      </c>
      <c r="AP126" s="15" t="s">
        <v>40</v>
      </c>
      <c r="AQ126" s="15" t="s">
        <v>40</v>
      </c>
      <c r="AR126" s="15" t="s">
        <v>40</v>
      </c>
      <c r="AS126" s="15" t="s">
        <v>40</v>
      </c>
      <c r="AT126" s="15" t="s">
        <v>40</v>
      </c>
      <c r="AU126" s="15" t="s">
        <v>127</v>
      </c>
      <c r="AV126" s="15" t="s">
        <v>128</v>
      </c>
      <c r="AW126" s="15" t="s">
        <v>40</v>
      </c>
      <c r="AX126" s="16"/>
    </row>
    <row r="127" spans="1:50" ht="15.75" customHeight="1" x14ac:dyDescent="0.25">
      <c r="A127" s="14" t="s">
        <v>258</v>
      </c>
      <c r="B127" s="15" t="s">
        <v>40</v>
      </c>
      <c r="C127" s="15" t="s">
        <v>40</v>
      </c>
      <c r="D127" s="15" t="s">
        <v>40</v>
      </c>
      <c r="E127" s="15" t="s">
        <v>40</v>
      </c>
      <c r="F127" s="15" t="s">
        <v>40</v>
      </c>
      <c r="G127" s="15" t="s">
        <v>40</v>
      </c>
      <c r="H127" s="15" t="s">
        <v>40</v>
      </c>
      <c r="I127" s="15" t="s">
        <v>40</v>
      </c>
      <c r="J127" s="15" t="s">
        <v>40</v>
      </c>
      <c r="K127" s="15" t="s">
        <v>40</v>
      </c>
      <c r="L127" s="15" t="s">
        <v>40</v>
      </c>
      <c r="M127" s="15" t="s">
        <v>40</v>
      </c>
      <c r="N127" s="15" t="s">
        <v>40</v>
      </c>
      <c r="O127" s="15" t="s">
        <v>40</v>
      </c>
      <c r="P127" s="15" t="s">
        <v>40</v>
      </c>
      <c r="Q127" s="15" t="s">
        <v>40</v>
      </c>
      <c r="R127" s="15" t="s">
        <v>40</v>
      </c>
      <c r="S127" s="15" t="s">
        <v>40</v>
      </c>
      <c r="T127" s="15" t="s">
        <v>40</v>
      </c>
      <c r="U127" s="15" t="s">
        <v>40</v>
      </c>
      <c r="V127" s="15" t="s">
        <v>40</v>
      </c>
      <c r="W127" s="15" t="s">
        <v>40</v>
      </c>
      <c r="X127" s="15" t="s">
        <v>40</v>
      </c>
      <c r="Y127" s="15" t="s">
        <v>40</v>
      </c>
      <c r="Z127" s="15" t="s">
        <v>40</v>
      </c>
      <c r="AA127" s="15" t="s">
        <v>40</v>
      </c>
      <c r="AB127" s="15" t="s">
        <v>40</v>
      </c>
      <c r="AC127" s="15" t="s">
        <v>40</v>
      </c>
      <c r="AD127" s="15" t="s">
        <v>40</v>
      </c>
      <c r="AE127" s="15" t="s">
        <v>40</v>
      </c>
      <c r="AF127" s="15" t="s">
        <v>40</v>
      </c>
      <c r="AG127" s="15" t="s">
        <v>40</v>
      </c>
      <c r="AH127" s="15" t="s">
        <v>40</v>
      </c>
      <c r="AI127" s="15" t="s">
        <v>40</v>
      </c>
      <c r="AJ127" s="15" t="s">
        <v>40</v>
      </c>
      <c r="AK127" s="15" t="s">
        <v>40</v>
      </c>
      <c r="AL127" s="15" t="s">
        <v>40</v>
      </c>
      <c r="AM127" s="15" t="s">
        <v>40</v>
      </c>
      <c r="AN127" s="15" t="s">
        <v>40</v>
      </c>
      <c r="AO127" s="15" t="s">
        <v>40</v>
      </c>
      <c r="AP127" s="15" t="s">
        <v>40</v>
      </c>
      <c r="AQ127" s="15" t="s">
        <v>40</v>
      </c>
      <c r="AR127" s="15" t="s">
        <v>40</v>
      </c>
      <c r="AS127" s="15" t="s">
        <v>40</v>
      </c>
      <c r="AT127" s="15" t="s">
        <v>40</v>
      </c>
      <c r="AU127" s="15" t="s">
        <v>127</v>
      </c>
      <c r="AV127" s="15" t="s">
        <v>128</v>
      </c>
      <c r="AW127" s="15" t="s">
        <v>40</v>
      </c>
      <c r="AX127" s="16"/>
    </row>
    <row r="128" spans="1:50" ht="15.75" customHeight="1" x14ac:dyDescent="0.25">
      <c r="A128" s="14" t="s">
        <v>259</v>
      </c>
      <c r="B128" s="15" t="s">
        <v>40</v>
      </c>
      <c r="C128" s="15" t="s">
        <v>40</v>
      </c>
      <c r="D128" s="15" t="s">
        <v>40</v>
      </c>
      <c r="E128" s="15" t="s">
        <v>40</v>
      </c>
      <c r="F128" s="15" t="s">
        <v>40</v>
      </c>
      <c r="G128" s="15" t="s">
        <v>40</v>
      </c>
      <c r="H128" s="15" t="s">
        <v>40</v>
      </c>
      <c r="I128" s="15" t="s">
        <v>40</v>
      </c>
      <c r="J128" s="15" t="s">
        <v>40</v>
      </c>
      <c r="K128" s="15" t="s">
        <v>40</v>
      </c>
      <c r="L128" s="15" t="s">
        <v>40</v>
      </c>
      <c r="M128" s="15" t="s">
        <v>40</v>
      </c>
      <c r="N128" s="15" t="s">
        <v>40</v>
      </c>
      <c r="O128" s="15" t="s">
        <v>40</v>
      </c>
      <c r="P128" s="15" t="s">
        <v>40</v>
      </c>
      <c r="Q128" s="15" t="s">
        <v>40</v>
      </c>
      <c r="R128" s="15" t="s">
        <v>40</v>
      </c>
      <c r="S128" s="15" t="s">
        <v>40</v>
      </c>
      <c r="T128" s="15" t="s">
        <v>40</v>
      </c>
      <c r="U128" s="15" t="s">
        <v>40</v>
      </c>
      <c r="V128" s="15" t="s">
        <v>40</v>
      </c>
      <c r="W128" s="15" t="s">
        <v>40</v>
      </c>
      <c r="X128" s="15" t="s">
        <v>40</v>
      </c>
      <c r="Y128" s="15" t="s">
        <v>40</v>
      </c>
      <c r="Z128" s="15" t="s">
        <v>40</v>
      </c>
      <c r="AA128" s="15" t="s">
        <v>40</v>
      </c>
      <c r="AB128" s="15" t="s">
        <v>40</v>
      </c>
      <c r="AC128" s="15" t="s">
        <v>40</v>
      </c>
      <c r="AD128" s="15" t="s">
        <v>40</v>
      </c>
      <c r="AE128" s="15" t="s">
        <v>40</v>
      </c>
      <c r="AF128" s="15" t="s">
        <v>40</v>
      </c>
      <c r="AG128" s="15" t="s">
        <v>40</v>
      </c>
      <c r="AH128" s="15" t="s">
        <v>40</v>
      </c>
      <c r="AI128" s="15" t="s">
        <v>40</v>
      </c>
      <c r="AJ128" s="15" t="s">
        <v>40</v>
      </c>
      <c r="AK128" s="15" t="s">
        <v>40</v>
      </c>
      <c r="AL128" s="15" t="s">
        <v>40</v>
      </c>
      <c r="AM128" s="15" t="s">
        <v>40</v>
      </c>
      <c r="AN128" s="15" t="s">
        <v>40</v>
      </c>
      <c r="AO128" s="15" t="s">
        <v>40</v>
      </c>
      <c r="AP128" s="15" t="s">
        <v>40</v>
      </c>
      <c r="AQ128" s="15" t="s">
        <v>40</v>
      </c>
      <c r="AR128" s="15" t="s">
        <v>40</v>
      </c>
      <c r="AS128" s="15" t="s">
        <v>40</v>
      </c>
      <c r="AT128" s="15" t="s">
        <v>40</v>
      </c>
      <c r="AU128" s="15" t="s">
        <v>40</v>
      </c>
      <c r="AV128" s="15" t="s">
        <v>128</v>
      </c>
      <c r="AW128" s="15" t="s">
        <v>40</v>
      </c>
      <c r="AX128" s="16"/>
    </row>
    <row r="129" spans="1:50" ht="15.75" customHeight="1" x14ac:dyDescent="0.25">
      <c r="A129" s="14" t="s">
        <v>260</v>
      </c>
      <c r="B129" s="15" t="s">
        <v>40</v>
      </c>
      <c r="C129" s="15" t="s">
        <v>40</v>
      </c>
      <c r="D129" s="15" t="s">
        <v>40</v>
      </c>
      <c r="E129" s="15" t="s">
        <v>40</v>
      </c>
      <c r="F129" s="15" t="s">
        <v>40</v>
      </c>
      <c r="G129" s="15" t="s">
        <v>40</v>
      </c>
      <c r="H129" s="15" t="s">
        <v>40</v>
      </c>
      <c r="I129" s="15" t="s">
        <v>40</v>
      </c>
      <c r="J129" s="15" t="s">
        <v>40</v>
      </c>
      <c r="K129" s="15" t="s">
        <v>40</v>
      </c>
      <c r="L129" s="15" t="s">
        <v>40</v>
      </c>
      <c r="M129" s="15" t="s">
        <v>40</v>
      </c>
      <c r="N129" s="15" t="s">
        <v>40</v>
      </c>
      <c r="O129" s="15" t="s">
        <v>40</v>
      </c>
      <c r="P129" s="15" t="s">
        <v>40</v>
      </c>
      <c r="Q129" s="15" t="s">
        <v>40</v>
      </c>
      <c r="R129" s="15" t="s">
        <v>40</v>
      </c>
      <c r="S129" s="15" t="s">
        <v>40</v>
      </c>
      <c r="T129" s="15" t="s">
        <v>40</v>
      </c>
      <c r="U129" s="15" t="s">
        <v>40</v>
      </c>
      <c r="V129" s="15" t="s">
        <v>40</v>
      </c>
      <c r="W129" s="15" t="s">
        <v>40</v>
      </c>
      <c r="X129" s="15" t="s">
        <v>40</v>
      </c>
      <c r="Y129" s="15" t="s">
        <v>40</v>
      </c>
      <c r="Z129" s="15" t="s">
        <v>40</v>
      </c>
      <c r="AA129" s="15" t="s">
        <v>40</v>
      </c>
      <c r="AB129" s="15" t="s">
        <v>40</v>
      </c>
      <c r="AC129" s="15" t="s">
        <v>40</v>
      </c>
      <c r="AD129" s="15" t="s">
        <v>40</v>
      </c>
      <c r="AE129" s="15" t="s">
        <v>40</v>
      </c>
      <c r="AF129" s="15" t="s">
        <v>40</v>
      </c>
      <c r="AG129" s="15" t="s">
        <v>40</v>
      </c>
      <c r="AH129" s="15" t="s">
        <v>40</v>
      </c>
      <c r="AI129" s="15" t="s">
        <v>40</v>
      </c>
      <c r="AJ129" s="15" t="s">
        <v>40</v>
      </c>
      <c r="AK129" s="15" t="s">
        <v>40</v>
      </c>
      <c r="AL129" s="15" t="s">
        <v>40</v>
      </c>
      <c r="AM129" s="15" t="s">
        <v>40</v>
      </c>
      <c r="AN129" s="15" t="s">
        <v>40</v>
      </c>
      <c r="AO129" s="15" t="s">
        <v>40</v>
      </c>
      <c r="AP129" s="15" t="s">
        <v>40</v>
      </c>
      <c r="AQ129" s="15" t="s">
        <v>40</v>
      </c>
      <c r="AR129" s="15" t="s">
        <v>40</v>
      </c>
      <c r="AS129" s="15" t="s">
        <v>40</v>
      </c>
      <c r="AT129" s="15" t="s">
        <v>40</v>
      </c>
      <c r="AU129" s="15" t="s">
        <v>40</v>
      </c>
      <c r="AV129" s="15" t="s">
        <v>128</v>
      </c>
      <c r="AW129" s="15" t="s">
        <v>40</v>
      </c>
      <c r="AX129" s="16"/>
    </row>
    <row r="130" spans="1:50" ht="15.75" customHeight="1" x14ac:dyDescent="0.25">
      <c r="A130" s="14" t="s">
        <v>261</v>
      </c>
      <c r="B130" s="15" t="s">
        <v>40</v>
      </c>
      <c r="C130" s="15" t="s">
        <v>40</v>
      </c>
      <c r="D130" s="15" t="s">
        <v>40</v>
      </c>
      <c r="E130" s="15" t="s">
        <v>40</v>
      </c>
      <c r="F130" s="15" t="s">
        <v>40</v>
      </c>
      <c r="G130" s="15" t="s">
        <v>40</v>
      </c>
      <c r="H130" s="15" t="s">
        <v>40</v>
      </c>
      <c r="I130" s="15" t="s">
        <v>40</v>
      </c>
      <c r="J130" s="15" t="s">
        <v>40</v>
      </c>
      <c r="K130" s="15" t="s">
        <v>40</v>
      </c>
      <c r="L130" s="15" t="s">
        <v>40</v>
      </c>
      <c r="M130" s="15" t="s">
        <v>40</v>
      </c>
      <c r="N130" s="15" t="s">
        <v>40</v>
      </c>
      <c r="O130" s="15" t="s">
        <v>40</v>
      </c>
      <c r="P130" s="15" t="s">
        <v>40</v>
      </c>
      <c r="Q130" s="15" t="s">
        <v>40</v>
      </c>
      <c r="R130" s="15" t="s">
        <v>40</v>
      </c>
      <c r="S130" s="15" t="s">
        <v>40</v>
      </c>
      <c r="T130" s="15" t="s">
        <v>40</v>
      </c>
      <c r="U130" s="15" t="s">
        <v>40</v>
      </c>
      <c r="V130" s="15" t="s">
        <v>40</v>
      </c>
      <c r="W130" s="15" t="s">
        <v>40</v>
      </c>
      <c r="X130" s="15" t="s">
        <v>40</v>
      </c>
      <c r="Y130" s="15" t="s">
        <v>40</v>
      </c>
      <c r="Z130" s="15" t="s">
        <v>40</v>
      </c>
      <c r="AA130" s="15" t="s">
        <v>40</v>
      </c>
      <c r="AB130" s="15" t="s">
        <v>40</v>
      </c>
      <c r="AC130" s="15" t="s">
        <v>40</v>
      </c>
      <c r="AD130" s="15" t="s">
        <v>40</v>
      </c>
      <c r="AE130" s="15" t="s">
        <v>40</v>
      </c>
      <c r="AF130" s="15" t="s">
        <v>40</v>
      </c>
      <c r="AG130" s="15" t="s">
        <v>40</v>
      </c>
      <c r="AH130" s="15" t="s">
        <v>40</v>
      </c>
      <c r="AI130" s="15" t="s">
        <v>40</v>
      </c>
      <c r="AJ130" s="15" t="s">
        <v>40</v>
      </c>
      <c r="AK130" s="15" t="s">
        <v>40</v>
      </c>
      <c r="AL130" s="15" t="s">
        <v>40</v>
      </c>
      <c r="AM130" s="15" t="s">
        <v>40</v>
      </c>
      <c r="AN130" s="15" t="s">
        <v>40</v>
      </c>
      <c r="AO130" s="15" t="s">
        <v>40</v>
      </c>
      <c r="AP130" s="15" t="s">
        <v>40</v>
      </c>
      <c r="AQ130" s="15" t="s">
        <v>40</v>
      </c>
      <c r="AR130" s="15" t="s">
        <v>40</v>
      </c>
      <c r="AS130" s="15" t="s">
        <v>40</v>
      </c>
      <c r="AT130" s="15" t="s">
        <v>40</v>
      </c>
      <c r="AU130" s="15" t="s">
        <v>40</v>
      </c>
      <c r="AV130" s="15" t="s">
        <v>128</v>
      </c>
      <c r="AW130" s="15" t="s">
        <v>40</v>
      </c>
      <c r="AX130" s="16"/>
    </row>
    <row r="131" spans="1:50" ht="15.75" customHeight="1" x14ac:dyDescent="0.25">
      <c r="A131" s="14" t="s">
        <v>262</v>
      </c>
      <c r="B131" s="15" t="s">
        <v>40</v>
      </c>
      <c r="C131" s="15" t="s">
        <v>40</v>
      </c>
      <c r="D131" s="15" t="s">
        <v>40</v>
      </c>
      <c r="E131" s="15" t="s">
        <v>40</v>
      </c>
      <c r="F131" s="15" t="s">
        <v>40</v>
      </c>
      <c r="G131" s="15" t="s">
        <v>40</v>
      </c>
      <c r="H131" s="15" t="s">
        <v>40</v>
      </c>
      <c r="I131" s="15" t="s">
        <v>40</v>
      </c>
      <c r="J131" s="15" t="s">
        <v>40</v>
      </c>
      <c r="K131" s="15" t="s">
        <v>40</v>
      </c>
      <c r="L131" s="15" t="s">
        <v>40</v>
      </c>
      <c r="M131" s="15" t="s">
        <v>40</v>
      </c>
      <c r="N131" s="15" t="s">
        <v>40</v>
      </c>
      <c r="O131" s="15" t="s">
        <v>40</v>
      </c>
      <c r="P131" s="15" t="s">
        <v>40</v>
      </c>
      <c r="Q131" s="15" t="s">
        <v>40</v>
      </c>
      <c r="R131" s="15" t="s">
        <v>40</v>
      </c>
      <c r="S131" s="15" t="s">
        <v>40</v>
      </c>
      <c r="T131" s="15" t="s">
        <v>40</v>
      </c>
      <c r="U131" s="15" t="s">
        <v>40</v>
      </c>
      <c r="V131" s="15" t="s">
        <v>40</v>
      </c>
      <c r="W131" s="15" t="s">
        <v>40</v>
      </c>
      <c r="X131" s="15" t="s">
        <v>40</v>
      </c>
      <c r="Y131" s="15" t="s">
        <v>40</v>
      </c>
      <c r="Z131" s="15" t="s">
        <v>40</v>
      </c>
      <c r="AA131" s="15" t="s">
        <v>40</v>
      </c>
      <c r="AB131" s="15" t="s">
        <v>40</v>
      </c>
      <c r="AC131" s="15" t="s">
        <v>40</v>
      </c>
      <c r="AD131" s="15" t="s">
        <v>40</v>
      </c>
      <c r="AE131" s="15" t="s">
        <v>40</v>
      </c>
      <c r="AF131" s="15" t="s">
        <v>40</v>
      </c>
      <c r="AG131" s="15" t="s">
        <v>40</v>
      </c>
      <c r="AH131" s="15" t="s">
        <v>40</v>
      </c>
      <c r="AI131" s="15" t="s">
        <v>40</v>
      </c>
      <c r="AJ131" s="15" t="s">
        <v>40</v>
      </c>
      <c r="AK131" s="15" t="s">
        <v>40</v>
      </c>
      <c r="AL131" s="15" t="s">
        <v>40</v>
      </c>
      <c r="AM131" s="15" t="s">
        <v>40</v>
      </c>
      <c r="AN131" s="15" t="s">
        <v>40</v>
      </c>
      <c r="AO131" s="15" t="s">
        <v>40</v>
      </c>
      <c r="AP131" s="15" t="s">
        <v>40</v>
      </c>
      <c r="AQ131" s="15" t="s">
        <v>40</v>
      </c>
      <c r="AR131" s="15" t="s">
        <v>40</v>
      </c>
      <c r="AS131" s="15" t="s">
        <v>40</v>
      </c>
      <c r="AT131" s="15" t="s">
        <v>40</v>
      </c>
      <c r="AU131" s="15" t="s">
        <v>40</v>
      </c>
      <c r="AV131" s="15" t="s">
        <v>128</v>
      </c>
      <c r="AW131" s="15" t="s">
        <v>40</v>
      </c>
      <c r="AX131" s="16"/>
    </row>
    <row r="132" spans="1:50" ht="15.75" customHeight="1" x14ac:dyDescent="0.25">
      <c r="A132" s="14" t="s">
        <v>263</v>
      </c>
      <c r="B132" s="15" t="s">
        <v>40</v>
      </c>
      <c r="C132" s="15" t="s">
        <v>40</v>
      </c>
      <c r="D132" s="15" t="s">
        <v>40</v>
      </c>
      <c r="E132" s="15" t="s">
        <v>40</v>
      </c>
      <c r="F132" s="15" t="s">
        <v>40</v>
      </c>
      <c r="G132" s="15" t="s">
        <v>40</v>
      </c>
      <c r="H132" s="15" t="s">
        <v>40</v>
      </c>
      <c r="I132" s="15" t="s">
        <v>40</v>
      </c>
      <c r="J132" s="15" t="s">
        <v>40</v>
      </c>
      <c r="K132" s="15" t="s">
        <v>40</v>
      </c>
      <c r="L132" s="15" t="s">
        <v>40</v>
      </c>
      <c r="M132" s="15" t="s">
        <v>40</v>
      </c>
      <c r="N132" s="15" t="s">
        <v>40</v>
      </c>
      <c r="O132" s="15" t="s">
        <v>40</v>
      </c>
      <c r="P132" s="15" t="s">
        <v>40</v>
      </c>
      <c r="Q132" s="15" t="s">
        <v>40</v>
      </c>
      <c r="R132" s="15" t="s">
        <v>40</v>
      </c>
      <c r="S132" s="15" t="s">
        <v>40</v>
      </c>
      <c r="T132" s="15" t="s">
        <v>40</v>
      </c>
      <c r="U132" s="15" t="s">
        <v>40</v>
      </c>
      <c r="V132" s="15" t="s">
        <v>40</v>
      </c>
      <c r="W132" s="15" t="s">
        <v>40</v>
      </c>
      <c r="X132" s="15" t="s">
        <v>40</v>
      </c>
      <c r="Y132" s="15" t="s">
        <v>40</v>
      </c>
      <c r="Z132" s="15" t="s">
        <v>40</v>
      </c>
      <c r="AA132" s="15" t="s">
        <v>40</v>
      </c>
      <c r="AB132" s="15" t="s">
        <v>40</v>
      </c>
      <c r="AC132" s="15" t="s">
        <v>40</v>
      </c>
      <c r="AD132" s="15" t="s">
        <v>40</v>
      </c>
      <c r="AE132" s="15" t="s">
        <v>40</v>
      </c>
      <c r="AF132" s="15" t="s">
        <v>40</v>
      </c>
      <c r="AG132" s="15" t="s">
        <v>40</v>
      </c>
      <c r="AH132" s="15" t="s">
        <v>40</v>
      </c>
      <c r="AI132" s="15" t="s">
        <v>40</v>
      </c>
      <c r="AJ132" s="15" t="s">
        <v>40</v>
      </c>
      <c r="AK132" s="15" t="s">
        <v>40</v>
      </c>
      <c r="AL132" s="15" t="s">
        <v>40</v>
      </c>
      <c r="AM132" s="15" t="s">
        <v>40</v>
      </c>
      <c r="AN132" s="15" t="s">
        <v>40</v>
      </c>
      <c r="AO132" s="15" t="s">
        <v>40</v>
      </c>
      <c r="AP132" s="15" t="s">
        <v>40</v>
      </c>
      <c r="AQ132" s="15" t="s">
        <v>40</v>
      </c>
      <c r="AR132" s="15" t="s">
        <v>40</v>
      </c>
      <c r="AS132" s="15" t="s">
        <v>40</v>
      </c>
      <c r="AT132" s="15" t="s">
        <v>40</v>
      </c>
      <c r="AU132" s="15" t="s">
        <v>40</v>
      </c>
      <c r="AV132" s="15" t="s">
        <v>128</v>
      </c>
      <c r="AW132" s="15" t="s">
        <v>40</v>
      </c>
      <c r="AX132" s="16"/>
    </row>
    <row r="133" spans="1:50" ht="15.75" customHeight="1" x14ac:dyDescent="0.25">
      <c r="A133" s="14" t="s">
        <v>264</v>
      </c>
      <c r="B133" s="15" t="s">
        <v>40</v>
      </c>
      <c r="C133" s="15" t="s">
        <v>40</v>
      </c>
      <c r="D133" s="15" t="s">
        <v>40</v>
      </c>
      <c r="E133" s="15" t="s">
        <v>40</v>
      </c>
      <c r="F133" s="15" t="s">
        <v>40</v>
      </c>
      <c r="G133" s="15" t="s">
        <v>40</v>
      </c>
      <c r="H133" s="15" t="s">
        <v>40</v>
      </c>
      <c r="I133" s="15" t="s">
        <v>40</v>
      </c>
      <c r="J133" s="15" t="s">
        <v>40</v>
      </c>
      <c r="K133" s="15" t="s">
        <v>40</v>
      </c>
      <c r="L133" s="15" t="s">
        <v>40</v>
      </c>
      <c r="M133" s="15" t="s">
        <v>40</v>
      </c>
      <c r="N133" s="15" t="s">
        <v>40</v>
      </c>
      <c r="O133" s="15" t="s">
        <v>40</v>
      </c>
      <c r="P133" s="15" t="s">
        <v>40</v>
      </c>
      <c r="Q133" s="15" t="s">
        <v>40</v>
      </c>
      <c r="R133" s="15" t="s">
        <v>40</v>
      </c>
      <c r="S133" s="15" t="s">
        <v>40</v>
      </c>
      <c r="T133" s="15" t="s">
        <v>40</v>
      </c>
      <c r="U133" s="15" t="s">
        <v>40</v>
      </c>
      <c r="V133" s="15" t="s">
        <v>40</v>
      </c>
      <c r="W133" s="15" t="s">
        <v>40</v>
      </c>
      <c r="X133" s="15" t="s">
        <v>40</v>
      </c>
      <c r="Y133" s="15" t="s">
        <v>40</v>
      </c>
      <c r="Z133" s="15" t="s">
        <v>40</v>
      </c>
      <c r="AA133" s="15" t="s">
        <v>40</v>
      </c>
      <c r="AB133" s="15" t="s">
        <v>40</v>
      </c>
      <c r="AC133" s="15" t="s">
        <v>40</v>
      </c>
      <c r="AD133" s="15" t="s">
        <v>40</v>
      </c>
      <c r="AE133" s="15" t="s">
        <v>40</v>
      </c>
      <c r="AF133" s="15" t="s">
        <v>40</v>
      </c>
      <c r="AG133" s="15" t="s">
        <v>40</v>
      </c>
      <c r="AH133" s="15" t="s">
        <v>40</v>
      </c>
      <c r="AI133" s="15" t="s">
        <v>40</v>
      </c>
      <c r="AJ133" s="15" t="s">
        <v>40</v>
      </c>
      <c r="AK133" s="15" t="s">
        <v>40</v>
      </c>
      <c r="AL133" s="15" t="s">
        <v>40</v>
      </c>
      <c r="AM133" s="15" t="s">
        <v>40</v>
      </c>
      <c r="AN133" s="15" t="s">
        <v>40</v>
      </c>
      <c r="AO133" s="15" t="s">
        <v>40</v>
      </c>
      <c r="AP133" s="15" t="s">
        <v>40</v>
      </c>
      <c r="AQ133" s="15" t="s">
        <v>40</v>
      </c>
      <c r="AR133" s="15" t="s">
        <v>40</v>
      </c>
      <c r="AS133" s="15" t="s">
        <v>40</v>
      </c>
      <c r="AT133" s="15" t="s">
        <v>40</v>
      </c>
      <c r="AU133" s="15" t="s">
        <v>40</v>
      </c>
      <c r="AV133" s="15" t="s">
        <v>128</v>
      </c>
      <c r="AW133" s="15" t="s">
        <v>40</v>
      </c>
      <c r="AX133" s="16"/>
    </row>
    <row r="134" spans="1:50" ht="15.75" customHeight="1" x14ac:dyDescent="0.25">
      <c r="A134" s="14" t="s">
        <v>265</v>
      </c>
      <c r="B134" s="15" t="s">
        <v>40</v>
      </c>
      <c r="C134" s="15" t="s">
        <v>40</v>
      </c>
      <c r="D134" s="15" t="s">
        <v>40</v>
      </c>
      <c r="E134" s="15" t="s">
        <v>40</v>
      </c>
      <c r="F134" s="15" t="s">
        <v>40</v>
      </c>
      <c r="G134" s="15" t="s">
        <v>40</v>
      </c>
      <c r="H134" s="15" t="s">
        <v>40</v>
      </c>
      <c r="I134" s="15" t="s">
        <v>40</v>
      </c>
      <c r="J134" s="15" t="s">
        <v>40</v>
      </c>
      <c r="K134" s="15" t="s">
        <v>40</v>
      </c>
      <c r="L134" s="15" t="s">
        <v>40</v>
      </c>
      <c r="M134" s="15" t="s">
        <v>40</v>
      </c>
      <c r="N134" s="15" t="s">
        <v>40</v>
      </c>
      <c r="O134" s="15" t="s">
        <v>40</v>
      </c>
      <c r="P134" s="15" t="s">
        <v>40</v>
      </c>
      <c r="Q134" s="15" t="s">
        <v>40</v>
      </c>
      <c r="R134" s="15" t="s">
        <v>40</v>
      </c>
      <c r="S134" s="15" t="s">
        <v>40</v>
      </c>
      <c r="T134" s="15" t="s">
        <v>40</v>
      </c>
      <c r="U134" s="15" t="s">
        <v>40</v>
      </c>
      <c r="V134" s="15" t="s">
        <v>40</v>
      </c>
      <c r="W134" s="15" t="s">
        <v>40</v>
      </c>
      <c r="X134" s="15" t="s">
        <v>40</v>
      </c>
      <c r="Y134" s="15" t="s">
        <v>40</v>
      </c>
      <c r="Z134" s="15" t="s">
        <v>40</v>
      </c>
      <c r="AA134" s="15" t="s">
        <v>40</v>
      </c>
      <c r="AB134" s="15" t="s">
        <v>40</v>
      </c>
      <c r="AC134" s="15" t="s">
        <v>40</v>
      </c>
      <c r="AD134" s="15" t="s">
        <v>40</v>
      </c>
      <c r="AE134" s="15" t="s">
        <v>40</v>
      </c>
      <c r="AF134" s="15" t="s">
        <v>40</v>
      </c>
      <c r="AG134" s="15" t="s">
        <v>40</v>
      </c>
      <c r="AH134" s="15" t="s">
        <v>40</v>
      </c>
      <c r="AI134" s="15" t="s">
        <v>40</v>
      </c>
      <c r="AJ134" s="15" t="s">
        <v>40</v>
      </c>
      <c r="AK134" s="15" t="s">
        <v>124</v>
      </c>
      <c r="AL134" s="15" t="s">
        <v>40</v>
      </c>
      <c r="AM134" s="15" t="s">
        <v>40</v>
      </c>
      <c r="AN134" s="15" t="s">
        <v>40</v>
      </c>
      <c r="AO134" s="15" t="s">
        <v>40</v>
      </c>
      <c r="AP134" s="15" t="s">
        <v>40</v>
      </c>
      <c r="AQ134" s="15" t="s">
        <v>40</v>
      </c>
      <c r="AR134" s="15" t="s">
        <v>40</v>
      </c>
      <c r="AS134" s="15" t="s">
        <v>40</v>
      </c>
      <c r="AT134" s="15" t="s">
        <v>40</v>
      </c>
      <c r="AU134" s="15" t="s">
        <v>40</v>
      </c>
      <c r="AV134" s="15" t="s">
        <v>128</v>
      </c>
      <c r="AW134" s="15" t="s">
        <v>40</v>
      </c>
      <c r="AX134" s="16"/>
    </row>
    <row r="135" spans="1:50" ht="15.75" customHeight="1" x14ac:dyDescent="0.25">
      <c r="A135" s="14" t="s">
        <v>266</v>
      </c>
      <c r="B135" s="15" t="s">
        <v>40</v>
      </c>
      <c r="C135" s="15" t="s">
        <v>40</v>
      </c>
      <c r="D135" s="15" t="s">
        <v>40</v>
      </c>
      <c r="E135" s="15" t="s">
        <v>40</v>
      </c>
      <c r="F135" s="15" t="s">
        <v>40</v>
      </c>
      <c r="G135" s="15" t="s">
        <v>40</v>
      </c>
      <c r="H135" s="15" t="s">
        <v>40</v>
      </c>
      <c r="I135" s="15" t="s">
        <v>40</v>
      </c>
      <c r="J135" s="15" t="s">
        <v>40</v>
      </c>
      <c r="K135" s="15" t="s">
        <v>40</v>
      </c>
      <c r="L135" s="15" t="s">
        <v>40</v>
      </c>
      <c r="M135" s="15" t="s">
        <v>40</v>
      </c>
      <c r="N135" s="15" t="s">
        <v>40</v>
      </c>
      <c r="O135" s="15" t="s">
        <v>40</v>
      </c>
      <c r="P135" s="15" t="s">
        <v>40</v>
      </c>
      <c r="Q135" s="15" t="s">
        <v>40</v>
      </c>
      <c r="R135" s="15" t="s">
        <v>40</v>
      </c>
      <c r="S135" s="15" t="s">
        <v>40</v>
      </c>
      <c r="T135" s="15" t="s">
        <v>40</v>
      </c>
      <c r="U135" s="15" t="s">
        <v>40</v>
      </c>
      <c r="V135" s="15" t="s">
        <v>40</v>
      </c>
      <c r="W135" s="15" t="s">
        <v>40</v>
      </c>
      <c r="X135" s="15" t="s">
        <v>40</v>
      </c>
      <c r="Y135" s="15" t="s">
        <v>40</v>
      </c>
      <c r="Z135" s="15" t="s">
        <v>40</v>
      </c>
      <c r="AA135" s="15" t="s">
        <v>40</v>
      </c>
      <c r="AB135" s="15" t="s">
        <v>40</v>
      </c>
      <c r="AC135" s="15" t="s">
        <v>40</v>
      </c>
      <c r="AD135" s="15" t="s">
        <v>40</v>
      </c>
      <c r="AE135" s="15" t="s">
        <v>40</v>
      </c>
      <c r="AF135" s="15" t="s">
        <v>40</v>
      </c>
      <c r="AG135" s="15" t="s">
        <v>40</v>
      </c>
      <c r="AH135" s="15" t="s">
        <v>40</v>
      </c>
      <c r="AI135" s="15" t="s">
        <v>40</v>
      </c>
      <c r="AJ135" s="15" t="s">
        <v>40</v>
      </c>
      <c r="AK135" s="15" t="s">
        <v>40</v>
      </c>
      <c r="AL135" s="15" t="s">
        <v>40</v>
      </c>
      <c r="AM135" s="15" t="s">
        <v>40</v>
      </c>
      <c r="AN135" s="15" t="s">
        <v>40</v>
      </c>
      <c r="AO135" s="15" t="s">
        <v>40</v>
      </c>
      <c r="AP135" s="15" t="s">
        <v>40</v>
      </c>
      <c r="AQ135" s="15" t="s">
        <v>40</v>
      </c>
      <c r="AR135" s="15" t="s">
        <v>40</v>
      </c>
      <c r="AS135" s="15" t="s">
        <v>40</v>
      </c>
      <c r="AT135" s="15" t="s">
        <v>40</v>
      </c>
      <c r="AU135" s="15" t="s">
        <v>127</v>
      </c>
      <c r="AV135" s="15" t="s">
        <v>128</v>
      </c>
      <c r="AW135" s="15" t="s">
        <v>40</v>
      </c>
      <c r="AX135" s="16"/>
    </row>
    <row r="136" spans="1:50" ht="15.75" customHeight="1" x14ac:dyDescent="0.25">
      <c r="A136" s="14" t="s">
        <v>267</v>
      </c>
      <c r="B136" s="15" t="s">
        <v>40</v>
      </c>
      <c r="C136" s="15" t="s">
        <v>40</v>
      </c>
      <c r="D136" s="15" t="s">
        <v>40</v>
      </c>
      <c r="E136" s="15" t="s">
        <v>40</v>
      </c>
      <c r="F136" s="15" t="s">
        <v>40</v>
      </c>
      <c r="G136" s="15" t="s">
        <v>40</v>
      </c>
      <c r="H136" s="15" t="s">
        <v>40</v>
      </c>
      <c r="I136" s="15" t="s">
        <v>40</v>
      </c>
      <c r="J136" s="15" t="s">
        <v>40</v>
      </c>
      <c r="K136" s="15" t="s">
        <v>40</v>
      </c>
      <c r="L136" s="15" t="s">
        <v>40</v>
      </c>
      <c r="M136" s="15" t="s">
        <v>40</v>
      </c>
      <c r="N136" s="15" t="s">
        <v>40</v>
      </c>
      <c r="O136" s="15" t="s">
        <v>40</v>
      </c>
      <c r="P136" s="15" t="s">
        <v>40</v>
      </c>
      <c r="Q136" s="15" t="s">
        <v>40</v>
      </c>
      <c r="R136" s="15" t="s">
        <v>40</v>
      </c>
      <c r="S136" s="15" t="s">
        <v>40</v>
      </c>
      <c r="T136" s="15" t="s">
        <v>40</v>
      </c>
      <c r="U136" s="15" t="s">
        <v>40</v>
      </c>
      <c r="V136" s="15" t="s">
        <v>40</v>
      </c>
      <c r="W136" s="15" t="s">
        <v>40</v>
      </c>
      <c r="X136" s="15" t="s">
        <v>40</v>
      </c>
      <c r="Y136" s="15" t="s">
        <v>40</v>
      </c>
      <c r="Z136" s="15" t="s">
        <v>40</v>
      </c>
      <c r="AA136" s="15" t="s">
        <v>40</v>
      </c>
      <c r="AB136" s="15" t="s">
        <v>40</v>
      </c>
      <c r="AC136" s="15" t="s">
        <v>40</v>
      </c>
      <c r="AD136" s="15" t="s">
        <v>40</v>
      </c>
      <c r="AE136" s="15" t="s">
        <v>40</v>
      </c>
      <c r="AF136" s="15" t="s">
        <v>40</v>
      </c>
      <c r="AG136" s="15" t="s">
        <v>40</v>
      </c>
      <c r="AH136" s="15" t="s">
        <v>40</v>
      </c>
      <c r="AI136" s="15" t="s">
        <v>40</v>
      </c>
      <c r="AJ136" s="15" t="s">
        <v>40</v>
      </c>
      <c r="AK136" s="15" t="s">
        <v>124</v>
      </c>
      <c r="AL136" s="15" t="s">
        <v>40</v>
      </c>
      <c r="AM136" s="15" t="s">
        <v>40</v>
      </c>
      <c r="AN136" s="15" t="s">
        <v>40</v>
      </c>
      <c r="AO136" s="15" t="s">
        <v>40</v>
      </c>
      <c r="AP136" s="15" t="s">
        <v>40</v>
      </c>
      <c r="AQ136" s="15" t="s">
        <v>40</v>
      </c>
      <c r="AR136" s="15" t="s">
        <v>40</v>
      </c>
      <c r="AS136" s="15" t="s">
        <v>40</v>
      </c>
      <c r="AT136" s="15" t="s">
        <v>40</v>
      </c>
      <c r="AU136" s="15" t="s">
        <v>127</v>
      </c>
      <c r="AV136" s="15" t="s">
        <v>128</v>
      </c>
      <c r="AW136" s="15" t="s">
        <v>40</v>
      </c>
      <c r="AX136" s="16"/>
    </row>
    <row r="137" spans="1:50" ht="15.75" customHeight="1" x14ac:dyDescent="0.25">
      <c r="A137" s="14" t="s">
        <v>268</v>
      </c>
      <c r="B137" s="15" t="s">
        <v>40</v>
      </c>
      <c r="C137" s="15" t="s">
        <v>40</v>
      </c>
      <c r="D137" s="15" t="s">
        <v>40</v>
      </c>
      <c r="E137" s="15" t="s">
        <v>40</v>
      </c>
      <c r="F137" s="15" t="s">
        <v>40</v>
      </c>
      <c r="G137" s="15" t="s">
        <v>40</v>
      </c>
      <c r="H137" s="15" t="s">
        <v>40</v>
      </c>
      <c r="I137" s="15" t="s">
        <v>40</v>
      </c>
      <c r="J137" s="15" t="s">
        <v>40</v>
      </c>
      <c r="K137" s="15" t="s">
        <v>40</v>
      </c>
      <c r="L137" s="15" t="s">
        <v>40</v>
      </c>
      <c r="M137" s="15" t="s">
        <v>40</v>
      </c>
      <c r="N137" s="15" t="s">
        <v>40</v>
      </c>
      <c r="O137" s="15" t="s">
        <v>40</v>
      </c>
      <c r="P137" s="15" t="s">
        <v>40</v>
      </c>
      <c r="Q137" s="15" t="s">
        <v>40</v>
      </c>
      <c r="R137" s="15" t="s">
        <v>40</v>
      </c>
      <c r="S137" s="15" t="s">
        <v>40</v>
      </c>
      <c r="T137" s="15" t="s">
        <v>40</v>
      </c>
      <c r="U137" s="15" t="s">
        <v>40</v>
      </c>
      <c r="V137" s="15" t="s">
        <v>40</v>
      </c>
      <c r="W137" s="15" t="s">
        <v>40</v>
      </c>
      <c r="X137" s="15" t="s">
        <v>40</v>
      </c>
      <c r="Y137" s="15" t="s">
        <v>40</v>
      </c>
      <c r="Z137" s="15" t="s">
        <v>40</v>
      </c>
      <c r="AA137" s="15" t="s">
        <v>40</v>
      </c>
      <c r="AB137" s="15" t="s">
        <v>40</v>
      </c>
      <c r="AC137" s="15" t="s">
        <v>40</v>
      </c>
      <c r="AD137" s="15" t="s">
        <v>40</v>
      </c>
      <c r="AE137" s="15" t="s">
        <v>40</v>
      </c>
      <c r="AF137" s="15" t="s">
        <v>40</v>
      </c>
      <c r="AG137" s="15" t="s">
        <v>40</v>
      </c>
      <c r="AH137" s="15" t="s">
        <v>40</v>
      </c>
      <c r="AI137" s="15" t="s">
        <v>40</v>
      </c>
      <c r="AJ137" s="15" t="s">
        <v>40</v>
      </c>
      <c r="AK137" s="15" t="s">
        <v>40</v>
      </c>
      <c r="AL137" s="15" t="s">
        <v>40</v>
      </c>
      <c r="AM137" s="15" t="s">
        <v>40</v>
      </c>
      <c r="AN137" s="15" t="s">
        <v>40</v>
      </c>
      <c r="AO137" s="15" t="s">
        <v>40</v>
      </c>
      <c r="AP137" s="15" t="s">
        <v>40</v>
      </c>
      <c r="AQ137" s="15" t="s">
        <v>40</v>
      </c>
      <c r="AR137" s="15" t="s">
        <v>40</v>
      </c>
      <c r="AS137" s="15" t="s">
        <v>40</v>
      </c>
      <c r="AT137" s="15" t="s">
        <v>40</v>
      </c>
      <c r="AU137" s="15" t="s">
        <v>40</v>
      </c>
      <c r="AV137" s="15" t="s">
        <v>128</v>
      </c>
      <c r="AW137" s="15" t="s">
        <v>40</v>
      </c>
      <c r="AX137" s="16"/>
    </row>
    <row r="138" spans="1:50" ht="15.75" customHeight="1" x14ac:dyDescent="0.25">
      <c r="A138" s="14" t="s">
        <v>269</v>
      </c>
      <c r="B138" s="15" t="s">
        <v>40</v>
      </c>
      <c r="C138" s="15" t="s">
        <v>40</v>
      </c>
      <c r="D138" s="15" t="s">
        <v>40</v>
      </c>
      <c r="E138" s="15" t="s">
        <v>40</v>
      </c>
      <c r="F138" s="15" t="s">
        <v>40</v>
      </c>
      <c r="G138" s="15" t="s">
        <v>40</v>
      </c>
      <c r="H138" s="15" t="s">
        <v>40</v>
      </c>
      <c r="I138" s="15" t="s">
        <v>40</v>
      </c>
      <c r="J138" s="15" t="s">
        <v>40</v>
      </c>
      <c r="K138" s="15" t="s">
        <v>40</v>
      </c>
      <c r="L138" s="15" t="s">
        <v>40</v>
      </c>
      <c r="M138" s="15" t="s">
        <v>40</v>
      </c>
      <c r="N138" s="15" t="s">
        <v>40</v>
      </c>
      <c r="O138" s="15" t="s">
        <v>40</v>
      </c>
      <c r="P138" s="15" t="s">
        <v>40</v>
      </c>
      <c r="Q138" s="15" t="s">
        <v>40</v>
      </c>
      <c r="R138" s="15" t="s">
        <v>40</v>
      </c>
      <c r="S138" s="15" t="s">
        <v>40</v>
      </c>
      <c r="T138" s="15" t="s">
        <v>40</v>
      </c>
      <c r="U138" s="15" t="s">
        <v>40</v>
      </c>
      <c r="V138" s="15" t="s">
        <v>40</v>
      </c>
      <c r="W138" s="15" t="s">
        <v>40</v>
      </c>
      <c r="X138" s="15" t="s">
        <v>40</v>
      </c>
      <c r="Y138" s="15" t="s">
        <v>40</v>
      </c>
      <c r="Z138" s="15" t="s">
        <v>40</v>
      </c>
      <c r="AA138" s="15" t="s">
        <v>40</v>
      </c>
      <c r="AB138" s="15" t="s">
        <v>40</v>
      </c>
      <c r="AC138" s="15" t="s">
        <v>40</v>
      </c>
      <c r="AD138" s="15" t="s">
        <v>40</v>
      </c>
      <c r="AE138" s="15" t="s">
        <v>40</v>
      </c>
      <c r="AF138" s="15" t="s">
        <v>40</v>
      </c>
      <c r="AG138" s="15" t="s">
        <v>40</v>
      </c>
      <c r="AH138" s="15" t="s">
        <v>40</v>
      </c>
      <c r="AI138" s="15" t="s">
        <v>40</v>
      </c>
      <c r="AJ138" s="15" t="s">
        <v>40</v>
      </c>
      <c r="AK138" s="15" t="s">
        <v>40</v>
      </c>
      <c r="AL138" s="15" t="s">
        <v>40</v>
      </c>
      <c r="AM138" s="15" t="s">
        <v>40</v>
      </c>
      <c r="AN138" s="15" t="s">
        <v>40</v>
      </c>
      <c r="AO138" s="15" t="s">
        <v>40</v>
      </c>
      <c r="AP138" s="15" t="s">
        <v>40</v>
      </c>
      <c r="AQ138" s="15" t="s">
        <v>40</v>
      </c>
      <c r="AR138" s="15" t="s">
        <v>40</v>
      </c>
      <c r="AS138" s="15" t="s">
        <v>40</v>
      </c>
      <c r="AT138" s="15" t="s">
        <v>40</v>
      </c>
      <c r="AU138" s="15" t="s">
        <v>40</v>
      </c>
      <c r="AV138" s="15" t="s">
        <v>128</v>
      </c>
      <c r="AW138" s="15" t="s">
        <v>40</v>
      </c>
      <c r="AX138" s="16"/>
    </row>
    <row r="139" spans="1:50" ht="15.75" customHeight="1" x14ac:dyDescent="0.25">
      <c r="A139" s="14" t="s">
        <v>270</v>
      </c>
      <c r="B139" s="15" t="s">
        <v>40</v>
      </c>
      <c r="C139" s="15" t="s">
        <v>40</v>
      </c>
      <c r="D139" s="15" t="s">
        <v>40</v>
      </c>
      <c r="E139" s="15" t="s">
        <v>40</v>
      </c>
      <c r="F139" s="15" t="s">
        <v>40</v>
      </c>
      <c r="G139" s="15" t="s">
        <v>40</v>
      </c>
      <c r="H139" s="15" t="s">
        <v>40</v>
      </c>
      <c r="I139" s="15" t="s">
        <v>40</v>
      </c>
      <c r="J139" s="15" t="s">
        <v>40</v>
      </c>
      <c r="K139" s="15" t="s">
        <v>40</v>
      </c>
      <c r="L139" s="15" t="s">
        <v>40</v>
      </c>
      <c r="M139" s="15" t="s">
        <v>40</v>
      </c>
      <c r="N139" s="15" t="s">
        <v>40</v>
      </c>
      <c r="O139" s="15" t="s">
        <v>40</v>
      </c>
      <c r="P139" s="15" t="s">
        <v>40</v>
      </c>
      <c r="Q139" s="15" t="s">
        <v>40</v>
      </c>
      <c r="R139" s="15" t="s">
        <v>40</v>
      </c>
      <c r="S139" s="15" t="s">
        <v>40</v>
      </c>
      <c r="T139" s="15" t="s">
        <v>40</v>
      </c>
      <c r="U139" s="15" t="s">
        <v>40</v>
      </c>
      <c r="V139" s="15" t="s">
        <v>40</v>
      </c>
      <c r="W139" s="15" t="s">
        <v>40</v>
      </c>
      <c r="X139" s="15" t="s">
        <v>40</v>
      </c>
      <c r="Y139" s="15" t="s">
        <v>40</v>
      </c>
      <c r="Z139" s="15" t="s">
        <v>40</v>
      </c>
      <c r="AA139" s="15" t="s">
        <v>40</v>
      </c>
      <c r="AB139" s="15" t="s">
        <v>40</v>
      </c>
      <c r="AC139" s="15" t="s">
        <v>40</v>
      </c>
      <c r="AD139" s="15" t="s">
        <v>40</v>
      </c>
      <c r="AE139" s="15" t="s">
        <v>40</v>
      </c>
      <c r="AF139" s="15" t="s">
        <v>40</v>
      </c>
      <c r="AG139" s="15" t="s">
        <v>40</v>
      </c>
      <c r="AH139" s="15" t="s">
        <v>40</v>
      </c>
      <c r="AI139" s="15" t="s">
        <v>40</v>
      </c>
      <c r="AJ139" s="15" t="s">
        <v>40</v>
      </c>
      <c r="AK139" s="15" t="s">
        <v>40</v>
      </c>
      <c r="AL139" s="15" t="s">
        <v>40</v>
      </c>
      <c r="AM139" s="15" t="s">
        <v>40</v>
      </c>
      <c r="AN139" s="15" t="s">
        <v>40</v>
      </c>
      <c r="AO139" s="15" t="s">
        <v>40</v>
      </c>
      <c r="AP139" s="15" t="s">
        <v>40</v>
      </c>
      <c r="AQ139" s="15" t="s">
        <v>40</v>
      </c>
      <c r="AR139" s="15" t="s">
        <v>40</v>
      </c>
      <c r="AS139" s="15" t="s">
        <v>40</v>
      </c>
      <c r="AT139" s="15" t="s">
        <v>40</v>
      </c>
      <c r="AU139" s="15" t="s">
        <v>40</v>
      </c>
      <c r="AV139" s="15" t="s">
        <v>128</v>
      </c>
      <c r="AW139" s="15" t="s">
        <v>40</v>
      </c>
      <c r="AX139" s="16"/>
    </row>
    <row r="140" spans="1:50" ht="15.75" customHeight="1" x14ac:dyDescent="0.25">
      <c r="A140" s="14" t="s">
        <v>271</v>
      </c>
      <c r="B140" s="15" t="s">
        <v>40</v>
      </c>
      <c r="C140" s="15" t="s">
        <v>40</v>
      </c>
      <c r="D140" s="15" t="s">
        <v>40</v>
      </c>
      <c r="E140" s="15" t="s">
        <v>40</v>
      </c>
      <c r="F140" s="15" t="s">
        <v>40</v>
      </c>
      <c r="G140" s="15" t="s">
        <v>40</v>
      </c>
      <c r="H140" s="15" t="s">
        <v>40</v>
      </c>
      <c r="I140" s="15" t="s">
        <v>40</v>
      </c>
      <c r="J140" s="15" t="s">
        <v>40</v>
      </c>
      <c r="K140" s="15" t="s">
        <v>40</v>
      </c>
      <c r="L140" s="15" t="s">
        <v>40</v>
      </c>
      <c r="M140" s="15" t="s">
        <v>40</v>
      </c>
      <c r="N140" s="15" t="s">
        <v>40</v>
      </c>
      <c r="O140" s="15" t="s">
        <v>40</v>
      </c>
      <c r="P140" s="15" t="s">
        <v>40</v>
      </c>
      <c r="Q140" s="15" t="s">
        <v>40</v>
      </c>
      <c r="R140" s="15" t="s">
        <v>40</v>
      </c>
      <c r="S140" s="15" t="s">
        <v>40</v>
      </c>
      <c r="T140" s="15" t="s">
        <v>40</v>
      </c>
      <c r="U140" s="15" t="s">
        <v>40</v>
      </c>
      <c r="V140" s="15" t="s">
        <v>40</v>
      </c>
      <c r="W140" s="15" t="s">
        <v>40</v>
      </c>
      <c r="X140" s="15" t="s">
        <v>40</v>
      </c>
      <c r="Y140" s="15" t="s">
        <v>40</v>
      </c>
      <c r="Z140" s="15" t="s">
        <v>40</v>
      </c>
      <c r="AA140" s="15" t="s">
        <v>40</v>
      </c>
      <c r="AB140" s="15" t="s">
        <v>40</v>
      </c>
      <c r="AC140" s="15" t="s">
        <v>40</v>
      </c>
      <c r="AD140" s="15" t="s">
        <v>40</v>
      </c>
      <c r="AE140" s="15" t="s">
        <v>40</v>
      </c>
      <c r="AF140" s="15" t="s">
        <v>40</v>
      </c>
      <c r="AG140" s="15" t="s">
        <v>40</v>
      </c>
      <c r="AH140" s="15" t="s">
        <v>40</v>
      </c>
      <c r="AI140" s="15" t="s">
        <v>40</v>
      </c>
      <c r="AJ140" s="15" t="s">
        <v>40</v>
      </c>
      <c r="AK140" s="15" t="s">
        <v>40</v>
      </c>
      <c r="AL140" s="15" t="s">
        <v>40</v>
      </c>
      <c r="AM140" s="15" t="s">
        <v>40</v>
      </c>
      <c r="AN140" s="15" t="s">
        <v>40</v>
      </c>
      <c r="AO140" s="15" t="s">
        <v>40</v>
      </c>
      <c r="AP140" s="15" t="s">
        <v>40</v>
      </c>
      <c r="AQ140" s="15" t="s">
        <v>40</v>
      </c>
      <c r="AR140" s="15" t="s">
        <v>40</v>
      </c>
      <c r="AS140" s="15" t="s">
        <v>40</v>
      </c>
      <c r="AT140" s="15" t="s">
        <v>40</v>
      </c>
      <c r="AU140" s="15" t="s">
        <v>40</v>
      </c>
      <c r="AV140" s="15" t="s">
        <v>128</v>
      </c>
      <c r="AW140" s="15" t="s">
        <v>40</v>
      </c>
      <c r="AX140" s="16"/>
    </row>
    <row r="141" spans="1:50" ht="15.75" customHeight="1" x14ac:dyDescent="0.25">
      <c r="A141" s="14" t="s">
        <v>272</v>
      </c>
      <c r="B141" s="15" t="s">
        <v>40</v>
      </c>
      <c r="C141" s="15" t="s">
        <v>40</v>
      </c>
      <c r="D141" s="15" t="s">
        <v>40</v>
      </c>
      <c r="E141" s="15" t="s">
        <v>40</v>
      </c>
      <c r="F141" s="15" t="s">
        <v>40</v>
      </c>
      <c r="G141" s="15" t="s">
        <v>40</v>
      </c>
      <c r="H141" s="15" t="s">
        <v>40</v>
      </c>
      <c r="I141" s="15" t="s">
        <v>40</v>
      </c>
      <c r="J141" s="15" t="s">
        <v>40</v>
      </c>
      <c r="K141" s="15" t="s">
        <v>40</v>
      </c>
      <c r="L141" s="15" t="s">
        <v>40</v>
      </c>
      <c r="M141" s="15" t="s">
        <v>40</v>
      </c>
      <c r="N141" s="15" t="s">
        <v>40</v>
      </c>
      <c r="O141" s="15" t="s">
        <v>40</v>
      </c>
      <c r="P141" s="15" t="s">
        <v>40</v>
      </c>
      <c r="Q141" s="15" t="s">
        <v>40</v>
      </c>
      <c r="R141" s="15" t="s">
        <v>40</v>
      </c>
      <c r="S141" s="15" t="s">
        <v>40</v>
      </c>
      <c r="T141" s="15" t="s">
        <v>40</v>
      </c>
      <c r="U141" s="15" t="s">
        <v>40</v>
      </c>
      <c r="V141" s="15" t="s">
        <v>40</v>
      </c>
      <c r="W141" s="15" t="s">
        <v>40</v>
      </c>
      <c r="X141" s="15" t="s">
        <v>40</v>
      </c>
      <c r="Y141" s="15" t="s">
        <v>40</v>
      </c>
      <c r="Z141" s="15" t="s">
        <v>40</v>
      </c>
      <c r="AA141" s="15" t="s">
        <v>40</v>
      </c>
      <c r="AB141" s="15" t="s">
        <v>40</v>
      </c>
      <c r="AC141" s="15" t="s">
        <v>40</v>
      </c>
      <c r="AD141" s="15" t="s">
        <v>40</v>
      </c>
      <c r="AE141" s="15" t="s">
        <v>40</v>
      </c>
      <c r="AF141" s="15" t="s">
        <v>40</v>
      </c>
      <c r="AG141" s="15" t="s">
        <v>40</v>
      </c>
      <c r="AH141" s="15" t="s">
        <v>40</v>
      </c>
      <c r="AI141" s="15" t="s">
        <v>40</v>
      </c>
      <c r="AJ141" s="15" t="s">
        <v>40</v>
      </c>
      <c r="AK141" s="15" t="s">
        <v>124</v>
      </c>
      <c r="AL141" s="15" t="s">
        <v>40</v>
      </c>
      <c r="AM141" s="15" t="s">
        <v>40</v>
      </c>
      <c r="AN141" s="15" t="s">
        <v>40</v>
      </c>
      <c r="AO141" s="15" t="s">
        <v>40</v>
      </c>
      <c r="AP141" s="15" t="s">
        <v>40</v>
      </c>
      <c r="AQ141" s="15" t="s">
        <v>40</v>
      </c>
      <c r="AR141" s="15" t="s">
        <v>40</v>
      </c>
      <c r="AS141" s="15" t="s">
        <v>40</v>
      </c>
      <c r="AT141" s="15" t="s">
        <v>40</v>
      </c>
      <c r="AU141" s="15" t="s">
        <v>40</v>
      </c>
      <c r="AV141" s="15" t="s">
        <v>128</v>
      </c>
      <c r="AW141" s="15" t="s">
        <v>40</v>
      </c>
      <c r="AX141" s="16"/>
    </row>
    <row r="142" spans="1:50" ht="15.75" customHeight="1" x14ac:dyDescent="0.25">
      <c r="A142" s="14" t="s">
        <v>273</v>
      </c>
      <c r="B142" s="15" t="s">
        <v>40</v>
      </c>
      <c r="C142" s="15" t="s">
        <v>40</v>
      </c>
      <c r="D142" s="15" t="s">
        <v>40</v>
      </c>
      <c r="E142" s="15" t="s">
        <v>40</v>
      </c>
      <c r="F142" s="15" t="s">
        <v>40</v>
      </c>
      <c r="G142" s="15" t="s">
        <v>40</v>
      </c>
      <c r="H142" s="15" t="s">
        <v>40</v>
      </c>
      <c r="I142" s="15" t="s">
        <v>40</v>
      </c>
      <c r="J142" s="15" t="s">
        <v>40</v>
      </c>
      <c r="K142" s="15" t="s">
        <v>40</v>
      </c>
      <c r="L142" s="15" t="s">
        <v>40</v>
      </c>
      <c r="M142" s="15" t="s">
        <v>40</v>
      </c>
      <c r="N142" s="15" t="s">
        <v>40</v>
      </c>
      <c r="O142" s="15" t="s">
        <v>40</v>
      </c>
      <c r="P142" s="15" t="s">
        <v>40</v>
      </c>
      <c r="Q142" s="15" t="s">
        <v>40</v>
      </c>
      <c r="R142" s="15" t="s">
        <v>40</v>
      </c>
      <c r="S142" s="15" t="s">
        <v>40</v>
      </c>
      <c r="T142" s="15" t="s">
        <v>40</v>
      </c>
      <c r="U142" s="15" t="s">
        <v>40</v>
      </c>
      <c r="V142" s="15" t="s">
        <v>40</v>
      </c>
      <c r="W142" s="15" t="s">
        <v>40</v>
      </c>
      <c r="X142" s="15" t="s">
        <v>40</v>
      </c>
      <c r="Y142" s="15" t="s">
        <v>40</v>
      </c>
      <c r="Z142" s="15" t="s">
        <v>40</v>
      </c>
      <c r="AA142" s="15" t="s">
        <v>40</v>
      </c>
      <c r="AB142" s="15" t="s">
        <v>40</v>
      </c>
      <c r="AC142" s="15" t="s">
        <v>40</v>
      </c>
      <c r="AD142" s="15" t="s">
        <v>40</v>
      </c>
      <c r="AE142" s="15" t="s">
        <v>40</v>
      </c>
      <c r="AF142" s="15" t="s">
        <v>40</v>
      </c>
      <c r="AG142" s="15" t="s">
        <v>40</v>
      </c>
      <c r="AH142" s="15" t="s">
        <v>40</v>
      </c>
      <c r="AI142" s="15" t="s">
        <v>40</v>
      </c>
      <c r="AJ142" s="15" t="s">
        <v>40</v>
      </c>
      <c r="AK142" s="15" t="s">
        <v>40</v>
      </c>
      <c r="AL142" s="15" t="s">
        <v>40</v>
      </c>
      <c r="AM142" s="15" t="s">
        <v>40</v>
      </c>
      <c r="AN142" s="15" t="s">
        <v>40</v>
      </c>
      <c r="AO142" s="15" t="s">
        <v>40</v>
      </c>
      <c r="AP142" s="15" t="s">
        <v>40</v>
      </c>
      <c r="AQ142" s="15" t="s">
        <v>40</v>
      </c>
      <c r="AR142" s="15" t="s">
        <v>40</v>
      </c>
      <c r="AS142" s="15" t="s">
        <v>40</v>
      </c>
      <c r="AT142" s="15" t="s">
        <v>40</v>
      </c>
      <c r="AU142" s="15" t="s">
        <v>40</v>
      </c>
      <c r="AV142" s="15" t="s">
        <v>128</v>
      </c>
      <c r="AW142" s="15" t="s">
        <v>40</v>
      </c>
      <c r="AX142" s="16"/>
    </row>
    <row r="143" spans="1:50" ht="15.75" customHeight="1" x14ac:dyDescent="0.25">
      <c r="A143" s="14" t="s">
        <v>274</v>
      </c>
      <c r="B143" s="15" t="s">
        <v>40</v>
      </c>
      <c r="C143" s="15" t="s">
        <v>40</v>
      </c>
      <c r="D143" s="15" t="s">
        <v>40</v>
      </c>
      <c r="E143" s="15" t="s">
        <v>40</v>
      </c>
      <c r="F143" s="15" t="s">
        <v>40</v>
      </c>
      <c r="G143" s="15" t="s">
        <v>40</v>
      </c>
      <c r="H143" s="15" t="s">
        <v>40</v>
      </c>
      <c r="I143" s="15" t="s">
        <v>40</v>
      </c>
      <c r="J143" s="15" t="s">
        <v>40</v>
      </c>
      <c r="K143" s="15" t="s">
        <v>40</v>
      </c>
      <c r="L143" s="15" t="s">
        <v>40</v>
      </c>
      <c r="M143" s="15" t="s">
        <v>40</v>
      </c>
      <c r="N143" s="15" t="s">
        <v>40</v>
      </c>
      <c r="O143" s="15" t="s">
        <v>40</v>
      </c>
      <c r="P143" s="15" t="s">
        <v>40</v>
      </c>
      <c r="Q143" s="15" t="s">
        <v>40</v>
      </c>
      <c r="R143" s="15" t="s">
        <v>40</v>
      </c>
      <c r="S143" s="15" t="s">
        <v>40</v>
      </c>
      <c r="T143" s="15" t="s">
        <v>40</v>
      </c>
      <c r="U143" s="15" t="s">
        <v>40</v>
      </c>
      <c r="V143" s="15" t="s">
        <v>40</v>
      </c>
      <c r="W143" s="15" t="s">
        <v>40</v>
      </c>
      <c r="X143" s="15" t="s">
        <v>40</v>
      </c>
      <c r="Y143" s="15" t="s">
        <v>40</v>
      </c>
      <c r="Z143" s="15" t="s">
        <v>40</v>
      </c>
      <c r="AA143" s="15" t="s">
        <v>40</v>
      </c>
      <c r="AB143" s="15" t="s">
        <v>40</v>
      </c>
      <c r="AC143" s="15" t="s">
        <v>40</v>
      </c>
      <c r="AD143" s="15" t="s">
        <v>40</v>
      </c>
      <c r="AE143" s="15" t="s">
        <v>40</v>
      </c>
      <c r="AF143" s="15" t="s">
        <v>40</v>
      </c>
      <c r="AG143" s="15" t="s">
        <v>40</v>
      </c>
      <c r="AH143" s="15" t="s">
        <v>40</v>
      </c>
      <c r="AI143" s="15" t="s">
        <v>40</v>
      </c>
      <c r="AJ143" s="15" t="s">
        <v>40</v>
      </c>
      <c r="AK143" s="15" t="s">
        <v>40</v>
      </c>
      <c r="AL143" s="15" t="s">
        <v>40</v>
      </c>
      <c r="AM143" s="15" t="s">
        <v>40</v>
      </c>
      <c r="AN143" s="15" t="s">
        <v>40</v>
      </c>
      <c r="AO143" s="15" t="s">
        <v>40</v>
      </c>
      <c r="AP143" s="15" t="s">
        <v>40</v>
      </c>
      <c r="AQ143" s="15" t="s">
        <v>40</v>
      </c>
      <c r="AR143" s="15" t="s">
        <v>40</v>
      </c>
      <c r="AS143" s="15" t="s">
        <v>40</v>
      </c>
      <c r="AT143" s="15" t="s">
        <v>40</v>
      </c>
      <c r="AU143" s="15" t="s">
        <v>40</v>
      </c>
      <c r="AV143" s="15" t="s">
        <v>128</v>
      </c>
      <c r="AW143" s="15" t="s">
        <v>40</v>
      </c>
      <c r="AX143" s="16"/>
    </row>
    <row r="144" spans="1:50" ht="15.75" customHeight="1" x14ac:dyDescent="0.25">
      <c r="A144" s="14" t="s">
        <v>275</v>
      </c>
      <c r="B144" s="15" t="s">
        <v>40</v>
      </c>
      <c r="C144" s="15" t="s">
        <v>40</v>
      </c>
      <c r="D144" s="15" t="s">
        <v>40</v>
      </c>
      <c r="E144" s="15" t="s">
        <v>40</v>
      </c>
      <c r="F144" s="15" t="s">
        <v>40</v>
      </c>
      <c r="G144" s="15" t="s">
        <v>40</v>
      </c>
      <c r="H144" s="15" t="s">
        <v>40</v>
      </c>
      <c r="I144" s="15" t="s">
        <v>40</v>
      </c>
      <c r="J144" s="15" t="s">
        <v>40</v>
      </c>
      <c r="K144" s="15" t="s">
        <v>40</v>
      </c>
      <c r="L144" s="15" t="s">
        <v>40</v>
      </c>
      <c r="M144" s="15" t="s">
        <v>40</v>
      </c>
      <c r="N144" s="15" t="s">
        <v>40</v>
      </c>
      <c r="O144" s="15" t="s">
        <v>40</v>
      </c>
      <c r="P144" s="15" t="s">
        <v>40</v>
      </c>
      <c r="Q144" s="15" t="s">
        <v>40</v>
      </c>
      <c r="R144" s="15" t="s">
        <v>40</v>
      </c>
      <c r="S144" s="15" t="s">
        <v>40</v>
      </c>
      <c r="T144" s="15" t="s">
        <v>40</v>
      </c>
      <c r="U144" s="15" t="s">
        <v>40</v>
      </c>
      <c r="V144" s="15" t="s">
        <v>40</v>
      </c>
      <c r="W144" s="15" t="s">
        <v>40</v>
      </c>
      <c r="X144" s="15" t="s">
        <v>40</v>
      </c>
      <c r="Y144" s="15" t="s">
        <v>40</v>
      </c>
      <c r="Z144" s="15" t="s">
        <v>40</v>
      </c>
      <c r="AA144" s="15" t="s">
        <v>40</v>
      </c>
      <c r="AB144" s="15" t="s">
        <v>40</v>
      </c>
      <c r="AC144" s="15" t="s">
        <v>40</v>
      </c>
      <c r="AD144" s="15" t="s">
        <v>40</v>
      </c>
      <c r="AE144" s="15" t="s">
        <v>40</v>
      </c>
      <c r="AF144" s="15" t="s">
        <v>40</v>
      </c>
      <c r="AG144" s="15" t="s">
        <v>40</v>
      </c>
      <c r="AH144" s="15" t="s">
        <v>40</v>
      </c>
      <c r="AI144" s="15" t="s">
        <v>40</v>
      </c>
      <c r="AJ144" s="15" t="s">
        <v>40</v>
      </c>
      <c r="AK144" s="15" t="s">
        <v>40</v>
      </c>
      <c r="AL144" s="15" t="s">
        <v>40</v>
      </c>
      <c r="AM144" s="15" t="s">
        <v>40</v>
      </c>
      <c r="AN144" s="15" t="s">
        <v>40</v>
      </c>
      <c r="AO144" s="15" t="s">
        <v>40</v>
      </c>
      <c r="AP144" s="15" t="s">
        <v>40</v>
      </c>
      <c r="AQ144" s="15" t="s">
        <v>40</v>
      </c>
      <c r="AR144" s="15" t="s">
        <v>40</v>
      </c>
      <c r="AS144" s="15" t="s">
        <v>40</v>
      </c>
      <c r="AT144" s="15" t="s">
        <v>40</v>
      </c>
      <c r="AU144" s="15" t="s">
        <v>40</v>
      </c>
      <c r="AV144" s="15" t="s">
        <v>128</v>
      </c>
      <c r="AW144" s="15" t="s">
        <v>40</v>
      </c>
      <c r="AX144" s="16"/>
    </row>
    <row r="145" spans="1:50" ht="15.75" customHeight="1" x14ac:dyDescent="0.25">
      <c r="A145" s="14" t="s">
        <v>276</v>
      </c>
      <c r="B145" s="15" t="s">
        <v>40</v>
      </c>
      <c r="C145" s="15" t="s">
        <v>40</v>
      </c>
      <c r="D145" s="15" t="s">
        <v>40</v>
      </c>
      <c r="E145" s="15" t="s">
        <v>40</v>
      </c>
      <c r="F145" s="15" t="s">
        <v>40</v>
      </c>
      <c r="G145" s="15" t="s">
        <v>40</v>
      </c>
      <c r="H145" s="15" t="s">
        <v>40</v>
      </c>
      <c r="I145" s="15" t="s">
        <v>40</v>
      </c>
      <c r="J145" s="15" t="s">
        <v>40</v>
      </c>
      <c r="K145" s="15" t="s">
        <v>40</v>
      </c>
      <c r="L145" s="15" t="s">
        <v>40</v>
      </c>
      <c r="M145" s="15" t="s">
        <v>40</v>
      </c>
      <c r="N145" s="15" t="s">
        <v>40</v>
      </c>
      <c r="O145" s="15" t="s">
        <v>40</v>
      </c>
      <c r="P145" s="15" t="s">
        <v>40</v>
      </c>
      <c r="Q145" s="15" t="s">
        <v>40</v>
      </c>
      <c r="R145" s="15" t="s">
        <v>40</v>
      </c>
      <c r="S145" s="15" t="s">
        <v>40</v>
      </c>
      <c r="T145" s="15" t="s">
        <v>40</v>
      </c>
      <c r="U145" s="15" t="s">
        <v>40</v>
      </c>
      <c r="V145" s="15" t="s">
        <v>40</v>
      </c>
      <c r="W145" s="15" t="s">
        <v>40</v>
      </c>
      <c r="X145" s="15" t="s">
        <v>40</v>
      </c>
      <c r="Y145" s="15" t="s">
        <v>40</v>
      </c>
      <c r="Z145" s="15" t="s">
        <v>40</v>
      </c>
      <c r="AA145" s="15" t="s">
        <v>40</v>
      </c>
      <c r="AB145" s="15" t="s">
        <v>40</v>
      </c>
      <c r="AC145" s="15" t="s">
        <v>40</v>
      </c>
      <c r="AD145" s="15" t="s">
        <v>40</v>
      </c>
      <c r="AE145" s="15" t="s">
        <v>40</v>
      </c>
      <c r="AF145" s="15" t="s">
        <v>40</v>
      </c>
      <c r="AG145" s="15" t="s">
        <v>40</v>
      </c>
      <c r="AH145" s="15" t="s">
        <v>40</v>
      </c>
      <c r="AI145" s="15" t="s">
        <v>40</v>
      </c>
      <c r="AJ145" s="15" t="s">
        <v>40</v>
      </c>
      <c r="AK145" s="15" t="s">
        <v>124</v>
      </c>
      <c r="AL145" s="15" t="s">
        <v>40</v>
      </c>
      <c r="AM145" s="15" t="s">
        <v>40</v>
      </c>
      <c r="AN145" s="15" t="s">
        <v>40</v>
      </c>
      <c r="AO145" s="15" t="s">
        <v>40</v>
      </c>
      <c r="AP145" s="15" t="s">
        <v>40</v>
      </c>
      <c r="AQ145" s="15" t="s">
        <v>40</v>
      </c>
      <c r="AR145" s="15" t="s">
        <v>40</v>
      </c>
      <c r="AS145" s="15" t="s">
        <v>40</v>
      </c>
      <c r="AT145" s="15" t="s">
        <v>40</v>
      </c>
      <c r="AU145" s="15" t="s">
        <v>127</v>
      </c>
      <c r="AV145" s="15" t="s">
        <v>128</v>
      </c>
      <c r="AW145" s="15" t="s">
        <v>40</v>
      </c>
      <c r="AX145" s="16"/>
    </row>
    <row r="146" spans="1:50" ht="15.75" customHeight="1" x14ac:dyDescent="0.25">
      <c r="A146" s="14" t="s">
        <v>277</v>
      </c>
      <c r="B146" s="15" t="s">
        <v>40</v>
      </c>
      <c r="C146" s="15" t="s">
        <v>40</v>
      </c>
      <c r="D146" s="15" t="s">
        <v>40</v>
      </c>
      <c r="E146" s="15" t="s">
        <v>40</v>
      </c>
      <c r="F146" s="15" t="s">
        <v>40</v>
      </c>
      <c r="G146" s="15" t="s">
        <v>40</v>
      </c>
      <c r="H146" s="15" t="s">
        <v>40</v>
      </c>
      <c r="I146" s="15" t="s">
        <v>40</v>
      </c>
      <c r="J146" s="15" t="s">
        <v>40</v>
      </c>
      <c r="K146" s="15" t="s">
        <v>40</v>
      </c>
      <c r="L146" s="15" t="s">
        <v>40</v>
      </c>
      <c r="M146" s="15" t="s">
        <v>40</v>
      </c>
      <c r="N146" s="15" t="s">
        <v>40</v>
      </c>
      <c r="O146" s="15" t="s">
        <v>40</v>
      </c>
      <c r="P146" s="15" t="s">
        <v>40</v>
      </c>
      <c r="Q146" s="15" t="s">
        <v>40</v>
      </c>
      <c r="R146" s="15" t="s">
        <v>40</v>
      </c>
      <c r="S146" s="15" t="s">
        <v>40</v>
      </c>
      <c r="T146" s="15" t="s">
        <v>40</v>
      </c>
      <c r="U146" s="15" t="s">
        <v>40</v>
      </c>
      <c r="V146" s="15" t="s">
        <v>40</v>
      </c>
      <c r="W146" s="15" t="s">
        <v>40</v>
      </c>
      <c r="X146" s="15" t="s">
        <v>40</v>
      </c>
      <c r="Y146" s="15" t="s">
        <v>40</v>
      </c>
      <c r="Z146" s="15" t="s">
        <v>40</v>
      </c>
      <c r="AA146" s="15" t="s">
        <v>40</v>
      </c>
      <c r="AB146" s="15" t="s">
        <v>40</v>
      </c>
      <c r="AC146" s="15" t="s">
        <v>40</v>
      </c>
      <c r="AD146" s="15" t="s">
        <v>40</v>
      </c>
      <c r="AE146" s="15" t="s">
        <v>40</v>
      </c>
      <c r="AF146" s="15" t="s">
        <v>40</v>
      </c>
      <c r="AG146" s="15" t="s">
        <v>40</v>
      </c>
      <c r="AH146" s="15" t="s">
        <v>40</v>
      </c>
      <c r="AI146" s="15" t="s">
        <v>40</v>
      </c>
      <c r="AJ146" s="15" t="s">
        <v>40</v>
      </c>
      <c r="AK146" s="15" t="s">
        <v>40</v>
      </c>
      <c r="AL146" s="15" t="s">
        <v>40</v>
      </c>
      <c r="AM146" s="15" t="s">
        <v>40</v>
      </c>
      <c r="AN146" s="15" t="s">
        <v>40</v>
      </c>
      <c r="AO146" s="15" t="s">
        <v>40</v>
      </c>
      <c r="AP146" s="15" t="s">
        <v>40</v>
      </c>
      <c r="AQ146" s="15" t="s">
        <v>40</v>
      </c>
      <c r="AR146" s="15" t="s">
        <v>40</v>
      </c>
      <c r="AS146" s="15" t="s">
        <v>40</v>
      </c>
      <c r="AT146" s="15" t="s">
        <v>40</v>
      </c>
      <c r="AU146" s="15" t="s">
        <v>127</v>
      </c>
      <c r="AV146" s="15" t="s">
        <v>128</v>
      </c>
      <c r="AW146" s="15" t="s">
        <v>40</v>
      </c>
      <c r="AX146" s="16"/>
    </row>
    <row r="147" spans="1:50" ht="15.75" customHeight="1" x14ac:dyDescent="0.25">
      <c r="A147" s="14" t="s">
        <v>278</v>
      </c>
      <c r="B147" s="15" t="s">
        <v>40</v>
      </c>
      <c r="C147" s="15" t="s">
        <v>40</v>
      </c>
      <c r="D147" s="15" t="s">
        <v>40</v>
      </c>
      <c r="E147" s="15" t="s">
        <v>40</v>
      </c>
      <c r="F147" s="15" t="s">
        <v>40</v>
      </c>
      <c r="G147" s="15" t="s">
        <v>40</v>
      </c>
      <c r="H147" s="15" t="s">
        <v>40</v>
      </c>
      <c r="I147" s="15" t="s">
        <v>40</v>
      </c>
      <c r="J147" s="15" t="s">
        <v>40</v>
      </c>
      <c r="K147" s="15" t="s">
        <v>40</v>
      </c>
      <c r="L147" s="15" t="s">
        <v>40</v>
      </c>
      <c r="M147" s="15" t="s">
        <v>40</v>
      </c>
      <c r="N147" s="15" t="s">
        <v>40</v>
      </c>
      <c r="O147" s="15" t="s">
        <v>40</v>
      </c>
      <c r="P147" s="15" t="s">
        <v>40</v>
      </c>
      <c r="Q147" s="15" t="s">
        <v>40</v>
      </c>
      <c r="R147" s="15" t="s">
        <v>40</v>
      </c>
      <c r="S147" s="15" t="s">
        <v>40</v>
      </c>
      <c r="T147" s="15" t="s">
        <v>40</v>
      </c>
      <c r="U147" s="15" t="s">
        <v>40</v>
      </c>
      <c r="V147" s="15" t="s">
        <v>40</v>
      </c>
      <c r="W147" s="15" t="s">
        <v>40</v>
      </c>
      <c r="X147" s="15" t="s">
        <v>40</v>
      </c>
      <c r="Y147" s="15" t="s">
        <v>40</v>
      </c>
      <c r="Z147" s="15" t="s">
        <v>40</v>
      </c>
      <c r="AA147" s="15" t="s">
        <v>40</v>
      </c>
      <c r="AB147" s="15" t="s">
        <v>40</v>
      </c>
      <c r="AC147" s="15" t="s">
        <v>40</v>
      </c>
      <c r="AD147" s="15" t="s">
        <v>40</v>
      </c>
      <c r="AE147" s="15" t="s">
        <v>40</v>
      </c>
      <c r="AF147" s="15" t="s">
        <v>40</v>
      </c>
      <c r="AG147" s="15" t="s">
        <v>40</v>
      </c>
      <c r="AH147" s="15" t="s">
        <v>40</v>
      </c>
      <c r="AI147" s="15" t="s">
        <v>40</v>
      </c>
      <c r="AJ147" s="15" t="s">
        <v>40</v>
      </c>
      <c r="AK147" s="15" t="s">
        <v>40</v>
      </c>
      <c r="AL147" s="15" t="s">
        <v>40</v>
      </c>
      <c r="AM147" s="15" t="s">
        <v>40</v>
      </c>
      <c r="AN147" s="15" t="s">
        <v>40</v>
      </c>
      <c r="AO147" s="15" t="s">
        <v>40</v>
      </c>
      <c r="AP147" s="15" t="s">
        <v>40</v>
      </c>
      <c r="AQ147" s="15" t="s">
        <v>40</v>
      </c>
      <c r="AR147" s="15" t="s">
        <v>40</v>
      </c>
      <c r="AS147" s="15" t="s">
        <v>40</v>
      </c>
      <c r="AT147" s="15" t="s">
        <v>40</v>
      </c>
      <c r="AU147" s="15" t="s">
        <v>127</v>
      </c>
      <c r="AV147" s="15" t="s">
        <v>128</v>
      </c>
      <c r="AW147" s="15" t="s">
        <v>40</v>
      </c>
      <c r="AX147" s="16"/>
    </row>
    <row r="148" spans="1:50" ht="15.75" customHeight="1" x14ac:dyDescent="0.25">
      <c r="A148" s="14" t="s">
        <v>279</v>
      </c>
      <c r="B148" s="15" t="s">
        <v>40</v>
      </c>
      <c r="C148" s="15" t="s">
        <v>40</v>
      </c>
      <c r="D148" s="15" t="s">
        <v>40</v>
      </c>
      <c r="E148" s="15" t="s">
        <v>40</v>
      </c>
      <c r="F148" s="15" t="s">
        <v>40</v>
      </c>
      <c r="G148" s="15" t="s">
        <v>40</v>
      </c>
      <c r="H148" s="15" t="s">
        <v>40</v>
      </c>
      <c r="I148" s="15" t="s">
        <v>40</v>
      </c>
      <c r="J148" s="15" t="s">
        <v>40</v>
      </c>
      <c r="K148" s="15" t="s">
        <v>40</v>
      </c>
      <c r="L148" s="15" t="s">
        <v>40</v>
      </c>
      <c r="M148" s="15" t="s">
        <v>40</v>
      </c>
      <c r="N148" s="15" t="s">
        <v>40</v>
      </c>
      <c r="O148" s="15" t="s">
        <v>40</v>
      </c>
      <c r="P148" s="15" t="s">
        <v>40</v>
      </c>
      <c r="Q148" s="15" t="s">
        <v>40</v>
      </c>
      <c r="R148" s="15" t="s">
        <v>40</v>
      </c>
      <c r="S148" s="15" t="s">
        <v>40</v>
      </c>
      <c r="T148" s="15" t="s">
        <v>40</v>
      </c>
      <c r="U148" s="15" t="s">
        <v>40</v>
      </c>
      <c r="V148" s="15" t="s">
        <v>40</v>
      </c>
      <c r="W148" s="15" t="s">
        <v>40</v>
      </c>
      <c r="X148" s="15" t="s">
        <v>40</v>
      </c>
      <c r="Y148" s="15" t="s">
        <v>40</v>
      </c>
      <c r="Z148" s="15" t="s">
        <v>40</v>
      </c>
      <c r="AA148" s="15" t="s">
        <v>40</v>
      </c>
      <c r="AB148" s="15" t="s">
        <v>40</v>
      </c>
      <c r="AC148" s="15" t="s">
        <v>40</v>
      </c>
      <c r="AD148" s="15" t="s">
        <v>40</v>
      </c>
      <c r="AE148" s="15" t="s">
        <v>40</v>
      </c>
      <c r="AF148" s="15" t="s">
        <v>40</v>
      </c>
      <c r="AG148" s="15" t="s">
        <v>40</v>
      </c>
      <c r="AH148" s="15" t="s">
        <v>40</v>
      </c>
      <c r="AI148" s="15" t="s">
        <v>40</v>
      </c>
      <c r="AJ148" s="15" t="s">
        <v>40</v>
      </c>
      <c r="AK148" s="15" t="s">
        <v>40</v>
      </c>
      <c r="AL148" s="15" t="s">
        <v>40</v>
      </c>
      <c r="AM148" s="15" t="s">
        <v>40</v>
      </c>
      <c r="AN148" s="15" t="s">
        <v>40</v>
      </c>
      <c r="AO148" s="15" t="s">
        <v>40</v>
      </c>
      <c r="AP148" s="15" t="s">
        <v>40</v>
      </c>
      <c r="AQ148" s="15" t="s">
        <v>40</v>
      </c>
      <c r="AR148" s="15" t="s">
        <v>40</v>
      </c>
      <c r="AS148" s="15" t="s">
        <v>40</v>
      </c>
      <c r="AT148" s="15" t="s">
        <v>40</v>
      </c>
      <c r="AU148" s="15" t="s">
        <v>127</v>
      </c>
      <c r="AV148" s="15" t="s">
        <v>128</v>
      </c>
      <c r="AW148" s="15" t="s">
        <v>40</v>
      </c>
      <c r="AX148" s="16"/>
    </row>
    <row r="149" spans="1:50" ht="15.75" customHeight="1" x14ac:dyDescent="0.25">
      <c r="A149" s="14" t="s">
        <v>280</v>
      </c>
      <c r="B149" s="15" t="s">
        <v>40</v>
      </c>
      <c r="C149" s="15" t="s">
        <v>40</v>
      </c>
      <c r="D149" s="15" t="s">
        <v>40</v>
      </c>
      <c r="E149" s="15" t="s">
        <v>40</v>
      </c>
      <c r="F149" s="15" t="s">
        <v>40</v>
      </c>
      <c r="G149" s="15" t="s">
        <v>40</v>
      </c>
      <c r="H149" s="15" t="s">
        <v>40</v>
      </c>
      <c r="I149" s="15" t="s">
        <v>40</v>
      </c>
      <c r="J149" s="15" t="s">
        <v>40</v>
      </c>
      <c r="K149" s="15" t="s">
        <v>40</v>
      </c>
      <c r="L149" s="15" t="s">
        <v>40</v>
      </c>
      <c r="M149" s="15" t="s">
        <v>40</v>
      </c>
      <c r="N149" s="15" t="s">
        <v>40</v>
      </c>
      <c r="O149" s="15" t="s">
        <v>40</v>
      </c>
      <c r="P149" s="15" t="s">
        <v>40</v>
      </c>
      <c r="Q149" s="15" t="s">
        <v>40</v>
      </c>
      <c r="R149" s="15" t="s">
        <v>40</v>
      </c>
      <c r="S149" s="15" t="s">
        <v>40</v>
      </c>
      <c r="T149" s="15" t="s">
        <v>40</v>
      </c>
      <c r="U149" s="15" t="s">
        <v>40</v>
      </c>
      <c r="V149" s="15" t="s">
        <v>40</v>
      </c>
      <c r="W149" s="15" t="s">
        <v>40</v>
      </c>
      <c r="X149" s="15" t="s">
        <v>40</v>
      </c>
      <c r="Y149" s="15" t="s">
        <v>40</v>
      </c>
      <c r="Z149" s="15" t="s">
        <v>40</v>
      </c>
      <c r="AA149" s="15" t="s">
        <v>40</v>
      </c>
      <c r="AB149" s="15" t="s">
        <v>40</v>
      </c>
      <c r="AC149" s="15" t="s">
        <v>40</v>
      </c>
      <c r="AD149" s="15" t="s">
        <v>40</v>
      </c>
      <c r="AE149" s="15" t="s">
        <v>40</v>
      </c>
      <c r="AF149" s="15" t="s">
        <v>40</v>
      </c>
      <c r="AG149" s="15" t="s">
        <v>40</v>
      </c>
      <c r="AH149" s="15" t="s">
        <v>40</v>
      </c>
      <c r="AI149" s="15" t="s">
        <v>40</v>
      </c>
      <c r="AJ149" s="15" t="s">
        <v>40</v>
      </c>
      <c r="AK149" s="15" t="s">
        <v>40</v>
      </c>
      <c r="AL149" s="15" t="s">
        <v>40</v>
      </c>
      <c r="AM149" s="15" t="s">
        <v>40</v>
      </c>
      <c r="AN149" s="15" t="s">
        <v>40</v>
      </c>
      <c r="AO149" s="15" t="s">
        <v>40</v>
      </c>
      <c r="AP149" s="15" t="s">
        <v>40</v>
      </c>
      <c r="AQ149" s="15" t="s">
        <v>40</v>
      </c>
      <c r="AR149" s="15" t="s">
        <v>40</v>
      </c>
      <c r="AS149" s="15" t="s">
        <v>40</v>
      </c>
      <c r="AT149" s="15" t="s">
        <v>40</v>
      </c>
      <c r="AU149" s="15" t="s">
        <v>40</v>
      </c>
      <c r="AV149" s="15" t="s">
        <v>128</v>
      </c>
      <c r="AW149" s="15" t="s">
        <v>40</v>
      </c>
      <c r="AX149" s="16"/>
    </row>
    <row r="150" spans="1:50" ht="15.75" customHeight="1" x14ac:dyDescent="0.25">
      <c r="A150" s="14" t="s">
        <v>281</v>
      </c>
      <c r="B150" s="15" t="s">
        <v>40</v>
      </c>
      <c r="C150" s="15" t="s">
        <v>40</v>
      </c>
      <c r="D150" s="15" t="s">
        <v>40</v>
      </c>
      <c r="E150" s="15" t="s">
        <v>40</v>
      </c>
      <c r="F150" s="15" t="s">
        <v>40</v>
      </c>
      <c r="G150" s="15" t="s">
        <v>40</v>
      </c>
      <c r="H150" s="15" t="s">
        <v>40</v>
      </c>
      <c r="I150" s="15" t="s">
        <v>40</v>
      </c>
      <c r="J150" s="15" t="s">
        <v>40</v>
      </c>
      <c r="K150" s="15" t="s">
        <v>40</v>
      </c>
      <c r="L150" s="15" t="s">
        <v>40</v>
      </c>
      <c r="M150" s="15" t="s">
        <v>40</v>
      </c>
      <c r="N150" s="15" t="s">
        <v>40</v>
      </c>
      <c r="O150" s="15" t="s">
        <v>40</v>
      </c>
      <c r="P150" s="15" t="s">
        <v>40</v>
      </c>
      <c r="Q150" s="15" t="s">
        <v>40</v>
      </c>
      <c r="R150" s="15" t="s">
        <v>40</v>
      </c>
      <c r="S150" s="15" t="s">
        <v>40</v>
      </c>
      <c r="T150" s="15" t="s">
        <v>40</v>
      </c>
      <c r="U150" s="15" t="s">
        <v>40</v>
      </c>
      <c r="V150" s="15" t="s">
        <v>40</v>
      </c>
      <c r="W150" s="15" t="s">
        <v>40</v>
      </c>
      <c r="X150" s="15" t="s">
        <v>40</v>
      </c>
      <c r="Y150" s="15" t="s">
        <v>40</v>
      </c>
      <c r="Z150" s="15" t="s">
        <v>40</v>
      </c>
      <c r="AA150" s="15" t="s">
        <v>40</v>
      </c>
      <c r="AB150" s="15" t="s">
        <v>40</v>
      </c>
      <c r="AC150" s="15" t="s">
        <v>40</v>
      </c>
      <c r="AD150" s="15" t="s">
        <v>40</v>
      </c>
      <c r="AE150" s="15" t="s">
        <v>40</v>
      </c>
      <c r="AF150" s="15" t="s">
        <v>40</v>
      </c>
      <c r="AG150" s="15" t="s">
        <v>40</v>
      </c>
      <c r="AH150" s="15" t="s">
        <v>40</v>
      </c>
      <c r="AI150" s="15" t="s">
        <v>40</v>
      </c>
      <c r="AJ150" s="15" t="s">
        <v>40</v>
      </c>
      <c r="AK150" s="15" t="s">
        <v>40</v>
      </c>
      <c r="AL150" s="15" t="s">
        <v>40</v>
      </c>
      <c r="AM150" s="15" t="s">
        <v>40</v>
      </c>
      <c r="AN150" s="15" t="s">
        <v>40</v>
      </c>
      <c r="AO150" s="15" t="s">
        <v>40</v>
      </c>
      <c r="AP150" s="15" t="s">
        <v>40</v>
      </c>
      <c r="AQ150" s="15" t="s">
        <v>40</v>
      </c>
      <c r="AR150" s="15" t="s">
        <v>40</v>
      </c>
      <c r="AS150" s="15" t="s">
        <v>40</v>
      </c>
      <c r="AT150" s="15" t="s">
        <v>40</v>
      </c>
      <c r="AU150" s="15" t="s">
        <v>40</v>
      </c>
      <c r="AV150" s="15" t="s">
        <v>128</v>
      </c>
      <c r="AW150" s="15" t="s">
        <v>40</v>
      </c>
      <c r="AX150" s="16"/>
    </row>
    <row r="151" spans="1:50" ht="15.75" customHeight="1" x14ac:dyDescent="0.25">
      <c r="A151" s="14" t="s">
        <v>282</v>
      </c>
      <c r="B151" s="15" t="s">
        <v>40</v>
      </c>
      <c r="C151" s="15" t="s">
        <v>40</v>
      </c>
      <c r="D151" s="15" t="s">
        <v>40</v>
      </c>
      <c r="E151" s="15" t="s">
        <v>40</v>
      </c>
      <c r="F151" s="15" t="s">
        <v>40</v>
      </c>
      <c r="G151" s="15" t="s">
        <v>40</v>
      </c>
      <c r="H151" s="15" t="s">
        <v>40</v>
      </c>
      <c r="I151" s="15" t="s">
        <v>40</v>
      </c>
      <c r="J151" s="15" t="s">
        <v>40</v>
      </c>
      <c r="K151" s="15" t="s">
        <v>40</v>
      </c>
      <c r="L151" s="15" t="s">
        <v>40</v>
      </c>
      <c r="M151" s="15" t="s">
        <v>40</v>
      </c>
      <c r="N151" s="15" t="s">
        <v>40</v>
      </c>
      <c r="O151" s="15" t="s">
        <v>40</v>
      </c>
      <c r="P151" s="15" t="s">
        <v>40</v>
      </c>
      <c r="Q151" s="15" t="s">
        <v>40</v>
      </c>
      <c r="R151" s="15" t="s">
        <v>40</v>
      </c>
      <c r="S151" s="15" t="s">
        <v>40</v>
      </c>
      <c r="T151" s="15" t="s">
        <v>40</v>
      </c>
      <c r="U151" s="15" t="s">
        <v>40</v>
      </c>
      <c r="V151" s="15" t="s">
        <v>40</v>
      </c>
      <c r="W151" s="15" t="s">
        <v>40</v>
      </c>
      <c r="X151" s="15" t="s">
        <v>40</v>
      </c>
      <c r="Y151" s="15" t="s">
        <v>40</v>
      </c>
      <c r="Z151" s="15" t="s">
        <v>40</v>
      </c>
      <c r="AA151" s="15" t="s">
        <v>40</v>
      </c>
      <c r="AB151" s="15" t="s">
        <v>40</v>
      </c>
      <c r="AC151" s="15" t="s">
        <v>40</v>
      </c>
      <c r="AD151" s="15" t="s">
        <v>40</v>
      </c>
      <c r="AE151" s="15" t="s">
        <v>40</v>
      </c>
      <c r="AF151" s="15" t="s">
        <v>40</v>
      </c>
      <c r="AG151" s="15" t="s">
        <v>40</v>
      </c>
      <c r="AH151" s="15" t="s">
        <v>40</v>
      </c>
      <c r="AI151" s="15" t="s">
        <v>40</v>
      </c>
      <c r="AJ151" s="15" t="s">
        <v>40</v>
      </c>
      <c r="AK151" s="15" t="s">
        <v>40</v>
      </c>
      <c r="AL151" s="15" t="s">
        <v>40</v>
      </c>
      <c r="AM151" s="15" t="s">
        <v>40</v>
      </c>
      <c r="AN151" s="15" t="s">
        <v>40</v>
      </c>
      <c r="AO151" s="15" t="s">
        <v>40</v>
      </c>
      <c r="AP151" s="15" t="s">
        <v>40</v>
      </c>
      <c r="AQ151" s="15" t="s">
        <v>40</v>
      </c>
      <c r="AR151" s="15" t="s">
        <v>40</v>
      </c>
      <c r="AS151" s="15" t="s">
        <v>40</v>
      </c>
      <c r="AT151" s="15" t="s">
        <v>40</v>
      </c>
      <c r="AU151" s="15" t="s">
        <v>40</v>
      </c>
      <c r="AV151" s="15" t="s">
        <v>128</v>
      </c>
      <c r="AW151" s="15" t="s">
        <v>40</v>
      </c>
      <c r="AX151" s="16"/>
    </row>
    <row r="152" spans="1:50" ht="15.75" customHeight="1" x14ac:dyDescent="0.25">
      <c r="A152" s="14" t="s">
        <v>283</v>
      </c>
      <c r="B152" s="15" t="s">
        <v>40</v>
      </c>
      <c r="C152" s="15" t="s">
        <v>40</v>
      </c>
      <c r="D152" s="15" t="s">
        <v>40</v>
      </c>
      <c r="E152" s="15" t="s">
        <v>40</v>
      </c>
      <c r="F152" s="15" t="s">
        <v>40</v>
      </c>
      <c r="G152" s="15" t="s">
        <v>40</v>
      </c>
      <c r="H152" s="15" t="s">
        <v>40</v>
      </c>
      <c r="I152" s="15" t="s">
        <v>40</v>
      </c>
      <c r="J152" s="15" t="s">
        <v>40</v>
      </c>
      <c r="K152" s="15" t="s">
        <v>40</v>
      </c>
      <c r="L152" s="15" t="s">
        <v>40</v>
      </c>
      <c r="M152" s="15" t="s">
        <v>40</v>
      </c>
      <c r="N152" s="15" t="s">
        <v>40</v>
      </c>
      <c r="O152" s="15" t="s">
        <v>40</v>
      </c>
      <c r="P152" s="15" t="s">
        <v>40</v>
      </c>
      <c r="Q152" s="15" t="s">
        <v>40</v>
      </c>
      <c r="R152" s="15" t="s">
        <v>40</v>
      </c>
      <c r="S152" s="15" t="s">
        <v>40</v>
      </c>
      <c r="T152" s="15" t="s">
        <v>40</v>
      </c>
      <c r="U152" s="15" t="s">
        <v>40</v>
      </c>
      <c r="V152" s="15" t="s">
        <v>40</v>
      </c>
      <c r="W152" s="15" t="s">
        <v>40</v>
      </c>
      <c r="X152" s="15" t="s">
        <v>40</v>
      </c>
      <c r="Y152" s="15" t="s">
        <v>40</v>
      </c>
      <c r="Z152" s="15" t="s">
        <v>40</v>
      </c>
      <c r="AA152" s="15" t="s">
        <v>40</v>
      </c>
      <c r="AB152" s="15" t="s">
        <v>40</v>
      </c>
      <c r="AC152" s="15" t="s">
        <v>40</v>
      </c>
      <c r="AD152" s="15" t="s">
        <v>40</v>
      </c>
      <c r="AE152" s="15" t="s">
        <v>40</v>
      </c>
      <c r="AF152" s="15" t="s">
        <v>40</v>
      </c>
      <c r="AG152" s="15" t="s">
        <v>40</v>
      </c>
      <c r="AH152" s="15" t="s">
        <v>40</v>
      </c>
      <c r="AI152" s="15" t="s">
        <v>40</v>
      </c>
      <c r="AJ152" s="15" t="s">
        <v>40</v>
      </c>
      <c r="AK152" s="15" t="s">
        <v>124</v>
      </c>
      <c r="AL152" s="15" t="s">
        <v>40</v>
      </c>
      <c r="AM152" s="15" t="s">
        <v>40</v>
      </c>
      <c r="AN152" s="15" t="s">
        <v>40</v>
      </c>
      <c r="AO152" s="15" t="s">
        <v>40</v>
      </c>
      <c r="AP152" s="15" t="s">
        <v>40</v>
      </c>
      <c r="AQ152" s="15" t="s">
        <v>40</v>
      </c>
      <c r="AR152" s="15" t="s">
        <v>40</v>
      </c>
      <c r="AS152" s="15" t="s">
        <v>40</v>
      </c>
      <c r="AT152" s="15" t="s">
        <v>40</v>
      </c>
      <c r="AU152" s="15" t="s">
        <v>40</v>
      </c>
      <c r="AV152" s="15" t="s">
        <v>128</v>
      </c>
      <c r="AW152" s="15" t="s">
        <v>40</v>
      </c>
      <c r="AX152" s="16"/>
    </row>
    <row r="153" spans="1:50" ht="15.75" customHeight="1" x14ac:dyDescent="0.25">
      <c r="A153" s="14" t="s">
        <v>284</v>
      </c>
      <c r="B153" s="15" t="s">
        <v>40</v>
      </c>
      <c r="C153" s="15" t="s">
        <v>40</v>
      </c>
      <c r="D153" s="15" t="s">
        <v>40</v>
      </c>
      <c r="E153" s="15" t="s">
        <v>40</v>
      </c>
      <c r="F153" s="15" t="s">
        <v>40</v>
      </c>
      <c r="G153" s="15" t="s">
        <v>40</v>
      </c>
      <c r="H153" s="15" t="s">
        <v>40</v>
      </c>
      <c r="I153" s="15" t="s">
        <v>40</v>
      </c>
      <c r="J153" s="15" t="s">
        <v>40</v>
      </c>
      <c r="K153" s="15" t="s">
        <v>40</v>
      </c>
      <c r="L153" s="15" t="s">
        <v>40</v>
      </c>
      <c r="M153" s="15" t="s">
        <v>40</v>
      </c>
      <c r="N153" s="15" t="s">
        <v>40</v>
      </c>
      <c r="O153" s="15" t="s">
        <v>40</v>
      </c>
      <c r="P153" s="15" t="s">
        <v>40</v>
      </c>
      <c r="Q153" s="15" t="s">
        <v>40</v>
      </c>
      <c r="R153" s="15" t="s">
        <v>40</v>
      </c>
      <c r="S153" s="15" t="s">
        <v>40</v>
      </c>
      <c r="T153" s="15" t="s">
        <v>40</v>
      </c>
      <c r="U153" s="15" t="s">
        <v>40</v>
      </c>
      <c r="V153" s="15" t="s">
        <v>40</v>
      </c>
      <c r="W153" s="15" t="s">
        <v>40</v>
      </c>
      <c r="X153" s="15" t="s">
        <v>40</v>
      </c>
      <c r="Y153" s="15" t="s">
        <v>40</v>
      </c>
      <c r="Z153" s="15" t="s">
        <v>40</v>
      </c>
      <c r="AA153" s="15" t="s">
        <v>40</v>
      </c>
      <c r="AB153" s="15" t="s">
        <v>40</v>
      </c>
      <c r="AC153" s="15" t="s">
        <v>40</v>
      </c>
      <c r="AD153" s="15" t="s">
        <v>40</v>
      </c>
      <c r="AE153" s="15" t="s">
        <v>40</v>
      </c>
      <c r="AF153" s="15" t="s">
        <v>40</v>
      </c>
      <c r="AG153" s="15" t="s">
        <v>40</v>
      </c>
      <c r="AH153" s="15" t="s">
        <v>40</v>
      </c>
      <c r="AI153" s="15" t="s">
        <v>40</v>
      </c>
      <c r="AJ153" s="15" t="s">
        <v>40</v>
      </c>
      <c r="AK153" s="15" t="s">
        <v>124</v>
      </c>
      <c r="AL153" s="15" t="s">
        <v>40</v>
      </c>
      <c r="AM153" s="15" t="s">
        <v>40</v>
      </c>
      <c r="AN153" s="15" t="s">
        <v>40</v>
      </c>
      <c r="AO153" s="15" t="s">
        <v>40</v>
      </c>
      <c r="AP153" s="15" t="s">
        <v>40</v>
      </c>
      <c r="AQ153" s="15" t="s">
        <v>40</v>
      </c>
      <c r="AR153" s="15" t="s">
        <v>40</v>
      </c>
      <c r="AS153" s="15" t="s">
        <v>40</v>
      </c>
      <c r="AT153" s="15" t="s">
        <v>40</v>
      </c>
      <c r="AU153" s="15" t="s">
        <v>40</v>
      </c>
      <c r="AV153" s="15" t="s">
        <v>128</v>
      </c>
      <c r="AW153" s="15" t="s">
        <v>40</v>
      </c>
      <c r="AX153" s="16"/>
    </row>
    <row r="154" spans="1:50" ht="15.75" customHeight="1" x14ac:dyDescent="0.25">
      <c r="A154" s="14" t="s">
        <v>285</v>
      </c>
      <c r="B154" s="15" t="s">
        <v>40</v>
      </c>
      <c r="C154" s="15" t="s">
        <v>40</v>
      </c>
      <c r="D154" s="15" t="s">
        <v>40</v>
      </c>
      <c r="E154" s="15" t="s">
        <v>40</v>
      </c>
      <c r="F154" s="15" t="s">
        <v>40</v>
      </c>
      <c r="G154" s="15" t="s">
        <v>40</v>
      </c>
      <c r="H154" s="15" t="s">
        <v>40</v>
      </c>
      <c r="I154" s="15" t="s">
        <v>40</v>
      </c>
      <c r="J154" s="15" t="s">
        <v>40</v>
      </c>
      <c r="K154" s="15" t="s">
        <v>40</v>
      </c>
      <c r="L154" s="15" t="s">
        <v>40</v>
      </c>
      <c r="M154" s="15" t="s">
        <v>40</v>
      </c>
      <c r="N154" s="15" t="s">
        <v>40</v>
      </c>
      <c r="O154" s="15" t="s">
        <v>40</v>
      </c>
      <c r="P154" s="15" t="s">
        <v>40</v>
      </c>
      <c r="Q154" s="15" t="s">
        <v>40</v>
      </c>
      <c r="R154" s="15" t="s">
        <v>40</v>
      </c>
      <c r="S154" s="15" t="s">
        <v>40</v>
      </c>
      <c r="T154" s="15" t="s">
        <v>40</v>
      </c>
      <c r="U154" s="15" t="s">
        <v>40</v>
      </c>
      <c r="V154" s="15" t="s">
        <v>40</v>
      </c>
      <c r="W154" s="15" t="s">
        <v>40</v>
      </c>
      <c r="X154" s="15" t="s">
        <v>40</v>
      </c>
      <c r="Y154" s="15" t="s">
        <v>40</v>
      </c>
      <c r="Z154" s="15" t="s">
        <v>40</v>
      </c>
      <c r="AA154" s="15" t="s">
        <v>40</v>
      </c>
      <c r="AB154" s="15" t="s">
        <v>40</v>
      </c>
      <c r="AC154" s="15" t="s">
        <v>40</v>
      </c>
      <c r="AD154" s="15" t="s">
        <v>40</v>
      </c>
      <c r="AE154" s="15" t="s">
        <v>40</v>
      </c>
      <c r="AF154" s="15" t="s">
        <v>40</v>
      </c>
      <c r="AG154" s="15" t="s">
        <v>40</v>
      </c>
      <c r="AH154" s="15" t="s">
        <v>40</v>
      </c>
      <c r="AI154" s="15" t="s">
        <v>40</v>
      </c>
      <c r="AJ154" s="15" t="s">
        <v>40</v>
      </c>
      <c r="AK154" s="15" t="s">
        <v>40</v>
      </c>
      <c r="AL154" s="15" t="s">
        <v>40</v>
      </c>
      <c r="AM154" s="15" t="s">
        <v>40</v>
      </c>
      <c r="AN154" s="15" t="s">
        <v>40</v>
      </c>
      <c r="AO154" s="15" t="s">
        <v>40</v>
      </c>
      <c r="AP154" s="15" t="s">
        <v>40</v>
      </c>
      <c r="AQ154" s="15" t="s">
        <v>40</v>
      </c>
      <c r="AR154" s="15" t="s">
        <v>40</v>
      </c>
      <c r="AS154" s="15" t="s">
        <v>40</v>
      </c>
      <c r="AT154" s="15" t="s">
        <v>40</v>
      </c>
      <c r="AU154" s="15" t="s">
        <v>40</v>
      </c>
      <c r="AV154" s="15" t="s">
        <v>128</v>
      </c>
      <c r="AW154" s="15" t="s">
        <v>40</v>
      </c>
      <c r="AX154" s="16"/>
    </row>
    <row r="155" spans="1:50" ht="15.75" customHeight="1" x14ac:dyDescent="0.25">
      <c r="A155" s="14" t="s">
        <v>286</v>
      </c>
      <c r="B155" s="15" t="s">
        <v>40</v>
      </c>
      <c r="C155" s="15" t="s">
        <v>40</v>
      </c>
      <c r="D155" s="15" t="s">
        <v>40</v>
      </c>
      <c r="E155" s="15" t="s">
        <v>40</v>
      </c>
      <c r="F155" s="15" t="s">
        <v>40</v>
      </c>
      <c r="G155" s="15" t="s">
        <v>40</v>
      </c>
      <c r="H155" s="15" t="s">
        <v>40</v>
      </c>
      <c r="I155" s="15" t="s">
        <v>40</v>
      </c>
      <c r="J155" s="15" t="s">
        <v>40</v>
      </c>
      <c r="K155" s="15" t="s">
        <v>40</v>
      </c>
      <c r="L155" s="15" t="s">
        <v>40</v>
      </c>
      <c r="M155" s="15" t="s">
        <v>40</v>
      </c>
      <c r="N155" s="15" t="s">
        <v>40</v>
      </c>
      <c r="O155" s="15" t="s">
        <v>40</v>
      </c>
      <c r="P155" s="15" t="s">
        <v>40</v>
      </c>
      <c r="Q155" s="15" t="s">
        <v>40</v>
      </c>
      <c r="R155" s="15" t="s">
        <v>40</v>
      </c>
      <c r="S155" s="15" t="s">
        <v>40</v>
      </c>
      <c r="T155" s="15" t="s">
        <v>40</v>
      </c>
      <c r="U155" s="15" t="s">
        <v>40</v>
      </c>
      <c r="V155" s="15" t="s">
        <v>40</v>
      </c>
      <c r="W155" s="15" t="s">
        <v>40</v>
      </c>
      <c r="X155" s="15" t="s">
        <v>40</v>
      </c>
      <c r="Y155" s="15" t="s">
        <v>40</v>
      </c>
      <c r="Z155" s="15" t="s">
        <v>40</v>
      </c>
      <c r="AA155" s="15" t="s">
        <v>40</v>
      </c>
      <c r="AB155" s="15" t="s">
        <v>40</v>
      </c>
      <c r="AC155" s="15" t="s">
        <v>40</v>
      </c>
      <c r="AD155" s="15" t="s">
        <v>40</v>
      </c>
      <c r="AE155" s="15" t="s">
        <v>40</v>
      </c>
      <c r="AF155" s="15" t="s">
        <v>40</v>
      </c>
      <c r="AG155" s="15" t="s">
        <v>40</v>
      </c>
      <c r="AH155" s="15" t="s">
        <v>40</v>
      </c>
      <c r="AI155" s="15" t="s">
        <v>40</v>
      </c>
      <c r="AJ155" s="15" t="s">
        <v>40</v>
      </c>
      <c r="AK155" s="15" t="s">
        <v>40</v>
      </c>
      <c r="AL155" s="15" t="s">
        <v>40</v>
      </c>
      <c r="AM155" s="15" t="s">
        <v>40</v>
      </c>
      <c r="AN155" s="15" t="s">
        <v>40</v>
      </c>
      <c r="AO155" s="15" t="s">
        <v>40</v>
      </c>
      <c r="AP155" s="15" t="s">
        <v>40</v>
      </c>
      <c r="AQ155" s="15" t="s">
        <v>40</v>
      </c>
      <c r="AR155" s="15" t="s">
        <v>40</v>
      </c>
      <c r="AS155" s="15" t="s">
        <v>40</v>
      </c>
      <c r="AT155" s="15" t="s">
        <v>40</v>
      </c>
      <c r="AU155" s="15" t="s">
        <v>40</v>
      </c>
      <c r="AV155" s="15" t="s">
        <v>128</v>
      </c>
      <c r="AW155" s="15" t="s">
        <v>40</v>
      </c>
      <c r="AX155" s="16"/>
    </row>
    <row r="156" spans="1:50" ht="15.75" customHeight="1" x14ac:dyDescent="0.25">
      <c r="A156" s="14" t="s">
        <v>287</v>
      </c>
      <c r="B156" s="15" t="s">
        <v>40</v>
      </c>
      <c r="C156" s="15" t="s">
        <v>40</v>
      </c>
      <c r="D156" s="15" t="s">
        <v>40</v>
      </c>
      <c r="E156" s="15" t="s">
        <v>40</v>
      </c>
      <c r="F156" s="15" t="s">
        <v>40</v>
      </c>
      <c r="G156" s="15" t="s">
        <v>40</v>
      </c>
      <c r="H156" s="15" t="s">
        <v>40</v>
      </c>
      <c r="I156" s="15" t="s">
        <v>40</v>
      </c>
      <c r="J156" s="15" t="s">
        <v>40</v>
      </c>
      <c r="K156" s="15" t="s">
        <v>40</v>
      </c>
      <c r="L156" s="15" t="s">
        <v>40</v>
      </c>
      <c r="M156" s="15" t="s">
        <v>40</v>
      </c>
      <c r="N156" s="15" t="s">
        <v>40</v>
      </c>
      <c r="O156" s="15" t="s">
        <v>40</v>
      </c>
      <c r="P156" s="15" t="s">
        <v>40</v>
      </c>
      <c r="Q156" s="15" t="s">
        <v>40</v>
      </c>
      <c r="R156" s="15" t="s">
        <v>40</v>
      </c>
      <c r="S156" s="15" t="s">
        <v>40</v>
      </c>
      <c r="T156" s="15" t="s">
        <v>40</v>
      </c>
      <c r="U156" s="15" t="s">
        <v>40</v>
      </c>
      <c r="V156" s="15" t="s">
        <v>40</v>
      </c>
      <c r="W156" s="15" t="s">
        <v>40</v>
      </c>
      <c r="X156" s="15" t="s">
        <v>40</v>
      </c>
      <c r="Y156" s="15" t="s">
        <v>40</v>
      </c>
      <c r="Z156" s="15" t="s">
        <v>40</v>
      </c>
      <c r="AA156" s="15" t="s">
        <v>40</v>
      </c>
      <c r="AB156" s="15" t="s">
        <v>40</v>
      </c>
      <c r="AC156" s="15" t="s">
        <v>40</v>
      </c>
      <c r="AD156" s="15" t="s">
        <v>40</v>
      </c>
      <c r="AE156" s="15" t="s">
        <v>40</v>
      </c>
      <c r="AF156" s="15" t="s">
        <v>40</v>
      </c>
      <c r="AG156" s="15" t="s">
        <v>40</v>
      </c>
      <c r="AH156" s="15" t="s">
        <v>40</v>
      </c>
      <c r="AI156" s="15" t="s">
        <v>40</v>
      </c>
      <c r="AJ156" s="15" t="s">
        <v>40</v>
      </c>
      <c r="AK156" s="15" t="s">
        <v>124</v>
      </c>
      <c r="AL156" s="15" t="s">
        <v>40</v>
      </c>
      <c r="AM156" s="15" t="s">
        <v>40</v>
      </c>
      <c r="AN156" s="15" t="s">
        <v>40</v>
      </c>
      <c r="AO156" s="15" t="s">
        <v>40</v>
      </c>
      <c r="AP156" s="15" t="s">
        <v>40</v>
      </c>
      <c r="AQ156" s="15" t="s">
        <v>40</v>
      </c>
      <c r="AR156" s="15" t="s">
        <v>40</v>
      </c>
      <c r="AS156" s="15" t="s">
        <v>40</v>
      </c>
      <c r="AT156" s="15" t="s">
        <v>40</v>
      </c>
      <c r="AU156" s="15" t="s">
        <v>40</v>
      </c>
      <c r="AV156" s="15" t="s">
        <v>128</v>
      </c>
      <c r="AW156" s="15" t="s">
        <v>40</v>
      </c>
      <c r="AX156" s="16"/>
    </row>
    <row r="157" spans="1:50" ht="15.75" customHeight="1" x14ac:dyDescent="0.25">
      <c r="A157" s="14" t="s">
        <v>288</v>
      </c>
      <c r="B157" s="15" t="s">
        <v>40</v>
      </c>
      <c r="C157" s="15" t="s">
        <v>40</v>
      </c>
      <c r="D157" s="15" t="s">
        <v>40</v>
      </c>
      <c r="E157" s="15" t="s">
        <v>40</v>
      </c>
      <c r="F157" s="15" t="s">
        <v>40</v>
      </c>
      <c r="G157" s="15" t="s">
        <v>40</v>
      </c>
      <c r="H157" s="15" t="s">
        <v>40</v>
      </c>
      <c r="I157" s="15" t="s">
        <v>40</v>
      </c>
      <c r="J157" s="15" t="s">
        <v>40</v>
      </c>
      <c r="K157" s="15" t="s">
        <v>40</v>
      </c>
      <c r="L157" s="15" t="s">
        <v>40</v>
      </c>
      <c r="M157" s="15" t="s">
        <v>40</v>
      </c>
      <c r="N157" s="15" t="s">
        <v>40</v>
      </c>
      <c r="O157" s="15" t="s">
        <v>40</v>
      </c>
      <c r="P157" s="15" t="s">
        <v>40</v>
      </c>
      <c r="Q157" s="15" t="s">
        <v>40</v>
      </c>
      <c r="R157" s="15" t="s">
        <v>40</v>
      </c>
      <c r="S157" s="15" t="s">
        <v>40</v>
      </c>
      <c r="T157" s="15" t="s">
        <v>40</v>
      </c>
      <c r="U157" s="15" t="s">
        <v>40</v>
      </c>
      <c r="V157" s="15" t="s">
        <v>40</v>
      </c>
      <c r="W157" s="15" t="s">
        <v>40</v>
      </c>
      <c r="X157" s="15" t="s">
        <v>40</v>
      </c>
      <c r="Y157" s="15" t="s">
        <v>40</v>
      </c>
      <c r="Z157" s="15" t="s">
        <v>40</v>
      </c>
      <c r="AA157" s="15" t="s">
        <v>40</v>
      </c>
      <c r="AB157" s="15" t="s">
        <v>40</v>
      </c>
      <c r="AC157" s="15" t="s">
        <v>40</v>
      </c>
      <c r="AD157" s="15" t="s">
        <v>40</v>
      </c>
      <c r="AE157" s="15" t="s">
        <v>40</v>
      </c>
      <c r="AF157" s="15" t="s">
        <v>40</v>
      </c>
      <c r="AG157" s="15" t="s">
        <v>40</v>
      </c>
      <c r="AH157" s="15" t="s">
        <v>40</v>
      </c>
      <c r="AI157" s="15" t="s">
        <v>40</v>
      </c>
      <c r="AJ157" s="15" t="s">
        <v>40</v>
      </c>
      <c r="AK157" s="15" t="s">
        <v>40</v>
      </c>
      <c r="AL157" s="15" t="s">
        <v>40</v>
      </c>
      <c r="AM157" s="15" t="s">
        <v>40</v>
      </c>
      <c r="AN157" s="15" t="s">
        <v>40</v>
      </c>
      <c r="AO157" s="15" t="s">
        <v>40</v>
      </c>
      <c r="AP157" s="15" t="s">
        <v>40</v>
      </c>
      <c r="AQ157" s="15" t="s">
        <v>40</v>
      </c>
      <c r="AR157" s="15" t="s">
        <v>40</v>
      </c>
      <c r="AS157" s="15" t="s">
        <v>40</v>
      </c>
      <c r="AT157" s="15" t="s">
        <v>40</v>
      </c>
      <c r="AU157" s="15" t="s">
        <v>40</v>
      </c>
      <c r="AV157" s="15" t="s">
        <v>128</v>
      </c>
      <c r="AW157" s="15" t="s">
        <v>40</v>
      </c>
      <c r="AX157" s="16"/>
    </row>
    <row r="158" spans="1:50" ht="15.75" customHeight="1" x14ac:dyDescent="0.25">
      <c r="A158" s="14" t="s">
        <v>289</v>
      </c>
      <c r="B158" s="15" t="s">
        <v>40</v>
      </c>
      <c r="C158" s="15" t="s">
        <v>40</v>
      </c>
      <c r="D158" s="15" t="s">
        <v>40</v>
      </c>
      <c r="E158" s="15" t="s">
        <v>40</v>
      </c>
      <c r="F158" s="15" t="s">
        <v>40</v>
      </c>
      <c r="G158" s="15" t="s">
        <v>40</v>
      </c>
      <c r="H158" s="15" t="s">
        <v>40</v>
      </c>
      <c r="I158" s="15" t="s">
        <v>40</v>
      </c>
      <c r="J158" s="15" t="s">
        <v>40</v>
      </c>
      <c r="K158" s="15" t="s">
        <v>40</v>
      </c>
      <c r="L158" s="15" t="s">
        <v>40</v>
      </c>
      <c r="M158" s="15" t="s">
        <v>40</v>
      </c>
      <c r="N158" s="15" t="s">
        <v>40</v>
      </c>
      <c r="O158" s="15" t="s">
        <v>40</v>
      </c>
      <c r="P158" s="15" t="s">
        <v>40</v>
      </c>
      <c r="Q158" s="15" t="s">
        <v>40</v>
      </c>
      <c r="R158" s="15" t="s">
        <v>40</v>
      </c>
      <c r="S158" s="15" t="s">
        <v>40</v>
      </c>
      <c r="T158" s="15" t="s">
        <v>40</v>
      </c>
      <c r="U158" s="15" t="s">
        <v>40</v>
      </c>
      <c r="V158" s="15" t="s">
        <v>40</v>
      </c>
      <c r="W158" s="15" t="s">
        <v>40</v>
      </c>
      <c r="X158" s="15" t="s">
        <v>40</v>
      </c>
      <c r="Y158" s="15" t="s">
        <v>40</v>
      </c>
      <c r="Z158" s="15" t="s">
        <v>40</v>
      </c>
      <c r="AA158" s="15" t="s">
        <v>40</v>
      </c>
      <c r="AB158" s="15" t="s">
        <v>40</v>
      </c>
      <c r="AC158" s="15" t="s">
        <v>40</v>
      </c>
      <c r="AD158" s="15" t="s">
        <v>40</v>
      </c>
      <c r="AE158" s="15" t="s">
        <v>40</v>
      </c>
      <c r="AF158" s="15" t="s">
        <v>40</v>
      </c>
      <c r="AG158" s="15" t="s">
        <v>40</v>
      </c>
      <c r="AH158" s="15" t="s">
        <v>40</v>
      </c>
      <c r="AI158" s="15" t="s">
        <v>40</v>
      </c>
      <c r="AJ158" s="15" t="s">
        <v>40</v>
      </c>
      <c r="AK158" s="15" t="s">
        <v>40</v>
      </c>
      <c r="AL158" s="15" t="s">
        <v>40</v>
      </c>
      <c r="AM158" s="15" t="s">
        <v>40</v>
      </c>
      <c r="AN158" s="15" t="s">
        <v>40</v>
      </c>
      <c r="AO158" s="15" t="s">
        <v>40</v>
      </c>
      <c r="AP158" s="15" t="s">
        <v>40</v>
      </c>
      <c r="AQ158" s="15" t="s">
        <v>40</v>
      </c>
      <c r="AR158" s="15" t="s">
        <v>40</v>
      </c>
      <c r="AS158" s="15" t="s">
        <v>40</v>
      </c>
      <c r="AT158" s="15" t="s">
        <v>40</v>
      </c>
      <c r="AU158" s="15" t="s">
        <v>40</v>
      </c>
      <c r="AV158" s="15" t="s">
        <v>128</v>
      </c>
      <c r="AW158" s="15" t="s">
        <v>40</v>
      </c>
      <c r="AX158" s="16"/>
    </row>
    <row r="159" spans="1:50" ht="15.75" customHeight="1" x14ac:dyDescent="0.25">
      <c r="A159" s="14" t="s">
        <v>290</v>
      </c>
      <c r="B159" s="15" t="s">
        <v>40</v>
      </c>
      <c r="C159" s="15" t="s">
        <v>40</v>
      </c>
      <c r="D159" s="15" t="s">
        <v>40</v>
      </c>
      <c r="E159" s="15" t="s">
        <v>40</v>
      </c>
      <c r="F159" s="15" t="s">
        <v>40</v>
      </c>
      <c r="G159" s="15" t="s">
        <v>40</v>
      </c>
      <c r="H159" s="15" t="s">
        <v>40</v>
      </c>
      <c r="I159" s="15" t="s">
        <v>40</v>
      </c>
      <c r="J159" s="15" t="s">
        <v>40</v>
      </c>
      <c r="K159" s="15" t="s">
        <v>40</v>
      </c>
      <c r="L159" s="15" t="s">
        <v>40</v>
      </c>
      <c r="M159" s="15" t="s">
        <v>40</v>
      </c>
      <c r="N159" s="15" t="s">
        <v>40</v>
      </c>
      <c r="O159" s="15" t="s">
        <v>40</v>
      </c>
      <c r="P159" s="15" t="s">
        <v>40</v>
      </c>
      <c r="Q159" s="15" t="s">
        <v>40</v>
      </c>
      <c r="R159" s="15" t="s">
        <v>40</v>
      </c>
      <c r="S159" s="15" t="s">
        <v>40</v>
      </c>
      <c r="T159" s="15" t="s">
        <v>40</v>
      </c>
      <c r="U159" s="15" t="s">
        <v>40</v>
      </c>
      <c r="V159" s="15" t="s">
        <v>40</v>
      </c>
      <c r="W159" s="15" t="s">
        <v>40</v>
      </c>
      <c r="X159" s="15" t="s">
        <v>40</v>
      </c>
      <c r="Y159" s="15" t="s">
        <v>40</v>
      </c>
      <c r="Z159" s="15" t="s">
        <v>40</v>
      </c>
      <c r="AA159" s="15" t="s">
        <v>40</v>
      </c>
      <c r="AB159" s="15" t="s">
        <v>40</v>
      </c>
      <c r="AC159" s="15" t="s">
        <v>40</v>
      </c>
      <c r="AD159" s="15" t="s">
        <v>40</v>
      </c>
      <c r="AE159" s="15" t="s">
        <v>40</v>
      </c>
      <c r="AF159" s="15" t="s">
        <v>40</v>
      </c>
      <c r="AG159" s="15" t="s">
        <v>40</v>
      </c>
      <c r="AH159" s="15" t="s">
        <v>40</v>
      </c>
      <c r="AI159" s="15" t="s">
        <v>40</v>
      </c>
      <c r="AJ159" s="15" t="s">
        <v>40</v>
      </c>
      <c r="AK159" s="15" t="s">
        <v>40</v>
      </c>
      <c r="AL159" s="15" t="s">
        <v>40</v>
      </c>
      <c r="AM159" s="15" t="s">
        <v>40</v>
      </c>
      <c r="AN159" s="15" t="s">
        <v>40</v>
      </c>
      <c r="AO159" s="15" t="s">
        <v>40</v>
      </c>
      <c r="AP159" s="15" t="s">
        <v>40</v>
      </c>
      <c r="AQ159" s="15" t="s">
        <v>40</v>
      </c>
      <c r="AR159" s="15" t="s">
        <v>40</v>
      </c>
      <c r="AS159" s="15" t="s">
        <v>40</v>
      </c>
      <c r="AT159" s="15" t="s">
        <v>40</v>
      </c>
      <c r="AU159" s="15" t="s">
        <v>40</v>
      </c>
      <c r="AV159" s="15" t="s">
        <v>128</v>
      </c>
      <c r="AW159" s="15" t="s">
        <v>40</v>
      </c>
      <c r="AX159" s="16"/>
    </row>
    <row r="160" spans="1:50" ht="15.75" customHeight="1" x14ac:dyDescent="0.25">
      <c r="A160" s="14" t="s">
        <v>291</v>
      </c>
      <c r="B160" s="15" t="s">
        <v>40</v>
      </c>
      <c r="C160" s="15" t="s">
        <v>40</v>
      </c>
      <c r="D160" s="15" t="s">
        <v>40</v>
      </c>
      <c r="E160" s="15" t="s">
        <v>40</v>
      </c>
      <c r="F160" s="15" t="s">
        <v>40</v>
      </c>
      <c r="G160" s="15" t="s">
        <v>40</v>
      </c>
      <c r="H160" s="15" t="s">
        <v>40</v>
      </c>
      <c r="I160" s="15" t="s">
        <v>40</v>
      </c>
      <c r="J160" s="15" t="s">
        <v>40</v>
      </c>
      <c r="K160" s="15" t="s">
        <v>40</v>
      </c>
      <c r="L160" s="15" t="s">
        <v>40</v>
      </c>
      <c r="M160" s="15" t="s">
        <v>40</v>
      </c>
      <c r="N160" s="15" t="s">
        <v>40</v>
      </c>
      <c r="O160" s="15" t="s">
        <v>40</v>
      </c>
      <c r="P160" s="15" t="s">
        <v>40</v>
      </c>
      <c r="Q160" s="15" t="s">
        <v>40</v>
      </c>
      <c r="R160" s="15" t="s">
        <v>40</v>
      </c>
      <c r="S160" s="15" t="s">
        <v>40</v>
      </c>
      <c r="T160" s="15" t="s">
        <v>40</v>
      </c>
      <c r="U160" s="15" t="s">
        <v>40</v>
      </c>
      <c r="V160" s="15" t="s">
        <v>40</v>
      </c>
      <c r="W160" s="15" t="s">
        <v>40</v>
      </c>
      <c r="X160" s="15" t="s">
        <v>40</v>
      </c>
      <c r="Y160" s="15" t="s">
        <v>40</v>
      </c>
      <c r="Z160" s="15" t="s">
        <v>40</v>
      </c>
      <c r="AA160" s="15" t="s">
        <v>40</v>
      </c>
      <c r="AB160" s="15" t="s">
        <v>40</v>
      </c>
      <c r="AC160" s="15" t="s">
        <v>40</v>
      </c>
      <c r="AD160" s="15" t="s">
        <v>40</v>
      </c>
      <c r="AE160" s="15" t="s">
        <v>40</v>
      </c>
      <c r="AF160" s="15" t="s">
        <v>40</v>
      </c>
      <c r="AG160" s="15" t="s">
        <v>40</v>
      </c>
      <c r="AH160" s="15" t="s">
        <v>40</v>
      </c>
      <c r="AI160" s="15" t="s">
        <v>40</v>
      </c>
      <c r="AJ160" s="15" t="s">
        <v>40</v>
      </c>
      <c r="AK160" s="15" t="s">
        <v>40</v>
      </c>
      <c r="AL160" s="15" t="s">
        <v>40</v>
      </c>
      <c r="AM160" s="15" t="s">
        <v>40</v>
      </c>
      <c r="AN160" s="15" t="s">
        <v>40</v>
      </c>
      <c r="AO160" s="15" t="s">
        <v>40</v>
      </c>
      <c r="AP160" s="15" t="s">
        <v>40</v>
      </c>
      <c r="AQ160" s="15" t="s">
        <v>40</v>
      </c>
      <c r="AR160" s="15" t="s">
        <v>40</v>
      </c>
      <c r="AS160" s="15" t="s">
        <v>40</v>
      </c>
      <c r="AT160" s="15" t="s">
        <v>40</v>
      </c>
      <c r="AU160" s="15" t="s">
        <v>40</v>
      </c>
      <c r="AV160" s="15" t="s">
        <v>128</v>
      </c>
      <c r="AW160" s="15" t="s">
        <v>40</v>
      </c>
      <c r="AX160" s="16"/>
    </row>
    <row r="161" spans="1:50" ht="15.75" customHeight="1" x14ac:dyDescent="0.25">
      <c r="A161" s="14" t="s">
        <v>292</v>
      </c>
      <c r="B161" s="15" t="s">
        <v>40</v>
      </c>
      <c r="C161" s="15" t="s">
        <v>40</v>
      </c>
      <c r="D161" s="15" t="s">
        <v>40</v>
      </c>
      <c r="E161" s="15" t="s">
        <v>40</v>
      </c>
      <c r="F161" s="15" t="s">
        <v>40</v>
      </c>
      <c r="G161" s="15" t="s">
        <v>40</v>
      </c>
      <c r="H161" s="15" t="s">
        <v>40</v>
      </c>
      <c r="I161" s="15" t="s">
        <v>40</v>
      </c>
      <c r="J161" s="15" t="s">
        <v>40</v>
      </c>
      <c r="K161" s="15" t="s">
        <v>40</v>
      </c>
      <c r="L161" s="15" t="s">
        <v>40</v>
      </c>
      <c r="M161" s="15" t="s">
        <v>40</v>
      </c>
      <c r="N161" s="15" t="s">
        <v>40</v>
      </c>
      <c r="O161" s="15" t="s">
        <v>40</v>
      </c>
      <c r="P161" s="15" t="s">
        <v>40</v>
      </c>
      <c r="Q161" s="15" t="s">
        <v>40</v>
      </c>
      <c r="R161" s="15" t="s">
        <v>40</v>
      </c>
      <c r="S161" s="15" t="s">
        <v>40</v>
      </c>
      <c r="T161" s="15" t="s">
        <v>40</v>
      </c>
      <c r="U161" s="15" t="s">
        <v>40</v>
      </c>
      <c r="V161" s="15" t="s">
        <v>40</v>
      </c>
      <c r="W161" s="15" t="s">
        <v>40</v>
      </c>
      <c r="X161" s="15" t="s">
        <v>40</v>
      </c>
      <c r="Y161" s="15" t="s">
        <v>40</v>
      </c>
      <c r="Z161" s="15" t="s">
        <v>40</v>
      </c>
      <c r="AA161" s="15" t="s">
        <v>40</v>
      </c>
      <c r="AB161" s="15" t="s">
        <v>40</v>
      </c>
      <c r="AC161" s="15" t="s">
        <v>40</v>
      </c>
      <c r="AD161" s="15" t="s">
        <v>40</v>
      </c>
      <c r="AE161" s="15" t="s">
        <v>40</v>
      </c>
      <c r="AF161" s="15" t="s">
        <v>40</v>
      </c>
      <c r="AG161" s="15" t="s">
        <v>40</v>
      </c>
      <c r="AH161" s="15" t="s">
        <v>40</v>
      </c>
      <c r="AI161" s="15" t="s">
        <v>40</v>
      </c>
      <c r="AJ161" s="15" t="s">
        <v>40</v>
      </c>
      <c r="AK161" s="15" t="s">
        <v>40</v>
      </c>
      <c r="AL161" s="15" t="s">
        <v>40</v>
      </c>
      <c r="AM161" s="15" t="s">
        <v>40</v>
      </c>
      <c r="AN161" s="15" t="s">
        <v>40</v>
      </c>
      <c r="AO161" s="15" t="s">
        <v>40</v>
      </c>
      <c r="AP161" s="15" t="s">
        <v>40</v>
      </c>
      <c r="AQ161" s="15" t="s">
        <v>40</v>
      </c>
      <c r="AR161" s="15" t="s">
        <v>40</v>
      </c>
      <c r="AS161" s="15" t="s">
        <v>40</v>
      </c>
      <c r="AT161" s="15" t="s">
        <v>40</v>
      </c>
      <c r="AU161" s="15" t="s">
        <v>40</v>
      </c>
      <c r="AV161" s="15" t="s">
        <v>128</v>
      </c>
      <c r="AW161" s="15" t="s">
        <v>40</v>
      </c>
      <c r="AX161" s="16"/>
    </row>
    <row r="162" spans="1:50" ht="15.75" customHeight="1" x14ac:dyDescent="0.25">
      <c r="A162" s="14" t="s">
        <v>293</v>
      </c>
      <c r="B162" s="15" t="s">
        <v>40</v>
      </c>
      <c r="C162" s="15" t="s">
        <v>40</v>
      </c>
      <c r="D162" s="15" t="s">
        <v>40</v>
      </c>
      <c r="E162" s="15" t="s">
        <v>40</v>
      </c>
      <c r="F162" s="15" t="s">
        <v>40</v>
      </c>
      <c r="G162" s="15" t="s">
        <v>40</v>
      </c>
      <c r="H162" s="15" t="s">
        <v>40</v>
      </c>
      <c r="I162" s="15" t="s">
        <v>40</v>
      </c>
      <c r="J162" s="15" t="s">
        <v>40</v>
      </c>
      <c r="K162" s="15" t="s">
        <v>40</v>
      </c>
      <c r="L162" s="15" t="s">
        <v>40</v>
      </c>
      <c r="M162" s="15" t="s">
        <v>40</v>
      </c>
      <c r="N162" s="15" t="s">
        <v>40</v>
      </c>
      <c r="O162" s="15" t="s">
        <v>40</v>
      </c>
      <c r="P162" s="15" t="s">
        <v>40</v>
      </c>
      <c r="Q162" s="15" t="s">
        <v>40</v>
      </c>
      <c r="R162" s="15" t="s">
        <v>40</v>
      </c>
      <c r="S162" s="15" t="s">
        <v>40</v>
      </c>
      <c r="T162" s="15" t="s">
        <v>40</v>
      </c>
      <c r="U162" s="15" t="s">
        <v>40</v>
      </c>
      <c r="V162" s="15" t="s">
        <v>40</v>
      </c>
      <c r="W162" s="15" t="s">
        <v>40</v>
      </c>
      <c r="X162" s="15" t="s">
        <v>40</v>
      </c>
      <c r="Y162" s="15" t="s">
        <v>40</v>
      </c>
      <c r="Z162" s="15" t="s">
        <v>40</v>
      </c>
      <c r="AA162" s="15" t="s">
        <v>40</v>
      </c>
      <c r="AB162" s="15" t="s">
        <v>40</v>
      </c>
      <c r="AC162" s="15" t="s">
        <v>40</v>
      </c>
      <c r="AD162" s="15" t="s">
        <v>40</v>
      </c>
      <c r="AE162" s="15" t="s">
        <v>40</v>
      </c>
      <c r="AF162" s="15" t="s">
        <v>40</v>
      </c>
      <c r="AG162" s="15" t="s">
        <v>40</v>
      </c>
      <c r="AH162" s="15" t="s">
        <v>40</v>
      </c>
      <c r="AI162" s="15" t="s">
        <v>40</v>
      </c>
      <c r="AJ162" s="15" t="s">
        <v>40</v>
      </c>
      <c r="AK162" s="15" t="s">
        <v>40</v>
      </c>
      <c r="AL162" s="15" t="s">
        <v>40</v>
      </c>
      <c r="AM162" s="15" t="s">
        <v>40</v>
      </c>
      <c r="AN162" s="15" t="s">
        <v>40</v>
      </c>
      <c r="AO162" s="15" t="s">
        <v>40</v>
      </c>
      <c r="AP162" s="15" t="s">
        <v>40</v>
      </c>
      <c r="AQ162" s="15" t="s">
        <v>40</v>
      </c>
      <c r="AR162" s="15" t="s">
        <v>40</v>
      </c>
      <c r="AS162" s="15" t="s">
        <v>40</v>
      </c>
      <c r="AT162" s="15" t="s">
        <v>40</v>
      </c>
      <c r="AU162" s="15" t="s">
        <v>40</v>
      </c>
      <c r="AV162" s="15" t="s">
        <v>128</v>
      </c>
      <c r="AW162" s="15" t="s">
        <v>40</v>
      </c>
      <c r="AX162" s="16"/>
    </row>
    <row r="163" spans="1:50" ht="15.75" customHeight="1" x14ac:dyDescent="0.25">
      <c r="A163" s="14" t="s">
        <v>294</v>
      </c>
      <c r="B163" s="15" t="s">
        <v>40</v>
      </c>
      <c r="C163" s="15" t="s">
        <v>40</v>
      </c>
      <c r="D163" s="15" t="s">
        <v>40</v>
      </c>
      <c r="E163" s="15" t="s">
        <v>40</v>
      </c>
      <c r="F163" s="15" t="s">
        <v>40</v>
      </c>
      <c r="G163" s="15" t="s">
        <v>40</v>
      </c>
      <c r="H163" s="15" t="s">
        <v>40</v>
      </c>
      <c r="I163" s="15" t="s">
        <v>40</v>
      </c>
      <c r="J163" s="15" t="s">
        <v>40</v>
      </c>
      <c r="K163" s="15" t="s">
        <v>40</v>
      </c>
      <c r="L163" s="15" t="s">
        <v>40</v>
      </c>
      <c r="M163" s="15" t="s">
        <v>40</v>
      </c>
      <c r="N163" s="15" t="s">
        <v>40</v>
      </c>
      <c r="O163" s="15" t="s">
        <v>40</v>
      </c>
      <c r="P163" s="15" t="s">
        <v>40</v>
      </c>
      <c r="Q163" s="15" t="s">
        <v>40</v>
      </c>
      <c r="R163" s="15" t="s">
        <v>40</v>
      </c>
      <c r="S163" s="15" t="s">
        <v>40</v>
      </c>
      <c r="T163" s="15" t="s">
        <v>40</v>
      </c>
      <c r="U163" s="15" t="s">
        <v>40</v>
      </c>
      <c r="V163" s="15" t="s">
        <v>40</v>
      </c>
      <c r="W163" s="15" t="s">
        <v>40</v>
      </c>
      <c r="X163" s="15" t="s">
        <v>40</v>
      </c>
      <c r="Y163" s="15" t="s">
        <v>40</v>
      </c>
      <c r="Z163" s="15" t="s">
        <v>40</v>
      </c>
      <c r="AA163" s="15" t="s">
        <v>40</v>
      </c>
      <c r="AB163" s="15" t="s">
        <v>40</v>
      </c>
      <c r="AC163" s="15" t="s">
        <v>40</v>
      </c>
      <c r="AD163" s="15" t="s">
        <v>40</v>
      </c>
      <c r="AE163" s="15" t="s">
        <v>40</v>
      </c>
      <c r="AF163" s="15" t="s">
        <v>40</v>
      </c>
      <c r="AG163" s="15" t="s">
        <v>40</v>
      </c>
      <c r="AH163" s="15" t="s">
        <v>40</v>
      </c>
      <c r="AI163" s="15" t="s">
        <v>40</v>
      </c>
      <c r="AJ163" s="15" t="s">
        <v>40</v>
      </c>
      <c r="AK163" s="15" t="s">
        <v>40</v>
      </c>
      <c r="AL163" s="15" t="s">
        <v>40</v>
      </c>
      <c r="AM163" s="15" t="s">
        <v>40</v>
      </c>
      <c r="AN163" s="15" t="s">
        <v>40</v>
      </c>
      <c r="AO163" s="15" t="s">
        <v>40</v>
      </c>
      <c r="AP163" s="15" t="s">
        <v>40</v>
      </c>
      <c r="AQ163" s="15" t="s">
        <v>40</v>
      </c>
      <c r="AR163" s="15" t="s">
        <v>40</v>
      </c>
      <c r="AS163" s="15" t="s">
        <v>40</v>
      </c>
      <c r="AT163" s="15" t="s">
        <v>40</v>
      </c>
      <c r="AU163" s="15" t="s">
        <v>40</v>
      </c>
      <c r="AV163" s="15" t="s">
        <v>128</v>
      </c>
      <c r="AW163" s="15" t="s">
        <v>40</v>
      </c>
      <c r="AX163" s="16"/>
    </row>
    <row r="164" spans="1:50" ht="15.75" customHeight="1" x14ac:dyDescent="0.25">
      <c r="A164" s="14" t="s">
        <v>295</v>
      </c>
      <c r="B164" s="15" t="s">
        <v>40</v>
      </c>
      <c r="C164" s="15" t="s">
        <v>40</v>
      </c>
      <c r="D164" s="15" t="s">
        <v>40</v>
      </c>
      <c r="E164" s="15" t="s">
        <v>40</v>
      </c>
      <c r="F164" s="15" t="s">
        <v>40</v>
      </c>
      <c r="G164" s="15" t="s">
        <v>40</v>
      </c>
      <c r="H164" s="15" t="s">
        <v>40</v>
      </c>
      <c r="I164" s="15" t="s">
        <v>40</v>
      </c>
      <c r="J164" s="15" t="s">
        <v>40</v>
      </c>
      <c r="K164" s="15" t="s">
        <v>40</v>
      </c>
      <c r="L164" s="15" t="s">
        <v>40</v>
      </c>
      <c r="M164" s="15" t="s">
        <v>40</v>
      </c>
      <c r="N164" s="15" t="s">
        <v>40</v>
      </c>
      <c r="O164" s="15" t="s">
        <v>40</v>
      </c>
      <c r="P164" s="15" t="s">
        <v>40</v>
      </c>
      <c r="Q164" s="15" t="s">
        <v>40</v>
      </c>
      <c r="R164" s="15" t="s">
        <v>40</v>
      </c>
      <c r="S164" s="15" t="s">
        <v>40</v>
      </c>
      <c r="T164" s="15" t="s">
        <v>40</v>
      </c>
      <c r="U164" s="15" t="s">
        <v>40</v>
      </c>
      <c r="V164" s="15" t="s">
        <v>40</v>
      </c>
      <c r="W164" s="15" t="s">
        <v>40</v>
      </c>
      <c r="X164" s="15" t="s">
        <v>40</v>
      </c>
      <c r="Y164" s="15" t="s">
        <v>40</v>
      </c>
      <c r="Z164" s="15" t="s">
        <v>40</v>
      </c>
      <c r="AA164" s="15" t="s">
        <v>40</v>
      </c>
      <c r="AB164" s="15" t="s">
        <v>40</v>
      </c>
      <c r="AC164" s="15" t="s">
        <v>40</v>
      </c>
      <c r="AD164" s="15" t="s">
        <v>40</v>
      </c>
      <c r="AE164" s="15" t="s">
        <v>40</v>
      </c>
      <c r="AF164" s="15" t="s">
        <v>40</v>
      </c>
      <c r="AG164" s="15" t="s">
        <v>40</v>
      </c>
      <c r="AH164" s="15" t="s">
        <v>40</v>
      </c>
      <c r="AI164" s="15" t="s">
        <v>40</v>
      </c>
      <c r="AJ164" s="15" t="s">
        <v>40</v>
      </c>
      <c r="AK164" s="15" t="s">
        <v>40</v>
      </c>
      <c r="AL164" s="15" t="s">
        <v>40</v>
      </c>
      <c r="AM164" s="15" t="s">
        <v>40</v>
      </c>
      <c r="AN164" s="15" t="s">
        <v>40</v>
      </c>
      <c r="AO164" s="15" t="s">
        <v>40</v>
      </c>
      <c r="AP164" s="15" t="s">
        <v>40</v>
      </c>
      <c r="AQ164" s="15" t="s">
        <v>40</v>
      </c>
      <c r="AR164" s="15" t="s">
        <v>40</v>
      </c>
      <c r="AS164" s="15" t="s">
        <v>40</v>
      </c>
      <c r="AT164" s="15" t="s">
        <v>40</v>
      </c>
      <c r="AU164" s="15" t="s">
        <v>40</v>
      </c>
      <c r="AV164" s="15" t="s">
        <v>128</v>
      </c>
      <c r="AW164" s="15" t="s">
        <v>40</v>
      </c>
      <c r="AX164" s="16"/>
    </row>
    <row r="165" spans="1:50" ht="15.75" customHeight="1" x14ac:dyDescent="0.25">
      <c r="A165" s="14" t="s">
        <v>296</v>
      </c>
      <c r="B165" s="15" t="s">
        <v>40</v>
      </c>
      <c r="C165" s="15" t="s">
        <v>40</v>
      </c>
      <c r="D165" s="15" t="s">
        <v>40</v>
      </c>
      <c r="E165" s="15" t="s">
        <v>40</v>
      </c>
      <c r="F165" s="15" t="s">
        <v>40</v>
      </c>
      <c r="G165" s="15" t="s">
        <v>40</v>
      </c>
      <c r="H165" s="15" t="s">
        <v>40</v>
      </c>
      <c r="I165" s="15" t="s">
        <v>40</v>
      </c>
      <c r="J165" s="15" t="s">
        <v>40</v>
      </c>
      <c r="K165" s="15" t="s">
        <v>40</v>
      </c>
      <c r="L165" s="15" t="s">
        <v>40</v>
      </c>
      <c r="M165" s="15" t="s">
        <v>40</v>
      </c>
      <c r="N165" s="15" t="s">
        <v>40</v>
      </c>
      <c r="O165" s="15" t="s">
        <v>40</v>
      </c>
      <c r="P165" s="15" t="s">
        <v>40</v>
      </c>
      <c r="Q165" s="15" t="s">
        <v>40</v>
      </c>
      <c r="R165" s="15" t="s">
        <v>40</v>
      </c>
      <c r="S165" s="15" t="s">
        <v>40</v>
      </c>
      <c r="T165" s="15" t="s">
        <v>40</v>
      </c>
      <c r="U165" s="15" t="s">
        <v>40</v>
      </c>
      <c r="V165" s="15" t="s">
        <v>40</v>
      </c>
      <c r="W165" s="15" t="s">
        <v>40</v>
      </c>
      <c r="X165" s="15" t="s">
        <v>40</v>
      </c>
      <c r="Y165" s="15" t="s">
        <v>40</v>
      </c>
      <c r="Z165" s="15" t="s">
        <v>40</v>
      </c>
      <c r="AA165" s="15" t="s">
        <v>40</v>
      </c>
      <c r="AB165" s="15" t="s">
        <v>40</v>
      </c>
      <c r="AC165" s="15" t="s">
        <v>40</v>
      </c>
      <c r="AD165" s="15" t="s">
        <v>40</v>
      </c>
      <c r="AE165" s="15" t="s">
        <v>40</v>
      </c>
      <c r="AF165" s="15" t="s">
        <v>40</v>
      </c>
      <c r="AG165" s="15" t="s">
        <v>40</v>
      </c>
      <c r="AH165" s="15" t="s">
        <v>40</v>
      </c>
      <c r="AI165" s="15" t="s">
        <v>40</v>
      </c>
      <c r="AJ165" s="15" t="s">
        <v>40</v>
      </c>
      <c r="AK165" s="15" t="s">
        <v>40</v>
      </c>
      <c r="AL165" s="15" t="s">
        <v>40</v>
      </c>
      <c r="AM165" s="15" t="s">
        <v>40</v>
      </c>
      <c r="AN165" s="15" t="s">
        <v>40</v>
      </c>
      <c r="AO165" s="15" t="s">
        <v>40</v>
      </c>
      <c r="AP165" s="15" t="s">
        <v>40</v>
      </c>
      <c r="AQ165" s="15" t="s">
        <v>40</v>
      </c>
      <c r="AR165" s="15" t="s">
        <v>40</v>
      </c>
      <c r="AS165" s="15" t="s">
        <v>40</v>
      </c>
      <c r="AT165" s="15" t="s">
        <v>40</v>
      </c>
      <c r="AU165" s="15" t="s">
        <v>40</v>
      </c>
      <c r="AV165" s="15" t="s">
        <v>128</v>
      </c>
      <c r="AW165" s="15" t="s">
        <v>40</v>
      </c>
      <c r="AX165" s="16"/>
    </row>
    <row r="166" spans="1:50" ht="15.75" customHeight="1" x14ac:dyDescent="0.25">
      <c r="A166" s="14" t="s">
        <v>297</v>
      </c>
      <c r="B166" s="15" t="s">
        <v>40</v>
      </c>
      <c r="C166" s="15" t="s">
        <v>40</v>
      </c>
      <c r="D166" s="15" t="s">
        <v>40</v>
      </c>
      <c r="E166" s="15" t="s">
        <v>40</v>
      </c>
      <c r="F166" s="15" t="s">
        <v>40</v>
      </c>
      <c r="G166" s="15" t="s">
        <v>40</v>
      </c>
      <c r="H166" s="15" t="s">
        <v>40</v>
      </c>
      <c r="I166" s="15" t="s">
        <v>40</v>
      </c>
      <c r="J166" s="15" t="s">
        <v>40</v>
      </c>
      <c r="K166" s="15" t="s">
        <v>40</v>
      </c>
      <c r="L166" s="15" t="s">
        <v>40</v>
      </c>
      <c r="M166" s="15" t="s">
        <v>40</v>
      </c>
      <c r="N166" s="15" t="s">
        <v>40</v>
      </c>
      <c r="O166" s="15" t="s">
        <v>40</v>
      </c>
      <c r="P166" s="15" t="s">
        <v>40</v>
      </c>
      <c r="Q166" s="15" t="s">
        <v>40</v>
      </c>
      <c r="R166" s="15" t="s">
        <v>40</v>
      </c>
      <c r="S166" s="15" t="s">
        <v>40</v>
      </c>
      <c r="T166" s="15" t="s">
        <v>40</v>
      </c>
      <c r="U166" s="15" t="s">
        <v>40</v>
      </c>
      <c r="V166" s="15" t="s">
        <v>40</v>
      </c>
      <c r="W166" s="15" t="s">
        <v>40</v>
      </c>
      <c r="X166" s="15" t="s">
        <v>40</v>
      </c>
      <c r="Y166" s="15" t="s">
        <v>40</v>
      </c>
      <c r="Z166" s="15" t="s">
        <v>40</v>
      </c>
      <c r="AA166" s="15" t="s">
        <v>40</v>
      </c>
      <c r="AB166" s="15" t="s">
        <v>40</v>
      </c>
      <c r="AC166" s="15" t="s">
        <v>40</v>
      </c>
      <c r="AD166" s="15" t="s">
        <v>40</v>
      </c>
      <c r="AE166" s="15" t="s">
        <v>40</v>
      </c>
      <c r="AF166" s="15" t="s">
        <v>40</v>
      </c>
      <c r="AG166" s="15" t="s">
        <v>40</v>
      </c>
      <c r="AH166" s="15" t="s">
        <v>40</v>
      </c>
      <c r="AI166" s="15" t="s">
        <v>40</v>
      </c>
      <c r="AJ166" s="15" t="s">
        <v>40</v>
      </c>
      <c r="AK166" s="15" t="s">
        <v>40</v>
      </c>
      <c r="AL166" s="15" t="s">
        <v>40</v>
      </c>
      <c r="AM166" s="15" t="s">
        <v>40</v>
      </c>
      <c r="AN166" s="15" t="s">
        <v>40</v>
      </c>
      <c r="AO166" s="15" t="s">
        <v>40</v>
      </c>
      <c r="AP166" s="15" t="s">
        <v>40</v>
      </c>
      <c r="AQ166" s="15" t="s">
        <v>40</v>
      </c>
      <c r="AR166" s="15" t="s">
        <v>40</v>
      </c>
      <c r="AS166" s="15" t="s">
        <v>40</v>
      </c>
      <c r="AT166" s="15" t="s">
        <v>40</v>
      </c>
      <c r="AU166" s="15" t="s">
        <v>40</v>
      </c>
      <c r="AV166" s="15" t="s">
        <v>128</v>
      </c>
      <c r="AW166" s="15" t="s">
        <v>40</v>
      </c>
      <c r="AX166" s="16"/>
    </row>
    <row r="167" spans="1:50" ht="15.75" customHeight="1" x14ac:dyDescent="0.25">
      <c r="A167" s="14" t="s">
        <v>298</v>
      </c>
      <c r="B167" s="15" t="s">
        <v>40</v>
      </c>
      <c r="C167" s="15" t="s">
        <v>40</v>
      </c>
      <c r="D167" s="15" t="s">
        <v>40</v>
      </c>
      <c r="E167" s="15" t="s">
        <v>40</v>
      </c>
      <c r="F167" s="15" t="s">
        <v>40</v>
      </c>
      <c r="G167" s="15" t="s">
        <v>40</v>
      </c>
      <c r="H167" s="15" t="s">
        <v>40</v>
      </c>
      <c r="I167" s="15" t="s">
        <v>40</v>
      </c>
      <c r="J167" s="15" t="s">
        <v>40</v>
      </c>
      <c r="K167" s="15" t="s">
        <v>40</v>
      </c>
      <c r="L167" s="15" t="s">
        <v>40</v>
      </c>
      <c r="M167" s="15" t="s">
        <v>40</v>
      </c>
      <c r="N167" s="15" t="s">
        <v>40</v>
      </c>
      <c r="O167" s="15" t="s">
        <v>40</v>
      </c>
      <c r="P167" s="15" t="s">
        <v>40</v>
      </c>
      <c r="Q167" s="15" t="s">
        <v>40</v>
      </c>
      <c r="R167" s="15" t="s">
        <v>40</v>
      </c>
      <c r="S167" s="15" t="s">
        <v>40</v>
      </c>
      <c r="T167" s="15" t="s">
        <v>40</v>
      </c>
      <c r="U167" s="15" t="s">
        <v>40</v>
      </c>
      <c r="V167" s="15" t="s">
        <v>40</v>
      </c>
      <c r="W167" s="15" t="s">
        <v>40</v>
      </c>
      <c r="X167" s="15" t="s">
        <v>40</v>
      </c>
      <c r="Y167" s="15" t="s">
        <v>40</v>
      </c>
      <c r="Z167" s="15" t="s">
        <v>40</v>
      </c>
      <c r="AA167" s="15" t="s">
        <v>40</v>
      </c>
      <c r="AB167" s="15" t="s">
        <v>40</v>
      </c>
      <c r="AC167" s="15" t="s">
        <v>40</v>
      </c>
      <c r="AD167" s="15" t="s">
        <v>40</v>
      </c>
      <c r="AE167" s="15" t="s">
        <v>40</v>
      </c>
      <c r="AF167" s="15" t="s">
        <v>40</v>
      </c>
      <c r="AG167" s="15" t="s">
        <v>40</v>
      </c>
      <c r="AH167" s="15" t="s">
        <v>40</v>
      </c>
      <c r="AI167" s="15" t="s">
        <v>40</v>
      </c>
      <c r="AJ167" s="15" t="s">
        <v>40</v>
      </c>
      <c r="AK167" s="15" t="s">
        <v>40</v>
      </c>
      <c r="AL167" s="15" t="s">
        <v>40</v>
      </c>
      <c r="AM167" s="15" t="s">
        <v>40</v>
      </c>
      <c r="AN167" s="15" t="s">
        <v>40</v>
      </c>
      <c r="AO167" s="15" t="s">
        <v>40</v>
      </c>
      <c r="AP167" s="15" t="s">
        <v>40</v>
      </c>
      <c r="AQ167" s="15" t="s">
        <v>40</v>
      </c>
      <c r="AR167" s="15" t="s">
        <v>40</v>
      </c>
      <c r="AS167" s="15" t="s">
        <v>40</v>
      </c>
      <c r="AT167" s="15" t="s">
        <v>40</v>
      </c>
      <c r="AU167" s="15" t="s">
        <v>40</v>
      </c>
      <c r="AV167" s="15" t="s">
        <v>128</v>
      </c>
      <c r="AW167" s="15" t="s">
        <v>40</v>
      </c>
      <c r="AX167" s="16"/>
    </row>
    <row r="168" spans="1:50" ht="15.75" customHeight="1" x14ac:dyDescent="0.25">
      <c r="A168" s="14" t="s">
        <v>299</v>
      </c>
      <c r="B168" s="15" t="s">
        <v>40</v>
      </c>
      <c r="C168" s="15" t="s">
        <v>40</v>
      </c>
      <c r="D168" s="15" t="s">
        <v>40</v>
      </c>
      <c r="E168" s="15" t="s">
        <v>40</v>
      </c>
      <c r="F168" s="15" t="s">
        <v>40</v>
      </c>
      <c r="G168" s="15" t="s">
        <v>40</v>
      </c>
      <c r="H168" s="15" t="s">
        <v>40</v>
      </c>
      <c r="I168" s="15" t="s">
        <v>40</v>
      </c>
      <c r="J168" s="15" t="s">
        <v>40</v>
      </c>
      <c r="K168" s="15" t="s">
        <v>40</v>
      </c>
      <c r="L168" s="15" t="s">
        <v>40</v>
      </c>
      <c r="M168" s="15" t="s">
        <v>40</v>
      </c>
      <c r="N168" s="15" t="s">
        <v>40</v>
      </c>
      <c r="O168" s="15" t="s">
        <v>40</v>
      </c>
      <c r="P168" s="15" t="s">
        <v>40</v>
      </c>
      <c r="Q168" s="15" t="s">
        <v>40</v>
      </c>
      <c r="R168" s="15" t="s">
        <v>40</v>
      </c>
      <c r="S168" s="15" t="s">
        <v>40</v>
      </c>
      <c r="T168" s="15" t="s">
        <v>40</v>
      </c>
      <c r="U168" s="15" t="s">
        <v>40</v>
      </c>
      <c r="V168" s="15" t="s">
        <v>40</v>
      </c>
      <c r="W168" s="15" t="s">
        <v>40</v>
      </c>
      <c r="X168" s="15" t="s">
        <v>40</v>
      </c>
      <c r="Y168" s="15" t="s">
        <v>40</v>
      </c>
      <c r="Z168" s="15" t="s">
        <v>40</v>
      </c>
      <c r="AA168" s="15" t="s">
        <v>40</v>
      </c>
      <c r="AB168" s="15" t="s">
        <v>40</v>
      </c>
      <c r="AC168" s="15" t="s">
        <v>40</v>
      </c>
      <c r="AD168" s="15" t="s">
        <v>40</v>
      </c>
      <c r="AE168" s="15" t="s">
        <v>40</v>
      </c>
      <c r="AF168" s="15" t="s">
        <v>40</v>
      </c>
      <c r="AG168" s="15" t="s">
        <v>40</v>
      </c>
      <c r="AH168" s="15" t="s">
        <v>40</v>
      </c>
      <c r="AI168" s="15" t="s">
        <v>40</v>
      </c>
      <c r="AJ168" s="15" t="s">
        <v>40</v>
      </c>
      <c r="AK168" s="15" t="s">
        <v>40</v>
      </c>
      <c r="AL168" s="15" t="s">
        <v>40</v>
      </c>
      <c r="AM168" s="15" t="s">
        <v>40</v>
      </c>
      <c r="AN168" s="15" t="s">
        <v>40</v>
      </c>
      <c r="AO168" s="15" t="s">
        <v>40</v>
      </c>
      <c r="AP168" s="15" t="s">
        <v>40</v>
      </c>
      <c r="AQ168" s="15" t="s">
        <v>40</v>
      </c>
      <c r="AR168" s="15" t="s">
        <v>40</v>
      </c>
      <c r="AS168" s="15" t="s">
        <v>40</v>
      </c>
      <c r="AT168" s="15" t="s">
        <v>40</v>
      </c>
      <c r="AU168" s="15" t="s">
        <v>40</v>
      </c>
      <c r="AV168" s="15" t="s">
        <v>128</v>
      </c>
      <c r="AW168" s="15" t="s">
        <v>40</v>
      </c>
      <c r="AX168" s="16"/>
    </row>
    <row r="169" spans="1:50" ht="15.75" customHeight="1" x14ac:dyDescent="0.25">
      <c r="A169" s="14" t="s">
        <v>300</v>
      </c>
      <c r="B169" s="15" t="s">
        <v>40</v>
      </c>
      <c r="C169" s="15" t="s">
        <v>40</v>
      </c>
      <c r="D169" s="15" t="s">
        <v>40</v>
      </c>
      <c r="E169" s="15" t="s">
        <v>40</v>
      </c>
      <c r="F169" s="15" t="s">
        <v>40</v>
      </c>
      <c r="G169" s="15" t="s">
        <v>40</v>
      </c>
      <c r="H169" s="15" t="s">
        <v>40</v>
      </c>
      <c r="I169" s="15" t="s">
        <v>40</v>
      </c>
      <c r="J169" s="15" t="s">
        <v>40</v>
      </c>
      <c r="K169" s="15" t="s">
        <v>40</v>
      </c>
      <c r="L169" s="15" t="s">
        <v>40</v>
      </c>
      <c r="M169" s="15" t="s">
        <v>40</v>
      </c>
      <c r="N169" s="15" t="s">
        <v>40</v>
      </c>
      <c r="O169" s="15" t="s">
        <v>40</v>
      </c>
      <c r="P169" s="15" t="s">
        <v>40</v>
      </c>
      <c r="Q169" s="15" t="s">
        <v>40</v>
      </c>
      <c r="R169" s="15" t="s">
        <v>40</v>
      </c>
      <c r="S169" s="15" t="s">
        <v>40</v>
      </c>
      <c r="T169" s="15" t="s">
        <v>40</v>
      </c>
      <c r="U169" s="15" t="s">
        <v>40</v>
      </c>
      <c r="V169" s="15" t="s">
        <v>40</v>
      </c>
      <c r="W169" s="15" t="s">
        <v>40</v>
      </c>
      <c r="X169" s="15" t="s">
        <v>40</v>
      </c>
      <c r="Y169" s="15" t="s">
        <v>40</v>
      </c>
      <c r="Z169" s="15" t="s">
        <v>40</v>
      </c>
      <c r="AA169" s="15" t="s">
        <v>40</v>
      </c>
      <c r="AB169" s="15" t="s">
        <v>40</v>
      </c>
      <c r="AC169" s="15" t="s">
        <v>40</v>
      </c>
      <c r="AD169" s="15" t="s">
        <v>40</v>
      </c>
      <c r="AE169" s="15" t="s">
        <v>40</v>
      </c>
      <c r="AF169" s="15" t="s">
        <v>40</v>
      </c>
      <c r="AG169" s="15" t="s">
        <v>40</v>
      </c>
      <c r="AH169" s="15" t="s">
        <v>40</v>
      </c>
      <c r="AI169" s="15" t="s">
        <v>40</v>
      </c>
      <c r="AJ169" s="15" t="s">
        <v>40</v>
      </c>
      <c r="AK169" s="15" t="s">
        <v>124</v>
      </c>
      <c r="AL169" s="15" t="s">
        <v>40</v>
      </c>
      <c r="AM169" s="15" t="s">
        <v>40</v>
      </c>
      <c r="AN169" s="15" t="s">
        <v>40</v>
      </c>
      <c r="AO169" s="15" t="s">
        <v>40</v>
      </c>
      <c r="AP169" s="15" t="s">
        <v>40</v>
      </c>
      <c r="AQ169" s="15" t="s">
        <v>40</v>
      </c>
      <c r="AR169" s="15" t="s">
        <v>40</v>
      </c>
      <c r="AS169" s="15" t="s">
        <v>40</v>
      </c>
      <c r="AT169" s="15" t="s">
        <v>40</v>
      </c>
      <c r="AU169" s="15" t="s">
        <v>40</v>
      </c>
      <c r="AV169" s="15" t="s">
        <v>128</v>
      </c>
      <c r="AW169" s="15" t="s">
        <v>40</v>
      </c>
      <c r="AX169" s="16"/>
    </row>
    <row r="170" spans="1:50" ht="15.75" customHeight="1" x14ac:dyDescent="0.25">
      <c r="A170" s="14" t="s">
        <v>301</v>
      </c>
      <c r="B170" s="15" t="s">
        <v>40</v>
      </c>
      <c r="C170" s="15" t="s">
        <v>40</v>
      </c>
      <c r="D170" s="15" t="s">
        <v>40</v>
      </c>
      <c r="E170" s="15" t="s">
        <v>40</v>
      </c>
      <c r="F170" s="15" t="s">
        <v>40</v>
      </c>
      <c r="G170" s="15" t="s">
        <v>40</v>
      </c>
      <c r="H170" s="15" t="s">
        <v>40</v>
      </c>
      <c r="I170" s="15" t="s">
        <v>40</v>
      </c>
      <c r="J170" s="15" t="s">
        <v>40</v>
      </c>
      <c r="K170" s="15" t="s">
        <v>40</v>
      </c>
      <c r="L170" s="15" t="s">
        <v>40</v>
      </c>
      <c r="M170" s="15" t="s">
        <v>40</v>
      </c>
      <c r="N170" s="15" t="s">
        <v>40</v>
      </c>
      <c r="O170" s="15" t="s">
        <v>40</v>
      </c>
      <c r="P170" s="15" t="s">
        <v>40</v>
      </c>
      <c r="Q170" s="15" t="s">
        <v>40</v>
      </c>
      <c r="R170" s="15" t="s">
        <v>40</v>
      </c>
      <c r="S170" s="15" t="s">
        <v>40</v>
      </c>
      <c r="T170" s="15" t="s">
        <v>40</v>
      </c>
      <c r="U170" s="15" t="s">
        <v>40</v>
      </c>
      <c r="V170" s="15" t="s">
        <v>40</v>
      </c>
      <c r="W170" s="15" t="s">
        <v>40</v>
      </c>
      <c r="X170" s="15" t="s">
        <v>40</v>
      </c>
      <c r="Y170" s="15" t="s">
        <v>40</v>
      </c>
      <c r="Z170" s="15" t="s">
        <v>40</v>
      </c>
      <c r="AA170" s="15" t="s">
        <v>40</v>
      </c>
      <c r="AB170" s="15" t="s">
        <v>40</v>
      </c>
      <c r="AC170" s="15" t="s">
        <v>40</v>
      </c>
      <c r="AD170" s="15" t="s">
        <v>40</v>
      </c>
      <c r="AE170" s="15" t="s">
        <v>40</v>
      </c>
      <c r="AF170" s="15" t="s">
        <v>40</v>
      </c>
      <c r="AG170" s="15" t="s">
        <v>40</v>
      </c>
      <c r="AH170" s="15" t="s">
        <v>40</v>
      </c>
      <c r="AI170" s="15" t="s">
        <v>40</v>
      </c>
      <c r="AJ170" s="15" t="s">
        <v>40</v>
      </c>
      <c r="AK170" s="15" t="s">
        <v>40</v>
      </c>
      <c r="AL170" s="15" t="s">
        <v>40</v>
      </c>
      <c r="AM170" s="15" t="s">
        <v>40</v>
      </c>
      <c r="AN170" s="15" t="s">
        <v>40</v>
      </c>
      <c r="AO170" s="15" t="s">
        <v>40</v>
      </c>
      <c r="AP170" s="15" t="s">
        <v>40</v>
      </c>
      <c r="AQ170" s="15" t="s">
        <v>40</v>
      </c>
      <c r="AR170" s="15" t="s">
        <v>40</v>
      </c>
      <c r="AS170" s="15" t="s">
        <v>40</v>
      </c>
      <c r="AT170" s="15" t="s">
        <v>40</v>
      </c>
      <c r="AU170" s="15" t="s">
        <v>40</v>
      </c>
      <c r="AV170" s="15" t="s">
        <v>128</v>
      </c>
      <c r="AW170" s="15" t="s">
        <v>40</v>
      </c>
      <c r="AX170" s="16"/>
    </row>
    <row r="171" spans="1:50" ht="15.75" customHeight="1" x14ac:dyDescent="0.25">
      <c r="A171" s="14" t="s">
        <v>302</v>
      </c>
      <c r="B171" s="15" t="s">
        <v>40</v>
      </c>
      <c r="C171" s="15" t="s">
        <v>40</v>
      </c>
      <c r="D171" s="15" t="s">
        <v>40</v>
      </c>
      <c r="E171" s="15" t="s">
        <v>40</v>
      </c>
      <c r="F171" s="15" t="s">
        <v>40</v>
      </c>
      <c r="G171" s="15" t="s">
        <v>40</v>
      </c>
      <c r="H171" s="15" t="s">
        <v>40</v>
      </c>
      <c r="I171" s="15" t="s">
        <v>40</v>
      </c>
      <c r="J171" s="15" t="s">
        <v>40</v>
      </c>
      <c r="K171" s="15" t="s">
        <v>40</v>
      </c>
      <c r="L171" s="15" t="s">
        <v>40</v>
      </c>
      <c r="M171" s="15" t="s">
        <v>40</v>
      </c>
      <c r="N171" s="15" t="s">
        <v>40</v>
      </c>
      <c r="O171" s="15" t="s">
        <v>40</v>
      </c>
      <c r="P171" s="15" t="s">
        <v>40</v>
      </c>
      <c r="Q171" s="15" t="s">
        <v>40</v>
      </c>
      <c r="R171" s="15" t="s">
        <v>40</v>
      </c>
      <c r="S171" s="15" t="s">
        <v>40</v>
      </c>
      <c r="T171" s="15" t="s">
        <v>40</v>
      </c>
      <c r="U171" s="15" t="s">
        <v>40</v>
      </c>
      <c r="V171" s="15" t="s">
        <v>40</v>
      </c>
      <c r="W171" s="15" t="s">
        <v>40</v>
      </c>
      <c r="X171" s="15" t="s">
        <v>40</v>
      </c>
      <c r="Y171" s="15" t="s">
        <v>40</v>
      </c>
      <c r="Z171" s="15" t="s">
        <v>40</v>
      </c>
      <c r="AA171" s="15" t="s">
        <v>40</v>
      </c>
      <c r="AB171" s="15" t="s">
        <v>40</v>
      </c>
      <c r="AC171" s="15" t="s">
        <v>40</v>
      </c>
      <c r="AD171" s="15" t="s">
        <v>40</v>
      </c>
      <c r="AE171" s="15" t="s">
        <v>40</v>
      </c>
      <c r="AF171" s="15" t="s">
        <v>40</v>
      </c>
      <c r="AG171" s="15" t="s">
        <v>40</v>
      </c>
      <c r="AH171" s="15" t="s">
        <v>40</v>
      </c>
      <c r="AI171" s="15" t="s">
        <v>40</v>
      </c>
      <c r="AJ171" s="15" t="s">
        <v>40</v>
      </c>
      <c r="AK171" s="15" t="s">
        <v>124</v>
      </c>
      <c r="AL171" s="15" t="s">
        <v>40</v>
      </c>
      <c r="AM171" s="15" t="s">
        <v>40</v>
      </c>
      <c r="AN171" s="15" t="s">
        <v>40</v>
      </c>
      <c r="AO171" s="15" t="s">
        <v>40</v>
      </c>
      <c r="AP171" s="15" t="s">
        <v>40</v>
      </c>
      <c r="AQ171" s="15" t="s">
        <v>40</v>
      </c>
      <c r="AR171" s="15" t="s">
        <v>40</v>
      </c>
      <c r="AS171" s="15" t="s">
        <v>40</v>
      </c>
      <c r="AT171" s="15" t="s">
        <v>40</v>
      </c>
      <c r="AU171" s="15" t="s">
        <v>40</v>
      </c>
      <c r="AV171" s="15" t="s">
        <v>128</v>
      </c>
      <c r="AW171" s="15" t="s">
        <v>40</v>
      </c>
      <c r="AX171" s="16"/>
    </row>
    <row r="172" spans="1:50" ht="15.75" customHeight="1" x14ac:dyDescent="0.25">
      <c r="A172" s="14" t="s">
        <v>303</v>
      </c>
      <c r="B172" s="15" t="s">
        <v>40</v>
      </c>
      <c r="C172" s="15" t="s">
        <v>40</v>
      </c>
      <c r="D172" s="15" t="s">
        <v>40</v>
      </c>
      <c r="E172" s="15" t="s">
        <v>40</v>
      </c>
      <c r="F172" s="15" t="s">
        <v>40</v>
      </c>
      <c r="G172" s="15" t="s">
        <v>40</v>
      </c>
      <c r="H172" s="15" t="s">
        <v>40</v>
      </c>
      <c r="I172" s="15" t="s">
        <v>40</v>
      </c>
      <c r="J172" s="15" t="s">
        <v>40</v>
      </c>
      <c r="K172" s="15" t="s">
        <v>40</v>
      </c>
      <c r="L172" s="15" t="s">
        <v>40</v>
      </c>
      <c r="M172" s="15" t="s">
        <v>40</v>
      </c>
      <c r="N172" s="15" t="s">
        <v>40</v>
      </c>
      <c r="O172" s="15" t="s">
        <v>40</v>
      </c>
      <c r="P172" s="15" t="s">
        <v>40</v>
      </c>
      <c r="Q172" s="15" t="s">
        <v>40</v>
      </c>
      <c r="R172" s="15" t="s">
        <v>40</v>
      </c>
      <c r="S172" s="15" t="s">
        <v>40</v>
      </c>
      <c r="T172" s="15" t="s">
        <v>40</v>
      </c>
      <c r="U172" s="15" t="s">
        <v>40</v>
      </c>
      <c r="V172" s="15" t="s">
        <v>40</v>
      </c>
      <c r="W172" s="15" t="s">
        <v>40</v>
      </c>
      <c r="X172" s="15" t="s">
        <v>40</v>
      </c>
      <c r="Y172" s="15" t="s">
        <v>40</v>
      </c>
      <c r="Z172" s="15" t="s">
        <v>40</v>
      </c>
      <c r="AA172" s="15" t="s">
        <v>40</v>
      </c>
      <c r="AB172" s="15" t="s">
        <v>40</v>
      </c>
      <c r="AC172" s="15" t="s">
        <v>40</v>
      </c>
      <c r="AD172" s="15" t="s">
        <v>40</v>
      </c>
      <c r="AE172" s="15" t="s">
        <v>40</v>
      </c>
      <c r="AF172" s="15" t="s">
        <v>40</v>
      </c>
      <c r="AG172" s="15" t="s">
        <v>40</v>
      </c>
      <c r="AH172" s="15" t="s">
        <v>40</v>
      </c>
      <c r="AI172" s="15" t="s">
        <v>40</v>
      </c>
      <c r="AJ172" s="15" t="s">
        <v>40</v>
      </c>
      <c r="AK172" s="15" t="s">
        <v>40</v>
      </c>
      <c r="AL172" s="15" t="s">
        <v>40</v>
      </c>
      <c r="AM172" s="15" t="s">
        <v>40</v>
      </c>
      <c r="AN172" s="15" t="s">
        <v>40</v>
      </c>
      <c r="AO172" s="15" t="s">
        <v>40</v>
      </c>
      <c r="AP172" s="15" t="s">
        <v>40</v>
      </c>
      <c r="AQ172" s="15" t="s">
        <v>40</v>
      </c>
      <c r="AR172" s="15" t="s">
        <v>40</v>
      </c>
      <c r="AS172" s="15" t="s">
        <v>40</v>
      </c>
      <c r="AT172" s="15" t="s">
        <v>40</v>
      </c>
      <c r="AU172" s="15" t="s">
        <v>40</v>
      </c>
      <c r="AV172" s="15" t="s">
        <v>128</v>
      </c>
      <c r="AW172" s="15" t="s">
        <v>40</v>
      </c>
      <c r="AX172" s="16"/>
    </row>
    <row r="173" spans="1:50" ht="15.75" customHeight="1" x14ac:dyDescent="0.25">
      <c r="A173" s="14" t="s">
        <v>304</v>
      </c>
      <c r="B173" s="15" t="s">
        <v>40</v>
      </c>
      <c r="C173" s="15" t="s">
        <v>40</v>
      </c>
      <c r="D173" s="15" t="s">
        <v>40</v>
      </c>
      <c r="E173" s="15" t="s">
        <v>40</v>
      </c>
      <c r="F173" s="15" t="s">
        <v>40</v>
      </c>
      <c r="G173" s="15" t="s">
        <v>40</v>
      </c>
      <c r="H173" s="15" t="s">
        <v>40</v>
      </c>
      <c r="I173" s="15" t="s">
        <v>40</v>
      </c>
      <c r="J173" s="15" t="s">
        <v>40</v>
      </c>
      <c r="K173" s="15" t="s">
        <v>40</v>
      </c>
      <c r="L173" s="15" t="s">
        <v>40</v>
      </c>
      <c r="M173" s="15" t="s">
        <v>40</v>
      </c>
      <c r="N173" s="15" t="s">
        <v>40</v>
      </c>
      <c r="O173" s="15" t="s">
        <v>40</v>
      </c>
      <c r="P173" s="15" t="s">
        <v>40</v>
      </c>
      <c r="Q173" s="15" t="s">
        <v>40</v>
      </c>
      <c r="R173" s="15" t="s">
        <v>40</v>
      </c>
      <c r="S173" s="15" t="s">
        <v>40</v>
      </c>
      <c r="T173" s="15" t="s">
        <v>40</v>
      </c>
      <c r="U173" s="15" t="s">
        <v>40</v>
      </c>
      <c r="V173" s="15" t="s">
        <v>40</v>
      </c>
      <c r="W173" s="15" t="s">
        <v>40</v>
      </c>
      <c r="X173" s="15" t="s">
        <v>40</v>
      </c>
      <c r="Y173" s="15" t="s">
        <v>40</v>
      </c>
      <c r="Z173" s="15" t="s">
        <v>40</v>
      </c>
      <c r="AA173" s="15" t="s">
        <v>40</v>
      </c>
      <c r="AB173" s="15" t="s">
        <v>40</v>
      </c>
      <c r="AC173" s="15" t="s">
        <v>40</v>
      </c>
      <c r="AD173" s="15" t="s">
        <v>40</v>
      </c>
      <c r="AE173" s="15" t="s">
        <v>40</v>
      </c>
      <c r="AF173" s="15" t="s">
        <v>40</v>
      </c>
      <c r="AG173" s="15" t="s">
        <v>40</v>
      </c>
      <c r="AH173" s="15" t="s">
        <v>40</v>
      </c>
      <c r="AI173" s="15" t="s">
        <v>40</v>
      </c>
      <c r="AJ173" s="15" t="s">
        <v>40</v>
      </c>
      <c r="AK173" s="15" t="s">
        <v>40</v>
      </c>
      <c r="AL173" s="15" t="s">
        <v>40</v>
      </c>
      <c r="AM173" s="15" t="s">
        <v>40</v>
      </c>
      <c r="AN173" s="15" t="s">
        <v>40</v>
      </c>
      <c r="AO173" s="15" t="s">
        <v>40</v>
      </c>
      <c r="AP173" s="15" t="s">
        <v>40</v>
      </c>
      <c r="AQ173" s="15" t="s">
        <v>40</v>
      </c>
      <c r="AR173" s="15" t="s">
        <v>40</v>
      </c>
      <c r="AS173" s="15" t="s">
        <v>40</v>
      </c>
      <c r="AT173" s="15" t="s">
        <v>40</v>
      </c>
      <c r="AU173" s="15" t="s">
        <v>127</v>
      </c>
      <c r="AV173" s="15" t="s">
        <v>128</v>
      </c>
      <c r="AW173" s="15" t="s">
        <v>40</v>
      </c>
      <c r="AX173" s="16"/>
    </row>
    <row r="174" spans="1:50" ht="15.75" customHeight="1" x14ac:dyDescent="0.25">
      <c r="A174" s="14" t="s">
        <v>305</v>
      </c>
      <c r="B174" s="15" t="s">
        <v>40</v>
      </c>
      <c r="C174" s="15" t="s">
        <v>40</v>
      </c>
      <c r="D174" s="15" t="s">
        <v>40</v>
      </c>
      <c r="E174" s="15" t="s">
        <v>40</v>
      </c>
      <c r="F174" s="15" t="s">
        <v>40</v>
      </c>
      <c r="G174" s="15" t="s">
        <v>40</v>
      </c>
      <c r="H174" s="15" t="s">
        <v>40</v>
      </c>
      <c r="I174" s="15" t="s">
        <v>40</v>
      </c>
      <c r="J174" s="15" t="s">
        <v>40</v>
      </c>
      <c r="K174" s="15" t="s">
        <v>40</v>
      </c>
      <c r="L174" s="15" t="s">
        <v>40</v>
      </c>
      <c r="M174" s="15" t="s">
        <v>40</v>
      </c>
      <c r="N174" s="15" t="s">
        <v>40</v>
      </c>
      <c r="O174" s="15" t="s">
        <v>40</v>
      </c>
      <c r="P174" s="15" t="s">
        <v>40</v>
      </c>
      <c r="Q174" s="15" t="s">
        <v>40</v>
      </c>
      <c r="R174" s="15" t="s">
        <v>40</v>
      </c>
      <c r="S174" s="15" t="s">
        <v>40</v>
      </c>
      <c r="T174" s="15" t="s">
        <v>40</v>
      </c>
      <c r="U174" s="15" t="s">
        <v>40</v>
      </c>
      <c r="V174" s="15" t="s">
        <v>40</v>
      </c>
      <c r="W174" s="15" t="s">
        <v>40</v>
      </c>
      <c r="X174" s="15" t="s">
        <v>40</v>
      </c>
      <c r="Y174" s="15" t="s">
        <v>40</v>
      </c>
      <c r="Z174" s="15" t="s">
        <v>40</v>
      </c>
      <c r="AA174" s="15" t="s">
        <v>40</v>
      </c>
      <c r="AB174" s="15" t="s">
        <v>40</v>
      </c>
      <c r="AC174" s="15" t="s">
        <v>40</v>
      </c>
      <c r="AD174" s="15" t="s">
        <v>40</v>
      </c>
      <c r="AE174" s="15" t="s">
        <v>40</v>
      </c>
      <c r="AF174" s="15" t="s">
        <v>40</v>
      </c>
      <c r="AG174" s="15" t="s">
        <v>40</v>
      </c>
      <c r="AH174" s="15" t="s">
        <v>40</v>
      </c>
      <c r="AI174" s="15" t="s">
        <v>40</v>
      </c>
      <c r="AJ174" s="15" t="s">
        <v>40</v>
      </c>
      <c r="AK174" s="15" t="s">
        <v>40</v>
      </c>
      <c r="AL174" s="15" t="s">
        <v>40</v>
      </c>
      <c r="AM174" s="15" t="s">
        <v>40</v>
      </c>
      <c r="AN174" s="15" t="s">
        <v>40</v>
      </c>
      <c r="AO174" s="15" t="s">
        <v>40</v>
      </c>
      <c r="AP174" s="15" t="s">
        <v>40</v>
      </c>
      <c r="AQ174" s="15" t="s">
        <v>40</v>
      </c>
      <c r="AR174" s="15" t="s">
        <v>40</v>
      </c>
      <c r="AS174" s="15" t="s">
        <v>40</v>
      </c>
      <c r="AT174" s="15" t="s">
        <v>40</v>
      </c>
      <c r="AU174" s="15" t="s">
        <v>40</v>
      </c>
      <c r="AV174" s="15" t="s">
        <v>128</v>
      </c>
      <c r="AW174" s="15" t="s">
        <v>40</v>
      </c>
      <c r="AX174" s="16"/>
    </row>
    <row r="175" spans="1:50" ht="15.75" customHeight="1" x14ac:dyDescent="0.25">
      <c r="A175" s="14" t="s">
        <v>306</v>
      </c>
      <c r="B175" s="15" t="s">
        <v>40</v>
      </c>
      <c r="C175" s="15" t="s">
        <v>40</v>
      </c>
      <c r="D175" s="15" t="s">
        <v>40</v>
      </c>
      <c r="E175" s="15" t="s">
        <v>40</v>
      </c>
      <c r="F175" s="15" t="s">
        <v>40</v>
      </c>
      <c r="G175" s="15" t="s">
        <v>40</v>
      </c>
      <c r="H175" s="15" t="s">
        <v>40</v>
      </c>
      <c r="I175" s="15" t="s">
        <v>40</v>
      </c>
      <c r="J175" s="15" t="s">
        <v>40</v>
      </c>
      <c r="K175" s="15" t="s">
        <v>40</v>
      </c>
      <c r="L175" s="15" t="s">
        <v>40</v>
      </c>
      <c r="M175" s="15" t="s">
        <v>40</v>
      </c>
      <c r="N175" s="15" t="s">
        <v>40</v>
      </c>
      <c r="O175" s="15" t="s">
        <v>40</v>
      </c>
      <c r="P175" s="15" t="s">
        <v>40</v>
      </c>
      <c r="Q175" s="15" t="s">
        <v>40</v>
      </c>
      <c r="R175" s="15" t="s">
        <v>40</v>
      </c>
      <c r="S175" s="15" t="s">
        <v>40</v>
      </c>
      <c r="T175" s="15" t="s">
        <v>40</v>
      </c>
      <c r="U175" s="15" t="s">
        <v>40</v>
      </c>
      <c r="V175" s="15" t="s">
        <v>40</v>
      </c>
      <c r="W175" s="15" t="s">
        <v>40</v>
      </c>
      <c r="X175" s="15" t="s">
        <v>40</v>
      </c>
      <c r="Y175" s="15" t="s">
        <v>40</v>
      </c>
      <c r="Z175" s="15" t="s">
        <v>40</v>
      </c>
      <c r="AA175" s="15" t="s">
        <v>40</v>
      </c>
      <c r="AB175" s="15" t="s">
        <v>40</v>
      </c>
      <c r="AC175" s="15" t="s">
        <v>40</v>
      </c>
      <c r="AD175" s="15" t="s">
        <v>40</v>
      </c>
      <c r="AE175" s="15" t="s">
        <v>40</v>
      </c>
      <c r="AF175" s="15" t="s">
        <v>40</v>
      </c>
      <c r="AG175" s="15" t="s">
        <v>40</v>
      </c>
      <c r="AH175" s="15" t="s">
        <v>40</v>
      </c>
      <c r="AI175" s="15" t="s">
        <v>40</v>
      </c>
      <c r="AJ175" s="15" t="s">
        <v>40</v>
      </c>
      <c r="AK175" s="15" t="s">
        <v>40</v>
      </c>
      <c r="AL175" s="15" t="s">
        <v>40</v>
      </c>
      <c r="AM175" s="15" t="s">
        <v>40</v>
      </c>
      <c r="AN175" s="15" t="s">
        <v>40</v>
      </c>
      <c r="AO175" s="15" t="s">
        <v>40</v>
      </c>
      <c r="AP175" s="15" t="s">
        <v>40</v>
      </c>
      <c r="AQ175" s="15" t="s">
        <v>40</v>
      </c>
      <c r="AR175" s="15" t="s">
        <v>40</v>
      </c>
      <c r="AS175" s="15" t="s">
        <v>40</v>
      </c>
      <c r="AT175" s="15" t="s">
        <v>40</v>
      </c>
      <c r="AU175" s="15" t="s">
        <v>127</v>
      </c>
      <c r="AV175" s="15" t="s">
        <v>128</v>
      </c>
      <c r="AW175" s="15" t="s">
        <v>40</v>
      </c>
      <c r="AX175" s="16"/>
    </row>
    <row r="176" spans="1:50" ht="15.75" customHeight="1" x14ac:dyDescent="0.25">
      <c r="A176" s="14" t="s">
        <v>307</v>
      </c>
      <c r="B176" s="15" t="s">
        <v>40</v>
      </c>
      <c r="C176" s="15" t="s">
        <v>40</v>
      </c>
      <c r="D176" s="15" t="s">
        <v>40</v>
      </c>
      <c r="E176" s="15" t="s">
        <v>40</v>
      </c>
      <c r="F176" s="15" t="s">
        <v>40</v>
      </c>
      <c r="G176" s="15" t="s">
        <v>40</v>
      </c>
      <c r="H176" s="15" t="s">
        <v>40</v>
      </c>
      <c r="I176" s="15" t="s">
        <v>40</v>
      </c>
      <c r="J176" s="15" t="s">
        <v>40</v>
      </c>
      <c r="K176" s="15" t="s">
        <v>40</v>
      </c>
      <c r="L176" s="15" t="s">
        <v>40</v>
      </c>
      <c r="M176" s="15" t="s">
        <v>40</v>
      </c>
      <c r="N176" s="15" t="s">
        <v>40</v>
      </c>
      <c r="O176" s="15" t="s">
        <v>40</v>
      </c>
      <c r="P176" s="15" t="s">
        <v>40</v>
      </c>
      <c r="Q176" s="15" t="s">
        <v>40</v>
      </c>
      <c r="R176" s="15" t="s">
        <v>40</v>
      </c>
      <c r="S176" s="15" t="s">
        <v>40</v>
      </c>
      <c r="T176" s="15" t="s">
        <v>40</v>
      </c>
      <c r="U176" s="15" t="s">
        <v>40</v>
      </c>
      <c r="V176" s="15" t="s">
        <v>40</v>
      </c>
      <c r="W176" s="15" t="s">
        <v>40</v>
      </c>
      <c r="X176" s="15" t="s">
        <v>40</v>
      </c>
      <c r="Y176" s="15" t="s">
        <v>40</v>
      </c>
      <c r="Z176" s="15" t="s">
        <v>40</v>
      </c>
      <c r="AA176" s="15" t="s">
        <v>40</v>
      </c>
      <c r="AB176" s="15" t="s">
        <v>40</v>
      </c>
      <c r="AC176" s="15" t="s">
        <v>40</v>
      </c>
      <c r="AD176" s="15" t="s">
        <v>40</v>
      </c>
      <c r="AE176" s="15" t="s">
        <v>40</v>
      </c>
      <c r="AF176" s="15" t="s">
        <v>40</v>
      </c>
      <c r="AG176" s="15" t="s">
        <v>40</v>
      </c>
      <c r="AH176" s="15" t="s">
        <v>40</v>
      </c>
      <c r="AI176" s="15" t="s">
        <v>40</v>
      </c>
      <c r="AJ176" s="15" t="s">
        <v>40</v>
      </c>
      <c r="AK176" s="15" t="s">
        <v>40</v>
      </c>
      <c r="AL176" s="15" t="s">
        <v>40</v>
      </c>
      <c r="AM176" s="15" t="s">
        <v>40</v>
      </c>
      <c r="AN176" s="15" t="s">
        <v>40</v>
      </c>
      <c r="AO176" s="15" t="s">
        <v>40</v>
      </c>
      <c r="AP176" s="15" t="s">
        <v>40</v>
      </c>
      <c r="AQ176" s="15" t="s">
        <v>40</v>
      </c>
      <c r="AR176" s="15" t="s">
        <v>40</v>
      </c>
      <c r="AS176" s="15" t="s">
        <v>40</v>
      </c>
      <c r="AT176" s="15" t="s">
        <v>40</v>
      </c>
      <c r="AU176" s="15" t="s">
        <v>40</v>
      </c>
      <c r="AV176" s="15" t="s">
        <v>128</v>
      </c>
      <c r="AW176" s="15" t="s">
        <v>40</v>
      </c>
      <c r="AX176" s="16"/>
    </row>
    <row r="177" spans="1:50" ht="15.75" customHeight="1" x14ac:dyDescent="0.25">
      <c r="A177" s="14" t="s">
        <v>308</v>
      </c>
      <c r="B177" s="15" t="s">
        <v>40</v>
      </c>
      <c r="C177" s="15" t="s">
        <v>40</v>
      </c>
      <c r="D177" s="15" t="s">
        <v>40</v>
      </c>
      <c r="E177" s="15" t="s">
        <v>40</v>
      </c>
      <c r="F177" s="15" t="s">
        <v>40</v>
      </c>
      <c r="G177" s="15" t="s">
        <v>40</v>
      </c>
      <c r="H177" s="15" t="s">
        <v>40</v>
      </c>
      <c r="I177" s="15" t="s">
        <v>40</v>
      </c>
      <c r="J177" s="15" t="s">
        <v>40</v>
      </c>
      <c r="K177" s="15" t="s">
        <v>40</v>
      </c>
      <c r="L177" s="15" t="s">
        <v>40</v>
      </c>
      <c r="M177" s="15" t="s">
        <v>40</v>
      </c>
      <c r="N177" s="15" t="s">
        <v>40</v>
      </c>
      <c r="O177" s="15" t="s">
        <v>40</v>
      </c>
      <c r="P177" s="15" t="s">
        <v>40</v>
      </c>
      <c r="Q177" s="15" t="s">
        <v>40</v>
      </c>
      <c r="R177" s="15" t="s">
        <v>40</v>
      </c>
      <c r="S177" s="15" t="s">
        <v>40</v>
      </c>
      <c r="T177" s="15" t="s">
        <v>40</v>
      </c>
      <c r="U177" s="15" t="s">
        <v>40</v>
      </c>
      <c r="V177" s="15" t="s">
        <v>40</v>
      </c>
      <c r="W177" s="15" t="s">
        <v>40</v>
      </c>
      <c r="X177" s="15" t="s">
        <v>40</v>
      </c>
      <c r="Y177" s="15" t="s">
        <v>40</v>
      </c>
      <c r="Z177" s="15" t="s">
        <v>40</v>
      </c>
      <c r="AA177" s="15" t="s">
        <v>40</v>
      </c>
      <c r="AB177" s="15" t="s">
        <v>40</v>
      </c>
      <c r="AC177" s="15" t="s">
        <v>40</v>
      </c>
      <c r="AD177" s="15" t="s">
        <v>40</v>
      </c>
      <c r="AE177" s="15" t="s">
        <v>40</v>
      </c>
      <c r="AF177" s="15" t="s">
        <v>40</v>
      </c>
      <c r="AG177" s="15" t="s">
        <v>40</v>
      </c>
      <c r="AH177" s="15" t="s">
        <v>40</v>
      </c>
      <c r="AI177" s="15" t="s">
        <v>40</v>
      </c>
      <c r="AJ177" s="15" t="s">
        <v>40</v>
      </c>
      <c r="AK177" s="15" t="s">
        <v>40</v>
      </c>
      <c r="AL177" s="15" t="s">
        <v>40</v>
      </c>
      <c r="AM177" s="15" t="s">
        <v>40</v>
      </c>
      <c r="AN177" s="15" t="s">
        <v>40</v>
      </c>
      <c r="AO177" s="15" t="s">
        <v>40</v>
      </c>
      <c r="AP177" s="15" t="s">
        <v>40</v>
      </c>
      <c r="AQ177" s="15" t="s">
        <v>40</v>
      </c>
      <c r="AR177" s="15" t="s">
        <v>40</v>
      </c>
      <c r="AS177" s="15" t="s">
        <v>40</v>
      </c>
      <c r="AT177" s="15" t="s">
        <v>40</v>
      </c>
      <c r="AU177" s="15" t="s">
        <v>40</v>
      </c>
      <c r="AV177" s="15" t="s">
        <v>128</v>
      </c>
      <c r="AW177" s="15" t="s">
        <v>40</v>
      </c>
      <c r="AX177" s="16"/>
    </row>
    <row r="178" spans="1:50" ht="15.75" customHeight="1" x14ac:dyDescent="0.25">
      <c r="A178" s="14" t="s">
        <v>309</v>
      </c>
      <c r="B178" s="15" t="s">
        <v>40</v>
      </c>
      <c r="C178" s="15" t="s">
        <v>40</v>
      </c>
      <c r="D178" s="15" t="s">
        <v>40</v>
      </c>
      <c r="E178" s="15" t="s">
        <v>40</v>
      </c>
      <c r="F178" s="15" t="s">
        <v>40</v>
      </c>
      <c r="G178" s="15" t="s">
        <v>40</v>
      </c>
      <c r="H178" s="15" t="s">
        <v>40</v>
      </c>
      <c r="I178" s="15" t="s">
        <v>40</v>
      </c>
      <c r="J178" s="15" t="s">
        <v>40</v>
      </c>
      <c r="K178" s="15" t="s">
        <v>40</v>
      </c>
      <c r="L178" s="15" t="s">
        <v>40</v>
      </c>
      <c r="M178" s="15" t="s">
        <v>40</v>
      </c>
      <c r="N178" s="15" t="s">
        <v>40</v>
      </c>
      <c r="O178" s="15" t="s">
        <v>40</v>
      </c>
      <c r="P178" s="15" t="s">
        <v>40</v>
      </c>
      <c r="Q178" s="15" t="s">
        <v>40</v>
      </c>
      <c r="R178" s="15" t="s">
        <v>40</v>
      </c>
      <c r="S178" s="15" t="s">
        <v>40</v>
      </c>
      <c r="T178" s="15" t="s">
        <v>40</v>
      </c>
      <c r="U178" s="15" t="s">
        <v>40</v>
      </c>
      <c r="V178" s="15" t="s">
        <v>40</v>
      </c>
      <c r="W178" s="15" t="s">
        <v>40</v>
      </c>
      <c r="X178" s="15" t="s">
        <v>40</v>
      </c>
      <c r="Y178" s="15" t="s">
        <v>40</v>
      </c>
      <c r="Z178" s="15" t="s">
        <v>40</v>
      </c>
      <c r="AA178" s="15" t="s">
        <v>40</v>
      </c>
      <c r="AB178" s="15" t="s">
        <v>40</v>
      </c>
      <c r="AC178" s="15" t="s">
        <v>40</v>
      </c>
      <c r="AD178" s="15" t="s">
        <v>40</v>
      </c>
      <c r="AE178" s="15" t="s">
        <v>40</v>
      </c>
      <c r="AF178" s="15" t="s">
        <v>40</v>
      </c>
      <c r="AG178" s="15" t="s">
        <v>40</v>
      </c>
      <c r="AH178" s="15" t="s">
        <v>40</v>
      </c>
      <c r="AI178" s="15" t="s">
        <v>40</v>
      </c>
      <c r="AJ178" s="15" t="s">
        <v>40</v>
      </c>
      <c r="AK178" s="15" t="s">
        <v>40</v>
      </c>
      <c r="AL178" s="15" t="s">
        <v>40</v>
      </c>
      <c r="AM178" s="15" t="s">
        <v>40</v>
      </c>
      <c r="AN178" s="15" t="s">
        <v>40</v>
      </c>
      <c r="AO178" s="15" t="s">
        <v>40</v>
      </c>
      <c r="AP178" s="15" t="s">
        <v>40</v>
      </c>
      <c r="AQ178" s="15" t="s">
        <v>40</v>
      </c>
      <c r="AR178" s="15" t="s">
        <v>40</v>
      </c>
      <c r="AS178" s="15" t="s">
        <v>40</v>
      </c>
      <c r="AT178" s="15" t="s">
        <v>40</v>
      </c>
      <c r="AU178" s="15" t="s">
        <v>40</v>
      </c>
      <c r="AV178" s="15" t="s">
        <v>128</v>
      </c>
      <c r="AW178" s="15" t="s">
        <v>40</v>
      </c>
      <c r="AX178" s="16"/>
    </row>
    <row r="179" spans="1:50" ht="15.75" customHeight="1" x14ac:dyDescent="0.25">
      <c r="A179" s="14" t="s">
        <v>310</v>
      </c>
      <c r="B179" s="15" t="s">
        <v>40</v>
      </c>
      <c r="C179" s="15" t="s">
        <v>40</v>
      </c>
      <c r="D179" s="15" t="s">
        <v>40</v>
      </c>
      <c r="E179" s="15" t="s">
        <v>40</v>
      </c>
      <c r="F179" s="15" t="s">
        <v>40</v>
      </c>
      <c r="G179" s="15" t="s">
        <v>40</v>
      </c>
      <c r="H179" s="15" t="s">
        <v>40</v>
      </c>
      <c r="I179" s="15" t="s">
        <v>40</v>
      </c>
      <c r="J179" s="15" t="s">
        <v>40</v>
      </c>
      <c r="K179" s="15" t="s">
        <v>40</v>
      </c>
      <c r="L179" s="15" t="s">
        <v>40</v>
      </c>
      <c r="M179" s="15" t="s">
        <v>40</v>
      </c>
      <c r="N179" s="15" t="s">
        <v>40</v>
      </c>
      <c r="O179" s="15" t="s">
        <v>40</v>
      </c>
      <c r="P179" s="15" t="s">
        <v>40</v>
      </c>
      <c r="Q179" s="15" t="s">
        <v>40</v>
      </c>
      <c r="R179" s="15" t="s">
        <v>40</v>
      </c>
      <c r="S179" s="15" t="s">
        <v>40</v>
      </c>
      <c r="T179" s="15" t="s">
        <v>40</v>
      </c>
      <c r="U179" s="15" t="s">
        <v>40</v>
      </c>
      <c r="V179" s="15" t="s">
        <v>40</v>
      </c>
      <c r="W179" s="15" t="s">
        <v>40</v>
      </c>
      <c r="X179" s="15" t="s">
        <v>40</v>
      </c>
      <c r="Y179" s="15" t="s">
        <v>40</v>
      </c>
      <c r="Z179" s="15" t="s">
        <v>40</v>
      </c>
      <c r="AA179" s="15" t="s">
        <v>40</v>
      </c>
      <c r="AB179" s="15" t="s">
        <v>40</v>
      </c>
      <c r="AC179" s="15" t="s">
        <v>40</v>
      </c>
      <c r="AD179" s="15" t="s">
        <v>40</v>
      </c>
      <c r="AE179" s="15" t="s">
        <v>40</v>
      </c>
      <c r="AF179" s="15" t="s">
        <v>40</v>
      </c>
      <c r="AG179" s="15" t="s">
        <v>40</v>
      </c>
      <c r="AH179" s="15" t="s">
        <v>40</v>
      </c>
      <c r="AI179" s="15" t="s">
        <v>40</v>
      </c>
      <c r="AJ179" s="15" t="s">
        <v>40</v>
      </c>
      <c r="AK179" s="15" t="s">
        <v>40</v>
      </c>
      <c r="AL179" s="15" t="s">
        <v>40</v>
      </c>
      <c r="AM179" s="15" t="s">
        <v>40</v>
      </c>
      <c r="AN179" s="15" t="s">
        <v>40</v>
      </c>
      <c r="AO179" s="15" t="s">
        <v>40</v>
      </c>
      <c r="AP179" s="15" t="s">
        <v>40</v>
      </c>
      <c r="AQ179" s="15" t="s">
        <v>40</v>
      </c>
      <c r="AR179" s="15" t="s">
        <v>40</v>
      </c>
      <c r="AS179" s="15" t="s">
        <v>40</v>
      </c>
      <c r="AT179" s="15" t="s">
        <v>40</v>
      </c>
      <c r="AU179" s="15" t="s">
        <v>40</v>
      </c>
      <c r="AV179" s="15" t="s">
        <v>128</v>
      </c>
      <c r="AW179" s="15" t="s">
        <v>40</v>
      </c>
      <c r="AX179" s="16"/>
    </row>
    <row r="180" spans="1:50" ht="15.75" customHeight="1" x14ac:dyDescent="0.25">
      <c r="A180" s="14" t="s">
        <v>311</v>
      </c>
      <c r="B180" s="15" t="s">
        <v>40</v>
      </c>
      <c r="C180" s="15" t="s">
        <v>40</v>
      </c>
      <c r="D180" s="15" t="s">
        <v>40</v>
      </c>
      <c r="E180" s="15" t="s">
        <v>40</v>
      </c>
      <c r="F180" s="15" t="s">
        <v>40</v>
      </c>
      <c r="G180" s="15" t="s">
        <v>40</v>
      </c>
      <c r="H180" s="15" t="s">
        <v>40</v>
      </c>
      <c r="I180" s="15" t="s">
        <v>40</v>
      </c>
      <c r="J180" s="15" t="s">
        <v>40</v>
      </c>
      <c r="K180" s="15" t="s">
        <v>40</v>
      </c>
      <c r="L180" s="15" t="s">
        <v>40</v>
      </c>
      <c r="M180" s="15" t="s">
        <v>40</v>
      </c>
      <c r="N180" s="15" t="s">
        <v>40</v>
      </c>
      <c r="O180" s="15" t="s">
        <v>40</v>
      </c>
      <c r="P180" s="15" t="s">
        <v>40</v>
      </c>
      <c r="Q180" s="15" t="s">
        <v>40</v>
      </c>
      <c r="R180" s="15" t="s">
        <v>40</v>
      </c>
      <c r="S180" s="15" t="s">
        <v>40</v>
      </c>
      <c r="T180" s="15" t="s">
        <v>40</v>
      </c>
      <c r="U180" s="15" t="s">
        <v>40</v>
      </c>
      <c r="V180" s="15" t="s">
        <v>40</v>
      </c>
      <c r="W180" s="15" t="s">
        <v>40</v>
      </c>
      <c r="X180" s="15" t="s">
        <v>40</v>
      </c>
      <c r="Y180" s="15" t="s">
        <v>40</v>
      </c>
      <c r="Z180" s="15" t="s">
        <v>40</v>
      </c>
      <c r="AA180" s="15" t="s">
        <v>40</v>
      </c>
      <c r="AB180" s="15" t="s">
        <v>40</v>
      </c>
      <c r="AC180" s="15" t="s">
        <v>40</v>
      </c>
      <c r="AD180" s="15" t="s">
        <v>40</v>
      </c>
      <c r="AE180" s="15" t="s">
        <v>40</v>
      </c>
      <c r="AF180" s="15" t="s">
        <v>40</v>
      </c>
      <c r="AG180" s="15" t="s">
        <v>40</v>
      </c>
      <c r="AH180" s="15" t="s">
        <v>40</v>
      </c>
      <c r="AI180" s="15" t="s">
        <v>40</v>
      </c>
      <c r="AJ180" s="15" t="s">
        <v>40</v>
      </c>
      <c r="AK180" s="15" t="s">
        <v>124</v>
      </c>
      <c r="AL180" s="15" t="s">
        <v>40</v>
      </c>
      <c r="AM180" s="15" t="s">
        <v>40</v>
      </c>
      <c r="AN180" s="15" t="s">
        <v>40</v>
      </c>
      <c r="AO180" s="15" t="s">
        <v>40</v>
      </c>
      <c r="AP180" s="15" t="s">
        <v>40</v>
      </c>
      <c r="AQ180" s="15" t="s">
        <v>40</v>
      </c>
      <c r="AR180" s="15" t="s">
        <v>40</v>
      </c>
      <c r="AS180" s="15" t="s">
        <v>40</v>
      </c>
      <c r="AT180" s="15" t="s">
        <v>40</v>
      </c>
      <c r="AU180" s="15" t="s">
        <v>40</v>
      </c>
      <c r="AV180" s="15" t="s">
        <v>128</v>
      </c>
      <c r="AW180" s="15" t="s">
        <v>40</v>
      </c>
      <c r="AX180" s="16"/>
    </row>
    <row r="181" spans="1:50" ht="15.75" customHeight="1" x14ac:dyDescent="0.25">
      <c r="A181" s="14" t="s">
        <v>312</v>
      </c>
      <c r="B181" s="15" t="s">
        <v>40</v>
      </c>
      <c r="C181" s="15" t="s">
        <v>40</v>
      </c>
      <c r="D181" s="15" t="s">
        <v>40</v>
      </c>
      <c r="E181" s="15" t="s">
        <v>40</v>
      </c>
      <c r="F181" s="15" t="s">
        <v>40</v>
      </c>
      <c r="G181" s="15" t="s">
        <v>40</v>
      </c>
      <c r="H181" s="15" t="s">
        <v>40</v>
      </c>
      <c r="I181" s="15" t="s">
        <v>40</v>
      </c>
      <c r="J181" s="15" t="s">
        <v>40</v>
      </c>
      <c r="K181" s="15" t="s">
        <v>40</v>
      </c>
      <c r="L181" s="15" t="s">
        <v>40</v>
      </c>
      <c r="M181" s="15" t="s">
        <v>40</v>
      </c>
      <c r="N181" s="15" t="s">
        <v>40</v>
      </c>
      <c r="O181" s="15" t="s">
        <v>40</v>
      </c>
      <c r="P181" s="15" t="s">
        <v>40</v>
      </c>
      <c r="Q181" s="15" t="s">
        <v>40</v>
      </c>
      <c r="R181" s="15" t="s">
        <v>40</v>
      </c>
      <c r="S181" s="15" t="s">
        <v>40</v>
      </c>
      <c r="T181" s="15" t="s">
        <v>40</v>
      </c>
      <c r="U181" s="15" t="s">
        <v>40</v>
      </c>
      <c r="V181" s="15" t="s">
        <v>40</v>
      </c>
      <c r="W181" s="15" t="s">
        <v>40</v>
      </c>
      <c r="X181" s="15" t="s">
        <v>40</v>
      </c>
      <c r="Y181" s="15" t="s">
        <v>40</v>
      </c>
      <c r="Z181" s="15" t="s">
        <v>40</v>
      </c>
      <c r="AA181" s="15" t="s">
        <v>40</v>
      </c>
      <c r="AB181" s="15" t="s">
        <v>40</v>
      </c>
      <c r="AC181" s="15" t="s">
        <v>40</v>
      </c>
      <c r="AD181" s="15" t="s">
        <v>40</v>
      </c>
      <c r="AE181" s="15" t="s">
        <v>40</v>
      </c>
      <c r="AF181" s="15" t="s">
        <v>40</v>
      </c>
      <c r="AG181" s="15" t="s">
        <v>40</v>
      </c>
      <c r="AH181" s="15" t="s">
        <v>40</v>
      </c>
      <c r="AI181" s="15" t="s">
        <v>40</v>
      </c>
      <c r="AJ181" s="15" t="s">
        <v>40</v>
      </c>
      <c r="AK181" s="15" t="s">
        <v>40</v>
      </c>
      <c r="AL181" s="15" t="s">
        <v>40</v>
      </c>
      <c r="AM181" s="15" t="s">
        <v>40</v>
      </c>
      <c r="AN181" s="15" t="s">
        <v>40</v>
      </c>
      <c r="AO181" s="15" t="s">
        <v>40</v>
      </c>
      <c r="AP181" s="15" t="s">
        <v>40</v>
      </c>
      <c r="AQ181" s="15" t="s">
        <v>40</v>
      </c>
      <c r="AR181" s="15" t="s">
        <v>40</v>
      </c>
      <c r="AS181" s="15" t="s">
        <v>40</v>
      </c>
      <c r="AT181" s="15" t="s">
        <v>40</v>
      </c>
      <c r="AU181" s="15" t="s">
        <v>40</v>
      </c>
      <c r="AV181" s="15" t="s">
        <v>128</v>
      </c>
      <c r="AW181" s="15" t="s">
        <v>40</v>
      </c>
      <c r="AX181" s="16"/>
    </row>
    <row r="182" spans="1:50" ht="15.75" customHeight="1" x14ac:dyDescent="0.25">
      <c r="A182" s="14" t="s">
        <v>313</v>
      </c>
      <c r="B182" s="15" t="s">
        <v>40</v>
      </c>
      <c r="C182" s="15" t="s">
        <v>40</v>
      </c>
      <c r="D182" s="15" t="s">
        <v>40</v>
      </c>
      <c r="E182" s="15" t="s">
        <v>40</v>
      </c>
      <c r="F182" s="15" t="s">
        <v>40</v>
      </c>
      <c r="G182" s="15" t="s">
        <v>40</v>
      </c>
      <c r="H182" s="15" t="s">
        <v>40</v>
      </c>
      <c r="I182" s="15" t="s">
        <v>40</v>
      </c>
      <c r="J182" s="15" t="s">
        <v>40</v>
      </c>
      <c r="K182" s="15" t="s">
        <v>40</v>
      </c>
      <c r="L182" s="15" t="s">
        <v>40</v>
      </c>
      <c r="M182" s="15" t="s">
        <v>40</v>
      </c>
      <c r="N182" s="15" t="s">
        <v>40</v>
      </c>
      <c r="O182" s="15" t="s">
        <v>40</v>
      </c>
      <c r="P182" s="15" t="s">
        <v>40</v>
      </c>
      <c r="Q182" s="15" t="s">
        <v>40</v>
      </c>
      <c r="R182" s="15" t="s">
        <v>40</v>
      </c>
      <c r="S182" s="15" t="s">
        <v>40</v>
      </c>
      <c r="T182" s="15" t="s">
        <v>40</v>
      </c>
      <c r="U182" s="15" t="s">
        <v>40</v>
      </c>
      <c r="V182" s="15" t="s">
        <v>40</v>
      </c>
      <c r="W182" s="15" t="s">
        <v>40</v>
      </c>
      <c r="X182" s="15" t="s">
        <v>40</v>
      </c>
      <c r="Y182" s="15" t="s">
        <v>40</v>
      </c>
      <c r="Z182" s="15" t="s">
        <v>40</v>
      </c>
      <c r="AA182" s="15" t="s">
        <v>40</v>
      </c>
      <c r="AB182" s="15" t="s">
        <v>40</v>
      </c>
      <c r="AC182" s="15" t="s">
        <v>40</v>
      </c>
      <c r="AD182" s="15" t="s">
        <v>40</v>
      </c>
      <c r="AE182" s="15" t="s">
        <v>40</v>
      </c>
      <c r="AF182" s="15" t="s">
        <v>40</v>
      </c>
      <c r="AG182" s="15" t="s">
        <v>40</v>
      </c>
      <c r="AH182" s="15" t="s">
        <v>40</v>
      </c>
      <c r="AI182" s="15" t="s">
        <v>40</v>
      </c>
      <c r="AJ182" s="15" t="s">
        <v>40</v>
      </c>
      <c r="AK182" s="15" t="s">
        <v>40</v>
      </c>
      <c r="AL182" s="15" t="s">
        <v>40</v>
      </c>
      <c r="AM182" s="15" t="s">
        <v>40</v>
      </c>
      <c r="AN182" s="15" t="s">
        <v>40</v>
      </c>
      <c r="AO182" s="15" t="s">
        <v>40</v>
      </c>
      <c r="AP182" s="15" t="s">
        <v>40</v>
      </c>
      <c r="AQ182" s="15" t="s">
        <v>40</v>
      </c>
      <c r="AR182" s="15" t="s">
        <v>40</v>
      </c>
      <c r="AS182" s="15" t="s">
        <v>40</v>
      </c>
      <c r="AT182" s="15" t="s">
        <v>40</v>
      </c>
      <c r="AU182" s="15" t="s">
        <v>40</v>
      </c>
      <c r="AV182" s="15" t="s">
        <v>128</v>
      </c>
      <c r="AW182" s="15" t="s">
        <v>40</v>
      </c>
      <c r="AX182" s="16"/>
    </row>
    <row r="183" spans="1:50" ht="15.75" customHeight="1" x14ac:dyDescent="0.25">
      <c r="A183" s="14" t="s">
        <v>314</v>
      </c>
      <c r="B183" s="15" t="s">
        <v>40</v>
      </c>
      <c r="C183" s="15" t="s">
        <v>40</v>
      </c>
      <c r="D183" s="15" t="s">
        <v>40</v>
      </c>
      <c r="E183" s="15" t="s">
        <v>40</v>
      </c>
      <c r="F183" s="15" t="s">
        <v>40</v>
      </c>
      <c r="G183" s="15" t="s">
        <v>40</v>
      </c>
      <c r="H183" s="15" t="s">
        <v>40</v>
      </c>
      <c r="I183" s="15" t="s">
        <v>40</v>
      </c>
      <c r="J183" s="15" t="s">
        <v>40</v>
      </c>
      <c r="K183" s="15" t="s">
        <v>40</v>
      </c>
      <c r="L183" s="15" t="s">
        <v>40</v>
      </c>
      <c r="M183" s="15" t="s">
        <v>40</v>
      </c>
      <c r="N183" s="15" t="s">
        <v>40</v>
      </c>
      <c r="O183" s="15" t="s">
        <v>40</v>
      </c>
      <c r="P183" s="15" t="s">
        <v>40</v>
      </c>
      <c r="Q183" s="15" t="s">
        <v>40</v>
      </c>
      <c r="R183" s="15" t="s">
        <v>40</v>
      </c>
      <c r="S183" s="15" t="s">
        <v>40</v>
      </c>
      <c r="T183" s="15" t="s">
        <v>40</v>
      </c>
      <c r="U183" s="15" t="s">
        <v>40</v>
      </c>
      <c r="V183" s="15" t="s">
        <v>40</v>
      </c>
      <c r="W183" s="15" t="s">
        <v>40</v>
      </c>
      <c r="X183" s="15" t="s">
        <v>40</v>
      </c>
      <c r="Y183" s="15" t="s">
        <v>40</v>
      </c>
      <c r="Z183" s="15" t="s">
        <v>40</v>
      </c>
      <c r="AA183" s="15" t="s">
        <v>40</v>
      </c>
      <c r="AB183" s="15" t="s">
        <v>40</v>
      </c>
      <c r="AC183" s="15" t="s">
        <v>40</v>
      </c>
      <c r="AD183" s="15" t="s">
        <v>40</v>
      </c>
      <c r="AE183" s="15" t="s">
        <v>40</v>
      </c>
      <c r="AF183" s="15" t="s">
        <v>40</v>
      </c>
      <c r="AG183" s="15" t="s">
        <v>40</v>
      </c>
      <c r="AH183" s="15" t="s">
        <v>40</v>
      </c>
      <c r="AI183" s="15" t="s">
        <v>40</v>
      </c>
      <c r="AJ183" s="15" t="s">
        <v>40</v>
      </c>
      <c r="AK183" s="15" t="s">
        <v>124</v>
      </c>
      <c r="AL183" s="15" t="s">
        <v>40</v>
      </c>
      <c r="AM183" s="15" t="s">
        <v>40</v>
      </c>
      <c r="AN183" s="15" t="s">
        <v>40</v>
      </c>
      <c r="AO183" s="15" t="s">
        <v>40</v>
      </c>
      <c r="AP183" s="15" t="s">
        <v>40</v>
      </c>
      <c r="AQ183" s="15" t="s">
        <v>40</v>
      </c>
      <c r="AR183" s="15" t="s">
        <v>40</v>
      </c>
      <c r="AS183" s="15" t="s">
        <v>40</v>
      </c>
      <c r="AT183" s="15" t="s">
        <v>40</v>
      </c>
      <c r="AU183" s="15" t="s">
        <v>40</v>
      </c>
      <c r="AV183" s="15" t="s">
        <v>128</v>
      </c>
      <c r="AW183" s="15" t="s">
        <v>40</v>
      </c>
      <c r="AX183" s="16"/>
    </row>
    <row r="184" spans="1:50" ht="15.75" customHeight="1" x14ac:dyDescent="0.25">
      <c r="A184" s="14" t="s">
        <v>315</v>
      </c>
      <c r="B184" s="15" t="s">
        <v>40</v>
      </c>
      <c r="C184" s="15" t="s">
        <v>40</v>
      </c>
      <c r="D184" s="15" t="s">
        <v>40</v>
      </c>
      <c r="E184" s="15" t="s">
        <v>40</v>
      </c>
      <c r="F184" s="15" t="s">
        <v>40</v>
      </c>
      <c r="G184" s="15" t="s">
        <v>40</v>
      </c>
      <c r="H184" s="15" t="s">
        <v>40</v>
      </c>
      <c r="I184" s="15" t="s">
        <v>40</v>
      </c>
      <c r="J184" s="15" t="s">
        <v>40</v>
      </c>
      <c r="K184" s="15" t="s">
        <v>40</v>
      </c>
      <c r="L184" s="15" t="s">
        <v>40</v>
      </c>
      <c r="M184" s="15" t="s">
        <v>40</v>
      </c>
      <c r="N184" s="15" t="s">
        <v>40</v>
      </c>
      <c r="O184" s="15" t="s">
        <v>40</v>
      </c>
      <c r="P184" s="15" t="s">
        <v>40</v>
      </c>
      <c r="Q184" s="15" t="s">
        <v>40</v>
      </c>
      <c r="R184" s="15" t="s">
        <v>40</v>
      </c>
      <c r="S184" s="15" t="s">
        <v>40</v>
      </c>
      <c r="T184" s="15" t="s">
        <v>40</v>
      </c>
      <c r="U184" s="15" t="s">
        <v>40</v>
      </c>
      <c r="V184" s="15" t="s">
        <v>40</v>
      </c>
      <c r="W184" s="15" t="s">
        <v>40</v>
      </c>
      <c r="X184" s="15" t="s">
        <v>40</v>
      </c>
      <c r="Y184" s="15" t="s">
        <v>40</v>
      </c>
      <c r="Z184" s="15" t="s">
        <v>40</v>
      </c>
      <c r="AA184" s="15" t="s">
        <v>40</v>
      </c>
      <c r="AB184" s="15" t="s">
        <v>40</v>
      </c>
      <c r="AC184" s="15" t="s">
        <v>40</v>
      </c>
      <c r="AD184" s="15" t="s">
        <v>40</v>
      </c>
      <c r="AE184" s="15" t="s">
        <v>40</v>
      </c>
      <c r="AF184" s="15" t="s">
        <v>40</v>
      </c>
      <c r="AG184" s="15" t="s">
        <v>40</v>
      </c>
      <c r="AH184" s="15" t="s">
        <v>40</v>
      </c>
      <c r="AI184" s="15" t="s">
        <v>40</v>
      </c>
      <c r="AJ184" s="15" t="s">
        <v>40</v>
      </c>
      <c r="AK184" s="15" t="s">
        <v>40</v>
      </c>
      <c r="AL184" s="15" t="s">
        <v>40</v>
      </c>
      <c r="AM184" s="15" t="s">
        <v>40</v>
      </c>
      <c r="AN184" s="15" t="s">
        <v>40</v>
      </c>
      <c r="AO184" s="15" t="s">
        <v>40</v>
      </c>
      <c r="AP184" s="15" t="s">
        <v>40</v>
      </c>
      <c r="AQ184" s="15" t="s">
        <v>40</v>
      </c>
      <c r="AR184" s="15" t="s">
        <v>40</v>
      </c>
      <c r="AS184" s="15" t="s">
        <v>40</v>
      </c>
      <c r="AT184" s="15" t="s">
        <v>40</v>
      </c>
      <c r="AU184" s="15" t="s">
        <v>40</v>
      </c>
      <c r="AV184" s="15" t="s">
        <v>128</v>
      </c>
      <c r="AW184" s="15" t="s">
        <v>40</v>
      </c>
      <c r="AX184" s="16"/>
    </row>
    <row r="185" spans="1:50" ht="15.75" customHeight="1" x14ac:dyDescent="0.25">
      <c r="A185" s="14" t="s">
        <v>316</v>
      </c>
      <c r="B185" s="15" t="s">
        <v>40</v>
      </c>
      <c r="C185" s="15" t="s">
        <v>40</v>
      </c>
      <c r="D185" s="15" t="s">
        <v>40</v>
      </c>
      <c r="E185" s="15" t="s">
        <v>40</v>
      </c>
      <c r="F185" s="15" t="s">
        <v>40</v>
      </c>
      <c r="G185" s="15" t="s">
        <v>40</v>
      </c>
      <c r="H185" s="15" t="s">
        <v>40</v>
      </c>
      <c r="I185" s="15" t="s">
        <v>40</v>
      </c>
      <c r="J185" s="15" t="s">
        <v>40</v>
      </c>
      <c r="K185" s="15" t="s">
        <v>40</v>
      </c>
      <c r="L185" s="15" t="s">
        <v>40</v>
      </c>
      <c r="M185" s="15" t="s">
        <v>40</v>
      </c>
      <c r="N185" s="15" t="s">
        <v>40</v>
      </c>
      <c r="O185" s="15" t="s">
        <v>40</v>
      </c>
      <c r="P185" s="15" t="s">
        <v>40</v>
      </c>
      <c r="Q185" s="15" t="s">
        <v>40</v>
      </c>
      <c r="R185" s="15" t="s">
        <v>40</v>
      </c>
      <c r="S185" s="15" t="s">
        <v>40</v>
      </c>
      <c r="T185" s="15" t="s">
        <v>40</v>
      </c>
      <c r="U185" s="15" t="s">
        <v>40</v>
      </c>
      <c r="V185" s="15" t="s">
        <v>40</v>
      </c>
      <c r="W185" s="15" t="s">
        <v>40</v>
      </c>
      <c r="X185" s="15" t="s">
        <v>40</v>
      </c>
      <c r="Y185" s="15" t="s">
        <v>40</v>
      </c>
      <c r="Z185" s="15" t="s">
        <v>40</v>
      </c>
      <c r="AA185" s="15" t="s">
        <v>40</v>
      </c>
      <c r="AB185" s="15" t="s">
        <v>40</v>
      </c>
      <c r="AC185" s="15" t="s">
        <v>40</v>
      </c>
      <c r="AD185" s="15" t="s">
        <v>40</v>
      </c>
      <c r="AE185" s="15" t="s">
        <v>40</v>
      </c>
      <c r="AF185" s="15" t="s">
        <v>40</v>
      </c>
      <c r="AG185" s="15" t="s">
        <v>40</v>
      </c>
      <c r="AH185" s="15" t="s">
        <v>40</v>
      </c>
      <c r="AI185" s="15" t="s">
        <v>40</v>
      </c>
      <c r="AJ185" s="15" t="s">
        <v>40</v>
      </c>
      <c r="AK185" s="15" t="s">
        <v>124</v>
      </c>
      <c r="AL185" s="15" t="s">
        <v>40</v>
      </c>
      <c r="AM185" s="15" t="s">
        <v>40</v>
      </c>
      <c r="AN185" s="15" t="s">
        <v>40</v>
      </c>
      <c r="AO185" s="15" t="s">
        <v>40</v>
      </c>
      <c r="AP185" s="15" t="s">
        <v>40</v>
      </c>
      <c r="AQ185" s="15" t="s">
        <v>40</v>
      </c>
      <c r="AR185" s="15" t="s">
        <v>40</v>
      </c>
      <c r="AS185" s="15" t="s">
        <v>40</v>
      </c>
      <c r="AT185" s="15" t="s">
        <v>40</v>
      </c>
      <c r="AU185" s="15" t="s">
        <v>40</v>
      </c>
      <c r="AV185" s="15" t="s">
        <v>128</v>
      </c>
      <c r="AW185" s="15" t="s">
        <v>40</v>
      </c>
      <c r="AX185" s="16"/>
    </row>
    <row r="186" spans="1:50" ht="15.75" customHeight="1" x14ac:dyDescent="0.25">
      <c r="A186" s="14" t="s">
        <v>317</v>
      </c>
      <c r="B186" s="15" t="s">
        <v>40</v>
      </c>
      <c r="C186" s="15" t="s">
        <v>40</v>
      </c>
      <c r="D186" s="15" t="s">
        <v>40</v>
      </c>
      <c r="E186" s="15" t="s">
        <v>40</v>
      </c>
      <c r="F186" s="15" t="s">
        <v>40</v>
      </c>
      <c r="G186" s="15" t="s">
        <v>40</v>
      </c>
      <c r="H186" s="15" t="s">
        <v>40</v>
      </c>
      <c r="I186" s="15" t="s">
        <v>40</v>
      </c>
      <c r="J186" s="15" t="s">
        <v>40</v>
      </c>
      <c r="K186" s="15" t="s">
        <v>40</v>
      </c>
      <c r="L186" s="15" t="s">
        <v>40</v>
      </c>
      <c r="M186" s="15" t="s">
        <v>40</v>
      </c>
      <c r="N186" s="15" t="s">
        <v>40</v>
      </c>
      <c r="O186" s="15" t="s">
        <v>40</v>
      </c>
      <c r="P186" s="15" t="s">
        <v>40</v>
      </c>
      <c r="Q186" s="15" t="s">
        <v>40</v>
      </c>
      <c r="R186" s="15" t="s">
        <v>40</v>
      </c>
      <c r="S186" s="15" t="s">
        <v>40</v>
      </c>
      <c r="T186" s="15" t="s">
        <v>40</v>
      </c>
      <c r="U186" s="15" t="s">
        <v>40</v>
      </c>
      <c r="V186" s="15" t="s">
        <v>40</v>
      </c>
      <c r="W186" s="15" t="s">
        <v>40</v>
      </c>
      <c r="X186" s="15" t="s">
        <v>40</v>
      </c>
      <c r="Y186" s="15" t="s">
        <v>40</v>
      </c>
      <c r="Z186" s="15" t="s">
        <v>40</v>
      </c>
      <c r="AA186" s="15" t="s">
        <v>40</v>
      </c>
      <c r="AB186" s="15" t="s">
        <v>40</v>
      </c>
      <c r="AC186" s="15" t="s">
        <v>40</v>
      </c>
      <c r="AD186" s="15" t="s">
        <v>40</v>
      </c>
      <c r="AE186" s="15" t="s">
        <v>40</v>
      </c>
      <c r="AF186" s="15" t="s">
        <v>40</v>
      </c>
      <c r="AG186" s="15" t="s">
        <v>40</v>
      </c>
      <c r="AH186" s="15" t="s">
        <v>40</v>
      </c>
      <c r="AI186" s="15" t="s">
        <v>40</v>
      </c>
      <c r="AJ186" s="15" t="s">
        <v>40</v>
      </c>
      <c r="AK186" s="15" t="s">
        <v>40</v>
      </c>
      <c r="AL186" s="15" t="s">
        <v>40</v>
      </c>
      <c r="AM186" s="15" t="s">
        <v>40</v>
      </c>
      <c r="AN186" s="15" t="s">
        <v>40</v>
      </c>
      <c r="AO186" s="15" t="s">
        <v>40</v>
      </c>
      <c r="AP186" s="15" t="s">
        <v>40</v>
      </c>
      <c r="AQ186" s="15" t="s">
        <v>40</v>
      </c>
      <c r="AR186" s="15" t="s">
        <v>40</v>
      </c>
      <c r="AS186" s="15" t="s">
        <v>40</v>
      </c>
      <c r="AT186" s="15" t="s">
        <v>40</v>
      </c>
      <c r="AU186" s="15" t="s">
        <v>40</v>
      </c>
      <c r="AV186" s="15" t="s">
        <v>128</v>
      </c>
      <c r="AW186" s="15" t="s">
        <v>40</v>
      </c>
      <c r="AX186" s="16"/>
    </row>
    <row r="187" spans="1:50" ht="15.75" customHeight="1" x14ac:dyDescent="0.25">
      <c r="A187" s="14" t="s">
        <v>318</v>
      </c>
      <c r="B187" s="15" t="s">
        <v>40</v>
      </c>
      <c r="C187" s="15" t="s">
        <v>40</v>
      </c>
      <c r="D187" s="15" t="s">
        <v>40</v>
      </c>
      <c r="E187" s="15" t="s">
        <v>40</v>
      </c>
      <c r="F187" s="15" t="s">
        <v>40</v>
      </c>
      <c r="G187" s="15" t="s">
        <v>40</v>
      </c>
      <c r="H187" s="15" t="s">
        <v>40</v>
      </c>
      <c r="I187" s="15" t="s">
        <v>40</v>
      </c>
      <c r="J187" s="15" t="s">
        <v>40</v>
      </c>
      <c r="K187" s="15" t="s">
        <v>40</v>
      </c>
      <c r="L187" s="15" t="s">
        <v>40</v>
      </c>
      <c r="M187" s="15" t="s">
        <v>40</v>
      </c>
      <c r="N187" s="15" t="s">
        <v>40</v>
      </c>
      <c r="O187" s="15" t="s">
        <v>40</v>
      </c>
      <c r="P187" s="15" t="s">
        <v>40</v>
      </c>
      <c r="Q187" s="15" t="s">
        <v>40</v>
      </c>
      <c r="R187" s="15" t="s">
        <v>40</v>
      </c>
      <c r="S187" s="15" t="s">
        <v>40</v>
      </c>
      <c r="T187" s="15" t="s">
        <v>40</v>
      </c>
      <c r="U187" s="15" t="s">
        <v>40</v>
      </c>
      <c r="V187" s="15" t="s">
        <v>40</v>
      </c>
      <c r="W187" s="15" t="s">
        <v>40</v>
      </c>
      <c r="X187" s="15" t="s">
        <v>40</v>
      </c>
      <c r="Y187" s="15" t="s">
        <v>40</v>
      </c>
      <c r="Z187" s="15" t="s">
        <v>40</v>
      </c>
      <c r="AA187" s="15" t="s">
        <v>40</v>
      </c>
      <c r="AB187" s="15" t="s">
        <v>40</v>
      </c>
      <c r="AC187" s="15" t="s">
        <v>40</v>
      </c>
      <c r="AD187" s="15" t="s">
        <v>40</v>
      </c>
      <c r="AE187" s="15" t="s">
        <v>40</v>
      </c>
      <c r="AF187" s="15" t="s">
        <v>40</v>
      </c>
      <c r="AG187" s="15" t="s">
        <v>40</v>
      </c>
      <c r="AH187" s="15" t="s">
        <v>40</v>
      </c>
      <c r="AI187" s="15" t="s">
        <v>40</v>
      </c>
      <c r="AJ187" s="15" t="s">
        <v>40</v>
      </c>
      <c r="AK187" s="15" t="s">
        <v>40</v>
      </c>
      <c r="AL187" s="15" t="s">
        <v>40</v>
      </c>
      <c r="AM187" s="15" t="s">
        <v>40</v>
      </c>
      <c r="AN187" s="15" t="s">
        <v>40</v>
      </c>
      <c r="AO187" s="15" t="s">
        <v>40</v>
      </c>
      <c r="AP187" s="15" t="s">
        <v>40</v>
      </c>
      <c r="AQ187" s="15" t="s">
        <v>40</v>
      </c>
      <c r="AR187" s="15" t="s">
        <v>40</v>
      </c>
      <c r="AS187" s="15" t="s">
        <v>40</v>
      </c>
      <c r="AT187" s="15" t="s">
        <v>40</v>
      </c>
      <c r="AU187" s="15" t="s">
        <v>40</v>
      </c>
      <c r="AV187" s="15" t="s">
        <v>128</v>
      </c>
      <c r="AW187" s="15" t="s">
        <v>40</v>
      </c>
      <c r="AX187" s="16"/>
    </row>
    <row r="188" spans="1:50" ht="15.75" customHeight="1" x14ac:dyDescent="0.25">
      <c r="A188" s="14" t="s">
        <v>319</v>
      </c>
      <c r="B188" s="15" t="s">
        <v>40</v>
      </c>
      <c r="C188" s="15" t="s">
        <v>40</v>
      </c>
      <c r="D188" s="15" t="s">
        <v>40</v>
      </c>
      <c r="E188" s="15" t="s">
        <v>40</v>
      </c>
      <c r="F188" s="15" t="s">
        <v>40</v>
      </c>
      <c r="G188" s="15" t="s">
        <v>40</v>
      </c>
      <c r="H188" s="15" t="s">
        <v>40</v>
      </c>
      <c r="I188" s="15" t="s">
        <v>40</v>
      </c>
      <c r="J188" s="15" t="s">
        <v>40</v>
      </c>
      <c r="K188" s="15" t="s">
        <v>40</v>
      </c>
      <c r="L188" s="15" t="s">
        <v>40</v>
      </c>
      <c r="M188" s="15" t="s">
        <v>40</v>
      </c>
      <c r="N188" s="15" t="s">
        <v>40</v>
      </c>
      <c r="O188" s="15" t="s">
        <v>40</v>
      </c>
      <c r="P188" s="15" t="s">
        <v>40</v>
      </c>
      <c r="Q188" s="15" t="s">
        <v>40</v>
      </c>
      <c r="R188" s="15" t="s">
        <v>40</v>
      </c>
      <c r="S188" s="15" t="s">
        <v>40</v>
      </c>
      <c r="T188" s="15" t="s">
        <v>40</v>
      </c>
      <c r="U188" s="15" t="s">
        <v>40</v>
      </c>
      <c r="V188" s="15" t="s">
        <v>40</v>
      </c>
      <c r="W188" s="15" t="s">
        <v>40</v>
      </c>
      <c r="X188" s="15" t="s">
        <v>40</v>
      </c>
      <c r="Y188" s="15" t="s">
        <v>40</v>
      </c>
      <c r="Z188" s="15" t="s">
        <v>40</v>
      </c>
      <c r="AA188" s="15" t="s">
        <v>40</v>
      </c>
      <c r="AB188" s="15" t="s">
        <v>40</v>
      </c>
      <c r="AC188" s="15" t="s">
        <v>40</v>
      </c>
      <c r="AD188" s="15" t="s">
        <v>40</v>
      </c>
      <c r="AE188" s="15" t="s">
        <v>40</v>
      </c>
      <c r="AF188" s="15" t="s">
        <v>40</v>
      </c>
      <c r="AG188" s="15" t="s">
        <v>40</v>
      </c>
      <c r="AH188" s="15" t="s">
        <v>40</v>
      </c>
      <c r="AI188" s="15" t="s">
        <v>40</v>
      </c>
      <c r="AJ188" s="15" t="s">
        <v>40</v>
      </c>
      <c r="AK188" s="15" t="s">
        <v>40</v>
      </c>
      <c r="AL188" s="15" t="s">
        <v>40</v>
      </c>
      <c r="AM188" s="15" t="s">
        <v>40</v>
      </c>
      <c r="AN188" s="15" t="s">
        <v>40</v>
      </c>
      <c r="AO188" s="15" t="s">
        <v>40</v>
      </c>
      <c r="AP188" s="15" t="s">
        <v>40</v>
      </c>
      <c r="AQ188" s="15" t="s">
        <v>40</v>
      </c>
      <c r="AR188" s="15" t="s">
        <v>40</v>
      </c>
      <c r="AS188" s="15" t="s">
        <v>40</v>
      </c>
      <c r="AT188" s="15" t="s">
        <v>40</v>
      </c>
      <c r="AU188" s="15" t="s">
        <v>40</v>
      </c>
      <c r="AV188" s="15" t="s">
        <v>128</v>
      </c>
      <c r="AW188" s="15" t="s">
        <v>40</v>
      </c>
      <c r="AX188" s="16"/>
    </row>
    <row r="189" spans="1:50" ht="15.75" customHeight="1" x14ac:dyDescent="0.25">
      <c r="A189" s="14" t="s">
        <v>320</v>
      </c>
      <c r="B189" s="15" t="s">
        <v>40</v>
      </c>
      <c r="C189" s="15" t="s">
        <v>40</v>
      </c>
      <c r="D189" s="15" t="s">
        <v>40</v>
      </c>
      <c r="E189" s="15" t="s">
        <v>40</v>
      </c>
      <c r="F189" s="15" t="s">
        <v>40</v>
      </c>
      <c r="G189" s="15" t="s">
        <v>40</v>
      </c>
      <c r="H189" s="15" t="s">
        <v>40</v>
      </c>
      <c r="I189" s="15" t="s">
        <v>40</v>
      </c>
      <c r="J189" s="15" t="s">
        <v>40</v>
      </c>
      <c r="K189" s="15" t="s">
        <v>40</v>
      </c>
      <c r="L189" s="15" t="s">
        <v>40</v>
      </c>
      <c r="M189" s="15" t="s">
        <v>40</v>
      </c>
      <c r="N189" s="15" t="s">
        <v>40</v>
      </c>
      <c r="O189" s="15" t="s">
        <v>40</v>
      </c>
      <c r="P189" s="15" t="s">
        <v>40</v>
      </c>
      <c r="Q189" s="15" t="s">
        <v>40</v>
      </c>
      <c r="R189" s="15" t="s">
        <v>40</v>
      </c>
      <c r="S189" s="15" t="s">
        <v>40</v>
      </c>
      <c r="T189" s="15" t="s">
        <v>40</v>
      </c>
      <c r="U189" s="15" t="s">
        <v>40</v>
      </c>
      <c r="V189" s="15" t="s">
        <v>40</v>
      </c>
      <c r="W189" s="15" t="s">
        <v>40</v>
      </c>
      <c r="X189" s="15" t="s">
        <v>40</v>
      </c>
      <c r="Y189" s="15" t="s">
        <v>40</v>
      </c>
      <c r="Z189" s="15" t="s">
        <v>40</v>
      </c>
      <c r="AA189" s="15" t="s">
        <v>40</v>
      </c>
      <c r="AB189" s="15" t="s">
        <v>40</v>
      </c>
      <c r="AC189" s="15" t="s">
        <v>40</v>
      </c>
      <c r="AD189" s="15" t="s">
        <v>40</v>
      </c>
      <c r="AE189" s="15" t="s">
        <v>40</v>
      </c>
      <c r="AF189" s="15" t="s">
        <v>40</v>
      </c>
      <c r="AG189" s="15" t="s">
        <v>40</v>
      </c>
      <c r="AH189" s="15" t="s">
        <v>40</v>
      </c>
      <c r="AI189" s="15" t="s">
        <v>40</v>
      </c>
      <c r="AJ189" s="15" t="s">
        <v>40</v>
      </c>
      <c r="AK189" s="15" t="s">
        <v>40</v>
      </c>
      <c r="AL189" s="15" t="s">
        <v>40</v>
      </c>
      <c r="AM189" s="15" t="s">
        <v>40</v>
      </c>
      <c r="AN189" s="15" t="s">
        <v>40</v>
      </c>
      <c r="AO189" s="15" t="s">
        <v>40</v>
      </c>
      <c r="AP189" s="15" t="s">
        <v>40</v>
      </c>
      <c r="AQ189" s="15" t="s">
        <v>40</v>
      </c>
      <c r="AR189" s="15" t="s">
        <v>40</v>
      </c>
      <c r="AS189" s="15" t="s">
        <v>40</v>
      </c>
      <c r="AT189" s="15" t="s">
        <v>40</v>
      </c>
      <c r="AU189" s="15" t="s">
        <v>40</v>
      </c>
      <c r="AV189" s="15" t="s">
        <v>128</v>
      </c>
      <c r="AW189" s="15" t="s">
        <v>40</v>
      </c>
      <c r="AX189" s="16"/>
    </row>
    <row r="190" spans="1:50" ht="15.75" customHeight="1" x14ac:dyDescent="0.25">
      <c r="A190" s="14" t="s">
        <v>321</v>
      </c>
      <c r="B190" s="15" t="s">
        <v>40</v>
      </c>
      <c r="C190" s="15" t="s">
        <v>40</v>
      </c>
      <c r="D190" s="15" t="s">
        <v>40</v>
      </c>
      <c r="E190" s="15" t="s">
        <v>40</v>
      </c>
      <c r="F190" s="15" t="s">
        <v>40</v>
      </c>
      <c r="G190" s="15" t="s">
        <v>40</v>
      </c>
      <c r="H190" s="15" t="s">
        <v>40</v>
      </c>
      <c r="I190" s="15" t="s">
        <v>40</v>
      </c>
      <c r="J190" s="15" t="s">
        <v>40</v>
      </c>
      <c r="K190" s="15" t="s">
        <v>40</v>
      </c>
      <c r="L190" s="15" t="s">
        <v>40</v>
      </c>
      <c r="M190" s="15" t="s">
        <v>40</v>
      </c>
      <c r="N190" s="15" t="s">
        <v>40</v>
      </c>
      <c r="O190" s="15" t="s">
        <v>40</v>
      </c>
      <c r="P190" s="15" t="s">
        <v>40</v>
      </c>
      <c r="Q190" s="15" t="s">
        <v>40</v>
      </c>
      <c r="R190" s="15" t="s">
        <v>40</v>
      </c>
      <c r="S190" s="15" t="s">
        <v>40</v>
      </c>
      <c r="T190" s="15" t="s">
        <v>40</v>
      </c>
      <c r="U190" s="15" t="s">
        <v>40</v>
      </c>
      <c r="V190" s="15" t="s">
        <v>40</v>
      </c>
      <c r="W190" s="15" t="s">
        <v>40</v>
      </c>
      <c r="X190" s="15" t="s">
        <v>40</v>
      </c>
      <c r="Y190" s="15" t="s">
        <v>40</v>
      </c>
      <c r="Z190" s="15" t="s">
        <v>40</v>
      </c>
      <c r="AA190" s="15" t="s">
        <v>40</v>
      </c>
      <c r="AB190" s="15" t="s">
        <v>40</v>
      </c>
      <c r="AC190" s="15" t="s">
        <v>40</v>
      </c>
      <c r="AD190" s="15" t="s">
        <v>40</v>
      </c>
      <c r="AE190" s="15" t="s">
        <v>40</v>
      </c>
      <c r="AF190" s="15" t="s">
        <v>40</v>
      </c>
      <c r="AG190" s="15" t="s">
        <v>40</v>
      </c>
      <c r="AH190" s="15" t="s">
        <v>40</v>
      </c>
      <c r="AI190" s="15" t="s">
        <v>40</v>
      </c>
      <c r="AJ190" s="15" t="s">
        <v>40</v>
      </c>
      <c r="AK190" s="15" t="s">
        <v>40</v>
      </c>
      <c r="AL190" s="15" t="s">
        <v>40</v>
      </c>
      <c r="AM190" s="15" t="s">
        <v>40</v>
      </c>
      <c r="AN190" s="15" t="s">
        <v>40</v>
      </c>
      <c r="AO190" s="15" t="s">
        <v>40</v>
      </c>
      <c r="AP190" s="15" t="s">
        <v>40</v>
      </c>
      <c r="AQ190" s="15" t="s">
        <v>40</v>
      </c>
      <c r="AR190" s="15" t="s">
        <v>40</v>
      </c>
      <c r="AS190" s="15" t="s">
        <v>40</v>
      </c>
      <c r="AT190" s="15" t="s">
        <v>40</v>
      </c>
      <c r="AU190" s="15" t="s">
        <v>127</v>
      </c>
      <c r="AV190" s="15" t="s">
        <v>128</v>
      </c>
      <c r="AW190" s="15" t="s">
        <v>40</v>
      </c>
      <c r="AX190" s="16"/>
    </row>
    <row r="191" spans="1:50" ht="15.75" customHeight="1" x14ac:dyDescent="0.25">
      <c r="A191" s="14" t="s">
        <v>322</v>
      </c>
      <c r="B191" s="15" t="s">
        <v>40</v>
      </c>
      <c r="C191" s="15" t="s">
        <v>40</v>
      </c>
      <c r="D191" s="15" t="s">
        <v>40</v>
      </c>
      <c r="E191" s="15" t="s">
        <v>40</v>
      </c>
      <c r="F191" s="15" t="s">
        <v>40</v>
      </c>
      <c r="G191" s="15" t="s">
        <v>40</v>
      </c>
      <c r="H191" s="15" t="s">
        <v>40</v>
      </c>
      <c r="I191" s="15" t="s">
        <v>40</v>
      </c>
      <c r="J191" s="15" t="s">
        <v>40</v>
      </c>
      <c r="K191" s="15" t="s">
        <v>40</v>
      </c>
      <c r="L191" s="15" t="s">
        <v>40</v>
      </c>
      <c r="M191" s="15" t="s">
        <v>40</v>
      </c>
      <c r="N191" s="15" t="s">
        <v>40</v>
      </c>
      <c r="O191" s="15" t="s">
        <v>40</v>
      </c>
      <c r="P191" s="15" t="s">
        <v>40</v>
      </c>
      <c r="Q191" s="15" t="s">
        <v>40</v>
      </c>
      <c r="R191" s="15" t="s">
        <v>40</v>
      </c>
      <c r="S191" s="15" t="s">
        <v>40</v>
      </c>
      <c r="T191" s="15" t="s">
        <v>40</v>
      </c>
      <c r="U191" s="15" t="s">
        <v>40</v>
      </c>
      <c r="V191" s="15" t="s">
        <v>40</v>
      </c>
      <c r="W191" s="15" t="s">
        <v>40</v>
      </c>
      <c r="X191" s="15" t="s">
        <v>40</v>
      </c>
      <c r="Y191" s="15" t="s">
        <v>40</v>
      </c>
      <c r="Z191" s="15" t="s">
        <v>40</v>
      </c>
      <c r="AA191" s="15" t="s">
        <v>40</v>
      </c>
      <c r="AB191" s="15" t="s">
        <v>40</v>
      </c>
      <c r="AC191" s="15" t="s">
        <v>40</v>
      </c>
      <c r="AD191" s="15" t="s">
        <v>40</v>
      </c>
      <c r="AE191" s="15" t="s">
        <v>40</v>
      </c>
      <c r="AF191" s="15" t="s">
        <v>40</v>
      </c>
      <c r="AG191" s="15" t="s">
        <v>40</v>
      </c>
      <c r="AH191" s="15" t="s">
        <v>40</v>
      </c>
      <c r="AI191" s="15" t="s">
        <v>40</v>
      </c>
      <c r="AJ191" s="15" t="s">
        <v>40</v>
      </c>
      <c r="AK191" s="15" t="s">
        <v>40</v>
      </c>
      <c r="AL191" s="15" t="s">
        <v>40</v>
      </c>
      <c r="AM191" s="15" t="s">
        <v>40</v>
      </c>
      <c r="AN191" s="15" t="s">
        <v>40</v>
      </c>
      <c r="AO191" s="15" t="s">
        <v>40</v>
      </c>
      <c r="AP191" s="15" t="s">
        <v>40</v>
      </c>
      <c r="AQ191" s="15" t="s">
        <v>40</v>
      </c>
      <c r="AR191" s="15" t="s">
        <v>40</v>
      </c>
      <c r="AS191" s="15" t="s">
        <v>40</v>
      </c>
      <c r="AT191" s="15" t="s">
        <v>40</v>
      </c>
      <c r="AU191" s="15" t="s">
        <v>127</v>
      </c>
      <c r="AV191" s="15" t="s">
        <v>128</v>
      </c>
      <c r="AW191" s="15" t="s">
        <v>40</v>
      </c>
      <c r="AX191" s="16"/>
    </row>
    <row r="192" spans="1:50" ht="15.75" customHeight="1" x14ac:dyDescent="0.25">
      <c r="A192" s="14" t="s">
        <v>323</v>
      </c>
      <c r="B192" s="15" t="s">
        <v>40</v>
      </c>
      <c r="C192" s="15" t="s">
        <v>40</v>
      </c>
      <c r="D192" s="15" t="s">
        <v>40</v>
      </c>
      <c r="E192" s="15" t="s">
        <v>40</v>
      </c>
      <c r="F192" s="15" t="s">
        <v>40</v>
      </c>
      <c r="G192" s="15" t="s">
        <v>40</v>
      </c>
      <c r="H192" s="15" t="s">
        <v>40</v>
      </c>
      <c r="I192" s="15" t="s">
        <v>40</v>
      </c>
      <c r="J192" s="15" t="s">
        <v>40</v>
      </c>
      <c r="K192" s="15" t="s">
        <v>40</v>
      </c>
      <c r="L192" s="15" t="s">
        <v>40</v>
      </c>
      <c r="M192" s="15" t="s">
        <v>40</v>
      </c>
      <c r="N192" s="15" t="s">
        <v>40</v>
      </c>
      <c r="O192" s="15" t="s">
        <v>40</v>
      </c>
      <c r="P192" s="15" t="s">
        <v>40</v>
      </c>
      <c r="Q192" s="15" t="s">
        <v>40</v>
      </c>
      <c r="R192" s="15" t="s">
        <v>40</v>
      </c>
      <c r="S192" s="15" t="s">
        <v>40</v>
      </c>
      <c r="T192" s="15" t="s">
        <v>40</v>
      </c>
      <c r="U192" s="15" t="s">
        <v>40</v>
      </c>
      <c r="V192" s="15" t="s">
        <v>40</v>
      </c>
      <c r="W192" s="15" t="s">
        <v>40</v>
      </c>
      <c r="X192" s="15" t="s">
        <v>40</v>
      </c>
      <c r="Y192" s="15" t="s">
        <v>40</v>
      </c>
      <c r="Z192" s="15" t="s">
        <v>40</v>
      </c>
      <c r="AA192" s="15" t="s">
        <v>40</v>
      </c>
      <c r="AB192" s="15" t="s">
        <v>40</v>
      </c>
      <c r="AC192" s="15" t="s">
        <v>40</v>
      </c>
      <c r="AD192" s="15" t="s">
        <v>40</v>
      </c>
      <c r="AE192" s="15" t="s">
        <v>40</v>
      </c>
      <c r="AF192" s="15" t="s">
        <v>40</v>
      </c>
      <c r="AG192" s="15" t="s">
        <v>40</v>
      </c>
      <c r="AH192" s="15" t="s">
        <v>40</v>
      </c>
      <c r="AI192" s="15" t="s">
        <v>40</v>
      </c>
      <c r="AJ192" s="15" t="s">
        <v>40</v>
      </c>
      <c r="AK192" s="15" t="s">
        <v>40</v>
      </c>
      <c r="AL192" s="15" t="s">
        <v>40</v>
      </c>
      <c r="AM192" s="15" t="s">
        <v>40</v>
      </c>
      <c r="AN192" s="15" t="s">
        <v>40</v>
      </c>
      <c r="AO192" s="15" t="s">
        <v>40</v>
      </c>
      <c r="AP192" s="15" t="s">
        <v>40</v>
      </c>
      <c r="AQ192" s="15" t="s">
        <v>40</v>
      </c>
      <c r="AR192" s="15" t="s">
        <v>40</v>
      </c>
      <c r="AS192" s="15" t="s">
        <v>40</v>
      </c>
      <c r="AT192" s="15" t="s">
        <v>40</v>
      </c>
      <c r="AU192" s="15" t="s">
        <v>40</v>
      </c>
      <c r="AV192" s="15" t="s">
        <v>128</v>
      </c>
      <c r="AW192" s="15" t="s">
        <v>40</v>
      </c>
      <c r="AX192" s="16"/>
    </row>
    <row r="193" spans="1:50" ht="15.75" customHeight="1" x14ac:dyDescent="0.25">
      <c r="A193" s="14" t="s">
        <v>324</v>
      </c>
      <c r="B193" s="15" t="s">
        <v>40</v>
      </c>
      <c r="C193" s="15" t="s">
        <v>40</v>
      </c>
      <c r="D193" s="15" t="s">
        <v>40</v>
      </c>
      <c r="E193" s="15" t="s">
        <v>40</v>
      </c>
      <c r="F193" s="15" t="s">
        <v>40</v>
      </c>
      <c r="G193" s="15" t="s">
        <v>40</v>
      </c>
      <c r="H193" s="15" t="s">
        <v>40</v>
      </c>
      <c r="I193" s="15" t="s">
        <v>40</v>
      </c>
      <c r="J193" s="15" t="s">
        <v>40</v>
      </c>
      <c r="K193" s="15" t="s">
        <v>40</v>
      </c>
      <c r="L193" s="15" t="s">
        <v>40</v>
      </c>
      <c r="M193" s="15" t="s">
        <v>40</v>
      </c>
      <c r="N193" s="15" t="s">
        <v>40</v>
      </c>
      <c r="O193" s="15" t="s">
        <v>40</v>
      </c>
      <c r="P193" s="15" t="s">
        <v>40</v>
      </c>
      <c r="Q193" s="15" t="s">
        <v>40</v>
      </c>
      <c r="R193" s="15" t="s">
        <v>40</v>
      </c>
      <c r="S193" s="15" t="s">
        <v>40</v>
      </c>
      <c r="T193" s="15" t="s">
        <v>40</v>
      </c>
      <c r="U193" s="15" t="s">
        <v>40</v>
      </c>
      <c r="V193" s="15" t="s">
        <v>40</v>
      </c>
      <c r="W193" s="15" t="s">
        <v>40</v>
      </c>
      <c r="X193" s="15" t="s">
        <v>40</v>
      </c>
      <c r="Y193" s="15" t="s">
        <v>40</v>
      </c>
      <c r="Z193" s="15" t="s">
        <v>40</v>
      </c>
      <c r="AA193" s="15" t="s">
        <v>40</v>
      </c>
      <c r="AB193" s="15" t="s">
        <v>40</v>
      </c>
      <c r="AC193" s="15" t="s">
        <v>40</v>
      </c>
      <c r="AD193" s="15" t="s">
        <v>40</v>
      </c>
      <c r="AE193" s="15" t="s">
        <v>40</v>
      </c>
      <c r="AF193" s="15" t="s">
        <v>40</v>
      </c>
      <c r="AG193" s="15" t="s">
        <v>40</v>
      </c>
      <c r="AH193" s="15" t="s">
        <v>40</v>
      </c>
      <c r="AI193" s="15" t="s">
        <v>40</v>
      </c>
      <c r="AJ193" s="15" t="s">
        <v>40</v>
      </c>
      <c r="AK193" s="15" t="s">
        <v>40</v>
      </c>
      <c r="AL193" s="15" t="s">
        <v>40</v>
      </c>
      <c r="AM193" s="15" t="s">
        <v>40</v>
      </c>
      <c r="AN193" s="15" t="s">
        <v>40</v>
      </c>
      <c r="AO193" s="15" t="s">
        <v>40</v>
      </c>
      <c r="AP193" s="15" t="s">
        <v>40</v>
      </c>
      <c r="AQ193" s="15" t="s">
        <v>40</v>
      </c>
      <c r="AR193" s="15" t="s">
        <v>40</v>
      </c>
      <c r="AS193" s="15" t="s">
        <v>40</v>
      </c>
      <c r="AT193" s="15" t="s">
        <v>40</v>
      </c>
      <c r="AU193" s="15" t="s">
        <v>127</v>
      </c>
      <c r="AV193" s="15" t="s">
        <v>128</v>
      </c>
      <c r="AW193" s="15" t="s">
        <v>40</v>
      </c>
      <c r="AX193" s="16"/>
    </row>
    <row r="194" spans="1:50" ht="15.75" customHeight="1" x14ac:dyDescent="0.25">
      <c r="A194" s="14" t="s">
        <v>325</v>
      </c>
      <c r="B194" s="15" t="s">
        <v>40</v>
      </c>
      <c r="C194" s="15" t="s">
        <v>40</v>
      </c>
      <c r="D194" s="15" t="s">
        <v>40</v>
      </c>
      <c r="E194" s="15" t="s">
        <v>40</v>
      </c>
      <c r="F194" s="15" t="s">
        <v>40</v>
      </c>
      <c r="G194" s="15" t="s">
        <v>40</v>
      </c>
      <c r="H194" s="15" t="s">
        <v>40</v>
      </c>
      <c r="I194" s="15" t="s">
        <v>40</v>
      </c>
      <c r="J194" s="15" t="s">
        <v>40</v>
      </c>
      <c r="K194" s="15" t="s">
        <v>40</v>
      </c>
      <c r="L194" s="15" t="s">
        <v>40</v>
      </c>
      <c r="M194" s="15" t="s">
        <v>40</v>
      </c>
      <c r="N194" s="15" t="s">
        <v>40</v>
      </c>
      <c r="O194" s="15" t="s">
        <v>40</v>
      </c>
      <c r="P194" s="15" t="s">
        <v>40</v>
      </c>
      <c r="Q194" s="15" t="s">
        <v>40</v>
      </c>
      <c r="R194" s="15" t="s">
        <v>40</v>
      </c>
      <c r="S194" s="15" t="s">
        <v>40</v>
      </c>
      <c r="T194" s="15" t="s">
        <v>40</v>
      </c>
      <c r="U194" s="15" t="s">
        <v>40</v>
      </c>
      <c r="V194" s="15" t="s">
        <v>40</v>
      </c>
      <c r="W194" s="15" t="s">
        <v>40</v>
      </c>
      <c r="X194" s="15" t="s">
        <v>40</v>
      </c>
      <c r="Y194" s="15" t="s">
        <v>40</v>
      </c>
      <c r="Z194" s="15" t="s">
        <v>40</v>
      </c>
      <c r="AA194" s="15" t="s">
        <v>40</v>
      </c>
      <c r="AB194" s="15" t="s">
        <v>40</v>
      </c>
      <c r="AC194" s="15" t="s">
        <v>40</v>
      </c>
      <c r="AD194" s="15" t="s">
        <v>40</v>
      </c>
      <c r="AE194" s="15" t="s">
        <v>40</v>
      </c>
      <c r="AF194" s="15" t="s">
        <v>40</v>
      </c>
      <c r="AG194" s="15" t="s">
        <v>40</v>
      </c>
      <c r="AH194" s="15" t="s">
        <v>40</v>
      </c>
      <c r="AI194" s="15" t="s">
        <v>40</v>
      </c>
      <c r="AJ194" s="15" t="s">
        <v>40</v>
      </c>
      <c r="AK194" s="15" t="s">
        <v>40</v>
      </c>
      <c r="AL194" s="15" t="s">
        <v>40</v>
      </c>
      <c r="AM194" s="15" t="s">
        <v>40</v>
      </c>
      <c r="AN194" s="15" t="s">
        <v>40</v>
      </c>
      <c r="AO194" s="15" t="s">
        <v>40</v>
      </c>
      <c r="AP194" s="15" t="s">
        <v>40</v>
      </c>
      <c r="AQ194" s="15" t="s">
        <v>40</v>
      </c>
      <c r="AR194" s="15" t="s">
        <v>40</v>
      </c>
      <c r="AS194" s="15" t="s">
        <v>40</v>
      </c>
      <c r="AT194" s="15" t="s">
        <v>40</v>
      </c>
      <c r="AU194" s="15" t="s">
        <v>40</v>
      </c>
      <c r="AV194" s="15" t="s">
        <v>128</v>
      </c>
      <c r="AW194" s="15" t="s">
        <v>40</v>
      </c>
      <c r="AX194" s="16"/>
    </row>
    <row r="195" spans="1:50" ht="15.75" customHeight="1" x14ac:dyDescent="0.25">
      <c r="A195" s="14" t="s">
        <v>326</v>
      </c>
      <c r="B195" s="15" t="s">
        <v>40</v>
      </c>
      <c r="C195" s="15" t="s">
        <v>40</v>
      </c>
      <c r="D195" s="15" t="s">
        <v>40</v>
      </c>
      <c r="E195" s="15" t="s">
        <v>40</v>
      </c>
      <c r="F195" s="15" t="s">
        <v>40</v>
      </c>
      <c r="G195" s="15" t="s">
        <v>40</v>
      </c>
      <c r="H195" s="15" t="s">
        <v>40</v>
      </c>
      <c r="I195" s="15" t="s">
        <v>40</v>
      </c>
      <c r="J195" s="15" t="s">
        <v>40</v>
      </c>
      <c r="K195" s="15" t="s">
        <v>40</v>
      </c>
      <c r="L195" s="15" t="s">
        <v>40</v>
      </c>
      <c r="M195" s="15" t="s">
        <v>40</v>
      </c>
      <c r="N195" s="15" t="s">
        <v>40</v>
      </c>
      <c r="O195" s="15" t="s">
        <v>40</v>
      </c>
      <c r="P195" s="15" t="s">
        <v>40</v>
      </c>
      <c r="Q195" s="15" t="s">
        <v>40</v>
      </c>
      <c r="R195" s="15" t="s">
        <v>40</v>
      </c>
      <c r="S195" s="15" t="s">
        <v>40</v>
      </c>
      <c r="T195" s="15" t="s">
        <v>40</v>
      </c>
      <c r="U195" s="15" t="s">
        <v>40</v>
      </c>
      <c r="V195" s="15" t="s">
        <v>40</v>
      </c>
      <c r="W195" s="15" t="s">
        <v>40</v>
      </c>
      <c r="X195" s="15" t="s">
        <v>40</v>
      </c>
      <c r="Y195" s="15" t="s">
        <v>40</v>
      </c>
      <c r="Z195" s="15" t="s">
        <v>40</v>
      </c>
      <c r="AA195" s="15" t="s">
        <v>40</v>
      </c>
      <c r="AB195" s="15" t="s">
        <v>40</v>
      </c>
      <c r="AC195" s="15" t="s">
        <v>40</v>
      </c>
      <c r="AD195" s="15" t="s">
        <v>40</v>
      </c>
      <c r="AE195" s="15" t="s">
        <v>40</v>
      </c>
      <c r="AF195" s="15" t="s">
        <v>40</v>
      </c>
      <c r="AG195" s="15" t="s">
        <v>40</v>
      </c>
      <c r="AH195" s="15" t="s">
        <v>40</v>
      </c>
      <c r="AI195" s="15" t="s">
        <v>40</v>
      </c>
      <c r="AJ195" s="15" t="s">
        <v>40</v>
      </c>
      <c r="AK195" s="15" t="s">
        <v>40</v>
      </c>
      <c r="AL195" s="15" t="s">
        <v>40</v>
      </c>
      <c r="AM195" s="15" t="s">
        <v>40</v>
      </c>
      <c r="AN195" s="15" t="s">
        <v>40</v>
      </c>
      <c r="AO195" s="15" t="s">
        <v>40</v>
      </c>
      <c r="AP195" s="15" t="s">
        <v>40</v>
      </c>
      <c r="AQ195" s="15" t="s">
        <v>40</v>
      </c>
      <c r="AR195" s="15" t="s">
        <v>40</v>
      </c>
      <c r="AS195" s="15" t="s">
        <v>40</v>
      </c>
      <c r="AT195" s="15" t="s">
        <v>40</v>
      </c>
      <c r="AU195" s="15" t="s">
        <v>40</v>
      </c>
      <c r="AV195" s="15" t="s">
        <v>128</v>
      </c>
      <c r="AW195" s="15" t="s">
        <v>40</v>
      </c>
      <c r="AX195" s="16"/>
    </row>
    <row r="196" spans="1:50" ht="15.75" customHeight="1" x14ac:dyDescent="0.25">
      <c r="A196" s="14" t="s">
        <v>327</v>
      </c>
      <c r="B196" s="15" t="s">
        <v>40</v>
      </c>
      <c r="C196" s="15" t="s">
        <v>40</v>
      </c>
      <c r="D196" s="15" t="s">
        <v>40</v>
      </c>
      <c r="E196" s="15" t="s">
        <v>40</v>
      </c>
      <c r="F196" s="15" t="s">
        <v>40</v>
      </c>
      <c r="G196" s="15" t="s">
        <v>40</v>
      </c>
      <c r="H196" s="15" t="s">
        <v>40</v>
      </c>
      <c r="I196" s="15" t="s">
        <v>40</v>
      </c>
      <c r="J196" s="15" t="s">
        <v>40</v>
      </c>
      <c r="K196" s="15" t="s">
        <v>40</v>
      </c>
      <c r="L196" s="15" t="s">
        <v>40</v>
      </c>
      <c r="M196" s="15" t="s">
        <v>40</v>
      </c>
      <c r="N196" s="15" t="s">
        <v>40</v>
      </c>
      <c r="O196" s="15" t="s">
        <v>40</v>
      </c>
      <c r="P196" s="15" t="s">
        <v>40</v>
      </c>
      <c r="Q196" s="15" t="s">
        <v>40</v>
      </c>
      <c r="R196" s="15" t="s">
        <v>40</v>
      </c>
      <c r="S196" s="15" t="s">
        <v>40</v>
      </c>
      <c r="T196" s="15" t="s">
        <v>40</v>
      </c>
      <c r="U196" s="15" t="s">
        <v>40</v>
      </c>
      <c r="V196" s="15" t="s">
        <v>40</v>
      </c>
      <c r="W196" s="15" t="s">
        <v>40</v>
      </c>
      <c r="X196" s="15" t="s">
        <v>40</v>
      </c>
      <c r="Y196" s="15" t="s">
        <v>40</v>
      </c>
      <c r="Z196" s="15" t="s">
        <v>40</v>
      </c>
      <c r="AA196" s="15" t="s">
        <v>40</v>
      </c>
      <c r="AB196" s="15" t="s">
        <v>40</v>
      </c>
      <c r="AC196" s="15" t="s">
        <v>40</v>
      </c>
      <c r="AD196" s="15" t="s">
        <v>40</v>
      </c>
      <c r="AE196" s="15" t="s">
        <v>40</v>
      </c>
      <c r="AF196" s="15" t="s">
        <v>40</v>
      </c>
      <c r="AG196" s="15" t="s">
        <v>40</v>
      </c>
      <c r="AH196" s="15" t="s">
        <v>40</v>
      </c>
      <c r="AI196" s="15" t="s">
        <v>40</v>
      </c>
      <c r="AJ196" s="15" t="s">
        <v>40</v>
      </c>
      <c r="AK196" s="15" t="s">
        <v>40</v>
      </c>
      <c r="AL196" s="15" t="s">
        <v>40</v>
      </c>
      <c r="AM196" s="15" t="s">
        <v>40</v>
      </c>
      <c r="AN196" s="15" t="s">
        <v>40</v>
      </c>
      <c r="AO196" s="15" t="s">
        <v>40</v>
      </c>
      <c r="AP196" s="15" t="s">
        <v>40</v>
      </c>
      <c r="AQ196" s="15" t="s">
        <v>40</v>
      </c>
      <c r="AR196" s="15" t="s">
        <v>40</v>
      </c>
      <c r="AS196" s="15" t="s">
        <v>40</v>
      </c>
      <c r="AT196" s="15" t="s">
        <v>40</v>
      </c>
      <c r="AU196" s="15" t="s">
        <v>40</v>
      </c>
      <c r="AV196" s="15" t="s">
        <v>128</v>
      </c>
      <c r="AW196" s="15" t="s">
        <v>40</v>
      </c>
      <c r="AX196" s="16"/>
    </row>
    <row r="197" spans="1:50" ht="15.75" customHeight="1" x14ac:dyDescent="0.25">
      <c r="A197" s="14" t="s">
        <v>328</v>
      </c>
      <c r="B197" s="15" t="s">
        <v>40</v>
      </c>
      <c r="C197" s="15" t="s">
        <v>40</v>
      </c>
      <c r="D197" s="15" t="s">
        <v>40</v>
      </c>
      <c r="E197" s="15" t="s">
        <v>40</v>
      </c>
      <c r="F197" s="15" t="s">
        <v>40</v>
      </c>
      <c r="G197" s="15" t="s">
        <v>40</v>
      </c>
      <c r="H197" s="15" t="s">
        <v>40</v>
      </c>
      <c r="I197" s="15" t="s">
        <v>40</v>
      </c>
      <c r="J197" s="15" t="s">
        <v>40</v>
      </c>
      <c r="K197" s="15" t="s">
        <v>40</v>
      </c>
      <c r="L197" s="15" t="s">
        <v>40</v>
      </c>
      <c r="M197" s="15" t="s">
        <v>40</v>
      </c>
      <c r="N197" s="15" t="s">
        <v>40</v>
      </c>
      <c r="O197" s="15" t="s">
        <v>40</v>
      </c>
      <c r="P197" s="15" t="s">
        <v>40</v>
      </c>
      <c r="Q197" s="15" t="s">
        <v>40</v>
      </c>
      <c r="R197" s="15" t="s">
        <v>40</v>
      </c>
      <c r="S197" s="15" t="s">
        <v>40</v>
      </c>
      <c r="T197" s="15" t="s">
        <v>40</v>
      </c>
      <c r="U197" s="15" t="s">
        <v>40</v>
      </c>
      <c r="V197" s="15" t="s">
        <v>40</v>
      </c>
      <c r="W197" s="15" t="s">
        <v>40</v>
      </c>
      <c r="X197" s="15" t="s">
        <v>40</v>
      </c>
      <c r="Y197" s="15" t="s">
        <v>40</v>
      </c>
      <c r="Z197" s="15" t="s">
        <v>40</v>
      </c>
      <c r="AA197" s="15" t="s">
        <v>40</v>
      </c>
      <c r="AB197" s="15" t="s">
        <v>40</v>
      </c>
      <c r="AC197" s="15" t="s">
        <v>40</v>
      </c>
      <c r="AD197" s="15" t="s">
        <v>40</v>
      </c>
      <c r="AE197" s="15" t="s">
        <v>40</v>
      </c>
      <c r="AF197" s="15" t="s">
        <v>40</v>
      </c>
      <c r="AG197" s="15" t="s">
        <v>40</v>
      </c>
      <c r="AH197" s="15" t="s">
        <v>40</v>
      </c>
      <c r="AI197" s="15" t="s">
        <v>40</v>
      </c>
      <c r="AJ197" s="15" t="s">
        <v>40</v>
      </c>
      <c r="AK197" s="15" t="s">
        <v>124</v>
      </c>
      <c r="AL197" s="15" t="s">
        <v>40</v>
      </c>
      <c r="AM197" s="15" t="s">
        <v>40</v>
      </c>
      <c r="AN197" s="15" t="s">
        <v>40</v>
      </c>
      <c r="AO197" s="15" t="s">
        <v>40</v>
      </c>
      <c r="AP197" s="15" t="s">
        <v>40</v>
      </c>
      <c r="AQ197" s="15" t="s">
        <v>40</v>
      </c>
      <c r="AR197" s="15" t="s">
        <v>40</v>
      </c>
      <c r="AS197" s="15" t="s">
        <v>40</v>
      </c>
      <c r="AT197" s="15" t="s">
        <v>40</v>
      </c>
      <c r="AU197" s="15" t="s">
        <v>127</v>
      </c>
      <c r="AV197" s="15" t="s">
        <v>128</v>
      </c>
      <c r="AW197" s="15" t="s">
        <v>40</v>
      </c>
      <c r="AX197" s="16"/>
    </row>
    <row r="198" spans="1:50" ht="15.75" customHeight="1" x14ac:dyDescent="0.25">
      <c r="A198" s="14" t="s">
        <v>329</v>
      </c>
      <c r="B198" s="15" t="s">
        <v>40</v>
      </c>
      <c r="C198" s="15" t="s">
        <v>40</v>
      </c>
      <c r="D198" s="15" t="s">
        <v>40</v>
      </c>
      <c r="E198" s="15" t="s">
        <v>40</v>
      </c>
      <c r="F198" s="15" t="s">
        <v>40</v>
      </c>
      <c r="G198" s="15" t="s">
        <v>40</v>
      </c>
      <c r="H198" s="15" t="s">
        <v>40</v>
      </c>
      <c r="I198" s="15" t="s">
        <v>40</v>
      </c>
      <c r="J198" s="15" t="s">
        <v>40</v>
      </c>
      <c r="K198" s="15" t="s">
        <v>40</v>
      </c>
      <c r="L198" s="15" t="s">
        <v>40</v>
      </c>
      <c r="M198" s="15" t="s">
        <v>40</v>
      </c>
      <c r="N198" s="15" t="s">
        <v>40</v>
      </c>
      <c r="O198" s="15" t="s">
        <v>40</v>
      </c>
      <c r="P198" s="15" t="s">
        <v>40</v>
      </c>
      <c r="Q198" s="15" t="s">
        <v>40</v>
      </c>
      <c r="R198" s="15" t="s">
        <v>40</v>
      </c>
      <c r="S198" s="15" t="s">
        <v>40</v>
      </c>
      <c r="T198" s="15" t="s">
        <v>40</v>
      </c>
      <c r="U198" s="15" t="s">
        <v>40</v>
      </c>
      <c r="V198" s="15" t="s">
        <v>40</v>
      </c>
      <c r="W198" s="15" t="s">
        <v>40</v>
      </c>
      <c r="X198" s="15" t="s">
        <v>40</v>
      </c>
      <c r="Y198" s="15" t="s">
        <v>40</v>
      </c>
      <c r="Z198" s="15" t="s">
        <v>40</v>
      </c>
      <c r="AA198" s="15" t="s">
        <v>40</v>
      </c>
      <c r="AB198" s="15" t="s">
        <v>40</v>
      </c>
      <c r="AC198" s="15" t="s">
        <v>40</v>
      </c>
      <c r="AD198" s="15" t="s">
        <v>40</v>
      </c>
      <c r="AE198" s="15" t="s">
        <v>40</v>
      </c>
      <c r="AF198" s="15" t="s">
        <v>40</v>
      </c>
      <c r="AG198" s="15" t="s">
        <v>40</v>
      </c>
      <c r="AH198" s="15" t="s">
        <v>40</v>
      </c>
      <c r="AI198" s="15" t="s">
        <v>40</v>
      </c>
      <c r="AJ198" s="15" t="s">
        <v>40</v>
      </c>
      <c r="AK198" s="15" t="s">
        <v>124</v>
      </c>
      <c r="AL198" s="15" t="s">
        <v>40</v>
      </c>
      <c r="AM198" s="15" t="s">
        <v>40</v>
      </c>
      <c r="AN198" s="15" t="s">
        <v>40</v>
      </c>
      <c r="AO198" s="15" t="s">
        <v>40</v>
      </c>
      <c r="AP198" s="15" t="s">
        <v>40</v>
      </c>
      <c r="AQ198" s="15" t="s">
        <v>40</v>
      </c>
      <c r="AR198" s="15" t="s">
        <v>40</v>
      </c>
      <c r="AS198" s="15" t="s">
        <v>40</v>
      </c>
      <c r="AT198" s="15" t="s">
        <v>40</v>
      </c>
      <c r="AU198" s="15" t="s">
        <v>127</v>
      </c>
      <c r="AV198" s="15" t="s">
        <v>128</v>
      </c>
      <c r="AW198" s="15" t="s">
        <v>40</v>
      </c>
      <c r="AX198" s="16"/>
    </row>
    <row r="199" spans="1:50" ht="15.75" customHeight="1" x14ac:dyDescent="0.25">
      <c r="A199" s="14" t="s">
        <v>330</v>
      </c>
      <c r="B199" s="15" t="s">
        <v>40</v>
      </c>
      <c r="C199" s="15" t="s">
        <v>40</v>
      </c>
      <c r="D199" s="15" t="s">
        <v>40</v>
      </c>
      <c r="E199" s="15" t="s">
        <v>40</v>
      </c>
      <c r="F199" s="15" t="s">
        <v>40</v>
      </c>
      <c r="G199" s="15" t="s">
        <v>40</v>
      </c>
      <c r="H199" s="15" t="s">
        <v>40</v>
      </c>
      <c r="I199" s="15" t="s">
        <v>40</v>
      </c>
      <c r="J199" s="15" t="s">
        <v>40</v>
      </c>
      <c r="K199" s="15" t="s">
        <v>40</v>
      </c>
      <c r="L199" s="15" t="s">
        <v>40</v>
      </c>
      <c r="M199" s="15" t="s">
        <v>40</v>
      </c>
      <c r="N199" s="15" t="s">
        <v>40</v>
      </c>
      <c r="O199" s="15" t="s">
        <v>40</v>
      </c>
      <c r="P199" s="15" t="s">
        <v>40</v>
      </c>
      <c r="Q199" s="15" t="s">
        <v>40</v>
      </c>
      <c r="R199" s="15" t="s">
        <v>40</v>
      </c>
      <c r="S199" s="15" t="s">
        <v>40</v>
      </c>
      <c r="T199" s="15" t="s">
        <v>40</v>
      </c>
      <c r="U199" s="15" t="s">
        <v>40</v>
      </c>
      <c r="V199" s="15" t="s">
        <v>40</v>
      </c>
      <c r="W199" s="15" t="s">
        <v>40</v>
      </c>
      <c r="X199" s="15" t="s">
        <v>40</v>
      </c>
      <c r="Y199" s="15" t="s">
        <v>40</v>
      </c>
      <c r="Z199" s="15" t="s">
        <v>40</v>
      </c>
      <c r="AA199" s="15" t="s">
        <v>40</v>
      </c>
      <c r="AB199" s="15" t="s">
        <v>40</v>
      </c>
      <c r="AC199" s="15" t="s">
        <v>40</v>
      </c>
      <c r="AD199" s="15" t="s">
        <v>40</v>
      </c>
      <c r="AE199" s="15" t="s">
        <v>40</v>
      </c>
      <c r="AF199" s="15" t="s">
        <v>40</v>
      </c>
      <c r="AG199" s="15" t="s">
        <v>40</v>
      </c>
      <c r="AH199" s="15" t="s">
        <v>40</v>
      </c>
      <c r="AI199" s="15" t="s">
        <v>40</v>
      </c>
      <c r="AJ199" s="15" t="s">
        <v>40</v>
      </c>
      <c r="AK199" s="15" t="s">
        <v>40</v>
      </c>
      <c r="AL199" s="15" t="s">
        <v>40</v>
      </c>
      <c r="AM199" s="15" t="s">
        <v>40</v>
      </c>
      <c r="AN199" s="15" t="s">
        <v>40</v>
      </c>
      <c r="AO199" s="15" t="s">
        <v>40</v>
      </c>
      <c r="AP199" s="15" t="s">
        <v>40</v>
      </c>
      <c r="AQ199" s="15" t="s">
        <v>40</v>
      </c>
      <c r="AR199" s="15" t="s">
        <v>40</v>
      </c>
      <c r="AS199" s="15" t="s">
        <v>40</v>
      </c>
      <c r="AT199" s="15" t="s">
        <v>40</v>
      </c>
      <c r="AU199" s="15" t="s">
        <v>40</v>
      </c>
      <c r="AV199" s="15" t="s">
        <v>128</v>
      </c>
      <c r="AW199" s="15" t="s">
        <v>40</v>
      </c>
      <c r="AX199" s="16"/>
    </row>
    <row r="200" spans="1:50" ht="15.75" customHeight="1" x14ac:dyDescent="0.25">
      <c r="A200" s="14" t="s">
        <v>331</v>
      </c>
      <c r="B200" s="15" t="s">
        <v>40</v>
      </c>
      <c r="C200" s="15" t="s">
        <v>40</v>
      </c>
      <c r="D200" s="15" t="s">
        <v>40</v>
      </c>
      <c r="E200" s="15" t="s">
        <v>40</v>
      </c>
      <c r="F200" s="15" t="s">
        <v>40</v>
      </c>
      <c r="G200" s="15" t="s">
        <v>40</v>
      </c>
      <c r="H200" s="15" t="s">
        <v>40</v>
      </c>
      <c r="I200" s="15" t="s">
        <v>40</v>
      </c>
      <c r="J200" s="15" t="s">
        <v>40</v>
      </c>
      <c r="K200" s="15" t="s">
        <v>40</v>
      </c>
      <c r="L200" s="15" t="s">
        <v>40</v>
      </c>
      <c r="M200" s="15" t="s">
        <v>40</v>
      </c>
      <c r="N200" s="15" t="s">
        <v>40</v>
      </c>
      <c r="O200" s="15" t="s">
        <v>40</v>
      </c>
      <c r="P200" s="15" t="s">
        <v>40</v>
      </c>
      <c r="Q200" s="15" t="s">
        <v>40</v>
      </c>
      <c r="R200" s="15" t="s">
        <v>40</v>
      </c>
      <c r="S200" s="15" t="s">
        <v>40</v>
      </c>
      <c r="T200" s="15" t="s">
        <v>40</v>
      </c>
      <c r="U200" s="15" t="s">
        <v>40</v>
      </c>
      <c r="V200" s="15" t="s">
        <v>40</v>
      </c>
      <c r="W200" s="15" t="s">
        <v>40</v>
      </c>
      <c r="X200" s="15" t="s">
        <v>40</v>
      </c>
      <c r="Y200" s="15" t="s">
        <v>40</v>
      </c>
      <c r="Z200" s="15" t="s">
        <v>40</v>
      </c>
      <c r="AA200" s="15" t="s">
        <v>40</v>
      </c>
      <c r="AB200" s="15" t="s">
        <v>40</v>
      </c>
      <c r="AC200" s="15" t="s">
        <v>40</v>
      </c>
      <c r="AD200" s="15" t="s">
        <v>40</v>
      </c>
      <c r="AE200" s="15" t="s">
        <v>40</v>
      </c>
      <c r="AF200" s="15" t="s">
        <v>40</v>
      </c>
      <c r="AG200" s="15" t="s">
        <v>40</v>
      </c>
      <c r="AH200" s="15" t="s">
        <v>40</v>
      </c>
      <c r="AI200" s="15" t="s">
        <v>40</v>
      </c>
      <c r="AJ200" s="15" t="s">
        <v>40</v>
      </c>
      <c r="AK200" s="15" t="s">
        <v>40</v>
      </c>
      <c r="AL200" s="15" t="s">
        <v>40</v>
      </c>
      <c r="AM200" s="15" t="s">
        <v>40</v>
      </c>
      <c r="AN200" s="15" t="s">
        <v>40</v>
      </c>
      <c r="AO200" s="15" t="s">
        <v>40</v>
      </c>
      <c r="AP200" s="15" t="s">
        <v>40</v>
      </c>
      <c r="AQ200" s="15" t="s">
        <v>40</v>
      </c>
      <c r="AR200" s="15" t="s">
        <v>40</v>
      </c>
      <c r="AS200" s="15" t="s">
        <v>40</v>
      </c>
      <c r="AT200" s="15" t="s">
        <v>40</v>
      </c>
      <c r="AU200" s="15" t="s">
        <v>40</v>
      </c>
      <c r="AV200" s="15" t="s">
        <v>128</v>
      </c>
      <c r="AW200" s="15" t="s">
        <v>40</v>
      </c>
      <c r="AX200" s="16"/>
    </row>
    <row r="201" spans="1:50" ht="15.75" customHeight="1" x14ac:dyDescent="0.25">
      <c r="A201" s="14" t="s">
        <v>332</v>
      </c>
      <c r="B201" s="15" t="s">
        <v>40</v>
      </c>
      <c r="C201" s="15" t="s">
        <v>40</v>
      </c>
      <c r="D201" s="15" t="s">
        <v>40</v>
      </c>
      <c r="E201" s="15" t="s">
        <v>40</v>
      </c>
      <c r="F201" s="15" t="s">
        <v>40</v>
      </c>
      <c r="G201" s="15" t="s">
        <v>40</v>
      </c>
      <c r="H201" s="15" t="s">
        <v>40</v>
      </c>
      <c r="I201" s="15" t="s">
        <v>40</v>
      </c>
      <c r="J201" s="15" t="s">
        <v>40</v>
      </c>
      <c r="K201" s="15" t="s">
        <v>40</v>
      </c>
      <c r="L201" s="15" t="s">
        <v>40</v>
      </c>
      <c r="M201" s="15" t="s">
        <v>40</v>
      </c>
      <c r="N201" s="15" t="s">
        <v>40</v>
      </c>
      <c r="O201" s="15" t="s">
        <v>40</v>
      </c>
      <c r="P201" s="15" t="s">
        <v>40</v>
      </c>
      <c r="Q201" s="15" t="s">
        <v>40</v>
      </c>
      <c r="R201" s="15" t="s">
        <v>40</v>
      </c>
      <c r="S201" s="15" t="s">
        <v>40</v>
      </c>
      <c r="T201" s="15" t="s">
        <v>40</v>
      </c>
      <c r="U201" s="15" t="s">
        <v>40</v>
      </c>
      <c r="V201" s="15" t="s">
        <v>40</v>
      </c>
      <c r="W201" s="15" t="s">
        <v>40</v>
      </c>
      <c r="X201" s="15" t="s">
        <v>40</v>
      </c>
      <c r="Y201" s="15" t="s">
        <v>40</v>
      </c>
      <c r="Z201" s="15" t="s">
        <v>40</v>
      </c>
      <c r="AA201" s="15" t="s">
        <v>40</v>
      </c>
      <c r="AB201" s="15" t="s">
        <v>40</v>
      </c>
      <c r="AC201" s="15" t="s">
        <v>40</v>
      </c>
      <c r="AD201" s="15" t="s">
        <v>40</v>
      </c>
      <c r="AE201" s="15" t="s">
        <v>40</v>
      </c>
      <c r="AF201" s="15" t="s">
        <v>40</v>
      </c>
      <c r="AG201" s="15" t="s">
        <v>40</v>
      </c>
      <c r="AH201" s="15" t="s">
        <v>40</v>
      </c>
      <c r="AI201" s="15" t="s">
        <v>40</v>
      </c>
      <c r="AJ201" s="15" t="s">
        <v>40</v>
      </c>
      <c r="AK201" s="15" t="s">
        <v>40</v>
      </c>
      <c r="AL201" s="15" t="s">
        <v>40</v>
      </c>
      <c r="AM201" s="15" t="s">
        <v>40</v>
      </c>
      <c r="AN201" s="15" t="s">
        <v>40</v>
      </c>
      <c r="AO201" s="15" t="s">
        <v>40</v>
      </c>
      <c r="AP201" s="15" t="s">
        <v>40</v>
      </c>
      <c r="AQ201" s="15" t="s">
        <v>40</v>
      </c>
      <c r="AR201" s="15" t="s">
        <v>40</v>
      </c>
      <c r="AS201" s="15" t="s">
        <v>40</v>
      </c>
      <c r="AT201" s="15" t="s">
        <v>40</v>
      </c>
      <c r="AU201" s="15" t="s">
        <v>127</v>
      </c>
      <c r="AV201" s="15" t="s">
        <v>128</v>
      </c>
      <c r="AW201" s="15" t="s">
        <v>40</v>
      </c>
      <c r="AX201" s="16"/>
    </row>
    <row r="202" spans="1:50" ht="15.75" customHeight="1" x14ac:dyDescent="0.25">
      <c r="A202" s="14" t="s">
        <v>333</v>
      </c>
      <c r="B202" s="15" t="s">
        <v>40</v>
      </c>
      <c r="C202" s="15" t="s">
        <v>40</v>
      </c>
      <c r="D202" s="15" t="s">
        <v>40</v>
      </c>
      <c r="E202" s="15" t="s">
        <v>40</v>
      </c>
      <c r="F202" s="15" t="s">
        <v>40</v>
      </c>
      <c r="G202" s="15" t="s">
        <v>40</v>
      </c>
      <c r="H202" s="15" t="s">
        <v>40</v>
      </c>
      <c r="I202" s="15" t="s">
        <v>40</v>
      </c>
      <c r="J202" s="15" t="s">
        <v>40</v>
      </c>
      <c r="K202" s="15" t="s">
        <v>40</v>
      </c>
      <c r="L202" s="15" t="s">
        <v>40</v>
      </c>
      <c r="M202" s="15" t="s">
        <v>40</v>
      </c>
      <c r="N202" s="15" t="s">
        <v>40</v>
      </c>
      <c r="O202" s="15" t="s">
        <v>40</v>
      </c>
      <c r="P202" s="15" t="s">
        <v>40</v>
      </c>
      <c r="Q202" s="15" t="s">
        <v>40</v>
      </c>
      <c r="R202" s="15" t="s">
        <v>40</v>
      </c>
      <c r="S202" s="15" t="s">
        <v>40</v>
      </c>
      <c r="T202" s="15" t="s">
        <v>40</v>
      </c>
      <c r="U202" s="15" t="s">
        <v>40</v>
      </c>
      <c r="V202" s="15" t="s">
        <v>40</v>
      </c>
      <c r="W202" s="15" t="s">
        <v>40</v>
      </c>
      <c r="X202" s="15" t="s">
        <v>40</v>
      </c>
      <c r="Y202" s="15" t="s">
        <v>40</v>
      </c>
      <c r="Z202" s="15" t="s">
        <v>40</v>
      </c>
      <c r="AA202" s="15" t="s">
        <v>40</v>
      </c>
      <c r="AB202" s="15" t="s">
        <v>40</v>
      </c>
      <c r="AC202" s="15" t="s">
        <v>40</v>
      </c>
      <c r="AD202" s="15" t="s">
        <v>40</v>
      </c>
      <c r="AE202" s="15" t="s">
        <v>40</v>
      </c>
      <c r="AF202" s="15" t="s">
        <v>40</v>
      </c>
      <c r="AG202" s="15" t="s">
        <v>40</v>
      </c>
      <c r="AH202" s="15" t="s">
        <v>40</v>
      </c>
      <c r="AI202" s="15" t="s">
        <v>40</v>
      </c>
      <c r="AJ202" s="15" t="s">
        <v>40</v>
      </c>
      <c r="AK202" s="15" t="s">
        <v>40</v>
      </c>
      <c r="AL202" s="15" t="s">
        <v>40</v>
      </c>
      <c r="AM202" s="15" t="s">
        <v>40</v>
      </c>
      <c r="AN202" s="15" t="s">
        <v>40</v>
      </c>
      <c r="AO202" s="15" t="s">
        <v>40</v>
      </c>
      <c r="AP202" s="15" t="s">
        <v>40</v>
      </c>
      <c r="AQ202" s="15" t="s">
        <v>40</v>
      </c>
      <c r="AR202" s="15" t="s">
        <v>40</v>
      </c>
      <c r="AS202" s="15" t="s">
        <v>40</v>
      </c>
      <c r="AT202" s="15" t="s">
        <v>40</v>
      </c>
      <c r="AU202" s="15" t="s">
        <v>40</v>
      </c>
      <c r="AV202" s="15" t="s">
        <v>128</v>
      </c>
      <c r="AW202" s="15" t="s">
        <v>40</v>
      </c>
      <c r="AX202" s="16"/>
    </row>
    <row r="203" spans="1:50" ht="15.75" customHeight="1" x14ac:dyDescent="0.25">
      <c r="A203" s="14" t="s">
        <v>334</v>
      </c>
      <c r="B203" s="15" t="s">
        <v>40</v>
      </c>
      <c r="C203" s="15" t="s">
        <v>40</v>
      </c>
      <c r="D203" s="15" t="s">
        <v>40</v>
      </c>
      <c r="E203" s="15" t="s">
        <v>40</v>
      </c>
      <c r="F203" s="15" t="s">
        <v>40</v>
      </c>
      <c r="G203" s="15" t="s">
        <v>40</v>
      </c>
      <c r="H203" s="15" t="s">
        <v>40</v>
      </c>
      <c r="I203" s="15" t="s">
        <v>40</v>
      </c>
      <c r="J203" s="15" t="s">
        <v>40</v>
      </c>
      <c r="K203" s="15" t="s">
        <v>40</v>
      </c>
      <c r="L203" s="15" t="s">
        <v>40</v>
      </c>
      <c r="M203" s="15" t="s">
        <v>40</v>
      </c>
      <c r="N203" s="15" t="s">
        <v>40</v>
      </c>
      <c r="O203" s="15" t="s">
        <v>40</v>
      </c>
      <c r="P203" s="15" t="s">
        <v>40</v>
      </c>
      <c r="Q203" s="15" t="s">
        <v>40</v>
      </c>
      <c r="R203" s="15" t="s">
        <v>40</v>
      </c>
      <c r="S203" s="15" t="s">
        <v>40</v>
      </c>
      <c r="T203" s="15" t="s">
        <v>40</v>
      </c>
      <c r="U203" s="15" t="s">
        <v>40</v>
      </c>
      <c r="V203" s="15" t="s">
        <v>40</v>
      </c>
      <c r="W203" s="15" t="s">
        <v>40</v>
      </c>
      <c r="X203" s="15" t="s">
        <v>40</v>
      </c>
      <c r="Y203" s="15" t="s">
        <v>40</v>
      </c>
      <c r="Z203" s="15" t="s">
        <v>40</v>
      </c>
      <c r="AA203" s="15" t="s">
        <v>40</v>
      </c>
      <c r="AB203" s="15" t="s">
        <v>40</v>
      </c>
      <c r="AC203" s="15" t="s">
        <v>40</v>
      </c>
      <c r="AD203" s="15" t="s">
        <v>40</v>
      </c>
      <c r="AE203" s="15" t="s">
        <v>40</v>
      </c>
      <c r="AF203" s="15" t="s">
        <v>40</v>
      </c>
      <c r="AG203" s="15" t="s">
        <v>40</v>
      </c>
      <c r="AH203" s="15" t="s">
        <v>40</v>
      </c>
      <c r="AI203" s="15" t="s">
        <v>40</v>
      </c>
      <c r="AJ203" s="15" t="s">
        <v>40</v>
      </c>
      <c r="AK203" s="15" t="s">
        <v>40</v>
      </c>
      <c r="AL203" s="15" t="s">
        <v>40</v>
      </c>
      <c r="AM203" s="15" t="s">
        <v>40</v>
      </c>
      <c r="AN203" s="15" t="s">
        <v>40</v>
      </c>
      <c r="AO203" s="15" t="s">
        <v>40</v>
      </c>
      <c r="AP203" s="15" t="s">
        <v>40</v>
      </c>
      <c r="AQ203" s="15" t="s">
        <v>40</v>
      </c>
      <c r="AR203" s="15" t="s">
        <v>40</v>
      </c>
      <c r="AS203" s="15" t="s">
        <v>40</v>
      </c>
      <c r="AT203" s="15" t="s">
        <v>40</v>
      </c>
      <c r="AU203" s="15" t="s">
        <v>40</v>
      </c>
      <c r="AV203" s="15" t="s">
        <v>128</v>
      </c>
      <c r="AW203" s="15" t="s">
        <v>40</v>
      </c>
      <c r="AX203" s="16"/>
    </row>
    <row r="204" spans="1:50" ht="15.75" customHeight="1" x14ac:dyDescent="0.25">
      <c r="A204" s="14" t="s">
        <v>335</v>
      </c>
      <c r="B204" s="15" t="s">
        <v>40</v>
      </c>
      <c r="C204" s="15" t="s">
        <v>40</v>
      </c>
      <c r="D204" s="15" t="s">
        <v>40</v>
      </c>
      <c r="E204" s="15" t="s">
        <v>40</v>
      </c>
      <c r="F204" s="15" t="s">
        <v>40</v>
      </c>
      <c r="G204" s="15" t="s">
        <v>40</v>
      </c>
      <c r="H204" s="15" t="s">
        <v>40</v>
      </c>
      <c r="I204" s="15" t="s">
        <v>40</v>
      </c>
      <c r="J204" s="15" t="s">
        <v>40</v>
      </c>
      <c r="K204" s="15" t="s">
        <v>40</v>
      </c>
      <c r="L204" s="15" t="s">
        <v>40</v>
      </c>
      <c r="M204" s="15" t="s">
        <v>40</v>
      </c>
      <c r="N204" s="15" t="s">
        <v>40</v>
      </c>
      <c r="O204" s="15" t="s">
        <v>40</v>
      </c>
      <c r="P204" s="15" t="s">
        <v>40</v>
      </c>
      <c r="Q204" s="15" t="s">
        <v>40</v>
      </c>
      <c r="R204" s="15" t="s">
        <v>40</v>
      </c>
      <c r="S204" s="15" t="s">
        <v>40</v>
      </c>
      <c r="T204" s="15" t="s">
        <v>40</v>
      </c>
      <c r="U204" s="15" t="s">
        <v>40</v>
      </c>
      <c r="V204" s="15" t="s">
        <v>40</v>
      </c>
      <c r="W204" s="15" t="s">
        <v>40</v>
      </c>
      <c r="X204" s="15" t="s">
        <v>40</v>
      </c>
      <c r="Y204" s="15" t="s">
        <v>40</v>
      </c>
      <c r="Z204" s="15" t="s">
        <v>40</v>
      </c>
      <c r="AA204" s="15" t="s">
        <v>40</v>
      </c>
      <c r="AB204" s="15" t="s">
        <v>40</v>
      </c>
      <c r="AC204" s="15" t="s">
        <v>40</v>
      </c>
      <c r="AD204" s="15" t="s">
        <v>40</v>
      </c>
      <c r="AE204" s="15" t="s">
        <v>40</v>
      </c>
      <c r="AF204" s="15" t="s">
        <v>40</v>
      </c>
      <c r="AG204" s="15" t="s">
        <v>40</v>
      </c>
      <c r="AH204" s="15" t="s">
        <v>40</v>
      </c>
      <c r="AI204" s="15" t="s">
        <v>40</v>
      </c>
      <c r="AJ204" s="15" t="s">
        <v>40</v>
      </c>
      <c r="AK204" s="15" t="s">
        <v>40</v>
      </c>
      <c r="AL204" s="15" t="s">
        <v>40</v>
      </c>
      <c r="AM204" s="15" t="s">
        <v>40</v>
      </c>
      <c r="AN204" s="15" t="s">
        <v>40</v>
      </c>
      <c r="AO204" s="15" t="s">
        <v>40</v>
      </c>
      <c r="AP204" s="15" t="s">
        <v>40</v>
      </c>
      <c r="AQ204" s="15" t="s">
        <v>40</v>
      </c>
      <c r="AR204" s="15" t="s">
        <v>40</v>
      </c>
      <c r="AS204" s="15" t="s">
        <v>40</v>
      </c>
      <c r="AT204" s="15" t="s">
        <v>40</v>
      </c>
      <c r="AU204" s="15" t="s">
        <v>40</v>
      </c>
      <c r="AV204" s="15" t="s">
        <v>128</v>
      </c>
      <c r="AW204" s="15" t="s">
        <v>40</v>
      </c>
      <c r="AX204" s="16"/>
    </row>
    <row r="205" spans="1:50" ht="15.75" customHeight="1" x14ac:dyDescent="0.25">
      <c r="A205" s="14" t="s">
        <v>336</v>
      </c>
      <c r="B205" s="15" t="s">
        <v>40</v>
      </c>
      <c r="C205" s="15" t="s">
        <v>40</v>
      </c>
      <c r="D205" s="15" t="s">
        <v>40</v>
      </c>
      <c r="E205" s="15" t="s">
        <v>40</v>
      </c>
      <c r="F205" s="15" t="s">
        <v>40</v>
      </c>
      <c r="G205" s="15" t="s">
        <v>40</v>
      </c>
      <c r="H205" s="15" t="s">
        <v>40</v>
      </c>
      <c r="I205" s="15" t="s">
        <v>40</v>
      </c>
      <c r="J205" s="15" t="s">
        <v>40</v>
      </c>
      <c r="K205" s="15" t="s">
        <v>40</v>
      </c>
      <c r="L205" s="15" t="s">
        <v>40</v>
      </c>
      <c r="M205" s="15" t="s">
        <v>40</v>
      </c>
      <c r="N205" s="15" t="s">
        <v>40</v>
      </c>
      <c r="O205" s="15" t="s">
        <v>40</v>
      </c>
      <c r="P205" s="15" t="s">
        <v>40</v>
      </c>
      <c r="Q205" s="15" t="s">
        <v>40</v>
      </c>
      <c r="R205" s="15" t="s">
        <v>40</v>
      </c>
      <c r="S205" s="15" t="s">
        <v>40</v>
      </c>
      <c r="T205" s="15" t="s">
        <v>40</v>
      </c>
      <c r="U205" s="15" t="s">
        <v>40</v>
      </c>
      <c r="V205" s="15" t="s">
        <v>40</v>
      </c>
      <c r="W205" s="15" t="s">
        <v>40</v>
      </c>
      <c r="X205" s="15" t="s">
        <v>40</v>
      </c>
      <c r="Y205" s="15" t="s">
        <v>40</v>
      </c>
      <c r="Z205" s="15" t="s">
        <v>40</v>
      </c>
      <c r="AA205" s="15" t="s">
        <v>40</v>
      </c>
      <c r="AB205" s="15" t="s">
        <v>40</v>
      </c>
      <c r="AC205" s="15" t="s">
        <v>40</v>
      </c>
      <c r="AD205" s="15" t="s">
        <v>40</v>
      </c>
      <c r="AE205" s="15" t="s">
        <v>40</v>
      </c>
      <c r="AF205" s="15" t="s">
        <v>40</v>
      </c>
      <c r="AG205" s="15" t="s">
        <v>40</v>
      </c>
      <c r="AH205" s="15" t="s">
        <v>40</v>
      </c>
      <c r="AI205" s="15" t="s">
        <v>40</v>
      </c>
      <c r="AJ205" s="15" t="s">
        <v>40</v>
      </c>
      <c r="AK205" s="15" t="s">
        <v>40</v>
      </c>
      <c r="AL205" s="15" t="s">
        <v>40</v>
      </c>
      <c r="AM205" s="15" t="s">
        <v>40</v>
      </c>
      <c r="AN205" s="15" t="s">
        <v>40</v>
      </c>
      <c r="AO205" s="15" t="s">
        <v>40</v>
      </c>
      <c r="AP205" s="15" t="s">
        <v>40</v>
      </c>
      <c r="AQ205" s="15" t="s">
        <v>40</v>
      </c>
      <c r="AR205" s="15" t="s">
        <v>40</v>
      </c>
      <c r="AS205" s="15" t="s">
        <v>40</v>
      </c>
      <c r="AT205" s="15" t="s">
        <v>40</v>
      </c>
      <c r="AU205" s="15" t="s">
        <v>40</v>
      </c>
      <c r="AV205" s="15" t="s">
        <v>128</v>
      </c>
      <c r="AW205" s="15" t="s">
        <v>40</v>
      </c>
      <c r="AX205" s="16"/>
    </row>
    <row r="206" spans="1:50" ht="15.75" customHeight="1" x14ac:dyDescent="0.25">
      <c r="A206" s="14" t="s">
        <v>337</v>
      </c>
      <c r="B206" s="15" t="s">
        <v>40</v>
      </c>
      <c r="C206" s="15" t="s">
        <v>40</v>
      </c>
      <c r="D206" s="15" t="s">
        <v>40</v>
      </c>
      <c r="E206" s="15" t="s">
        <v>40</v>
      </c>
      <c r="F206" s="15" t="s">
        <v>40</v>
      </c>
      <c r="G206" s="15" t="s">
        <v>40</v>
      </c>
      <c r="H206" s="15" t="s">
        <v>40</v>
      </c>
      <c r="I206" s="15" t="s">
        <v>40</v>
      </c>
      <c r="J206" s="15" t="s">
        <v>40</v>
      </c>
      <c r="K206" s="15" t="s">
        <v>40</v>
      </c>
      <c r="L206" s="15" t="s">
        <v>40</v>
      </c>
      <c r="M206" s="15" t="s">
        <v>40</v>
      </c>
      <c r="N206" s="15" t="s">
        <v>40</v>
      </c>
      <c r="O206" s="15" t="s">
        <v>40</v>
      </c>
      <c r="P206" s="15" t="s">
        <v>40</v>
      </c>
      <c r="Q206" s="15" t="s">
        <v>40</v>
      </c>
      <c r="R206" s="15" t="s">
        <v>40</v>
      </c>
      <c r="S206" s="15" t="s">
        <v>40</v>
      </c>
      <c r="T206" s="15" t="s">
        <v>40</v>
      </c>
      <c r="U206" s="15" t="s">
        <v>40</v>
      </c>
      <c r="V206" s="15" t="s">
        <v>40</v>
      </c>
      <c r="W206" s="15" t="s">
        <v>40</v>
      </c>
      <c r="X206" s="15" t="s">
        <v>40</v>
      </c>
      <c r="Y206" s="15" t="s">
        <v>40</v>
      </c>
      <c r="Z206" s="15" t="s">
        <v>40</v>
      </c>
      <c r="AA206" s="15" t="s">
        <v>40</v>
      </c>
      <c r="AB206" s="15" t="s">
        <v>40</v>
      </c>
      <c r="AC206" s="15" t="s">
        <v>40</v>
      </c>
      <c r="AD206" s="15" t="s">
        <v>40</v>
      </c>
      <c r="AE206" s="15" t="s">
        <v>40</v>
      </c>
      <c r="AF206" s="15" t="s">
        <v>40</v>
      </c>
      <c r="AG206" s="15" t="s">
        <v>40</v>
      </c>
      <c r="AH206" s="15" t="s">
        <v>40</v>
      </c>
      <c r="AI206" s="15" t="s">
        <v>40</v>
      </c>
      <c r="AJ206" s="15" t="s">
        <v>40</v>
      </c>
      <c r="AK206" s="15" t="s">
        <v>40</v>
      </c>
      <c r="AL206" s="15" t="s">
        <v>40</v>
      </c>
      <c r="AM206" s="15" t="s">
        <v>40</v>
      </c>
      <c r="AN206" s="15" t="s">
        <v>40</v>
      </c>
      <c r="AO206" s="15" t="s">
        <v>40</v>
      </c>
      <c r="AP206" s="15" t="s">
        <v>40</v>
      </c>
      <c r="AQ206" s="15" t="s">
        <v>40</v>
      </c>
      <c r="AR206" s="15" t="s">
        <v>40</v>
      </c>
      <c r="AS206" s="15" t="s">
        <v>40</v>
      </c>
      <c r="AT206" s="15" t="s">
        <v>40</v>
      </c>
      <c r="AU206" s="15" t="s">
        <v>40</v>
      </c>
      <c r="AV206" s="15" t="s">
        <v>128</v>
      </c>
      <c r="AW206" s="15" t="s">
        <v>40</v>
      </c>
      <c r="AX206" s="16"/>
    </row>
    <row r="207" spans="1:50" ht="15.75" customHeight="1" x14ac:dyDescent="0.25">
      <c r="A207" s="14" t="s">
        <v>338</v>
      </c>
      <c r="B207" s="15" t="s">
        <v>40</v>
      </c>
      <c r="C207" s="15" t="s">
        <v>40</v>
      </c>
      <c r="D207" s="15" t="s">
        <v>40</v>
      </c>
      <c r="E207" s="15" t="s">
        <v>40</v>
      </c>
      <c r="F207" s="15" t="s">
        <v>40</v>
      </c>
      <c r="G207" s="15" t="s">
        <v>40</v>
      </c>
      <c r="H207" s="15" t="s">
        <v>40</v>
      </c>
      <c r="I207" s="15" t="s">
        <v>40</v>
      </c>
      <c r="J207" s="15" t="s">
        <v>40</v>
      </c>
      <c r="K207" s="15" t="s">
        <v>40</v>
      </c>
      <c r="L207" s="15" t="s">
        <v>40</v>
      </c>
      <c r="M207" s="15" t="s">
        <v>40</v>
      </c>
      <c r="N207" s="15" t="s">
        <v>40</v>
      </c>
      <c r="O207" s="15" t="s">
        <v>40</v>
      </c>
      <c r="P207" s="15" t="s">
        <v>40</v>
      </c>
      <c r="Q207" s="15" t="s">
        <v>40</v>
      </c>
      <c r="R207" s="15" t="s">
        <v>40</v>
      </c>
      <c r="S207" s="15" t="s">
        <v>40</v>
      </c>
      <c r="T207" s="15" t="s">
        <v>40</v>
      </c>
      <c r="U207" s="15" t="s">
        <v>40</v>
      </c>
      <c r="V207" s="15" t="s">
        <v>40</v>
      </c>
      <c r="W207" s="15" t="s">
        <v>40</v>
      </c>
      <c r="X207" s="15" t="s">
        <v>40</v>
      </c>
      <c r="Y207" s="15" t="s">
        <v>40</v>
      </c>
      <c r="Z207" s="15" t="s">
        <v>40</v>
      </c>
      <c r="AA207" s="15" t="s">
        <v>40</v>
      </c>
      <c r="AB207" s="15" t="s">
        <v>40</v>
      </c>
      <c r="AC207" s="15" t="s">
        <v>40</v>
      </c>
      <c r="AD207" s="15" t="s">
        <v>40</v>
      </c>
      <c r="AE207" s="15" t="s">
        <v>40</v>
      </c>
      <c r="AF207" s="15" t="s">
        <v>40</v>
      </c>
      <c r="AG207" s="15" t="s">
        <v>40</v>
      </c>
      <c r="AH207" s="15" t="s">
        <v>40</v>
      </c>
      <c r="AI207" s="15" t="s">
        <v>40</v>
      </c>
      <c r="AJ207" s="15" t="s">
        <v>40</v>
      </c>
      <c r="AK207" s="15" t="s">
        <v>124</v>
      </c>
      <c r="AL207" s="15" t="s">
        <v>40</v>
      </c>
      <c r="AM207" s="15" t="s">
        <v>40</v>
      </c>
      <c r="AN207" s="15" t="s">
        <v>40</v>
      </c>
      <c r="AO207" s="15" t="s">
        <v>40</v>
      </c>
      <c r="AP207" s="15" t="s">
        <v>40</v>
      </c>
      <c r="AQ207" s="15" t="s">
        <v>40</v>
      </c>
      <c r="AR207" s="15" t="s">
        <v>40</v>
      </c>
      <c r="AS207" s="15" t="s">
        <v>40</v>
      </c>
      <c r="AT207" s="15" t="s">
        <v>40</v>
      </c>
      <c r="AU207" s="15" t="s">
        <v>127</v>
      </c>
      <c r="AV207" s="15" t="s">
        <v>128</v>
      </c>
      <c r="AW207" s="15" t="s">
        <v>40</v>
      </c>
      <c r="AX207" s="16"/>
    </row>
    <row r="208" spans="1:50" ht="15.75" customHeight="1" x14ac:dyDescent="0.25">
      <c r="A208" s="14" t="s">
        <v>339</v>
      </c>
      <c r="B208" s="15" t="s">
        <v>40</v>
      </c>
      <c r="C208" s="15" t="s">
        <v>40</v>
      </c>
      <c r="D208" s="15" t="s">
        <v>40</v>
      </c>
      <c r="E208" s="15" t="s">
        <v>40</v>
      </c>
      <c r="F208" s="15" t="s">
        <v>40</v>
      </c>
      <c r="G208" s="15" t="s">
        <v>40</v>
      </c>
      <c r="H208" s="15" t="s">
        <v>40</v>
      </c>
      <c r="I208" s="15" t="s">
        <v>40</v>
      </c>
      <c r="J208" s="15" t="s">
        <v>40</v>
      </c>
      <c r="K208" s="15" t="s">
        <v>40</v>
      </c>
      <c r="L208" s="15" t="s">
        <v>40</v>
      </c>
      <c r="M208" s="15" t="s">
        <v>40</v>
      </c>
      <c r="N208" s="15" t="s">
        <v>40</v>
      </c>
      <c r="O208" s="15" t="s">
        <v>40</v>
      </c>
      <c r="P208" s="15" t="s">
        <v>40</v>
      </c>
      <c r="Q208" s="15" t="s">
        <v>40</v>
      </c>
      <c r="R208" s="15" t="s">
        <v>40</v>
      </c>
      <c r="S208" s="15" t="s">
        <v>40</v>
      </c>
      <c r="T208" s="15" t="s">
        <v>40</v>
      </c>
      <c r="U208" s="15" t="s">
        <v>40</v>
      </c>
      <c r="V208" s="15" t="s">
        <v>40</v>
      </c>
      <c r="W208" s="15" t="s">
        <v>40</v>
      </c>
      <c r="X208" s="15" t="s">
        <v>40</v>
      </c>
      <c r="Y208" s="15" t="s">
        <v>40</v>
      </c>
      <c r="Z208" s="15" t="s">
        <v>40</v>
      </c>
      <c r="AA208" s="15" t="s">
        <v>40</v>
      </c>
      <c r="AB208" s="15" t="s">
        <v>40</v>
      </c>
      <c r="AC208" s="15" t="s">
        <v>40</v>
      </c>
      <c r="AD208" s="15" t="s">
        <v>40</v>
      </c>
      <c r="AE208" s="15" t="s">
        <v>40</v>
      </c>
      <c r="AF208" s="15" t="s">
        <v>40</v>
      </c>
      <c r="AG208" s="15" t="s">
        <v>40</v>
      </c>
      <c r="AH208" s="15" t="s">
        <v>40</v>
      </c>
      <c r="AI208" s="15" t="s">
        <v>40</v>
      </c>
      <c r="AJ208" s="15" t="s">
        <v>40</v>
      </c>
      <c r="AK208" s="15" t="s">
        <v>40</v>
      </c>
      <c r="AL208" s="15" t="s">
        <v>40</v>
      </c>
      <c r="AM208" s="15" t="s">
        <v>40</v>
      </c>
      <c r="AN208" s="15" t="s">
        <v>40</v>
      </c>
      <c r="AO208" s="15" t="s">
        <v>40</v>
      </c>
      <c r="AP208" s="15" t="s">
        <v>40</v>
      </c>
      <c r="AQ208" s="15" t="s">
        <v>40</v>
      </c>
      <c r="AR208" s="15" t="s">
        <v>40</v>
      </c>
      <c r="AS208" s="15" t="s">
        <v>40</v>
      </c>
      <c r="AT208" s="15" t="s">
        <v>40</v>
      </c>
      <c r="AU208" s="15" t="s">
        <v>127</v>
      </c>
      <c r="AV208" s="15" t="s">
        <v>128</v>
      </c>
      <c r="AW208" s="15" t="s">
        <v>40</v>
      </c>
      <c r="AX208" s="16"/>
    </row>
    <row r="209" spans="1:50" ht="15.75" customHeight="1" x14ac:dyDescent="0.25">
      <c r="A209" s="14" t="s">
        <v>340</v>
      </c>
      <c r="B209" s="15" t="s">
        <v>40</v>
      </c>
      <c r="C209" s="15" t="s">
        <v>40</v>
      </c>
      <c r="D209" s="15" t="s">
        <v>40</v>
      </c>
      <c r="E209" s="15" t="s">
        <v>40</v>
      </c>
      <c r="F209" s="15" t="s">
        <v>40</v>
      </c>
      <c r="G209" s="15" t="s">
        <v>40</v>
      </c>
      <c r="H209" s="15" t="s">
        <v>40</v>
      </c>
      <c r="I209" s="15" t="s">
        <v>40</v>
      </c>
      <c r="J209" s="15" t="s">
        <v>40</v>
      </c>
      <c r="K209" s="15" t="s">
        <v>40</v>
      </c>
      <c r="L209" s="15" t="s">
        <v>40</v>
      </c>
      <c r="M209" s="15" t="s">
        <v>40</v>
      </c>
      <c r="N209" s="15" t="s">
        <v>40</v>
      </c>
      <c r="O209" s="15" t="s">
        <v>40</v>
      </c>
      <c r="P209" s="15" t="s">
        <v>40</v>
      </c>
      <c r="Q209" s="15" t="s">
        <v>40</v>
      </c>
      <c r="R209" s="15" t="s">
        <v>40</v>
      </c>
      <c r="S209" s="15" t="s">
        <v>40</v>
      </c>
      <c r="T209" s="15" t="s">
        <v>40</v>
      </c>
      <c r="U209" s="15" t="s">
        <v>40</v>
      </c>
      <c r="V209" s="15" t="s">
        <v>40</v>
      </c>
      <c r="W209" s="15" t="s">
        <v>40</v>
      </c>
      <c r="X209" s="15" t="s">
        <v>40</v>
      </c>
      <c r="Y209" s="15" t="s">
        <v>40</v>
      </c>
      <c r="Z209" s="15" t="s">
        <v>40</v>
      </c>
      <c r="AA209" s="15" t="s">
        <v>40</v>
      </c>
      <c r="AB209" s="15" t="s">
        <v>40</v>
      </c>
      <c r="AC209" s="15" t="s">
        <v>40</v>
      </c>
      <c r="AD209" s="15" t="s">
        <v>40</v>
      </c>
      <c r="AE209" s="15" t="s">
        <v>40</v>
      </c>
      <c r="AF209" s="15" t="s">
        <v>40</v>
      </c>
      <c r="AG209" s="15" t="s">
        <v>40</v>
      </c>
      <c r="AH209" s="15" t="s">
        <v>40</v>
      </c>
      <c r="AI209" s="15" t="s">
        <v>40</v>
      </c>
      <c r="AJ209" s="15" t="s">
        <v>40</v>
      </c>
      <c r="AK209" s="15" t="s">
        <v>40</v>
      </c>
      <c r="AL209" s="15" t="s">
        <v>40</v>
      </c>
      <c r="AM209" s="15" t="s">
        <v>40</v>
      </c>
      <c r="AN209" s="15" t="s">
        <v>40</v>
      </c>
      <c r="AO209" s="15" t="s">
        <v>40</v>
      </c>
      <c r="AP209" s="15" t="s">
        <v>40</v>
      </c>
      <c r="AQ209" s="15" t="s">
        <v>40</v>
      </c>
      <c r="AR209" s="15" t="s">
        <v>40</v>
      </c>
      <c r="AS209" s="15" t="s">
        <v>40</v>
      </c>
      <c r="AT209" s="15" t="s">
        <v>40</v>
      </c>
      <c r="AU209" s="15" t="s">
        <v>40</v>
      </c>
      <c r="AV209" s="15" t="s">
        <v>128</v>
      </c>
      <c r="AW209" s="15" t="s">
        <v>40</v>
      </c>
      <c r="AX209" s="16"/>
    </row>
    <row r="210" spans="1:50" ht="15.75" customHeight="1" x14ac:dyDescent="0.25">
      <c r="A210" s="14" t="s">
        <v>341</v>
      </c>
      <c r="B210" s="15" t="s">
        <v>40</v>
      </c>
      <c r="C210" s="15" t="s">
        <v>40</v>
      </c>
      <c r="D210" s="15" t="s">
        <v>40</v>
      </c>
      <c r="E210" s="15" t="s">
        <v>40</v>
      </c>
      <c r="F210" s="15" t="s">
        <v>40</v>
      </c>
      <c r="G210" s="15" t="s">
        <v>40</v>
      </c>
      <c r="H210" s="15" t="s">
        <v>40</v>
      </c>
      <c r="I210" s="15" t="s">
        <v>40</v>
      </c>
      <c r="J210" s="15" t="s">
        <v>40</v>
      </c>
      <c r="K210" s="15" t="s">
        <v>40</v>
      </c>
      <c r="L210" s="15" t="s">
        <v>40</v>
      </c>
      <c r="M210" s="15" t="s">
        <v>40</v>
      </c>
      <c r="N210" s="15" t="s">
        <v>40</v>
      </c>
      <c r="O210" s="15" t="s">
        <v>40</v>
      </c>
      <c r="P210" s="15" t="s">
        <v>40</v>
      </c>
      <c r="Q210" s="15" t="s">
        <v>40</v>
      </c>
      <c r="R210" s="15" t="s">
        <v>40</v>
      </c>
      <c r="S210" s="15" t="s">
        <v>40</v>
      </c>
      <c r="T210" s="15" t="s">
        <v>40</v>
      </c>
      <c r="U210" s="15" t="s">
        <v>40</v>
      </c>
      <c r="V210" s="15" t="s">
        <v>40</v>
      </c>
      <c r="W210" s="15" t="s">
        <v>40</v>
      </c>
      <c r="X210" s="15" t="s">
        <v>40</v>
      </c>
      <c r="Y210" s="15" t="s">
        <v>40</v>
      </c>
      <c r="Z210" s="15" t="s">
        <v>40</v>
      </c>
      <c r="AA210" s="15" t="s">
        <v>40</v>
      </c>
      <c r="AB210" s="15" t="s">
        <v>40</v>
      </c>
      <c r="AC210" s="15" t="s">
        <v>40</v>
      </c>
      <c r="AD210" s="15" t="s">
        <v>40</v>
      </c>
      <c r="AE210" s="15" t="s">
        <v>40</v>
      </c>
      <c r="AF210" s="15" t="s">
        <v>40</v>
      </c>
      <c r="AG210" s="15" t="s">
        <v>40</v>
      </c>
      <c r="AH210" s="15" t="s">
        <v>40</v>
      </c>
      <c r="AI210" s="15" t="s">
        <v>40</v>
      </c>
      <c r="AJ210" s="15" t="s">
        <v>40</v>
      </c>
      <c r="AK210" s="15" t="s">
        <v>40</v>
      </c>
      <c r="AL210" s="15" t="s">
        <v>40</v>
      </c>
      <c r="AM210" s="15" t="s">
        <v>40</v>
      </c>
      <c r="AN210" s="15" t="s">
        <v>40</v>
      </c>
      <c r="AO210" s="15" t="s">
        <v>40</v>
      </c>
      <c r="AP210" s="15" t="s">
        <v>40</v>
      </c>
      <c r="AQ210" s="15" t="s">
        <v>40</v>
      </c>
      <c r="AR210" s="15" t="s">
        <v>40</v>
      </c>
      <c r="AS210" s="15" t="s">
        <v>40</v>
      </c>
      <c r="AT210" s="15" t="s">
        <v>40</v>
      </c>
      <c r="AU210" s="15" t="s">
        <v>40</v>
      </c>
      <c r="AV210" s="15" t="s">
        <v>128</v>
      </c>
      <c r="AW210" s="15" t="s">
        <v>40</v>
      </c>
      <c r="AX210" s="16"/>
    </row>
    <row r="211" spans="1:50" ht="15.75" customHeight="1" x14ac:dyDescent="0.25">
      <c r="A211" s="14" t="s">
        <v>342</v>
      </c>
      <c r="B211" s="15" t="s">
        <v>40</v>
      </c>
      <c r="C211" s="15" t="s">
        <v>40</v>
      </c>
      <c r="D211" s="15" t="s">
        <v>40</v>
      </c>
      <c r="E211" s="15" t="s">
        <v>40</v>
      </c>
      <c r="F211" s="15" t="s">
        <v>40</v>
      </c>
      <c r="G211" s="15" t="s">
        <v>40</v>
      </c>
      <c r="H211" s="15" t="s">
        <v>40</v>
      </c>
      <c r="I211" s="15" t="s">
        <v>40</v>
      </c>
      <c r="J211" s="15" t="s">
        <v>40</v>
      </c>
      <c r="K211" s="15" t="s">
        <v>40</v>
      </c>
      <c r="L211" s="15" t="s">
        <v>40</v>
      </c>
      <c r="M211" s="15" t="s">
        <v>40</v>
      </c>
      <c r="N211" s="15" t="s">
        <v>40</v>
      </c>
      <c r="O211" s="15" t="s">
        <v>40</v>
      </c>
      <c r="P211" s="15" t="s">
        <v>40</v>
      </c>
      <c r="Q211" s="15" t="s">
        <v>40</v>
      </c>
      <c r="R211" s="15" t="s">
        <v>40</v>
      </c>
      <c r="S211" s="15" t="s">
        <v>40</v>
      </c>
      <c r="T211" s="15" t="s">
        <v>40</v>
      </c>
      <c r="U211" s="15" t="s">
        <v>40</v>
      </c>
      <c r="V211" s="15" t="s">
        <v>40</v>
      </c>
      <c r="W211" s="15" t="s">
        <v>40</v>
      </c>
      <c r="X211" s="15" t="s">
        <v>40</v>
      </c>
      <c r="Y211" s="15" t="s">
        <v>40</v>
      </c>
      <c r="Z211" s="15" t="s">
        <v>40</v>
      </c>
      <c r="AA211" s="15" t="s">
        <v>40</v>
      </c>
      <c r="AB211" s="15" t="s">
        <v>40</v>
      </c>
      <c r="AC211" s="15" t="s">
        <v>40</v>
      </c>
      <c r="AD211" s="15" t="s">
        <v>40</v>
      </c>
      <c r="AE211" s="15" t="s">
        <v>40</v>
      </c>
      <c r="AF211" s="15" t="s">
        <v>40</v>
      </c>
      <c r="AG211" s="15" t="s">
        <v>40</v>
      </c>
      <c r="AH211" s="15" t="s">
        <v>40</v>
      </c>
      <c r="AI211" s="15" t="s">
        <v>40</v>
      </c>
      <c r="AJ211" s="15" t="s">
        <v>40</v>
      </c>
      <c r="AK211" s="15" t="s">
        <v>124</v>
      </c>
      <c r="AL211" s="15" t="s">
        <v>40</v>
      </c>
      <c r="AM211" s="15" t="s">
        <v>40</v>
      </c>
      <c r="AN211" s="15" t="s">
        <v>40</v>
      </c>
      <c r="AO211" s="15" t="s">
        <v>40</v>
      </c>
      <c r="AP211" s="15" t="s">
        <v>40</v>
      </c>
      <c r="AQ211" s="15" t="s">
        <v>40</v>
      </c>
      <c r="AR211" s="15" t="s">
        <v>40</v>
      </c>
      <c r="AS211" s="15" t="s">
        <v>40</v>
      </c>
      <c r="AT211" s="15" t="s">
        <v>40</v>
      </c>
      <c r="AU211" s="15" t="s">
        <v>40</v>
      </c>
      <c r="AV211" s="15" t="s">
        <v>128</v>
      </c>
      <c r="AW211" s="15" t="s">
        <v>40</v>
      </c>
      <c r="AX211" s="16"/>
    </row>
    <row r="212" spans="1:50" ht="15.75" customHeight="1" x14ac:dyDescent="0.25">
      <c r="A212" s="14" t="s">
        <v>343</v>
      </c>
      <c r="B212" s="15" t="s">
        <v>40</v>
      </c>
      <c r="C212" s="15" t="s">
        <v>40</v>
      </c>
      <c r="D212" s="15" t="s">
        <v>40</v>
      </c>
      <c r="E212" s="15" t="s">
        <v>40</v>
      </c>
      <c r="F212" s="15" t="s">
        <v>40</v>
      </c>
      <c r="G212" s="15" t="s">
        <v>40</v>
      </c>
      <c r="H212" s="15" t="s">
        <v>40</v>
      </c>
      <c r="I212" s="15" t="s">
        <v>40</v>
      </c>
      <c r="J212" s="15" t="s">
        <v>40</v>
      </c>
      <c r="K212" s="15" t="s">
        <v>40</v>
      </c>
      <c r="L212" s="15" t="s">
        <v>40</v>
      </c>
      <c r="M212" s="15" t="s">
        <v>40</v>
      </c>
      <c r="N212" s="15" t="s">
        <v>40</v>
      </c>
      <c r="O212" s="15" t="s">
        <v>40</v>
      </c>
      <c r="P212" s="15" t="s">
        <v>40</v>
      </c>
      <c r="Q212" s="15" t="s">
        <v>40</v>
      </c>
      <c r="R212" s="15" t="s">
        <v>40</v>
      </c>
      <c r="S212" s="15" t="s">
        <v>40</v>
      </c>
      <c r="T212" s="15" t="s">
        <v>40</v>
      </c>
      <c r="U212" s="15" t="s">
        <v>40</v>
      </c>
      <c r="V212" s="15" t="s">
        <v>40</v>
      </c>
      <c r="W212" s="15" t="s">
        <v>40</v>
      </c>
      <c r="X212" s="15" t="s">
        <v>40</v>
      </c>
      <c r="Y212" s="15" t="s">
        <v>40</v>
      </c>
      <c r="Z212" s="15" t="s">
        <v>40</v>
      </c>
      <c r="AA212" s="15" t="s">
        <v>40</v>
      </c>
      <c r="AB212" s="15" t="s">
        <v>40</v>
      </c>
      <c r="AC212" s="15" t="s">
        <v>40</v>
      </c>
      <c r="AD212" s="15" t="s">
        <v>40</v>
      </c>
      <c r="AE212" s="15" t="s">
        <v>40</v>
      </c>
      <c r="AF212" s="15" t="s">
        <v>40</v>
      </c>
      <c r="AG212" s="15" t="s">
        <v>40</v>
      </c>
      <c r="AH212" s="15" t="s">
        <v>40</v>
      </c>
      <c r="AI212" s="15" t="s">
        <v>40</v>
      </c>
      <c r="AJ212" s="15" t="s">
        <v>40</v>
      </c>
      <c r="AK212" s="15" t="s">
        <v>40</v>
      </c>
      <c r="AL212" s="15" t="s">
        <v>40</v>
      </c>
      <c r="AM212" s="15" t="s">
        <v>40</v>
      </c>
      <c r="AN212" s="15" t="s">
        <v>40</v>
      </c>
      <c r="AO212" s="15" t="s">
        <v>40</v>
      </c>
      <c r="AP212" s="15" t="s">
        <v>40</v>
      </c>
      <c r="AQ212" s="15" t="s">
        <v>40</v>
      </c>
      <c r="AR212" s="15" t="s">
        <v>40</v>
      </c>
      <c r="AS212" s="15" t="s">
        <v>40</v>
      </c>
      <c r="AT212" s="15" t="s">
        <v>40</v>
      </c>
      <c r="AU212" s="15" t="s">
        <v>40</v>
      </c>
      <c r="AV212" s="15" t="s">
        <v>128</v>
      </c>
      <c r="AW212" s="15" t="s">
        <v>40</v>
      </c>
      <c r="AX212" s="16"/>
    </row>
    <row r="213" spans="1:50" ht="15.75" customHeight="1" x14ac:dyDescent="0.25">
      <c r="A213" s="14" t="s">
        <v>344</v>
      </c>
      <c r="B213" s="15" t="s">
        <v>40</v>
      </c>
      <c r="C213" s="15" t="s">
        <v>40</v>
      </c>
      <c r="D213" s="15" t="s">
        <v>40</v>
      </c>
      <c r="E213" s="15" t="s">
        <v>40</v>
      </c>
      <c r="F213" s="15" t="s">
        <v>40</v>
      </c>
      <c r="G213" s="15" t="s">
        <v>40</v>
      </c>
      <c r="H213" s="15" t="s">
        <v>40</v>
      </c>
      <c r="I213" s="15" t="s">
        <v>40</v>
      </c>
      <c r="J213" s="15" t="s">
        <v>40</v>
      </c>
      <c r="K213" s="15" t="s">
        <v>40</v>
      </c>
      <c r="L213" s="15" t="s">
        <v>40</v>
      </c>
      <c r="M213" s="15" t="s">
        <v>40</v>
      </c>
      <c r="N213" s="15" t="s">
        <v>40</v>
      </c>
      <c r="O213" s="15" t="s">
        <v>40</v>
      </c>
      <c r="P213" s="15" t="s">
        <v>40</v>
      </c>
      <c r="Q213" s="15" t="s">
        <v>40</v>
      </c>
      <c r="R213" s="15" t="s">
        <v>40</v>
      </c>
      <c r="S213" s="15" t="s">
        <v>40</v>
      </c>
      <c r="T213" s="15" t="s">
        <v>40</v>
      </c>
      <c r="U213" s="15" t="s">
        <v>40</v>
      </c>
      <c r="V213" s="15" t="s">
        <v>40</v>
      </c>
      <c r="W213" s="15" t="s">
        <v>40</v>
      </c>
      <c r="X213" s="15" t="s">
        <v>40</v>
      </c>
      <c r="Y213" s="15" t="s">
        <v>40</v>
      </c>
      <c r="Z213" s="15" t="s">
        <v>40</v>
      </c>
      <c r="AA213" s="15" t="s">
        <v>40</v>
      </c>
      <c r="AB213" s="15" t="s">
        <v>40</v>
      </c>
      <c r="AC213" s="15" t="s">
        <v>40</v>
      </c>
      <c r="AD213" s="15" t="s">
        <v>40</v>
      </c>
      <c r="AE213" s="15" t="s">
        <v>40</v>
      </c>
      <c r="AF213" s="15" t="s">
        <v>40</v>
      </c>
      <c r="AG213" s="15" t="s">
        <v>40</v>
      </c>
      <c r="AH213" s="15" t="s">
        <v>40</v>
      </c>
      <c r="AI213" s="15" t="s">
        <v>40</v>
      </c>
      <c r="AJ213" s="15" t="s">
        <v>40</v>
      </c>
      <c r="AK213" s="15" t="s">
        <v>124</v>
      </c>
      <c r="AL213" s="15" t="s">
        <v>40</v>
      </c>
      <c r="AM213" s="15" t="s">
        <v>40</v>
      </c>
      <c r="AN213" s="15" t="s">
        <v>40</v>
      </c>
      <c r="AO213" s="15" t="s">
        <v>40</v>
      </c>
      <c r="AP213" s="15" t="s">
        <v>40</v>
      </c>
      <c r="AQ213" s="15" t="s">
        <v>40</v>
      </c>
      <c r="AR213" s="15" t="s">
        <v>40</v>
      </c>
      <c r="AS213" s="15" t="s">
        <v>40</v>
      </c>
      <c r="AT213" s="15" t="s">
        <v>40</v>
      </c>
      <c r="AU213" s="15" t="s">
        <v>127</v>
      </c>
      <c r="AV213" s="15" t="s">
        <v>128</v>
      </c>
      <c r="AW213" s="15" t="s">
        <v>40</v>
      </c>
      <c r="AX213" s="16"/>
    </row>
    <row r="214" spans="1:50" ht="15.75" customHeight="1" x14ac:dyDescent="0.25">
      <c r="A214" s="14" t="s">
        <v>345</v>
      </c>
      <c r="B214" s="15" t="s">
        <v>40</v>
      </c>
      <c r="C214" s="15" t="s">
        <v>40</v>
      </c>
      <c r="D214" s="15" t="s">
        <v>40</v>
      </c>
      <c r="E214" s="15" t="s">
        <v>40</v>
      </c>
      <c r="F214" s="15" t="s">
        <v>40</v>
      </c>
      <c r="G214" s="15" t="s">
        <v>40</v>
      </c>
      <c r="H214" s="15" t="s">
        <v>40</v>
      </c>
      <c r="I214" s="15" t="s">
        <v>40</v>
      </c>
      <c r="J214" s="15" t="s">
        <v>40</v>
      </c>
      <c r="K214" s="15" t="s">
        <v>40</v>
      </c>
      <c r="L214" s="15" t="s">
        <v>40</v>
      </c>
      <c r="M214" s="15" t="s">
        <v>40</v>
      </c>
      <c r="N214" s="15" t="s">
        <v>40</v>
      </c>
      <c r="O214" s="15" t="s">
        <v>40</v>
      </c>
      <c r="P214" s="15" t="s">
        <v>40</v>
      </c>
      <c r="Q214" s="15" t="s">
        <v>40</v>
      </c>
      <c r="R214" s="15" t="s">
        <v>40</v>
      </c>
      <c r="S214" s="15" t="s">
        <v>40</v>
      </c>
      <c r="T214" s="15" t="s">
        <v>40</v>
      </c>
      <c r="U214" s="15" t="s">
        <v>40</v>
      </c>
      <c r="V214" s="15" t="s">
        <v>40</v>
      </c>
      <c r="W214" s="15" t="s">
        <v>40</v>
      </c>
      <c r="X214" s="15" t="s">
        <v>40</v>
      </c>
      <c r="Y214" s="15" t="s">
        <v>40</v>
      </c>
      <c r="Z214" s="15" t="s">
        <v>40</v>
      </c>
      <c r="AA214" s="15" t="s">
        <v>40</v>
      </c>
      <c r="AB214" s="15" t="s">
        <v>40</v>
      </c>
      <c r="AC214" s="15" t="s">
        <v>40</v>
      </c>
      <c r="AD214" s="15" t="s">
        <v>40</v>
      </c>
      <c r="AE214" s="15" t="s">
        <v>40</v>
      </c>
      <c r="AF214" s="15" t="s">
        <v>40</v>
      </c>
      <c r="AG214" s="15" t="s">
        <v>40</v>
      </c>
      <c r="AH214" s="15" t="s">
        <v>40</v>
      </c>
      <c r="AI214" s="15" t="s">
        <v>40</v>
      </c>
      <c r="AJ214" s="15" t="s">
        <v>40</v>
      </c>
      <c r="AK214" s="15" t="s">
        <v>124</v>
      </c>
      <c r="AL214" s="15" t="s">
        <v>40</v>
      </c>
      <c r="AM214" s="15" t="s">
        <v>40</v>
      </c>
      <c r="AN214" s="15" t="s">
        <v>40</v>
      </c>
      <c r="AO214" s="15" t="s">
        <v>40</v>
      </c>
      <c r="AP214" s="15" t="s">
        <v>40</v>
      </c>
      <c r="AQ214" s="15" t="s">
        <v>40</v>
      </c>
      <c r="AR214" s="15" t="s">
        <v>40</v>
      </c>
      <c r="AS214" s="15" t="s">
        <v>40</v>
      </c>
      <c r="AT214" s="15" t="s">
        <v>40</v>
      </c>
      <c r="AU214" s="15" t="s">
        <v>127</v>
      </c>
      <c r="AV214" s="15" t="s">
        <v>128</v>
      </c>
      <c r="AW214" s="15" t="s">
        <v>40</v>
      </c>
      <c r="AX214" s="16"/>
    </row>
    <row r="215" spans="1:50" ht="15.75" customHeight="1" x14ac:dyDescent="0.25">
      <c r="A215" s="14" t="s">
        <v>346</v>
      </c>
      <c r="B215" s="15" t="s">
        <v>40</v>
      </c>
      <c r="C215" s="15" t="s">
        <v>40</v>
      </c>
      <c r="D215" s="15" t="s">
        <v>40</v>
      </c>
      <c r="E215" s="15" t="s">
        <v>40</v>
      </c>
      <c r="F215" s="15" t="s">
        <v>40</v>
      </c>
      <c r="G215" s="15" t="s">
        <v>40</v>
      </c>
      <c r="H215" s="15" t="s">
        <v>40</v>
      </c>
      <c r="I215" s="15" t="s">
        <v>40</v>
      </c>
      <c r="J215" s="15" t="s">
        <v>40</v>
      </c>
      <c r="K215" s="15" t="s">
        <v>40</v>
      </c>
      <c r="L215" s="15" t="s">
        <v>40</v>
      </c>
      <c r="M215" s="15" t="s">
        <v>40</v>
      </c>
      <c r="N215" s="15" t="s">
        <v>40</v>
      </c>
      <c r="O215" s="15" t="s">
        <v>40</v>
      </c>
      <c r="P215" s="15" t="s">
        <v>40</v>
      </c>
      <c r="Q215" s="15" t="s">
        <v>40</v>
      </c>
      <c r="R215" s="15" t="s">
        <v>40</v>
      </c>
      <c r="S215" s="15" t="s">
        <v>40</v>
      </c>
      <c r="T215" s="15" t="s">
        <v>40</v>
      </c>
      <c r="U215" s="15" t="s">
        <v>40</v>
      </c>
      <c r="V215" s="15" t="s">
        <v>40</v>
      </c>
      <c r="W215" s="15" t="s">
        <v>40</v>
      </c>
      <c r="X215" s="15" t="s">
        <v>40</v>
      </c>
      <c r="Y215" s="15" t="s">
        <v>40</v>
      </c>
      <c r="Z215" s="15" t="s">
        <v>40</v>
      </c>
      <c r="AA215" s="15" t="s">
        <v>40</v>
      </c>
      <c r="AB215" s="15" t="s">
        <v>40</v>
      </c>
      <c r="AC215" s="15" t="s">
        <v>40</v>
      </c>
      <c r="AD215" s="15" t="s">
        <v>40</v>
      </c>
      <c r="AE215" s="15" t="s">
        <v>40</v>
      </c>
      <c r="AF215" s="15" t="s">
        <v>40</v>
      </c>
      <c r="AG215" s="15" t="s">
        <v>40</v>
      </c>
      <c r="AH215" s="15" t="s">
        <v>40</v>
      </c>
      <c r="AI215" s="15" t="s">
        <v>40</v>
      </c>
      <c r="AJ215" s="15" t="s">
        <v>40</v>
      </c>
      <c r="AK215" s="15" t="s">
        <v>124</v>
      </c>
      <c r="AL215" s="15" t="s">
        <v>40</v>
      </c>
      <c r="AM215" s="15" t="s">
        <v>40</v>
      </c>
      <c r="AN215" s="15" t="s">
        <v>40</v>
      </c>
      <c r="AO215" s="15" t="s">
        <v>40</v>
      </c>
      <c r="AP215" s="15" t="s">
        <v>40</v>
      </c>
      <c r="AQ215" s="15" t="s">
        <v>40</v>
      </c>
      <c r="AR215" s="15" t="s">
        <v>40</v>
      </c>
      <c r="AS215" s="15" t="s">
        <v>40</v>
      </c>
      <c r="AT215" s="15" t="s">
        <v>40</v>
      </c>
      <c r="AU215" s="15" t="s">
        <v>127</v>
      </c>
      <c r="AV215" s="15" t="s">
        <v>128</v>
      </c>
      <c r="AW215" s="15" t="s">
        <v>40</v>
      </c>
      <c r="AX215" s="16"/>
    </row>
    <row r="216" spans="1:50" ht="15.75" customHeight="1" x14ac:dyDescent="0.25">
      <c r="A216" s="14" t="s">
        <v>347</v>
      </c>
      <c r="B216" s="15" t="s">
        <v>40</v>
      </c>
      <c r="C216" s="15" t="s">
        <v>40</v>
      </c>
      <c r="D216" s="15" t="s">
        <v>40</v>
      </c>
      <c r="E216" s="15" t="s">
        <v>40</v>
      </c>
      <c r="F216" s="15" t="s">
        <v>40</v>
      </c>
      <c r="G216" s="15" t="s">
        <v>40</v>
      </c>
      <c r="H216" s="15" t="s">
        <v>40</v>
      </c>
      <c r="I216" s="15" t="s">
        <v>40</v>
      </c>
      <c r="J216" s="15" t="s">
        <v>40</v>
      </c>
      <c r="K216" s="15" t="s">
        <v>40</v>
      </c>
      <c r="L216" s="15" t="s">
        <v>40</v>
      </c>
      <c r="M216" s="15" t="s">
        <v>40</v>
      </c>
      <c r="N216" s="15" t="s">
        <v>40</v>
      </c>
      <c r="O216" s="15" t="s">
        <v>40</v>
      </c>
      <c r="P216" s="15" t="s">
        <v>40</v>
      </c>
      <c r="Q216" s="15" t="s">
        <v>40</v>
      </c>
      <c r="R216" s="15" t="s">
        <v>40</v>
      </c>
      <c r="S216" s="15" t="s">
        <v>40</v>
      </c>
      <c r="T216" s="15" t="s">
        <v>40</v>
      </c>
      <c r="U216" s="15" t="s">
        <v>40</v>
      </c>
      <c r="V216" s="15" t="s">
        <v>40</v>
      </c>
      <c r="W216" s="15" t="s">
        <v>40</v>
      </c>
      <c r="X216" s="15" t="s">
        <v>40</v>
      </c>
      <c r="Y216" s="15" t="s">
        <v>40</v>
      </c>
      <c r="Z216" s="15" t="s">
        <v>40</v>
      </c>
      <c r="AA216" s="15" t="s">
        <v>40</v>
      </c>
      <c r="AB216" s="15" t="s">
        <v>40</v>
      </c>
      <c r="AC216" s="15" t="s">
        <v>40</v>
      </c>
      <c r="AD216" s="15" t="s">
        <v>40</v>
      </c>
      <c r="AE216" s="15" t="s">
        <v>40</v>
      </c>
      <c r="AF216" s="15" t="s">
        <v>40</v>
      </c>
      <c r="AG216" s="15" t="s">
        <v>40</v>
      </c>
      <c r="AH216" s="15" t="s">
        <v>40</v>
      </c>
      <c r="AI216" s="15" t="s">
        <v>40</v>
      </c>
      <c r="AJ216" s="15" t="s">
        <v>40</v>
      </c>
      <c r="AK216" s="15" t="s">
        <v>124</v>
      </c>
      <c r="AL216" s="15" t="s">
        <v>40</v>
      </c>
      <c r="AM216" s="15" t="s">
        <v>40</v>
      </c>
      <c r="AN216" s="15" t="s">
        <v>40</v>
      </c>
      <c r="AO216" s="15" t="s">
        <v>40</v>
      </c>
      <c r="AP216" s="15" t="s">
        <v>40</v>
      </c>
      <c r="AQ216" s="15" t="s">
        <v>40</v>
      </c>
      <c r="AR216" s="15" t="s">
        <v>40</v>
      </c>
      <c r="AS216" s="15" t="s">
        <v>40</v>
      </c>
      <c r="AT216" s="15" t="s">
        <v>40</v>
      </c>
      <c r="AU216" s="15" t="s">
        <v>127</v>
      </c>
      <c r="AV216" s="15" t="s">
        <v>128</v>
      </c>
      <c r="AW216" s="15" t="s">
        <v>40</v>
      </c>
      <c r="AX216" s="16"/>
    </row>
    <row r="217" spans="1:50" ht="15.75" customHeight="1" x14ac:dyDescent="0.25">
      <c r="A217" s="14" t="s">
        <v>348</v>
      </c>
      <c r="B217" s="15" t="s">
        <v>40</v>
      </c>
      <c r="C217" s="15" t="s">
        <v>40</v>
      </c>
      <c r="D217" s="15" t="s">
        <v>40</v>
      </c>
      <c r="E217" s="15" t="s">
        <v>40</v>
      </c>
      <c r="F217" s="15" t="s">
        <v>40</v>
      </c>
      <c r="G217" s="15" t="s">
        <v>40</v>
      </c>
      <c r="H217" s="15" t="s">
        <v>40</v>
      </c>
      <c r="I217" s="15" t="s">
        <v>40</v>
      </c>
      <c r="J217" s="15" t="s">
        <v>40</v>
      </c>
      <c r="K217" s="15" t="s">
        <v>40</v>
      </c>
      <c r="L217" s="15" t="s">
        <v>40</v>
      </c>
      <c r="M217" s="15" t="s">
        <v>40</v>
      </c>
      <c r="N217" s="15" t="s">
        <v>40</v>
      </c>
      <c r="O217" s="15" t="s">
        <v>40</v>
      </c>
      <c r="P217" s="15" t="s">
        <v>40</v>
      </c>
      <c r="Q217" s="15" t="s">
        <v>40</v>
      </c>
      <c r="R217" s="15" t="s">
        <v>40</v>
      </c>
      <c r="S217" s="15" t="s">
        <v>40</v>
      </c>
      <c r="T217" s="15" t="s">
        <v>40</v>
      </c>
      <c r="U217" s="15" t="s">
        <v>40</v>
      </c>
      <c r="V217" s="15" t="s">
        <v>40</v>
      </c>
      <c r="W217" s="15" t="s">
        <v>40</v>
      </c>
      <c r="X217" s="15" t="s">
        <v>40</v>
      </c>
      <c r="Y217" s="15" t="s">
        <v>40</v>
      </c>
      <c r="Z217" s="15" t="s">
        <v>40</v>
      </c>
      <c r="AA217" s="15" t="s">
        <v>40</v>
      </c>
      <c r="AB217" s="15" t="s">
        <v>40</v>
      </c>
      <c r="AC217" s="15" t="s">
        <v>40</v>
      </c>
      <c r="AD217" s="15" t="s">
        <v>40</v>
      </c>
      <c r="AE217" s="15" t="s">
        <v>40</v>
      </c>
      <c r="AF217" s="15" t="s">
        <v>40</v>
      </c>
      <c r="AG217" s="15" t="s">
        <v>40</v>
      </c>
      <c r="AH217" s="15" t="s">
        <v>40</v>
      </c>
      <c r="AI217" s="15" t="s">
        <v>40</v>
      </c>
      <c r="AJ217" s="15" t="s">
        <v>40</v>
      </c>
      <c r="AK217" s="15" t="s">
        <v>124</v>
      </c>
      <c r="AL217" s="15" t="s">
        <v>40</v>
      </c>
      <c r="AM217" s="15" t="s">
        <v>40</v>
      </c>
      <c r="AN217" s="15" t="s">
        <v>40</v>
      </c>
      <c r="AO217" s="15" t="s">
        <v>40</v>
      </c>
      <c r="AP217" s="15" t="s">
        <v>40</v>
      </c>
      <c r="AQ217" s="15" t="s">
        <v>40</v>
      </c>
      <c r="AR217" s="15" t="s">
        <v>40</v>
      </c>
      <c r="AS217" s="15" t="s">
        <v>40</v>
      </c>
      <c r="AT217" s="15" t="s">
        <v>40</v>
      </c>
      <c r="AU217" s="15" t="s">
        <v>127</v>
      </c>
      <c r="AV217" s="15" t="s">
        <v>128</v>
      </c>
      <c r="AW217" s="15" t="s">
        <v>40</v>
      </c>
      <c r="AX217" s="16"/>
    </row>
    <row r="218" spans="1:50" ht="15.75" customHeight="1" x14ac:dyDescent="0.25">
      <c r="A218" s="14" t="s">
        <v>349</v>
      </c>
      <c r="B218" s="15" t="s">
        <v>40</v>
      </c>
      <c r="C218" s="15" t="s">
        <v>40</v>
      </c>
      <c r="D218" s="15" t="s">
        <v>40</v>
      </c>
      <c r="E218" s="15" t="s">
        <v>40</v>
      </c>
      <c r="F218" s="15" t="s">
        <v>40</v>
      </c>
      <c r="G218" s="15" t="s">
        <v>40</v>
      </c>
      <c r="H218" s="15" t="s">
        <v>40</v>
      </c>
      <c r="I218" s="15" t="s">
        <v>40</v>
      </c>
      <c r="J218" s="15" t="s">
        <v>40</v>
      </c>
      <c r="K218" s="15" t="s">
        <v>40</v>
      </c>
      <c r="L218" s="15" t="s">
        <v>40</v>
      </c>
      <c r="M218" s="15" t="s">
        <v>40</v>
      </c>
      <c r="N218" s="15" t="s">
        <v>40</v>
      </c>
      <c r="O218" s="15" t="s">
        <v>40</v>
      </c>
      <c r="P218" s="15" t="s">
        <v>40</v>
      </c>
      <c r="Q218" s="15" t="s">
        <v>40</v>
      </c>
      <c r="R218" s="15" t="s">
        <v>40</v>
      </c>
      <c r="S218" s="15" t="s">
        <v>40</v>
      </c>
      <c r="T218" s="15" t="s">
        <v>40</v>
      </c>
      <c r="U218" s="15" t="s">
        <v>40</v>
      </c>
      <c r="V218" s="15" t="s">
        <v>40</v>
      </c>
      <c r="W218" s="15" t="s">
        <v>40</v>
      </c>
      <c r="X218" s="15" t="s">
        <v>40</v>
      </c>
      <c r="Y218" s="15" t="s">
        <v>40</v>
      </c>
      <c r="Z218" s="15" t="s">
        <v>40</v>
      </c>
      <c r="AA218" s="15" t="s">
        <v>40</v>
      </c>
      <c r="AB218" s="15" t="s">
        <v>40</v>
      </c>
      <c r="AC218" s="15" t="s">
        <v>40</v>
      </c>
      <c r="AD218" s="15" t="s">
        <v>40</v>
      </c>
      <c r="AE218" s="15" t="s">
        <v>40</v>
      </c>
      <c r="AF218" s="15" t="s">
        <v>40</v>
      </c>
      <c r="AG218" s="15" t="s">
        <v>40</v>
      </c>
      <c r="AH218" s="15" t="s">
        <v>40</v>
      </c>
      <c r="AI218" s="15" t="s">
        <v>40</v>
      </c>
      <c r="AJ218" s="15" t="s">
        <v>40</v>
      </c>
      <c r="AK218" s="15" t="s">
        <v>124</v>
      </c>
      <c r="AL218" s="15" t="s">
        <v>40</v>
      </c>
      <c r="AM218" s="15" t="s">
        <v>40</v>
      </c>
      <c r="AN218" s="15" t="s">
        <v>40</v>
      </c>
      <c r="AO218" s="15" t="s">
        <v>40</v>
      </c>
      <c r="AP218" s="15" t="s">
        <v>40</v>
      </c>
      <c r="AQ218" s="15" t="s">
        <v>40</v>
      </c>
      <c r="AR218" s="15" t="s">
        <v>40</v>
      </c>
      <c r="AS218" s="15" t="s">
        <v>40</v>
      </c>
      <c r="AT218" s="15" t="s">
        <v>40</v>
      </c>
      <c r="AU218" s="15" t="s">
        <v>127</v>
      </c>
      <c r="AV218" s="15" t="s">
        <v>128</v>
      </c>
      <c r="AW218" s="15" t="s">
        <v>40</v>
      </c>
      <c r="AX218" s="16"/>
    </row>
    <row r="219" spans="1:50" ht="15.75" customHeight="1" x14ac:dyDescent="0.25">
      <c r="A219" s="14" t="s">
        <v>350</v>
      </c>
      <c r="B219" s="15" t="s">
        <v>40</v>
      </c>
      <c r="C219" s="15" t="s">
        <v>40</v>
      </c>
      <c r="D219" s="15" t="s">
        <v>40</v>
      </c>
      <c r="E219" s="15" t="s">
        <v>40</v>
      </c>
      <c r="F219" s="15" t="s">
        <v>40</v>
      </c>
      <c r="G219" s="15" t="s">
        <v>40</v>
      </c>
      <c r="H219" s="15" t="s">
        <v>40</v>
      </c>
      <c r="I219" s="15" t="s">
        <v>40</v>
      </c>
      <c r="J219" s="15" t="s">
        <v>40</v>
      </c>
      <c r="K219" s="15" t="s">
        <v>40</v>
      </c>
      <c r="L219" s="15" t="s">
        <v>40</v>
      </c>
      <c r="M219" s="15" t="s">
        <v>40</v>
      </c>
      <c r="N219" s="15" t="s">
        <v>40</v>
      </c>
      <c r="O219" s="15" t="s">
        <v>40</v>
      </c>
      <c r="P219" s="15" t="s">
        <v>40</v>
      </c>
      <c r="Q219" s="15" t="s">
        <v>40</v>
      </c>
      <c r="R219" s="15" t="s">
        <v>40</v>
      </c>
      <c r="S219" s="15" t="s">
        <v>40</v>
      </c>
      <c r="T219" s="15" t="s">
        <v>40</v>
      </c>
      <c r="U219" s="15" t="s">
        <v>40</v>
      </c>
      <c r="V219" s="15" t="s">
        <v>40</v>
      </c>
      <c r="W219" s="15" t="s">
        <v>40</v>
      </c>
      <c r="X219" s="15" t="s">
        <v>40</v>
      </c>
      <c r="Y219" s="15" t="s">
        <v>40</v>
      </c>
      <c r="Z219" s="15" t="s">
        <v>40</v>
      </c>
      <c r="AA219" s="15" t="s">
        <v>40</v>
      </c>
      <c r="AB219" s="15" t="s">
        <v>40</v>
      </c>
      <c r="AC219" s="15" t="s">
        <v>40</v>
      </c>
      <c r="AD219" s="15" t="s">
        <v>40</v>
      </c>
      <c r="AE219" s="15" t="s">
        <v>40</v>
      </c>
      <c r="AF219" s="15" t="s">
        <v>40</v>
      </c>
      <c r="AG219" s="15" t="s">
        <v>40</v>
      </c>
      <c r="AH219" s="15" t="s">
        <v>40</v>
      </c>
      <c r="AI219" s="15" t="s">
        <v>40</v>
      </c>
      <c r="AJ219" s="15" t="s">
        <v>40</v>
      </c>
      <c r="AK219" s="15" t="s">
        <v>124</v>
      </c>
      <c r="AL219" s="15" t="s">
        <v>40</v>
      </c>
      <c r="AM219" s="15" t="s">
        <v>40</v>
      </c>
      <c r="AN219" s="15" t="s">
        <v>40</v>
      </c>
      <c r="AO219" s="15" t="s">
        <v>40</v>
      </c>
      <c r="AP219" s="15" t="s">
        <v>40</v>
      </c>
      <c r="AQ219" s="15" t="s">
        <v>40</v>
      </c>
      <c r="AR219" s="15" t="s">
        <v>40</v>
      </c>
      <c r="AS219" s="15" t="s">
        <v>40</v>
      </c>
      <c r="AT219" s="15" t="s">
        <v>40</v>
      </c>
      <c r="AU219" s="15" t="s">
        <v>127</v>
      </c>
      <c r="AV219" s="15" t="s">
        <v>128</v>
      </c>
      <c r="AW219" s="15" t="s">
        <v>40</v>
      </c>
      <c r="AX219" s="16"/>
    </row>
    <row r="220" spans="1:50" ht="15.75" customHeight="1" x14ac:dyDescent="0.25">
      <c r="A220" s="14" t="s">
        <v>351</v>
      </c>
      <c r="B220" s="15" t="s">
        <v>40</v>
      </c>
      <c r="C220" s="15" t="s">
        <v>40</v>
      </c>
      <c r="D220" s="15" t="s">
        <v>40</v>
      </c>
      <c r="E220" s="15" t="s">
        <v>40</v>
      </c>
      <c r="F220" s="15" t="s">
        <v>40</v>
      </c>
      <c r="G220" s="15" t="s">
        <v>40</v>
      </c>
      <c r="H220" s="15" t="s">
        <v>40</v>
      </c>
      <c r="I220" s="15" t="s">
        <v>40</v>
      </c>
      <c r="J220" s="15" t="s">
        <v>40</v>
      </c>
      <c r="K220" s="15" t="s">
        <v>40</v>
      </c>
      <c r="L220" s="15" t="s">
        <v>40</v>
      </c>
      <c r="M220" s="15" t="s">
        <v>40</v>
      </c>
      <c r="N220" s="15" t="s">
        <v>40</v>
      </c>
      <c r="O220" s="15" t="s">
        <v>40</v>
      </c>
      <c r="P220" s="15" t="s">
        <v>40</v>
      </c>
      <c r="Q220" s="15" t="s">
        <v>40</v>
      </c>
      <c r="R220" s="15" t="s">
        <v>40</v>
      </c>
      <c r="S220" s="15" t="s">
        <v>40</v>
      </c>
      <c r="T220" s="15" t="s">
        <v>40</v>
      </c>
      <c r="U220" s="15" t="s">
        <v>40</v>
      </c>
      <c r="V220" s="15" t="s">
        <v>40</v>
      </c>
      <c r="W220" s="15" t="s">
        <v>40</v>
      </c>
      <c r="X220" s="15" t="s">
        <v>40</v>
      </c>
      <c r="Y220" s="15" t="s">
        <v>40</v>
      </c>
      <c r="Z220" s="15" t="s">
        <v>40</v>
      </c>
      <c r="AA220" s="15" t="s">
        <v>40</v>
      </c>
      <c r="AB220" s="15" t="s">
        <v>40</v>
      </c>
      <c r="AC220" s="15" t="s">
        <v>40</v>
      </c>
      <c r="AD220" s="15" t="s">
        <v>40</v>
      </c>
      <c r="AE220" s="15" t="s">
        <v>40</v>
      </c>
      <c r="AF220" s="15" t="s">
        <v>40</v>
      </c>
      <c r="AG220" s="15" t="s">
        <v>40</v>
      </c>
      <c r="AH220" s="15" t="s">
        <v>40</v>
      </c>
      <c r="AI220" s="15" t="s">
        <v>40</v>
      </c>
      <c r="AJ220" s="15" t="s">
        <v>40</v>
      </c>
      <c r="AK220" s="15" t="s">
        <v>124</v>
      </c>
      <c r="AL220" s="15" t="s">
        <v>40</v>
      </c>
      <c r="AM220" s="15" t="s">
        <v>40</v>
      </c>
      <c r="AN220" s="15" t="s">
        <v>40</v>
      </c>
      <c r="AO220" s="15" t="s">
        <v>40</v>
      </c>
      <c r="AP220" s="15" t="s">
        <v>40</v>
      </c>
      <c r="AQ220" s="15" t="s">
        <v>40</v>
      </c>
      <c r="AR220" s="15" t="s">
        <v>40</v>
      </c>
      <c r="AS220" s="15" t="s">
        <v>40</v>
      </c>
      <c r="AT220" s="15" t="s">
        <v>40</v>
      </c>
      <c r="AU220" s="15" t="s">
        <v>127</v>
      </c>
      <c r="AV220" s="15" t="s">
        <v>128</v>
      </c>
      <c r="AW220" s="15" t="s">
        <v>40</v>
      </c>
      <c r="AX220" s="16"/>
    </row>
    <row r="221" spans="1:50" ht="15.75" customHeight="1" x14ac:dyDescent="0.25">
      <c r="A221" s="14" t="s">
        <v>352</v>
      </c>
      <c r="B221" s="15" t="s">
        <v>40</v>
      </c>
      <c r="C221" s="15" t="s">
        <v>40</v>
      </c>
      <c r="D221" s="15" t="s">
        <v>40</v>
      </c>
      <c r="E221" s="15" t="s">
        <v>40</v>
      </c>
      <c r="F221" s="15" t="s">
        <v>40</v>
      </c>
      <c r="G221" s="15" t="s">
        <v>40</v>
      </c>
      <c r="H221" s="15" t="s">
        <v>40</v>
      </c>
      <c r="I221" s="15" t="s">
        <v>40</v>
      </c>
      <c r="J221" s="15" t="s">
        <v>40</v>
      </c>
      <c r="K221" s="15" t="s">
        <v>40</v>
      </c>
      <c r="L221" s="15" t="s">
        <v>40</v>
      </c>
      <c r="M221" s="15" t="s">
        <v>40</v>
      </c>
      <c r="N221" s="15" t="s">
        <v>40</v>
      </c>
      <c r="O221" s="15" t="s">
        <v>40</v>
      </c>
      <c r="P221" s="15" t="s">
        <v>40</v>
      </c>
      <c r="Q221" s="15" t="s">
        <v>40</v>
      </c>
      <c r="R221" s="15" t="s">
        <v>40</v>
      </c>
      <c r="S221" s="15" t="s">
        <v>40</v>
      </c>
      <c r="T221" s="15" t="s">
        <v>40</v>
      </c>
      <c r="U221" s="15" t="s">
        <v>40</v>
      </c>
      <c r="V221" s="15" t="s">
        <v>40</v>
      </c>
      <c r="W221" s="15" t="s">
        <v>40</v>
      </c>
      <c r="X221" s="15" t="s">
        <v>40</v>
      </c>
      <c r="Y221" s="15" t="s">
        <v>40</v>
      </c>
      <c r="Z221" s="15" t="s">
        <v>40</v>
      </c>
      <c r="AA221" s="15" t="s">
        <v>40</v>
      </c>
      <c r="AB221" s="15" t="s">
        <v>40</v>
      </c>
      <c r="AC221" s="15" t="s">
        <v>40</v>
      </c>
      <c r="AD221" s="15" t="s">
        <v>40</v>
      </c>
      <c r="AE221" s="15" t="s">
        <v>40</v>
      </c>
      <c r="AF221" s="15" t="s">
        <v>40</v>
      </c>
      <c r="AG221" s="15" t="s">
        <v>40</v>
      </c>
      <c r="AH221" s="15" t="s">
        <v>40</v>
      </c>
      <c r="AI221" s="15" t="s">
        <v>40</v>
      </c>
      <c r="AJ221" s="15" t="s">
        <v>40</v>
      </c>
      <c r="AK221" s="15" t="s">
        <v>124</v>
      </c>
      <c r="AL221" s="15" t="s">
        <v>40</v>
      </c>
      <c r="AM221" s="15" t="s">
        <v>40</v>
      </c>
      <c r="AN221" s="15" t="s">
        <v>40</v>
      </c>
      <c r="AO221" s="15" t="s">
        <v>40</v>
      </c>
      <c r="AP221" s="15" t="s">
        <v>40</v>
      </c>
      <c r="AQ221" s="15" t="s">
        <v>40</v>
      </c>
      <c r="AR221" s="15" t="s">
        <v>40</v>
      </c>
      <c r="AS221" s="15" t="s">
        <v>40</v>
      </c>
      <c r="AT221" s="15" t="s">
        <v>40</v>
      </c>
      <c r="AU221" s="15" t="s">
        <v>127</v>
      </c>
      <c r="AV221" s="15" t="s">
        <v>128</v>
      </c>
      <c r="AW221" s="15" t="s">
        <v>40</v>
      </c>
      <c r="AX221" s="16"/>
    </row>
    <row r="222" spans="1:50" ht="15.75" customHeight="1" x14ac:dyDescent="0.25">
      <c r="A222" s="14" t="s">
        <v>353</v>
      </c>
      <c r="B222" s="15" t="s">
        <v>40</v>
      </c>
      <c r="C222" s="15" t="s">
        <v>40</v>
      </c>
      <c r="D222" s="15" t="s">
        <v>40</v>
      </c>
      <c r="E222" s="15" t="s">
        <v>40</v>
      </c>
      <c r="F222" s="15" t="s">
        <v>40</v>
      </c>
      <c r="G222" s="15" t="s">
        <v>40</v>
      </c>
      <c r="H222" s="15" t="s">
        <v>40</v>
      </c>
      <c r="I222" s="15" t="s">
        <v>40</v>
      </c>
      <c r="J222" s="15" t="s">
        <v>40</v>
      </c>
      <c r="K222" s="15" t="s">
        <v>40</v>
      </c>
      <c r="L222" s="15" t="s">
        <v>40</v>
      </c>
      <c r="M222" s="15" t="s">
        <v>40</v>
      </c>
      <c r="N222" s="15" t="s">
        <v>40</v>
      </c>
      <c r="O222" s="15" t="s">
        <v>40</v>
      </c>
      <c r="P222" s="15" t="s">
        <v>40</v>
      </c>
      <c r="Q222" s="15" t="s">
        <v>40</v>
      </c>
      <c r="R222" s="15" t="s">
        <v>40</v>
      </c>
      <c r="S222" s="15" t="s">
        <v>40</v>
      </c>
      <c r="T222" s="15" t="s">
        <v>40</v>
      </c>
      <c r="U222" s="15" t="s">
        <v>40</v>
      </c>
      <c r="V222" s="15" t="s">
        <v>40</v>
      </c>
      <c r="W222" s="15" t="s">
        <v>40</v>
      </c>
      <c r="X222" s="15" t="s">
        <v>40</v>
      </c>
      <c r="Y222" s="15" t="s">
        <v>40</v>
      </c>
      <c r="Z222" s="15" t="s">
        <v>40</v>
      </c>
      <c r="AA222" s="15" t="s">
        <v>40</v>
      </c>
      <c r="AB222" s="15" t="s">
        <v>40</v>
      </c>
      <c r="AC222" s="15" t="s">
        <v>40</v>
      </c>
      <c r="AD222" s="15" t="s">
        <v>40</v>
      </c>
      <c r="AE222" s="15" t="s">
        <v>40</v>
      </c>
      <c r="AF222" s="15" t="s">
        <v>40</v>
      </c>
      <c r="AG222" s="15" t="s">
        <v>40</v>
      </c>
      <c r="AH222" s="15" t="s">
        <v>40</v>
      </c>
      <c r="AI222" s="15" t="s">
        <v>40</v>
      </c>
      <c r="AJ222" s="15" t="s">
        <v>40</v>
      </c>
      <c r="AK222" s="15" t="s">
        <v>124</v>
      </c>
      <c r="AL222" s="15" t="s">
        <v>40</v>
      </c>
      <c r="AM222" s="15" t="s">
        <v>40</v>
      </c>
      <c r="AN222" s="15" t="s">
        <v>40</v>
      </c>
      <c r="AO222" s="15" t="s">
        <v>40</v>
      </c>
      <c r="AP222" s="15" t="s">
        <v>40</v>
      </c>
      <c r="AQ222" s="15" t="s">
        <v>40</v>
      </c>
      <c r="AR222" s="15" t="s">
        <v>40</v>
      </c>
      <c r="AS222" s="15" t="s">
        <v>40</v>
      </c>
      <c r="AT222" s="15" t="s">
        <v>40</v>
      </c>
      <c r="AU222" s="15" t="s">
        <v>127</v>
      </c>
      <c r="AV222" s="15" t="s">
        <v>128</v>
      </c>
      <c r="AW222" s="15" t="s">
        <v>40</v>
      </c>
      <c r="AX222" s="16"/>
    </row>
    <row r="223" spans="1:50" ht="15.75" customHeight="1" x14ac:dyDescent="0.25">
      <c r="A223" s="14" t="s">
        <v>354</v>
      </c>
      <c r="B223" s="15" t="s">
        <v>40</v>
      </c>
      <c r="C223" s="15" t="s">
        <v>40</v>
      </c>
      <c r="D223" s="15" t="s">
        <v>40</v>
      </c>
      <c r="E223" s="15" t="s">
        <v>40</v>
      </c>
      <c r="F223" s="15" t="s">
        <v>40</v>
      </c>
      <c r="G223" s="15" t="s">
        <v>40</v>
      </c>
      <c r="H223" s="15" t="s">
        <v>40</v>
      </c>
      <c r="I223" s="15" t="s">
        <v>40</v>
      </c>
      <c r="J223" s="15" t="s">
        <v>40</v>
      </c>
      <c r="K223" s="15" t="s">
        <v>40</v>
      </c>
      <c r="L223" s="15" t="s">
        <v>40</v>
      </c>
      <c r="M223" s="15" t="s">
        <v>40</v>
      </c>
      <c r="N223" s="15" t="s">
        <v>40</v>
      </c>
      <c r="O223" s="15" t="s">
        <v>40</v>
      </c>
      <c r="P223" s="15" t="s">
        <v>40</v>
      </c>
      <c r="Q223" s="15" t="s">
        <v>40</v>
      </c>
      <c r="R223" s="15" t="s">
        <v>40</v>
      </c>
      <c r="S223" s="15" t="s">
        <v>40</v>
      </c>
      <c r="T223" s="15" t="s">
        <v>40</v>
      </c>
      <c r="U223" s="15" t="s">
        <v>40</v>
      </c>
      <c r="V223" s="15" t="s">
        <v>40</v>
      </c>
      <c r="W223" s="15" t="s">
        <v>40</v>
      </c>
      <c r="X223" s="15" t="s">
        <v>40</v>
      </c>
      <c r="Y223" s="15" t="s">
        <v>40</v>
      </c>
      <c r="Z223" s="15" t="s">
        <v>40</v>
      </c>
      <c r="AA223" s="15" t="s">
        <v>40</v>
      </c>
      <c r="AB223" s="15" t="s">
        <v>40</v>
      </c>
      <c r="AC223" s="15" t="s">
        <v>40</v>
      </c>
      <c r="AD223" s="15" t="s">
        <v>40</v>
      </c>
      <c r="AE223" s="15" t="s">
        <v>40</v>
      </c>
      <c r="AF223" s="15" t="s">
        <v>40</v>
      </c>
      <c r="AG223" s="15" t="s">
        <v>40</v>
      </c>
      <c r="AH223" s="15" t="s">
        <v>40</v>
      </c>
      <c r="AI223" s="15" t="s">
        <v>40</v>
      </c>
      <c r="AJ223" s="15" t="s">
        <v>40</v>
      </c>
      <c r="AK223" s="15" t="s">
        <v>124</v>
      </c>
      <c r="AL223" s="15" t="s">
        <v>40</v>
      </c>
      <c r="AM223" s="15" t="s">
        <v>40</v>
      </c>
      <c r="AN223" s="15" t="s">
        <v>40</v>
      </c>
      <c r="AO223" s="15" t="s">
        <v>40</v>
      </c>
      <c r="AP223" s="15" t="s">
        <v>40</v>
      </c>
      <c r="AQ223" s="15" t="s">
        <v>40</v>
      </c>
      <c r="AR223" s="15" t="s">
        <v>40</v>
      </c>
      <c r="AS223" s="15" t="s">
        <v>40</v>
      </c>
      <c r="AT223" s="15" t="s">
        <v>40</v>
      </c>
      <c r="AU223" s="15" t="s">
        <v>127</v>
      </c>
      <c r="AV223" s="15" t="s">
        <v>128</v>
      </c>
      <c r="AW223" s="15" t="s">
        <v>40</v>
      </c>
      <c r="AX223" s="16"/>
    </row>
    <row r="224" spans="1:50" ht="15.75" customHeight="1" x14ac:dyDescent="0.25">
      <c r="A224" s="14" t="s">
        <v>355</v>
      </c>
      <c r="B224" s="15" t="s">
        <v>40</v>
      </c>
      <c r="C224" s="15" t="s">
        <v>40</v>
      </c>
      <c r="D224" s="15" t="s">
        <v>40</v>
      </c>
      <c r="E224" s="15" t="s">
        <v>40</v>
      </c>
      <c r="F224" s="15" t="s">
        <v>40</v>
      </c>
      <c r="G224" s="15" t="s">
        <v>40</v>
      </c>
      <c r="H224" s="15" t="s">
        <v>40</v>
      </c>
      <c r="I224" s="15" t="s">
        <v>40</v>
      </c>
      <c r="J224" s="15" t="s">
        <v>40</v>
      </c>
      <c r="K224" s="15" t="s">
        <v>40</v>
      </c>
      <c r="L224" s="15" t="s">
        <v>40</v>
      </c>
      <c r="M224" s="15" t="s">
        <v>40</v>
      </c>
      <c r="N224" s="15" t="s">
        <v>40</v>
      </c>
      <c r="O224" s="15" t="s">
        <v>40</v>
      </c>
      <c r="P224" s="15" t="s">
        <v>40</v>
      </c>
      <c r="Q224" s="15" t="s">
        <v>40</v>
      </c>
      <c r="R224" s="15" t="s">
        <v>40</v>
      </c>
      <c r="S224" s="15" t="s">
        <v>40</v>
      </c>
      <c r="T224" s="15" t="s">
        <v>40</v>
      </c>
      <c r="U224" s="15" t="s">
        <v>40</v>
      </c>
      <c r="V224" s="15" t="s">
        <v>40</v>
      </c>
      <c r="W224" s="15" t="s">
        <v>40</v>
      </c>
      <c r="X224" s="15" t="s">
        <v>40</v>
      </c>
      <c r="Y224" s="15" t="s">
        <v>40</v>
      </c>
      <c r="Z224" s="15" t="s">
        <v>40</v>
      </c>
      <c r="AA224" s="15" t="s">
        <v>40</v>
      </c>
      <c r="AB224" s="15" t="s">
        <v>40</v>
      </c>
      <c r="AC224" s="15" t="s">
        <v>40</v>
      </c>
      <c r="AD224" s="15" t="s">
        <v>40</v>
      </c>
      <c r="AE224" s="15" t="s">
        <v>40</v>
      </c>
      <c r="AF224" s="15" t="s">
        <v>40</v>
      </c>
      <c r="AG224" s="15" t="s">
        <v>40</v>
      </c>
      <c r="AH224" s="15" t="s">
        <v>40</v>
      </c>
      <c r="AI224" s="15" t="s">
        <v>40</v>
      </c>
      <c r="AJ224" s="15" t="s">
        <v>40</v>
      </c>
      <c r="AK224" s="15" t="s">
        <v>124</v>
      </c>
      <c r="AL224" s="15" t="s">
        <v>40</v>
      </c>
      <c r="AM224" s="15" t="s">
        <v>40</v>
      </c>
      <c r="AN224" s="15" t="s">
        <v>40</v>
      </c>
      <c r="AO224" s="15" t="s">
        <v>40</v>
      </c>
      <c r="AP224" s="15" t="s">
        <v>40</v>
      </c>
      <c r="AQ224" s="15" t="s">
        <v>40</v>
      </c>
      <c r="AR224" s="15" t="s">
        <v>40</v>
      </c>
      <c r="AS224" s="15" t="s">
        <v>40</v>
      </c>
      <c r="AT224" s="15" t="s">
        <v>40</v>
      </c>
      <c r="AU224" s="15" t="s">
        <v>127</v>
      </c>
      <c r="AV224" s="15" t="s">
        <v>128</v>
      </c>
      <c r="AW224" s="15" t="s">
        <v>40</v>
      </c>
      <c r="AX224" s="16"/>
    </row>
    <row r="225" spans="1:50" ht="15.75" customHeight="1" x14ac:dyDescent="0.25">
      <c r="A225" s="14" t="s">
        <v>356</v>
      </c>
      <c r="B225" s="15" t="s">
        <v>40</v>
      </c>
      <c r="C225" s="15" t="s">
        <v>40</v>
      </c>
      <c r="D225" s="15" t="s">
        <v>40</v>
      </c>
      <c r="E225" s="15" t="s">
        <v>40</v>
      </c>
      <c r="F225" s="15" t="s">
        <v>40</v>
      </c>
      <c r="G225" s="15" t="s">
        <v>40</v>
      </c>
      <c r="H225" s="15" t="s">
        <v>40</v>
      </c>
      <c r="I225" s="15" t="s">
        <v>40</v>
      </c>
      <c r="J225" s="15" t="s">
        <v>40</v>
      </c>
      <c r="K225" s="15" t="s">
        <v>40</v>
      </c>
      <c r="L225" s="15" t="s">
        <v>40</v>
      </c>
      <c r="M225" s="15" t="s">
        <v>40</v>
      </c>
      <c r="N225" s="15" t="s">
        <v>40</v>
      </c>
      <c r="O225" s="15" t="s">
        <v>40</v>
      </c>
      <c r="P225" s="15" t="s">
        <v>40</v>
      </c>
      <c r="Q225" s="15" t="s">
        <v>40</v>
      </c>
      <c r="R225" s="15" t="s">
        <v>40</v>
      </c>
      <c r="S225" s="15" t="s">
        <v>40</v>
      </c>
      <c r="T225" s="15" t="s">
        <v>40</v>
      </c>
      <c r="U225" s="15" t="s">
        <v>40</v>
      </c>
      <c r="V225" s="15" t="s">
        <v>40</v>
      </c>
      <c r="W225" s="15" t="s">
        <v>40</v>
      </c>
      <c r="X225" s="15" t="s">
        <v>40</v>
      </c>
      <c r="Y225" s="15" t="s">
        <v>40</v>
      </c>
      <c r="Z225" s="15" t="s">
        <v>40</v>
      </c>
      <c r="AA225" s="15" t="s">
        <v>40</v>
      </c>
      <c r="AB225" s="15" t="s">
        <v>40</v>
      </c>
      <c r="AC225" s="15" t="s">
        <v>40</v>
      </c>
      <c r="AD225" s="15" t="s">
        <v>40</v>
      </c>
      <c r="AE225" s="15" t="s">
        <v>40</v>
      </c>
      <c r="AF225" s="15" t="s">
        <v>40</v>
      </c>
      <c r="AG225" s="15" t="s">
        <v>40</v>
      </c>
      <c r="AH225" s="15" t="s">
        <v>40</v>
      </c>
      <c r="AI225" s="15" t="s">
        <v>40</v>
      </c>
      <c r="AJ225" s="15" t="s">
        <v>40</v>
      </c>
      <c r="AK225" s="15" t="s">
        <v>124</v>
      </c>
      <c r="AL225" s="15" t="s">
        <v>40</v>
      </c>
      <c r="AM225" s="15" t="s">
        <v>40</v>
      </c>
      <c r="AN225" s="15" t="s">
        <v>40</v>
      </c>
      <c r="AO225" s="15" t="s">
        <v>40</v>
      </c>
      <c r="AP225" s="15" t="s">
        <v>40</v>
      </c>
      <c r="AQ225" s="15" t="s">
        <v>40</v>
      </c>
      <c r="AR225" s="15" t="s">
        <v>40</v>
      </c>
      <c r="AS225" s="15" t="s">
        <v>40</v>
      </c>
      <c r="AT225" s="15" t="s">
        <v>40</v>
      </c>
      <c r="AU225" s="15" t="s">
        <v>127</v>
      </c>
      <c r="AV225" s="15" t="s">
        <v>128</v>
      </c>
      <c r="AW225" s="15" t="s">
        <v>40</v>
      </c>
      <c r="AX225" s="16"/>
    </row>
    <row r="226" spans="1:50" ht="15.75" customHeight="1" x14ac:dyDescent="0.25">
      <c r="A226" s="14" t="s">
        <v>357</v>
      </c>
      <c r="B226" s="15" t="s">
        <v>40</v>
      </c>
      <c r="C226" s="15" t="s">
        <v>40</v>
      </c>
      <c r="D226" s="15" t="s">
        <v>40</v>
      </c>
      <c r="E226" s="15" t="s">
        <v>40</v>
      </c>
      <c r="F226" s="15" t="s">
        <v>40</v>
      </c>
      <c r="G226" s="15" t="s">
        <v>40</v>
      </c>
      <c r="H226" s="15" t="s">
        <v>40</v>
      </c>
      <c r="I226" s="15" t="s">
        <v>40</v>
      </c>
      <c r="J226" s="15" t="s">
        <v>40</v>
      </c>
      <c r="K226" s="15" t="s">
        <v>40</v>
      </c>
      <c r="L226" s="15" t="s">
        <v>40</v>
      </c>
      <c r="M226" s="15" t="s">
        <v>40</v>
      </c>
      <c r="N226" s="15" t="s">
        <v>40</v>
      </c>
      <c r="O226" s="15" t="s">
        <v>40</v>
      </c>
      <c r="P226" s="15" t="s">
        <v>40</v>
      </c>
      <c r="Q226" s="15" t="s">
        <v>40</v>
      </c>
      <c r="R226" s="15" t="s">
        <v>40</v>
      </c>
      <c r="S226" s="15" t="s">
        <v>40</v>
      </c>
      <c r="T226" s="15" t="s">
        <v>40</v>
      </c>
      <c r="U226" s="15" t="s">
        <v>40</v>
      </c>
      <c r="V226" s="15" t="s">
        <v>40</v>
      </c>
      <c r="W226" s="15" t="s">
        <v>40</v>
      </c>
      <c r="X226" s="15" t="s">
        <v>40</v>
      </c>
      <c r="Y226" s="15" t="s">
        <v>40</v>
      </c>
      <c r="Z226" s="15" t="s">
        <v>40</v>
      </c>
      <c r="AA226" s="15" t="s">
        <v>40</v>
      </c>
      <c r="AB226" s="15" t="s">
        <v>40</v>
      </c>
      <c r="AC226" s="15" t="s">
        <v>40</v>
      </c>
      <c r="AD226" s="15" t="s">
        <v>40</v>
      </c>
      <c r="AE226" s="15" t="s">
        <v>40</v>
      </c>
      <c r="AF226" s="15" t="s">
        <v>40</v>
      </c>
      <c r="AG226" s="15" t="s">
        <v>40</v>
      </c>
      <c r="AH226" s="15" t="s">
        <v>40</v>
      </c>
      <c r="AI226" s="15" t="s">
        <v>40</v>
      </c>
      <c r="AJ226" s="15" t="s">
        <v>40</v>
      </c>
      <c r="AK226" s="15" t="s">
        <v>124</v>
      </c>
      <c r="AL226" s="15" t="s">
        <v>40</v>
      </c>
      <c r="AM226" s="15" t="s">
        <v>40</v>
      </c>
      <c r="AN226" s="15" t="s">
        <v>40</v>
      </c>
      <c r="AO226" s="15" t="s">
        <v>40</v>
      </c>
      <c r="AP226" s="15" t="s">
        <v>40</v>
      </c>
      <c r="AQ226" s="15" t="s">
        <v>40</v>
      </c>
      <c r="AR226" s="15" t="s">
        <v>40</v>
      </c>
      <c r="AS226" s="15" t="s">
        <v>40</v>
      </c>
      <c r="AT226" s="15" t="s">
        <v>40</v>
      </c>
      <c r="AU226" s="15" t="s">
        <v>127</v>
      </c>
      <c r="AV226" s="15" t="s">
        <v>128</v>
      </c>
      <c r="AW226" s="15" t="s">
        <v>40</v>
      </c>
      <c r="AX226" s="16"/>
    </row>
    <row r="227" spans="1:50" ht="15.75" customHeight="1" x14ac:dyDescent="0.25">
      <c r="A227" s="14" t="s">
        <v>358</v>
      </c>
      <c r="B227" s="15" t="s">
        <v>40</v>
      </c>
      <c r="C227" s="15" t="s">
        <v>40</v>
      </c>
      <c r="D227" s="15" t="s">
        <v>40</v>
      </c>
      <c r="E227" s="15" t="s">
        <v>40</v>
      </c>
      <c r="F227" s="15" t="s">
        <v>40</v>
      </c>
      <c r="G227" s="15" t="s">
        <v>40</v>
      </c>
      <c r="H227" s="15" t="s">
        <v>40</v>
      </c>
      <c r="I227" s="15" t="s">
        <v>40</v>
      </c>
      <c r="J227" s="15" t="s">
        <v>40</v>
      </c>
      <c r="K227" s="15" t="s">
        <v>40</v>
      </c>
      <c r="L227" s="15" t="s">
        <v>40</v>
      </c>
      <c r="M227" s="15" t="s">
        <v>40</v>
      </c>
      <c r="N227" s="15" t="s">
        <v>40</v>
      </c>
      <c r="O227" s="15" t="s">
        <v>40</v>
      </c>
      <c r="P227" s="15" t="s">
        <v>40</v>
      </c>
      <c r="Q227" s="15" t="s">
        <v>40</v>
      </c>
      <c r="R227" s="15" t="s">
        <v>40</v>
      </c>
      <c r="S227" s="15" t="s">
        <v>40</v>
      </c>
      <c r="T227" s="15" t="s">
        <v>40</v>
      </c>
      <c r="U227" s="15" t="s">
        <v>40</v>
      </c>
      <c r="V227" s="15" t="s">
        <v>40</v>
      </c>
      <c r="W227" s="15" t="s">
        <v>40</v>
      </c>
      <c r="X227" s="15" t="s">
        <v>40</v>
      </c>
      <c r="Y227" s="15" t="s">
        <v>40</v>
      </c>
      <c r="Z227" s="15" t="s">
        <v>40</v>
      </c>
      <c r="AA227" s="15" t="s">
        <v>40</v>
      </c>
      <c r="AB227" s="15" t="s">
        <v>40</v>
      </c>
      <c r="AC227" s="15" t="s">
        <v>40</v>
      </c>
      <c r="AD227" s="15" t="s">
        <v>40</v>
      </c>
      <c r="AE227" s="15" t="s">
        <v>40</v>
      </c>
      <c r="AF227" s="15" t="s">
        <v>40</v>
      </c>
      <c r="AG227" s="15" t="s">
        <v>40</v>
      </c>
      <c r="AH227" s="15" t="s">
        <v>40</v>
      </c>
      <c r="AI227" s="15" t="s">
        <v>40</v>
      </c>
      <c r="AJ227" s="15" t="s">
        <v>40</v>
      </c>
      <c r="AK227" s="15" t="s">
        <v>124</v>
      </c>
      <c r="AL227" s="15" t="s">
        <v>40</v>
      </c>
      <c r="AM227" s="15" t="s">
        <v>40</v>
      </c>
      <c r="AN227" s="15" t="s">
        <v>40</v>
      </c>
      <c r="AO227" s="15" t="s">
        <v>40</v>
      </c>
      <c r="AP227" s="15" t="s">
        <v>40</v>
      </c>
      <c r="AQ227" s="15" t="s">
        <v>40</v>
      </c>
      <c r="AR227" s="15" t="s">
        <v>40</v>
      </c>
      <c r="AS227" s="15" t="s">
        <v>40</v>
      </c>
      <c r="AT227" s="15" t="s">
        <v>40</v>
      </c>
      <c r="AU227" s="15" t="s">
        <v>127</v>
      </c>
      <c r="AV227" s="15" t="s">
        <v>128</v>
      </c>
      <c r="AW227" s="15" t="s">
        <v>40</v>
      </c>
      <c r="AX227" s="16"/>
    </row>
    <row r="228" spans="1:50" ht="15.75" customHeight="1" x14ac:dyDescent="0.25">
      <c r="A228" s="14" t="s">
        <v>359</v>
      </c>
      <c r="B228" s="15" t="s">
        <v>40</v>
      </c>
      <c r="C228" s="15" t="s">
        <v>40</v>
      </c>
      <c r="D228" s="15" t="s">
        <v>40</v>
      </c>
      <c r="E228" s="15" t="s">
        <v>40</v>
      </c>
      <c r="F228" s="15" t="s">
        <v>40</v>
      </c>
      <c r="G228" s="15" t="s">
        <v>40</v>
      </c>
      <c r="H228" s="15" t="s">
        <v>40</v>
      </c>
      <c r="I228" s="15" t="s">
        <v>40</v>
      </c>
      <c r="J228" s="15" t="s">
        <v>40</v>
      </c>
      <c r="K228" s="15" t="s">
        <v>40</v>
      </c>
      <c r="L228" s="15" t="s">
        <v>40</v>
      </c>
      <c r="M228" s="15" t="s">
        <v>40</v>
      </c>
      <c r="N228" s="15" t="s">
        <v>40</v>
      </c>
      <c r="O228" s="15" t="s">
        <v>40</v>
      </c>
      <c r="P228" s="15" t="s">
        <v>40</v>
      </c>
      <c r="Q228" s="15" t="s">
        <v>40</v>
      </c>
      <c r="R228" s="15" t="s">
        <v>40</v>
      </c>
      <c r="S228" s="15" t="s">
        <v>40</v>
      </c>
      <c r="T228" s="15" t="s">
        <v>40</v>
      </c>
      <c r="U228" s="15" t="s">
        <v>40</v>
      </c>
      <c r="V228" s="15" t="s">
        <v>40</v>
      </c>
      <c r="W228" s="15" t="s">
        <v>40</v>
      </c>
      <c r="X228" s="15" t="s">
        <v>40</v>
      </c>
      <c r="Y228" s="15" t="s">
        <v>40</v>
      </c>
      <c r="Z228" s="15" t="s">
        <v>40</v>
      </c>
      <c r="AA228" s="15" t="s">
        <v>40</v>
      </c>
      <c r="AB228" s="15" t="s">
        <v>40</v>
      </c>
      <c r="AC228" s="15" t="s">
        <v>40</v>
      </c>
      <c r="AD228" s="15" t="s">
        <v>40</v>
      </c>
      <c r="AE228" s="15" t="s">
        <v>40</v>
      </c>
      <c r="AF228" s="15" t="s">
        <v>40</v>
      </c>
      <c r="AG228" s="15" t="s">
        <v>40</v>
      </c>
      <c r="AH228" s="15" t="s">
        <v>40</v>
      </c>
      <c r="AI228" s="15" t="s">
        <v>40</v>
      </c>
      <c r="AJ228" s="15" t="s">
        <v>40</v>
      </c>
      <c r="AK228" s="15" t="s">
        <v>124</v>
      </c>
      <c r="AL228" s="15" t="s">
        <v>40</v>
      </c>
      <c r="AM228" s="15" t="s">
        <v>40</v>
      </c>
      <c r="AN228" s="15" t="s">
        <v>40</v>
      </c>
      <c r="AO228" s="15" t="s">
        <v>40</v>
      </c>
      <c r="AP228" s="15" t="s">
        <v>40</v>
      </c>
      <c r="AQ228" s="15" t="s">
        <v>40</v>
      </c>
      <c r="AR228" s="15" t="s">
        <v>40</v>
      </c>
      <c r="AS228" s="15" t="s">
        <v>40</v>
      </c>
      <c r="AT228" s="15" t="s">
        <v>40</v>
      </c>
      <c r="AU228" s="15" t="s">
        <v>127</v>
      </c>
      <c r="AV228" s="15" t="s">
        <v>128</v>
      </c>
      <c r="AW228" s="15" t="s">
        <v>40</v>
      </c>
      <c r="AX228" s="16"/>
    </row>
    <row r="229" spans="1:50" ht="15.75" customHeight="1" x14ac:dyDescent="0.25">
      <c r="A229" s="14" t="s">
        <v>360</v>
      </c>
      <c r="B229" s="15" t="s">
        <v>40</v>
      </c>
      <c r="C229" s="15" t="s">
        <v>40</v>
      </c>
      <c r="D229" s="15" t="s">
        <v>40</v>
      </c>
      <c r="E229" s="15" t="s">
        <v>40</v>
      </c>
      <c r="F229" s="15" t="s">
        <v>40</v>
      </c>
      <c r="G229" s="15" t="s">
        <v>40</v>
      </c>
      <c r="H229" s="15" t="s">
        <v>40</v>
      </c>
      <c r="I229" s="15" t="s">
        <v>40</v>
      </c>
      <c r="J229" s="15" t="s">
        <v>40</v>
      </c>
      <c r="K229" s="15" t="s">
        <v>40</v>
      </c>
      <c r="L229" s="15" t="s">
        <v>361</v>
      </c>
      <c r="M229" s="15" t="s">
        <v>40</v>
      </c>
      <c r="N229" s="15" t="s">
        <v>40</v>
      </c>
      <c r="O229" s="15" t="s">
        <v>40</v>
      </c>
      <c r="P229" s="15" t="s">
        <v>40</v>
      </c>
      <c r="Q229" s="15" t="s">
        <v>40</v>
      </c>
      <c r="R229" s="15" t="s">
        <v>40</v>
      </c>
      <c r="S229" s="15" t="s">
        <v>40</v>
      </c>
      <c r="T229" s="15" t="s">
        <v>40</v>
      </c>
      <c r="U229" s="15" t="s">
        <v>40</v>
      </c>
      <c r="V229" s="15" t="s">
        <v>40</v>
      </c>
      <c r="W229" s="15" t="s">
        <v>40</v>
      </c>
      <c r="X229" s="15" t="s">
        <v>40</v>
      </c>
      <c r="Y229" s="15" t="s">
        <v>40</v>
      </c>
      <c r="Z229" s="15" t="s">
        <v>40</v>
      </c>
      <c r="AA229" s="15" t="s">
        <v>40</v>
      </c>
      <c r="AB229" s="15" t="s">
        <v>40</v>
      </c>
      <c r="AC229" s="15" t="s">
        <v>40</v>
      </c>
      <c r="AD229" s="15" t="s">
        <v>40</v>
      </c>
      <c r="AE229" s="15" t="s">
        <v>40</v>
      </c>
      <c r="AF229" s="15" t="s">
        <v>40</v>
      </c>
      <c r="AG229" s="15" t="s">
        <v>40</v>
      </c>
      <c r="AH229" s="15" t="s">
        <v>40</v>
      </c>
      <c r="AI229" s="15" t="s">
        <v>40</v>
      </c>
      <c r="AJ229" s="15" t="s">
        <v>40</v>
      </c>
      <c r="AK229" s="15" t="s">
        <v>124</v>
      </c>
      <c r="AL229" s="15" t="s">
        <v>40</v>
      </c>
      <c r="AM229" s="15" t="s">
        <v>40</v>
      </c>
      <c r="AN229" s="15" t="s">
        <v>40</v>
      </c>
      <c r="AO229" s="15" t="s">
        <v>40</v>
      </c>
      <c r="AP229" s="15" t="s">
        <v>40</v>
      </c>
      <c r="AQ229" s="15" t="s">
        <v>40</v>
      </c>
      <c r="AR229" s="15" t="s">
        <v>40</v>
      </c>
      <c r="AS229" s="15" t="s">
        <v>40</v>
      </c>
      <c r="AT229" s="15" t="s">
        <v>40</v>
      </c>
      <c r="AU229" s="15" t="s">
        <v>127</v>
      </c>
      <c r="AV229" s="15" t="s">
        <v>128</v>
      </c>
      <c r="AW229" s="15" t="s">
        <v>40</v>
      </c>
      <c r="AX229" s="16"/>
    </row>
    <row r="230" spans="1:50" ht="15.75" customHeight="1" x14ac:dyDescent="0.25">
      <c r="A230" s="14" t="s">
        <v>362</v>
      </c>
      <c r="B230" s="15" t="s">
        <v>40</v>
      </c>
      <c r="C230" s="15" t="s">
        <v>40</v>
      </c>
      <c r="D230" s="15" t="s">
        <v>40</v>
      </c>
      <c r="E230" s="15" t="s">
        <v>40</v>
      </c>
      <c r="F230" s="15" t="s">
        <v>40</v>
      </c>
      <c r="G230" s="15" t="s">
        <v>40</v>
      </c>
      <c r="H230" s="15" t="s">
        <v>40</v>
      </c>
      <c r="I230" s="15" t="s">
        <v>40</v>
      </c>
      <c r="J230" s="15" t="s">
        <v>40</v>
      </c>
      <c r="K230" s="15" t="s">
        <v>40</v>
      </c>
      <c r="L230" s="15" t="s">
        <v>40</v>
      </c>
      <c r="M230" s="15" t="s">
        <v>40</v>
      </c>
      <c r="N230" s="15" t="s">
        <v>40</v>
      </c>
      <c r="O230" s="15" t="s">
        <v>40</v>
      </c>
      <c r="P230" s="15" t="s">
        <v>40</v>
      </c>
      <c r="Q230" s="15" t="s">
        <v>40</v>
      </c>
      <c r="R230" s="15" t="s">
        <v>40</v>
      </c>
      <c r="S230" s="15" t="s">
        <v>40</v>
      </c>
      <c r="T230" s="15" t="s">
        <v>40</v>
      </c>
      <c r="U230" s="15" t="s">
        <v>40</v>
      </c>
      <c r="V230" s="15" t="s">
        <v>40</v>
      </c>
      <c r="W230" s="15" t="s">
        <v>40</v>
      </c>
      <c r="X230" s="15" t="s">
        <v>40</v>
      </c>
      <c r="Y230" s="15" t="s">
        <v>40</v>
      </c>
      <c r="Z230" s="15" t="s">
        <v>40</v>
      </c>
      <c r="AA230" s="15" t="s">
        <v>40</v>
      </c>
      <c r="AB230" s="15" t="s">
        <v>40</v>
      </c>
      <c r="AC230" s="15" t="s">
        <v>40</v>
      </c>
      <c r="AD230" s="15" t="s">
        <v>40</v>
      </c>
      <c r="AE230" s="15" t="s">
        <v>40</v>
      </c>
      <c r="AF230" s="15" t="s">
        <v>40</v>
      </c>
      <c r="AG230" s="15" t="s">
        <v>40</v>
      </c>
      <c r="AH230" s="15" t="s">
        <v>40</v>
      </c>
      <c r="AI230" s="15" t="s">
        <v>40</v>
      </c>
      <c r="AJ230" s="15" t="s">
        <v>40</v>
      </c>
      <c r="AK230" s="15" t="s">
        <v>124</v>
      </c>
      <c r="AL230" s="15" t="s">
        <v>40</v>
      </c>
      <c r="AM230" s="15" t="s">
        <v>40</v>
      </c>
      <c r="AN230" s="15" t="s">
        <v>40</v>
      </c>
      <c r="AO230" s="15" t="s">
        <v>40</v>
      </c>
      <c r="AP230" s="15" t="s">
        <v>40</v>
      </c>
      <c r="AQ230" s="15" t="s">
        <v>40</v>
      </c>
      <c r="AR230" s="15" t="s">
        <v>40</v>
      </c>
      <c r="AS230" s="15" t="s">
        <v>40</v>
      </c>
      <c r="AT230" s="15" t="s">
        <v>40</v>
      </c>
      <c r="AU230" s="15" t="s">
        <v>127</v>
      </c>
      <c r="AV230" s="15" t="s">
        <v>128</v>
      </c>
      <c r="AW230" s="15" t="s">
        <v>40</v>
      </c>
      <c r="AX230" s="16"/>
    </row>
    <row r="231" spans="1:50" ht="15.75" customHeight="1" x14ac:dyDescent="0.25">
      <c r="A231" s="14" t="s">
        <v>363</v>
      </c>
      <c r="B231" s="15" t="s">
        <v>40</v>
      </c>
      <c r="C231" s="15" t="s">
        <v>40</v>
      </c>
      <c r="D231" s="15" t="s">
        <v>40</v>
      </c>
      <c r="E231" s="15" t="s">
        <v>40</v>
      </c>
      <c r="F231" s="15" t="s">
        <v>40</v>
      </c>
      <c r="G231" s="15" t="s">
        <v>40</v>
      </c>
      <c r="H231" s="15" t="s">
        <v>40</v>
      </c>
      <c r="I231" s="15" t="s">
        <v>40</v>
      </c>
      <c r="J231" s="15" t="s">
        <v>40</v>
      </c>
      <c r="K231" s="15" t="s">
        <v>40</v>
      </c>
      <c r="L231" s="15" t="s">
        <v>40</v>
      </c>
      <c r="M231" s="15" t="s">
        <v>40</v>
      </c>
      <c r="N231" s="15" t="s">
        <v>40</v>
      </c>
      <c r="O231" s="15" t="s">
        <v>40</v>
      </c>
      <c r="P231" s="15" t="s">
        <v>40</v>
      </c>
      <c r="Q231" s="15" t="s">
        <v>40</v>
      </c>
      <c r="R231" s="15" t="s">
        <v>40</v>
      </c>
      <c r="S231" s="15" t="s">
        <v>40</v>
      </c>
      <c r="T231" s="15" t="s">
        <v>40</v>
      </c>
      <c r="U231" s="15" t="s">
        <v>40</v>
      </c>
      <c r="V231" s="15" t="s">
        <v>40</v>
      </c>
      <c r="W231" s="15" t="s">
        <v>40</v>
      </c>
      <c r="X231" s="15" t="s">
        <v>40</v>
      </c>
      <c r="Y231" s="15" t="s">
        <v>40</v>
      </c>
      <c r="Z231" s="15" t="s">
        <v>40</v>
      </c>
      <c r="AA231" s="15" t="s">
        <v>40</v>
      </c>
      <c r="AB231" s="15" t="s">
        <v>40</v>
      </c>
      <c r="AC231" s="15" t="s">
        <v>40</v>
      </c>
      <c r="AD231" s="15" t="s">
        <v>40</v>
      </c>
      <c r="AE231" s="15" t="s">
        <v>40</v>
      </c>
      <c r="AF231" s="15" t="s">
        <v>40</v>
      </c>
      <c r="AG231" s="15" t="s">
        <v>40</v>
      </c>
      <c r="AH231" s="15" t="s">
        <v>40</v>
      </c>
      <c r="AI231" s="15" t="s">
        <v>40</v>
      </c>
      <c r="AJ231" s="15" t="s">
        <v>40</v>
      </c>
      <c r="AK231" s="15" t="s">
        <v>124</v>
      </c>
      <c r="AL231" s="15" t="s">
        <v>40</v>
      </c>
      <c r="AM231" s="15" t="s">
        <v>40</v>
      </c>
      <c r="AN231" s="15" t="s">
        <v>40</v>
      </c>
      <c r="AO231" s="15" t="s">
        <v>40</v>
      </c>
      <c r="AP231" s="15" t="s">
        <v>40</v>
      </c>
      <c r="AQ231" s="15" t="s">
        <v>40</v>
      </c>
      <c r="AR231" s="15" t="s">
        <v>40</v>
      </c>
      <c r="AS231" s="15" t="s">
        <v>40</v>
      </c>
      <c r="AT231" s="15" t="s">
        <v>40</v>
      </c>
      <c r="AU231" s="15" t="s">
        <v>40</v>
      </c>
      <c r="AV231" s="15" t="s">
        <v>128</v>
      </c>
      <c r="AW231" s="15" t="s">
        <v>40</v>
      </c>
      <c r="AX231" s="16"/>
    </row>
    <row r="232" spans="1:50" ht="15.75" customHeight="1" x14ac:dyDescent="0.25">
      <c r="A232" s="14" t="s">
        <v>364</v>
      </c>
      <c r="B232" s="15" t="s">
        <v>40</v>
      </c>
      <c r="C232" s="15" t="s">
        <v>40</v>
      </c>
      <c r="D232" s="15" t="s">
        <v>40</v>
      </c>
      <c r="E232" s="15" t="s">
        <v>40</v>
      </c>
      <c r="F232" s="15" t="s">
        <v>40</v>
      </c>
      <c r="G232" s="15" t="s">
        <v>40</v>
      </c>
      <c r="H232" s="15" t="s">
        <v>40</v>
      </c>
      <c r="I232" s="15" t="s">
        <v>40</v>
      </c>
      <c r="J232" s="15" t="s">
        <v>40</v>
      </c>
      <c r="K232" s="15" t="s">
        <v>40</v>
      </c>
      <c r="L232" s="15" t="s">
        <v>40</v>
      </c>
      <c r="M232" s="15" t="s">
        <v>40</v>
      </c>
      <c r="N232" s="15" t="s">
        <v>40</v>
      </c>
      <c r="O232" s="15" t="s">
        <v>40</v>
      </c>
      <c r="P232" s="15" t="s">
        <v>40</v>
      </c>
      <c r="Q232" s="15" t="s">
        <v>40</v>
      </c>
      <c r="R232" s="15" t="s">
        <v>40</v>
      </c>
      <c r="S232" s="15" t="s">
        <v>40</v>
      </c>
      <c r="T232" s="15" t="s">
        <v>40</v>
      </c>
      <c r="U232" s="15" t="s">
        <v>40</v>
      </c>
      <c r="V232" s="15" t="s">
        <v>40</v>
      </c>
      <c r="W232" s="15" t="s">
        <v>40</v>
      </c>
      <c r="X232" s="15" t="s">
        <v>40</v>
      </c>
      <c r="Y232" s="15" t="s">
        <v>40</v>
      </c>
      <c r="Z232" s="15" t="s">
        <v>40</v>
      </c>
      <c r="AA232" s="15" t="s">
        <v>40</v>
      </c>
      <c r="AB232" s="15" t="s">
        <v>40</v>
      </c>
      <c r="AC232" s="15" t="s">
        <v>40</v>
      </c>
      <c r="AD232" s="15" t="s">
        <v>40</v>
      </c>
      <c r="AE232" s="15" t="s">
        <v>40</v>
      </c>
      <c r="AF232" s="15" t="s">
        <v>40</v>
      </c>
      <c r="AG232" s="15" t="s">
        <v>40</v>
      </c>
      <c r="AH232" s="15" t="s">
        <v>40</v>
      </c>
      <c r="AI232" s="15" t="s">
        <v>40</v>
      </c>
      <c r="AJ232" s="15" t="s">
        <v>40</v>
      </c>
      <c r="AK232" s="15" t="s">
        <v>124</v>
      </c>
      <c r="AL232" s="15" t="s">
        <v>40</v>
      </c>
      <c r="AM232" s="15" t="s">
        <v>40</v>
      </c>
      <c r="AN232" s="15" t="s">
        <v>40</v>
      </c>
      <c r="AO232" s="15" t="s">
        <v>40</v>
      </c>
      <c r="AP232" s="15" t="s">
        <v>40</v>
      </c>
      <c r="AQ232" s="15" t="s">
        <v>40</v>
      </c>
      <c r="AR232" s="15" t="s">
        <v>40</v>
      </c>
      <c r="AS232" s="15" t="s">
        <v>40</v>
      </c>
      <c r="AT232" s="15" t="s">
        <v>40</v>
      </c>
      <c r="AU232" s="15" t="s">
        <v>40</v>
      </c>
      <c r="AV232" s="15" t="s">
        <v>128</v>
      </c>
      <c r="AW232" s="15" t="s">
        <v>40</v>
      </c>
      <c r="AX232" s="16"/>
    </row>
    <row r="233" spans="1:50" ht="15.75" customHeight="1" x14ac:dyDescent="0.25">
      <c r="A233" s="14" t="s">
        <v>365</v>
      </c>
      <c r="B233" s="15" t="s">
        <v>40</v>
      </c>
      <c r="C233" s="15" t="s">
        <v>40</v>
      </c>
      <c r="D233" s="15" t="s">
        <v>40</v>
      </c>
      <c r="E233" s="15" t="s">
        <v>40</v>
      </c>
      <c r="F233" s="15" t="s">
        <v>40</v>
      </c>
      <c r="G233" s="15" t="s">
        <v>40</v>
      </c>
      <c r="H233" s="15" t="s">
        <v>40</v>
      </c>
      <c r="I233" s="15" t="s">
        <v>40</v>
      </c>
      <c r="J233" s="15" t="s">
        <v>40</v>
      </c>
      <c r="K233" s="15" t="s">
        <v>40</v>
      </c>
      <c r="L233" s="15" t="s">
        <v>40</v>
      </c>
      <c r="M233" s="15" t="s">
        <v>40</v>
      </c>
      <c r="N233" s="15" t="s">
        <v>40</v>
      </c>
      <c r="O233" s="15" t="s">
        <v>40</v>
      </c>
      <c r="P233" s="15" t="s">
        <v>40</v>
      </c>
      <c r="Q233" s="15" t="s">
        <v>40</v>
      </c>
      <c r="R233" s="15" t="s">
        <v>40</v>
      </c>
      <c r="S233" s="15" t="s">
        <v>40</v>
      </c>
      <c r="T233" s="15" t="s">
        <v>40</v>
      </c>
      <c r="U233" s="15" t="s">
        <v>40</v>
      </c>
      <c r="V233" s="15" t="s">
        <v>40</v>
      </c>
      <c r="W233" s="15" t="s">
        <v>40</v>
      </c>
      <c r="X233" s="15" t="s">
        <v>40</v>
      </c>
      <c r="Y233" s="15" t="s">
        <v>40</v>
      </c>
      <c r="Z233" s="15" t="s">
        <v>40</v>
      </c>
      <c r="AA233" s="15" t="s">
        <v>40</v>
      </c>
      <c r="AB233" s="15" t="s">
        <v>40</v>
      </c>
      <c r="AC233" s="15" t="s">
        <v>40</v>
      </c>
      <c r="AD233" s="15" t="s">
        <v>40</v>
      </c>
      <c r="AE233" s="15" t="s">
        <v>40</v>
      </c>
      <c r="AF233" s="15" t="s">
        <v>40</v>
      </c>
      <c r="AG233" s="15" t="s">
        <v>40</v>
      </c>
      <c r="AH233" s="15" t="s">
        <v>40</v>
      </c>
      <c r="AI233" s="15" t="s">
        <v>40</v>
      </c>
      <c r="AJ233" s="15" t="s">
        <v>40</v>
      </c>
      <c r="AK233" s="15" t="s">
        <v>124</v>
      </c>
      <c r="AL233" s="15" t="s">
        <v>40</v>
      </c>
      <c r="AM233" s="15" t="s">
        <v>40</v>
      </c>
      <c r="AN233" s="15" t="s">
        <v>40</v>
      </c>
      <c r="AO233" s="15" t="s">
        <v>40</v>
      </c>
      <c r="AP233" s="15" t="s">
        <v>40</v>
      </c>
      <c r="AQ233" s="15" t="s">
        <v>40</v>
      </c>
      <c r="AR233" s="15" t="s">
        <v>40</v>
      </c>
      <c r="AS233" s="15" t="s">
        <v>40</v>
      </c>
      <c r="AT233" s="15" t="s">
        <v>40</v>
      </c>
      <c r="AU233" s="15" t="s">
        <v>40</v>
      </c>
      <c r="AV233" s="15" t="s">
        <v>128</v>
      </c>
      <c r="AW233" s="15" t="s">
        <v>40</v>
      </c>
      <c r="AX233" s="16"/>
    </row>
    <row r="234" spans="1:50" ht="15.75" customHeight="1" x14ac:dyDescent="0.25">
      <c r="A234" s="14" t="s">
        <v>366</v>
      </c>
      <c r="B234" s="15" t="s">
        <v>40</v>
      </c>
      <c r="C234" s="15" t="s">
        <v>40</v>
      </c>
      <c r="D234" s="15" t="s">
        <v>40</v>
      </c>
      <c r="E234" s="15" t="s">
        <v>40</v>
      </c>
      <c r="F234" s="15" t="s">
        <v>40</v>
      </c>
      <c r="G234" s="15" t="s">
        <v>40</v>
      </c>
      <c r="H234" s="15" t="s">
        <v>40</v>
      </c>
      <c r="I234" s="15" t="s">
        <v>40</v>
      </c>
      <c r="J234" s="15" t="s">
        <v>40</v>
      </c>
      <c r="K234" s="15" t="s">
        <v>40</v>
      </c>
      <c r="L234" s="15" t="s">
        <v>40</v>
      </c>
      <c r="M234" s="15" t="s">
        <v>40</v>
      </c>
      <c r="N234" s="15" t="s">
        <v>40</v>
      </c>
      <c r="O234" s="15" t="s">
        <v>40</v>
      </c>
      <c r="P234" s="15" t="s">
        <v>40</v>
      </c>
      <c r="Q234" s="15" t="s">
        <v>40</v>
      </c>
      <c r="R234" s="15" t="s">
        <v>40</v>
      </c>
      <c r="S234" s="15" t="s">
        <v>40</v>
      </c>
      <c r="T234" s="15" t="s">
        <v>40</v>
      </c>
      <c r="U234" s="15" t="s">
        <v>40</v>
      </c>
      <c r="V234" s="15" t="s">
        <v>40</v>
      </c>
      <c r="W234" s="15" t="s">
        <v>40</v>
      </c>
      <c r="X234" s="15" t="s">
        <v>40</v>
      </c>
      <c r="Y234" s="15" t="s">
        <v>40</v>
      </c>
      <c r="Z234" s="15" t="s">
        <v>40</v>
      </c>
      <c r="AA234" s="15" t="s">
        <v>40</v>
      </c>
      <c r="AB234" s="15" t="s">
        <v>40</v>
      </c>
      <c r="AC234" s="15" t="s">
        <v>40</v>
      </c>
      <c r="AD234" s="15" t="s">
        <v>40</v>
      </c>
      <c r="AE234" s="15" t="s">
        <v>40</v>
      </c>
      <c r="AF234" s="15" t="s">
        <v>40</v>
      </c>
      <c r="AG234" s="15" t="s">
        <v>40</v>
      </c>
      <c r="AH234" s="15" t="s">
        <v>40</v>
      </c>
      <c r="AI234" s="15" t="s">
        <v>40</v>
      </c>
      <c r="AJ234" s="15" t="s">
        <v>40</v>
      </c>
      <c r="AK234" s="15" t="s">
        <v>124</v>
      </c>
      <c r="AL234" s="15" t="s">
        <v>40</v>
      </c>
      <c r="AM234" s="15" t="s">
        <v>40</v>
      </c>
      <c r="AN234" s="15" t="s">
        <v>40</v>
      </c>
      <c r="AO234" s="15" t="s">
        <v>40</v>
      </c>
      <c r="AP234" s="15" t="s">
        <v>40</v>
      </c>
      <c r="AQ234" s="15" t="s">
        <v>40</v>
      </c>
      <c r="AR234" s="15" t="s">
        <v>40</v>
      </c>
      <c r="AS234" s="15" t="s">
        <v>40</v>
      </c>
      <c r="AT234" s="15" t="s">
        <v>40</v>
      </c>
      <c r="AU234" s="15" t="s">
        <v>40</v>
      </c>
      <c r="AV234" s="15" t="s">
        <v>128</v>
      </c>
      <c r="AW234" s="15" t="s">
        <v>40</v>
      </c>
      <c r="AX234" s="16"/>
    </row>
    <row r="235" spans="1:50" ht="15.75" customHeight="1" x14ac:dyDescent="0.25">
      <c r="A235" s="14" t="s">
        <v>367</v>
      </c>
      <c r="B235" s="15" t="s">
        <v>40</v>
      </c>
      <c r="C235" s="15" t="s">
        <v>40</v>
      </c>
      <c r="D235" s="15" t="s">
        <v>40</v>
      </c>
      <c r="E235" s="15" t="s">
        <v>40</v>
      </c>
      <c r="F235" s="15" t="s">
        <v>40</v>
      </c>
      <c r="G235" s="15" t="s">
        <v>40</v>
      </c>
      <c r="H235" s="15" t="s">
        <v>40</v>
      </c>
      <c r="I235" s="15" t="s">
        <v>40</v>
      </c>
      <c r="J235" s="15" t="s">
        <v>40</v>
      </c>
      <c r="K235" s="15" t="s">
        <v>40</v>
      </c>
      <c r="L235" s="15" t="s">
        <v>40</v>
      </c>
      <c r="M235" s="15" t="s">
        <v>40</v>
      </c>
      <c r="N235" s="15" t="s">
        <v>40</v>
      </c>
      <c r="O235" s="15" t="s">
        <v>40</v>
      </c>
      <c r="P235" s="15" t="s">
        <v>40</v>
      </c>
      <c r="Q235" s="15" t="s">
        <v>40</v>
      </c>
      <c r="R235" s="15" t="s">
        <v>40</v>
      </c>
      <c r="S235" s="15" t="s">
        <v>40</v>
      </c>
      <c r="T235" s="15" t="s">
        <v>40</v>
      </c>
      <c r="U235" s="15" t="s">
        <v>40</v>
      </c>
      <c r="V235" s="15" t="s">
        <v>40</v>
      </c>
      <c r="W235" s="15" t="s">
        <v>40</v>
      </c>
      <c r="X235" s="15" t="s">
        <v>40</v>
      </c>
      <c r="Y235" s="15" t="s">
        <v>40</v>
      </c>
      <c r="Z235" s="15" t="s">
        <v>40</v>
      </c>
      <c r="AA235" s="15" t="s">
        <v>40</v>
      </c>
      <c r="AB235" s="15" t="s">
        <v>40</v>
      </c>
      <c r="AC235" s="15" t="s">
        <v>40</v>
      </c>
      <c r="AD235" s="15" t="s">
        <v>40</v>
      </c>
      <c r="AE235" s="15" t="s">
        <v>40</v>
      </c>
      <c r="AF235" s="15" t="s">
        <v>40</v>
      </c>
      <c r="AG235" s="15" t="s">
        <v>40</v>
      </c>
      <c r="AH235" s="15" t="s">
        <v>40</v>
      </c>
      <c r="AI235" s="15" t="s">
        <v>40</v>
      </c>
      <c r="AJ235" s="15" t="s">
        <v>40</v>
      </c>
      <c r="AK235" s="15" t="s">
        <v>124</v>
      </c>
      <c r="AL235" s="15" t="s">
        <v>40</v>
      </c>
      <c r="AM235" s="15" t="s">
        <v>40</v>
      </c>
      <c r="AN235" s="15" t="s">
        <v>40</v>
      </c>
      <c r="AO235" s="15" t="s">
        <v>40</v>
      </c>
      <c r="AP235" s="15" t="s">
        <v>40</v>
      </c>
      <c r="AQ235" s="15" t="s">
        <v>40</v>
      </c>
      <c r="AR235" s="15" t="s">
        <v>40</v>
      </c>
      <c r="AS235" s="15" t="s">
        <v>40</v>
      </c>
      <c r="AT235" s="15" t="s">
        <v>40</v>
      </c>
      <c r="AU235" s="15" t="s">
        <v>40</v>
      </c>
      <c r="AV235" s="15" t="s">
        <v>128</v>
      </c>
      <c r="AW235" s="15" t="s">
        <v>40</v>
      </c>
      <c r="AX235" s="16"/>
    </row>
    <row r="236" spans="1:50" ht="15.75" customHeight="1" x14ac:dyDescent="0.25">
      <c r="A236" s="14" t="s">
        <v>368</v>
      </c>
      <c r="B236" s="15" t="s">
        <v>40</v>
      </c>
      <c r="C236" s="15" t="s">
        <v>40</v>
      </c>
      <c r="D236" s="15" t="s">
        <v>40</v>
      </c>
      <c r="E236" s="15" t="s">
        <v>40</v>
      </c>
      <c r="F236" s="15" t="s">
        <v>40</v>
      </c>
      <c r="G236" s="15" t="s">
        <v>40</v>
      </c>
      <c r="H236" s="15" t="s">
        <v>40</v>
      </c>
      <c r="I236" s="15" t="s">
        <v>40</v>
      </c>
      <c r="J236" s="15" t="s">
        <v>40</v>
      </c>
      <c r="K236" s="15" t="s">
        <v>40</v>
      </c>
      <c r="L236" s="15" t="s">
        <v>40</v>
      </c>
      <c r="M236" s="15" t="s">
        <v>40</v>
      </c>
      <c r="N236" s="15" t="s">
        <v>40</v>
      </c>
      <c r="O236" s="15" t="s">
        <v>40</v>
      </c>
      <c r="P236" s="15" t="s">
        <v>40</v>
      </c>
      <c r="Q236" s="15" t="s">
        <v>40</v>
      </c>
      <c r="R236" s="15" t="s">
        <v>40</v>
      </c>
      <c r="S236" s="15" t="s">
        <v>40</v>
      </c>
      <c r="T236" s="15" t="s">
        <v>40</v>
      </c>
      <c r="U236" s="15" t="s">
        <v>40</v>
      </c>
      <c r="V236" s="15" t="s">
        <v>40</v>
      </c>
      <c r="W236" s="15" t="s">
        <v>40</v>
      </c>
      <c r="X236" s="15" t="s">
        <v>40</v>
      </c>
      <c r="Y236" s="15" t="s">
        <v>40</v>
      </c>
      <c r="Z236" s="15" t="s">
        <v>40</v>
      </c>
      <c r="AA236" s="15" t="s">
        <v>40</v>
      </c>
      <c r="AB236" s="15" t="s">
        <v>40</v>
      </c>
      <c r="AC236" s="15" t="s">
        <v>40</v>
      </c>
      <c r="AD236" s="15" t="s">
        <v>40</v>
      </c>
      <c r="AE236" s="15" t="s">
        <v>40</v>
      </c>
      <c r="AF236" s="15" t="s">
        <v>40</v>
      </c>
      <c r="AG236" s="15" t="s">
        <v>40</v>
      </c>
      <c r="AH236" s="15" t="s">
        <v>40</v>
      </c>
      <c r="AI236" s="15" t="s">
        <v>40</v>
      </c>
      <c r="AJ236" s="15" t="s">
        <v>40</v>
      </c>
      <c r="AK236" s="15" t="s">
        <v>124</v>
      </c>
      <c r="AL236" s="15" t="s">
        <v>40</v>
      </c>
      <c r="AM236" s="15" t="s">
        <v>40</v>
      </c>
      <c r="AN236" s="15" t="s">
        <v>40</v>
      </c>
      <c r="AO236" s="15" t="s">
        <v>40</v>
      </c>
      <c r="AP236" s="15" t="s">
        <v>40</v>
      </c>
      <c r="AQ236" s="15" t="s">
        <v>40</v>
      </c>
      <c r="AR236" s="15" t="s">
        <v>40</v>
      </c>
      <c r="AS236" s="15" t="s">
        <v>40</v>
      </c>
      <c r="AT236" s="15" t="s">
        <v>40</v>
      </c>
      <c r="AU236" s="15" t="s">
        <v>40</v>
      </c>
      <c r="AV236" s="15" t="s">
        <v>128</v>
      </c>
      <c r="AW236" s="15" t="s">
        <v>40</v>
      </c>
      <c r="AX236" s="16"/>
    </row>
    <row r="237" spans="1:50" ht="15.75" customHeight="1" x14ac:dyDescent="0.25">
      <c r="A237" s="14" t="s">
        <v>369</v>
      </c>
      <c r="B237" s="15" t="s">
        <v>40</v>
      </c>
      <c r="C237" s="15" t="s">
        <v>40</v>
      </c>
      <c r="D237" s="15" t="s">
        <v>40</v>
      </c>
      <c r="E237" s="15" t="s">
        <v>40</v>
      </c>
      <c r="F237" s="15" t="s">
        <v>40</v>
      </c>
      <c r="G237" s="15" t="s">
        <v>40</v>
      </c>
      <c r="H237" s="15" t="s">
        <v>40</v>
      </c>
      <c r="I237" s="15" t="s">
        <v>40</v>
      </c>
      <c r="J237" s="15" t="s">
        <v>40</v>
      </c>
      <c r="K237" s="15" t="s">
        <v>40</v>
      </c>
      <c r="L237" s="15" t="s">
        <v>40</v>
      </c>
      <c r="M237" s="15" t="s">
        <v>40</v>
      </c>
      <c r="N237" s="15" t="s">
        <v>40</v>
      </c>
      <c r="O237" s="15" t="s">
        <v>40</v>
      </c>
      <c r="P237" s="15" t="s">
        <v>40</v>
      </c>
      <c r="Q237" s="15" t="s">
        <v>40</v>
      </c>
      <c r="R237" s="15" t="s">
        <v>40</v>
      </c>
      <c r="S237" s="15" t="s">
        <v>40</v>
      </c>
      <c r="T237" s="15" t="s">
        <v>40</v>
      </c>
      <c r="U237" s="15" t="s">
        <v>40</v>
      </c>
      <c r="V237" s="15" t="s">
        <v>40</v>
      </c>
      <c r="W237" s="15" t="s">
        <v>40</v>
      </c>
      <c r="X237" s="15" t="s">
        <v>40</v>
      </c>
      <c r="Y237" s="15" t="s">
        <v>40</v>
      </c>
      <c r="Z237" s="15" t="s">
        <v>40</v>
      </c>
      <c r="AA237" s="15" t="s">
        <v>40</v>
      </c>
      <c r="AB237" s="15" t="s">
        <v>40</v>
      </c>
      <c r="AC237" s="15" t="s">
        <v>40</v>
      </c>
      <c r="AD237" s="15" t="s">
        <v>40</v>
      </c>
      <c r="AE237" s="15" t="s">
        <v>40</v>
      </c>
      <c r="AF237" s="15" t="s">
        <v>40</v>
      </c>
      <c r="AG237" s="15" t="s">
        <v>40</v>
      </c>
      <c r="AH237" s="15" t="s">
        <v>40</v>
      </c>
      <c r="AI237" s="15" t="s">
        <v>40</v>
      </c>
      <c r="AJ237" s="15" t="s">
        <v>40</v>
      </c>
      <c r="AK237" s="15" t="s">
        <v>124</v>
      </c>
      <c r="AL237" s="15" t="s">
        <v>40</v>
      </c>
      <c r="AM237" s="15" t="s">
        <v>40</v>
      </c>
      <c r="AN237" s="15" t="s">
        <v>40</v>
      </c>
      <c r="AO237" s="15" t="s">
        <v>40</v>
      </c>
      <c r="AP237" s="15" t="s">
        <v>40</v>
      </c>
      <c r="AQ237" s="15" t="s">
        <v>40</v>
      </c>
      <c r="AR237" s="15" t="s">
        <v>40</v>
      </c>
      <c r="AS237" s="15" t="s">
        <v>40</v>
      </c>
      <c r="AT237" s="15" t="s">
        <v>40</v>
      </c>
      <c r="AU237" s="15" t="s">
        <v>40</v>
      </c>
      <c r="AV237" s="15" t="s">
        <v>128</v>
      </c>
      <c r="AW237" s="15" t="s">
        <v>40</v>
      </c>
      <c r="AX237" s="16"/>
    </row>
    <row r="238" spans="1:50" ht="15.75" customHeight="1" x14ac:dyDescent="0.25">
      <c r="A238" s="14" t="s">
        <v>370</v>
      </c>
      <c r="B238" s="15" t="s">
        <v>40</v>
      </c>
      <c r="C238" s="15" t="s">
        <v>40</v>
      </c>
      <c r="D238" s="15" t="s">
        <v>40</v>
      </c>
      <c r="E238" s="15" t="s">
        <v>40</v>
      </c>
      <c r="F238" s="15" t="s">
        <v>40</v>
      </c>
      <c r="G238" s="15" t="s">
        <v>40</v>
      </c>
      <c r="H238" s="15" t="s">
        <v>40</v>
      </c>
      <c r="I238" s="15" t="s">
        <v>40</v>
      </c>
      <c r="J238" s="15" t="s">
        <v>40</v>
      </c>
      <c r="K238" s="15" t="s">
        <v>40</v>
      </c>
      <c r="L238" s="15" t="s">
        <v>40</v>
      </c>
      <c r="M238" s="15" t="s">
        <v>40</v>
      </c>
      <c r="N238" s="15" t="s">
        <v>40</v>
      </c>
      <c r="O238" s="15" t="s">
        <v>40</v>
      </c>
      <c r="P238" s="15" t="s">
        <v>40</v>
      </c>
      <c r="Q238" s="15" t="s">
        <v>40</v>
      </c>
      <c r="R238" s="15" t="s">
        <v>40</v>
      </c>
      <c r="S238" s="15" t="s">
        <v>40</v>
      </c>
      <c r="T238" s="15" t="s">
        <v>40</v>
      </c>
      <c r="U238" s="15" t="s">
        <v>40</v>
      </c>
      <c r="V238" s="15" t="s">
        <v>40</v>
      </c>
      <c r="W238" s="15" t="s">
        <v>40</v>
      </c>
      <c r="X238" s="15" t="s">
        <v>40</v>
      </c>
      <c r="Y238" s="15" t="s">
        <v>40</v>
      </c>
      <c r="Z238" s="15" t="s">
        <v>40</v>
      </c>
      <c r="AA238" s="15" t="s">
        <v>40</v>
      </c>
      <c r="AB238" s="15" t="s">
        <v>40</v>
      </c>
      <c r="AC238" s="15" t="s">
        <v>40</v>
      </c>
      <c r="AD238" s="15" t="s">
        <v>40</v>
      </c>
      <c r="AE238" s="15" t="s">
        <v>40</v>
      </c>
      <c r="AF238" s="15" t="s">
        <v>40</v>
      </c>
      <c r="AG238" s="15" t="s">
        <v>40</v>
      </c>
      <c r="AH238" s="15" t="s">
        <v>40</v>
      </c>
      <c r="AI238" s="15" t="s">
        <v>40</v>
      </c>
      <c r="AJ238" s="15" t="s">
        <v>40</v>
      </c>
      <c r="AK238" s="15" t="s">
        <v>124</v>
      </c>
      <c r="AL238" s="15" t="s">
        <v>40</v>
      </c>
      <c r="AM238" s="15" t="s">
        <v>40</v>
      </c>
      <c r="AN238" s="15" t="s">
        <v>40</v>
      </c>
      <c r="AO238" s="15" t="s">
        <v>40</v>
      </c>
      <c r="AP238" s="15" t="s">
        <v>40</v>
      </c>
      <c r="AQ238" s="15" t="s">
        <v>40</v>
      </c>
      <c r="AR238" s="15" t="s">
        <v>40</v>
      </c>
      <c r="AS238" s="15" t="s">
        <v>40</v>
      </c>
      <c r="AT238" s="15" t="s">
        <v>40</v>
      </c>
      <c r="AU238" s="15" t="s">
        <v>40</v>
      </c>
      <c r="AV238" s="15" t="s">
        <v>128</v>
      </c>
      <c r="AW238" s="15" t="s">
        <v>40</v>
      </c>
      <c r="AX238" s="16"/>
    </row>
    <row r="239" spans="1:50" ht="15.75" customHeight="1" x14ac:dyDescent="0.25">
      <c r="A239" s="14" t="s">
        <v>371</v>
      </c>
      <c r="B239" s="15" t="s">
        <v>40</v>
      </c>
      <c r="C239" s="15" t="s">
        <v>40</v>
      </c>
      <c r="D239" s="15" t="s">
        <v>40</v>
      </c>
      <c r="E239" s="15" t="s">
        <v>40</v>
      </c>
      <c r="F239" s="15" t="s">
        <v>40</v>
      </c>
      <c r="G239" s="15" t="s">
        <v>40</v>
      </c>
      <c r="H239" s="15" t="s">
        <v>40</v>
      </c>
      <c r="I239" s="15" t="s">
        <v>40</v>
      </c>
      <c r="J239" s="15" t="s">
        <v>40</v>
      </c>
      <c r="K239" s="15" t="s">
        <v>40</v>
      </c>
      <c r="L239" s="15" t="s">
        <v>40</v>
      </c>
      <c r="M239" s="15" t="s">
        <v>40</v>
      </c>
      <c r="N239" s="15" t="s">
        <v>40</v>
      </c>
      <c r="O239" s="15" t="s">
        <v>40</v>
      </c>
      <c r="P239" s="15" t="s">
        <v>40</v>
      </c>
      <c r="Q239" s="15" t="s">
        <v>40</v>
      </c>
      <c r="R239" s="15" t="s">
        <v>40</v>
      </c>
      <c r="S239" s="15" t="s">
        <v>40</v>
      </c>
      <c r="T239" s="15" t="s">
        <v>40</v>
      </c>
      <c r="U239" s="15" t="s">
        <v>40</v>
      </c>
      <c r="V239" s="15" t="s">
        <v>40</v>
      </c>
      <c r="W239" s="15" t="s">
        <v>40</v>
      </c>
      <c r="X239" s="15" t="s">
        <v>40</v>
      </c>
      <c r="Y239" s="15" t="s">
        <v>40</v>
      </c>
      <c r="Z239" s="15" t="s">
        <v>40</v>
      </c>
      <c r="AA239" s="15" t="s">
        <v>40</v>
      </c>
      <c r="AB239" s="15" t="s">
        <v>40</v>
      </c>
      <c r="AC239" s="15" t="s">
        <v>40</v>
      </c>
      <c r="AD239" s="15" t="s">
        <v>40</v>
      </c>
      <c r="AE239" s="15" t="s">
        <v>40</v>
      </c>
      <c r="AF239" s="15" t="s">
        <v>40</v>
      </c>
      <c r="AG239" s="15" t="s">
        <v>40</v>
      </c>
      <c r="AH239" s="15" t="s">
        <v>40</v>
      </c>
      <c r="AI239" s="15" t="s">
        <v>40</v>
      </c>
      <c r="AJ239" s="15" t="s">
        <v>40</v>
      </c>
      <c r="AK239" s="15" t="s">
        <v>124</v>
      </c>
      <c r="AL239" s="15" t="s">
        <v>40</v>
      </c>
      <c r="AM239" s="15" t="s">
        <v>40</v>
      </c>
      <c r="AN239" s="15" t="s">
        <v>40</v>
      </c>
      <c r="AO239" s="15" t="s">
        <v>40</v>
      </c>
      <c r="AP239" s="15" t="s">
        <v>40</v>
      </c>
      <c r="AQ239" s="15" t="s">
        <v>40</v>
      </c>
      <c r="AR239" s="15" t="s">
        <v>40</v>
      </c>
      <c r="AS239" s="15" t="s">
        <v>40</v>
      </c>
      <c r="AT239" s="15" t="s">
        <v>40</v>
      </c>
      <c r="AU239" s="15" t="s">
        <v>40</v>
      </c>
      <c r="AV239" s="15" t="s">
        <v>128</v>
      </c>
      <c r="AW239" s="15" t="s">
        <v>40</v>
      </c>
      <c r="AX239" s="16"/>
    </row>
    <row r="240" spans="1:50" ht="15.75" customHeight="1" x14ac:dyDescent="0.25">
      <c r="A240" s="14" t="s">
        <v>372</v>
      </c>
      <c r="B240" s="15" t="s">
        <v>40</v>
      </c>
      <c r="C240" s="15" t="s">
        <v>40</v>
      </c>
      <c r="D240" s="15" t="s">
        <v>40</v>
      </c>
      <c r="E240" s="15" t="s">
        <v>40</v>
      </c>
      <c r="F240" s="15" t="s">
        <v>40</v>
      </c>
      <c r="G240" s="15" t="s">
        <v>40</v>
      </c>
      <c r="H240" s="15" t="s">
        <v>40</v>
      </c>
      <c r="I240" s="15" t="s">
        <v>40</v>
      </c>
      <c r="J240" s="15" t="s">
        <v>40</v>
      </c>
      <c r="K240" s="15" t="s">
        <v>40</v>
      </c>
      <c r="L240" s="15" t="s">
        <v>40</v>
      </c>
      <c r="M240" s="15" t="s">
        <v>40</v>
      </c>
      <c r="N240" s="15" t="s">
        <v>40</v>
      </c>
      <c r="O240" s="15" t="s">
        <v>40</v>
      </c>
      <c r="P240" s="15" t="s">
        <v>40</v>
      </c>
      <c r="Q240" s="15" t="s">
        <v>40</v>
      </c>
      <c r="R240" s="15" t="s">
        <v>40</v>
      </c>
      <c r="S240" s="15" t="s">
        <v>40</v>
      </c>
      <c r="T240" s="15" t="s">
        <v>40</v>
      </c>
      <c r="U240" s="15" t="s">
        <v>40</v>
      </c>
      <c r="V240" s="15" t="s">
        <v>40</v>
      </c>
      <c r="W240" s="15" t="s">
        <v>40</v>
      </c>
      <c r="X240" s="15" t="s">
        <v>40</v>
      </c>
      <c r="Y240" s="15" t="s">
        <v>40</v>
      </c>
      <c r="Z240" s="15" t="s">
        <v>40</v>
      </c>
      <c r="AA240" s="15" t="s">
        <v>40</v>
      </c>
      <c r="AB240" s="15" t="s">
        <v>40</v>
      </c>
      <c r="AC240" s="15" t="s">
        <v>40</v>
      </c>
      <c r="AD240" s="15" t="s">
        <v>40</v>
      </c>
      <c r="AE240" s="15" t="s">
        <v>40</v>
      </c>
      <c r="AF240" s="15" t="s">
        <v>40</v>
      </c>
      <c r="AG240" s="15" t="s">
        <v>40</v>
      </c>
      <c r="AH240" s="15" t="s">
        <v>40</v>
      </c>
      <c r="AI240" s="15" t="s">
        <v>40</v>
      </c>
      <c r="AJ240" s="15" t="s">
        <v>40</v>
      </c>
      <c r="AK240" s="15" t="s">
        <v>124</v>
      </c>
      <c r="AL240" s="15" t="s">
        <v>40</v>
      </c>
      <c r="AM240" s="15" t="s">
        <v>40</v>
      </c>
      <c r="AN240" s="15" t="s">
        <v>40</v>
      </c>
      <c r="AO240" s="15" t="s">
        <v>40</v>
      </c>
      <c r="AP240" s="15" t="s">
        <v>40</v>
      </c>
      <c r="AQ240" s="15" t="s">
        <v>40</v>
      </c>
      <c r="AR240" s="15" t="s">
        <v>40</v>
      </c>
      <c r="AS240" s="15" t="s">
        <v>40</v>
      </c>
      <c r="AT240" s="15" t="s">
        <v>40</v>
      </c>
      <c r="AU240" s="15" t="s">
        <v>40</v>
      </c>
      <c r="AV240" s="15" t="s">
        <v>128</v>
      </c>
      <c r="AW240" s="15" t="s">
        <v>40</v>
      </c>
      <c r="AX240" s="16"/>
    </row>
    <row r="241" spans="1:50" ht="15.75" customHeight="1" x14ac:dyDescent="0.25">
      <c r="A241" s="14" t="s">
        <v>373</v>
      </c>
      <c r="B241" s="15" t="s">
        <v>40</v>
      </c>
      <c r="C241" s="15" t="s">
        <v>40</v>
      </c>
      <c r="D241" s="15" t="s">
        <v>40</v>
      </c>
      <c r="E241" s="15" t="s">
        <v>40</v>
      </c>
      <c r="F241" s="15" t="s">
        <v>40</v>
      </c>
      <c r="G241" s="15" t="s">
        <v>40</v>
      </c>
      <c r="H241" s="15" t="s">
        <v>40</v>
      </c>
      <c r="I241" s="15" t="s">
        <v>40</v>
      </c>
      <c r="J241" s="15" t="s">
        <v>40</v>
      </c>
      <c r="K241" s="15" t="s">
        <v>40</v>
      </c>
      <c r="L241" s="15" t="s">
        <v>40</v>
      </c>
      <c r="M241" s="15" t="s">
        <v>40</v>
      </c>
      <c r="N241" s="15" t="s">
        <v>40</v>
      </c>
      <c r="O241" s="15" t="s">
        <v>40</v>
      </c>
      <c r="P241" s="15" t="s">
        <v>40</v>
      </c>
      <c r="Q241" s="15" t="s">
        <v>40</v>
      </c>
      <c r="R241" s="15" t="s">
        <v>40</v>
      </c>
      <c r="S241" s="15" t="s">
        <v>40</v>
      </c>
      <c r="T241" s="15" t="s">
        <v>40</v>
      </c>
      <c r="U241" s="15" t="s">
        <v>40</v>
      </c>
      <c r="V241" s="15" t="s">
        <v>40</v>
      </c>
      <c r="W241" s="15" t="s">
        <v>40</v>
      </c>
      <c r="X241" s="15" t="s">
        <v>40</v>
      </c>
      <c r="Y241" s="15" t="s">
        <v>40</v>
      </c>
      <c r="Z241" s="15" t="s">
        <v>40</v>
      </c>
      <c r="AA241" s="15" t="s">
        <v>40</v>
      </c>
      <c r="AB241" s="15" t="s">
        <v>40</v>
      </c>
      <c r="AC241" s="15" t="s">
        <v>40</v>
      </c>
      <c r="AD241" s="15" t="s">
        <v>40</v>
      </c>
      <c r="AE241" s="15" t="s">
        <v>40</v>
      </c>
      <c r="AF241" s="15" t="s">
        <v>40</v>
      </c>
      <c r="AG241" s="15" t="s">
        <v>40</v>
      </c>
      <c r="AH241" s="15" t="s">
        <v>40</v>
      </c>
      <c r="AI241" s="15" t="s">
        <v>40</v>
      </c>
      <c r="AJ241" s="15" t="s">
        <v>40</v>
      </c>
      <c r="AK241" s="15" t="s">
        <v>124</v>
      </c>
      <c r="AL241" s="15" t="s">
        <v>40</v>
      </c>
      <c r="AM241" s="15" t="s">
        <v>40</v>
      </c>
      <c r="AN241" s="15" t="s">
        <v>40</v>
      </c>
      <c r="AO241" s="15" t="s">
        <v>40</v>
      </c>
      <c r="AP241" s="15" t="s">
        <v>40</v>
      </c>
      <c r="AQ241" s="15" t="s">
        <v>40</v>
      </c>
      <c r="AR241" s="15" t="s">
        <v>40</v>
      </c>
      <c r="AS241" s="15" t="s">
        <v>40</v>
      </c>
      <c r="AT241" s="15" t="s">
        <v>40</v>
      </c>
      <c r="AU241" s="15" t="s">
        <v>127</v>
      </c>
      <c r="AV241" s="15" t="s">
        <v>128</v>
      </c>
      <c r="AW241" s="15" t="s">
        <v>40</v>
      </c>
      <c r="AX241" s="16"/>
    </row>
    <row r="242" spans="1:50" ht="15.75" customHeight="1" x14ac:dyDescent="0.25">
      <c r="A242" s="14" t="s">
        <v>374</v>
      </c>
      <c r="B242" s="15" t="s">
        <v>40</v>
      </c>
      <c r="C242" s="15" t="s">
        <v>40</v>
      </c>
      <c r="D242" s="15" t="s">
        <v>40</v>
      </c>
      <c r="E242" s="15" t="s">
        <v>40</v>
      </c>
      <c r="F242" s="15" t="s">
        <v>40</v>
      </c>
      <c r="G242" s="15" t="s">
        <v>40</v>
      </c>
      <c r="H242" s="15" t="s">
        <v>40</v>
      </c>
      <c r="I242" s="15" t="s">
        <v>40</v>
      </c>
      <c r="J242" s="15" t="s">
        <v>40</v>
      </c>
      <c r="K242" s="15" t="s">
        <v>40</v>
      </c>
      <c r="L242" s="15" t="s">
        <v>40</v>
      </c>
      <c r="M242" s="15" t="s">
        <v>40</v>
      </c>
      <c r="N242" s="15" t="s">
        <v>40</v>
      </c>
      <c r="O242" s="15" t="s">
        <v>40</v>
      </c>
      <c r="P242" s="15" t="s">
        <v>40</v>
      </c>
      <c r="Q242" s="15" t="s">
        <v>40</v>
      </c>
      <c r="R242" s="15" t="s">
        <v>40</v>
      </c>
      <c r="S242" s="15" t="s">
        <v>40</v>
      </c>
      <c r="T242" s="15" t="s">
        <v>40</v>
      </c>
      <c r="U242" s="15" t="s">
        <v>40</v>
      </c>
      <c r="V242" s="15" t="s">
        <v>40</v>
      </c>
      <c r="W242" s="15" t="s">
        <v>40</v>
      </c>
      <c r="X242" s="15" t="s">
        <v>40</v>
      </c>
      <c r="Y242" s="15" t="s">
        <v>40</v>
      </c>
      <c r="Z242" s="15" t="s">
        <v>40</v>
      </c>
      <c r="AA242" s="15" t="s">
        <v>40</v>
      </c>
      <c r="AB242" s="15" t="s">
        <v>40</v>
      </c>
      <c r="AC242" s="15" t="s">
        <v>40</v>
      </c>
      <c r="AD242" s="15" t="s">
        <v>40</v>
      </c>
      <c r="AE242" s="15" t="s">
        <v>40</v>
      </c>
      <c r="AF242" s="15" t="s">
        <v>40</v>
      </c>
      <c r="AG242" s="15" t="s">
        <v>40</v>
      </c>
      <c r="AH242" s="15" t="s">
        <v>40</v>
      </c>
      <c r="AI242" s="15" t="s">
        <v>40</v>
      </c>
      <c r="AJ242" s="15" t="s">
        <v>40</v>
      </c>
      <c r="AK242" s="15" t="s">
        <v>124</v>
      </c>
      <c r="AL242" s="15" t="s">
        <v>40</v>
      </c>
      <c r="AM242" s="15" t="s">
        <v>40</v>
      </c>
      <c r="AN242" s="15" t="s">
        <v>40</v>
      </c>
      <c r="AO242" s="15" t="s">
        <v>40</v>
      </c>
      <c r="AP242" s="15" t="s">
        <v>40</v>
      </c>
      <c r="AQ242" s="15" t="s">
        <v>40</v>
      </c>
      <c r="AR242" s="15" t="s">
        <v>40</v>
      </c>
      <c r="AS242" s="15" t="s">
        <v>40</v>
      </c>
      <c r="AT242" s="15" t="s">
        <v>40</v>
      </c>
      <c r="AU242" s="15" t="s">
        <v>40</v>
      </c>
      <c r="AV242" s="15" t="s">
        <v>128</v>
      </c>
      <c r="AW242" s="15" t="s">
        <v>40</v>
      </c>
      <c r="AX242" s="16"/>
    </row>
    <row r="243" spans="1:50" ht="15.75" customHeight="1" x14ac:dyDescent="0.25">
      <c r="A243" s="14" t="s">
        <v>375</v>
      </c>
      <c r="B243" s="15" t="s">
        <v>40</v>
      </c>
      <c r="C243" s="15" t="s">
        <v>40</v>
      </c>
      <c r="D243" s="15" t="s">
        <v>40</v>
      </c>
      <c r="E243" s="15" t="s">
        <v>40</v>
      </c>
      <c r="F243" s="15" t="s">
        <v>40</v>
      </c>
      <c r="G243" s="15" t="s">
        <v>40</v>
      </c>
      <c r="H243" s="15" t="s">
        <v>40</v>
      </c>
      <c r="I243" s="15" t="s">
        <v>40</v>
      </c>
      <c r="J243" s="15" t="s">
        <v>40</v>
      </c>
      <c r="K243" s="15" t="s">
        <v>40</v>
      </c>
      <c r="L243" s="15" t="s">
        <v>40</v>
      </c>
      <c r="M243" s="15" t="s">
        <v>40</v>
      </c>
      <c r="N243" s="15" t="s">
        <v>40</v>
      </c>
      <c r="O243" s="15" t="s">
        <v>40</v>
      </c>
      <c r="P243" s="15" t="s">
        <v>40</v>
      </c>
      <c r="Q243" s="15" t="s">
        <v>40</v>
      </c>
      <c r="R243" s="15" t="s">
        <v>40</v>
      </c>
      <c r="S243" s="15" t="s">
        <v>40</v>
      </c>
      <c r="T243" s="15" t="s">
        <v>40</v>
      </c>
      <c r="U243" s="15" t="s">
        <v>40</v>
      </c>
      <c r="V243" s="15" t="s">
        <v>40</v>
      </c>
      <c r="W243" s="15" t="s">
        <v>40</v>
      </c>
      <c r="X243" s="15" t="s">
        <v>40</v>
      </c>
      <c r="Y243" s="15" t="s">
        <v>40</v>
      </c>
      <c r="Z243" s="15" t="s">
        <v>40</v>
      </c>
      <c r="AA243" s="15" t="s">
        <v>40</v>
      </c>
      <c r="AB243" s="15" t="s">
        <v>40</v>
      </c>
      <c r="AC243" s="15" t="s">
        <v>40</v>
      </c>
      <c r="AD243" s="15" t="s">
        <v>40</v>
      </c>
      <c r="AE243" s="15" t="s">
        <v>40</v>
      </c>
      <c r="AF243" s="15" t="s">
        <v>40</v>
      </c>
      <c r="AG243" s="15" t="s">
        <v>40</v>
      </c>
      <c r="AH243" s="15" t="s">
        <v>40</v>
      </c>
      <c r="AI243" s="15" t="s">
        <v>40</v>
      </c>
      <c r="AJ243" s="15" t="s">
        <v>40</v>
      </c>
      <c r="AK243" s="15" t="s">
        <v>124</v>
      </c>
      <c r="AL243" s="15" t="s">
        <v>40</v>
      </c>
      <c r="AM243" s="15" t="s">
        <v>40</v>
      </c>
      <c r="AN243" s="15" t="s">
        <v>40</v>
      </c>
      <c r="AO243" s="15" t="s">
        <v>40</v>
      </c>
      <c r="AP243" s="15" t="s">
        <v>40</v>
      </c>
      <c r="AQ243" s="15" t="s">
        <v>40</v>
      </c>
      <c r="AR243" s="15" t="s">
        <v>40</v>
      </c>
      <c r="AS243" s="15" t="s">
        <v>40</v>
      </c>
      <c r="AT243" s="15" t="s">
        <v>40</v>
      </c>
      <c r="AU243" s="15" t="s">
        <v>40</v>
      </c>
      <c r="AV243" s="15" t="s">
        <v>128</v>
      </c>
      <c r="AW243" s="15" t="s">
        <v>40</v>
      </c>
      <c r="AX243" s="16"/>
    </row>
    <row r="244" spans="1:50" ht="15.75" customHeight="1" x14ac:dyDescent="0.25">
      <c r="A244" s="14" t="s">
        <v>376</v>
      </c>
      <c r="B244" s="15" t="s">
        <v>40</v>
      </c>
      <c r="C244" s="15" t="s">
        <v>40</v>
      </c>
      <c r="D244" s="15" t="s">
        <v>40</v>
      </c>
      <c r="E244" s="15" t="s">
        <v>40</v>
      </c>
      <c r="F244" s="15" t="s">
        <v>40</v>
      </c>
      <c r="G244" s="15" t="s">
        <v>40</v>
      </c>
      <c r="H244" s="15" t="s">
        <v>40</v>
      </c>
      <c r="I244" s="15" t="s">
        <v>40</v>
      </c>
      <c r="J244" s="15" t="s">
        <v>40</v>
      </c>
      <c r="K244" s="15" t="s">
        <v>40</v>
      </c>
      <c r="L244" s="15" t="s">
        <v>40</v>
      </c>
      <c r="M244" s="15" t="s">
        <v>40</v>
      </c>
      <c r="N244" s="15" t="s">
        <v>40</v>
      </c>
      <c r="O244" s="15" t="s">
        <v>40</v>
      </c>
      <c r="P244" s="15" t="s">
        <v>40</v>
      </c>
      <c r="Q244" s="15" t="s">
        <v>40</v>
      </c>
      <c r="R244" s="15" t="s">
        <v>40</v>
      </c>
      <c r="S244" s="15" t="s">
        <v>40</v>
      </c>
      <c r="T244" s="15" t="s">
        <v>40</v>
      </c>
      <c r="U244" s="15" t="s">
        <v>40</v>
      </c>
      <c r="V244" s="15" t="s">
        <v>40</v>
      </c>
      <c r="W244" s="15" t="s">
        <v>40</v>
      </c>
      <c r="X244" s="15" t="s">
        <v>40</v>
      </c>
      <c r="Y244" s="15" t="s">
        <v>40</v>
      </c>
      <c r="Z244" s="15" t="s">
        <v>40</v>
      </c>
      <c r="AA244" s="15" t="s">
        <v>40</v>
      </c>
      <c r="AB244" s="15" t="s">
        <v>40</v>
      </c>
      <c r="AC244" s="15" t="s">
        <v>40</v>
      </c>
      <c r="AD244" s="15" t="s">
        <v>40</v>
      </c>
      <c r="AE244" s="15" t="s">
        <v>40</v>
      </c>
      <c r="AF244" s="15" t="s">
        <v>40</v>
      </c>
      <c r="AG244" s="15" t="s">
        <v>40</v>
      </c>
      <c r="AH244" s="15" t="s">
        <v>40</v>
      </c>
      <c r="AI244" s="15" t="s">
        <v>40</v>
      </c>
      <c r="AJ244" s="15" t="s">
        <v>40</v>
      </c>
      <c r="AK244" s="15" t="s">
        <v>124</v>
      </c>
      <c r="AL244" s="15" t="s">
        <v>40</v>
      </c>
      <c r="AM244" s="15" t="s">
        <v>40</v>
      </c>
      <c r="AN244" s="15" t="s">
        <v>40</v>
      </c>
      <c r="AO244" s="15" t="s">
        <v>40</v>
      </c>
      <c r="AP244" s="15" t="s">
        <v>40</v>
      </c>
      <c r="AQ244" s="15" t="s">
        <v>40</v>
      </c>
      <c r="AR244" s="15" t="s">
        <v>40</v>
      </c>
      <c r="AS244" s="15" t="s">
        <v>40</v>
      </c>
      <c r="AT244" s="15" t="s">
        <v>40</v>
      </c>
      <c r="AU244" s="15" t="s">
        <v>127</v>
      </c>
      <c r="AV244" s="15" t="s">
        <v>128</v>
      </c>
      <c r="AW244" s="15" t="s">
        <v>40</v>
      </c>
      <c r="AX244" s="16"/>
    </row>
    <row r="245" spans="1:50" ht="15.75" customHeight="1" x14ac:dyDescent="0.25">
      <c r="A245" s="14" t="s">
        <v>377</v>
      </c>
      <c r="B245" s="15" t="s">
        <v>40</v>
      </c>
      <c r="C245" s="15" t="s">
        <v>40</v>
      </c>
      <c r="D245" s="15" t="s">
        <v>40</v>
      </c>
      <c r="E245" s="15" t="s">
        <v>40</v>
      </c>
      <c r="F245" s="15" t="s">
        <v>40</v>
      </c>
      <c r="G245" s="15" t="s">
        <v>40</v>
      </c>
      <c r="H245" s="15" t="s">
        <v>40</v>
      </c>
      <c r="I245" s="15" t="s">
        <v>40</v>
      </c>
      <c r="J245" s="15" t="s">
        <v>40</v>
      </c>
      <c r="K245" s="15" t="s">
        <v>40</v>
      </c>
      <c r="L245" s="15" t="s">
        <v>40</v>
      </c>
      <c r="M245" s="15" t="s">
        <v>40</v>
      </c>
      <c r="N245" s="15" t="s">
        <v>40</v>
      </c>
      <c r="O245" s="15" t="s">
        <v>40</v>
      </c>
      <c r="P245" s="15" t="s">
        <v>40</v>
      </c>
      <c r="Q245" s="15" t="s">
        <v>40</v>
      </c>
      <c r="R245" s="15" t="s">
        <v>40</v>
      </c>
      <c r="S245" s="15" t="s">
        <v>40</v>
      </c>
      <c r="T245" s="15" t="s">
        <v>40</v>
      </c>
      <c r="U245" s="15" t="s">
        <v>40</v>
      </c>
      <c r="V245" s="15" t="s">
        <v>40</v>
      </c>
      <c r="W245" s="15" t="s">
        <v>40</v>
      </c>
      <c r="X245" s="15" t="s">
        <v>40</v>
      </c>
      <c r="Y245" s="15" t="s">
        <v>40</v>
      </c>
      <c r="Z245" s="15" t="s">
        <v>40</v>
      </c>
      <c r="AA245" s="15" t="s">
        <v>40</v>
      </c>
      <c r="AB245" s="15" t="s">
        <v>40</v>
      </c>
      <c r="AC245" s="15" t="s">
        <v>40</v>
      </c>
      <c r="AD245" s="15" t="s">
        <v>40</v>
      </c>
      <c r="AE245" s="15" t="s">
        <v>40</v>
      </c>
      <c r="AF245" s="15" t="s">
        <v>40</v>
      </c>
      <c r="AG245" s="15" t="s">
        <v>40</v>
      </c>
      <c r="AH245" s="15" t="s">
        <v>40</v>
      </c>
      <c r="AI245" s="15" t="s">
        <v>40</v>
      </c>
      <c r="AJ245" s="15" t="s">
        <v>40</v>
      </c>
      <c r="AK245" s="15" t="s">
        <v>124</v>
      </c>
      <c r="AL245" s="15" t="s">
        <v>40</v>
      </c>
      <c r="AM245" s="15" t="s">
        <v>40</v>
      </c>
      <c r="AN245" s="15" t="s">
        <v>40</v>
      </c>
      <c r="AO245" s="15" t="s">
        <v>40</v>
      </c>
      <c r="AP245" s="15" t="s">
        <v>40</v>
      </c>
      <c r="AQ245" s="15" t="s">
        <v>40</v>
      </c>
      <c r="AR245" s="15" t="s">
        <v>40</v>
      </c>
      <c r="AS245" s="15" t="s">
        <v>40</v>
      </c>
      <c r="AT245" s="15" t="s">
        <v>40</v>
      </c>
      <c r="AU245" s="15" t="s">
        <v>40</v>
      </c>
      <c r="AV245" s="15" t="s">
        <v>128</v>
      </c>
      <c r="AW245" s="15" t="s">
        <v>40</v>
      </c>
      <c r="AX245" s="16"/>
    </row>
    <row r="246" spans="1:50" ht="15.75" customHeight="1" x14ac:dyDescent="0.25">
      <c r="A246" s="14" t="s">
        <v>378</v>
      </c>
      <c r="B246" s="15" t="s">
        <v>40</v>
      </c>
      <c r="C246" s="15" t="s">
        <v>40</v>
      </c>
      <c r="D246" s="15" t="s">
        <v>40</v>
      </c>
      <c r="E246" s="15" t="s">
        <v>40</v>
      </c>
      <c r="F246" s="15" t="s">
        <v>40</v>
      </c>
      <c r="G246" s="15" t="s">
        <v>40</v>
      </c>
      <c r="H246" s="15" t="s">
        <v>40</v>
      </c>
      <c r="I246" s="15" t="s">
        <v>40</v>
      </c>
      <c r="J246" s="15" t="s">
        <v>40</v>
      </c>
      <c r="K246" s="15" t="s">
        <v>40</v>
      </c>
      <c r="L246" s="15" t="s">
        <v>40</v>
      </c>
      <c r="M246" s="15" t="s">
        <v>40</v>
      </c>
      <c r="N246" s="15" t="s">
        <v>40</v>
      </c>
      <c r="O246" s="15" t="s">
        <v>40</v>
      </c>
      <c r="P246" s="15" t="s">
        <v>40</v>
      </c>
      <c r="Q246" s="15" t="s">
        <v>40</v>
      </c>
      <c r="R246" s="15" t="s">
        <v>40</v>
      </c>
      <c r="S246" s="15" t="s">
        <v>40</v>
      </c>
      <c r="T246" s="15" t="s">
        <v>40</v>
      </c>
      <c r="U246" s="15" t="s">
        <v>40</v>
      </c>
      <c r="V246" s="15" t="s">
        <v>40</v>
      </c>
      <c r="W246" s="15" t="s">
        <v>40</v>
      </c>
      <c r="X246" s="15" t="s">
        <v>40</v>
      </c>
      <c r="Y246" s="15" t="s">
        <v>40</v>
      </c>
      <c r="Z246" s="15" t="s">
        <v>40</v>
      </c>
      <c r="AA246" s="15" t="s">
        <v>40</v>
      </c>
      <c r="AB246" s="15" t="s">
        <v>40</v>
      </c>
      <c r="AC246" s="15" t="s">
        <v>40</v>
      </c>
      <c r="AD246" s="15" t="s">
        <v>40</v>
      </c>
      <c r="AE246" s="15" t="s">
        <v>40</v>
      </c>
      <c r="AF246" s="15" t="s">
        <v>40</v>
      </c>
      <c r="AG246" s="15" t="s">
        <v>40</v>
      </c>
      <c r="AH246" s="15" t="s">
        <v>40</v>
      </c>
      <c r="AI246" s="15" t="s">
        <v>40</v>
      </c>
      <c r="AJ246" s="15" t="s">
        <v>40</v>
      </c>
      <c r="AK246" s="15" t="s">
        <v>40</v>
      </c>
      <c r="AL246" s="15" t="s">
        <v>40</v>
      </c>
      <c r="AM246" s="15" t="s">
        <v>40</v>
      </c>
      <c r="AN246" s="15" t="s">
        <v>40</v>
      </c>
      <c r="AO246" s="15" t="s">
        <v>40</v>
      </c>
      <c r="AP246" s="15" t="s">
        <v>40</v>
      </c>
      <c r="AQ246" s="15" t="s">
        <v>40</v>
      </c>
      <c r="AR246" s="15" t="s">
        <v>40</v>
      </c>
      <c r="AS246" s="15" t="s">
        <v>40</v>
      </c>
      <c r="AT246" s="15" t="s">
        <v>40</v>
      </c>
      <c r="AU246" s="15" t="s">
        <v>40</v>
      </c>
      <c r="AV246" s="15" t="s">
        <v>128</v>
      </c>
      <c r="AW246" s="15" t="s">
        <v>40</v>
      </c>
      <c r="AX246" s="16"/>
    </row>
    <row r="247" spans="1:50" ht="15.75" customHeight="1" x14ac:dyDescent="0.25">
      <c r="A247" s="14" t="s">
        <v>379</v>
      </c>
      <c r="B247" s="15" t="s">
        <v>40</v>
      </c>
      <c r="C247" s="15" t="s">
        <v>40</v>
      </c>
      <c r="D247" s="15" t="s">
        <v>40</v>
      </c>
      <c r="E247" s="15" t="s">
        <v>40</v>
      </c>
      <c r="F247" s="15" t="s">
        <v>40</v>
      </c>
      <c r="G247" s="15" t="s">
        <v>40</v>
      </c>
      <c r="H247" s="15" t="s">
        <v>40</v>
      </c>
      <c r="I247" s="15" t="s">
        <v>40</v>
      </c>
      <c r="J247" s="15" t="s">
        <v>40</v>
      </c>
      <c r="K247" s="15" t="s">
        <v>40</v>
      </c>
      <c r="L247" s="15" t="s">
        <v>40</v>
      </c>
      <c r="M247" s="15" t="s">
        <v>40</v>
      </c>
      <c r="N247" s="15" t="s">
        <v>40</v>
      </c>
      <c r="O247" s="15" t="s">
        <v>40</v>
      </c>
      <c r="P247" s="15" t="s">
        <v>40</v>
      </c>
      <c r="Q247" s="15" t="s">
        <v>40</v>
      </c>
      <c r="R247" s="15" t="s">
        <v>40</v>
      </c>
      <c r="S247" s="15" t="s">
        <v>40</v>
      </c>
      <c r="T247" s="15" t="s">
        <v>40</v>
      </c>
      <c r="U247" s="15" t="s">
        <v>40</v>
      </c>
      <c r="V247" s="15" t="s">
        <v>40</v>
      </c>
      <c r="W247" s="15" t="s">
        <v>40</v>
      </c>
      <c r="X247" s="15" t="s">
        <v>40</v>
      </c>
      <c r="Y247" s="15" t="s">
        <v>40</v>
      </c>
      <c r="Z247" s="15" t="s">
        <v>40</v>
      </c>
      <c r="AA247" s="15" t="s">
        <v>40</v>
      </c>
      <c r="AB247" s="15" t="s">
        <v>40</v>
      </c>
      <c r="AC247" s="15" t="s">
        <v>40</v>
      </c>
      <c r="AD247" s="15" t="s">
        <v>40</v>
      </c>
      <c r="AE247" s="15" t="s">
        <v>40</v>
      </c>
      <c r="AF247" s="15" t="s">
        <v>40</v>
      </c>
      <c r="AG247" s="15" t="s">
        <v>40</v>
      </c>
      <c r="AH247" s="15" t="s">
        <v>40</v>
      </c>
      <c r="AI247" s="15" t="s">
        <v>40</v>
      </c>
      <c r="AJ247" s="15" t="s">
        <v>40</v>
      </c>
      <c r="AK247" s="15" t="s">
        <v>124</v>
      </c>
      <c r="AL247" s="15" t="s">
        <v>166</v>
      </c>
      <c r="AM247" s="15" t="s">
        <v>40</v>
      </c>
      <c r="AN247" s="15" t="s">
        <v>40</v>
      </c>
      <c r="AO247" s="15" t="s">
        <v>40</v>
      </c>
      <c r="AP247" s="15" t="s">
        <v>40</v>
      </c>
      <c r="AQ247" s="15" t="s">
        <v>40</v>
      </c>
      <c r="AR247" s="15" t="s">
        <v>40</v>
      </c>
      <c r="AS247" s="15" t="s">
        <v>40</v>
      </c>
      <c r="AT247" s="15" t="s">
        <v>40</v>
      </c>
      <c r="AU247" s="15" t="s">
        <v>40</v>
      </c>
      <c r="AV247" s="15" t="s">
        <v>128</v>
      </c>
      <c r="AW247" s="15" t="s">
        <v>40</v>
      </c>
      <c r="AX247" s="16"/>
    </row>
    <row r="248" spans="1:50" ht="15.75" customHeight="1" x14ac:dyDescent="0.25">
      <c r="A248" s="14" t="s">
        <v>380</v>
      </c>
      <c r="B248" s="15" t="s">
        <v>40</v>
      </c>
      <c r="C248" s="15" t="s">
        <v>40</v>
      </c>
      <c r="D248" s="15" t="s">
        <v>40</v>
      </c>
      <c r="E248" s="15" t="s">
        <v>40</v>
      </c>
      <c r="F248" s="15" t="s">
        <v>40</v>
      </c>
      <c r="G248" s="15" t="s">
        <v>40</v>
      </c>
      <c r="H248" s="15" t="s">
        <v>40</v>
      </c>
      <c r="I248" s="15" t="s">
        <v>40</v>
      </c>
      <c r="J248" s="15" t="s">
        <v>40</v>
      </c>
      <c r="K248" s="15" t="s">
        <v>40</v>
      </c>
      <c r="L248" s="15" t="s">
        <v>40</v>
      </c>
      <c r="M248" s="15" t="s">
        <v>40</v>
      </c>
      <c r="N248" s="15" t="s">
        <v>40</v>
      </c>
      <c r="O248" s="15" t="s">
        <v>40</v>
      </c>
      <c r="P248" s="15" t="s">
        <v>40</v>
      </c>
      <c r="Q248" s="15" t="s">
        <v>40</v>
      </c>
      <c r="R248" s="15" t="s">
        <v>40</v>
      </c>
      <c r="S248" s="15" t="s">
        <v>40</v>
      </c>
      <c r="T248" s="15" t="s">
        <v>40</v>
      </c>
      <c r="U248" s="15" t="s">
        <v>40</v>
      </c>
      <c r="V248" s="15" t="s">
        <v>40</v>
      </c>
      <c r="W248" s="15" t="s">
        <v>40</v>
      </c>
      <c r="X248" s="15" t="s">
        <v>40</v>
      </c>
      <c r="Y248" s="15" t="s">
        <v>40</v>
      </c>
      <c r="Z248" s="15" t="s">
        <v>40</v>
      </c>
      <c r="AA248" s="15" t="s">
        <v>40</v>
      </c>
      <c r="AB248" s="15" t="s">
        <v>40</v>
      </c>
      <c r="AC248" s="15" t="s">
        <v>40</v>
      </c>
      <c r="AD248" s="15" t="s">
        <v>40</v>
      </c>
      <c r="AE248" s="15" t="s">
        <v>40</v>
      </c>
      <c r="AF248" s="15" t="s">
        <v>40</v>
      </c>
      <c r="AG248" s="15" t="s">
        <v>40</v>
      </c>
      <c r="AH248" s="15" t="s">
        <v>40</v>
      </c>
      <c r="AI248" s="15" t="s">
        <v>40</v>
      </c>
      <c r="AJ248" s="15" t="s">
        <v>40</v>
      </c>
      <c r="AK248" s="15" t="s">
        <v>124</v>
      </c>
      <c r="AL248" s="15" t="s">
        <v>40</v>
      </c>
      <c r="AM248" s="15" t="s">
        <v>40</v>
      </c>
      <c r="AN248" s="15" t="s">
        <v>40</v>
      </c>
      <c r="AO248" s="15" t="s">
        <v>40</v>
      </c>
      <c r="AP248" s="15" t="s">
        <v>40</v>
      </c>
      <c r="AQ248" s="15" t="s">
        <v>40</v>
      </c>
      <c r="AR248" s="15" t="s">
        <v>40</v>
      </c>
      <c r="AS248" s="15" t="s">
        <v>40</v>
      </c>
      <c r="AT248" s="15" t="s">
        <v>40</v>
      </c>
      <c r="AU248" s="15" t="s">
        <v>127</v>
      </c>
      <c r="AV248" s="15" t="s">
        <v>128</v>
      </c>
      <c r="AW248" s="15" t="s">
        <v>40</v>
      </c>
      <c r="AX248" s="16"/>
    </row>
    <row r="249" spans="1:50" ht="15.75" customHeight="1" x14ac:dyDescent="0.25">
      <c r="A249" s="14" t="s">
        <v>381</v>
      </c>
      <c r="B249" s="15" t="s">
        <v>40</v>
      </c>
      <c r="C249" s="15" t="s">
        <v>40</v>
      </c>
      <c r="D249" s="15" t="s">
        <v>40</v>
      </c>
      <c r="E249" s="15" t="s">
        <v>40</v>
      </c>
      <c r="F249" s="15" t="s">
        <v>40</v>
      </c>
      <c r="G249" s="15" t="s">
        <v>40</v>
      </c>
      <c r="H249" s="15" t="s">
        <v>40</v>
      </c>
      <c r="I249" s="15" t="s">
        <v>40</v>
      </c>
      <c r="J249" s="15" t="s">
        <v>40</v>
      </c>
      <c r="K249" s="15" t="s">
        <v>40</v>
      </c>
      <c r="L249" s="15" t="s">
        <v>40</v>
      </c>
      <c r="M249" s="15" t="s">
        <v>40</v>
      </c>
      <c r="N249" s="15" t="s">
        <v>40</v>
      </c>
      <c r="O249" s="15" t="s">
        <v>40</v>
      </c>
      <c r="P249" s="15" t="s">
        <v>40</v>
      </c>
      <c r="Q249" s="15" t="s">
        <v>40</v>
      </c>
      <c r="R249" s="15" t="s">
        <v>40</v>
      </c>
      <c r="S249" s="15" t="s">
        <v>40</v>
      </c>
      <c r="T249" s="15" t="s">
        <v>40</v>
      </c>
      <c r="U249" s="15" t="s">
        <v>40</v>
      </c>
      <c r="V249" s="15" t="s">
        <v>40</v>
      </c>
      <c r="W249" s="15" t="s">
        <v>40</v>
      </c>
      <c r="X249" s="15" t="s">
        <v>40</v>
      </c>
      <c r="Y249" s="15" t="s">
        <v>40</v>
      </c>
      <c r="Z249" s="15" t="s">
        <v>40</v>
      </c>
      <c r="AA249" s="15" t="s">
        <v>40</v>
      </c>
      <c r="AB249" s="15" t="s">
        <v>40</v>
      </c>
      <c r="AC249" s="15" t="s">
        <v>40</v>
      </c>
      <c r="AD249" s="15" t="s">
        <v>40</v>
      </c>
      <c r="AE249" s="15" t="s">
        <v>40</v>
      </c>
      <c r="AF249" s="15" t="s">
        <v>40</v>
      </c>
      <c r="AG249" s="15" t="s">
        <v>40</v>
      </c>
      <c r="AH249" s="15" t="s">
        <v>40</v>
      </c>
      <c r="AI249" s="15" t="s">
        <v>40</v>
      </c>
      <c r="AJ249" s="15" t="s">
        <v>40</v>
      </c>
      <c r="AK249" s="15" t="s">
        <v>124</v>
      </c>
      <c r="AL249" s="15" t="s">
        <v>40</v>
      </c>
      <c r="AM249" s="15" t="s">
        <v>40</v>
      </c>
      <c r="AN249" s="15" t="s">
        <v>40</v>
      </c>
      <c r="AO249" s="15" t="s">
        <v>40</v>
      </c>
      <c r="AP249" s="15" t="s">
        <v>40</v>
      </c>
      <c r="AQ249" s="15" t="s">
        <v>40</v>
      </c>
      <c r="AR249" s="15" t="s">
        <v>40</v>
      </c>
      <c r="AS249" s="15" t="s">
        <v>40</v>
      </c>
      <c r="AT249" s="15" t="s">
        <v>40</v>
      </c>
      <c r="AU249" s="15" t="s">
        <v>40</v>
      </c>
      <c r="AV249" s="15" t="s">
        <v>128</v>
      </c>
      <c r="AW249" s="15" t="s">
        <v>40</v>
      </c>
      <c r="AX249" s="16"/>
    </row>
    <row r="250" spans="1:50" ht="15.75" customHeight="1" x14ac:dyDescent="0.25">
      <c r="A250" s="14" t="s">
        <v>382</v>
      </c>
      <c r="B250" s="15" t="s">
        <v>40</v>
      </c>
      <c r="C250" s="15" t="s">
        <v>40</v>
      </c>
      <c r="D250" s="15" t="s">
        <v>40</v>
      </c>
      <c r="E250" s="15" t="s">
        <v>40</v>
      </c>
      <c r="F250" s="15" t="s">
        <v>40</v>
      </c>
      <c r="G250" s="15" t="s">
        <v>40</v>
      </c>
      <c r="H250" s="15" t="s">
        <v>40</v>
      </c>
      <c r="I250" s="15" t="s">
        <v>40</v>
      </c>
      <c r="J250" s="15" t="s">
        <v>40</v>
      </c>
      <c r="K250" s="15" t="s">
        <v>40</v>
      </c>
      <c r="L250" s="15" t="s">
        <v>40</v>
      </c>
      <c r="M250" s="15" t="s">
        <v>40</v>
      </c>
      <c r="N250" s="15" t="s">
        <v>40</v>
      </c>
      <c r="O250" s="15" t="s">
        <v>40</v>
      </c>
      <c r="P250" s="15" t="s">
        <v>40</v>
      </c>
      <c r="Q250" s="15" t="s">
        <v>40</v>
      </c>
      <c r="R250" s="15" t="s">
        <v>40</v>
      </c>
      <c r="S250" s="15" t="s">
        <v>40</v>
      </c>
      <c r="T250" s="15" t="s">
        <v>40</v>
      </c>
      <c r="U250" s="15" t="s">
        <v>40</v>
      </c>
      <c r="V250" s="15" t="s">
        <v>40</v>
      </c>
      <c r="W250" s="15" t="s">
        <v>40</v>
      </c>
      <c r="X250" s="15" t="s">
        <v>40</v>
      </c>
      <c r="Y250" s="15" t="s">
        <v>40</v>
      </c>
      <c r="Z250" s="15" t="s">
        <v>40</v>
      </c>
      <c r="AA250" s="15" t="s">
        <v>40</v>
      </c>
      <c r="AB250" s="15" t="s">
        <v>40</v>
      </c>
      <c r="AC250" s="15" t="s">
        <v>40</v>
      </c>
      <c r="AD250" s="15" t="s">
        <v>40</v>
      </c>
      <c r="AE250" s="15" t="s">
        <v>40</v>
      </c>
      <c r="AF250" s="15" t="s">
        <v>40</v>
      </c>
      <c r="AG250" s="15" t="s">
        <v>40</v>
      </c>
      <c r="AH250" s="15" t="s">
        <v>40</v>
      </c>
      <c r="AI250" s="15" t="s">
        <v>40</v>
      </c>
      <c r="AJ250" s="15" t="s">
        <v>40</v>
      </c>
      <c r="AK250" s="15" t="s">
        <v>124</v>
      </c>
      <c r="AL250" s="15" t="s">
        <v>40</v>
      </c>
      <c r="AM250" s="15" t="s">
        <v>40</v>
      </c>
      <c r="AN250" s="15" t="s">
        <v>40</v>
      </c>
      <c r="AO250" s="15" t="s">
        <v>40</v>
      </c>
      <c r="AP250" s="15" t="s">
        <v>40</v>
      </c>
      <c r="AQ250" s="15" t="s">
        <v>40</v>
      </c>
      <c r="AR250" s="15" t="s">
        <v>40</v>
      </c>
      <c r="AS250" s="15" t="s">
        <v>40</v>
      </c>
      <c r="AT250" s="15" t="s">
        <v>40</v>
      </c>
      <c r="AU250" s="15" t="s">
        <v>40</v>
      </c>
      <c r="AV250" s="15" t="s">
        <v>128</v>
      </c>
      <c r="AW250" s="15" t="s">
        <v>40</v>
      </c>
      <c r="AX250" s="16"/>
    </row>
    <row r="251" spans="1:50" ht="15.75" customHeight="1" x14ac:dyDescent="0.25">
      <c r="A251" s="14" t="s">
        <v>383</v>
      </c>
      <c r="B251" s="15" t="s">
        <v>40</v>
      </c>
      <c r="C251" s="15" t="s">
        <v>40</v>
      </c>
      <c r="D251" s="15" t="s">
        <v>40</v>
      </c>
      <c r="E251" s="15" t="s">
        <v>40</v>
      </c>
      <c r="F251" s="15" t="s">
        <v>40</v>
      </c>
      <c r="G251" s="15" t="s">
        <v>40</v>
      </c>
      <c r="H251" s="15" t="s">
        <v>40</v>
      </c>
      <c r="I251" s="15" t="s">
        <v>40</v>
      </c>
      <c r="J251" s="15" t="s">
        <v>40</v>
      </c>
      <c r="K251" s="15" t="s">
        <v>40</v>
      </c>
      <c r="L251" s="15" t="s">
        <v>40</v>
      </c>
      <c r="M251" s="15" t="s">
        <v>40</v>
      </c>
      <c r="N251" s="15" t="s">
        <v>40</v>
      </c>
      <c r="O251" s="15" t="s">
        <v>40</v>
      </c>
      <c r="P251" s="15" t="s">
        <v>40</v>
      </c>
      <c r="Q251" s="15" t="s">
        <v>40</v>
      </c>
      <c r="R251" s="15" t="s">
        <v>40</v>
      </c>
      <c r="S251" s="15" t="s">
        <v>40</v>
      </c>
      <c r="T251" s="15" t="s">
        <v>40</v>
      </c>
      <c r="U251" s="15" t="s">
        <v>40</v>
      </c>
      <c r="V251" s="15" t="s">
        <v>40</v>
      </c>
      <c r="W251" s="15" t="s">
        <v>40</v>
      </c>
      <c r="X251" s="15" t="s">
        <v>40</v>
      </c>
      <c r="Y251" s="15" t="s">
        <v>40</v>
      </c>
      <c r="Z251" s="15" t="s">
        <v>40</v>
      </c>
      <c r="AA251" s="15" t="s">
        <v>40</v>
      </c>
      <c r="AB251" s="15" t="s">
        <v>40</v>
      </c>
      <c r="AC251" s="15" t="s">
        <v>40</v>
      </c>
      <c r="AD251" s="15" t="s">
        <v>40</v>
      </c>
      <c r="AE251" s="15" t="s">
        <v>40</v>
      </c>
      <c r="AF251" s="15" t="s">
        <v>40</v>
      </c>
      <c r="AG251" s="15" t="s">
        <v>40</v>
      </c>
      <c r="AH251" s="15" t="s">
        <v>40</v>
      </c>
      <c r="AI251" s="15" t="s">
        <v>40</v>
      </c>
      <c r="AJ251" s="15" t="s">
        <v>40</v>
      </c>
      <c r="AK251" s="15" t="s">
        <v>40</v>
      </c>
      <c r="AL251" s="15" t="s">
        <v>40</v>
      </c>
      <c r="AM251" s="15" t="s">
        <v>40</v>
      </c>
      <c r="AN251" s="15" t="s">
        <v>40</v>
      </c>
      <c r="AO251" s="15" t="s">
        <v>40</v>
      </c>
      <c r="AP251" s="15" t="s">
        <v>40</v>
      </c>
      <c r="AQ251" s="15" t="s">
        <v>40</v>
      </c>
      <c r="AR251" s="15" t="s">
        <v>40</v>
      </c>
      <c r="AS251" s="15" t="s">
        <v>40</v>
      </c>
      <c r="AT251" s="15" t="s">
        <v>40</v>
      </c>
      <c r="AU251" s="15" t="s">
        <v>127</v>
      </c>
      <c r="AV251" s="15" t="s">
        <v>128</v>
      </c>
      <c r="AW251" s="15" t="s">
        <v>40</v>
      </c>
      <c r="AX251" s="16"/>
    </row>
    <row r="252" spans="1:50" ht="15.75" customHeight="1" x14ac:dyDescent="0.25">
      <c r="A252" s="14" t="s">
        <v>384</v>
      </c>
      <c r="B252" s="15" t="s">
        <v>40</v>
      </c>
      <c r="C252" s="15" t="s">
        <v>40</v>
      </c>
      <c r="D252" s="15" t="s">
        <v>40</v>
      </c>
      <c r="E252" s="15" t="s">
        <v>40</v>
      </c>
      <c r="F252" s="15" t="s">
        <v>40</v>
      </c>
      <c r="G252" s="15" t="s">
        <v>40</v>
      </c>
      <c r="H252" s="15" t="s">
        <v>40</v>
      </c>
      <c r="I252" s="15" t="s">
        <v>40</v>
      </c>
      <c r="J252" s="15" t="s">
        <v>40</v>
      </c>
      <c r="K252" s="15" t="s">
        <v>40</v>
      </c>
      <c r="L252" s="15" t="s">
        <v>40</v>
      </c>
      <c r="M252" s="15" t="s">
        <v>40</v>
      </c>
      <c r="N252" s="15" t="s">
        <v>40</v>
      </c>
      <c r="O252" s="15" t="s">
        <v>40</v>
      </c>
      <c r="P252" s="15" t="s">
        <v>40</v>
      </c>
      <c r="Q252" s="15" t="s">
        <v>40</v>
      </c>
      <c r="R252" s="15" t="s">
        <v>40</v>
      </c>
      <c r="S252" s="15" t="s">
        <v>40</v>
      </c>
      <c r="T252" s="15" t="s">
        <v>40</v>
      </c>
      <c r="U252" s="15" t="s">
        <v>40</v>
      </c>
      <c r="V252" s="15" t="s">
        <v>40</v>
      </c>
      <c r="W252" s="15" t="s">
        <v>40</v>
      </c>
      <c r="X252" s="15" t="s">
        <v>40</v>
      </c>
      <c r="Y252" s="15" t="s">
        <v>40</v>
      </c>
      <c r="Z252" s="15" t="s">
        <v>40</v>
      </c>
      <c r="AA252" s="15" t="s">
        <v>40</v>
      </c>
      <c r="AB252" s="15" t="s">
        <v>40</v>
      </c>
      <c r="AC252" s="15" t="s">
        <v>40</v>
      </c>
      <c r="AD252" s="15" t="s">
        <v>40</v>
      </c>
      <c r="AE252" s="15" t="s">
        <v>40</v>
      </c>
      <c r="AF252" s="15" t="s">
        <v>40</v>
      </c>
      <c r="AG252" s="15" t="s">
        <v>40</v>
      </c>
      <c r="AH252" s="15" t="s">
        <v>40</v>
      </c>
      <c r="AI252" s="15" t="s">
        <v>40</v>
      </c>
      <c r="AJ252" s="15" t="s">
        <v>40</v>
      </c>
      <c r="AK252" s="15" t="s">
        <v>124</v>
      </c>
      <c r="AL252" s="15" t="s">
        <v>166</v>
      </c>
      <c r="AM252" s="15" t="s">
        <v>40</v>
      </c>
      <c r="AN252" s="15" t="s">
        <v>40</v>
      </c>
      <c r="AO252" s="15" t="s">
        <v>40</v>
      </c>
      <c r="AP252" s="15" t="s">
        <v>40</v>
      </c>
      <c r="AQ252" s="15" t="s">
        <v>40</v>
      </c>
      <c r="AR252" s="15" t="s">
        <v>40</v>
      </c>
      <c r="AS252" s="15" t="s">
        <v>40</v>
      </c>
      <c r="AT252" s="15" t="s">
        <v>40</v>
      </c>
      <c r="AU252" s="15" t="s">
        <v>40</v>
      </c>
      <c r="AV252" s="15" t="s">
        <v>128</v>
      </c>
      <c r="AW252" s="15" t="s">
        <v>40</v>
      </c>
      <c r="AX252" s="16"/>
    </row>
    <row r="253" spans="1:50" ht="15.75" customHeight="1" x14ac:dyDescent="0.25">
      <c r="A253" s="14" t="s">
        <v>385</v>
      </c>
      <c r="B253" s="15" t="s">
        <v>40</v>
      </c>
      <c r="C253" s="15" t="s">
        <v>40</v>
      </c>
      <c r="D253" s="15" t="s">
        <v>40</v>
      </c>
      <c r="E253" s="15" t="s">
        <v>40</v>
      </c>
      <c r="F253" s="15" t="s">
        <v>40</v>
      </c>
      <c r="G253" s="15" t="s">
        <v>40</v>
      </c>
      <c r="H253" s="15" t="s">
        <v>40</v>
      </c>
      <c r="I253" s="15" t="s">
        <v>40</v>
      </c>
      <c r="J253" s="15" t="s">
        <v>40</v>
      </c>
      <c r="K253" s="15" t="s">
        <v>40</v>
      </c>
      <c r="L253" s="15" t="s">
        <v>40</v>
      </c>
      <c r="M253" s="15" t="s">
        <v>40</v>
      </c>
      <c r="N253" s="15" t="s">
        <v>40</v>
      </c>
      <c r="O253" s="15" t="s">
        <v>40</v>
      </c>
      <c r="P253" s="15" t="s">
        <v>40</v>
      </c>
      <c r="Q253" s="15" t="s">
        <v>40</v>
      </c>
      <c r="R253" s="15" t="s">
        <v>40</v>
      </c>
      <c r="S253" s="15" t="s">
        <v>40</v>
      </c>
      <c r="T253" s="15" t="s">
        <v>40</v>
      </c>
      <c r="U253" s="15" t="s">
        <v>40</v>
      </c>
      <c r="V253" s="15" t="s">
        <v>40</v>
      </c>
      <c r="W253" s="15" t="s">
        <v>40</v>
      </c>
      <c r="X253" s="15" t="s">
        <v>40</v>
      </c>
      <c r="Y253" s="15" t="s">
        <v>40</v>
      </c>
      <c r="Z253" s="15" t="s">
        <v>40</v>
      </c>
      <c r="AA253" s="15" t="s">
        <v>40</v>
      </c>
      <c r="AB253" s="15" t="s">
        <v>40</v>
      </c>
      <c r="AC253" s="15" t="s">
        <v>40</v>
      </c>
      <c r="AD253" s="15" t="s">
        <v>40</v>
      </c>
      <c r="AE253" s="15" t="s">
        <v>40</v>
      </c>
      <c r="AF253" s="15" t="s">
        <v>40</v>
      </c>
      <c r="AG253" s="15" t="s">
        <v>40</v>
      </c>
      <c r="AH253" s="15" t="s">
        <v>40</v>
      </c>
      <c r="AI253" s="15" t="s">
        <v>40</v>
      </c>
      <c r="AJ253" s="15" t="s">
        <v>40</v>
      </c>
      <c r="AK253" s="15" t="s">
        <v>124</v>
      </c>
      <c r="AL253" s="15" t="s">
        <v>40</v>
      </c>
      <c r="AM253" s="15" t="s">
        <v>40</v>
      </c>
      <c r="AN253" s="15" t="s">
        <v>40</v>
      </c>
      <c r="AO253" s="15" t="s">
        <v>40</v>
      </c>
      <c r="AP253" s="15" t="s">
        <v>40</v>
      </c>
      <c r="AQ253" s="15" t="s">
        <v>40</v>
      </c>
      <c r="AR253" s="15" t="s">
        <v>40</v>
      </c>
      <c r="AS253" s="15" t="s">
        <v>40</v>
      </c>
      <c r="AT253" s="15" t="s">
        <v>40</v>
      </c>
      <c r="AU253" s="15" t="s">
        <v>127</v>
      </c>
      <c r="AV253" s="15" t="s">
        <v>128</v>
      </c>
      <c r="AW253" s="15" t="s">
        <v>40</v>
      </c>
      <c r="AX253" s="16"/>
    </row>
    <row r="254" spans="1:50" ht="15.75" customHeight="1" x14ac:dyDescent="0.25">
      <c r="A254" s="14" t="s">
        <v>386</v>
      </c>
      <c r="B254" s="15" t="s">
        <v>40</v>
      </c>
      <c r="C254" s="15" t="s">
        <v>40</v>
      </c>
      <c r="D254" s="15" t="s">
        <v>40</v>
      </c>
      <c r="E254" s="15" t="s">
        <v>40</v>
      </c>
      <c r="F254" s="15" t="s">
        <v>40</v>
      </c>
      <c r="G254" s="15" t="s">
        <v>40</v>
      </c>
      <c r="H254" s="15" t="s">
        <v>40</v>
      </c>
      <c r="I254" s="15" t="s">
        <v>40</v>
      </c>
      <c r="J254" s="15" t="s">
        <v>40</v>
      </c>
      <c r="K254" s="15" t="s">
        <v>40</v>
      </c>
      <c r="L254" s="15" t="s">
        <v>40</v>
      </c>
      <c r="M254" s="15" t="s">
        <v>40</v>
      </c>
      <c r="N254" s="15" t="s">
        <v>40</v>
      </c>
      <c r="O254" s="15" t="s">
        <v>40</v>
      </c>
      <c r="P254" s="15" t="s">
        <v>40</v>
      </c>
      <c r="Q254" s="15" t="s">
        <v>40</v>
      </c>
      <c r="R254" s="15" t="s">
        <v>40</v>
      </c>
      <c r="S254" s="15" t="s">
        <v>40</v>
      </c>
      <c r="T254" s="15" t="s">
        <v>40</v>
      </c>
      <c r="U254" s="15" t="s">
        <v>40</v>
      </c>
      <c r="V254" s="15" t="s">
        <v>40</v>
      </c>
      <c r="W254" s="15" t="s">
        <v>40</v>
      </c>
      <c r="X254" s="15" t="s">
        <v>40</v>
      </c>
      <c r="Y254" s="15" t="s">
        <v>40</v>
      </c>
      <c r="Z254" s="15" t="s">
        <v>40</v>
      </c>
      <c r="AA254" s="15" t="s">
        <v>40</v>
      </c>
      <c r="AB254" s="15" t="s">
        <v>40</v>
      </c>
      <c r="AC254" s="15" t="s">
        <v>40</v>
      </c>
      <c r="AD254" s="15" t="s">
        <v>40</v>
      </c>
      <c r="AE254" s="15" t="s">
        <v>40</v>
      </c>
      <c r="AF254" s="15" t="s">
        <v>40</v>
      </c>
      <c r="AG254" s="15" t="s">
        <v>40</v>
      </c>
      <c r="AH254" s="15" t="s">
        <v>40</v>
      </c>
      <c r="AI254" s="15" t="s">
        <v>40</v>
      </c>
      <c r="AJ254" s="15" t="s">
        <v>40</v>
      </c>
      <c r="AK254" s="15" t="s">
        <v>124</v>
      </c>
      <c r="AL254" s="15" t="s">
        <v>40</v>
      </c>
      <c r="AM254" s="15" t="s">
        <v>40</v>
      </c>
      <c r="AN254" s="15" t="s">
        <v>40</v>
      </c>
      <c r="AO254" s="15" t="s">
        <v>40</v>
      </c>
      <c r="AP254" s="15" t="s">
        <v>40</v>
      </c>
      <c r="AQ254" s="15" t="s">
        <v>40</v>
      </c>
      <c r="AR254" s="15" t="s">
        <v>40</v>
      </c>
      <c r="AS254" s="15" t="s">
        <v>40</v>
      </c>
      <c r="AT254" s="15" t="s">
        <v>40</v>
      </c>
      <c r="AU254" s="15" t="s">
        <v>40</v>
      </c>
      <c r="AV254" s="15" t="s">
        <v>128</v>
      </c>
      <c r="AW254" s="15" t="s">
        <v>40</v>
      </c>
      <c r="AX254" s="16"/>
    </row>
    <row r="255" spans="1:50" ht="15.75" customHeight="1" x14ac:dyDescent="0.25">
      <c r="A255" s="14" t="s">
        <v>387</v>
      </c>
      <c r="B255" s="15" t="s">
        <v>40</v>
      </c>
      <c r="C255" s="15" t="s">
        <v>40</v>
      </c>
      <c r="D255" s="15" t="s">
        <v>40</v>
      </c>
      <c r="E255" s="15" t="s">
        <v>40</v>
      </c>
      <c r="F255" s="15" t="s">
        <v>40</v>
      </c>
      <c r="G255" s="15" t="s">
        <v>40</v>
      </c>
      <c r="H255" s="15" t="s">
        <v>40</v>
      </c>
      <c r="I255" s="15" t="s">
        <v>40</v>
      </c>
      <c r="J255" s="15" t="s">
        <v>40</v>
      </c>
      <c r="K255" s="15" t="s">
        <v>40</v>
      </c>
      <c r="L255" s="15" t="s">
        <v>40</v>
      </c>
      <c r="M255" s="15" t="s">
        <v>40</v>
      </c>
      <c r="N255" s="15" t="s">
        <v>40</v>
      </c>
      <c r="O255" s="15" t="s">
        <v>40</v>
      </c>
      <c r="P255" s="15" t="s">
        <v>40</v>
      </c>
      <c r="Q255" s="15" t="s">
        <v>40</v>
      </c>
      <c r="R255" s="15" t="s">
        <v>40</v>
      </c>
      <c r="S255" s="15" t="s">
        <v>40</v>
      </c>
      <c r="T255" s="15" t="s">
        <v>40</v>
      </c>
      <c r="U255" s="15" t="s">
        <v>40</v>
      </c>
      <c r="V255" s="15" t="s">
        <v>40</v>
      </c>
      <c r="W255" s="15" t="s">
        <v>40</v>
      </c>
      <c r="X255" s="15" t="s">
        <v>40</v>
      </c>
      <c r="Y255" s="15" t="s">
        <v>40</v>
      </c>
      <c r="Z255" s="15" t="s">
        <v>40</v>
      </c>
      <c r="AA255" s="15" t="s">
        <v>40</v>
      </c>
      <c r="AB255" s="15" t="s">
        <v>40</v>
      </c>
      <c r="AC255" s="15" t="s">
        <v>40</v>
      </c>
      <c r="AD255" s="15" t="s">
        <v>40</v>
      </c>
      <c r="AE255" s="15" t="s">
        <v>40</v>
      </c>
      <c r="AF255" s="15" t="s">
        <v>40</v>
      </c>
      <c r="AG255" s="15" t="s">
        <v>40</v>
      </c>
      <c r="AH255" s="15" t="s">
        <v>40</v>
      </c>
      <c r="AI255" s="15" t="s">
        <v>40</v>
      </c>
      <c r="AJ255" s="15" t="s">
        <v>40</v>
      </c>
      <c r="AK255" s="15" t="s">
        <v>124</v>
      </c>
      <c r="AL255" s="15" t="s">
        <v>40</v>
      </c>
      <c r="AM255" s="15" t="s">
        <v>40</v>
      </c>
      <c r="AN255" s="15" t="s">
        <v>40</v>
      </c>
      <c r="AO255" s="15" t="s">
        <v>40</v>
      </c>
      <c r="AP255" s="15" t="s">
        <v>40</v>
      </c>
      <c r="AQ255" s="15" t="s">
        <v>40</v>
      </c>
      <c r="AR255" s="15" t="s">
        <v>40</v>
      </c>
      <c r="AS255" s="15" t="s">
        <v>40</v>
      </c>
      <c r="AT255" s="15" t="s">
        <v>40</v>
      </c>
      <c r="AU255" s="15" t="s">
        <v>40</v>
      </c>
      <c r="AV255" s="15" t="s">
        <v>128</v>
      </c>
      <c r="AW255" s="15" t="s">
        <v>40</v>
      </c>
      <c r="AX255" s="16"/>
    </row>
    <row r="256" spans="1:50" ht="15.75" customHeight="1" x14ac:dyDescent="0.25">
      <c r="A256" s="14" t="s">
        <v>388</v>
      </c>
      <c r="B256" s="15" t="s">
        <v>40</v>
      </c>
      <c r="C256" s="15" t="s">
        <v>40</v>
      </c>
      <c r="D256" s="15" t="s">
        <v>40</v>
      </c>
      <c r="E256" s="15" t="s">
        <v>40</v>
      </c>
      <c r="F256" s="15" t="s">
        <v>40</v>
      </c>
      <c r="G256" s="15" t="s">
        <v>40</v>
      </c>
      <c r="H256" s="15" t="s">
        <v>40</v>
      </c>
      <c r="I256" s="15" t="s">
        <v>40</v>
      </c>
      <c r="J256" s="15" t="s">
        <v>40</v>
      </c>
      <c r="K256" s="15" t="s">
        <v>40</v>
      </c>
      <c r="L256" s="15" t="s">
        <v>40</v>
      </c>
      <c r="M256" s="15" t="s">
        <v>40</v>
      </c>
      <c r="N256" s="15" t="s">
        <v>40</v>
      </c>
      <c r="O256" s="15" t="s">
        <v>40</v>
      </c>
      <c r="P256" s="15" t="s">
        <v>40</v>
      </c>
      <c r="Q256" s="15" t="s">
        <v>40</v>
      </c>
      <c r="R256" s="15" t="s">
        <v>40</v>
      </c>
      <c r="S256" s="15" t="s">
        <v>40</v>
      </c>
      <c r="T256" s="15" t="s">
        <v>40</v>
      </c>
      <c r="U256" s="15" t="s">
        <v>40</v>
      </c>
      <c r="V256" s="15" t="s">
        <v>40</v>
      </c>
      <c r="W256" s="15" t="s">
        <v>40</v>
      </c>
      <c r="X256" s="15" t="s">
        <v>40</v>
      </c>
      <c r="Y256" s="15" t="s">
        <v>40</v>
      </c>
      <c r="Z256" s="15" t="s">
        <v>40</v>
      </c>
      <c r="AA256" s="15" t="s">
        <v>40</v>
      </c>
      <c r="AB256" s="15" t="s">
        <v>40</v>
      </c>
      <c r="AC256" s="15" t="s">
        <v>40</v>
      </c>
      <c r="AD256" s="15" t="s">
        <v>40</v>
      </c>
      <c r="AE256" s="15" t="s">
        <v>40</v>
      </c>
      <c r="AF256" s="15" t="s">
        <v>40</v>
      </c>
      <c r="AG256" s="15" t="s">
        <v>40</v>
      </c>
      <c r="AH256" s="15" t="s">
        <v>40</v>
      </c>
      <c r="AI256" s="15" t="s">
        <v>40</v>
      </c>
      <c r="AJ256" s="15" t="s">
        <v>40</v>
      </c>
      <c r="AK256" s="15" t="s">
        <v>124</v>
      </c>
      <c r="AL256" s="15" t="s">
        <v>40</v>
      </c>
      <c r="AM256" s="15" t="s">
        <v>40</v>
      </c>
      <c r="AN256" s="15" t="s">
        <v>40</v>
      </c>
      <c r="AO256" s="15" t="s">
        <v>40</v>
      </c>
      <c r="AP256" s="15" t="s">
        <v>40</v>
      </c>
      <c r="AQ256" s="15" t="s">
        <v>40</v>
      </c>
      <c r="AR256" s="15" t="s">
        <v>40</v>
      </c>
      <c r="AS256" s="15" t="s">
        <v>40</v>
      </c>
      <c r="AT256" s="15" t="s">
        <v>40</v>
      </c>
      <c r="AU256" s="15" t="s">
        <v>40</v>
      </c>
      <c r="AV256" s="15" t="s">
        <v>128</v>
      </c>
      <c r="AW256" s="15" t="s">
        <v>40</v>
      </c>
      <c r="AX256" s="16"/>
    </row>
    <row r="257" spans="1:50" ht="15.75" customHeight="1" x14ac:dyDescent="0.25">
      <c r="A257" s="14" t="s">
        <v>389</v>
      </c>
      <c r="B257" s="15" t="s">
        <v>40</v>
      </c>
      <c r="C257" s="15" t="s">
        <v>40</v>
      </c>
      <c r="D257" s="15" t="s">
        <v>40</v>
      </c>
      <c r="E257" s="15" t="s">
        <v>40</v>
      </c>
      <c r="F257" s="15" t="s">
        <v>40</v>
      </c>
      <c r="G257" s="15" t="s">
        <v>40</v>
      </c>
      <c r="H257" s="15" t="s">
        <v>40</v>
      </c>
      <c r="I257" s="15" t="s">
        <v>40</v>
      </c>
      <c r="J257" s="15" t="s">
        <v>40</v>
      </c>
      <c r="K257" s="15" t="s">
        <v>40</v>
      </c>
      <c r="L257" s="15" t="s">
        <v>40</v>
      </c>
      <c r="M257" s="15" t="s">
        <v>40</v>
      </c>
      <c r="N257" s="15" t="s">
        <v>40</v>
      </c>
      <c r="O257" s="15" t="s">
        <v>40</v>
      </c>
      <c r="P257" s="15" t="s">
        <v>40</v>
      </c>
      <c r="Q257" s="15" t="s">
        <v>40</v>
      </c>
      <c r="R257" s="15" t="s">
        <v>40</v>
      </c>
      <c r="S257" s="15" t="s">
        <v>40</v>
      </c>
      <c r="T257" s="15" t="s">
        <v>40</v>
      </c>
      <c r="U257" s="15" t="s">
        <v>40</v>
      </c>
      <c r="V257" s="15" t="s">
        <v>40</v>
      </c>
      <c r="W257" s="15" t="s">
        <v>40</v>
      </c>
      <c r="X257" s="15" t="s">
        <v>40</v>
      </c>
      <c r="Y257" s="15" t="s">
        <v>40</v>
      </c>
      <c r="Z257" s="15" t="s">
        <v>40</v>
      </c>
      <c r="AA257" s="15" t="s">
        <v>40</v>
      </c>
      <c r="AB257" s="15" t="s">
        <v>40</v>
      </c>
      <c r="AC257" s="15" t="s">
        <v>40</v>
      </c>
      <c r="AD257" s="15" t="s">
        <v>40</v>
      </c>
      <c r="AE257" s="15" t="s">
        <v>40</v>
      </c>
      <c r="AF257" s="15" t="s">
        <v>40</v>
      </c>
      <c r="AG257" s="15" t="s">
        <v>40</v>
      </c>
      <c r="AH257" s="15" t="s">
        <v>40</v>
      </c>
      <c r="AI257" s="15" t="s">
        <v>40</v>
      </c>
      <c r="AJ257" s="15" t="s">
        <v>40</v>
      </c>
      <c r="AK257" s="15" t="s">
        <v>124</v>
      </c>
      <c r="AL257" s="15" t="s">
        <v>40</v>
      </c>
      <c r="AM257" s="15" t="s">
        <v>40</v>
      </c>
      <c r="AN257" s="15" t="s">
        <v>40</v>
      </c>
      <c r="AO257" s="15" t="s">
        <v>40</v>
      </c>
      <c r="AP257" s="15" t="s">
        <v>40</v>
      </c>
      <c r="AQ257" s="15" t="s">
        <v>40</v>
      </c>
      <c r="AR257" s="15" t="s">
        <v>40</v>
      </c>
      <c r="AS257" s="15" t="s">
        <v>40</v>
      </c>
      <c r="AT257" s="15" t="s">
        <v>40</v>
      </c>
      <c r="AU257" s="15" t="s">
        <v>40</v>
      </c>
      <c r="AV257" s="15" t="s">
        <v>128</v>
      </c>
      <c r="AW257" s="15" t="s">
        <v>40</v>
      </c>
      <c r="AX257" s="16"/>
    </row>
    <row r="258" spans="1:50" ht="15.75" customHeight="1" x14ac:dyDescent="0.25">
      <c r="A258" s="14" t="s">
        <v>390</v>
      </c>
      <c r="B258" s="15" t="s">
        <v>40</v>
      </c>
      <c r="C258" s="15" t="s">
        <v>40</v>
      </c>
      <c r="D258" s="15" t="s">
        <v>40</v>
      </c>
      <c r="E258" s="15" t="s">
        <v>40</v>
      </c>
      <c r="F258" s="15" t="s">
        <v>40</v>
      </c>
      <c r="G258" s="15" t="s">
        <v>40</v>
      </c>
      <c r="H258" s="15" t="s">
        <v>40</v>
      </c>
      <c r="I258" s="15" t="s">
        <v>40</v>
      </c>
      <c r="J258" s="15" t="s">
        <v>40</v>
      </c>
      <c r="K258" s="15" t="s">
        <v>40</v>
      </c>
      <c r="L258" s="15" t="s">
        <v>40</v>
      </c>
      <c r="M258" s="15" t="s">
        <v>40</v>
      </c>
      <c r="N258" s="15" t="s">
        <v>40</v>
      </c>
      <c r="O258" s="15" t="s">
        <v>40</v>
      </c>
      <c r="P258" s="15" t="s">
        <v>121</v>
      </c>
      <c r="Q258" s="15" t="s">
        <v>40</v>
      </c>
      <c r="R258" s="15" t="s">
        <v>40</v>
      </c>
      <c r="S258" s="15" t="s">
        <v>40</v>
      </c>
      <c r="T258" s="15" t="s">
        <v>40</v>
      </c>
      <c r="U258" s="15" t="s">
        <v>40</v>
      </c>
      <c r="V258" s="15" t="s">
        <v>40</v>
      </c>
      <c r="W258" s="15" t="s">
        <v>40</v>
      </c>
      <c r="X258" s="15" t="s">
        <v>40</v>
      </c>
      <c r="Y258" s="15" t="s">
        <v>40</v>
      </c>
      <c r="Z258" s="15" t="s">
        <v>40</v>
      </c>
      <c r="AA258" s="15" t="s">
        <v>40</v>
      </c>
      <c r="AB258" s="15" t="s">
        <v>40</v>
      </c>
      <c r="AC258" s="15" t="s">
        <v>40</v>
      </c>
      <c r="AD258" s="15" t="s">
        <v>40</v>
      </c>
      <c r="AE258" s="15" t="s">
        <v>40</v>
      </c>
      <c r="AF258" s="15" t="s">
        <v>40</v>
      </c>
      <c r="AG258" s="15" t="s">
        <v>40</v>
      </c>
      <c r="AH258" s="15" t="s">
        <v>40</v>
      </c>
      <c r="AI258" s="15" t="s">
        <v>40</v>
      </c>
      <c r="AJ258" s="15" t="s">
        <v>40</v>
      </c>
      <c r="AK258" s="15" t="s">
        <v>124</v>
      </c>
      <c r="AL258" s="15" t="s">
        <v>40</v>
      </c>
      <c r="AM258" s="15" t="s">
        <v>125</v>
      </c>
      <c r="AN258" s="15" t="s">
        <v>40</v>
      </c>
      <c r="AO258" s="15" t="s">
        <v>40</v>
      </c>
      <c r="AP258" s="15" t="s">
        <v>40</v>
      </c>
      <c r="AQ258" s="15" t="s">
        <v>40</v>
      </c>
      <c r="AR258" s="15" t="s">
        <v>40</v>
      </c>
      <c r="AS258" s="15" t="s">
        <v>40</v>
      </c>
      <c r="AT258" s="15" t="s">
        <v>40</v>
      </c>
      <c r="AU258" s="15" t="s">
        <v>127</v>
      </c>
      <c r="AV258" s="15" t="s">
        <v>128</v>
      </c>
      <c r="AW258" s="15" t="s">
        <v>40</v>
      </c>
      <c r="AX258" s="16"/>
    </row>
    <row r="259" spans="1:50" ht="15.75" customHeight="1" x14ac:dyDescent="0.25">
      <c r="A259" s="14" t="s">
        <v>391</v>
      </c>
      <c r="B259" s="15" t="s">
        <v>40</v>
      </c>
      <c r="C259" s="15" t="s">
        <v>40</v>
      </c>
      <c r="D259" s="15" t="s">
        <v>40</v>
      </c>
      <c r="E259" s="15" t="s">
        <v>40</v>
      </c>
      <c r="F259" s="15" t="s">
        <v>40</v>
      </c>
      <c r="G259" s="15" t="s">
        <v>40</v>
      </c>
      <c r="H259" s="15" t="s">
        <v>40</v>
      </c>
      <c r="I259" s="15" t="s">
        <v>40</v>
      </c>
      <c r="J259" s="15" t="s">
        <v>40</v>
      </c>
      <c r="K259" s="15" t="s">
        <v>40</v>
      </c>
      <c r="L259" s="15" t="s">
        <v>40</v>
      </c>
      <c r="M259" s="15" t="s">
        <v>40</v>
      </c>
      <c r="N259" s="15" t="s">
        <v>40</v>
      </c>
      <c r="O259" s="15" t="s">
        <v>40</v>
      </c>
      <c r="P259" s="15" t="s">
        <v>40</v>
      </c>
      <c r="Q259" s="15" t="s">
        <v>40</v>
      </c>
      <c r="R259" s="15" t="s">
        <v>40</v>
      </c>
      <c r="S259" s="15" t="s">
        <v>40</v>
      </c>
      <c r="T259" s="15" t="s">
        <v>40</v>
      </c>
      <c r="U259" s="15" t="s">
        <v>40</v>
      </c>
      <c r="V259" s="15" t="s">
        <v>40</v>
      </c>
      <c r="W259" s="15" t="s">
        <v>40</v>
      </c>
      <c r="X259" s="15" t="s">
        <v>40</v>
      </c>
      <c r="Y259" s="15" t="s">
        <v>40</v>
      </c>
      <c r="Z259" s="15" t="s">
        <v>40</v>
      </c>
      <c r="AA259" s="15" t="s">
        <v>40</v>
      </c>
      <c r="AB259" s="15" t="s">
        <v>40</v>
      </c>
      <c r="AC259" s="15" t="s">
        <v>40</v>
      </c>
      <c r="AD259" s="15" t="s">
        <v>40</v>
      </c>
      <c r="AE259" s="15" t="s">
        <v>40</v>
      </c>
      <c r="AF259" s="15" t="s">
        <v>40</v>
      </c>
      <c r="AG259" s="15" t="s">
        <v>40</v>
      </c>
      <c r="AH259" s="15" t="s">
        <v>40</v>
      </c>
      <c r="AI259" s="15" t="s">
        <v>40</v>
      </c>
      <c r="AJ259" s="15" t="s">
        <v>40</v>
      </c>
      <c r="AK259" s="15" t="s">
        <v>124</v>
      </c>
      <c r="AL259" s="15" t="s">
        <v>40</v>
      </c>
      <c r="AM259" s="15" t="s">
        <v>40</v>
      </c>
      <c r="AN259" s="15" t="s">
        <v>40</v>
      </c>
      <c r="AO259" s="15" t="s">
        <v>40</v>
      </c>
      <c r="AP259" s="15" t="s">
        <v>40</v>
      </c>
      <c r="AQ259" s="15" t="s">
        <v>40</v>
      </c>
      <c r="AR259" s="15" t="s">
        <v>40</v>
      </c>
      <c r="AS259" s="15" t="s">
        <v>40</v>
      </c>
      <c r="AT259" s="15" t="s">
        <v>40</v>
      </c>
      <c r="AU259" s="15" t="s">
        <v>40</v>
      </c>
      <c r="AV259" s="15" t="s">
        <v>128</v>
      </c>
      <c r="AW259" s="15" t="s">
        <v>40</v>
      </c>
      <c r="AX259" s="16"/>
    </row>
    <row r="260" spans="1:50" ht="15.75" customHeight="1" x14ac:dyDescent="0.25">
      <c r="A260" s="14" t="s">
        <v>392</v>
      </c>
      <c r="B260" s="15" t="s">
        <v>40</v>
      </c>
      <c r="C260" s="15" t="s">
        <v>40</v>
      </c>
      <c r="D260" s="15" t="s">
        <v>40</v>
      </c>
      <c r="E260" s="15" t="s">
        <v>40</v>
      </c>
      <c r="F260" s="15" t="s">
        <v>40</v>
      </c>
      <c r="G260" s="15" t="s">
        <v>40</v>
      </c>
      <c r="H260" s="15" t="s">
        <v>40</v>
      </c>
      <c r="I260" s="15" t="s">
        <v>40</v>
      </c>
      <c r="J260" s="15" t="s">
        <v>40</v>
      </c>
      <c r="K260" s="15" t="s">
        <v>40</v>
      </c>
      <c r="L260" s="15" t="s">
        <v>40</v>
      </c>
      <c r="M260" s="15" t="s">
        <v>40</v>
      </c>
      <c r="N260" s="15" t="s">
        <v>40</v>
      </c>
      <c r="O260" s="15" t="s">
        <v>40</v>
      </c>
      <c r="P260" s="15" t="s">
        <v>40</v>
      </c>
      <c r="Q260" s="15" t="s">
        <v>40</v>
      </c>
      <c r="R260" s="15" t="s">
        <v>40</v>
      </c>
      <c r="S260" s="15" t="s">
        <v>40</v>
      </c>
      <c r="T260" s="15" t="s">
        <v>40</v>
      </c>
      <c r="U260" s="15" t="s">
        <v>40</v>
      </c>
      <c r="V260" s="15" t="s">
        <v>40</v>
      </c>
      <c r="W260" s="15" t="s">
        <v>40</v>
      </c>
      <c r="X260" s="15" t="s">
        <v>40</v>
      </c>
      <c r="Y260" s="15" t="s">
        <v>40</v>
      </c>
      <c r="Z260" s="15" t="s">
        <v>40</v>
      </c>
      <c r="AA260" s="15" t="s">
        <v>40</v>
      </c>
      <c r="AB260" s="15" t="s">
        <v>40</v>
      </c>
      <c r="AC260" s="15" t="s">
        <v>40</v>
      </c>
      <c r="AD260" s="15" t="s">
        <v>40</v>
      </c>
      <c r="AE260" s="15" t="s">
        <v>40</v>
      </c>
      <c r="AF260" s="15" t="s">
        <v>40</v>
      </c>
      <c r="AG260" s="15" t="s">
        <v>40</v>
      </c>
      <c r="AH260" s="15" t="s">
        <v>40</v>
      </c>
      <c r="AI260" s="15" t="s">
        <v>40</v>
      </c>
      <c r="AJ260" s="15" t="s">
        <v>40</v>
      </c>
      <c r="AK260" s="15" t="s">
        <v>124</v>
      </c>
      <c r="AL260" s="15" t="s">
        <v>40</v>
      </c>
      <c r="AM260" s="15" t="s">
        <v>40</v>
      </c>
      <c r="AN260" s="15" t="s">
        <v>40</v>
      </c>
      <c r="AO260" s="15" t="s">
        <v>40</v>
      </c>
      <c r="AP260" s="15" t="s">
        <v>40</v>
      </c>
      <c r="AQ260" s="15" t="s">
        <v>40</v>
      </c>
      <c r="AR260" s="15" t="s">
        <v>40</v>
      </c>
      <c r="AS260" s="15" t="s">
        <v>40</v>
      </c>
      <c r="AT260" s="15" t="s">
        <v>40</v>
      </c>
      <c r="AU260" s="15" t="s">
        <v>127</v>
      </c>
      <c r="AV260" s="15" t="s">
        <v>128</v>
      </c>
      <c r="AW260" s="15" t="s">
        <v>40</v>
      </c>
      <c r="AX260" s="16"/>
    </row>
    <row r="261" spans="1:50" ht="15.75" customHeight="1" x14ac:dyDescent="0.25">
      <c r="A261" s="14" t="s">
        <v>393</v>
      </c>
      <c r="B261" s="15" t="s">
        <v>40</v>
      </c>
      <c r="C261" s="15" t="s">
        <v>40</v>
      </c>
      <c r="D261" s="15" t="s">
        <v>40</v>
      </c>
      <c r="E261" s="15" t="s">
        <v>40</v>
      </c>
      <c r="F261" s="15" t="s">
        <v>40</v>
      </c>
      <c r="G261" s="15" t="s">
        <v>40</v>
      </c>
      <c r="H261" s="15" t="s">
        <v>40</v>
      </c>
      <c r="I261" s="15" t="s">
        <v>40</v>
      </c>
      <c r="J261" s="15" t="s">
        <v>40</v>
      </c>
      <c r="K261" s="15" t="s">
        <v>40</v>
      </c>
      <c r="L261" s="15" t="s">
        <v>40</v>
      </c>
      <c r="M261" s="15" t="s">
        <v>40</v>
      </c>
      <c r="N261" s="15" t="s">
        <v>40</v>
      </c>
      <c r="O261" s="15" t="s">
        <v>40</v>
      </c>
      <c r="P261" s="15" t="s">
        <v>40</v>
      </c>
      <c r="Q261" s="15" t="s">
        <v>40</v>
      </c>
      <c r="R261" s="15" t="s">
        <v>40</v>
      </c>
      <c r="S261" s="15" t="s">
        <v>40</v>
      </c>
      <c r="T261" s="15" t="s">
        <v>40</v>
      </c>
      <c r="U261" s="15" t="s">
        <v>40</v>
      </c>
      <c r="V261" s="15" t="s">
        <v>40</v>
      </c>
      <c r="W261" s="15" t="s">
        <v>40</v>
      </c>
      <c r="X261" s="15" t="s">
        <v>40</v>
      </c>
      <c r="Y261" s="15" t="s">
        <v>40</v>
      </c>
      <c r="Z261" s="15" t="s">
        <v>40</v>
      </c>
      <c r="AA261" s="15" t="s">
        <v>40</v>
      </c>
      <c r="AB261" s="15" t="s">
        <v>40</v>
      </c>
      <c r="AC261" s="15" t="s">
        <v>40</v>
      </c>
      <c r="AD261" s="15" t="s">
        <v>40</v>
      </c>
      <c r="AE261" s="15" t="s">
        <v>40</v>
      </c>
      <c r="AF261" s="15" t="s">
        <v>40</v>
      </c>
      <c r="AG261" s="15" t="s">
        <v>40</v>
      </c>
      <c r="AH261" s="15" t="s">
        <v>40</v>
      </c>
      <c r="AI261" s="15" t="s">
        <v>40</v>
      </c>
      <c r="AJ261" s="15" t="s">
        <v>40</v>
      </c>
      <c r="AK261" s="15" t="s">
        <v>124</v>
      </c>
      <c r="AL261" s="15" t="s">
        <v>40</v>
      </c>
      <c r="AM261" s="15" t="s">
        <v>40</v>
      </c>
      <c r="AN261" s="15" t="s">
        <v>40</v>
      </c>
      <c r="AO261" s="15" t="s">
        <v>40</v>
      </c>
      <c r="AP261" s="15" t="s">
        <v>40</v>
      </c>
      <c r="AQ261" s="15" t="s">
        <v>40</v>
      </c>
      <c r="AR261" s="15" t="s">
        <v>40</v>
      </c>
      <c r="AS261" s="15" t="s">
        <v>40</v>
      </c>
      <c r="AT261" s="15" t="s">
        <v>40</v>
      </c>
      <c r="AU261" s="15" t="s">
        <v>40</v>
      </c>
      <c r="AV261" s="15" t="s">
        <v>128</v>
      </c>
      <c r="AW261" s="15" t="s">
        <v>40</v>
      </c>
      <c r="AX261" s="16"/>
    </row>
    <row r="262" spans="1:50" ht="15.75" customHeight="1" x14ac:dyDescent="0.25">
      <c r="A262" s="14" t="s">
        <v>394</v>
      </c>
      <c r="B262" s="15" t="s">
        <v>40</v>
      </c>
      <c r="C262" s="15" t="s">
        <v>40</v>
      </c>
      <c r="D262" s="15" t="s">
        <v>40</v>
      </c>
      <c r="E262" s="15" t="s">
        <v>40</v>
      </c>
      <c r="F262" s="15" t="s">
        <v>40</v>
      </c>
      <c r="G262" s="15" t="s">
        <v>40</v>
      </c>
      <c r="H262" s="15" t="s">
        <v>40</v>
      </c>
      <c r="I262" s="15" t="s">
        <v>40</v>
      </c>
      <c r="J262" s="15" t="s">
        <v>40</v>
      </c>
      <c r="K262" s="15" t="s">
        <v>40</v>
      </c>
      <c r="L262" s="15" t="s">
        <v>40</v>
      </c>
      <c r="M262" s="15" t="s">
        <v>40</v>
      </c>
      <c r="N262" s="15" t="s">
        <v>40</v>
      </c>
      <c r="O262" s="15" t="s">
        <v>40</v>
      </c>
      <c r="P262" s="15" t="s">
        <v>40</v>
      </c>
      <c r="Q262" s="15" t="s">
        <v>40</v>
      </c>
      <c r="R262" s="15" t="s">
        <v>40</v>
      </c>
      <c r="S262" s="15" t="s">
        <v>40</v>
      </c>
      <c r="T262" s="15" t="s">
        <v>40</v>
      </c>
      <c r="U262" s="15" t="s">
        <v>40</v>
      </c>
      <c r="V262" s="15" t="s">
        <v>40</v>
      </c>
      <c r="W262" s="15" t="s">
        <v>40</v>
      </c>
      <c r="X262" s="15" t="s">
        <v>40</v>
      </c>
      <c r="Y262" s="15" t="s">
        <v>40</v>
      </c>
      <c r="Z262" s="15" t="s">
        <v>40</v>
      </c>
      <c r="AA262" s="15" t="s">
        <v>40</v>
      </c>
      <c r="AB262" s="15" t="s">
        <v>40</v>
      </c>
      <c r="AC262" s="15" t="s">
        <v>40</v>
      </c>
      <c r="AD262" s="15" t="s">
        <v>40</v>
      </c>
      <c r="AE262" s="15" t="s">
        <v>40</v>
      </c>
      <c r="AF262" s="15" t="s">
        <v>40</v>
      </c>
      <c r="AG262" s="15" t="s">
        <v>40</v>
      </c>
      <c r="AH262" s="15" t="s">
        <v>40</v>
      </c>
      <c r="AI262" s="15" t="s">
        <v>40</v>
      </c>
      <c r="AJ262" s="15" t="s">
        <v>40</v>
      </c>
      <c r="AK262" s="15" t="s">
        <v>124</v>
      </c>
      <c r="AL262" s="15" t="s">
        <v>40</v>
      </c>
      <c r="AM262" s="15" t="s">
        <v>40</v>
      </c>
      <c r="AN262" s="15" t="s">
        <v>40</v>
      </c>
      <c r="AO262" s="15" t="s">
        <v>40</v>
      </c>
      <c r="AP262" s="15" t="s">
        <v>40</v>
      </c>
      <c r="AQ262" s="15" t="s">
        <v>40</v>
      </c>
      <c r="AR262" s="15" t="s">
        <v>40</v>
      </c>
      <c r="AS262" s="15" t="s">
        <v>40</v>
      </c>
      <c r="AT262" s="15" t="s">
        <v>40</v>
      </c>
      <c r="AU262" s="15" t="s">
        <v>127</v>
      </c>
      <c r="AV262" s="15" t="s">
        <v>128</v>
      </c>
      <c r="AW262" s="15" t="s">
        <v>40</v>
      </c>
      <c r="AX262" s="16"/>
    </row>
    <row r="263" spans="1:50" ht="15.75" customHeight="1" x14ac:dyDescent="0.25">
      <c r="A263" s="14" t="s">
        <v>395</v>
      </c>
      <c r="B263" s="15" t="s">
        <v>40</v>
      </c>
      <c r="C263" s="15" t="s">
        <v>40</v>
      </c>
      <c r="D263" s="15" t="s">
        <v>40</v>
      </c>
      <c r="E263" s="15" t="s">
        <v>40</v>
      </c>
      <c r="F263" s="15" t="s">
        <v>40</v>
      </c>
      <c r="G263" s="15" t="s">
        <v>40</v>
      </c>
      <c r="H263" s="15" t="s">
        <v>40</v>
      </c>
      <c r="I263" s="15" t="s">
        <v>40</v>
      </c>
      <c r="J263" s="15" t="s">
        <v>40</v>
      </c>
      <c r="K263" s="15" t="s">
        <v>40</v>
      </c>
      <c r="L263" s="15" t="s">
        <v>40</v>
      </c>
      <c r="M263" s="15" t="s">
        <v>40</v>
      </c>
      <c r="N263" s="15" t="s">
        <v>40</v>
      </c>
      <c r="O263" s="15" t="s">
        <v>40</v>
      </c>
      <c r="P263" s="15" t="s">
        <v>40</v>
      </c>
      <c r="Q263" s="15" t="s">
        <v>40</v>
      </c>
      <c r="R263" s="15" t="s">
        <v>40</v>
      </c>
      <c r="S263" s="15" t="s">
        <v>40</v>
      </c>
      <c r="T263" s="15" t="s">
        <v>40</v>
      </c>
      <c r="U263" s="15" t="s">
        <v>40</v>
      </c>
      <c r="V263" s="15" t="s">
        <v>40</v>
      </c>
      <c r="W263" s="15" t="s">
        <v>40</v>
      </c>
      <c r="X263" s="15" t="s">
        <v>40</v>
      </c>
      <c r="Y263" s="15" t="s">
        <v>40</v>
      </c>
      <c r="Z263" s="15" t="s">
        <v>40</v>
      </c>
      <c r="AA263" s="15" t="s">
        <v>40</v>
      </c>
      <c r="AB263" s="15" t="s">
        <v>40</v>
      </c>
      <c r="AC263" s="15" t="s">
        <v>40</v>
      </c>
      <c r="AD263" s="15" t="s">
        <v>40</v>
      </c>
      <c r="AE263" s="15" t="s">
        <v>40</v>
      </c>
      <c r="AF263" s="15" t="s">
        <v>40</v>
      </c>
      <c r="AG263" s="15" t="s">
        <v>40</v>
      </c>
      <c r="AH263" s="15" t="s">
        <v>40</v>
      </c>
      <c r="AI263" s="15" t="s">
        <v>40</v>
      </c>
      <c r="AJ263" s="15" t="s">
        <v>40</v>
      </c>
      <c r="AK263" s="15" t="s">
        <v>124</v>
      </c>
      <c r="AL263" s="15" t="s">
        <v>40</v>
      </c>
      <c r="AM263" s="15" t="s">
        <v>40</v>
      </c>
      <c r="AN263" s="15" t="s">
        <v>40</v>
      </c>
      <c r="AO263" s="15" t="s">
        <v>40</v>
      </c>
      <c r="AP263" s="15" t="s">
        <v>40</v>
      </c>
      <c r="AQ263" s="15" t="s">
        <v>40</v>
      </c>
      <c r="AR263" s="15" t="s">
        <v>40</v>
      </c>
      <c r="AS263" s="15" t="s">
        <v>40</v>
      </c>
      <c r="AT263" s="15" t="s">
        <v>40</v>
      </c>
      <c r="AU263" s="15" t="s">
        <v>40</v>
      </c>
      <c r="AV263" s="15" t="s">
        <v>128</v>
      </c>
      <c r="AW263" s="15" t="s">
        <v>40</v>
      </c>
      <c r="AX263" s="16"/>
    </row>
    <row r="264" spans="1:50" ht="15.75" customHeight="1" x14ac:dyDescent="0.25">
      <c r="A264" s="14" t="s">
        <v>396</v>
      </c>
      <c r="B264" s="15" t="s">
        <v>40</v>
      </c>
      <c r="C264" s="15" t="s">
        <v>40</v>
      </c>
      <c r="D264" s="15" t="s">
        <v>40</v>
      </c>
      <c r="E264" s="15" t="s">
        <v>40</v>
      </c>
      <c r="F264" s="15" t="s">
        <v>40</v>
      </c>
      <c r="G264" s="15" t="s">
        <v>40</v>
      </c>
      <c r="H264" s="15" t="s">
        <v>40</v>
      </c>
      <c r="I264" s="15" t="s">
        <v>40</v>
      </c>
      <c r="J264" s="15" t="s">
        <v>40</v>
      </c>
      <c r="K264" s="15" t="s">
        <v>40</v>
      </c>
      <c r="L264" s="15" t="s">
        <v>40</v>
      </c>
      <c r="M264" s="15" t="s">
        <v>40</v>
      </c>
      <c r="N264" s="15" t="s">
        <v>40</v>
      </c>
      <c r="O264" s="15" t="s">
        <v>40</v>
      </c>
      <c r="P264" s="15" t="s">
        <v>40</v>
      </c>
      <c r="Q264" s="15" t="s">
        <v>40</v>
      </c>
      <c r="R264" s="15" t="s">
        <v>40</v>
      </c>
      <c r="S264" s="15" t="s">
        <v>40</v>
      </c>
      <c r="T264" s="15" t="s">
        <v>40</v>
      </c>
      <c r="U264" s="15" t="s">
        <v>40</v>
      </c>
      <c r="V264" s="15" t="s">
        <v>40</v>
      </c>
      <c r="W264" s="15" t="s">
        <v>40</v>
      </c>
      <c r="X264" s="15" t="s">
        <v>40</v>
      </c>
      <c r="Y264" s="15" t="s">
        <v>40</v>
      </c>
      <c r="Z264" s="15" t="s">
        <v>40</v>
      </c>
      <c r="AA264" s="15" t="s">
        <v>40</v>
      </c>
      <c r="AB264" s="15" t="s">
        <v>40</v>
      </c>
      <c r="AC264" s="15" t="s">
        <v>40</v>
      </c>
      <c r="AD264" s="15" t="s">
        <v>40</v>
      </c>
      <c r="AE264" s="15" t="s">
        <v>40</v>
      </c>
      <c r="AF264" s="15" t="s">
        <v>40</v>
      </c>
      <c r="AG264" s="15" t="s">
        <v>40</v>
      </c>
      <c r="AH264" s="15" t="s">
        <v>40</v>
      </c>
      <c r="AI264" s="15" t="s">
        <v>40</v>
      </c>
      <c r="AJ264" s="15" t="s">
        <v>40</v>
      </c>
      <c r="AK264" s="15" t="s">
        <v>124</v>
      </c>
      <c r="AL264" s="15" t="s">
        <v>40</v>
      </c>
      <c r="AM264" s="15" t="s">
        <v>40</v>
      </c>
      <c r="AN264" s="15" t="s">
        <v>40</v>
      </c>
      <c r="AO264" s="15" t="s">
        <v>40</v>
      </c>
      <c r="AP264" s="15" t="s">
        <v>40</v>
      </c>
      <c r="AQ264" s="15" t="s">
        <v>40</v>
      </c>
      <c r="AR264" s="15" t="s">
        <v>40</v>
      </c>
      <c r="AS264" s="15" t="s">
        <v>40</v>
      </c>
      <c r="AT264" s="15" t="s">
        <v>40</v>
      </c>
      <c r="AU264" s="15" t="s">
        <v>127</v>
      </c>
      <c r="AV264" s="15" t="s">
        <v>128</v>
      </c>
      <c r="AW264" s="15" t="s">
        <v>40</v>
      </c>
      <c r="AX264" s="16"/>
    </row>
    <row r="265" spans="1:50" ht="15.75" customHeight="1" x14ac:dyDescent="0.25">
      <c r="A265" s="14" t="s">
        <v>397</v>
      </c>
      <c r="B265" s="15" t="s">
        <v>40</v>
      </c>
      <c r="C265" s="15" t="s">
        <v>40</v>
      </c>
      <c r="D265" s="15" t="s">
        <v>40</v>
      </c>
      <c r="E265" s="15" t="s">
        <v>40</v>
      </c>
      <c r="F265" s="15" t="s">
        <v>40</v>
      </c>
      <c r="G265" s="15" t="s">
        <v>40</v>
      </c>
      <c r="H265" s="15" t="s">
        <v>40</v>
      </c>
      <c r="I265" s="15" t="s">
        <v>40</v>
      </c>
      <c r="J265" s="15" t="s">
        <v>40</v>
      </c>
      <c r="K265" s="15" t="s">
        <v>40</v>
      </c>
      <c r="L265" s="15" t="s">
        <v>40</v>
      </c>
      <c r="M265" s="15" t="s">
        <v>40</v>
      </c>
      <c r="N265" s="15" t="s">
        <v>40</v>
      </c>
      <c r="O265" s="15" t="s">
        <v>40</v>
      </c>
      <c r="P265" s="15" t="s">
        <v>121</v>
      </c>
      <c r="Q265" s="15" t="s">
        <v>40</v>
      </c>
      <c r="R265" s="15" t="s">
        <v>40</v>
      </c>
      <c r="S265" s="15" t="s">
        <v>40</v>
      </c>
      <c r="T265" s="15" t="s">
        <v>40</v>
      </c>
      <c r="U265" s="15" t="s">
        <v>40</v>
      </c>
      <c r="V265" s="15" t="s">
        <v>40</v>
      </c>
      <c r="W265" s="15" t="s">
        <v>40</v>
      </c>
      <c r="X265" s="15" t="s">
        <v>40</v>
      </c>
      <c r="Y265" s="15" t="s">
        <v>40</v>
      </c>
      <c r="Z265" s="15" t="s">
        <v>40</v>
      </c>
      <c r="AA265" s="15" t="s">
        <v>40</v>
      </c>
      <c r="AB265" s="15" t="s">
        <v>40</v>
      </c>
      <c r="AC265" s="15" t="s">
        <v>40</v>
      </c>
      <c r="AD265" s="15" t="s">
        <v>40</v>
      </c>
      <c r="AE265" s="15" t="s">
        <v>40</v>
      </c>
      <c r="AF265" s="15" t="s">
        <v>40</v>
      </c>
      <c r="AG265" s="15" t="s">
        <v>40</v>
      </c>
      <c r="AH265" s="15" t="s">
        <v>40</v>
      </c>
      <c r="AI265" s="15" t="s">
        <v>40</v>
      </c>
      <c r="AJ265" s="15" t="s">
        <v>40</v>
      </c>
      <c r="AK265" s="15" t="s">
        <v>124</v>
      </c>
      <c r="AL265" s="15" t="s">
        <v>40</v>
      </c>
      <c r="AM265" s="15" t="s">
        <v>125</v>
      </c>
      <c r="AN265" s="15" t="s">
        <v>40</v>
      </c>
      <c r="AO265" s="15" t="s">
        <v>126</v>
      </c>
      <c r="AP265" s="15" t="s">
        <v>40</v>
      </c>
      <c r="AQ265" s="15" t="s">
        <v>40</v>
      </c>
      <c r="AR265" s="15" t="s">
        <v>40</v>
      </c>
      <c r="AS265" s="15" t="s">
        <v>40</v>
      </c>
      <c r="AT265" s="15" t="s">
        <v>40</v>
      </c>
      <c r="AU265" s="15" t="s">
        <v>127</v>
      </c>
      <c r="AV265" s="15" t="s">
        <v>128</v>
      </c>
      <c r="AW265" s="15" t="s">
        <v>40</v>
      </c>
      <c r="AX265" s="16"/>
    </row>
    <row r="266" spans="1:50" ht="15.75" customHeight="1" x14ac:dyDescent="0.25">
      <c r="A266" s="14" t="s">
        <v>398</v>
      </c>
      <c r="B266" s="15" t="s">
        <v>40</v>
      </c>
      <c r="C266" s="15" t="s">
        <v>40</v>
      </c>
      <c r="D266" s="15" t="s">
        <v>40</v>
      </c>
      <c r="E266" s="15" t="s">
        <v>40</v>
      </c>
      <c r="F266" s="15" t="s">
        <v>40</v>
      </c>
      <c r="G266" s="15" t="s">
        <v>40</v>
      </c>
      <c r="H266" s="15" t="s">
        <v>40</v>
      </c>
      <c r="I266" s="15" t="s">
        <v>40</v>
      </c>
      <c r="J266" s="15" t="s">
        <v>40</v>
      </c>
      <c r="K266" s="15" t="s">
        <v>40</v>
      </c>
      <c r="L266" s="15" t="s">
        <v>40</v>
      </c>
      <c r="M266" s="15" t="s">
        <v>40</v>
      </c>
      <c r="N266" s="15" t="s">
        <v>40</v>
      </c>
      <c r="O266" s="15" t="s">
        <v>40</v>
      </c>
      <c r="P266" s="15" t="s">
        <v>40</v>
      </c>
      <c r="Q266" s="15" t="s">
        <v>40</v>
      </c>
      <c r="R266" s="15" t="s">
        <v>40</v>
      </c>
      <c r="S266" s="15" t="s">
        <v>40</v>
      </c>
      <c r="T266" s="15" t="s">
        <v>40</v>
      </c>
      <c r="U266" s="15" t="s">
        <v>40</v>
      </c>
      <c r="V266" s="15" t="s">
        <v>40</v>
      </c>
      <c r="W266" s="15" t="s">
        <v>40</v>
      </c>
      <c r="X266" s="15" t="s">
        <v>40</v>
      </c>
      <c r="Y266" s="15" t="s">
        <v>40</v>
      </c>
      <c r="Z266" s="15" t="s">
        <v>40</v>
      </c>
      <c r="AA266" s="15" t="s">
        <v>40</v>
      </c>
      <c r="AB266" s="15" t="s">
        <v>40</v>
      </c>
      <c r="AC266" s="15" t="s">
        <v>40</v>
      </c>
      <c r="AD266" s="15" t="s">
        <v>40</v>
      </c>
      <c r="AE266" s="15" t="s">
        <v>40</v>
      </c>
      <c r="AF266" s="15" t="s">
        <v>40</v>
      </c>
      <c r="AG266" s="15" t="s">
        <v>40</v>
      </c>
      <c r="AH266" s="15" t="s">
        <v>40</v>
      </c>
      <c r="AI266" s="15" t="s">
        <v>40</v>
      </c>
      <c r="AJ266" s="15" t="s">
        <v>40</v>
      </c>
      <c r="AK266" s="15" t="s">
        <v>124</v>
      </c>
      <c r="AL266" s="15" t="s">
        <v>40</v>
      </c>
      <c r="AM266" s="15" t="s">
        <v>40</v>
      </c>
      <c r="AN266" s="15" t="s">
        <v>40</v>
      </c>
      <c r="AO266" s="15" t="s">
        <v>40</v>
      </c>
      <c r="AP266" s="15" t="s">
        <v>40</v>
      </c>
      <c r="AQ266" s="15" t="s">
        <v>40</v>
      </c>
      <c r="AR266" s="15" t="s">
        <v>40</v>
      </c>
      <c r="AS266" s="15" t="s">
        <v>40</v>
      </c>
      <c r="AT266" s="15" t="s">
        <v>40</v>
      </c>
      <c r="AU266" s="15" t="s">
        <v>40</v>
      </c>
      <c r="AV266" s="15" t="s">
        <v>128</v>
      </c>
      <c r="AW266" s="15" t="s">
        <v>40</v>
      </c>
      <c r="AX266" s="16"/>
    </row>
    <row r="267" spans="1:50" ht="15.75" customHeight="1" x14ac:dyDescent="0.25">
      <c r="A267" s="14" t="s">
        <v>399</v>
      </c>
      <c r="B267" s="15" t="s">
        <v>40</v>
      </c>
      <c r="C267" s="15" t="s">
        <v>40</v>
      </c>
      <c r="D267" s="15" t="s">
        <v>40</v>
      </c>
      <c r="E267" s="15" t="s">
        <v>40</v>
      </c>
      <c r="F267" s="15" t="s">
        <v>40</v>
      </c>
      <c r="G267" s="15" t="s">
        <v>40</v>
      </c>
      <c r="H267" s="15" t="s">
        <v>40</v>
      </c>
      <c r="I267" s="15" t="s">
        <v>40</v>
      </c>
      <c r="J267" s="15" t="s">
        <v>40</v>
      </c>
      <c r="K267" s="15" t="s">
        <v>40</v>
      </c>
      <c r="L267" s="15" t="s">
        <v>361</v>
      </c>
      <c r="M267" s="15" t="s">
        <v>40</v>
      </c>
      <c r="N267" s="15" t="s">
        <v>40</v>
      </c>
      <c r="O267" s="15" t="s">
        <v>40</v>
      </c>
      <c r="P267" s="15" t="s">
        <v>40</v>
      </c>
      <c r="Q267" s="15" t="s">
        <v>40</v>
      </c>
      <c r="R267" s="15" t="s">
        <v>40</v>
      </c>
      <c r="S267" s="15" t="s">
        <v>40</v>
      </c>
      <c r="T267" s="15" t="s">
        <v>40</v>
      </c>
      <c r="U267" s="15" t="s">
        <v>40</v>
      </c>
      <c r="V267" s="15" t="s">
        <v>40</v>
      </c>
      <c r="W267" s="15" t="s">
        <v>40</v>
      </c>
      <c r="X267" s="15" t="s">
        <v>40</v>
      </c>
      <c r="Y267" s="15" t="s">
        <v>40</v>
      </c>
      <c r="Z267" s="15" t="s">
        <v>40</v>
      </c>
      <c r="AA267" s="15" t="s">
        <v>40</v>
      </c>
      <c r="AB267" s="15" t="s">
        <v>40</v>
      </c>
      <c r="AC267" s="15" t="s">
        <v>40</v>
      </c>
      <c r="AD267" s="15" t="s">
        <v>40</v>
      </c>
      <c r="AE267" s="15" t="s">
        <v>40</v>
      </c>
      <c r="AF267" s="15" t="s">
        <v>40</v>
      </c>
      <c r="AG267" s="15" t="s">
        <v>40</v>
      </c>
      <c r="AH267" s="15" t="s">
        <v>40</v>
      </c>
      <c r="AI267" s="15" t="s">
        <v>40</v>
      </c>
      <c r="AJ267" s="15" t="s">
        <v>40</v>
      </c>
      <c r="AK267" s="15" t="s">
        <v>124</v>
      </c>
      <c r="AL267" s="15" t="s">
        <v>40</v>
      </c>
      <c r="AM267" s="15" t="s">
        <v>40</v>
      </c>
      <c r="AN267" s="15" t="s">
        <v>40</v>
      </c>
      <c r="AO267" s="15" t="s">
        <v>40</v>
      </c>
      <c r="AP267" s="15" t="s">
        <v>40</v>
      </c>
      <c r="AQ267" s="15" t="s">
        <v>40</v>
      </c>
      <c r="AR267" s="15" t="s">
        <v>40</v>
      </c>
      <c r="AS267" s="15" t="s">
        <v>40</v>
      </c>
      <c r="AT267" s="15" t="s">
        <v>40</v>
      </c>
      <c r="AU267" s="15" t="s">
        <v>127</v>
      </c>
      <c r="AV267" s="15" t="s">
        <v>128</v>
      </c>
      <c r="AW267" s="15" t="s">
        <v>40</v>
      </c>
      <c r="AX267" s="16"/>
    </row>
    <row r="268" spans="1:50" ht="15.75" customHeight="1" x14ac:dyDescent="0.25">
      <c r="A268" s="14" t="s">
        <v>400</v>
      </c>
      <c r="B268" s="15" t="s">
        <v>40</v>
      </c>
      <c r="C268" s="15" t="s">
        <v>40</v>
      </c>
      <c r="D268" s="15" t="s">
        <v>40</v>
      </c>
      <c r="E268" s="15" t="s">
        <v>40</v>
      </c>
      <c r="F268" s="15" t="s">
        <v>40</v>
      </c>
      <c r="G268" s="15" t="s">
        <v>40</v>
      </c>
      <c r="H268" s="15" t="s">
        <v>40</v>
      </c>
      <c r="I268" s="15" t="s">
        <v>40</v>
      </c>
      <c r="J268" s="15" t="s">
        <v>40</v>
      </c>
      <c r="K268" s="15" t="s">
        <v>40</v>
      </c>
      <c r="L268" s="15" t="s">
        <v>40</v>
      </c>
      <c r="M268" s="15" t="s">
        <v>40</v>
      </c>
      <c r="N268" s="15" t="s">
        <v>40</v>
      </c>
      <c r="O268" s="15" t="s">
        <v>40</v>
      </c>
      <c r="P268" s="15" t="s">
        <v>40</v>
      </c>
      <c r="Q268" s="15" t="s">
        <v>40</v>
      </c>
      <c r="R268" s="15" t="s">
        <v>40</v>
      </c>
      <c r="S268" s="15" t="s">
        <v>40</v>
      </c>
      <c r="T268" s="15" t="s">
        <v>40</v>
      </c>
      <c r="U268" s="15" t="s">
        <v>40</v>
      </c>
      <c r="V268" s="15" t="s">
        <v>40</v>
      </c>
      <c r="W268" s="15" t="s">
        <v>40</v>
      </c>
      <c r="X268" s="15" t="s">
        <v>40</v>
      </c>
      <c r="Y268" s="15" t="s">
        <v>40</v>
      </c>
      <c r="Z268" s="15" t="s">
        <v>40</v>
      </c>
      <c r="AA268" s="15" t="s">
        <v>40</v>
      </c>
      <c r="AB268" s="15" t="s">
        <v>40</v>
      </c>
      <c r="AC268" s="15" t="s">
        <v>40</v>
      </c>
      <c r="AD268" s="15" t="s">
        <v>40</v>
      </c>
      <c r="AE268" s="15" t="s">
        <v>40</v>
      </c>
      <c r="AF268" s="15" t="s">
        <v>40</v>
      </c>
      <c r="AG268" s="15" t="s">
        <v>40</v>
      </c>
      <c r="AH268" s="15" t="s">
        <v>40</v>
      </c>
      <c r="AI268" s="15" t="s">
        <v>40</v>
      </c>
      <c r="AJ268" s="15" t="s">
        <v>40</v>
      </c>
      <c r="AK268" s="15" t="s">
        <v>124</v>
      </c>
      <c r="AL268" s="15" t="s">
        <v>40</v>
      </c>
      <c r="AM268" s="15" t="s">
        <v>40</v>
      </c>
      <c r="AN268" s="15" t="s">
        <v>40</v>
      </c>
      <c r="AO268" s="15" t="s">
        <v>40</v>
      </c>
      <c r="AP268" s="15" t="s">
        <v>40</v>
      </c>
      <c r="AQ268" s="15" t="s">
        <v>40</v>
      </c>
      <c r="AR268" s="15" t="s">
        <v>40</v>
      </c>
      <c r="AS268" s="15" t="s">
        <v>40</v>
      </c>
      <c r="AT268" s="15" t="s">
        <v>40</v>
      </c>
      <c r="AU268" s="15" t="s">
        <v>40</v>
      </c>
      <c r="AV268" s="15" t="s">
        <v>128</v>
      </c>
      <c r="AW268" s="15" t="s">
        <v>40</v>
      </c>
      <c r="AX268" s="16"/>
    </row>
    <row r="269" spans="1:50" ht="15.75" customHeight="1" x14ac:dyDescent="0.25">
      <c r="A269" s="14" t="s">
        <v>401</v>
      </c>
      <c r="B269" s="15" t="s">
        <v>40</v>
      </c>
      <c r="C269" s="15" t="s">
        <v>402</v>
      </c>
      <c r="D269" s="15" t="s">
        <v>403</v>
      </c>
      <c r="E269" s="15" t="s">
        <v>404</v>
      </c>
      <c r="F269" s="15" t="s">
        <v>40</v>
      </c>
      <c r="G269" s="15" t="s">
        <v>40</v>
      </c>
      <c r="H269" s="15" t="s">
        <v>405</v>
      </c>
      <c r="I269" s="15" t="s">
        <v>406</v>
      </c>
      <c r="J269" s="15" t="s">
        <v>407</v>
      </c>
      <c r="K269" s="15" t="s">
        <v>408</v>
      </c>
      <c r="L269" s="15" t="s">
        <v>361</v>
      </c>
      <c r="M269" s="15" t="s">
        <v>409</v>
      </c>
      <c r="N269" s="15" t="s">
        <v>410</v>
      </c>
      <c r="O269" s="15" t="s">
        <v>148</v>
      </c>
      <c r="P269" s="15" t="s">
        <v>40</v>
      </c>
      <c r="Q269" s="15" t="s">
        <v>149</v>
      </c>
      <c r="R269" s="15" t="s">
        <v>411</v>
      </c>
      <c r="S269" s="15" t="s">
        <v>412</v>
      </c>
      <c r="T269" s="15" t="s">
        <v>40</v>
      </c>
      <c r="U269" s="15" t="s">
        <v>40</v>
      </c>
      <c r="V269" s="15" t="s">
        <v>40</v>
      </c>
      <c r="W269" s="15" t="s">
        <v>40</v>
      </c>
      <c r="X269" s="15" t="s">
        <v>40</v>
      </c>
      <c r="Y269" s="15" t="s">
        <v>40</v>
      </c>
      <c r="Z269" s="15" t="s">
        <v>40</v>
      </c>
      <c r="AA269" s="15" t="s">
        <v>40</v>
      </c>
      <c r="AB269" s="15" t="s">
        <v>40</v>
      </c>
      <c r="AC269" s="15" t="s">
        <v>40</v>
      </c>
      <c r="AD269" s="15" t="s">
        <v>40</v>
      </c>
      <c r="AE269" s="15" t="s">
        <v>40</v>
      </c>
      <c r="AF269" s="15" t="s">
        <v>40</v>
      </c>
      <c r="AG269" s="15" t="s">
        <v>40</v>
      </c>
      <c r="AH269" s="15" t="s">
        <v>40</v>
      </c>
      <c r="AI269" s="15" t="s">
        <v>40</v>
      </c>
      <c r="AJ269" s="15" t="s">
        <v>40</v>
      </c>
      <c r="AK269" s="15" t="s">
        <v>124</v>
      </c>
      <c r="AL269" s="15" t="s">
        <v>40</v>
      </c>
      <c r="AM269" s="15" t="s">
        <v>40</v>
      </c>
      <c r="AN269" s="15" t="s">
        <v>413</v>
      </c>
      <c r="AO269" s="15" t="s">
        <v>40</v>
      </c>
      <c r="AP269" s="15" t="s">
        <v>40</v>
      </c>
      <c r="AQ269" s="15" t="s">
        <v>414</v>
      </c>
      <c r="AR269" s="15" t="s">
        <v>40</v>
      </c>
      <c r="AS269" s="15" t="s">
        <v>40</v>
      </c>
      <c r="AT269" s="15" t="s">
        <v>415</v>
      </c>
      <c r="AU269" s="15" t="s">
        <v>127</v>
      </c>
      <c r="AV269" s="15" t="s">
        <v>128</v>
      </c>
      <c r="AW269" s="15" t="s">
        <v>40</v>
      </c>
      <c r="AX269" s="16"/>
    </row>
    <row r="270" spans="1:50" ht="15.75" customHeight="1" x14ac:dyDescent="0.25">
      <c r="A270" s="14" t="s">
        <v>416</v>
      </c>
      <c r="B270" s="15" t="s">
        <v>40</v>
      </c>
      <c r="C270" s="15" t="s">
        <v>40</v>
      </c>
      <c r="D270" s="15" t="s">
        <v>40</v>
      </c>
      <c r="E270" s="15" t="s">
        <v>40</v>
      </c>
      <c r="F270" s="15" t="s">
        <v>40</v>
      </c>
      <c r="G270" s="15" t="s">
        <v>40</v>
      </c>
      <c r="H270" s="15" t="s">
        <v>40</v>
      </c>
      <c r="I270" s="15" t="s">
        <v>40</v>
      </c>
      <c r="J270" s="15" t="s">
        <v>40</v>
      </c>
      <c r="K270" s="15" t="s">
        <v>40</v>
      </c>
      <c r="L270" s="15" t="s">
        <v>40</v>
      </c>
      <c r="M270" s="15" t="s">
        <v>40</v>
      </c>
      <c r="N270" s="15" t="s">
        <v>40</v>
      </c>
      <c r="O270" s="15" t="s">
        <v>40</v>
      </c>
      <c r="P270" s="15" t="s">
        <v>40</v>
      </c>
      <c r="Q270" s="15" t="s">
        <v>40</v>
      </c>
      <c r="R270" s="15" t="s">
        <v>40</v>
      </c>
      <c r="S270" s="15" t="s">
        <v>40</v>
      </c>
      <c r="T270" s="15" t="s">
        <v>40</v>
      </c>
      <c r="U270" s="15" t="s">
        <v>40</v>
      </c>
      <c r="V270" s="15" t="s">
        <v>40</v>
      </c>
      <c r="W270" s="15" t="s">
        <v>40</v>
      </c>
      <c r="X270" s="15" t="s">
        <v>40</v>
      </c>
      <c r="Y270" s="15" t="s">
        <v>40</v>
      </c>
      <c r="Z270" s="15" t="s">
        <v>40</v>
      </c>
      <c r="AA270" s="15" t="s">
        <v>40</v>
      </c>
      <c r="AB270" s="15" t="s">
        <v>40</v>
      </c>
      <c r="AC270" s="15" t="s">
        <v>40</v>
      </c>
      <c r="AD270" s="15" t="s">
        <v>40</v>
      </c>
      <c r="AE270" s="15" t="s">
        <v>40</v>
      </c>
      <c r="AF270" s="15" t="s">
        <v>40</v>
      </c>
      <c r="AG270" s="15" t="s">
        <v>40</v>
      </c>
      <c r="AH270" s="15" t="s">
        <v>40</v>
      </c>
      <c r="AI270" s="15" t="s">
        <v>40</v>
      </c>
      <c r="AJ270" s="15" t="s">
        <v>40</v>
      </c>
      <c r="AK270" s="15" t="s">
        <v>124</v>
      </c>
      <c r="AL270" s="15" t="s">
        <v>40</v>
      </c>
      <c r="AM270" s="15" t="s">
        <v>40</v>
      </c>
      <c r="AN270" s="15" t="s">
        <v>40</v>
      </c>
      <c r="AO270" s="15" t="s">
        <v>40</v>
      </c>
      <c r="AP270" s="15" t="s">
        <v>40</v>
      </c>
      <c r="AQ270" s="15" t="s">
        <v>40</v>
      </c>
      <c r="AR270" s="15" t="s">
        <v>40</v>
      </c>
      <c r="AS270" s="15" t="s">
        <v>40</v>
      </c>
      <c r="AT270" s="15" t="s">
        <v>40</v>
      </c>
      <c r="AU270" s="15" t="s">
        <v>127</v>
      </c>
      <c r="AV270" s="15" t="s">
        <v>128</v>
      </c>
      <c r="AW270" s="15" t="s">
        <v>40</v>
      </c>
      <c r="AX270" s="16"/>
    </row>
    <row r="271" spans="1:50" ht="15.75" customHeight="1" x14ac:dyDescent="0.25">
      <c r="A271" s="14" t="s">
        <v>417</v>
      </c>
      <c r="B271" s="15" t="s">
        <v>40</v>
      </c>
      <c r="C271" s="15" t="s">
        <v>40</v>
      </c>
      <c r="D271" s="15" t="s">
        <v>40</v>
      </c>
      <c r="E271" s="15" t="s">
        <v>40</v>
      </c>
      <c r="F271" s="15" t="s">
        <v>40</v>
      </c>
      <c r="G271" s="15" t="s">
        <v>40</v>
      </c>
      <c r="H271" s="15" t="s">
        <v>40</v>
      </c>
      <c r="I271" s="15" t="s">
        <v>40</v>
      </c>
      <c r="J271" s="15" t="s">
        <v>40</v>
      </c>
      <c r="K271" s="15" t="s">
        <v>40</v>
      </c>
      <c r="L271" s="15" t="s">
        <v>40</v>
      </c>
      <c r="M271" s="15" t="s">
        <v>40</v>
      </c>
      <c r="N271" s="15" t="s">
        <v>40</v>
      </c>
      <c r="O271" s="15" t="s">
        <v>40</v>
      </c>
      <c r="P271" s="15" t="s">
        <v>40</v>
      </c>
      <c r="Q271" s="15" t="s">
        <v>40</v>
      </c>
      <c r="R271" s="15" t="s">
        <v>40</v>
      </c>
      <c r="S271" s="15" t="s">
        <v>40</v>
      </c>
      <c r="T271" s="15" t="s">
        <v>40</v>
      </c>
      <c r="U271" s="15" t="s">
        <v>40</v>
      </c>
      <c r="V271" s="15" t="s">
        <v>40</v>
      </c>
      <c r="W271" s="15" t="s">
        <v>40</v>
      </c>
      <c r="X271" s="15" t="s">
        <v>40</v>
      </c>
      <c r="Y271" s="15" t="s">
        <v>40</v>
      </c>
      <c r="Z271" s="15" t="s">
        <v>40</v>
      </c>
      <c r="AA271" s="15" t="s">
        <v>40</v>
      </c>
      <c r="AB271" s="15" t="s">
        <v>40</v>
      </c>
      <c r="AC271" s="15" t="s">
        <v>40</v>
      </c>
      <c r="AD271" s="15" t="s">
        <v>40</v>
      </c>
      <c r="AE271" s="15" t="s">
        <v>40</v>
      </c>
      <c r="AF271" s="15" t="s">
        <v>40</v>
      </c>
      <c r="AG271" s="15" t="s">
        <v>40</v>
      </c>
      <c r="AH271" s="15" t="s">
        <v>40</v>
      </c>
      <c r="AI271" s="15" t="s">
        <v>40</v>
      </c>
      <c r="AJ271" s="15" t="s">
        <v>40</v>
      </c>
      <c r="AK271" s="15" t="s">
        <v>124</v>
      </c>
      <c r="AL271" s="15" t="s">
        <v>40</v>
      </c>
      <c r="AM271" s="15" t="s">
        <v>40</v>
      </c>
      <c r="AN271" s="15" t="s">
        <v>40</v>
      </c>
      <c r="AO271" s="15" t="s">
        <v>40</v>
      </c>
      <c r="AP271" s="15" t="s">
        <v>40</v>
      </c>
      <c r="AQ271" s="15" t="s">
        <v>40</v>
      </c>
      <c r="AR271" s="15" t="s">
        <v>40</v>
      </c>
      <c r="AS271" s="15" t="s">
        <v>40</v>
      </c>
      <c r="AT271" s="15" t="s">
        <v>40</v>
      </c>
      <c r="AU271" s="15" t="s">
        <v>127</v>
      </c>
      <c r="AV271" s="15" t="s">
        <v>128</v>
      </c>
      <c r="AW271" s="15" t="s">
        <v>40</v>
      </c>
      <c r="AX271" s="16"/>
    </row>
    <row r="272" spans="1:50" ht="15.75" customHeight="1" x14ac:dyDescent="0.25">
      <c r="A272" s="14" t="s">
        <v>418</v>
      </c>
      <c r="B272" s="15" t="s">
        <v>40</v>
      </c>
      <c r="C272" s="15" t="s">
        <v>40</v>
      </c>
      <c r="D272" s="15" t="s">
        <v>40</v>
      </c>
      <c r="E272" s="15" t="s">
        <v>40</v>
      </c>
      <c r="F272" s="15" t="s">
        <v>40</v>
      </c>
      <c r="G272" s="15" t="s">
        <v>40</v>
      </c>
      <c r="H272" s="15" t="s">
        <v>40</v>
      </c>
      <c r="I272" s="15" t="s">
        <v>40</v>
      </c>
      <c r="J272" s="15" t="s">
        <v>40</v>
      </c>
      <c r="K272" s="15" t="s">
        <v>40</v>
      </c>
      <c r="L272" s="15" t="s">
        <v>40</v>
      </c>
      <c r="M272" s="15" t="s">
        <v>40</v>
      </c>
      <c r="N272" s="15" t="s">
        <v>40</v>
      </c>
      <c r="O272" s="15" t="s">
        <v>40</v>
      </c>
      <c r="P272" s="15" t="s">
        <v>40</v>
      </c>
      <c r="Q272" s="15" t="s">
        <v>40</v>
      </c>
      <c r="R272" s="15" t="s">
        <v>40</v>
      </c>
      <c r="S272" s="15" t="s">
        <v>40</v>
      </c>
      <c r="T272" s="15" t="s">
        <v>40</v>
      </c>
      <c r="U272" s="15" t="s">
        <v>40</v>
      </c>
      <c r="V272" s="15" t="s">
        <v>40</v>
      </c>
      <c r="W272" s="15" t="s">
        <v>40</v>
      </c>
      <c r="X272" s="15" t="s">
        <v>40</v>
      </c>
      <c r="Y272" s="15" t="s">
        <v>40</v>
      </c>
      <c r="Z272" s="15" t="s">
        <v>40</v>
      </c>
      <c r="AA272" s="15" t="s">
        <v>40</v>
      </c>
      <c r="AB272" s="15" t="s">
        <v>40</v>
      </c>
      <c r="AC272" s="15" t="s">
        <v>40</v>
      </c>
      <c r="AD272" s="15" t="s">
        <v>40</v>
      </c>
      <c r="AE272" s="15" t="s">
        <v>40</v>
      </c>
      <c r="AF272" s="15" t="s">
        <v>40</v>
      </c>
      <c r="AG272" s="15" t="s">
        <v>40</v>
      </c>
      <c r="AH272" s="15" t="s">
        <v>40</v>
      </c>
      <c r="AI272" s="15" t="s">
        <v>40</v>
      </c>
      <c r="AJ272" s="15" t="s">
        <v>40</v>
      </c>
      <c r="AK272" s="15" t="s">
        <v>124</v>
      </c>
      <c r="AL272" s="15" t="s">
        <v>40</v>
      </c>
      <c r="AM272" s="15" t="s">
        <v>40</v>
      </c>
      <c r="AN272" s="15" t="s">
        <v>40</v>
      </c>
      <c r="AO272" s="15" t="s">
        <v>40</v>
      </c>
      <c r="AP272" s="15" t="s">
        <v>40</v>
      </c>
      <c r="AQ272" s="15" t="s">
        <v>40</v>
      </c>
      <c r="AR272" s="15" t="s">
        <v>40</v>
      </c>
      <c r="AS272" s="15" t="s">
        <v>40</v>
      </c>
      <c r="AT272" s="15" t="s">
        <v>40</v>
      </c>
      <c r="AU272" s="15" t="s">
        <v>127</v>
      </c>
      <c r="AV272" s="15" t="s">
        <v>128</v>
      </c>
      <c r="AW272" s="15" t="s">
        <v>40</v>
      </c>
      <c r="AX272" s="16"/>
    </row>
    <row r="273" spans="1:50" ht="15.75" customHeight="1" x14ac:dyDescent="0.25">
      <c r="A273" s="14" t="s">
        <v>419</v>
      </c>
      <c r="B273" s="15" t="s">
        <v>40</v>
      </c>
      <c r="C273" s="15" t="s">
        <v>40</v>
      </c>
      <c r="D273" s="15" t="s">
        <v>40</v>
      </c>
      <c r="E273" s="15" t="s">
        <v>40</v>
      </c>
      <c r="F273" s="15" t="s">
        <v>40</v>
      </c>
      <c r="G273" s="15" t="s">
        <v>40</v>
      </c>
      <c r="H273" s="15" t="s">
        <v>40</v>
      </c>
      <c r="I273" s="15" t="s">
        <v>40</v>
      </c>
      <c r="J273" s="15" t="s">
        <v>40</v>
      </c>
      <c r="K273" s="15" t="s">
        <v>40</v>
      </c>
      <c r="L273" s="15" t="s">
        <v>40</v>
      </c>
      <c r="M273" s="15" t="s">
        <v>40</v>
      </c>
      <c r="N273" s="15" t="s">
        <v>40</v>
      </c>
      <c r="O273" s="15" t="s">
        <v>40</v>
      </c>
      <c r="P273" s="15" t="s">
        <v>40</v>
      </c>
      <c r="Q273" s="15" t="s">
        <v>40</v>
      </c>
      <c r="R273" s="15" t="s">
        <v>40</v>
      </c>
      <c r="S273" s="15" t="s">
        <v>40</v>
      </c>
      <c r="T273" s="15" t="s">
        <v>40</v>
      </c>
      <c r="U273" s="15" t="s">
        <v>40</v>
      </c>
      <c r="V273" s="15" t="s">
        <v>40</v>
      </c>
      <c r="W273" s="15" t="s">
        <v>40</v>
      </c>
      <c r="X273" s="15" t="s">
        <v>40</v>
      </c>
      <c r="Y273" s="15" t="s">
        <v>40</v>
      </c>
      <c r="Z273" s="15" t="s">
        <v>40</v>
      </c>
      <c r="AA273" s="15" t="s">
        <v>40</v>
      </c>
      <c r="AB273" s="15" t="s">
        <v>40</v>
      </c>
      <c r="AC273" s="15" t="s">
        <v>40</v>
      </c>
      <c r="AD273" s="15" t="s">
        <v>40</v>
      </c>
      <c r="AE273" s="15" t="s">
        <v>40</v>
      </c>
      <c r="AF273" s="15" t="s">
        <v>40</v>
      </c>
      <c r="AG273" s="15" t="s">
        <v>40</v>
      </c>
      <c r="AH273" s="15" t="s">
        <v>40</v>
      </c>
      <c r="AI273" s="15" t="s">
        <v>40</v>
      </c>
      <c r="AJ273" s="15" t="s">
        <v>40</v>
      </c>
      <c r="AK273" s="15" t="s">
        <v>124</v>
      </c>
      <c r="AL273" s="15" t="s">
        <v>40</v>
      </c>
      <c r="AM273" s="15" t="s">
        <v>40</v>
      </c>
      <c r="AN273" s="15" t="s">
        <v>40</v>
      </c>
      <c r="AO273" s="15" t="s">
        <v>40</v>
      </c>
      <c r="AP273" s="15" t="s">
        <v>40</v>
      </c>
      <c r="AQ273" s="15" t="s">
        <v>40</v>
      </c>
      <c r="AR273" s="15" t="s">
        <v>40</v>
      </c>
      <c r="AS273" s="15" t="s">
        <v>40</v>
      </c>
      <c r="AT273" s="15" t="s">
        <v>40</v>
      </c>
      <c r="AU273" s="15" t="s">
        <v>40</v>
      </c>
      <c r="AV273" s="15" t="s">
        <v>128</v>
      </c>
      <c r="AW273" s="15" t="s">
        <v>40</v>
      </c>
      <c r="AX273" s="16"/>
    </row>
    <row r="274" spans="1:50" ht="15.75" customHeight="1" x14ac:dyDescent="0.25">
      <c r="A274" s="14" t="s">
        <v>420</v>
      </c>
      <c r="B274" s="15" t="s">
        <v>40</v>
      </c>
      <c r="C274" s="15" t="s">
        <v>40</v>
      </c>
      <c r="D274" s="15" t="s">
        <v>40</v>
      </c>
      <c r="E274" s="15" t="s">
        <v>40</v>
      </c>
      <c r="F274" s="15" t="s">
        <v>40</v>
      </c>
      <c r="G274" s="15" t="s">
        <v>40</v>
      </c>
      <c r="H274" s="15" t="s">
        <v>40</v>
      </c>
      <c r="I274" s="15" t="s">
        <v>40</v>
      </c>
      <c r="J274" s="15" t="s">
        <v>40</v>
      </c>
      <c r="K274" s="15" t="s">
        <v>40</v>
      </c>
      <c r="L274" s="15" t="s">
        <v>40</v>
      </c>
      <c r="M274" s="15" t="s">
        <v>40</v>
      </c>
      <c r="N274" s="15" t="s">
        <v>40</v>
      </c>
      <c r="O274" s="15" t="s">
        <v>40</v>
      </c>
      <c r="P274" s="15" t="s">
        <v>40</v>
      </c>
      <c r="Q274" s="15" t="s">
        <v>40</v>
      </c>
      <c r="R274" s="15" t="s">
        <v>40</v>
      </c>
      <c r="S274" s="15" t="s">
        <v>40</v>
      </c>
      <c r="T274" s="15" t="s">
        <v>40</v>
      </c>
      <c r="U274" s="15" t="s">
        <v>40</v>
      </c>
      <c r="V274" s="15" t="s">
        <v>40</v>
      </c>
      <c r="W274" s="15" t="s">
        <v>40</v>
      </c>
      <c r="X274" s="15" t="s">
        <v>40</v>
      </c>
      <c r="Y274" s="15" t="s">
        <v>40</v>
      </c>
      <c r="Z274" s="15" t="s">
        <v>40</v>
      </c>
      <c r="AA274" s="15" t="s">
        <v>40</v>
      </c>
      <c r="AB274" s="15" t="s">
        <v>40</v>
      </c>
      <c r="AC274" s="15" t="s">
        <v>40</v>
      </c>
      <c r="AD274" s="15" t="s">
        <v>40</v>
      </c>
      <c r="AE274" s="15" t="s">
        <v>40</v>
      </c>
      <c r="AF274" s="15" t="s">
        <v>40</v>
      </c>
      <c r="AG274" s="15" t="s">
        <v>40</v>
      </c>
      <c r="AH274" s="15" t="s">
        <v>40</v>
      </c>
      <c r="AI274" s="15" t="s">
        <v>40</v>
      </c>
      <c r="AJ274" s="15" t="s">
        <v>40</v>
      </c>
      <c r="AK274" s="15" t="s">
        <v>124</v>
      </c>
      <c r="AL274" s="15" t="s">
        <v>40</v>
      </c>
      <c r="AM274" s="15" t="s">
        <v>40</v>
      </c>
      <c r="AN274" s="15" t="s">
        <v>40</v>
      </c>
      <c r="AO274" s="15" t="s">
        <v>40</v>
      </c>
      <c r="AP274" s="15" t="s">
        <v>40</v>
      </c>
      <c r="AQ274" s="15" t="s">
        <v>40</v>
      </c>
      <c r="AR274" s="15" t="s">
        <v>40</v>
      </c>
      <c r="AS274" s="15" t="s">
        <v>40</v>
      </c>
      <c r="AT274" s="15" t="s">
        <v>40</v>
      </c>
      <c r="AU274" s="15" t="s">
        <v>40</v>
      </c>
      <c r="AV274" s="15" t="s">
        <v>128</v>
      </c>
      <c r="AW274" s="15" t="s">
        <v>40</v>
      </c>
      <c r="AX274" s="16"/>
    </row>
    <row r="275" spans="1:50" ht="15.75" customHeight="1" x14ac:dyDescent="0.25">
      <c r="A275" s="14" t="s">
        <v>421</v>
      </c>
      <c r="B275" s="15" t="s">
        <v>40</v>
      </c>
      <c r="C275" s="15" t="s">
        <v>40</v>
      </c>
      <c r="D275" s="15" t="s">
        <v>40</v>
      </c>
      <c r="E275" s="15" t="s">
        <v>40</v>
      </c>
      <c r="F275" s="15" t="s">
        <v>40</v>
      </c>
      <c r="G275" s="15" t="s">
        <v>40</v>
      </c>
      <c r="H275" s="15" t="s">
        <v>40</v>
      </c>
      <c r="I275" s="15" t="s">
        <v>40</v>
      </c>
      <c r="J275" s="15" t="s">
        <v>40</v>
      </c>
      <c r="K275" s="15" t="s">
        <v>40</v>
      </c>
      <c r="L275" s="15" t="s">
        <v>40</v>
      </c>
      <c r="M275" s="15" t="s">
        <v>40</v>
      </c>
      <c r="N275" s="15" t="s">
        <v>40</v>
      </c>
      <c r="O275" s="15" t="s">
        <v>40</v>
      </c>
      <c r="P275" s="15" t="s">
        <v>40</v>
      </c>
      <c r="Q275" s="15" t="s">
        <v>40</v>
      </c>
      <c r="R275" s="15" t="s">
        <v>40</v>
      </c>
      <c r="S275" s="15" t="s">
        <v>40</v>
      </c>
      <c r="T275" s="15" t="s">
        <v>40</v>
      </c>
      <c r="U275" s="15" t="s">
        <v>40</v>
      </c>
      <c r="V275" s="15" t="s">
        <v>40</v>
      </c>
      <c r="W275" s="15" t="s">
        <v>40</v>
      </c>
      <c r="X275" s="15" t="s">
        <v>40</v>
      </c>
      <c r="Y275" s="15" t="s">
        <v>40</v>
      </c>
      <c r="Z275" s="15" t="s">
        <v>40</v>
      </c>
      <c r="AA275" s="15" t="s">
        <v>40</v>
      </c>
      <c r="AB275" s="15" t="s">
        <v>40</v>
      </c>
      <c r="AC275" s="15" t="s">
        <v>40</v>
      </c>
      <c r="AD275" s="15" t="s">
        <v>40</v>
      </c>
      <c r="AE275" s="15" t="s">
        <v>40</v>
      </c>
      <c r="AF275" s="15" t="s">
        <v>40</v>
      </c>
      <c r="AG275" s="15" t="s">
        <v>40</v>
      </c>
      <c r="AH275" s="15" t="s">
        <v>40</v>
      </c>
      <c r="AI275" s="15" t="s">
        <v>40</v>
      </c>
      <c r="AJ275" s="15" t="s">
        <v>40</v>
      </c>
      <c r="AK275" s="15" t="s">
        <v>124</v>
      </c>
      <c r="AL275" s="15" t="s">
        <v>40</v>
      </c>
      <c r="AM275" s="15" t="s">
        <v>40</v>
      </c>
      <c r="AN275" s="15" t="s">
        <v>40</v>
      </c>
      <c r="AO275" s="15" t="s">
        <v>40</v>
      </c>
      <c r="AP275" s="15" t="s">
        <v>40</v>
      </c>
      <c r="AQ275" s="15" t="s">
        <v>40</v>
      </c>
      <c r="AR275" s="15" t="s">
        <v>40</v>
      </c>
      <c r="AS275" s="15" t="s">
        <v>40</v>
      </c>
      <c r="AT275" s="15" t="s">
        <v>40</v>
      </c>
      <c r="AU275" s="15" t="s">
        <v>40</v>
      </c>
      <c r="AV275" s="15" t="s">
        <v>128</v>
      </c>
      <c r="AW275" s="15" t="s">
        <v>40</v>
      </c>
      <c r="AX275" s="16"/>
    </row>
    <row r="276" spans="1:50" ht="15.75" customHeight="1" x14ac:dyDescent="0.25">
      <c r="A276" s="14" t="s">
        <v>422</v>
      </c>
      <c r="B276" s="15" t="s">
        <v>40</v>
      </c>
      <c r="C276" s="15" t="s">
        <v>40</v>
      </c>
      <c r="D276" s="15" t="s">
        <v>40</v>
      </c>
      <c r="E276" s="15" t="s">
        <v>40</v>
      </c>
      <c r="F276" s="15" t="s">
        <v>40</v>
      </c>
      <c r="G276" s="15" t="s">
        <v>40</v>
      </c>
      <c r="H276" s="15" t="s">
        <v>40</v>
      </c>
      <c r="I276" s="15" t="s">
        <v>40</v>
      </c>
      <c r="J276" s="15" t="s">
        <v>40</v>
      </c>
      <c r="K276" s="15" t="s">
        <v>40</v>
      </c>
      <c r="L276" s="15" t="s">
        <v>40</v>
      </c>
      <c r="M276" s="15" t="s">
        <v>40</v>
      </c>
      <c r="N276" s="15" t="s">
        <v>40</v>
      </c>
      <c r="O276" s="15" t="s">
        <v>40</v>
      </c>
      <c r="P276" s="15" t="s">
        <v>40</v>
      </c>
      <c r="Q276" s="15" t="s">
        <v>40</v>
      </c>
      <c r="R276" s="15" t="s">
        <v>40</v>
      </c>
      <c r="S276" s="15" t="s">
        <v>40</v>
      </c>
      <c r="T276" s="15" t="s">
        <v>40</v>
      </c>
      <c r="U276" s="15" t="s">
        <v>40</v>
      </c>
      <c r="V276" s="15" t="s">
        <v>40</v>
      </c>
      <c r="W276" s="15" t="s">
        <v>40</v>
      </c>
      <c r="X276" s="15" t="s">
        <v>40</v>
      </c>
      <c r="Y276" s="15" t="s">
        <v>40</v>
      </c>
      <c r="Z276" s="15" t="s">
        <v>40</v>
      </c>
      <c r="AA276" s="15" t="s">
        <v>40</v>
      </c>
      <c r="AB276" s="15" t="s">
        <v>40</v>
      </c>
      <c r="AC276" s="15" t="s">
        <v>40</v>
      </c>
      <c r="AD276" s="15" t="s">
        <v>40</v>
      </c>
      <c r="AE276" s="15" t="s">
        <v>40</v>
      </c>
      <c r="AF276" s="15" t="s">
        <v>40</v>
      </c>
      <c r="AG276" s="15" t="s">
        <v>40</v>
      </c>
      <c r="AH276" s="15" t="s">
        <v>40</v>
      </c>
      <c r="AI276" s="15" t="s">
        <v>40</v>
      </c>
      <c r="AJ276" s="15" t="s">
        <v>40</v>
      </c>
      <c r="AK276" s="15" t="s">
        <v>124</v>
      </c>
      <c r="AL276" s="15" t="s">
        <v>40</v>
      </c>
      <c r="AM276" s="15" t="s">
        <v>40</v>
      </c>
      <c r="AN276" s="15" t="s">
        <v>40</v>
      </c>
      <c r="AO276" s="15" t="s">
        <v>40</v>
      </c>
      <c r="AP276" s="15" t="s">
        <v>40</v>
      </c>
      <c r="AQ276" s="15" t="s">
        <v>40</v>
      </c>
      <c r="AR276" s="15" t="s">
        <v>40</v>
      </c>
      <c r="AS276" s="15" t="s">
        <v>40</v>
      </c>
      <c r="AT276" s="15" t="s">
        <v>40</v>
      </c>
      <c r="AU276" s="15" t="s">
        <v>127</v>
      </c>
      <c r="AV276" s="15" t="s">
        <v>128</v>
      </c>
      <c r="AW276" s="15" t="s">
        <v>40</v>
      </c>
      <c r="AX276" s="16"/>
    </row>
    <row r="277" spans="1:50" ht="15.75" customHeight="1" x14ac:dyDescent="0.25">
      <c r="A277" s="14" t="s">
        <v>423</v>
      </c>
      <c r="B277" s="15" t="s">
        <v>40</v>
      </c>
      <c r="C277" s="15" t="s">
        <v>402</v>
      </c>
      <c r="D277" s="15" t="s">
        <v>403</v>
      </c>
      <c r="E277" s="15" t="s">
        <v>404</v>
      </c>
      <c r="F277" s="15" t="s">
        <v>40</v>
      </c>
      <c r="G277" s="15" t="s">
        <v>40</v>
      </c>
      <c r="H277" s="15" t="s">
        <v>405</v>
      </c>
      <c r="I277" s="15" t="s">
        <v>406</v>
      </c>
      <c r="J277" s="15" t="s">
        <v>407</v>
      </c>
      <c r="K277" s="15" t="s">
        <v>408</v>
      </c>
      <c r="L277" s="15" t="s">
        <v>361</v>
      </c>
      <c r="M277" s="15" t="s">
        <v>409</v>
      </c>
      <c r="N277" s="15" t="s">
        <v>410</v>
      </c>
      <c r="O277" s="15" t="s">
        <v>148</v>
      </c>
      <c r="P277" s="15" t="s">
        <v>40</v>
      </c>
      <c r="Q277" s="15" t="s">
        <v>149</v>
      </c>
      <c r="R277" s="15" t="s">
        <v>411</v>
      </c>
      <c r="S277" s="15" t="s">
        <v>412</v>
      </c>
      <c r="T277" s="15" t="s">
        <v>40</v>
      </c>
      <c r="U277" s="15" t="s">
        <v>40</v>
      </c>
      <c r="V277" s="15" t="s">
        <v>40</v>
      </c>
      <c r="W277" s="15" t="s">
        <v>40</v>
      </c>
      <c r="X277" s="15" t="s">
        <v>40</v>
      </c>
      <c r="Y277" s="15" t="s">
        <v>40</v>
      </c>
      <c r="Z277" s="15" t="s">
        <v>40</v>
      </c>
      <c r="AA277" s="15" t="s">
        <v>40</v>
      </c>
      <c r="AB277" s="15" t="s">
        <v>40</v>
      </c>
      <c r="AC277" s="15" t="s">
        <v>40</v>
      </c>
      <c r="AD277" s="15" t="s">
        <v>40</v>
      </c>
      <c r="AE277" s="15" t="s">
        <v>40</v>
      </c>
      <c r="AF277" s="15" t="s">
        <v>40</v>
      </c>
      <c r="AG277" s="15" t="s">
        <v>40</v>
      </c>
      <c r="AH277" s="15" t="s">
        <v>40</v>
      </c>
      <c r="AI277" s="15" t="s">
        <v>40</v>
      </c>
      <c r="AJ277" s="15" t="s">
        <v>40</v>
      </c>
      <c r="AK277" s="15" t="s">
        <v>124</v>
      </c>
      <c r="AL277" s="15" t="s">
        <v>40</v>
      </c>
      <c r="AM277" s="15" t="s">
        <v>40</v>
      </c>
      <c r="AN277" s="15" t="s">
        <v>413</v>
      </c>
      <c r="AO277" s="15" t="s">
        <v>40</v>
      </c>
      <c r="AP277" s="15" t="s">
        <v>40</v>
      </c>
      <c r="AQ277" s="15" t="s">
        <v>414</v>
      </c>
      <c r="AR277" s="15" t="s">
        <v>40</v>
      </c>
      <c r="AS277" s="15" t="s">
        <v>40</v>
      </c>
      <c r="AT277" s="15" t="s">
        <v>415</v>
      </c>
      <c r="AU277" s="15" t="s">
        <v>127</v>
      </c>
      <c r="AV277" s="15" t="s">
        <v>128</v>
      </c>
      <c r="AW277" s="15" t="s">
        <v>40</v>
      </c>
      <c r="AX277" s="16"/>
    </row>
    <row r="278" spans="1:50" ht="15.75" customHeight="1" x14ac:dyDescent="0.25">
      <c r="A278" s="14" t="s">
        <v>424</v>
      </c>
      <c r="B278" s="15" t="s">
        <v>40</v>
      </c>
      <c r="C278" s="15" t="s">
        <v>40</v>
      </c>
      <c r="D278" s="15" t="s">
        <v>40</v>
      </c>
      <c r="E278" s="15" t="s">
        <v>40</v>
      </c>
      <c r="F278" s="15" t="s">
        <v>40</v>
      </c>
      <c r="G278" s="15" t="s">
        <v>40</v>
      </c>
      <c r="H278" s="15" t="s">
        <v>40</v>
      </c>
      <c r="I278" s="15" t="s">
        <v>40</v>
      </c>
      <c r="J278" s="15" t="s">
        <v>40</v>
      </c>
      <c r="K278" s="15" t="s">
        <v>40</v>
      </c>
      <c r="L278" s="15" t="s">
        <v>40</v>
      </c>
      <c r="M278" s="15" t="s">
        <v>40</v>
      </c>
      <c r="N278" s="15" t="s">
        <v>40</v>
      </c>
      <c r="O278" s="15" t="s">
        <v>40</v>
      </c>
      <c r="P278" s="15" t="s">
        <v>40</v>
      </c>
      <c r="Q278" s="15" t="s">
        <v>40</v>
      </c>
      <c r="R278" s="15" t="s">
        <v>40</v>
      </c>
      <c r="S278" s="15" t="s">
        <v>40</v>
      </c>
      <c r="T278" s="15" t="s">
        <v>40</v>
      </c>
      <c r="U278" s="15" t="s">
        <v>40</v>
      </c>
      <c r="V278" s="15" t="s">
        <v>40</v>
      </c>
      <c r="W278" s="15" t="s">
        <v>40</v>
      </c>
      <c r="X278" s="15" t="s">
        <v>40</v>
      </c>
      <c r="Y278" s="15" t="s">
        <v>40</v>
      </c>
      <c r="Z278" s="15" t="s">
        <v>40</v>
      </c>
      <c r="AA278" s="15" t="s">
        <v>40</v>
      </c>
      <c r="AB278" s="15" t="s">
        <v>40</v>
      </c>
      <c r="AC278" s="15" t="s">
        <v>40</v>
      </c>
      <c r="AD278" s="15" t="s">
        <v>40</v>
      </c>
      <c r="AE278" s="15" t="s">
        <v>40</v>
      </c>
      <c r="AF278" s="15" t="s">
        <v>40</v>
      </c>
      <c r="AG278" s="15" t="s">
        <v>40</v>
      </c>
      <c r="AH278" s="15" t="s">
        <v>40</v>
      </c>
      <c r="AI278" s="15" t="s">
        <v>40</v>
      </c>
      <c r="AJ278" s="15" t="s">
        <v>40</v>
      </c>
      <c r="AK278" s="15" t="s">
        <v>40</v>
      </c>
      <c r="AL278" s="15" t="s">
        <v>40</v>
      </c>
      <c r="AM278" s="15" t="s">
        <v>40</v>
      </c>
      <c r="AN278" s="15" t="s">
        <v>40</v>
      </c>
      <c r="AO278" s="15" t="s">
        <v>40</v>
      </c>
      <c r="AP278" s="15" t="s">
        <v>40</v>
      </c>
      <c r="AQ278" s="15" t="s">
        <v>40</v>
      </c>
      <c r="AR278" s="15" t="s">
        <v>40</v>
      </c>
      <c r="AS278" s="15" t="s">
        <v>40</v>
      </c>
      <c r="AT278" s="15" t="s">
        <v>40</v>
      </c>
      <c r="AU278" s="15" t="s">
        <v>40</v>
      </c>
      <c r="AV278" s="15" t="s">
        <v>128</v>
      </c>
      <c r="AW278" s="15" t="s">
        <v>40</v>
      </c>
      <c r="AX278" s="16"/>
    </row>
    <row r="279" spans="1:50" ht="15.75" customHeight="1" x14ac:dyDescent="0.25">
      <c r="A279" s="14" t="s">
        <v>425</v>
      </c>
      <c r="B279" s="15" t="s">
        <v>40</v>
      </c>
      <c r="C279" s="15" t="s">
        <v>40</v>
      </c>
      <c r="D279" s="15" t="s">
        <v>40</v>
      </c>
      <c r="E279" s="15" t="s">
        <v>40</v>
      </c>
      <c r="F279" s="15" t="s">
        <v>40</v>
      </c>
      <c r="G279" s="15" t="s">
        <v>40</v>
      </c>
      <c r="H279" s="15" t="s">
        <v>40</v>
      </c>
      <c r="I279" s="15" t="s">
        <v>40</v>
      </c>
      <c r="J279" s="15" t="s">
        <v>40</v>
      </c>
      <c r="K279" s="15" t="s">
        <v>40</v>
      </c>
      <c r="L279" s="15" t="s">
        <v>40</v>
      </c>
      <c r="M279" s="15" t="s">
        <v>40</v>
      </c>
      <c r="N279" s="15" t="s">
        <v>40</v>
      </c>
      <c r="O279" s="15" t="s">
        <v>40</v>
      </c>
      <c r="P279" s="15" t="s">
        <v>40</v>
      </c>
      <c r="Q279" s="15" t="s">
        <v>40</v>
      </c>
      <c r="R279" s="15" t="s">
        <v>40</v>
      </c>
      <c r="S279" s="15" t="s">
        <v>40</v>
      </c>
      <c r="T279" s="15" t="s">
        <v>40</v>
      </c>
      <c r="U279" s="15" t="s">
        <v>40</v>
      </c>
      <c r="V279" s="15" t="s">
        <v>40</v>
      </c>
      <c r="W279" s="15" t="s">
        <v>40</v>
      </c>
      <c r="X279" s="15" t="s">
        <v>40</v>
      </c>
      <c r="Y279" s="15" t="s">
        <v>40</v>
      </c>
      <c r="Z279" s="15" t="s">
        <v>40</v>
      </c>
      <c r="AA279" s="15" t="s">
        <v>40</v>
      </c>
      <c r="AB279" s="15" t="s">
        <v>40</v>
      </c>
      <c r="AC279" s="15" t="s">
        <v>40</v>
      </c>
      <c r="AD279" s="15" t="s">
        <v>40</v>
      </c>
      <c r="AE279" s="15" t="s">
        <v>40</v>
      </c>
      <c r="AF279" s="15" t="s">
        <v>40</v>
      </c>
      <c r="AG279" s="15" t="s">
        <v>40</v>
      </c>
      <c r="AH279" s="15" t="s">
        <v>40</v>
      </c>
      <c r="AI279" s="15" t="s">
        <v>40</v>
      </c>
      <c r="AJ279" s="15" t="s">
        <v>40</v>
      </c>
      <c r="AK279" s="15" t="s">
        <v>124</v>
      </c>
      <c r="AL279" s="15" t="s">
        <v>40</v>
      </c>
      <c r="AM279" s="15" t="s">
        <v>40</v>
      </c>
      <c r="AN279" s="15" t="s">
        <v>40</v>
      </c>
      <c r="AO279" s="15" t="s">
        <v>40</v>
      </c>
      <c r="AP279" s="15" t="s">
        <v>40</v>
      </c>
      <c r="AQ279" s="15" t="s">
        <v>40</v>
      </c>
      <c r="AR279" s="15" t="s">
        <v>40</v>
      </c>
      <c r="AS279" s="15" t="s">
        <v>40</v>
      </c>
      <c r="AT279" s="15" t="s">
        <v>40</v>
      </c>
      <c r="AU279" s="15" t="s">
        <v>127</v>
      </c>
      <c r="AV279" s="15" t="s">
        <v>128</v>
      </c>
      <c r="AW279" s="15" t="s">
        <v>40</v>
      </c>
      <c r="AX279" s="16"/>
    </row>
    <row r="280" spans="1:50" ht="15.75" customHeight="1" x14ac:dyDescent="0.25">
      <c r="A280" s="14" t="s">
        <v>426</v>
      </c>
      <c r="B280" s="15" t="s">
        <v>40</v>
      </c>
      <c r="C280" s="15" t="s">
        <v>40</v>
      </c>
      <c r="D280" s="15" t="s">
        <v>40</v>
      </c>
      <c r="E280" s="15" t="s">
        <v>40</v>
      </c>
      <c r="F280" s="15" t="s">
        <v>40</v>
      </c>
      <c r="G280" s="15" t="s">
        <v>40</v>
      </c>
      <c r="H280" s="15" t="s">
        <v>40</v>
      </c>
      <c r="I280" s="15" t="s">
        <v>40</v>
      </c>
      <c r="J280" s="15" t="s">
        <v>40</v>
      </c>
      <c r="K280" s="15" t="s">
        <v>40</v>
      </c>
      <c r="L280" s="15" t="s">
        <v>40</v>
      </c>
      <c r="M280" s="15" t="s">
        <v>40</v>
      </c>
      <c r="N280" s="15" t="s">
        <v>40</v>
      </c>
      <c r="O280" s="15" t="s">
        <v>40</v>
      </c>
      <c r="P280" s="15" t="s">
        <v>40</v>
      </c>
      <c r="Q280" s="15" t="s">
        <v>40</v>
      </c>
      <c r="R280" s="15" t="s">
        <v>40</v>
      </c>
      <c r="S280" s="15" t="s">
        <v>40</v>
      </c>
      <c r="T280" s="15" t="s">
        <v>40</v>
      </c>
      <c r="U280" s="15" t="s">
        <v>40</v>
      </c>
      <c r="V280" s="15" t="s">
        <v>40</v>
      </c>
      <c r="W280" s="15" t="s">
        <v>40</v>
      </c>
      <c r="X280" s="15" t="s">
        <v>40</v>
      </c>
      <c r="Y280" s="15" t="s">
        <v>40</v>
      </c>
      <c r="Z280" s="15" t="s">
        <v>40</v>
      </c>
      <c r="AA280" s="15" t="s">
        <v>40</v>
      </c>
      <c r="AB280" s="15" t="s">
        <v>40</v>
      </c>
      <c r="AC280" s="15" t="s">
        <v>40</v>
      </c>
      <c r="AD280" s="15" t="s">
        <v>40</v>
      </c>
      <c r="AE280" s="15" t="s">
        <v>40</v>
      </c>
      <c r="AF280" s="15" t="s">
        <v>40</v>
      </c>
      <c r="AG280" s="15" t="s">
        <v>40</v>
      </c>
      <c r="AH280" s="15" t="s">
        <v>40</v>
      </c>
      <c r="AI280" s="15" t="s">
        <v>40</v>
      </c>
      <c r="AJ280" s="15" t="s">
        <v>40</v>
      </c>
      <c r="AK280" s="15" t="s">
        <v>124</v>
      </c>
      <c r="AL280" s="15" t="s">
        <v>40</v>
      </c>
      <c r="AM280" s="15" t="s">
        <v>40</v>
      </c>
      <c r="AN280" s="15" t="s">
        <v>40</v>
      </c>
      <c r="AO280" s="15" t="s">
        <v>40</v>
      </c>
      <c r="AP280" s="15" t="s">
        <v>40</v>
      </c>
      <c r="AQ280" s="15" t="s">
        <v>40</v>
      </c>
      <c r="AR280" s="15" t="s">
        <v>40</v>
      </c>
      <c r="AS280" s="15" t="s">
        <v>40</v>
      </c>
      <c r="AT280" s="15" t="s">
        <v>40</v>
      </c>
      <c r="AU280" s="15" t="s">
        <v>127</v>
      </c>
      <c r="AV280" s="15" t="s">
        <v>128</v>
      </c>
      <c r="AW280" s="15" t="s">
        <v>40</v>
      </c>
      <c r="AX280" s="16"/>
    </row>
    <row r="281" spans="1:50" ht="15.75" customHeight="1" x14ac:dyDescent="0.25">
      <c r="A281" s="14" t="s">
        <v>427</v>
      </c>
      <c r="B281" s="15" t="s">
        <v>40</v>
      </c>
      <c r="C281" s="15" t="s">
        <v>40</v>
      </c>
      <c r="D281" s="15" t="s">
        <v>40</v>
      </c>
      <c r="E281" s="15" t="s">
        <v>40</v>
      </c>
      <c r="F281" s="15" t="s">
        <v>40</v>
      </c>
      <c r="G281" s="15" t="s">
        <v>40</v>
      </c>
      <c r="H281" s="15" t="s">
        <v>40</v>
      </c>
      <c r="I281" s="15" t="s">
        <v>40</v>
      </c>
      <c r="J281" s="15" t="s">
        <v>40</v>
      </c>
      <c r="K281" s="15" t="s">
        <v>40</v>
      </c>
      <c r="L281" s="15" t="s">
        <v>40</v>
      </c>
      <c r="M281" s="15" t="s">
        <v>40</v>
      </c>
      <c r="N281" s="15" t="s">
        <v>40</v>
      </c>
      <c r="O281" s="15" t="s">
        <v>40</v>
      </c>
      <c r="P281" s="15" t="s">
        <v>40</v>
      </c>
      <c r="Q281" s="15" t="s">
        <v>40</v>
      </c>
      <c r="R281" s="15" t="s">
        <v>40</v>
      </c>
      <c r="S281" s="15" t="s">
        <v>40</v>
      </c>
      <c r="T281" s="15" t="s">
        <v>40</v>
      </c>
      <c r="U281" s="15" t="s">
        <v>40</v>
      </c>
      <c r="V281" s="15" t="s">
        <v>40</v>
      </c>
      <c r="W281" s="15" t="s">
        <v>40</v>
      </c>
      <c r="X281" s="15" t="s">
        <v>40</v>
      </c>
      <c r="Y281" s="15" t="s">
        <v>40</v>
      </c>
      <c r="Z281" s="15" t="s">
        <v>40</v>
      </c>
      <c r="AA281" s="15" t="s">
        <v>40</v>
      </c>
      <c r="AB281" s="15" t="s">
        <v>40</v>
      </c>
      <c r="AC281" s="15" t="s">
        <v>40</v>
      </c>
      <c r="AD281" s="15" t="s">
        <v>40</v>
      </c>
      <c r="AE281" s="15" t="s">
        <v>40</v>
      </c>
      <c r="AF281" s="15" t="s">
        <v>40</v>
      </c>
      <c r="AG281" s="15" t="s">
        <v>40</v>
      </c>
      <c r="AH281" s="15" t="s">
        <v>40</v>
      </c>
      <c r="AI281" s="15" t="s">
        <v>40</v>
      </c>
      <c r="AJ281" s="15" t="s">
        <v>40</v>
      </c>
      <c r="AK281" s="15" t="s">
        <v>124</v>
      </c>
      <c r="AL281" s="15" t="s">
        <v>40</v>
      </c>
      <c r="AM281" s="15" t="s">
        <v>40</v>
      </c>
      <c r="AN281" s="15" t="s">
        <v>40</v>
      </c>
      <c r="AO281" s="15" t="s">
        <v>40</v>
      </c>
      <c r="AP281" s="15" t="s">
        <v>40</v>
      </c>
      <c r="AQ281" s="15" t="s">
        <v>40</v>
      </c>
      <c r="AR281" s="15" t="s">
        <v>40</v>
      </c>
      <c r="AS281" s="15" t="s">
        <v>40</v>
      </c>
      <c r="AT281" s="15" t="s">
        <v>40</v>
      </c>
      <c r="AU281" s="15" t="s">
        <v>127</v>
      </c>
      <c r="AV281" s="15" t="s">
        <v>128</v>
      </c>
      <c r="AW281" s="15" t="s">
        <v>40</v>
      </c>
      <c r="AX281" s="16"/>
    </row>
    <row r="282" spans="1:50" ht="15.75" customHeight="1" x14ac:dyDescent="0.25">
      <c r="A282" s="14" t="s">
        <v>428</v>
      </c>
      <c r="B282" s="15" t="s">
        <v>40</v>
      </c>
      <c r="C282" s="15" t="s">
        <v>40</v>
      </c>
      <c r="D282" s="15" t="s">
        <v>40</v>
      </c>
      <c r="E282" s="15" t="s">
        <v>40</v>
      </c>
      <c r="F282" s="15" t="s">
        <v>40</v>
      </c>
      <c r="G282" s="15" t="s">
        <v>40</v>
      </c>
      <c r="H282" s="15" t="s">
        <v>40</v>
      </c>
      <c r="I282" s="15" t="s">
        <v>40</v>
      </c>
      <c r="J282" s="15" t="s">
        <v>40</v>
      </c>
      <c r="K282" s="15" t="s">
        <v>40</v>
      </c>
      <c r="L282" s="15" t="s">
        <v>40</v>
      </c>
      <c r="M282" s="15" t="s">
        <v>40</v>
      </c>
      <c r="N282" s="15" t="s">
        <v>40</v>
      </c>
      <c r="O282" s="15" t="s">
        <v>40</v>
      </c>
      <c r="P282" s="15" t="s">
        <v>40</v>
      </c>
      <c r="Q282" s="15" t="s">
        <v>40</v>
      </c>
      <c r="R282" s="15" t="s">
        <v>40</v>
      </c>
      <c r="S282" s="15" t="s">
        <v>40</v>
      </c>
      <c r="T282" s="15" t="s">
        <v>40</v>
      </c>
      <c r="U282" s="15" t="s">
        <v>40</v>
      </c>
      <c r="V282" s="15" t="s">
        <v>40</v>
      </c>
      <c r="W282" s="15" t="s">
        <v>40</v>
      </c>
      <c r="X282" s="15" t="s">
        <v>40</v>
      </c>
      <c r="Y282" s="15" t="s">
        <v>40</v>
      </c>
      <c r="Z282" s="15" t="s">
        <v>40</v>
      </c>
      <c r="AA282" s="15" t="s">
        <v>40</v>
      </c>
      <c r="AB282" s="15" t="s">
        <v>40</v>
      </c>
      <c r="AC282" s="15" t="s">
        <v>40</v>
      </c>
      <c r="AD282" s="15" t="s">
        <v>40</v>
      </c>
      <c r="AE282" s="15" t="s">
        <v>40</v>
      </c>
      <c r="AF282" s="15" t="s">
        <v>40</v>
      </c>
      <c r="AG282" s="15" t="s">
        <v>40</v>
      </c>
      <c r="AH282" s="15" t="s">
        <v>40</v>
      </c>
      <c r="AI282" s="15" t="s">
        <v>40</v>
      </c>
      <c r="AJ282" s="15" t="s">
        <v>40</v>
      </c>
      <c r="AK282" s="15" t="s">
        <v>124</v>
      </c>
      <c r="AL282" s="15" t="s">
        <v>40</v>
      </c>
      <c r="AM282" s="15" t="s">
        <v>40</v>
      </c>
      <c r="AN282" s="15" t="s">
        <v>40</v>
      </c>
      <c r="AO282" s="15" t="s">
        <v>40</v>
      </c>
      <c r="AP282" s="15" t="s">
        <v>40</v>
      </c>
      <c r="AQ282" s="15" t="s">
        <v>40</v>
      </c>
      <c r="AR282" s="15" t="s">
        <v>40</v>
      </c>
      <c r="AS282" s="15" t="s">
        <v>40</v>
      </c>
      <c r="AT282" s="15" t="s">
        <v>40</v>
      </c>
      <c r="AU282" s="15" t="s">
        <v>127</v>
      </c>
      <c r="AV282" s="15" t="s">
        <v>128</v>
      </c>
      <c r="AW282" s="15" t="s">
        <v>40</v>
      </c>
      <c r="AX282" s="16"/>
    </row>
    <row r="283" spans="1:50" ht="15.75" customHeight="1" x14ac:dyDescent="0.25">
      <c r="A283" s="14" t="s">
        <v>429</v>
      </c>
      <c r="B283" s="15" t="s">
        <v>40</v>
      </c>
      <c r="C283" s="15" t="s">
        <v>40</v>
      </c>
      <c r="D283" s="15" t="s">
        <v>40</v>
      </c>
      <c r="E283" s="15" t="s">
        <v>40</v>
      </c>
      <c r="F283" s="15" t="s">
        <v>40</v>
      </c>
      <c r="G283" s="15" t="s">
        <v>40</v>
      </c>
      <c r="H283" s="15" t="s">
        <v>40</v>
      </c>
      <c r="I283" s="15" t="s">
        <v>40</v>
      </c>
      <c r="J283" s="15" t="s">
        <v>40</v>
      </c>
      <c r="K283" s="15" t="s">
        <v>40</v>
      </c>
      <c r="L283" s="15" t="s">
        <v>40</v>
      </c>
      <c r="M283" s="15" t="s">
        <v>40</v>
      </c>
      <c r="N283" s="15" t="s">
        <v>40</v>
      </c>
      <c r="O283" s="15" t="s">
        <v>40</v>
      </c>
      <c r="P283" s="15" t="s">
        <v>40</v>
      </c>
      <c r="Q283" s="15" t="s">
        <v>40</v>
      </c>
      <c r="R283" s="15" t="s">
        <v>40</v>
      </c>
      <c r="S283" s="15" t="s">
        <v>40</v>
      </c>
      <c r="T283" s="15" t="s">
        <v>40</v>
      </c>
      <c r="U283" s="15" t="s">
        <v>40</v>
      </c>
      <c r="V283" s="15" t="s">
        <v>40</v>
      </c>
      <c r="W283" s="15" t="s">
        <v>40</v>
      </c>
      <c r="X283" s="15" t="s">
        <v>40</v>
      </c>
      <c r="Y283" s="15" t="s">
        <v>40</v>
      </c>
      <c r="Z283" s="15" t="s">
        <v>40</v>
      </c>
      <c r="AA283" s="15" t="s">
        <v>40</v>
      </c>
      <c r="AB283" s="15" t="s">
        <v>40</v>
      </c>
      <c r="AC283" s="15" t="s">
        <v>40</v>
      </c>
      <c r="AD283" s="15" t="s">
        <v>40</v>
      </c>
      <c r="AE283" s="15" t="s">
        <v>40</v>
      </c>
      <c r="AF283" s="15" t="s">
        <v>40</v>
      </c>
      <c r="AG283" s="15" t="s">
        <v>40</v>
      </c>
      <c r="AH283" s="15" t="s">
        <v>40</v>
      </c>
      <c r="AI283" s="15" t="s">
        <v>40</v>
      </c>
      <c r="AJ283" s="15" t="s">
        <v>40</v>
      </c>
      <c r="AK283" s="15" t="s">
        <v>124</v>
      </c>
      <c r="AL283" s="15" t="s">
        <v>40</v>
      </c>
      <c r="AM283" s="15" t="s">
        <v>40</v>
      </c>
      <c r="AN283" s="15" t="s">
        <v>40</v>
      </c>
      <c r="AO283" s="15" t="s">
        <v>40</v>
      </c>
      <c r="AP283" s="15" t="s">
        <v>40</v>
      </c>
      <c r="AQ283" s="15" t="s">
        <v>40</v>
      </c>
      <c r="AR283" s="15" t="s">
        <v>40</v>
      </c>
      <c r="AS283" s="15" t="s">
        <v>40</v>
      </c>
      <c r="AT283" s="15" t="s">
        <v>40</v>
      </c>
      <c r="AU283" s="15" t="s">
        <v>127</v>
      </c>
      <c r="AV283" s="15" t="s">
        <v>128</v>
      </c>
      <c r="AW283" s="15" t="s">
        <v>40</v>
      </c>
      <c r="AX283" s="16"/>
    </row>
    <row r="284" spans="1:50" ht="15.75" customHeight="1" x14ac:dyDescent="0.25">
      <c r="A284" s="14" t="s">
        <v>430</v>
      </c>
      <c r="B284" s="15" t="s">
        <v>40</v>
      </c>
      <c r="C284" s="15" t="s">
        <v>40</v>
      </c>
      <c r="D284" s="15" t="s">
        <v>40</v>
      </c>
      <c r="E284" s="15" t="s">
        <v>40</v>
      </c>
      <c r="F284" s="15" t="s">
        <v>40</v>
      </c>
      <c r="G284" s="15" t="s">
        <v>40</v>
      </c>
      <c r="H284" s="15" t="s">
        <v>40</v>
      </c>
      <c r="I284" s="15" t="s">
        <v>40</v>
      </c>
      <c r="J284" s="15" t="s">
        <v>40</v>
      </c>
      <c r="K284" s="15" t="s">
        <v>40</v>
      </c>
      <c r="L284" s="15" t="s">
        <v>40</v>
      </c>
      <c r="M284" s="15" t="s">
        <v>40</v>
      </c>
      <c r="N284" s="15" t="s">
        <v>40</v>
      </c>
      <c r="O284" s="15" t="s">
        <v>40</v>
      </c>
      <c r="P284" s="15" t="s">
        <v>40</v>
      </c>
      <c r="Q284" s="15" t="s">
        <v>40</v>
      </c>
      <c r="R284" s="15" t="s">
        <v>40</v>
      </c>
      <c r="S284" s="15" t="s">
        <v>40</v>
      </c>
      <c r="T284" s="15" t="s">
        <v>40</v>
      </c>
      <c r="U284" s="15" t="s">
        <v>40</v>
      </c>
      <c r="V284" s="15" t="s">
        <v>40</v>
      </c>
      <c r="W284" s="15" t="s">
        <v>40</v>
      </c>
      <c r="X284" s="15" t="s">
        <v>40</v>
      </c>
      <c r="Y284" s="15" t="s">
        <v>40</v>
      </c>
      <c r="Z284" s="15" t="s">
        <v>40</v>
      </c>
      <c r="AA284" s="15" t="s">
        <v>40</v>
      </c>
      <c r="AB284" s="15" t="s">
        <v>40</v>
      </c>
      <c r="AC284" s="15" t="s">
        <v>40</v>
      </c>
      <c r="AD284" s="15" t="s">
        <v>40</v>
      </c>
      <c r="AE284" s="15" t="s">
        <v>40</v>
      </c>
      <c r="AF284" s="15" t="s">
        <v>40</v>
      </c>
      <c r="AG284" s="15" t="s">
        <v>40</v>
      </c>
      <c r="AH284" s="15" t="s">
        <v>40</v>
      </c>
      <c r="AI284" s="15" t="s">
        <v>40</v>
      </c>
      <c r="AJ284" s="15" t="s">
        <v>40</v>
      </c>
      <c r="AK284" s="15" t="s">
        <v>124</v>
      </c>
      <c r="AL284" s="15" t="s">
        <v>40</v>
      </c>
      <c r="AM284" s="15" t="s">
        <v>40</v>
      </c>
      <c r="AN284" s="15" t="s">
        <v>40</v>
      </c>
      <c r="AO284" s="15" t="s">
        <v>40</v>
      </c>
      <c r="AP284" s="15" t="s">
        <v>40</v>
      </c>
      <c r="AQ284" s="15" t="s">
        <v>40</v>
      </c>
      <c r="AR284" s="15" t="s">
        <v>40</v>
      </c>
      <c r="AS284" s="15" t="s">
        <v>40</v>
      </c>
      <c r="AT284" s="15" t="s">
        <v>40</v>
      </c>
      <c r="AU284" s="15" t="s">
        <v>127</v>
      </c>
      <c r="AV284" s="15" t="s">
        <v>128</v>
      </c>
      <c r="AW284" s="15" t="s">
        <v>40</v>
      </c>
      <c r="AX284" s="16"/>
    </row>
    <row r="285" spans="1:50" ht="15.75" customHeight="1" x14ac:dyDescent="0.25">
      <c r="A285" s="14" t="s">
        <v>431</v>
      </c>
      <c r="B285" s="15" t="s">
        <v>40</v>
      </c>
      <c r="C285" s="15" t="s">
        <v>40</v>
      </c>
      <c r="D285" s="15" t="s">
        <v>40</v>
      </c>
      <c r="E285" s="15" t="s">
        <v>40</v>
      </c>
      <c r="F285" s="15" t="s">
        <v>40</v>
      </c>
      <c r="G285" s="15" t="s">
        <v>40</v>
      </c>
      <c r="H285" s="15" t="s">
        <v>40</v>
      </c>
      <c r="I285" s="15" t="s">
        <v>40</v>
      </c>
      <c r="J285" s="15" t="s">
        <v>40</v>
      </c>
      <c r="K285" s="15" t="s">
        <v>40</v>
      </c>
      <c r="L285" s="15" t="s">
        <v>40</v>
      </c>
      <c r="M285" s="15" t="s">
        <v>40</v>
      </c>
      <c r="N285" s="15" t="s">
        <v>40</v>
      </c>
      <c r="O285" s="15" t="s">
        <v>40</v>
      </c>
      <c r="P285" s="15" t="s">
        <v>40</v>
      </c>
      <c r="Q285" s="15" t="s">
        <v>40</v>
      </c>
      <c r="R285" s="15" t="s">
        <v>40</v>
      </c>
      <c r="S285" s="15" t="s">
        <v>40</v>
      </c>
      <c r="T285" s="15" t="s">
        <v>40</v>
      </c>
      <c r="U285" s="15" t="s">
        <v>40</v>
      </c>
      <c r="V285" s="15" t="s">
        <v>40</v>
      </c>
      <c r="W285" s="15" t="s">
        <v>40</v>
      </c>
      <c r="X285" s="15" t="s">
        <v>40</v>
      </c>
      <c r="Y285" s="15" t="s">
        <v>40</v>
      </c>
      <c r="Z285" s="15" t="s">
        <v>40</v>
      </c>
      <c r="AA285" s="15" t="s">
        <v>40</v>
      </c>
      <c r="AB285" s="15" t="s">
        <v>40</v>
      </c>
      <c r="AC285" s="15" t="s">
        <v>40</v>
      </c>
      <c r="AD285" s="15" t="s">
        <v>40</v>
      </c>
      <c r="AE285" s="15" t="s">
        <v>40</v>
      </c>
      <c r="AF285" s="15" t="s">
        <v>40</v>
      </c>
      <c r="AG285" s="15" t="s">
        <v>40</v>
      </c>
      <c r="AH285" s="15" t="s">
        <v>40</v>
      </c>
      <c r="AI285" s="15" t="s">
        <v>40</v>
      </c>
      <c r="AJ285" s="15" t="s">
        <v>40</v>
      </c>
      <c r="AK285" s="15" t="s">
        <v>124</v>
      </c>
      <c r="AL285" s="15" t="s">
        <v>40</v>
      </c>
      <c r="AM285" s="15" t="s">
        <v>40</v>
      </c>
      <c r="AN285" s="15" t="s">
        <v>40</v>
      </c>
      <c r="AO285" s="15" t="s">
        <v>40</v>
      </c>
      <c r="AP285" s="15" t="s">
        <v>40</v>
      </c>
      <c r="AQ285" s="15" t="s">
        <v>40</v>
      </c>
      <c r="AR285" s="15" t="s">
        <v>40</v>
      </c>
      <c r="AS285" s="15" t="s">
        <v>40</v>
      </c>
      <c r="AT285" s="15" t="s">
        <v>40</v>
      </c>
      <c r="AU285" s="15" t="s">
        <v>127</v>
      </c>
      <c r="AV285" s="15" t="s">
        <v>128</v>
      </c>
      <c r="AW285" s="15" t="s">
        <v>40</v>
      </c>
      <c r="AX285" s="16"/>
    </row>
    <row r="286" spans="1:50" ht="15.75" customHeight="1" x14ac:dyDescent="0.25">
      <c r="A286" s="14" t="s">
        <v>432</v>
      </c>
      <c r="B286" s="15" t="s">
        <v>40</v>
      </c>
      <c r="C286" s="15" t="s">
        <v>40</v>
      </c>
      <c r="D286" s="15" t="s">
        <v>40</v>
      </c>
      <c r="E286" s="15" t="s">
        <v>40</v>
      </c>
      <c r="F286" s="15" t="s">
        <v>40</v>
      </c>
      <c r="G286" s="15" t="s">
        <v>40</v>
      </c>
      <c r="H286" s="15" t="s">
        <v>40</v>
      </c>
      <c r="I286" s="15" t="s">
        <v>40</v>
      </c>
      <c r="J286" s="15" t="s">
        <v>40</v>
      </c>
      <c r="K286" s="15" t="s">
        <v>40</v>
      </c>
      <c r="L286" s="15" t="s">
        <v>40</v>
      </c>
      <c r="M286" s="15" t="s">
        <v>40</v>
      </c>
      <c r="N286" s="15" t="s">
        <v>40</v>
      </c>
      <c r="O286" s="15" t="s">
        <v>40</v>
      </c>
      <c r="P286" s="15" t="s">
        <v>40</v>
      </c>
      <c r="Q286" s="15" t="s">
        <v>40</v>
      </c>
      <c r="R286" s="15" t="s">
        <v>40</v>
      </c>
      <c r="S286" s="15" t="s">
        <v>40</v>
      </c>
      <c r="T286" s="15" t="s">
        <v>40</v>
      </c>
      <c r="U286" s="15" t="s">
        <v>40</v>
      </c>
      <c r="V286" s="15" t="s">
        <v>40</v>
      </c>
      <c r="W286" s="15" t="s">
        <v>40</v>
      </c>
      <c r="X286" s="15" t="s">
        <v>40</v>
      </c>
      <c r="Y286" s="15" t="s">
        <v>40</v>
      </c>
      <c r="Z286" s="15" t="s">
        <v>40</v>
      </c>
      <c r="AA286" s="15" t="s">
        <v>40</v>
      </c>
      <c r="AB286" s="15" t="s">
        <v>40</v>
      </c>
      <c r="AC286" s="15" t="s">
        <v>40</v>
      </c>
      <c r="AD286" s="15" t="s">
        <v>40</v>
      </c>
      <c r="AE286" s="15" t="s">
        <v>40</v>
      </c>
      <c r="AF286" s="15" t="s">
        <v>40</v>
      </c>
      <c r="AG286" s="15" t="s">
        <v>40</v>
      </c>
      <c r="AH286" s="15" t="s">
        <v>40</v>
      </c>
      <c r="AI286" s="15" t="s">
        <v>40</v>
      </c>
      <c r="AJ286" s="15" t="s">
        <v>40</v>
      </c>
      <c r="AK286" s="15" t="s">
        <v>124</v>
      </c>
      <c r="AL286" s="15" t="s">
        <v>40</v>
      </c>
      <c r="AM286" s="15" t="s">
        <v>40</v>
      </c>
      <c r="AN286" s="15" t="s">
        <v>40</v>
      </c>
      <c r="AO286" s="15" t="s">
        <v>40</v>
      </c>
      <c r="AP286" s="15" t="s">
        <v>40</v>
      </c>
      <c r="AQ286" s="15" t="s">
        <v>40</v>
      </c>
      <c r="AR286" s="15" t="s">
        <v>40</v>
      </c>
      <c r="AS286" s="15" t="s">
        <v>40</v>
      </c>
      <c r="AT286" s="15" t="s">
        <v>40</v>
      </c>
      <c r="AU286" s="15" t="s">
        <v>127</v>
      </c>
      <c r="AV286" s="15" t="s">
        <v>128</v>
      </c>
      <c r="AW286" s="15" t="s">
        <v>40</v>
      </c>
      <c r="AX286" s="16"/>
    </row>
    <row r="287" spans="1:50" ht="15.75" customHeight="1" x14ac:dyDescent="0.25">
      <c r="A287" s="14" t="s">
        <v>433</v>
      </c>
      <c r="B287" s="15" t="s">
        <v>40</v>
      </c>
      <c r="C287" s="15" t="s">
        <v>40</v>
      </c>
      <c r="D287" s="15" t="s">
        <v>40</v>
      </c>
      <c r="E287" s="15" t="s">
        <v>40</v>
      </c>
      <c r="F287" s="15" t="s">
        <v>40</v>
      </c>
      <c r="G287" s="15" t="s">
        <v>40</v>
      </c>
      <c r="H287" s="15" t="s">
        <v>40</v>
      </c>
      <c r="I287" s="15" t="s">
        <v>40</v>
      </c>
      <c r="J287" s="15" t="s">
        <v>40</v>
      </c>
      <c r="K287" s="15" t="s">
        <v>40</v>
      </c>
      <c r="L287" s="15" t="s">
        <v>40</v>
      </c>
      <c r="M287" s="15" t="s">
        <v>40</v>
      </c>
      <c r="N287" s="15" t="s">
        <v>40</v>
      </c>
      <c r="O287" s="15" t="s">
        <v>148</v>
      </c>
      <c r="P287" s="15" t="s">
        <v>121</v>
      </c>
      <c r="Q287" s="15" t="s">
        <v>40</v>
      </c>
      <c r="R287" s="15" t="s">
        <v>40</v>
      </c>
      <c r="S287" s="15" t="s">
        <v>40</v>
      </c>
      <c r="T287" s="15" t="s">
        <v>40</v>
      </c>
      <c r="U287" s="15" t="s">
        <v>40</v>
      </c>
      <c r="V287" s="15" t="s">
        <v>40</v>
      </c>
      <c r="W287" s="15" t="s">
        <v>122</v>
      </c>
      <c r="X287" s="15" t="s">
        <v>40</v>
      </c>
      <c r="Y287" s="15" t="s">
        <v>40</v>
      </c>
      <c r="Z287" s="15" t="s">
        <v>40</v>
      </c>
      <c r="AA287" s="15" t="s">
        <v>123</v>
      </c>
      <c r="AB287" s="15" t="s">
        <v>40</v>
      </c>
      <c r="AC287" s="15" t="s">
        <v>40</v>
      </c>
      <c r="AD287" s="15" t="s">
        <v>40</v>
      </c>
      <c r="AE287" s="15" t="s">
        <v>40</v>
      </c>
      <c r="AF287" s="15" t="s">
        <v>40</v>
      </c>
      <c r="AG287" s="15" t="s">
        <v>40</v>
      </c>
      <c r="AH287" s="15" t="s">
        <v>40</v>
      </c>
      <c r="AI287" s="15" t="s">
        <v>40</v>
      </c>
      <c r="AJ287" s="15" t="s">
        <v>40</v>
      </c>
      <c r="AK287" s="15" t="s">
        <v>40</v>
      </c>
      <c r="AL287" s="15" t="s">
        <v>40</v>
      </c>
      <c r="AM287" s="15" t="s">
        <v>40</v>
      </c>
      <c r="AN287" s="15" t="s">
        <v>40</v>
      </c>
      <c r="AO287" s="15" t="s">
        <v>40</v>
      </c>
      <c r="AP287" s="15" t="s">
        <v>40</v>
      </c>
      <c r="AQ287" s="15" t="s">
        <v>40</v>
      </c>
      <c r="AR287" s="15" t="s">
        <v>40</v>
      </c>
      <c r="AS287" s="15" t="s">
        <v>434</v>
      </c>
      <c r="AT287" s="15" t="s">
        <v>40</v>
      </c>
      <c r="AU287" s="15" t="s">
        <v>127</v>
      </c>
      <c r="AV287" s="15" t="s">
        <v>128</v>
      </c>
      <c r="AW287" s="15" t="s">
        <v>40</v>
      </c>
      <c r="AX287" s="16"/>
    </row>
    <row r="288" spans="1:50" ht="15.75" customHeight="1" x14ac:dyDescent="0.25">
      <c r="A288" s="14" t="s">
        <v>435</v>
      </c>
      <c r="B288" s="15" t="s">
        <v>40</v>
      </c>
      <c r="C288" s="15" t="s">
        <v>40</v>
      </c>
      <c r="D288" s="15" t="s">
        <v>40</v>
      </c>
      <c r="E288" s="15" t="s">
        <v>40</v>
      </c>
      <c r="F288" s="15" t="s">
        <v>40</v>
      </c>
      <c r="G288" s="15" t="s">
        <v>40</v>
      </c>
      <c r="H288" s="15" t="s">
        <v>40</v>
      </c>
      <c r="I288" s="15" t="s">
        <v>40</v>
      </c>
      <c r="J288" s="15" t="s">
        <v>40</v>
      </c>
      <c r="K288" s="15" t="s">
        <v>40</v>
      </c>
      <c r="L288" s="15" t="s">
        <v>40</v>
      </c>
      <c r="M288" s="15" t="s">
        <v>40</v>
      </c>
      <c r="N288" s="15" t="s">
        <v>40</v>
      </c>
      <c r="O288" s="15" t="s">
        <v>40</v>
      </c>
      <c r="P288" s="15" t="s">
        <v>121</v>
      </c>
      <c r="Q288" s="15" t="s">
        <v>40</v>
      </c>
      <c r="R288" s="15" t="s">
        <v>40</v>
      </c>
      <c r="S288" s="15" t="s">
        <v>40</v>
      </c>
      <c r="T288" s="15" t="s">
        <v>40</v>
      </c>
      <c r="U288" s="15" t="s">
        <v>40</v>
      </c>
      <c r="V288" s="15" t="s">
        <v>40</v>
      </c>
      <c r="W288" s="15" t="s">
        <v>40</v>
      </c>
      <c r="X288" s="15" t="s">
        <v>40</v>
      </c>
      <c r="Y288" s="15" t="s">
        <v>40</v>
      </c>
      <c r="Z288" s="15" t="s">
        <v>40</v>
      </c>
      <c r="AA288" s="15" t="s">
        <v>40</v>
      </c>
      <c r="AB288" s="15" t="s">
        <v>40</v>
      </c>
      <c r="AC288" s="15" t="s">
        <v>40</v>
      </c>
      <c r="AD288" s="15" t="s">
        <v>40</v>
      </c>
      <c r="AE288" s="15" t="s">
        <v>40</v>
      </c>
      <c r="AF288" s="15" t="s">
        <v>40</v>
      </c>
      <c r="AG288" s="15" t="s">
        <v>40</v>
      </c>
      <c r="AH288" s="15" t="s">
        <v>40</v>
      </c>
      <c r="AI288" s="15" t="s">
        <v>40</v>
      </c>
      <c r="AJ288" s="15" t="s">
        <v>40</v>
      </c>
      <c r="AK288" s="15" t="s">
        <v>40</v>
      </c>
      <c r="AL288" s="15" t="s">
        <v>40</v>
      </c>
      <c r="AM288" s="15" t="s">
        <v>125</v>
      </c>
      <c r="AN288" s="15" t="s">
        <v>40</v>
      </c>
      <c r="AO288" s="15" t="s">
        <v>40</v>
      </c>
      <c r="AP288" s="15" t="s">
        <v>40</v>
      </c>
      <c r="AQ288" s="15" t="s">
        <v>40</v>
      </c>
      <c r="AR288" s="15" t="s">
        <v>40</v>
      </c>
      <c r="AS288" s="15" t="s">
        <v>40</v>
      </c>
      <c r="AT288" s="15" t="s">
        <v>40</v>
      </c>
      <c r="AU288" s="15" t="s">
        <v>127</v>
      </c>
      <c r="AV288" s="15" t="s">
        <v>128</v>
      </c>
      <c r="AW288" s="15" t="s">
        <v>40</v>
      </c>
      <c r="AX288" s="16"/>
    </row>
    <row r="289" spans="1:50" ht="15.75" customHeight="1" x14ac:dyDescent="0.25">
      <c r="A289" s="14" t="s">
        <v>436</v>
      </c>
      <c r="B289" s="15" t="s">
        <v>40</v>
      </c>
      <c r="C289" s="15" t="s">
        <v>40</v>
      </c>
      <c r="D289" s="15" t="s">
        <v>40</v>
      </c>
      <c r="E289" s="15" t="s">
        <v>40</v>
      </c>
      <c r="F289" s="15" t="s">
        <v>40</v>
      </c>
      <c r="G289" s="15" t="s">
        <v>40</v>
      </c>
      <c r="H289" s="15" t="s">
        <v>40</v>
      </c>
      <c r="I289" s="15" t="s">
        <v>40</v>
      </c>
      <c r="J289" s="15" t="s">
        <v>40</v>
      </c>
      <c r="K289" s="15" t="s">
        <v>40</v>
      </c>
      <c r="L289" s="15" t="s">
        <v>40</v>
      </c>
      <c r="M289" s="15" t="s">
        <v>40</v>
      </c>
      <c r="N289" s="15" t="s">
        <v>40</v>
      </c>
      <c r="O289" s="15" t="s">
        <v>40</v>
      </c>
      <c r="P289" s="15" t="s">
        <v>121</v>
      </c>
      <c r="Q289" s="15" t="s">
        <v>40</v>
      </c>
      <c r="R289" s="15" t="s">
        <v>40</v>
      </c>
      <c r="S289" s="15" t="s">
        <v>40</v>
      </c>
      <c r="T289" s="15" t="s">
        <v>40</v>
      </c>
      <c r="U289" s="15" t="s">
        <v>40</v>
      </c>
      <c r="V289" s="15" t="s">
        <v>40</v>
      </c>
      <c r="W289" s="15" t="s">
        <v>122</v>
      </c>
      <c r="X289" s="15" t="s">
        <v>40</v>
      </c>
      <c r="Y289" s="15" t="s">
        <v>40</v>
      </c>
      <c r="Z289" s="15" t="s">
        <v>40</v>
      </c>
      <c r="AA289" s="15" t="s">
        <v>123</v>
      </c>
      <c r="AB289" s="15" t="s">
        <v>40</v>
      </c>
      <c r="AC289" s="15" t="s">
        <v>40</v>
      </c>
      <c r="AD289" s="15" t="s">
        <v>40</v>
      </c>
      <c r="AE289" s="15" t="s">
        <v>40</v>
      </c>
      <c r="AF289" s="15" t="s">
        <v>40</v>
      </c>
      <c r="AG289" s="15" t="s">
        <v>40</v>
      </c>
      <c r="AH289" s="15" t="s">
        <v>40</v>
      </c>
      <c r="AI289" s="15" t="s">
        <v>40</v>
      </c>
      <c r="AJ289" s="15" t="s">
        <v>40</v>
      </c>
      <c r="AK289" s="15" t="s">
        <v>40</v>
      </c>
      <c r="AL289" s="15" t="s">
        <v>40</v>
      </c>
      <c r="AM289" s="15" t="s">
        <v>40</v>
      </c>
      <c r="AN289" s="15" t="s">
        <v>40</v>
      </c>
      <c r="AO289" s="15" t="s">
        <v>40</v>
      </c>
      <c r="AP289" s="15" t="s">
        <v>40</v>
      </c>
      <c r="AQ289" s="15" t="s">
        <v>40</v>
      </c>
      <c r="AR289" s="15" t="s">
        <v>40</v>
      </c>
      <c r="AS289" s="15" t="s">
        <v>40</v>
      </c>
      <c r="AT289" s="15" t="s">
        <v>40</v>
      </c>
      <c r="AU289" s="15" t="s">
        <v>127</v>
      </c>
      <c r="AV289" s="15" t="s">
        <v>128</v>
      </c>
      <c r="AW289" s="15" t="s">
        <v>40</v>
      </c>
      <c r="AX289" s="16"/>
    </row>
    <row r="290" spans="1:50" ht="15.75" customHeight="1" x14ac:dyDescent="0.25">
      <c r="A290" s="14" t="s">
        <v>437</v>
      </c>
      <c r="B290" s="15" t="s">
        <v>40</v>
      </c>
      <c r="C290" s="15" t="s">
        <v>40</v>
      </c>
      <c r="D290" s="15" t="s">
        <v>40</v>
      </c>
      <c r="E290" s="15" t="s">
        <v>40</v>
      </c>
      <c r="F290" s="15" t="s">
        <v>40</v>
      </c>
      <c r="G290" s="15" t="s">
        <v>40</v>
      </c>
      <c r="H290" s="15" t="s">
        <v>40</v>
      </c>
      <c r="I290" s="15" t="s">
        <v>40</v>
      </c>
      <c r="J290" s="15" t="s">
        <v>40</v>
      </c>
      <c r="K290" s="15" t="s">
        <v>40</v>
      </c>
      <c r="L290" s="15" t="s">
        <v>40</v>
      </c>
      <c r="M290" s="15" t="s">
        <v>40</v>
      </c>
      <c r="N290" s="15" t="s">
        <v>40</v>
      </c>
      <c r="O290" s="15" t="s">
        <v>40</v>
      </c>
      <c r="P290" s="15" t="s">
        <v>121</v>
      </c>
      <c r="Q290" s="15" t="s">
        <v>40</v>
      </c>
      <c r="R290" s="15" t="s">
        <v>40</v>
      </c>
      <c r="S290" s="15" t="s">
        <v>40</v>
      </c>
      <c r="T290" s="15" t="s">
        <v>40</v>
      </c>
      <c r="U290" s="15" t="s">
        <v>40</v>
      </c>
      <c r="V290" s="15" t="s">
        <v>40</v>
      </c>
      <c r="W290" s="15" t="s">
        <v>122</v>
      </c>
      <c r="X290" s="15" t="s">
        <v>40</v>
      </c>
      <c r="Y290" s="15" t="s">
        <v>40</v>
      </c>
      <c r="Z290" s="15" t="s">
        <v>40</v>
      </c>
      <c r="AA290" s="15" t="s">
        <v>123</v>
      </c>
      <c r="AB290" s="15" t="s">
        <v>40</v>
      </c>
      <c r="AC290" s="15" t="s">
        <v>40</v>
      </c>
      <c r="AD290" s="15" t="s">
        <v>40</v>
      </c>
      <c r="AE290" s="15" t="s">
        <v>40</v>
      </c>
      <c r="AF290" s="15" t="s">
        <v>40</v>
      </c>
      <c r="AG290" s="15" t="s">
        <v>40</v>
      </c>
      <c r="AH290" s="15" t="s">
        <v>438</v>
      </c>
      <c r="AI290" s="15" t="s">
        <v>40</v>
      </c>
      <c r="AJ290" s="15" t="s">
        <v>40</v>
      </c>
      <c r="AK290" s="15" t="s">
        <v>40</v>
      </c>
      <c r="AL290" s="15" t="s">
        <v>166</v>
      </c>
      <c r="AM290" s="15" t="s">
        <v>125</v>
      </c>
      <c r="AN290" s="15" t="s">
        <v>40</v>
      </c>
      <c r="AO290" s="15" t="s">
        <v>126</v>
      </c>
      <c r="AP290" s="15" t="s">
        <v>40</v>
      </c>
      <c r="AQ290" s="15" t="s">
        <v>40</v>
      </c>
      <c r="AR290" s="15" t="s">
        <v>40</v>
      </c>
      <c r="AS290" s="15" t="s">
        <v>40</v>
      </c>
      <c r="AT290" s="15" t="s">
        <v>40</v>
      </c>
      <c r="AU290" s="15" t="s">
        <v>127</v>
      </c>
      <c r="AV290" s="15" t="s">
        <v>40</v>
      </c>
      <c r="AW290" s="15" t="s">
        <v>40</v>
      </c>
      <c r="AX290" s="16"/>
    </row>
    <row r="291" spans="1:50" ht="15.75" customHeight="1" x14ac:dyDescent="0.25">
      <c r="A291" s="14" t="s">
        <v>439</v>
      </c>
      <c r="B291" s="15" t="s">
        <v>40</v>
      </c>
      <c r="C291" s="15" t="s">
        <v>40</v>
      </c>
      <c r="D291" s="15" t="s">
        <v>40</v>
      </c>
      <c r="E291" s="15" t="s">
        <v>40</v>
      </c>
      <c r="F291" s="15" t="s">
        <v>40</v>
      </c>
      <c r="G291" s="15" t="s">
        <v>40</v>
      </c>
      <c r="H291" s="15" t="s">
        <v>40</v>
      </c>
      <c r="I291" s="15" t="s">
        <v>40</v>
      </c>
      <c r="J291" s="15" t="s">
        <v>40</v>
      </c>
      <c r="K291" s="15" t="s">
        <v>40</v>
      </c>
      <c r="L291" s="15" t="s">
        <v>40</v>
      </c>
      <c r="M291" s="15" t="s">
        <v>40</v>
      </c>
      <c r="N291" s="15" t="s">
        <v>40</v>
      </c>
      <c r="O291" s="15" t="s">
        <v>40</v>
      </c>
      <c r="P291" s="15" t="s">
        <v>121</v>
      </c>
      <c r="Q291" s="15" t="s">
        <v>40</v>
      </c>
      <c r="R291" s="15" t="s">
        <v>40</v>
      </c>
      <c r="S291" s="15" t="s">
        <v>40</v>
      </c>
      <c r="T291" s="15" t="s">
        <v>40</v>
      </c>
      <c r="U291" s="15" t="s">
        <v>40</v>
      </c>
      <c r="V291" s="15" t="s">
        <v>40</v>
      </c>
      <c r="W291" s="15" t="s">
        <v>122</v>
      </c>
      <c r="X291" s="15" t="s">
        <v>40</v>
      </c>
      <c r="Y291" s="15" t="s">
        <v>40</v>
      </c>
      <c r="Z291" s="15" t="s">
        <v>40</v>
      </c>
      <c r="AA291" s="15" t="s">
        <v>40</v>
      </c>
      <c r="AB291" s="15" t="s">
        <v>40</v>
      </c>
      <c r="AC291" s="15" t="s">
        <v>40</v>
      </c>
      <c r="AD291" s="15" t="s">
        <v>40</v>
      </c>
      <c r="AE291" s="15" t="s">
        <v>40</v>
      </c>
      <c r="AF291" s="15" t="s">
        <v>40</v>
      </c>
      <c r="AG291" s="15" t="s">
        <v>40</v>
      </c>
      <c r="AH291" s="15" t="s">
        <v>438</v>
      </c>
      <c r="AI291" s="15" t="s">
        <v>40</v>
      </c>
      <c r="AJ291" s="15" t="s">
        <v>40</v>
      </c>
      <c r="AK291" s="15" t="s">
        <v>40</v>
      </c>
      <c r="AL291" s="15" t="s">
        <v>166</v>
      </c>
      <c r="AM291" s="15" t="s">
        <v>125</v>
      </c>
      <c r="AN291" s="15" t="s">
        <v>40</v>
      </c>
      <c r="AO291" s="15" t="s">
        <v>126</v>
      </c>
      <c r="AP291" s="15" t="s">
        <v>40</v>
      </c>
      <c r="AQ291" s="15" t="s">
        <v>40</v>
      </c>
      <c r="AR291" s="15" t="s">
        <v>40</v>
      </c>
      <c r="AS291" s="15" t="s">
        <v>40</v>
      </c>
      <c r="AT291" s="15" t="s">
        <v>40</v>
      </c>
      <c r="AU291" s="15" t="s">
        <v>40</v>
      </c>
      <c r="AV291" s="15" t="s">
        <v>128</v>
      </c>
      <c r="AW291" s="15" t="s">
        <v>40</v>
      </c>
      <c r="AX291" s="16"/>
    </row>
    <row r="292" spans="1:50" ht="15.75" customHeight="1" x14ac:dyDescent="0.25">
      <c r="A292" s="14" t="s">
        <v>440</v>
      </c>
      <c r="B292" s="15" t="s">
        <v>40</v>
      </c>
      <c r="C292" s="15" t="s">
        <v>40</v>
      </c>
      <c r="D292" s="15" t="s">
        <v>40</v>
      </c>
      <c r="E292" s="15" t="s">
        <v>40</v>
      </c>
      <c r="F292" s="15" t="s">
        <v>40</v>
      </c>
      <c r="G292" s="15" t="s">
        <v>40</v>
      </c>
      <c r="H292" s="15" t="s">
        <v>40</v>
      </c>
      <c r="I292" s="15" t="s">
        <v>40</v>
      </c>
      <c r="J292" s="15" t="s">
        <v>40</v>
      </c>
      <c r="K292" s="15" t="s">
        <v>40</v>
      </c>
      <c r="L292" s="15" t="s">
        <v>40</v>
      </c>
      <c r="M292" s="15" t="s">
        <v>40</v>
      </c>
      <c r="N292" s="15" t="s">
        <v>40</v>
      </c>
      <c r="O292" s="15" t="s">
        <v>40</v>
      </c>
      <c r="P292" s="15" t="s">
        <v>121</v>
      </c>
      <c r="Q292" s="15" t="s">
        <v>40</v>
      </c>
      <c r="R292" s="15" t="s">
        <v>40</v>
      </c>
      <c r="S292" s="15" t="s">
        <v>40</v>
      </c>
      <c r="T292" s="15" t="s">
        <v>40</v>
      </c>
      <c r="U292" s="15" t="s">
        <v>40</v>
      </c>
      <c r="V292" s="15" t="s">
        <v>40</v>
      </c>
      <c r="W292" s="15" t="s">
        <v>122</v>
      </c>
      <c r="X292" s="15" t="s">
        <v>40</v>
      </c>
      <c r="Y292" s="15" t="s">
        <v>40</v>
      </c>
      <c r="Z292" s="15" t="s">
        <v>131</v>
      </c>
      <c r="AA292" s="15" t="s">
        <v>123</v>
      </c>
      <c r="AB292" s="15" t="s">
        <v>40</v>
      </c>
      <c r="AC292" s="15" t="s">
        <v>40</v>
      </c>
      <c r="AD292" s="15" t="s">
        <v>40</v>
      </c>
      <c r="AE292" s="15" t="s">
        <v>40</v>
      </c>
      <c r="AF292" s="15" t="s">
        <v>40</v>
      </c>
      <c r="AG292" s="15" t="s">
        <v>40</v>
      </c>
      <c r="AH292" s="15" t="s">
        <v>40</v>
      </c>
      <c r="AI292" s="15" t="s">
        <v>40</v>
      </c>
      <c r="AJ292" s="15" t="s">
        <v>40</v>
      </c>
      <c r="AK292" s="15" t="s">
        <v>40</v>
      </c>
      <c r="AL292" s="15" t="s">
        <v>166</v>
      </c>
      <c r="AM292" s="15" t="s">
        <v>40</v>
      </c>
      <c r="AN292" s="15" t="s">
        <v>40</v>
      </c>
      <c r="AO292" s="15" t="s">
        <v>40</v>
      </c>
      <c r="AP292" s="15" t="s">
        <v>40</v>
      </c>
      <c r="AQ292" s="15" t="s">
        <v>40</v>
      </c>
      <c r="AR292" s="15" t="s">
        <v>40</v>
      </c>
      <c r="AS292" s="15" t="s">
        <v>40</v>
      </c>
      <c r="AT292" s="15" t="s">
        <v>40</v>
      </c>
      <c r="AU292" s="15" t="s">
        <v>40</v>
      </c>
      <c r="AV292" s="15" t="s">
        <v>128</v>
      </c>
      <c r="AW292" s="15" t="s">
        <v>40</v>
      </c>
      <c r="AX292" s="16"/>
    </row>
    <row r="293" spans="1:50" ht="15.75" customHeight="1" x14ac:dyDescent="0.25">
      <c r="A293" s="14" t="s">
        <v>441</v>
      </c>
      <c r="B293" s="15" t="s">
        <v>40</v>
      </c>
      <c r="C293" s="15" t="s">
        <v>40</v>
      </c>
      <c r="D293" s="15" t="s">
        <v>40</v>
      </c>
      <c r="E293" s="15" t="s">
        <v>40</v>
      </c>
      <c r="F293" s="15" t="s">
        <v>40</v>
      </c>
      <c r="G293" s="15" t="s">
        <v>40</v>
      </c>
      <c r="H293" s="15" t="s">
        <v>40</v>
      </c>
      <c r="I293" s="15" t="s">
        <v>40</v>
      </c>
      <c r="J293" s="15" t="s">
        <v>40</v>
      </c>
      <c r="K293" s="15" t="s">
        <v>40</v>
      </c>
      <c r="L293" s="15" t="s">
        <v>40</v>
      </c>
      <c r="M293" s="15" t="s">
        <v>40</v>
      </c>
      <c r="N293" s="15" t="s">
        <v>40</v>
      </c>
      <c r="O293" s="15" t="s">
        <v>40</v>
      </c>
      <c r="P293" s="15" t="s">
        <v>121</v>
      </c>
      <c r="Q293" s="15" t="s">
        <v>40</v>
      </c>
      <c r="R293" s="15" t="s">
        <v>40</v>
      </c>
      <c r="S293" s="15" t="s">
        <v>40</v>
      </c>
      <c r="T293" s="15" t="s">
        <v>40</v>
      </c>
      <c r="U293" s="15" t="s">
        <v>40</v>
      </c>
      <c r="V293" s="15" t="s">
        <v>442</v>
      </c>
      <c r="W293" s="15" t="s">
        <v>122</v>
      </c>
      <c r="X293" s="15" t="s">
        <v>40</v>
      </c>
      <c r="Y293" s="15" t="s">
        <v>40</v>
      </c>
      <c r="Z293" s="15" t="s">
        <v>40</v>
      </c>
      <c r="AA293" s="15" t="s">
        <v>40</v>
      </c>
      <c r="AB293" s="15" t="s">
        <v>40</v>
      </c>
      <c r="AC293" s="15" t="s">
        <v>40</v>
      </c>
      <c r="AD293" s="15" t="s">
        <v>40</v>
      </c>
      <c r="AE293" s="15" t="s">
        <v>40</v>
      </c>
      <c r="AF293" s="15" t="s">
        <v>443</v>
      </c>
      <c r="AG293" s="15" t="s">
        <v>40</v>
      </c>
      <c r="AH293" s="15" t="s">
        <v>40</v>
      </c>
      <c r="AI293" s="15" t="s">
        <v>40</v>
      </c>
      <c r="AJ293" s="15" t="s">
        <v>40</v>
      </c>
      <c r="AK293" s="15" t="s">
        <v>40</v>
      </c>
      <c r="AL293" s="15" t="s">
        <v>166</v>
      </c>
      <c r="AM293" s="15" t="s">
        <v>125</v>
      </c>
      <c r="AN293" s="15" t="s">
        <v>40</v>
      </c>
      <c r="AO293" s="15" t="s">
        <v>126</v>
      </c>
      <c r="AP293" s="15" t="s">
        <v>40</v>
      </c>
      <c r="AQ293" s="15" t="s">
        <v>40</v>
      </c>
      <c r="AR293" s="15" t="s">
        <v>40</v>
      </c>
      <c r="AS293" s="15" t="s">
        <v>40</v>
      </c>
      <c r="AT293" s="15" t="s">
        <v>40</v>
      </c>
      <c r="AU293" s="15" t="s">
        <v>40</v>
      </c>
      <c r="AV293" s="15" t="s">
        <v>128</v>
      </c>
      <c r="AW293" s="15" t="s">
        <v>40</v>
      </c>
      <c r="AX293" s="16"/>
    </row>
    <row r="294" spans="1:50" ht="15.75" customHeight="1" x14ac:dyDescent="0.25">
      <c r="A294" s="14" t="s">
        <v>444</v>
      </c>
      <c r="B294" s="15" t="s">
        <v>40</v>
      </c>
      <c r="C294" s="15" t="s">
        <v>40</v>
      </c>
      <c r="D294" s="15" t="s">
        <v>40</v>
      </c>
      <c r="E294" s="15" t="s">
        <v>40</v>
      </c>
      <c r="F294" s="15" t="s">
        <v>40</v>
      </c>
      <c r="G294" s="15" t="s">
        <v>40</v>
      </c>
      <c r="H294" s="15" t="s">
        <v>40</v>
      </c>
      <c r="I294" s="15" t="s">
        <v>40</v>
      </c>
      <c r="J294" s="15" t="s">
        <v>40</v>
      </c>
      <c r="K294" s="15" t="s">
        <v>40</v>
      </c>
      <c r="L294" s="15" t="s">
        <v>40</v>
      </c>
      <c r="M294" s="15" t="s">
        <v>40</v>
      </c>
      <c r="N294" s="15" t="s">
        <v>40</v>
      </c>
      <c r="O294" s="15" t="s">
        <v>40</v>
      </c>
      <c r="P294" s="15" t="s">
        <v>121</v>
      </c>
      <c r="Q294" s="15" t="s">
        <v>40</v>
      </c>
      <c r="R294" s="15" t="s">
        <v>40</v>
      </c>
      <c r="S294" s="15" t="s">
        <v>40</v>
      </c>
      <c r="T294" s="15" t="s">
        <v>40</v>
      </c>
      <c r="U294" s="15" t="s">
        <v>40</v>
      </c>
      <c r="V294" s="15" t="s">
        <v>40</v>
      </c>
      <c r="W294" s="15" t="s">
        <v>122</v>
      </c>
      <c r="X294" s="15" t="s">
        <v>40</v>
      </c>
      <c r="Y294" s="15" t="s">
        <v>40</v>
      </c>
      <c r="Z294" s="15" t="s">
        <v>40</v>
      </c>
      <c r="AA294" s="15" t="s">
        <v>40</v>
      </c>
      <c r="AB294" s="15" t="s">
        <v>40</v>
      </c>
      <c r="AC294" s="15" t="s">
        <v>40</v>
      </c>
      <c r="AD294" s="15" t="s">
        <v>40</v>
      </c>
      <c r="AE294" s="15" t="s">
        <v>40</v>
      </c>
      <c r="AF294" s="15" t="s">
        <v>40</v>
      </c>
      <c r="AG294" s="15" t="s">
        <v>40</v>
      </c>
      <c r="AH294" s="15" t="s">
        <v>40</v>
      </c>
      <c r="AI294" s="15" t="s">
        <v>40</v>
      </c>
      <c r="AJ294" s="15" t="s">
        <v>40</v>
      </c>
      <c r="AK294" s="15" t="s">
        <v>40</v>
      </c>
      <c r="AL294" s="15" t="s">
        <v>40</v>
      </c>
      <c r="AM294" s="15" t="s">
        <v>40</v>
      </c>
      <c r="AN294" s="15" t="s">
        <v>40</v>
      </c>
      <c r="AO294" s="15" t="s">
        <v>40</v>
      </c>
      <c r="AP294" s="15" t="s">
        <v>40</v>
      </c>
      <c r="AQ294" s="15" t="s">
        <v>40</v>
      </c>
      <c r="AR294" s="15" t="s">
        <v>40</v>
      </c>
      <c r="AS294" s="15" t="s">
        <v>40</v>
      </c>
      <c r="AT294" s="15" t="s">
        <v>40</v>
      </c>
      <c r="AU294" s="15" t="s">
        <v>40</v>
      </c>
      <c r="AV294" s="15" t="s">
        <v>128</v>
      </c>
      <c r="AW294" s="15" t="s">
        <v>40</v>
      </c>
      <c r="AX294" s="16"/>
    </row>
    <row r="295" spans="1:50" ht="15.75" customHeight="1" x14ac:dyDescent="0.25">
      <c r="A295" s="14" t="s">
        <v>445</v>
      </c>
      <c r="B295" s="15" t="s">
        <v>40</v>
      </c>
      <c r="C295" s="15" t="s">
        <v>40</v>
      </c>
      <c r="D295" s="15" t="s">
        <v>40</v>
      </c>
      <c r="E295" s="15" t="s">
        <v>40</v>
      </c>
      <c r="F295" s="15" t="s">
        <v>40</v>
      </c>
      <c r="G295" s="15" t="s">
        <v>40</v>
      </c>
      <c r="H295" s="15" t="s">
        <v>40</v>
      </c>
      <c r="I295" s="15" t="s">
        <v>40</v>
      </c>
      <c r="J295" s="15" t="s">
        <v>40</v>
      </c>
      <c r="K295" s="15" t="s">
        <v>40</v>
      </c>
      <c r="L295" s="15" t="s">
        <v>40</v>
      </c>
      <c r="M295" s="15" t="s">
        <v>40</v>
      </c>
      <c r="N295" s="15" t="s">
        <v>40</v>
      </c>
      <c r="O295" s="15" t="s">
        <v>40</v>
      </c>
      <c r="P295" s="15" t="s">
        <v>121</v>
      </c>
      <c r="Q295" s="15" t="s">
        <v>40</v>
      </c>
      <c r="R295" s="15" t="s">
        <v>40</v>
      </c>
      <c r="S295" s="15" t="s">
        <v>40</v>
      </c>
      <c r="T295" s="15" t="s">
        <v>40</v>
      </c>
      <c r="U295" s="15" t="s">
        <v>40</v>
      </c>
      <c r="V295" s="15" t="s">
        <v>40</v>
      </c>
      <c r="W295" s="15" t="s">
        <v>122</v>
      </c>
      <c r="X295" s="15" t="s">
        <v>40</v>
      </c>
      <c r="Y295" s="15" t="s">
        <v>40</v>
      </c>
      <c r="Z295" s="15" t="s">
        <v>40</v>
      </c>
      <c r="AA295" s="15" t="s">
        <v>40</v>
      </c>
      <c r="AB295" s="15" t="s">
        <v>40</v>
      </c>
      <c r="AC295" s="15" t="s">
        <v>40</v>
      </c>
      <c r="AD295" s="15" t="s">
        <v>40</v>
      </c>
      <c r="AE295" s="15" t="s">
        <v>40</v>
      </c>
      <c r="AF295" s="15" t="s">
        <v>40</v>
      </c>
      <c r="AG295" s="15" t="s">
        <v>40</v>
      </c>
      <c r="AH295" s="15" t="s">
        <v>40</v>
      </c>
      <c r="AI295" s="15" t="s">
        <v>40</v>
      </c>
      <c r="AJ295" s="15" t="s">
        <v>40</v>
      </c>
      <c r="AK295" s="15" t="s">
        <v>124</v>
      </c>
      <c r="AL295" s="15" t="s">
        <v>40</v>
      </c>
      <c r="AM295" s="15" t="s">
        <v>40</v>
      </c>
      <c r="AN295" s="15" t="s">
        <v>40</v>
      </c>
      <c r="AO295" s="15" t="s">
        <v>40</v>
      </c>
      <c r="AP295" s="15" t="s">
        <v>40</v>
      </c>
      <c r="AQ295" s="15" t="s">
        <v>40</v>
      </c>
      <c r="AR295" s="15" t="s">
        <v>40</v>
      </c>
      <c r="AS295" s="15" t="s">
        <v>40</v>
      </c>
      <c r="AT295" s="15" t="s">
        <v>40</v>
      </c>
      <c r="AU295" s="15" t="s">
        <v>40</v>
      </c>
      <c r="AV295" s="15" t="s">
        <v>128</v>
      </c>
      <c r="AW295" s="15" t="s">
        <v>40</v>
      </c>
      <c r="AX295" s="16"/>
    </row>
    <row r="296" spans="1:50" ht="15.75" customHeight="1" x14ac:dyDescent="0.25">
      <c r="A296" s="14" t="s">
        <v>446</v>
      </c>
      <c r="B296" s="15" t="s">
        <v>40</v>
      </c>
      <c r="C296" s="15" t="s">
        <v>40</v>
      </c>
      <c r="D296" s="15" t="s">
        <v>40</v>
      </c>
      <c r="E296" s="15" t="s">
        <v>40</v>
      </c>
      <c r="F296" s="15" t="s">
        <v>40</v>
      </c>
      <c r="G296" s="15" t="s">
        <v>40</v>
      </c>
      <c r="H296" s="15" t="s">
        <v>40</v>
      </c>
      <c r="I296" s="15" t="s">
        <v>40</v>
      </c>
      <c r="J296" s="15" t="s">
        <v>40</v>
      </c>
      <c r="K296" s="15" t="s">
        <v>40</v>
      </c>
      <c r="L296" s="15" t="s">
        <v>40</v>
      </c>
      <c r="M296" s="15" t="s">
        <v>40</v>
      </c>
      <c r="N296" s="15" t="s">
        <v>40</v>
      </c>
      <c r="O296" s="15" t="s">
        <v>40</v>
      </c>
      <c r="P296" s="15" t="s">
        <v>121</v>
      </c>
      <c r="Q296" s="15" t="s">
        <v>40</v>
      </c>
      <c r="R296" s="15" t="s">
        <v>40</v>
      </c>
      <c r="S296" s="15" t="s">
        <v>40</v>
      </c>
      <c r="T296" s="15" t="s">
        <v>40</v>
      </c>
      <c r="U296" s="15" t="s">
        <v>40</v>
      </c>
      <c r="V296" s="15" t="s">
        <v>40</v>
      </c>
      <c r="W296" s="15" t="s">
        <v>122</v>
      </c>
      <c r="X296" s="15" t="s">
        <v>40</v>
      </c>
      <c r="Y296" s="15" t="s">
        <v>40</v>
      </c>
      <c r="Z296" s="15" t="s">
        <v>40</v>
      </c>
      <c r="AA296" s="15" t="s">
        <v>40</v>
      </c>
      <c r="AB296" s="15" t="s">
        <v>40</v>
      </c>
      <c r="AC296" s="15" t="s">
        <v>40</v>
      </c>
      <c r="AD296" s="15" t="s">
        <v>40</v>
      </c>
      <c r="AE296" s="15" t="s">
        <v>40</v>
      </c>
      <c r="AF296" s="15" t="s">
        <v>40</v>
      </c>
      <c r="AG296" s="15" t="s">
        <v>40</v>
      </c>
      <c r="AH296" s="15" t="s">
        <v>40</v>
      </c>
      <c r="AI296" s="15" t="s">
        <v>40</v>
      </c>
      <c r="AJ296" s="15" t="s">
        <v>40</v>
      </c>
      <c r="AK296" s="15" t="s">
        <v>40</v>
      </c>
      <c r="AL296" s="15" t="s">
        <v>40</v>
      </c>
      <c r="AM296" s="15" t="s">
        <v>40</v>
      </c>
      <c r="AN296" s="15" t="s">
        <v>40</v>
      </c>
      <c r="AO296" s="15" t="s">
        <v>40</v>
      </c>
      <c r="AP296" s="15" t="s">
        <v>40</v>
      </c>
      <c r="AQ296" s="15" t="s">
        <v>40</v>
      </c>
      <c r="AR296" s="15" t="s">
        <v>40</v>
      </c>
      <c r="AS296" s="15" t="s">
        <v>40</v>
      </c>
      <c r="AT296" s="15" t="s">
        <v>40</v>
      </c>
      <c r="AU296" s="15" t="s">
        <v>40</v>
      </c>
      <c r="AV296" s="15" t="s">
        <v>128</v>
      </c>
      <c r="AW296" s="15" t="s">
        <v>40</v>
      </c>
      <c r="AX296" s="16"/>
    </row>
    <row r="297" spans="1:50" ht="15.75" customHeight="1" x14ac:dyDescent="0.25">
      <c r="A297" s="14" t="s">
        <v>447</v>
      </c>
      <c r="B297" s="15" t="s">
        <v>40</v>
      </c>
      <c r="C297" s="15" t="s">
        <v>40</v>
      </c>
      <c r="D297" s="15" t="s">
        <v>40</v>
      </c>
      <c r="E297" s="15" t="s">
        <v>40</v>
      </c>
      <c r="F297" s="15" t="s">
        <v>40</v>
      </c>
      <c r="G297" s="15" t="s">
        <v>40</v>
      </c>
      <c r="H297" s="15" t="s">
        <v>40</v>
      </c>
      <c r="I297" s="15" t="s">
        <v>40</v>
      </c>
      <c r="J297" s="15" t="s">
        <v>40</v>
      </c>
      <c r="K297" s="15" t="s">
        <v>40</v>
      </c>
      <c r="L297" s="15" t="s">
        <v>40</v>
      </c>
      <c r="M297" s="15" t="s">
        <v>40</v>
      </c>
      <c r="N297" s="15" t="s">
        <v>40</v>
      </c>
      <c r="O297" s="15" t="s">
        <v>40</v>
      </c>
      <c r="P297" s="15" t="s">
        <v>121</v>
      </c>
      <c r="Q297" s="15" t="s">
        <v>40</v>
      </c>
      <c r="R297" s="15" t="s">
        <v>40</v>
      </c>
      <c r="S297" s="15" t="s">
        <v>40</v>
      </c>
      <c r="T297" s="15" t="s">
        <v>40</v>
      </c>
      <c r="U297" s="15" t="s">
        <v>40</v>
      </c>
      <c r="V297" s="15" t="s">
        <v>40</v>
      </c>
      <c r="W297" s="15" t="s">
        <v>122</v>
      </c>
      <c r="X297" s="15" t="s">
        <v>40</v>
      </c>
      <c r="Y297" s="15" t="s">
        <v>40</v>
      </c>
      <c r="Z297" s="15" t="s">
        <v>40</v>
      </c>
      <c r="AA297" s="15" t="s">
        <v>40</v>
      </c>
      <c r="AB297" s="15" t="s">
        <v>40</v>
      </c>
      <c r="AC297" s="15" t="s">
        <v>40</v>
      </c>
      <c r="AD297" s="15" t="s">
        <v>40</v>
      </c>
      <c r="AE297" s="15" t="s">
        <v>40</v>
      </c>
      <c r="AF297" s="15" t="s">
        <v>40</v>
      </c>
      <c r="AG297" s="15" t="s">
        <v>40</v>
      </c>
      <c r="AH297" s="15" t="s">
        <v>40</v>
      </c>
      <c r="AI297" s="15" t="s">
        <v>40</v>
      </c>
      <c r="AJ297" s="15" t="s">
        <v>40</v>
      </c>
      <c r="AK297" s="15" t="s">
        <v>40</v>
      </c>
      <c r="AL297" s="15" t="s">
        <v>40</v>
      </c>
      <c r="AM297" s="15" t="s">
        <v>40</v>
      </c>
      <c r="AN297" s="15" t="s">
        <v>40</v>
      </c>
      <c r="AO297" s="15" t="s">
        <v>40</v>
      </c>
      <c r="AP297" s="15" t="s">
        <v>40</v>
      </c>
      <c r="AQ297" s="15" t="s">
        <v>40</v>
      </c>
      <c r="AR297" s="15" t="s">
        <v>40</v>
      </c>
      <c r="AS297" s="15" t="s">
        <v>40</v>
      </c>
      <c r="AT297" s="15" t="s">
        <v>40</v>
      </c>
      <c r="AU297" s="15" t="s">
        <v>40</v>
      </c>
      <c r="AV297" s="15" t="s">
        <v>128</v>
      </c>
      <c r="AW297" s="15" t="s">
        <v>40</v>
      </c>
      <c r="AX297" s="16"/>
    </row>
    <row r="298" spans="1:50" ht="15.75" customHeight="1" x14ac:dyDescent="0.25">
      <c r="A298" s="14" t="s">
        <v>448</v>
      </c>
      <c r="B298" s="15" t="s">
        <v>40</v>
      </c>
      <c r="C298" s="15" t="s">
        <v>40</v>
      </c>
      <c r="D298" s="15" t="s">
        <v>40</v>
      </c>
      <c r="E298" s="15" t="s">
        <v>40</v>
      </c>
      <c r="F298" s="15" t="s">
        <v>40</v>
      </c>
      <c r="G298" s="15" t="s">
        <v>40</v>
      </c>
      <c r="H298" s="15" t="s">
        <v>40</v>
      </c>
      <c r="I298" s="15" t="s">
        <v>40</v>
      </c>
      <c r="J298" s="15" t="s">
        <v>40</v>
      </c>
      <c r="K298" s="15" t="s">
        <v>40</v>
      </c>
      <c r="L298" s="15" t="s">
        <v>40</v>
      </c>
      <c r="M298" s="15" t="s">
        <v>40</v>
      </c>
      <c r="N298" s="15" t="s">
        <v>40</v>
      </c>
      <c r="O298" s="15" t="s">
        <v>40</v>
      </c>
      <c r="P298" s="15" t="s">
        <v>121</v>
      </c>
      <c r="Q298" s="15" t="s">
        <v>40</v>
      </c>
      <c r="R298" s="15" t="s">
        <v>40</v>
      </c>
      <c r="S298" s="15" t="s">
        <v>40</v>
      </c>
      <c r="T298" s="15" t="s">
        <v>40</v>
      </c>
      <c r="U298" s="15" t="s">
        <v>40</v>
      </c>
      <c r="V298" s="15" t="s">
        <v>40</v>
      </c>
      <c r="W298" s="15" t="s">
        <v>122</v>
      </c>
      <c r="X298" s="15" t="s">
        <v>40</v>
      </c>
      <c r="Y298" s="15" t="s">
        <v>40</v>
      </c>
      <c r="Z298" s="15" t="s">
        <v>40</v>
      </c>
      <c r="AA298" s="15" t="s">
        <v>40</v>
      </c>
      <c r="AB298" s="15" t="s">
        <v>40</v>
      </c>
      <c r="AC298" s="15" t="s">
        <v>40</v>
      </c>
      <c r="AD298" s="15" t="s">
        <v>40</v>
      </c>
      <c r="AE298" s="15" t="s">
        <v>40</v>
      </c>
      <c r="AF298" s="15" t="s">
        <v>40</v>
      </c>
      <c r="AG298" s="15" t="s">
        <v>40</v>
      </c>
      <c r="AH298" s="15" t="s">
        <v>40</v>
      </c>
      <c r="AI298" s="15" t="s">
        <v>40</v>
      </c>
      <c r="AJ298" s="15" t="s">
        <v>40</v>
      </c>
      <c r="AK298" s="15" t="s">
        <v>40</v>
      </c>
      <c r="AL298" s="15" t="s">
        <v>40</v>
      </c>
      <c r="AM298" s="15" t="s">
        <v>40</v>
      </c>
      <c r="AN298" s="15" t="s">
        <v>40</v>
      </c>
      <c r="AO298" s="15" t="s">
        <v>40</v>
      </c>
      <c r="AP298" s="15" t="s">
        <v>40</v>
      </c>
      <c r="AQ298" s="15" t="s">
        <v>40</v>
      </c>
      <c r="AR298" s="15" t="s">
        <v>40</v>
      </c>
      <c r="AS298" s="15" t="s">
        <v>40</v>
      </c>
      <c r="AT298" s="15" t="s">
        <v>40</v>
      </c>
      <c r="AU298" s="15" t="s">
        <v>40</v>
      </c>
      <c r="AV298" s="15" t="s">
        <v>128</v>
      </c>
      <c r="AW298" s="15" t="s">
        <v>40</v>
      </c>
      <c r="AX298" s="16"/>
    </row>
    <row r="299" spans="1:50" ht="15.75" customHeight="1" x14ac:dyDescent="0.25">
      <c r="A299" s="14" t="s">
        <v>449</v>
      </c>
      <c r="B299" s="15" t="s">
        <v>40</v>
      </c>
      <c r="C299" s="15" t="s">
        <v>40</v>
      </c>
      <c r="D299" s="15" t="s">
        <v>40</v>
      </c>
      <c r="E299" s="15" t="s">
        <v>40</v>
      </c>
      <c r="F299" s="15" t="s">
        <v>40</v>
      </c>
      <c r="G299" s="15" t="s">
        <v>40</v>
      </c>
      <c r="H299" s="15" t="s">
        <v>40</v>
      </c>
      <c r="I299" s="15" t="s">
        <v>40</v>
      </c>
      <c r="J299" s="15" t="s">
        <v>40</v>
      </c>
      <c r="K299" s="15" t="s">
        <v>40</v>
      </c>
      <c r="L299" s="15" t="s">
        <v>40</v>
      </c>
      <c r="M299" s="15" t="s">
        <v>40</v>
      </c>
      <c r="N299" s="15" t="s">
        <v>40</v>
      </c>
      <c r="O299" s="15" t="s">
        <v>40</v>
      </c>
      <c r="P299" s="15" t="s">
        <v>121</v>
      </c>
      <c r="Q299" s="15" t="s">
        <v>40</v>
      </c>
      <c r="R299" s="15" t="s">
        <v>40</v>
      </c>
      <c r="S299" s="15" t="s">
        <v>40</v>
      </c>
      <c r="T299" s="15" t="s">
        <v>40</v>
      </c>
      <c r="U299" s="15" t="s">
        <v>40</v>
      </c>
      <c r="V299" s="15" t="s">
        <v>40</v>
      </c>
      <c r="W299" s="15" t="s">
        <v>122</v>
      </c>
      <c r="X299" s="15" t="s">
        <v>40</v>
      </c>
      <c r="Y299" s="15" t="s">
        <v>40</v>
      </c>
      <c r="Z299" s="15" t="s">
        <v>40</v>
      </c>
      <c r="AA299" s="15" t="s">
        <v>40</v>
      </c>
      <c r="AB299" s="15" t="s">
        <v>40</v>
      </c>
      <c r="AC299" s="15" t="s">
        <v>40</v>
      </c>
      <c r="AD299" s="15" t="s">
        <v>40</v>
      </c>
      <c r="AE299" s="15" t="s">
        <v>40</v>
      </c>
      <c r="AF299" s="15" t="s">
        <v>40</v>
      </c>
      <c r="AG299" s="15" t="s">
        <v>40</v>
      </c>
      <c r="AH299" s="15" t="s">
        <v>40</v>
      </c>
      <c r="AI299" s="15" t="s">
        <v>40</v>
      </c>
      <c r="AJ299" s="15" t="s">
        <v>40</v>
      </c>
      <c r="AK299" s="15" t="s">
        <v>124</v>
      </c>
      <c r="AL299" s="15" t="s">
        <v>40</v>
      </c>
      <c r="AM299" s="15" t="s">
        <v>125</v>
      </c>
      <c r="AN299" s="15" t="s">
        <v>40</v>
      </c>
      <c r="AO299" s="15" t="s">
        <v>126</v>
      </c>
      <c r="AP299" s="15" t="s">
        <v>40</v>
      </c>
      <c r="AQ299" s="15" t="s">
        <v>40</v>
      </c>
      <c r="AR299" s="15" t="s">
        <v>40</v>
      </c>
      <c r="AS299" s="15" t="s">
        <v>40</v>
      </c>
      <c r="AT299" s="15" t="s">
        <v>40</v>
      </c>
      <c r="AU299" s="15" t="s">
        <v>40</v>
      </c>
      <c r="AV299" s="15" t="s">
        <v>128</v>
      </c>
      <c r="AW299" s="15" t="s">
        <v>40</v>
      </c>
      <c r="AX299" s="16"/>
    </row>
    <row r="300" spans="1:50" ht="15.75" customHeight="1" x14ac:dyDescent="0.25">
      <c r="A300" s="14" t="s">
        <v>450</v>
      </c>
      <c r="B300" s="15" t="s">
        <v>40</v>
      </c>
      <c r="C300" s="15" t="s">
        <v>40</v>
      </c>
      <c r="D300" s="15" t="s">
        <v>40</v>
      </c>
      <c r="E300" s="15" t="s">
        <v>40</v>
      </c>
      <c r="F300" s="15" t="s">
        <v>40</v>
      </c>
      <c r="G300" s="15" t="s">
        <v>40</v>
      </c>
      <c r="H300" s="15" t="s">
        <v>40</v>
      </c>
      <c r="I300" s="15" t="s">
        <v>40</v>
      </c>
      <c r="J300" s="15" t="s">
        <v>40</v>
      </c>
      <c r="K300" s="15" t="s">
        <v>40</v>
      </c>
      <c r="L300" s="15" t="s">
        <v>40</v>
      </c>
      <c r="M300" s="15" t="s">
        <v>40</v>
      </c>
      <c r="N300" s="15" t="s">
        <v>40</v>
      </c>
      <c r="O300" s="15" t="s">
        <v>40</v>
      </c>
      <c r="P300" s="15" t="s">
        <v>121</v>
      </c>
      <c r="Q300" s="15" t="s">
        <v>40</v>
      </c>
      <c r="R300" s="15" t="s">
        <v>40</v>
      </c>
      <c r="S300" s="15" t="s">
        <v>40</v>
      </c>
      <c r="T300" s="15" t="s">
        <v>40</v>
      </c>
      <c r="U300" s="15" t="s">
        <v>40</v>
      </c>
      <c r="V300" s="15" t="s">
        <v>40</v>
      </c>
      <c r="W300" s="15" t="s">
        <v>122</v>
      </c>
      <c r="X300" s="15" t="s">
        <v>40</v>
      </c>
      <c r="Y300" s="15" t="s">
        <v>40</v>
      </c>
      <c r="Z300" s="15" t="s">
        <v>40</v>
      </c>
      <c r="AA300" s="15" t="s">
        <v>40</v>
      </c>
      <c r="AB300" s="15" t="s">
        <v>40</v>
      </c>
      <c r="AC300" s="15" t="s">
        <v>40</v>
      </c>
      <c r="AD300" s="15" t="s">
        <v>40</v>
      </c>
      <c r="AE300" s="15" t="s">
        <v>40</v>
      </c>
      <c r="AF300" s="15" t="s">
        <v>40</v>
      </c>
      <c r="AG300" s="15" t="s">
        <v>40</v>
      </c>
      <c r="AH300" s="15" t="s">
        <v>40</v>
      </c>
      <c r="AI300" s="15" t="s">
        <v>40</v>
      </c>
      <c r="AJ300" s="15" t="s">
        <v>40</v>
      </c>
      <c r="AK300" s="15" t="s">
        <v>124</v>
      </c>
      <c r="AL300" s="15" t="s">
        <v>40</v>
      </c>
      <c r="AM300" s="15" t="s">
        <v>40</v>
      </c>
      <c r="AN300" s="15" t="s">
        <v>40</v>
      </c>
      <c r="AO300" s="15" t="s">
        <v>40</v>
      </c>
      <c r="AP300" s="15" t="s">
        <v>40</v>
      </c>
      <c r="AQ300" s="15" t="s">
        <v>40</v>
      </c>
      <c r="AR300" s="15" t="s">
        <v>40</v>
      </c>
      <c r="AS300" s="15" t="s">
        <v>40</v>
      </c>
      <c r="AT300" s="15" t="s">
        <v>40</v>
      </c>
      <c r="AU300" s="15" t="s">
        <v>40</v>
      </c>
      <c r="AV300" s="15" t="s">
        <v>128</v>
      </c>
      <c r="AW300" s="15" t="s">
        <v>40</v>
      </c>
      <c r="AX300" s="16"/>
    </row>
    <row r="301" spans="1:50" ht="15.75" customHeight="1" x14ac:dyDescent="0.25">
      <c r="A301" s="14" t="s">
        <v>451</v>
      </c>
      <c r="B301" s="15" t="s">
        <v>40</v>
      </c>
      <c r="C301" s="15" t="s">
        <v>40</v>
      </c>
      <c r="D301" s="15" t="s">
        <v>40</v>
      </c>
      <c r="E301" s="15" t="s">
        <v>40</v>
      </c>
      <c r="F301" s="15" t="s">
        <v>40</v>
      </c>
      <c r="G301" s="15" t="s">
        <v>40</v>
      </c>
      <c r="H301" s="15" t="s">
        <v>40</v>
      </c>
      <c r="I301" s="15" t="s">
        <v>40</v>
      </c>
      <c r="J301" s="15" t="s">
        <v>40</v>
      </c>
      <c r="K301" s="15" t="s">
        <v>40</v>
      </c>
      <c r="L301" s="15" t="s">
        <v>40</v>
      </c>
      <c r="M301" s="15" t="s">
        <v>40</v>
      </c>
      <c r="N301" s="15" t="s">
        <v>40</v>
      </c>
      <c r="O301" s="15" t="s">
        <v>148</v>
      </c>
      <c r="P301" s="15" t="s">
        <v>40</v>
      </c>
      <c r="Q301" s="15" t="s">
        <v>40</v>
      </c>
      <c r="R301" s="15" t="s">
        <v>40</v>
      </c>
      <c r="S301" s="15" t="s">
        <v>40</v>
      </c>
      <c r="T301" s="15" t="s">
        <v>40</v>
      </c>
      <c r="U301" s="15" t="s">
        <v>40</v>
      </c>
      <c r="V301" s="15" t="s">
        <v>40</v>
      </c>
      <c r="W301" s="15" t="s">
        <v>122</v>
      </c>
      <c r="X301" s="15" t="s">
        <v>40</v>
      </c>
      <c r="Y301" s="15" t="s">
        <v>40</v>
      </c>
      <c r="Z301" s="15" t="s">
        <v>40</v>
      </c>
      <c r="AA301" s="15" t="s">
        <v>40</v>
      </c>
      <c r="AB301" s="15" t="s">
        <v>40</v>
      </c>
      <c r="AC301" s="15" t="s">
        <v>40</v>
      </c>
      <c r="AD301" s="15" t="s">
        <v>40</v>
      </c>
      <c r="AE301" s="15" t="s">
        <v>40</v>
      </c>
      <c r="AF301" s="15" t="s">
        <v>40</v>
      </c>
      <c r="AG301" s="15" t="s">
        <v>40</v>
      </c>
      <c r="AH301" s="15" t="s">
        <v>40</v>
      </c>
      <c r="AI301" s="15" t="s">
        <v>40</v>
      </c>
      <c r="AJ301" s="15" t="s">
        <v>40</v>
      </c>
      <c r="AK301" s="15" t="s">
        <v>40</v>
      </c>
      <c r="AL301" s="15" t="s">
        <v>166</v>
      </c>
      <c r="AM301" s="15" t="s">
        <v>40</v>
      </c>
      <c r="AN301" s="15" t="s">
        <v>40</v>
      </c>
      <c r="AO301" s="15" t="s">
        <v>40</v>
      </c>
      <c r="AP301" s="15" t="s">
        <v>40</v>
      </c>
      <c r="AQ301" s="15" t="s">
        <v>40</v>
      </c>
      <c r="AR301" s="15" t="s">
        <v>40</v>
      </c>
      <c r="AS301" s="15" t="s">
        <v>40</v>
      </c>
      <c r="AT301" s="15" t="s">
        <v>40</v>
      </c>
      <c r="AU301" s="15" t="s">
        <v>40</v>
      </c>
      <c r="AV301" s="15" t="s">
        <v>128</v>
      </c>
      <c r="AW301" s="15" t="s">
        <v>40</v>
      </c>
      <c r="AX301" s="16"/>
    </row>
    <row r="302" spans="1:50" ht="15.75" customHeight="1" x14ac:dyDescent="0.25">
      <c r="A302" s="14" t="s">
        <v>452</v>
      </c>
      <c r="B302" s="15" t="s">
        <v>40</v>
      </c>
      <c r="C302" s="15" t="s">
        <v>40</v>
      </c>
      <c r="D302" s="15" t="s">
        <v>40</v>
      </c>
      <c r="E302" s="15" t="s">
        <v>40</v>
      </c>
      <c r="F302" s="15" t="s">
        <v>40</v>
      </c>
      <c r="G302" s="15" t="s">
        <v>40</v>
      </c>
      <c r="H302" s="15" t="s">
        <v>40</v>
      </c>
      <c r="I302" s="15" t="s">
        <v>40</v>
      </c>
      <c r="J302" s="15" t="s">
        <v>40</v>
      </c>
      <c r="K302" s="15" t="s">
        <v>40</v>
      </c>
      <c r="L302" s="15" t="s">
        <v>40</v>
      </c>
      <c r="M302" s="15" t="s">
        <v>40</v>
      </c>
      <c r="N302" s="15" t="s">
        <v>40</v>
      </c>
      <c r="O302" s="15" t="s">
        <v>148</v>
      </c>
      <c r="P302" s="15" t="s">
        <v>40</v>
      </c>
      <c r="Q302" s="15" t="s">
        <v>40</v>
      </c>
      <c r="R302" s="15" t="s">
        <v>40</v>
      </c>
      <c r="S302" s="15" t="s">
        <v>40</v>
      </c>
      <c r="T302" s="15" t="s">
        <v>40</v>
      </c>
      <c r="U302" s="15" t="s">
        <v>40</v>
      </c>
      <c r="V302" s="15" t="s">
        <v>40</v>
      </c>
      <c r="W302" s="15" t="s">
        <v>122</v>
      </c>
      <c r="X302" s="15" t="s">
        <v>40</v>
      </c>
      <c r="Y302" s="15" t="s">
        <v>40</v>
      </c>
      <c r="Z302" s="15" t="s">
        <v>40</v>
      </c>
      <c r="AA302" s="15" t="s">
        <v>40</v>
      </c>
      <c r="AB302" s="15" t="s">
        <v>40</v>
      </c>
      <c r="AC302" s="15" t="s">
        <v>40</v>
      </c>
      <c r="AD302" s="15" t="s">
        <v>40</v>
      </c>
      <c r="AE302" s="15" t="s">
        <v>40</v>
      </c>
      <c r="AF302" s="15" t="s">
        <v>40</v>
      </c>
      <c r="AG302" s="15" t="s">
        <v>40</v>
      </c>
      <c r="AH302" s="15" t="s">
        <v>438</v>
      </c>
      <c r="AI302" s="15" t="s">
        <v>40</v>
      </c>
      <c r="AJ302" s="15" t="s">
        <v>40</v>
      </c>
      <c r="AK302" s="15" t="s">
        <v>40</v>
      </c>
      <c r="AL302" s="15" t="s">
        <v>40</v>
      </c>
      <c r="AM302" s="15" t="s">
        <v>40</v>
      </c>
      <c r="AN302" s="15" t="s">
        <v>40</v>
      </c>
      <c r="AO302" s="15" t="s">
        <v>40</v>
      </c>
      <c r="AP302" s="15" t="s">
        <v>40</v>
      </c>
      <c r="AQ302" s="15" t="s">
        <v>40</v>
      </c>
      <c r="AR302" s="15" t="s">
        <v>40</v>
      </c>
      <c r="AS302" s="15" t="s">
        <v>40</v>
      </c>
      <c r="AT302" s="15" t="s">
        <v>40</v>
      </c>
      <c r="AU302" s="15" t="s">
        <v>127</v>
      </c>
      <c r="AV302" s="15" t="s">
        <v>128</v>
      </c>
      <c r="AW302" s="15" t="s">
        <v>40</v>
      </c>
      <c r="AX302" s="16"/>
    </row>
    <row r="303" spans="1:50" ht="15.75" customHeight="1" x14ac:dyDescent="0.25">
      <c r="A303" s="14" t="s">
        <v>453</v>
      </c>
      <c r="B303" s="15" t="s">
        <v>40</v>
      </c>
      <c r="C303" s="15" t="s">
        <v>40</v>
      </c>
      <c r="D303" s="15" t="s">
        <v>40</v>
      </c>
      <c r="E303" s="15" t="s">
        <v>40</v>
      </c>
      <c r="F303" s="15" t="s">
        <v>40</v>
      </c>
      <c r="G303" s="15" t="s">
        <v>40</v>
      </c>
      <c r="H303" s="15" t="s">
        <v>40</v>
      </c>
      <c r="I303" s="15" t="s">
        <v>40</v>
      </c>
      <c r="J303" s="15" t="s">
        <v>40</v>
      </c>
      <c r="K303" s="15" t="s">
        <v>40</v>
      </c>
      <c r="L303" s="15" t="s">
        <v>40</v>
      </c>
      <c r="M303" s="15" t="s">
        <v>40</v>
      </c>
      <c r="N303" s="15" t="s">
        <v>40</v>
      </c>
      <c r="O303" s="15" t="s">
        <v>148</v>
      </c>
      <c r="P303" s="15" t="s">
        <v>40</v>
      </c>
      <c r="Q303" s="15" t="s">
        <v>40</v>
      </c>
      <c r="R303" s="15" t="s">
        <v>40</v>
      </c>
      <c r="S303" s="15" t="s">
        <v>40</v>
      </c>
      <c r="T303" s="15" t="s">
        <v>40</v>
      </c>
      <c r="U303" s="15" t="s">
        <v>40</v>
      </c>
      <c r="V303" s="15" t="s">
        <v>40</v>
      </c>
      <c r="W303" s="15" t="s">
        <v>122</v>
      </c>
      <c r="X303" s="15" t="s">
        <v>40</v>
      </c>
      <c r="Y303" s="15" t="s">
        <v>40</v>
      </c>
      <c r="Z303" s="15" t="s">
        <v>40</v>
      </c>
      <c r="AA303" s="15" t="s">
        <v>40</v>
      </c>
      <c r="AB303" s="15" t="s">
        <v>40</v>
      </c>
      <c r="AC303" s="15" t="s">
        <v>40</v>
      </c>
      <c r="AD303" s="15" t="s">
        <v>40</v>
      </c>
      <c r="AE303" s="15" t="s">
        <v>40</v>
      </c>
      <c r="AF303" s="15" t="s">
        <v>40</v>
      </c>
      <c r="AG303" s="15" t="s">
        <v>40</v>
      </c>
      <c r="AH303" s="15" t="s">
        <v>438</v>
      </c>
      <c r="AI303" s="15" t="s">
        <v>40</v>
      </c>
      <c r="AJ303" s="15" t="s">
        <v>40</v>
      </c>
      <c r="AK303" s="15" t="s">
        <v>40</v>
      </c>
      <c r="AL303" s="15" t="s">
        <v>40</v>
      </c>
      <c r="AM303" s="15" t="s">
        <v>125</v>
      </c>
      <c r="AN303" s="15" t="s">
        <v>40</v>
      </c>
      <c r="AO303" s="15" t="s">
        <v>40</v>
      </c>
      <c r="AP303" s="15" t="s">
        <v>40</v>
      </c>
      <c r="AQ303" s="15" t="s">
        <v>40</v>
      </c>
      <c r="AR303" s="15" t="s">
        <v>40</v>
      </c>
      <c r="AS303" s="15" t="s">
        <v>40</v>
      </c>
      <c r="AT303" s="15" t="s">
        <v>40</v>
      </c>
      <c r="AU303" s="15" t="s">
        <v>127</v>
      </c>
      <c r="AV303" s="15" t="s">
        <v>128</v>
      </c>
      <c r="AW303" s="15" t="s">
        <v>40</v>
      </c>
      <c r="AX303" s="16"/>
    </row>
    <row r="304" spans="1:50" ht="15.75" customHeight="1" x14ac:dyDescent="0.25">
      <c r="A304" s="14" t="s">
        <v>454</v>
      </c>
      <c r="B304" s="15" t="s">
        <v>40</v>
      </c>
      <c r="C304" s="15" t="s">
        <v>40</v>
      </c>
      <c r="D304" s="15" t="s">
        <v>40</v>
      </c>
      <c r="E304" s="15" t="s">
        <v>40</v>
      </c>
      <c r="F304" s="15" t="s">
        <v>40</v>
      </c>
      <c r="G304" s="15" t="s">
        <v>40</v>
      </c>
      <c r="H304" s="15" t="s">
        <v>40</v>
      </c>
      <c r="I304" s="15" t="s">
        <v>40</v>
      </c>
      <c r="J304" s="15" t="s">
        <v>40</v>
      </c>
      <c r="K304" s="15" t="s">
        <v>40</v>
      </c>
      <c r="L304" s="15" t="s">
        <v>40</v>
      </c>
      <c r="M304" s="15" t="s">
        <v>40</v>
      </c>
      <c r="N304" s="15" t="s">
        <v>40</v>
      </c>
      <c r="O304" s="15" t="s">
        <v>148</v>
      </c>
      <c r="P304" s="15" t="s">
        <v>121</v>
      </c>
      <c r="Q304" s="15" t="s">
        <v>40</v>
      </c>
      <c r="R304" s="15" t="s">
        <v>40</v>
      </c>
      <c r="S304" s="15" t="s">
        <v>40</v>
      </c>
      <c r="T304" s="15" t="s">
        <v>40</v>
      </c>
      <c r="U304" s="15" t="s">
        <v>40</v>
      </c>
      <c r="V304" s="15" t="s">
        <v>40</v>
      </c>
      <c r="W304" s="15" t="s">
        <v>122</v>
      </c>
      <c r="X304" s="15" t="s">
        <v>40</v>
      </c>
      <c r="Y304" s="15" t="s">
        <v>40</v>
      </c>
      <c r="Z304" s="15" t="s">
        <v>40</v>
      </c>
      <c r="AA304" s="15" t="s">
        <v>40</v>
      </c>
      <c r="AB304" s="15" t="s">
        <v>40</v>
      </c>
      <c r="AC304" s="15" t="s">
        <v>40</v>
      </c>
      <c r="AD304" s="15" t="s">
        <v>40</v>
      </c>
      <c r="AE304" s="15" t="s">
        <v>40</v>
      </c>
      <c r="AF304" s="15" t="s">
        <v>40</v>
      </c>
      <c r="AG304" s="15" t="s">
        <v>40</v>
      </c>
      <c r="AH304" s="15" t="s">
        <v>438</v>
      </c>
      <c r="AI304" s="15" t="s">
        <v>40</v>
      </c>
      <c r="AJ304" s="15" t="s">
        <v>40</v>
      </c>
      <c r="AK304" s="15" t="s">
        <v>40</v>
      </c>
      <c r="AL304" s="15" t="s">
        <v>166</v>
      </c>
      <c r="AM304" s="15" t="s">
        <v>125</v>
      </c>
      <c r="AN304" s="15" t="s">
        <v>40</v>
      </c>
      <c r="AO304" s="15" t="s">
        <v>40</v>
      </c>
      <c r="AP304" s="15" t="s">
        <v>40</v>
      </c>
      <c r="AQ304" s="15" t="s">
        <v>40</v>
      </c>
      <c r="AR304" s="15" t="s">
        <v>40</v>
      </c>
      <c r="AS304" s="15" t="s">
        <v>40</v>
      </c>
      <c r="AT304" s="15" t="s">
        <v>40</v>
      </c>
      <c r="AU304" s="15" t="s">
        <v>127</v>
      </c>
      <c r="AV304" s="15" t="s">
        <v>128</v>
      </c>
      <c r="AW304" s="15" t="s">
        <v>40</v>
      </c>
      <c r="AX304" s="16"/>
    </row>
    <row r="305" spans="1:50" ht="15.75" customHeight="1" x14ac:dyDescent="0.25">
      <c r="A305" s="14" t="s">
        <v>455</v>
      </c>
      <c r="B305" s="15" t="s">
        <v>40</v>
      </c>
      <c r="C305" s="15" t="s">
        <v>40</v>
      </c>
      <c r="D305" s="15" t="s">
        <v>40</v>
      </c>
      <c r="E305" s="15" t="s">
        <v>40</v>
      </c>
      <c r="F305" s="15" t="s">
        <v>40</v>
      </c>
      <c r="G305" s="15" t="s">
        <v>40</v>
      </c>
      <c r="H305" s="15" t="s">
        <v>40</v>
      </c>
      <c r="I305" s="15" t="s">
        <v>40</v>
      </c>
      <c r="J305" s="15" t="s">
        <v>40</v>
      </c>
      <c r="K305" s="15" t="s">
        <v>40</v>
      </c>
      <c r="L305" s="15" t="s">
        <v>40</v>
      </c>
      <c r="M305" s="15" t="s">
        <v>40</v>
      </c>
      <c r="N305" s="15" t="s">
        <v>40</v>
      </c>
      <c r="O305" s="15" t="s">
        <v>148</v>
      </c>
      <c r="P305" s="15" t="s">
        <v>121</v>
      </c>
      <c r="Q305" s="15" t="s">
        <v>40</v>
      </c>
      <c r="R305" s="15" t="s">
        <v>40</v>
      </c>
      <c r="S305" s="15" t="s">
        <v>40</v>
      </c>
      <c r="T305" s="15" t="s">
        <v>40</v>
      </c>
      <c r="U305" s="15" t="s">
        <v>40</v>
      </c>
      <c r="V305" s="15" t="s">
        <v>40</v>
      </c>
      <c r="W305" s="15" t="s">
        <v>122</v>
      </c>
      <c r="X305" s="15" t="s">
        <v>40</v>
      </c>
      <c r="Y305" s="15" t="s">
        <v>40</v>
      </c>
      <c r="Z305" s="15" t="s">
        <v>40</v>
      </c>
      <c r="AA305" s="15" t="s">
        <v>40</v>
      </c>
      <c r="AB305" s="15" t="s">
        <v>40</v>
      </c>
      <c r="AC305" s="15" t="s">
        <v>40</v>
      </c>
      <c r="AD305" s="15" t="s">
        <v>40</v>
      </c>
      <c r="AE305" s="15" t="s">
        <v>40</v>
      </c>
      <c r="AF305" s="15" t="s">
        <v>40</v>
      </c>
      <c r="AG305" s="15" t="s">
        <v>40</v>
      </c>
      <c r="AH305" s="15" t="s">
        <v>438</v>
      </c>
      <c r="AI305" s="15" t="s">
        <v>40</v>
      </c>
      <c r="AJ305" s="15" t="s">
        <v>40</v>
      </c>
      <c r="AK305" s="15" t="s">
        <v>40</v>
      </c>
      <c r="AL305" s="15" t="s">
        <v>166</v>
      </c>
      <c r="AM305" s="15" t="s">
        <v>125</v>
      </c>
      <c r="AN305" s="15" t="s">
        <v>40</v>
      </c>
      <c r="AO305" s="15" t="s">
        <v>40</v>
      </c>
      <c r="AP305" s="15" t="s">
        <v>40</v>
      </c>
      <c r="AQ305" s="15" t="s">
        <v>40</v>
      </c>
      <c r="AR305" s="15" t="s">
        <v>40</v>
      </c>
      <c r="AS305" s="15" t="s">
        <v>40</v>
      </c>
      <c r="AT305" s="15" t="s">
        <v>40</v>
      </c>
      <c r="AU305" s="15" t="s">
        <v>127</v>
      </c>
      <c r="AV305" s="15" t="s">
        <v>128</v>
      </c>
      <c r="AW305" s="15" t="s">
        <v>40</v>
      </c>
      <c r="AX305" s="16"/>
    </row>
    <row r="306" spans="1:50" ht="15.75" customHeight="1" x14ac:dyDescent="0.25">
      <c r="A306" s="14" t="s">
        <v>456</v>
      </c>
      <c r="B306" s="15" t="s">
        <v>40</v>
      </c>
      <c r="C306" s="15" t="s">
        <v>40</v>
      </c>
      <c r="D306" s="15" t="s">
        <v>40</v>
      </c>
      <c r="E306" s="15" t="s">
        <v>40</v>
      </c>
      <c r="F306" s="15" t="s">
        <v>40</v>
      </c>
      <c r="G306" s="15" t="s">
        <v>40</v>
      </c>
      <c r="H306" s="15" t="s">
        <v>405</v>
      </c>
      <c r="I306" s="15" t="s">
        <v>406</v>
      </c>
      <c r="J306" s="15" t="s">
        <v>40</v>
      </c>
      <c r="K306" s="15" t="s">
        <v>408</v>
      </c>
      <c r="L306" s="15" t="s">
        <v>40</v>
      </c>
      <c r="M306" s="15" t="s">
        <v>409</v>
      </c>
      <c r="N306" s="15" t="s">
        <v>40</v>
      </c>
      <c r="O306" s="15" t="s">
        <v>148</v>
      </c>
      <c r="P306" s="15" t="s">
        <v>121</v>
      </c>
      <c r="Q306" s="15" t="s">
        <v>40</v>
      </c>
      <c r="R306" s="15" t="s">
        <v>40</v>
      </c>
      <c r="S306" s="15" t="s">
        <v>412</v>
      </c>
      <c r="T306" s="15" t="s">
        <v>40</v>
      </c>
      <c r="U306" s="15" t="s">
        <v>40</v>
      </c>
      <c r="V306" s="15" t="s">
        <v>442</v>
      </c>
      <c r="W306" s="15" t="s">
        <v>122</v>
      </c>
      <c r="X306" s="15" t="s">
        <v>40</v>
      </c>
      <c r="Y306" s="15" t="s">
        <v>40</v>
      </c>
      <c r="Z306" s="15" t="s">
        <v>40</v>
      </c>
      <c r="AA306" s="15" t="s">
        <v>123</v>
      </c>
      <c r="AB306" s="15" t="s">
        <v>40</v>
      </c>
      <c r="AC306" s="15" t="s">
        <v>457</v>
      </c>
      <c r="AD306" s="15" t="s">
        <v>40</v>
      </c>
      <c r="AE306" s="15" t="s">
        <v>40</v>
      </c>
      <c r="AF306" s="15" t="s">
        <v>40</v>
      </c>
      <c r="AG306" s="15" t="s">
        <v>40</v>
      </c>
      <c r="AH306" s="15" t="s">
        <v>40</v>
      </c>
      <c r="AI306" s="15" t="s">
        <v>40</v>
      </c>
      <c r="AJ306" s="15" t="s">
        <v>40</v>
      </c>
      <c r="AK306" s="15" t="s">
        <v>40</v>
      </c>
      <c r="AL306" s="15" t="s">
        <v>40</v>
      </c>
      <c r="AM306" s="15" t="s">
        <v>125</v>
      </c>
      <c r="AN306" s="15" t="s">
        <v>40</v>
      </c>
      <c r="AO306" s="15" t="s">
        <v>126</v>
      </c>
      <c r="AP306" s="15" t="s">
        <v>40</v>
      </c>
      <c r="AQ306" s="15" t="s">
        <v>40</v>
      </c>
      <c r="AR306" s="15" t="s">
        <v>40</v>
      </c>
      <c r="AS306" s="15" t="s">
        <v>434</v>
      </c>
      <c r="AT306" s="15" t="s">
        <v>40</v>
      </c>
      <c r="AU306" s="15" t="s">
        <v>40</v>
      </c>
      <c r="AV306" s="15" t="s">
        <v>128</v>
      </c>
      <c r="AW306" s="15" t="s">
        <v>40</v>
      </c>
      <c r="AX306" s="16"/>
    </row>
    <row r="307" spans="1:50" ht="15.75" customHeight="1" x14ac:dyDescent="0.25">
      <c r="A307" s="14" t="s">
        <v>458</v>
      </c>
      <c r="B307" s="15" t="s">
        <v>40</v>
      </c>
      <c r="C307" s="15" t="s">
        <v>40</v>
      </c>
      <c r="D307" s="15" t="s">
        <v>40</v>
      </c>
      <c r="E307" s="15" t="s">
        <v>40</v>
      </c>
      <c r="F307" s="15" t="s">
        <v>40</v>
      </c>
      <c r="G307" s="15" t="s">
        <v>40</v>
      </c>
      <c r="H307" s="15" t="s">
        <v>405</v>
      </c>
      <c r="I307" s="15" t="s">
        <v>406</v>
      </c>
      <c r="J307" s="15" t="s">
        <v>40</v>
      </c>
      <c r="K307" s="15" t="s">
        <v>408</v>
      </c>
      <c r="L307" s="15" t="s">
        <v>40</v>
      </c>
      <c r="M307" s="15" t="s">
        <v>409</v>
      </c>
      <c r="N307" s="15" t="s">
        <v>40</v>
      </c>
      <c r="O307" s="15" t="s">
        <v>148</v>
      </c>
      <c r="P307" s="15" t="s">
        <v>121</v>
      </c>
      <c r="Q307" s="15" t="s">
        <v>40</v>
      </c>
      <c r="R307" s="15" t="s">
        <v>40</v>
      </c>
      <c r="S307" s="15" t="s">
        <v>412</v>
      </c>
      <c r="T307" s="15" t="s">
        <v>40</v>
      </c>
      <c r="U307" s="15" t="s">
        <v>40</v>
      </c>
      <c r="V307" s="15" t="s">
        <v>442</v>
      </c>
      <c r="W307" s="15" t="s">
        <v>122</v>
      </c>
      <c r="X307" s="15" t="s">
        <v>40</v>
      </c>
      <c r="Y307" s="15" t="s">
        <v>40</v>
      </c>
      <c r="Z307" s="15" t="s">
        <v>40</v>
      </c>
      <c r="AA307" s="15" t="s">
        <v>123</v>
      </c>
      <c r="AB307" s="15" t="s">
        <v>40</v>
      </c>
      <c r="AC307" s="15" t="s">
        <v>457</v>
      </c>
      <c r="AD307" s="15" t="s">
        <v>40</v>
      </c>
      <c r="AE307" s="15" t="s">
        <v>40</v>
      </c>
      <c r="AF307" s="15" t="s">
        <v>40</v>
      </c>
      <c r="AG307" s="15" t="s">
        <v>40</v>
      </c>
      <c r="AH307" s="15" t="s">
        <v>40</v>
      </c>
      <c r="AI307" s="15" t="s">
        <v>40</v>
      </c>
      <c r="AJ307" s="15" t="s">
        <v>40</v>
      </c>
      <c r="AK307" s="15" t="s">
        <v>40</v>
      </c>
      <c r="AL307" s="15" t="s">
        <v>40</v>
      </c>
      <c r="AM307" s="15" t="s">
        <v>125</v>
      </c>
      <c r="AN307" s="15" t="s">
        <v>40</v>
      </c>
      <c r="AO307" s="15" t="s">
        <v>126</v>
      </c>
      <c r="AP307" s="15" t="s">
        <v>40</v>
      </c>
      <c r="AQ307" s="15" t="s">
        <v>40</v>
      </c>
      <c r="AR307" s="15" t="s">
        <v>40</v>
      </c>
      <c r="AS307" s="15" t="s">
        <v>434</v>
      </c>
      <c r="AT307" s="15" t="s">
        <v>40</v>
      </c>
      <c r="AU307" s="15" t="s">
        <v>40</v>
      </c>
      <c r="AV307" s="15" t="s">
        <v>128</v>
      </c>
      <c r="AW307" s="15" t="s">
        <v>40</v>
      </c>
      <c r="AX307" s="16"/>
    </row>
    <row r="308" spans="1:50" ht="15.75" customHeight="1" x14ac:dyDescent="0.25">
      <c r="A308" s="14" t="s">
        <v>459</v>
      </c>
      <c r="B308" s="15" t="s">
        <v>40</v>
      </c>
      <c r="C308" s="15" t="s">
        <v>40</v>
      </c>
      <c r="D308" s="15" t="s">
        <v>40</v>
      </c>
      <c r="E308" s="15" t="s">
        <v>40</v>
      </c>
      <c r="F308" s="15" t="s">
        <v>40</v>
      </c>
      <c r="G308" s="15" t="s">
        <v>40</v>
      </c>
      <c r="H308" s="15" t="s">
        <v>405</v>
      </c>
      <c r="I308" s="15" t="s">
        <v>406</v>
      </c>
      <c r="J308" s="15" t="s">
        <v>40</v>
      </c>
      <c r="K308" s="15" t="s">
        <v>408</v>
      </c>
      <c r="L308" s="15" t="s">
        <v>40</v>
      </c>
      <c r="M308" s="15" t="s">
        <v>409</v>
      </c>
      <c r="N308" s="15" t="s">
        <v>40</v>
      </c>
      <c r="O308" s="15" t="s">
        <v>148</v>
      </c>
      <c r="P308" s="15" t="s">
        <v>121</v>
      </c>
      <c r="Q308" s="15" t="s">
        <v>40</v>
      </c>
      <c r="R308" s="15" t="s">
        <v>40</v>
      </c>
      <c r="S308" s="15" t="s">
        <v>412</v>
      </c>
      <c r="T308" s="15" t="s">
        <v>40</v>
      </c>
      <c r="U308" s="15" t="s">
        <v>40</v>
      </c>
      <c r="V308" s="15" t="s">
        <v>442</v>
      </c>
      <c r="W308" s="15" t="s">
        <v>122</v>
      </c>
      <c r="X308" s="15" t="s">
        <v>40</v>
      </c>
      <c r="Y308" s="15" t="s">
        <v>40</v>
      </c>
      <c r="Z308" s="15" t="s">
        <v>40</v>
      </c>
      <c r="AA308" s="15" t="s">
        <v>123</v>
      </c>
      <c r="AB308" s="15" t="s">
        <v>40</v>
      </c>
      <c r="AC308" s="15" t="s">
        <v>457</v>
      </c>
      <c r="AD308" s="15" t="s">
        <v>40</v>
      </c>
      <c r="AE308" s="15" t="s">
        <v>40</v>
      </c>
      <c r="AF308" s="15" t="s">
        <v>40</v>
      </c>
      <c r="AG308" s="15" t="s">
        <v>40</v>
      </c>
      <c r="AH308" s="15" t="s">
        <v>40</v>
      </c>
      <c r="AI308" s="15" t="s">
        <v>40</v>
      </c>
      <c r="AJ308" s="15" t="s">
        <v>40</v>
      </c>
      <c r="AK308" s="15" t="s">
        <v>40</v>
      </c>
      <c r="AL308" s="15" t="s">
        <v>40</v>
      </c>
      <c r="AM308" s="15" t="s">
        <v>125</v>
      </c>
      <c r="AN308" s="15" t="s">
        <v>40</v>
      </c>
      <c r="AO308" s="15" t="s">
        <v>126</v>
      </c>
      <c r="AP308" s="15" t="s">
        <v>40</v>
      </c>
      <c r="AQ308" s="15" t="s">
        <v>40</v>
      </c>
      <c r="AR308" s="15" t="s">
        <v>40</v>
      </c>
      <c r="AS308" s="15" t="s">
        <v>434</v>
      </c>
      <c r="AT308" s="15" t="s">
        <v>40</v>
      </c>
      <c r="AU308" s="15" t="s">
        <v>40</v>
      </c>
      <c r="AV308" s="15" t="s">
        <v>128</v>
      </c>
      <c r="AW308" s="15" t="s">
        <v>40</v>
      </c>
      <c r="AX308" s="16"/>
    </row>
    <row r="309" spans="1:50" ht="15.75" customHeight="1" x14ac:dyDescent="0.25">
      <c r="A309" s="14" t="s">
        <v>460</v>
      </c>
      <c r="B309" s="15" t="s">
        <v>40</v>
      </c>
      <c r="C309" s="15" t="s">
        <v>40</v>
      </c>
      <c r="D309" s="15" t="s">
        <v>40</v>
      </c>
      <c r="E309" s="15" t="s">
        <v>40</v>
      </c>
      <c r="F309" s="15" t="s">
        <v>40</v>
      </c>
      <c r="G309" s="15" t="s">
        <v>40</v>
      </c>
      <c r="H309" s="15" t="s">
        <v>405</v>
      </c>
      <c r="I309" s="15" t="s">
        <v>406</v>
      </c>
      <c r="J309" s="15" t="s">
        <v>40</v>
      </c>
      <c r="K309" s="15" t="s">
        <v>408</v>
      </c>
      <c r="L309" s="15" t="s">
        <v>40</v>
      </c>
      <c r="M309" s="15" t="s">
        <v>409</v>
      </c>
      <c r="N309" s="15" t="s">
        <v>40</v>
      </c>
      <c r="O309" s="15" t="s">
        <v>148</v>
      </c>
      <c r="P309" s="15" t="s">
        <v>121</v>
      </c>
      <c r="Q309" s="15" t="s">
        <v>40</v>
      </c>
      <c r="R309" s="15" t="s">
        <v>40</v>
      </c>
      <c r="S309" s="15" t="s">
        <v>412</v>
      </c>
      <c r="T309" s="15" t="s">
        <v>40</v>
      </c>
      <c r="U309" s="15" t="s">
        <v>40</v>
      </c>
      <c r="V309" s="15" t="s">
        <v>442</v>
      </c>
      <c r="W309" s="15" t="s">
        <v>122</v>
      </c>
      <c r="X309" s="15" t="s">
        <v>40</v>
      </c>
      <c r="Y309" s="15" t="s">
        <v>40</v>
      </c>
      <c r="Z309" s="15" t="s">
        <v>40</v>
      </c>
      <c r="AA309" s="15" t="s">
        <v>123</v>
      </c>
      <c r="AB309" s="15" t="s">
        <v>40</v>
      </c>
      <c r="AC309" s="15" t="s">
        <v>457</v>
      </c>
      <c r="AD309" s="15" t="s">
        <v>40</v>
      </c>
      <c r="AE309" s="15" t="s">
        <v>40</v>
      </c>
      <c r="AF309" s="15" t="s">
        <v>40</v>
      </c>
      <c r="AG309" s="15" t="s">
        <v>40</v>
      </c>
      <c r="AH309" s="15" t="s">
        <v>40</v>
      </c>
      <c r="AI309" s="15" t="s">
        <v>40</v>
      </c>
      <c r="AJ309" s="15" t="s">
        <v>40</v>
      </c>
      <c r="AK309" s="15" t="s">
        <v>40</v>
      </c>
      <c r="AL309" s="15" t="s">
        <v>40</v>
      </c>
      <c r="AM309" s="15" t="s">
        <v>125</v>
      </c>
      <c r="AN309" s="15" t="s">
        <v>40</v>
      </c>
      <c r="AO309" s="15" t="s">
        <v>126</v>
      </c>
      <c r="AP309" s="15" t="s">
        <v>40</v>
      </c>
      <c r="AQ309" s="15" t="s">
        <v>40</v>
      </c>
      <c r="AR309" s="15" t="s">
        <v>40</v>
      </c>
      <c r="AS309" s="15" t="s">
        <v>434</v>
      </c>
      <c r="AT309" s="15" t="s">
        <v>40</v>
      </c>
      <c r="AU309" s="15" t="s">
        <v>40</v>
      </c>
      <c r="AV309" s="15" t="s">
        <v>128</v>
      </c>
      <c r="AW309" s="15" t="s">
        <v>40</v>
      </c>
      <c r="AX309" s="16"/>
    </row>
    <row r="310" spans="1:50" ht="15.75" customHeight="1" x14ac:dyDescent="0.25">
      <c r="A310" s="14" t="s">
        <v>461</v>
      </c>
      <c r="B310" s="15" t="s">
        <v>40</v>
      </c>
      <c r="C310" s="15" t="s">
        <v>40</v>
      </c>
      <c r="D310" s="15" t="s">
        <v>40</v>
      </c>
      <c r="E310" s="15" t="s">
        <v>40</v>
      </c>
      <c r="F310" s="15" t="s">
        <v>40</v>
      </c>
      <c r="G310" s="15" t="s">
        <v>40</v>
      </c>
      <c r="H310" s="15" t="s">
        <v>405</v>
      </c>
      <c r="I310" s="15" t="s">
        <v>406</v>
      </c>
      <c r="J310" s="15" t="s">
        <v>40</v>
      </c>
      <c r="K310" s="15" t="s">
        <v>408</v>
      </c>
      <c r="L310" s="15" t="s">
        <v>40</v>
      </c>
      <c r="M310" s="15" t="s">
        <v>409</v>
      </c>
      <c r="N310" s="15" t="s">
        <v>40</v>
      </c>
      <c r="O310" s="15" t="s">
        <v>148</v>
      </c>
      <c r="P310" s="15" t="s">
        <v>121</v>
      </c>
      <c r="Q310" s="15" t="s">
        <v>40</v>
      </c>
      <c r="R310" s="15" t="s">
        <v>40</v>
      </c>
      <c r="S310" s="15" t="s">
        <v>412</v>
      </c>
      <c r="T310" s="15" t="s">
        <v>40</v>
      </c>
      <c r="U310" s="15" t="s">
        <v>40</v>
      </c>
      <c r="V310" s="15" t="s">
        <v>442</v>
      </c>
      <c r="W310" s="15" t="s">
        <v>122</v>
      </c>
      <c r="X310" s="15" t="s">
        <v>40</v>
      </c>
      <c r="Y310" s="15" t="s">
        <v>40</v>
      </c>
      <c r="Z310" s="15" t="s">
        <v>40</v>
      </c>
      <c r="AA310" s="15" t="s">
        <v>123</v>
      </c>
      <c r="AB310" s="15" t="s">
        <v>40</v>
      </c>
      <c r="AC310" s="15" t="s">
        <v>457</v>
      </c>
      <c r="AD310" s="15" t="s">
        <v>40</v>
      </c>
      <c r="AE310" s="15" t="s">
        <v>40</v>
      </c>
      <c r="AF310" s="15" t="s">
        <v>40</v>
      </c>
      <c r="AG310" s="15" t="s">
        <v>40</v>
      </c>
      <c r="AH310" s="15" t="s">
        <v>40</v>
      </c>
      <c r="AI310" s="15" t="s">
        <v>40</v>
      </c>
      <c r="AJ310" s="15" t="s">
        <v>40</v>
      </c>
      <c r="AK310" s="15" t="s">
        <v>40</v>
      </c>
      <c r="AL310" s="15" t="s">
        <v>40</v>
      </c>
      <c r="AM310" s="15" t="s">
        <v>125</v>
      </c>
      <c r="AN310" s="15" t="s">
        <v>40</v>
      </c>
      <c r="AO310" s="15" t="s">
        <v>126</v>
      </c>
      <c r="AP310" s="15" t="s">
        <v>40</v>
      </c>
      <c r="AQ310" s="15" t="s">
        <v>40</v>
      </c>
      <c r="AR310" s="15" t="s">
        <v>40</v>
      </c>
      <c r="AS310" s="15" t="s">
        <v>434</v>
      </c>
      <c r="AT310" s="15" t="s">
        <v>40</v>
      </c>
      <c r="AU310" s="15" t="s">
        <v>40</v>
      </c>
      <c r="AV310" s="15" t="s">
        <v>128</v>
      </c>
      <c r="AW310" s="15" t="s">
        <v>40</v>
      </c>
      <c r="AX310" s="16"/>
    </row>
    <row r="311" spans="1:50" ht="15.75" customHeight="1" x14ac:dyDescent="0.25">
      <c r="A311" s="14" t="s">
        <v>462</v>
      </c>
      <c r="B311" s="15" t="s">
        <v>40</v>
      </c>
      <c r="C311" s="15" t="s">
        <v>40</v>
      </c>
      <c r="D311" s="15" t="s">
        <v>40</v>
      </c>
      <c r="E311" s="15" t="s">
        <v>40</v>
      </c>
      <c r="F311" s="15" t="s">
        <v>40</v>
      </c>
      <c r="G311" s="15" t="s">
        <v>40</v>
      </c>
      <c r="H311" s="15" t="s">
        <v>405</v>
      </c>
      <c r="I311" s="15" t="s">
        <v>406</v>
      </c>
      <c r="J311" s="15" t="s">
        <v>40</v>
      </c>
      <c r="K311" s="15" t="s">
        <v>408</v>
      </c>
      <c r="L311" s="15" t="s">
        <v>40</v>
      </c>
      <c r="M311" s="15" t="s">
        <v>409</v>
      </c>
      <c r="N311" s="15" t="s">
        <v>40</v>
      </c>
      <c r="O311" s="15" t="s">
        <v>148</v>
      </c>
      <c r="P311" s="15" t="s">
        <v>121</v>
      </c>
      <c r="Q311" s="15" t="s">
        <v>40</v>
      </c>
      <c r="R311" s="15" t="s">
        <v>40</v>
      </c>
      <c r="S311" s="15" t="s">
        <v>412</v>
      </c>
      <c r="T311" s="15" t="s">
        <v>40</v>
      </c>
      <c r="U311" s="15" t="s">
        <v>40</v>
      </c>
      <c r="V311" s="15" t="s">
        <v>442</v>
      </c>
      <c r="W311" s="15" t="s">
        <v>122</v>
      </c>
      <c r="X311" s="15" t="s">
        <v>40</v>
      </c>
      <c r="Y311" s="15" t="s">
        <v>40</v>
      </c>
      <c r="Z311" s="15" t="s">
        <v>40</v>
      </c>
      <c r="AA311" s="15" t="s">
        <v>123</v>
      </c>
      <c r="AB311" s="15" t="s">
        <v>40</v>
      </c>
      <c r="AC311" s="15" t="s">
        <v>457</v>
      </c>
      <c r="AD311" s="15" t="s">
        <v>40</v>
      </c>
      <c r="AE311" s="15" t="s">
        <v>40</v>
      </c>
      <c r="AF311" s="15" t="s">
        <v>40</v>
      </c>
      <c r="AG311" s="15" t="s">
        <v>40</v>
      </c>
      <c r="AH311" s="15" t="s">
        <v>40</v>
      </c>
      <c r="AI311" s="15" t="s">
        <v>40</v>
      </c>
      <c r="AJ311" s="15" t="s">
        <v>40</v>
      </c>
      <c r="AK311" s="15" t="s">
        <v>40</v>
      </c>
      <c r="AL311" s="15" t="s">
        <v>40</v>
      </c>
      <c r="AM311" s="15" t="s">
        <v>125</v>
      </c>
      <c r="AN311" s="15" t="s">
        <v>40</v>
      </c>
      <c r="AO311" s="15" t="s">
        <v>126</v>
      </c>
      <c r="AP311" s="15" t="s">
        <v>40</v>
      </c>
      <c r="AQ311" s="15" t="s">
        <v>40</v>
      </c>
      <c r="AR311" s="15" t="s">
        <v>40</v>
      </c>
      <c r="AS311" s="15" t="s">
        <v>434</v>
      </c>
      <c r="AT311" s="15" t="s">
        <v>40</v>
      </c>
      <c r="AU311" s="15" t="s">
        <v>40</v>
      </c>
      <c r="AV311" s="15" t="s">
        <v>128</v>
      </c>
      <c r="AW311" s="15" t="s">
        <v>40</v>
      </c>
      <c r="AX311" s="16"/>
    </row>
    <row r="312" spans="1:50" ht="15.75" customHeight="1" x14ac:dyDescent="0.25">
      <c r="A312" s="14" t="s">
        <v>463</v>
      </c>
      <c r="B312" s="15" t="s">
        <v>40</v>
      </c>
      <c r="C312" s="15" t="s">
        <v>40</v>
      </c>
      <c r="D312" s="15" t="s">
        <v>40</v>
      </c>
      <c r="E312" s="15" t="s">
        <v>40</v>
      </c>
      <c r="F312" s="15" t="s">
        <v>40</v>
      </c>
      <c r="G312" s="15" t="s">
        <v>40</v>
      </c>
      <c r="H312" s="15" t="s">
        <v>405</v>
      </c>
      <c r="I312" s="15" t="s">
        <v>406</v>
      </c>
      <c r="J312" s="15" t="s">
        <v>40</v>
      </c>
      <c r="K312" s="15" t="s">
        <v>408</v>
      </c>
      <c r="L312" s="15" t="s">
        <v>40</v>
      </c>
      <c r="M312" s="15" t="s">
        <v>409</v>
      </c>
      <c r="N312" s="15" t="s">
        <v>40</v>
      </c>
      <c r="O312" s="15" t="s">
        <v>148</v>
      </c>
      <c r="P312" s="15" t="s">
        <v>121</v>
      </c>
      <c r="Q312" s="15" t="s">
        <v>40</v>
      </c>
      <c r="R312" s="15" t="s">
        <v>40</v>
      </c>
      <c r="S312" s="15" t="s">
        <v>412</v>
      </c>
      <c r="T312" s="15" t="s">
        <v>40</v>
      </c>
      <c r="U312" s="15" t="s">
        <v>40</v>
      </c>
      <c r="V312" s="15" t="s">
        <v>442</v>
      </c>
      <c r="W312" s="15" t="s">
        <v>122</v>
      </c>
      <c r="X312" s="15" t="s">
        <v>40</v>
      </c>
      <c r="Y312" s="15" t="s">
        <v>40</v>
      </c>
      <c r="Z312" s="15" t="s">
        <v>40</v>
      </c>
      <c r="AA312" s="15" t="s">
        <v>123</v>
      </c>
      <c r="AB312" s="15" t="s">
        <v>40</v>
      </c>
      <c r="AC312" s="15" t="s">
        <v>457</v>
      </c>
      <c r="AD312" s="15" t="s">
        <v>40</v>
      </c>
      <c r="AE312" s="15" t="s">
        <v>40</v>
      </c>
      <c r="AF312" s="15" t="s">
        <v>40</v>
      </c>
      <c r="AG312" s="15" t="s">
        <v>40</v>
      </c>
      <c r="AH312" s="15" t="s">
        <v>40</v>
      </c>
      <c r="AI312" s="15" t="s">
        <v>40</v>
      </c>
      <c r="AJ312" s="15" t="s">
        <v>40</v>
      </c>
      <c r="AK312" s="15" t="s">
        <v>40</v>
      </c>
      <c r="AL312" s="15" t="s">
        <v>40</v>
      </c>
      <c r="AM312" s="15" t="s">
        <v>125</v>
      </c>
      <c r="AN312" s="15" t="s">
        <v>40</v>
      </c>
      <c r="AO312" s="15" t="s">
        <v>126</v>
      </c>
      <c r="AP312" s="15" t="s">
        <v>40</v>
      </c>
      <c r="AQ312" s="15" t="s">
        <v>40</v>
      </c>
      <c r="AR312" s="15" t="s">
        <v>40</v>
      </c>
      <c r="AS312" s="15" t="s">
        <v>434</v>
      </c>
      <c r="AT312" s="15" t="s">
        <v>40</v>
      </c>
      <c r="AU312" s="15" t="s">
        <v>40</v>
      </c>
      <c r="AV312" s="15" t="s">
        <v>128</v>
      </c>
      <c r="AW312" s="15" t="s">
        <v>40</v>
      </c>
      <c r="AX312" s="16"/>
    </row>
    <row r="313" spans="1:50" ht="15.75" customHeight="1" x14ac:dyDescent="0.25">
      <c r="A313" s="14" t="s">
        <v>464</v>
      </c>
      <c r="B313" s="15" t="s">
        <v>40</v>
      </c>
      <c r="C313" s="15" t="s">
        <v>40</v>
      </c>
      <c r="D313" s="15" t="s">
        <v>40</v>
      </c>
      <c r="E313" s="15" t="s">
        <v>40</v>
      </c>
      <c r="F313" s="15" t="s">
        <v>40</v>
      </c>
      <c r="G313" s="15" t="s">
        <v>40</v>
      </c>
      <c r="H313" s="15" t="s">
        <v>405</v>
      </c>
      <c r="I313" s="15" t="s">
        <v>406</v>
      </c>
      <c r="J313" s="15" t="s">
        <v>40</v>
      </c>
      <c r="K313" s="15" t="s">
        <v>408</v>
      </c>
      <c r="L313" s="15" t="s">
        <v>40</v>
      </c>
      <c r="M313" s="15" t="s">
        <v>409</v>
      </c>
      <c r="N313" s="15" t="s">
        <v>40</v>
      </c>
      <c r="O313" s="15" t="s">
        <v>148</v>
      </c>
      <c r="P313" s="15" t="s">
        <v>121</v>
      </c>
      <c r="Q313" s="15" t="s">
        <v>40</v>
      </c>
      <c r="R313" s="15" t="s">
        <v>40</v>
      </c>
      <c r="S313" s="15" t="s">
        <v>412</v>
      </c>
      <c r="T313" s="15" t="s">
        <v>40</v>
      </c>
      <c r="U313" s="15" t="s">
        <v>40</v>
      </c>
      <c r="V313" s="15" t="s">
        <v>442</v>
      </c>
      <c r="W313" s="15" t="s">
        <v>122</v>
      </c>
      <c r="X313" s="15" t="s">
        <v>40</v>
      </c>
      <c r="Y313" s="15" t="s">
        <v>40</v>
      </c>
      <c r="Z313" s="15" t="s">
        <v>40</v>
      </c>
      <c r="AA313" s="15" t="s">
        <v>123</v>
      </c>
      <c r="AB313" s="15" t="s">
        <v>40</v>
      </c>
      <c r="AC313" s="15" t="s">
        <v>457</v>
      </c>
      <c r="AD313" s="15" t="s">
        <v>40</v>
      </c>
      <c r="AE313" s="15" t="s">
        <v>40</v>
      </c>
      <c r="AF313" s="15" t="s">
        <v>40</v>
      </c>
      <c r="AG313" s="15" t="s">
        <v>40</v>
      </c>
      <c r="AH313" s="15" t="s">
        <v>40</v>
      </c>
      <c r="AI313" s="15" t="s">
        <v>40</v>
      </c>
      <c r="AJ313" s="15" t="s">
        <v>40</v>
      </c>
      <c r="AK313" s="15" t="s">
        <v>40</v>
      </c>
      <c r="AL313" s="15" t="s">
        <v>40</v>
      </c>
      <c r="AM313" s="15" t="s">
        <v>125</v>
      </c>
      <c r="AN313" s="15" t="s">
        <v>40</v>
      </c>
      <c r="AO313" s="15" t="s">
        <v>126</v>
      </c>
      <c r="AP313" s="15" t="s">
        <v>40</v>
      </c>
      <c r="AQ313" s="15" t="s">
        <v>40</v>
      </c>
      <c r="AR313" s="15" t="s">
        <v>40</v>
      </c>
      <c r="AS313" s="15" t="s">
        <v>434</v>
      </c>
      <c r="AT313" s="15" t="s">
        <v>40</v>
      </c>
      <c r="AU313" s="15" t="s">
        <v>40</v>
      </c>
      <c r="AV313" s="15" t="s">
        <v>128</v>
      </c>
      <c r="AW313" s="15" t="s">
        <v>40</v>
      </c>
      <c r="AX313" s="16"/>
    </row>
    <row r="314" spans="1:50" ht="15.75" customHeight="1" x14ac:dyDescent="0.25">
      <c r="A314" s="14" t="s">
        <v>465</v>
      </c>
      <c r="B314" s="15" t="s">
        <v>40</v>
      </c>
      <c r="C314" s="15" t="s">
        <v>40</v>
      </c>
      <c r="D314" s="15" t="s">
        <v>40</v>
      </c>
      <c r="E314" s="15" t="s">
        <v>40</v>
      </c>
      <c r="F314" s="15" t="s">
        <v>40</v>
      </c>
      <c r="G314" s="15" t="s">
        <v>40</v>
      </c>
      <c r="H314" s="15" t="s">
        <v>405</v>
      </c>
      <c r="I314" s="15" t="s">
        <v>406</v>
      </c>
      <c r="J314" s="15" t="s">
        <v>40</v>
      </c>
      <c r="K314" s="15" t="s">
        <v>408</v>
      </c>
      <c r="L314" s="15" t="s">
        <v>40</v>
      </c>
      <c r="M314" s="15" t="s">
        <v>409</v>
      </c>
      <c r="N314" s="15" t="s">
        <v>40</v>
      </c>
      <c r="O314" s="15" t="s">
        <v>148</v>
      </c>
      <c r="P314" s="15" t="s">
        <v>121</v>
      </c>
      <c r="Q314" s="15" t="s">
        <v>40</v>
      </c>
      <c r="R314" s="15" t="s">
        <v>40</v>
      </c>
      <c r="S314" s="15" t="s">
        <v>412</v>
      </c>
      <c r="T314" s="15" t="s">
        <v>40</v>
      </c>
      <c r="U314" s="15" t="s">
        <v>40</v>
      </c>
      <c r="V314" s="15" t="s">
        <v>442</v>
      </c>
      <c r="W314" s="15" t="s">
        <v>122</v>
      </c>
      <c r="X314" s="15" t="s">
        <v>40</v>
      </c>
      <c r="Y314" s="15" t="s">
        <v>40</v>
      </c>
      <c r="Z314" s="15" t="s">
        <v>40</v>
      </c>
      <c r="AA314" s="15" t="s">
        <v>123</v>
      </c>
      <c r="AB314" s="15" t="s">
        <v>40</v>
      </c>
      <c r="AC314" s="15" t="s">
        <v>457</v>
      </c>
      <c r="AD314" s="15" t="s">
        <v>40</v>
      </c>
      <c r="AE314" s="15" t="s">
        <v>40</v>
      </c>
      <c r="AF314" s="15" t="s">
        <v>40</v>
      </c>
      <c r="AG314" s="15" t="s">
        <v>40</v>
      </c>
      <c r="AH314" s="15" t="s">
        <v>40</v>
      </c>
      <c r="AI314" s="15" t="s">
        <v>40</v>
      </c>
      <c r="AJ314" s="15" t="s">
        <v>40</v>
      </c>
      <c r="AK314" s="15" t="s">
        <v>40</v>
      </c>
      <c r="AL314" s="15" t="s">
        <v>40</v>
      </c>
      <c r="AM314" s="15" t="s">
        <v>125</v>
      </c>
      <c r="AN314" s="15" t="s">
        <v>40</v>
      </c>
      <c r="AO314" s="15" t="s">
        <v>126</v>
      </c>
      <c r="AP314" s="15" t="s">
        <v>40</v>
      </c>
      <c r="AQ314" s="15" t="s">
        <v>40</v>
      </c>
      <c r="AR314" s="15" t="s">
        <v>40</v>
      </c>
      <c r="AS314" s="15" t="s">
        <v>434</v>
      </c>
      <c r="AT314" s="15" t="s">
        <v>40</v>
      </c>
      <c r="AU314" s="15" t="s">
        <v>40</v>
      </c>
      <c r="AV314" s="15" t="s">
        <v>128</v>
      </c>
      <c r="AW314" s="15" t="s">
        <v>40</v>
      </c>
      <c r="AX314" s="16"/>
    </row>
    <row r="315" spans="1:50" ht="15.75" customHeight="1" x14ac:dyDescent="0.25">
      <c r="A315" s="14" t="s">
        <v>466</v>
      </c>
      <c r="B315" s="15" t="s">
        <v>40</v>
      </c>
      <c r="C315" s="15" t="s">
        <v>40</v>
      </c>
      <c r="D315" s="15" t="s">
        <v>40</v>
      </c>
      <c r="E315" s="15" t="s">
        <v>40</v>
      </c>
      <c r="F315" s="15" t="s">
        <v>40</v>
      </c>
      <c r="G315" s="15" t="s">
        <v>40</v>
      </c>
      <c r="H315" s="15" t="s">
        <v>40</v>
      </c>
      <c r="I315" s="15" t="s">
        <v>40</v>
      </c>
      <c r="J315" s="15" t="s">
        <v>40</v>
      </c>
      <c r="K315" s="15" t="s">
        <v>40</v>
      </c>
      <c r="L315" s="15" t="s">
        <v>40</v>
      </c>
      <c r="M315" s="15" t="s">
        <v>40</v>
      </c>
      <c r="N315" s="15" t="s">
        <v>40</v>
      </c>
      <c r="O315" s="15" t="s">
        <v>40</v>
      </c>
      <c r="P315" s="15" t="s">
        <v>40</v>
      </c>
      <c r="Q315" s="15" t="s">
        <v>40</v>
      </c>
      <c r="R315" s="15" t="s">
        <v>40</v>
      </c>
      <c r="S315" s="15" t="s">
        <v>40</v>
      </c>
      <c r="T315" s="15" t="s">
        <v>40</v>
      </c>
      <c r="U315" s="15" t="s">
        <v>40</v>
      </c>
      <c r="V315" s="15" t="s">
        <v>40</v>
      </c>
      <c r="W315" s="15" t="s">
        <v>40</v>
      </c>
      <c r="X315" s="15" t="s">
        <v>40</v>
      </c>
      <c r="Y315" s="15" t="s">
        <v>40</v>
      </c>
      <c r="Z315" s="15" t="s">
        <v>40</v>
      </c>
      <c r="AA315" s="15" t="s">
        <v>40</v>
      </c>
      <c r="AB315" s="15" t="s">
        <v>40</v>
      </c>
      <c r="AC315" s="15" t="s">
        <v>40</v>
      </c>
      <c r="AD315" s="15" t="s">
        <v>40</v>
      </c>
      <c r="AE315" s="15" t="s">
        <v>40</v>
      </c>
      <c r="AF315" s="15" t="s">
        <v>40</v>
      </c>
      <c r="AG315" s="15" t="s">
        <v>40</v>
      </c>
      <c r="AH315" s="15" t="s">
        <v>40</v>
      </c>
      <c r="AI315" s="15" t="s">
        <v>40</v>
      </c>
      <c r="AJ315" s="15" t="s">
        <v>40</v>
      </c>
      <c r="AK315" s="15" t="s">
        <v>124</v>
      </c>
      <c r="AL315" s="15" t="s">
        <v>40</v>
      </c>
      <c r="AM315" s="15" t="s">
        <v>40</v>
      </c>
      <c r="AN315" s="15" t="s">
        <v>40</v>
      </c>
      <c r="AO315" s="15" t="s">
        <v>40</v>
      </c>
      <c r="AP315" s="15" t="s">
        <v>40</v>
      </c>
      <c r="AQ315" s="15" t="s">
        <v>40</v>
      </c>
      <c r="AR315" s="15" t="s">
        <v>40</v>
      </c>
      <c r="AS315" s="15" t="s">
        <v>40</v>
      </c>
      <c r="AT315" s="15" t="s">
        <v>40</v>
      </c>
      <c r="AU315" s="15" t="s">
        <v>127</v>
      </c>
      <c r="AV315" s="15" t="s">
        <v>128</v>
      </c>
      <c r="AW315" s="15" t="s">
        <v>40</v>
      </c>
      <c r="AX315" s="16"/>
    </row>
    <row r="316" spans="1:50" ht="15.75" customHeight="1" x14ac:dyDescent="0.25">
      <c r="A316" s="14" t="s">
        <v>467</v>
      </c>
      <c r="B316" s="15" t="s">
        <v>40</v>
      </c>
      <c r="C316" s="15" t="s">
        <v>40</v>
      </c>
      <c r="D316" s="15" t="s">
        <v>40</v>
      </c>
      <c r="E316" s="15" t="s">
        <v>40</v>
      </c>
      <c r="F316" s="15" t="s">
        <v>40</v>
      </c>
      <c r="G316" s="15" t="s">
        <v>40</v>
      </c>
      <c r="H316" s="15" t="s">
        <v>40</v>
      </c>
      <c r="I316" s="15" t="s">
        <v>40</v>
      </c>
      <c r="J316" s="15" t="s">
        <v>40</v>
      </c>
      <c r="K316" s="15" t="s">
        <v>40</v>
      </c>
      <c r="L316" s="15" t="s">
        <v>40</v>
      </c>
      <c r="M316" s="15" t="s">
        <v>40</v>
      </c>
      <c r="N316" s="15" t="s">
        <v>40</v>
      </c>
      <c r="O316" s="15" t="s">
        <v>40</v>
      </c>
      <c r="P316" s="15" t="s">
        <v>40</v>
      </c>
      <c r="Q316" s="15" t="s">
        <v>40</v>
      </c>
      <c r="R316" s="15" t="s">
        <v>40</v>
      </c>
      <c r="S316" s="15" t="s">
        <v>40</v>
      </c>
      <c r="T316" s="15" t="s">
        <v>40</v>
      </c>
      <c r="U316" s="15" t="s">
        <v>40</v>
      </c>
      <c r="V316" s="15" t="s">
        <v>40</v>
      </c>
      <c r="W316" s="15" t="s">
        <v>40</v>
      </c>
      <c r="X316" s="15" t="s">
        <v>40</v>
      </c>
      <c r="Y316" s="15" t="s">
        <v>40</v>
      </c>
      <c r="Z316" s="15" t="s">
        <v>40</v>
      </c>
      <c r="AA316" s="15" t="s">
        <v>40</v>
      </c>
      <c r="AB316" s="15" t="s">
        <v>40</v>
      </c>
      <c r="AC316" s="15" t="s">
        <v>40</v>
      </c>
      <c r="AD316" s="15" t="s">
        <v>40</v>
      </c>
      <c r="AE316" s="15" t="s">
        <v>40</v>
      </c>
      <c r="AF316" s="15" t="s">
        <v>40</v>
      </c>
      <c r="AG316" s="15" t="s">
        <v>40</v>
      </c>
      <c r="AH316" s="15" t="s">
        <v>40</v>
      </c>
      <c r="AI316" s="15" t="s">
        <v>40</v>
      </c>
      <c r="AJ316" s="15" t="s">
        <v>40</v>
      </c>
      <c r="AK316" s="15" t="s">
        <v>124</v>
      </c>
      <c r="AL316" s="15" t="s">
        <v>40</v>
      </c>
      <c r="AM316" s="15" t="s">
        <v>40</v>
      </c>
      <c r="AN316" s="15" t="s">
        <v>40</v>
      </c>
      <c r="AO316" s="15" t="s">
        <v>40</v>
      </c>
      <c r="AP316" s="15" t="s">
        <v>40</v>
      </c>
      <c r="AQ316" s="15" t="s">
        <v>40</v>
      </c>
      <c r="AR316" s="15" t="s">
        <v>40</v>
      </c>
      <c r="AS316" s="15" t="s">
        <v>40</v>
      </c>
      <c r="AT316" s="15" t="s">
        <v>40</v>
      </c>
      <c r="AU316" s="15" t="s">
        <v>127</v>
      </c>
      <c r="AV316" s="15" t="s">
        <v>128</v>
      </c>
      <c r="AW316" s="15" t="s">
        <v>40</v>
      </c>
      <c r="AX316" s="16"/>
    </row>
    <row r="317" spans="1:50" ht="15.75" customHeight="1" x14ac:dyDescent="0.25">
      <c r="A317" s="14" t="s">
        <v>468</v>
      </c>
      <c r="B317" s="15" t="s">
        <v>40</v>
      </c>
      <c r="C317" s="15" t="s">
        <v>40</v>
      </c>
      <c r="D317" s="15" t="s">
        <v>40</v>
      </c>
      <c r="E317" s="15" t="s">
        <v>40</v>
      </c>
      <c r="F317" s="15" t="s">
        <v>40</v>
      </c>
      <c r="G317" s="15" t="s">
        <v>40</v>
      </c>
      <c r="H317" s="15" t="s">
        <v>40</v>
      </c>
      <c r="I317" s="15" t="s">
        <v>40</v>
      </c>
      <c r="J317" s="15" t="s">
        <v>40</v>
      </c>
      <c r="K317" s="15" t="s">
        <v>40</v>
      </c>
      <c r="L317" s="15" t="s">
        <v>40</v>
      </c>
      <c r="M317" s="15" t="s">
        <v>40</v>
      </c>
      <c r="N317" s="15" t="s">
        <v>40</v>
      </c>
      <c r="O317" s="15" t="s">
        <v>40</v>
      </c>
      <c r="P317" s="15" t="s">
        <v>40</v>
      </c>
      <c r="Q317" s="15" t="s">
        <v>40</v>
      </c>
      <c r="R317" s="15" t="s">
        <v>40</v>
      </c>
      <c r="S317" s="15" t="s">
        <v>40</v>
      </c>
      <c r="T317" s="15" t="s">
        <v>40</v>
      </c>
      <c r="U317" s="15" t="s">
        <v>40</v>
      </c>
      <c r="V317" s="15" t="s">
        <v>40</v>
      </c>
      <c r="W317" s="15" t="s">
        <v>40</v>
      </c>
      <c r="X317" s="15" t="s">
        <v>40</v>
      </c>
      <c r="Y317" s="15" t="s">
        <v>40</v>
      </c>
      <c r="Z317" s="15" t="s">
        <v>40</v>
      </c>
      <c r="AA317" s="15" t="s">
        <v>40</v>
      </c>
      <c r="AB317" s="15" t="s">
        <v>40</v>
      </c>
      <c r="AC317" s="15" t="s">
        <v>40</v>
      </c>
      <c r="AD317" s="15" t="s">
        <v>40</v>
      </c>
      <c r="AE317" s="15" t="s">
        <v>40</v>
      </c>
      <c r="AF317" s="15" t="s">
        <v>40</v>
      </c>
      <c r="AG317" s="15" t="s">
        <v>40</v>
      </c>
      <c r="AH317" s="15" t="s">
        <v>40</v>
      </c>
      <c r="AI317" s="15" t="s">
        <v>40</v>
      </c>
      <c r="AJ317" s="15" t="s">
        <v>40</v>
      </c>
      <c r="AK317" s="15" t="s">
        <v>40</v>
      </c>
      <c r="AL317" s="15" t="s">
        <v>40</v>
      </c>
      <c r="AM317" s="15" t="s">
        <v>40</v>
      </c>
      <c r="AN317" s="15" t="s">
        <v>40</v>
      </c>
      <c r="AO317" s="15" t="s">
        <v>40</v>
      </c>
      <c r="AP317" s="15" t="s">
        <v>40</v>
      </c>
      <c r="AQ317" s="15" t="s">
        <v>40</v>
      </c>
      <c r="AR317" s="15" t="s">
        <v>40</v>
      </c>
      <c r="AS317" s="15" t="s">
        <v>40</v>
      </c>
      <c r="AT317" s="15" t="s">
        <v>40</v>
      </c>
      <c r="AU317" s="15" t="s">
        <v>40</v>
      </c>
      <c r="AV317" s="15" t="s">
        <v>128</v>
      </c>
      <c r="AW317" s="15" t="s">
        <v>40</v>
      </c>
      <c r="AX317" s="16"/>
    </row>
    <row r="318" spans="1:50" ht="15.75" customHeight="1" x14ac:dyDescent="0.25">
      <c r="A318" s="14" t="s">
        <v>469</v>
      </c>
      <c r="B318" s="15" t="s">
        <v>40</v>
      </c>
      <c r="C318" s="15" t="s">
        <v>40</v>
      </c>
      <c r="D318" s="15" t="s">
        <v>40</v>
      </c>
      <c r="E318" s="15" t="s">
        <v>40</v>
      </c>
      <c r="F318" s="15" t="s">
        <v>40</v>
      </c>
      <c r="G318" s="15" t="s">
        <v>40</v>
      </c>
      <c r="H318" s="15" t="s">
        <v>40</v>
      </c>
      <c r="I318" s="15" t="s">
        <v>40</v>
      </c>
      <c r="J318" s="15" t="s">
        <v>40</v>
      </c>
      <c r="K318" s="15" t="s">
        <v>40</v>
      </c>
      <c r="L318" s="15" t="s">
        <v>40</v>
      </c>
      <c r="M318" s="15" t="s">
        <v>40</v>
      </c>
      <c r="N318" s="15" t="s">
        <v>40</v>
      </c>
      <c r="O318" s="15" t="s">
        <v>40</v>
      </c>
      <c r="P318" s="15" t="s">
        <v>40</v>
      </c>
      <c r="Q318" s="15" t="s">
        <v>40</v>
      </c>
      <c r="R318" s="15" t="s">
        <v>40</v>
      </c>
      <c r="S318" s="15" t="s">
        <v>40</v>
      </c>
      <c r="T318" s="15" t="s">
        <v>40</v>
      </c>
      <c r="U318" s="15" t="s">
        <v>40</v>
      </c>
      <c r="V318" s="15" t="s">
        <v>40</v>
      </c>
      <c r="W318" s="15" t="s">
        <v>40</v>
      </c>
      <c r="X318" s="15" t="s">
        <v>40</v>
      </c>
      <c r="Y318" s="15" t="s">
        <v>40</v>
      </c>
      <c r="Z318" s="15" t="s">
        <v>40</v>
      </c>
      <c r="AA318" s="15" t="s">
        <v>40</v>
      </c>
      <c r="AB318" s="15" t="s">
        <v>40</v>
      </c>
      <c r="AC318" s="15" t="s">
        <v>40</v>
      </c>
      <c r="AD318" s="15" t="s">
        <v>40</v>
      </c>
      <c r="AE318" s="15" t="s">
        <v>40</v>
      </c>
      <c r="AF318" s="15" t="s">
        <v>40</v>
      </c>
      <c r="AG318" s="15" t="s">
        <v>40</v>
      </c>
      <c r="AH318" s="15" t="s">
        <v>40</v>
      </c>
      <c r="AI318" s="15" t="s">
        <v>40</v>
      </c>
      <c r="AJ318" s="15" t="s">
        <v>40</v>
      </c>
      <c r="AK318" s="15" t="s">
        <v>124</v>
      </c>
      <c r="AL318" s="15" t="s">
        <v>40</v>
      </c>
      <c r="AM318" s="15" t="s">
        <v>40</v>
      </c>
      <c r="AN318" s="15" t="s">
        <v>40</v>
      </c>
      <c r="AO318" s="15" t="s">
        <v>40</v>
      </c>
      <c r="AP318" s="15" t="s">
        <v>40</v>
      </c>
      <c r="AQ318" s="15" t="s">
        <v>40</v>
      </c>
      <c r="AR318" s="15" t="s">
        <v>40</v>
      </c>
      <c r="AS318" s="15" t="s">
        <v>40</v>
      </c>
      <c r="AT318" s="15" t="s">
        <v>40</v>
      </c>
      <c r="AU318" s="15" t="s">
        <v>127</v>
      </c>
      <c r="AV318" s="15" t="s">
        <v>128</v>
      </c>
      <c r="AW318" s="15" t="s">
        <v>40</v>
      </c>
      <c r="AX318" s="16"/>
    </row>
    <row r="319" spans="1:50" ht="15.75" customHeight="1" x14ac:dyDescent="0.25">
      <c r="A319" s="14" t="s">
        <v>470</v>
      </c>
      <c r="B319" s="15" t="s">
        <v>40</v>
      </c>
      <c r="C319" s="15" t="s">
        <v>40</v>
      </c>
      <c r="D319" s="15" t="s">
        <v>40</v>
      </c>
      <c r="E319" s="15" t="s">
        <v>40</v>
      </c>
      <c r="F319" s="15" t="s">
        <v>40</v>
      </c>
      <c r="G319" s="15" t="s">
        <v>40</v>
      </c>
      <c r="H319" s="15" t="s">
        <v>40</v>
      </c>
      <c r="I319" s="15" t="s">
        <v>40</v>
      </c>
      <c r="J319" s="15" t="s">
        <v>40</v>
      </c>
      <c r="K319" s="15" t="s">
        <v>40</v>
      </c>
      <c r="L319" s="15" t="s">
        <v>40</v>
      </c>
      <c r="M319" s="15" t="s">
        <v>40</v>
      </c>
      <c r="N319" s="15" t="s">
        <v>40</v>
      </c>
      <c r="O319" s="15" t="s">
        <v>40</v>
      </c>
      <c r="P319" s="15" t="s">
        <v>40</v>
      </c>
      <c r="Q319" s="15" t="s">
        <v>40</v>
      </c>
      <c r="R319" s="15" t="s">
        <v>40</v>
      </c>
      <c r="S319" s="15" t="s">
        <v>40</v>
      </c>
      <c r="T319" s="15" t="s">
        <v>40</v>
      </c>
      <c r="U319" s="15" t="s">
        <v>40</v>
      </c>
      <c r="V319" s="15" t="s">
        <v>40</v>
      </c>
      <c r="W319" s="15" t="s">
        <v>40</v>
      </c>
      <c r="X319" s="15" t="s">
        <v>40</v>
      </c>
      <c r="Y319" s="15" t="s">
        <v>40</v>
      </c>
      <c r="Z319" s="15" t="s">
        <v>40</v>
      </c>
      <c r="AA319" s="15" t="s">
        <v>40</v>
      </c>
      <c r="AB319" s="15" t="s">
        <v>40</v>
      </c>
      <c r="AC319" s="15" t="s">
        <v>40</v>
      </c>
      <c r="AD319" s="15" t="s">
        <v>40</v>
      </c>
      <c r="AE319" s="15" t="s">
        <v>40</v>
      </c>
      <c r="AF319" s="15" t="s">
        <v>40</v>
      </c>
      <c r="AG319" s="15" t="s">
        <v>40</v>
      </c>
      <c r="AH319" s="15" t="s">
        <v>40</v>
      </c>
      <c r="AI319" s="15" t="s">
        <v>40</v>
      </c>
      <c r="AJ319" s="15" t="s">
        <v>40</v>
      </c>
      <c r="AK319" s="15" t="s">
        <v>124</v>
      </c>
      <c r="AL319" s="15" t="s">
        <v>40</v>
      </c>
      <c r="AM319" s="15" t="s">
        <v>40</v>
      </c>
      <c r="AN319" s="15" t="s">
        <v>40</v>
      </c>
      <c r="AO319" s="15" t="s">
        <v>40</v>
      </c>
      <c r="AP319" s="15" t="s">
        <v>40</v>
      </c>
      <c r="AQ319" s="15" t="s">
        <v>40</v>
      </c>
      <c r="AR319" s="15" t="s">
        <v>40</v>
      </c>
      <c r="AS319" s="15" t="s">
        <v>40</v>
      </c>
      <c r="AT319" s="15" t="s">
        <v>40</v>
      </c>
      <c r="AU319" s="15" t="s">
        <v>40</v>
      </c>
      <c r="AV319" s="15" t="s">
        <v>128</v>
      </c>
      <c r="AW319" s="15" t="s">
        <v>40</v>
      </c>
      <c r="AX319" s="16"/>
    </row>
    <row r="320" spans="1:50" ht="15.75" customHeight="1" x14ac:dyDescent="0.25">
      <c r="A320" s="14" t="s">
        <v>471</v>
      </c>
      <c r="B320" s="15" t="s">
        <v>40</v>
      </c>
      <c r="C320" s="15" t="s">
        <v>40</v>
      </c>
      <c r="D320" s="15" t="s">
        <v>40</v>
      </c>
      <c r="E320" s="15" t="s">
        <v>40</v>
      </c>
      <c r="F320" s="15" t="s">
        <v>40</v>
      </c>
      <c r="G320" s="15" t="s">
        <v>40</v>
      </c>
      <c r="H320" s="15" t="s">
        <v>40</v>
      </c>
      <c r="I320" s="15" t="s">
        <v>40</v>
      </c>
      <c r="J320" s="15" t="s">
        <v>40</v>
      </c>
      <c r="K320" s="15" t="s">
        <v>40</v>
      </c>
      <c r="L320" s="15" t="s">
        <v>40</v>
      </c>
      <c r="M320" s="15" t="s">
        <v>40</v>
      </c>
      <c r="N320" s="15" t="s">
        <v>40</v>
      </c>
      <c r="O320" s="15" t="s">
        <v>40</v>
      </c>
      <c r="P320" s="15" t="s">
        <v>40</v>
      </c>
      <c r="Q320" s="15" t="s">
        <v>40</v>
      </c>
      <c r="R320" s="15" t="s">
        <v>40</v>
      </c>
      <c r="S320" s="15" t="s">
        <v>40</v>
      </c>
      <c r="T320" s="15" t="s">
        <v>40</v>
      </c>
      <c r="U320" s="15" t="s">
        <v>40</v>
      </c>
      <c r="V320" s="15" t="s">
        <v>40</v>
      </c>
      <c r="W320" s="15" t="s">
        <v>40</v>
      </c>
      <c r="X320" s="15" t="s">
        <v>40</v>
      </c>
      <c r="Y320" s="15" t="s">
        <v>40</v>
      </c>
      <c r="Z320" s="15" t="s">
        <v>40</v>
      </c>
      <c r="AA320" s="15" t="s">
        <v>40</v>
      </c>
      <c r="AB320" s="15" t="s">
        <v>40</v>
      </c>
      <c r="AC320" s="15" t="s">
        <v>40</v>
      </c>
      <c r="AD320" s="15" t="s">
        <v>40</v>
      </c>
      <c r="AE320" s="15" t="s">
        <v>40</v>
      </c>
      <c r="AF320" s="15" t="s">
        <v>40</v>
      </c>
      <c r="AG320" s="15" t="s">
        <v>40</v>
      </c>
      <c r="AH320" s="15" t="s">
        <v>40</v>
      </c>
      <c r="AI320" s="15" t="s">
        <v>40</v>
      </c>
      <c r="AJ320" s="15" t="s">
        <v>40</v>
      </c>
      <c r="AK320" s="15" t="s">
        <v>124</v>
      </c>
      <c r="AL320" s="15" t="s">
        <v>40</v>
      </c>
      <c r="AM320" s="15" t="s">
        <v>40</v>
      </c>
      <c r="AN320" s="15" t="s">
        <v>40</v>
      </c>
      <c r="AO320" s="15" t="s">
        <v>40</v>
      </c>
      <c r="AP320" s="15" t="s">
        <v>40</v>
      </c>
      <c r="AQ320" s="15" t="s">
        <v>40</v>
      </c>
      <c r="AR320" s="15" t="s">
        <v>40</v>
      </c>
      <c r="AS320" s="15" t="s">
        <v>40</v>
      </c>
      <c r="AT320" s="15" t="s">
        <v>40</v>
      </c>
      <c r="AU320" s="15" t="s">
        <v>127</v>
      </c>
      <c r="AV320" s="15" t="s">
        <v>128</v>
      </c>
      <c r="AW320" s="15" t="s">
        <v>40</v>
      </c>
      <c r="AX320" s="16"/>
    </row>
    <row r="321" spans="1:50" ht="15.75" customHeight="1" x14ac:dyDescent="0.25">
      <c r="A321" s="14" t="s">
        <v>472</v>
      </c>
      <c r="B321" s="15" t="s">
        <v>40</v>
      </c>
      <c r="C321" s="15" t="s">
        <v>40</v>
      </c>
      <c r="D321" s="15" t="s">
        <v>40</v>
      </c>
      <c r="E321" s="15" t="s">
        <v>40</v>
      </c>
      <c r="F321" s="15" t="s">
        <v>40</v>
      </c>
      <c r="G321" s="15" t="s">
        <v>40</v>
      </c>
      <c r="H321" s="15" t="s">
        <v>40</v>
      </c>
      <c r="I321" s="15" t="s">
        <v>40</v>
      </c>
      <c r="J321" s="15" t="s">
        <v>40</v>
      </c>
      <c r="K321" s="15" t="s">
        <v>40</v>
      </c>
      <c r="L321" s="15" t="s">
        <v>40</v>
      </c>
      <c r="M321" s="15" t="s">
        <v>40</v>
      </c>
      <c r="N321" s="15" t="s">
        <v>40</v>
      </c>
      <c r="O321" s="15" t="s">
        <v>40</v>
      </c>
      <c r="P321" s="15" t="s">
        <v>40</v>
      </c>
      <c r="Q321" s="15" t="s">
        <v>40</v>
      </c>
      <c r="R321" s="15" t="s">
        <v>40</v>
      </c>
      <c r="S321" s="15" t="s">
        <v>40</v>
      </c>
      <c r="T321" s="15" t="s">
        <v>40</v>
      </c>
      <c r="U321" s="15" t="s">
        <v>40</v>
      </c>
      <c r="V321" s="15" t="s">
        <v>40</v>
      </c>
      <c r="W321" s="15" t="s">
        <v>40</v>
      </c>
      <c r="X321" s="15" t="s">
        <v>40</v>
      </c>
      <c r="Y321" s="15" t="s">
        <v>40</v>
      </c>
      <c r="Z321" s="15" t="s">
        <v>40</v>
      </c>
      <c r="AA321" s="15" t="s">
        <v>40</v>
      </c>
      <c r="AB321" s="15" t="s">
        <v>40</v>
      </c>
      <c r="AC321" s="15" t="s">
        <v>40</v>
      </c>
      <c r="AD321" s="15" t="s">
        <v>40</v>
      </c>
      <c r="AE321" s="15" t="s">
        <v>40</v>
      </c>
      <c r="AF321" s="15" t="s">
        <v>40</v>
      </c>
      <c r="AG321" s="15" t="s">
        <v>40</v>
      </c>
      <c r="AH321" s="15" t="s">
        <v>40</v>
      </c>
      <c r="AI321" s="15" t="s">
        <v>40</v>
      </c>
      <c r="AJ321" s="15" t="s">
        <v>40</v>
      </c>
      <c r="AK321" s="15" t="s">
        <v>124</v>
      </c>
      <c r="AL321" s="15" t="s">
        <v>40</v>
      </c>
      <c r="AM321" s="15" t="s">
        <v>40</v>
      </c>
      <c r="AN321" s="15" t="s">
        <v>40</v>
      </c>
      <c r="AO321" s="15" t="s">
        <v>40</v>
      </c>
      <c r="AP321" s="15" t="s">
        <v>40</v>
      </c>
      <c r="AQ321" s="15" t="s">
        <v>40</v>
      </c>
      <c r="AR321" s="15" t="s">
        <v>40</v>
      </c>
      <c r="AS321" s="15" t="s">
        <v>40</v>
      </c>
      <c r="AT321" s="15" t="s">
        <v>40</v>
      </c>
      <c r="AU321" s="15" t="s">
        <v>40</v>
      </c>
      <c r="AV321" s="15" t="s">
        <v>128</v>
      </c>
      <c r="AW321" s="15" t="s">
        <v>40</v>
      </c>
      <c r="AX321" s="16"/>
    </row>
    <row r="322" spans="1:50" ht="15.75" customHeight="1" x14ac:dyDescent="0.25">
      <c r="A322" s="14" t="s">
        <v>473</v>
      </c>
      <c r="B322" s="15" t="s">
        <v>40</v>
      </c>
      <c r="C322" s="15" t="s">
        <v>40</v>
      </c>
      <c r="D322" s="15" t="s">
        <v>40</v>
      </c>
      <c r="E322" s="15" t="s">
        <v>40</v>
      </c>
      <c r="F322" s="15" t="s">
        <v>40</v>
      </c>
      <c r="G322" s="15" t="s">
        <v>40</v>
      </c>
      <c r="H322" s="15" t="s">
        <v>40</v>
      </c>
      <c r="I322" s="15" t="s">
        <v>40</v>
      </c>
      <c r="J322" s="15" t="s">
        <v>40</v>
      </c>
      <c r="K322" s="15" t="s">
        <v>40</v>
      </c>
      <c r="L322" s="15" t="s">
        <v>40</v>
      </c>
      <c r="M322" s="15" t="s">
        <v>40</v>
      </c>
      <c r="N322" s="15" t="s">
        <v>40</v>
      </c>
      <c r="O322" s="15" t="s">
        <v>40</v>
      </c>
      <c r="P322" s="15" t="s">
        <v>40</v>
      </c>
      <c r="Q322" s="15" t="s">
        <v>40</v>
      </c>
      <c r="R322" s="15" t="s">
        <v>40</v>
      </c>
      <c r="S322" s="15" t="s">
        <v>40</v>
      </c>
      <c r="T322" s="15" t="s">
        <v>40</v>
      </c>
      <c r="U322" s="15" t="s">
        <v>40</v>
      </c>
      <c r="V322" s="15" t="s">
        <v>40</v>
      </c>
      <c r="W322" s="15" t="s">
        <v>40</v>
      </c>
      <c r="X322" s="15" t="s">
        <v>40</v>
      </c>
      <c r="Y322" s="15" t="s">
        <v>40</v>
      </c>
      <c r="Z322" s="15" t="s">
        <v>40</v>
      </c>
      <c r="AA322" s="15" t="s">
        <v>40</v>
      </c>
      <c r="AB322" s="15" t="s">
        <v>40</v>
      </c>
      <c r="AC322" s="15" t="s">
        <v>40</v>
      </c>
      <c r="AD322" s="15" t="s">
        <v>40</v>
      </c>
      <c r="AE322" s="15" t="s">
        <v>40</v>
      </c>
      <c r="AF322" s="15" t="s">
        <v>40</v>
      </c>
      <c r="AG322" s="15" t="s">
        <v>40</v>
      </c>
      <c r="AH322" s="15" t="s">
        <v>40</v>
      </c>
      <c r="AI322" s="15" t="s">
        <v>40</v>
      </c>
      <c r="AJ322" s="15" t="s">
        <v>40</v>
      </c>
      <c r="AK322" s="15" t="s">
        <v>40</v>
      </c>
      <c r="AL322" s="15" t="s">
        <v>40</v>
      </c>
      <c r="AM322" s="15" t="s">
        <v>40</v>
      </c>
      <c r="AN322" s="15" t="s">
        <v>40</v>
      </c>
      <c r="AO322" s="15" t="s">
        <v>40</v>
      </c>
      <c r="AP322" s="15" t="s">
        <v>40</v>
      </c>
      <c r="AQ322" s="15" t="s">
        <v>40</v>
      </c>
      <c r="AR322" s="15" t="s">
        <v>40</v>
      </c>
      <c r="AS322" s="15" t="s">
        <v>40</v>
      </c>
      <c r="AT322" s="15" t="s">
        <v>40</v>
      </c>
      <c r="AU322" s="15" t="s">
        <v>127</v>
      </c>
      <c r="AV322" s="15" t="s">
        <v>128</v>
      </c>
      <c r="AW322" s="15" t="s">
        <v>40</v>
      </c>
      <c r="AX322" s="16"/>
    </row>
    <row r="323" spans="1:50" ht="15.75" customHeight="1" x14ac:dyDescent="0.25">
      <c r="A323" s="14" t="s">
        <v>474</v>
      </c>
      <c r="B323" s="15" t="s">
        <v>40</v>
      </c>
      <c r="C323" s="15" t="s">
        <v>40</v>
      </c>
      <c r="D323" s="15" t="s">
        <v>40</v>
      </c>
      <c r="E323" s="15" t="s">
        <v>40</v>
      </c>
      <c r="F323" s="15" t="s">
        <v>40</v>
      </c>
      <c r="G323" s="15" t="s">
        <v>40</v>
      </c>
      <c r="H323" s="15" t="s">
        <v>40</v>
      </c>
      <c r="I323" s="15" t="s">
        <v>40</v>
      </c>
      <c r="J323" s="15" t="s">
        <v>40</v>
      </c>
      <c r="K323" s="15" t="s">
        <v>40</v>
      </c>
      <c r="L323" s="15" t="s">
        <v>40</v>
      </c>
      <c r="M323" s="15" t="s">
        <v>40</v>
      </c>
      <c r="N323" s="15" t="s">
        <v>40</v>
      </c>
      <c r="O323" s="15" t="s">
        <v>40</v>
      </c>
      <c r="P323" s="15" t="s">
        <v>40</v>
      </c>
      <c r="Q323" s="15" t="s">
        <v>40</v>
      </c>
      <c r="R323" s="15" t="s">
        <v>40</v>
      </c>
      <c r="S323" s="15" t="s">
        <v>40</v>
      </c>
      <c r="T323" s="15" t="s">
        <v>40</v>
      </c>
      <c r="U323" s="15" t="s">
        <v>40</v>
      </c>
      <c r="V323" s="15" t="s">
        <v>40</v>
      </c>
      <c r="W323" s="15" t="s">
        <v>40</v>
      </c>
      <c r="X323" s="15" t="s">
        <v>40</v>
      </c>
      <c r="Y323" s="15" t="s">
        <v>40</v>
      </c>
      <c r="Z323" s="15" t="s">
        <v>40</v>
      </c>
      <c r="AA323" s="15" t="s">
        <v>40</v>
      </c>
      <c r="AB323" s="15" t="s">
        <v>40</v>
      </c>
      <c r="AC323" s="15" t="s">
        <v>40</v>
      </c>
      <c r="AD323" s="15" t="s">
        <v>40</v>
      </c>
      <c r="AE323" s="15" t="s">
        <v>40</v>
      </c>
      <c r="AF323" s="15" t="s">
        <v>40</v>
      </c>
      <c r="AG323" s="15" t="s">
        <v>40</v>
      </c>
      <c r="AH323" s="15" t="s">
        <v>40</v>
      </c>
      <c r="AI323" s="15" t="s">
        <v>40</v>
      </c>
      <c r="AJ323" s="15" t="s">
        <v>40</v>
      </c>
      <c r="AK323" s="15" t="s">
        <v>124</v>
      </c>
      <c r="AL323" s="15" t="s">
        <v>40</v>
      </c>
      <c r="AM323" s="15" t="s">
        <v>40</v>
      </c>
      <c r="AN323" s="15" t="s">
        <v>40</v>
      </c>
      <c r="AO323" s="15" t="s">
        <v>40</v>
      </c>
      <c r="AP323" s="15" t="s">
        <v>40</v>
      </c>
      <c r="AQ323" s="15" t="s">
        <v>40</v>
      </c>
      <c r="AR323" s="15" t="s">
        <v>40</v>
      </c>
      <c r="AS323" s="15" t="s">
        <v>40</v>
      </c>
      <c r="AT323" s="15" t="s">
        <v>40</v>
      </c>
      <c r="AU323" s="15" t="s">
        <v>127</v>
      </c>
      <c r="AV323" s="15" t="s">
        <v>128</v>
      </c>
      <c r="AW323" s="15" t="s">
        <v>40</v>
      </c>
      <c r="AX323" s="16"/>
    </row>
    <row r="324" spans="1:50" ht="15.75" customHeight="1" x14ac:dyDescent="0.25">
      <c r="A324" s="14" t="s">
        <v>475</v>
      </c>
      <c r="B324" s="15" t="s">
        <v>40</v>
      </c>
      <c r="C324" s="15" t="s">
        <v>40</v>
      </c>
      <c r="D324" s="15" t="s">
        <v>40</v>
      </c>
      <c r="E324" s="15" t="s">
        <v>40</v>
      </c>
      <c r="F324" s="15" t="s">
        <v>40</v>
      </c>
      <c r="G324" s="15" t="s">
        <v>40</v>
      </c>
      <c r="H324" s="15" t="s">
        <v>40</v>
      </c>
      <c r="I324" s="15" t="s">
        <v>40</v>
      </c>
      <c r="J324" s="15" t="s">
        <v>40</v>
      </c>
      <c r="K324" s="15" t="s">
        <v>40</v>
      </c>
      <c r="L324" s="15" t="s">
        <v>40</v>
      </c>
      <c r="M324" s="15" t="s">
        <v>40</v>
      </c>
      <c r="N324" s="15" t="s">
        <v>40</v>
      </c>
      <c r="O324" s="15" t="s">
        <v>40</v>
      </c>
      <c r="P324" s="15" t="s">
        <v>40</v>
      </c>
      <c r="Q324" s="15" t="s">
        <v>40</v>
      </c>
      <c r="R324" s="15" t="s">
        <v>40</v>
      </c>
      <c r="S324" s="15" t="s">
        <v>40</v>
      </c>
      <c r="T324" s="15" t="s">
        <v>40</v>
      </c>
      <c r="U324" s="15" t="s">
        <v>40</v>
      </c>
      <c r="V324" s="15" t="s">
        <v>40</v>
      </c>
      <c r="W324" s="15" t="s">
        <v>40</v>
      </c>
      <c r="X324" s="15" t="s">
        <v>40</v>
      </c>
      <c r="Y324" s="15" t="s">
        <v>40</v>
      </c>
      <c r="Z324" s="15" t="s">
        <v>40</v>
      </c>
      <c r="AA324" s="15" t="s">
        <v>40</v>
      </c>
      <c r="AB324" s="15" t="s">
        <v>40</v>
      </c>
      <c r="AC324" s="15" t="s">
        <v>40</v>
      </c>
      <c r="AD324" s="15" t="s">
        <v>40</v>
      </c>
      <c r="AE324" s="15" t="s">
        <v>40</v>
      </c>
      <c r="AF324" s="15" t="s">
        <v>40</v>
      </c>
      <c r="AG324" s="15" t="s">
        <v>40</v>
      </c>
      <c r="AH324" s="15" t="s">
        <v>40</v>
      </c>
      <c r="AI324" s="15" t="s">
        <v>40</v>
      </c>
      <c r="AJ324" s="15" t="s">
        <v>40</v>
      </c>
      <c r="AK324" s="15" t="s">
        <v>124</v>
      </c>
      <c r="AL324" s="15" t="s">
        <v>40</v>
      </c>
      <c r="AM324" s="15" t="s">
        <v>40</v>
      </c>
      <c r="AN324" s="15" t="s">
        <v>40</v>
      </c>
      <c r="AO324" s="15" t="s">
        <v>40</v>
      </c>
      <c r="AP324" s="15" t="s">
        <v>40</v>
      </c>
      <c r="AQ324" s="15" t="s">
        <v>40</v>
      </c>
      <c r="AR324" s="15" t="s">
        <v>40</v>
      </c>
      <c r="AS324" s="15" t="s">
        <v>40</v>
      </c>
      <c r="AT324" s="15" t="s">
        <v>40</v>
      </c>
      <c r="AU324" s="15" t="s">
        <v>127</v>
      </c>
      <c r="AV324" s="15" t="s">
        <v>128</v>
      </c>
      <c r="AW324" s="15" t="s">
        <v>40</v>
      </c>
      <c r="AX324" s="16"/>
    </row>
    <row r="325" spans="1:50" ht="15.75" customHeight="1" x14ac:dyDescent="0.25">
      <c r="A325" s="14" t="s">
        <v>476</v>
      </c>
      <c r="B325" s="15" t="s">
        <v>40</v>
      </c>
      <c r="C325" s="15" t="s">
        <v>40</v>
      </c>
      <c r="D325" s="15" t="s">
        <v>40</v>
      </c>
      <c r="E325" s="15" t="s">
        <v>40</v>
      </c>
      <c r="F325" s="15" t="s">
        <v>40</v>
      </c>
      <c r="G325" s="15" t="s">
        <v>40</v>
      </c>
      <c r="H325" s="15" t="s">
        <v>40</v>
      </c>
      <c r="I325" s="15" t="s">
        <v>40</v>
      </c>
      <c r="J325" s="15" t="s">
        <v>40</v>
      </c>
      <c r="K325" s="15" t="s">
        <v>40</v>
      </c>
      <c r="L325" s="15" t="s">
        <v>40</v>
      </c>
      <c r="M325" s="15" t="s">
        <v>40</v>
      </c>
      <c r="N325" s="15" t="s">
        <v>40</v>
      </c>
      <c r="O325" s="15" t="s">
        <v>40</v>
      </c>
      <c r="P325" s="15" t="s">
        <v>40</v>
      </c>
      <c r="Q325" s="15" t="s">
        <v>40</v>
      </c>
      <c r="R325" s="15" t="s">
        <v>40</v>
      </c>
      <c r="S325" s="15" t="s">
        <v>40</v>
      </c>
      <c r="T325" s="15" t="s">
        <v>40</v>
      </c>
      <c r="U325" s="15" t="s">
        <v>40</v>
      </c>
      <c r="V325" s="15" t="s">
        <v>40</v>
      </c>
      <c r="W325" s="15" t="s">
        <v>40</v>
      </c>
      <c r="X325" s="15" t="s">
        <v>40</v>
      </c>
      <c r="Y325" s="15" t="s">
        <v>40</v>
      </c>
      <c r="Z325" s="15" t="s">
        <v>40</v>
      </c>
      <c r="AA325" s="15" t="s">
        <v>40</v>
      </c>
      <c r="AB325" s="15" t="s">
        <v>40</v>
      </c>
      <c r="AC325" s="15" t="s">
        <v>40</v>
      </c>
      <c r="AD325" s="15" t="s">
        <v>40</v>
      </c>
      <c r="AE325" s="15" t="s">
        <v>40</v>
      </c>
      <c r="AF325" s="15" t="s">
        <v>40</v>
      </c>
      <c r="AG325" s="15" t="s">
        <v>40</v>
      </c>
      <c r="AH325" s="15" t="s">
        <v>40</v>
      </c>
      <c r="AI325" s="15" t="s">
        <v>40</v>
      </c>
      <c r="AJ325" s="15" t="s">
        <v>40</v>
      </c>
      <c r="AK325" s="15" t="s">
        <v>124</v>
      </c>
      <c r="AL325" s="15" t="s">
        <v>40</v>
      </c>
      <c r="AM325" s="15" t="s">
        <v>40</v>
      </c>
      <c r="AN325" s="15" t="s">
        <v>40</v>
      </c>
      <c r="AO325" s="15" t="s">
        <v>40</v>
      </c>
      <c r="AP325" s="15" t="s">
        <v>40</v>
      </c>
      <c r="AQ325" s="15" t="s">
        <v>40</v>
      </c>
      <c r="AR325" s="15" t="s">
        <v>40</v>
      </c>
      <c r="AS325" s="15" t="s">
        <v>40</v>
      </c>
      <c r="AT325" s="15" t="s">
        <v>40</v>
      </c>
      <c r="AU325" s="15" t="s">
        <v>127</v>
      </c>
      <c r="AV325" s="15" t="s">
        <v>128</v>
      </c>
      <c r="AW325" s="15" t="s">
        <v>40</v>
      </c>
      <c r="AX325" s="16"/>
    </row>
    <row r="326" spans="1:50" ht="15.75" customHeight="1" x14ac:dyDescent="0.25">
      <c r="A326" s="14" t="s">
        <v>477</v>
      </c>
      <c r="B326" s="15" t="s">
        <v>40</v>
      </c>
      <c r="C326" s="15" t="s">
        <v>40</v>
      </c>
      <c r="D326" s="15" t="s">
        <v>40</v>
      </c>
      <c r="E326" s="15" t="s">
        <v>40</v>
      </c>
      <c r="F326" s="15" t="s">
        <v>40</v>
      </c>
      <c r="G326" s="15" t="s">
        <v>40</v>
      </c>
      <c r="H326" s="15" t="s">
        <v>40</v>
      </c>
      <c r="I326" s="15" t="s">
        <v>40</v>
      </c>
      <c r="J326" s="15" t="s">
        <v>40</v>
      </c>
      <c r="K326" s="15" t="s">
        <v>40</v>
      </c>
      <c r="L326" s="15" t="s">
        <v>40</v>
      </c>
      <c r="M326" s="15" t="s">
        <v>40</v>
      </c>
      <c r="N326" s="15" t="s">
        <v>40</v>
      </c>
      <c r="O326" s="15" t="s">
        <v>40</v>
      </c>
      <c r="P326" s="15" t="s">
        <v>40</v>
      </c>
      <c r="Q326" s="15" t="s">
        <v>40</v>
      </c>
      <c r="R326" s="15" t="s">
        <v>40</v>
      </c>
      <c r="S326" s="15" t="s">
        <v>40</v>
      </c>
      <c r="T326" s="15" t="s">
        <v>40</v>
      </c>
      <c r="U326" s="15" t="s">
        <v>40</v>
      </c>
      <c r="V326" s="15" t="s">
        <v>40</v>
      </c>
      <c r="W326" s="15" t="s">
        <v>40</v>
      </c>
      <c r="X326" s="15" t="s">
        <v>40</v>
      </c>
      <c r="Y326" s="15" t="s">
        <v>40</v>
      </c>
      <c r="Z326" s="15" t="s">
        <v>40</v>
      </c>
      <c r="AA326" s="15" t="s">
        <v>40</v>
      </c>
      <c r="AB326" s="15" t="s">
        <v>40</v>
      </c>
      <c r="AC326" s="15" t="s">
        <v>40</v>
      </c>
      <c r="AD326" s="15" t="s">
        <v>40</v>
      </c>
      <c r="AE326" s="15" t="s">
        <v>40</v>
      </c>
      <c r="AF326" s="15" t="s">
        <v>40</v>
      </c>
      <c r="AG326" s="15" t="s">
        <v>40</v>
      </c>
      <c r="AH326" s="15" t="s">
        <v>40</v>
      </c>
      <c r="AI326" s="15" t="s">
        <v>40</v>
      </c>
      <c r="AJ326" s="15" t="s">
        <v>40</v>
      </c>
      <c r="AK326" s="15" t="s">
        <v>124</v>
      </c>
      <c r="AL326" s="15" t="s">
        <v>40</v>
      </c>
      <c r="AM326" s="15" t="s">
        <v>40</v>
      </c>
      <c r="AN326" s="15" t="s">
        <v>40</v>
      </c>
      <c r="AO326" s="15" t="s">
        <v>40</v>
      </c>
      <c r="AP326" s="15" t="s">
        <v>40</v>
      </c>
      <c r="AQ326" s="15" t="s">
        <v>40</v>
      </c>
      <c r="AR326" s="15" t="s">
        <v>40</v>
      </c>
      <c r="AS326" s="15" t="s">
        <v>40</v>
      </c>
      <c r="AT326" s="15" t="s">
        <v>40</v>
      </c>
      <c r="AU326" s="15" t="s">
        <v>127</v>
      </c>
      <c r="AV326" s="15" t="s">
        <v>128</v>
      </c>
      <c r="AW326" s="15" t="s">
        <v>40</v>
      </c>
      <c r="AX326" s="16"/>
    </row>
    <row r="327" spans="1:50" ht="15.75" customHeight="1" x14ac:dyDescent="0.25">
      <c r="A327" s="14" t="s">
        <v>478</v>
      </c>
      <c r="B327" s="15" t="s">
        <v>40</v>
      </c>
      <c r="C327" s="15" t="s">
        <v>40</v>
      </c>
      <c r="D327" s="15" t="s">
        <v>40</v>
      </c>
      <c r="E327" s="15" t="s">
        <v>40</v>
      </c>
      <c r="F327" s="15" t="s">
        <v>40</v>
      </c>
      <c r="G327" s="15" t="s">
        <v>40</v>
      </c>
      <c r="H327" s="15" t="s">
        <v>40</v>
      </c>
      <c r="I327" s="15" t="s">
        <v>40</v>
      </c>
      <c r="J327" s="15" t="s">
        <v>40</v>
      </c>
      <c r="K327" s="15" t="s">
        <v>40</v>
      </c>
      <c r="L327" s="15" t="s">
        <v>40</v>
      </c>
      <c r="M327" s="15" t="s">
        <v>40</v>
      </c>
      <c r="N327" s="15" t="s">
        <v>40</v>
      </c>
      <c r="O327" s="15" t="s">
        <v>40</v>
      </c>
      <c r="P327" s="15" t="s">
        <v>40</v>
      </c>
      <c r="Q327" s="15" t="s">
        <v>40</v>
      </c>
      <c r="R327" s="15" t="s">
        <v>40</v>
      </c>
      <c r="S327" s="15" t="s">
        <v>40</v>
      </c>
      <c r="T327" s="15" t="s">
        <v>40</v>
      </c>
      <c r="U327" s="15" t="s">
        <v>40</v>
      </c>
      <c r="V327" s="15" t="s">
        <v>40</v>
      </c>
      <c r="W327" s="15" t="s">
        <v>40</v>
      </c>
      <c r="X327" s="15" t="s">
        <v>40</v>
      </c>
      <c r="Y327" s="15" t="s">
        <v>40</v>
      </c>
      <c r="Z327" s="15" t="s">
        <v>40</v>
      </c>
      <c r="AA327" s="15" t="s">
        <v>40</v>
      </c>
      <c r="AB327" s="15" t="s">
        <v>40</v>
      </c>
      <c r="AC327" s="15" t="s">
        <v>40</v>
      </c>
      <c r="AD327" s="15" t="s">
        <v>40</v>
      </c>
      <c r="AE327" s="15" t="s">
        <v>40</v>
      </c>
      <c r="AF327" s="15" t="s">
        <v>40</v>
      </c>
      <c r="AG327" s="15" t="s">
        <v>40</v>
      </c>
      <c r="AH327" s="15" t="s">
        <v>40</v>
      </c>
      <c r="AI327" s="15" t="s">
        <v>40</v>
      </c>
      <c r="AJ327" s="15" t="s">
        <v>40</v>
      </c>
      <c r="AK327" s="15" t="s">
        <v>124</v>
      </c>
      <c r="AL327" s="15" t="s">
        <v>40</v>
      </c>
      <c r="AM327" s="15" t="s">
        <v>40</v>
      </c>
      <c r="AN327" s="15" t="s">
        <v>40</v>
      </c>
      <c r="AO327" s="15" t="s">
        <v>40</v>
      </c>
      <c r="AP327" s="15" t="s">
        <v>40</v>
      </c>
      <c r="AQ327" s="15" t="s">
        <v>40</v>
      </c>
      <c r="AR327" s="15" t="s">
        <v>40</v>
      </c>
      <c r="AS327" s="15" t="s">
        <v>40</v>
      </c>
      <c r="AT327" s="15" t="s">
        <v>40</v>
      </c>
      <c r="AU327" s="15" t="s">
        <v>40</v>
      </c>
      <c r="AV327" s="15" t="s">
        <v>128</v>
      </c>
      <c r="AW327" s="15" t="s">
        <v>40</v>
      </c>
      <c r="AX327" s="16"/>
    </row>
    <row r="328" spans="1:50" ht="15.75" customHeight="1" x14ac:dyDescent="0.25">
      <c r="A328" s="14" t="s">
        <v>479</v>
      </c>
      <c r="B328" s="15" t="s">
        <v>40</v>
      </c>
      <c r="C328" s="15" t="s">
        <v>40</v>
      </c>
      <c r="D328" s="15" t="s">
        <v>40</v>
      </c>
      <c r="E328" s="15" t="s">
        <v>404</v>
      </c>
      <c r="F328" s="15" t="s">
        <v>480</v>
      </c>
      <c r="G328" s="15" t="s">
        <v>481</v>
      </c>
      <c r="H328" s="15" t="s">
        <v>405</v>
      </c>
      <c r="I328" s="15" t="s">
        <v>406</v>
      </c>
      <c r="J328" s="15" t="s">
        <v>40</v>
      </c>
      <c r="K328" s="15" t="s">
        <v>408</v>
      </c>
      <c r="L328" s="15" t="s">
        <v>361</v>
      </c>
      <c r="M328" s="15" t="s">
        <v>409</v>
      </c>
      <c r="N328" s="15" t="s">
        <v>40</v>
      </c>
      <c r="O328" s="15" t="s">
        <v>148</v>
      </c>
      <c r="P328" s="15" t="s">
        <v>121</v>
      </c>
      <c r="Q328" s="15" t="s">
        <v>149</v>
      </c>
      <c r="R328" s="15" t="s">
        <v>411</v>
      </c>
      <c r="S328" s="15" t="s">
        <v>412</v>
      </c>
      <c r="T328" s="15" t="s">
        <v>40</v>
      </c>
      <c r="U328" s="15" t="s">
        <v>40</v>
      </c>
      <c r="V328" s="15" t="s">
        <v>442</v>
      </c>
      <c r="W328" s="15" t="s">
        <v>122</v>
      </c>
      <c r="X328" s="15" t="s">
        <v>40</v>
      </c>
      <c r="Y328" s="15" t="s">
        <v>40</v>
      </c>
      <c r="Z328" s="15" t="s">
        <v>131</v>
      </c>
      <c r="AA328" s="15" t="s">
        <v>123</v>
      </c>
      <c r="AB328" s="15" t="s">
        <v>40</v>
      </c>
      <c r="AC328" s="15" t="s">
        <v>457</v>
      </c>
      <c r="AD328" s="15" t="s">
        <v>40</v>
      </c>
      <c r="AE328" s="15" t="s">
        <v>40</v>
      </c>
      <c r="AF328" s="15" t="s">
        <v>443</v>
      </c>
      <c r="AG328" s="15" t="s">
        <v>482</v>
      </c>
      <c r="AH328" s="15" t="s">
        <v>438</v>
      </c>
      <c r="AI328" s="15" t="s">
        <v>40</v>
      </c>
      <c r="AJ328" s="15" t="s">
        <v>483</v>
      </c>
      <c r="AK328" s="15" t="s">
        <v>124</v>
      </c>
      <c r="AL328" s="15" t="s">
        <v>166</v>
      </c>
      <c r="AM328" s="15" t="s">
        <v>125</v>
      </c>
      <c r="AN328" s="15" t="s">
        <v>40</v>
      </c>
      <c r="AO328" s="15" t="s">
        <v>126</v>
      </c>
      <c r="AP328" s="15" t="s">
        <v>40</v>
      </c>
      <c r="AQ328" s="15" t="s">
        <v>414</v>
      </c>
      <c r="AR328" s="15" t="s">
        <v>241</v>
      </c>
      <c r="AS328" s="15" t="s">
        <v>434</v>
      </c>
      <c r="AT328" s="15" t="s">
        <v>40</v>
      </c>
      <c r="AU328" s="15" t="s">
        <v>127</v>
      </c>
      <c r="AV328" s="15" t="s">
        <v>128</v>
      </c>
      <c r="AW328" s="15" t="s">
        <v>40</v>
      </c>
      <c r="AX328" s="16"/>
    </row>
    <row r="329" spans="1:50" ht="15.75" customHeight="1" x14ac:dyDescent="0.25">
      <c r="A329" s="14" t="s">
        <v>484</v>
      </c>
      <c r="B329" s="15" t="s">
        <v>40</v>
      </c>
      <c r="C329" s="15" t="s">
        <v>40</v>
      </c>
      <c r="D329" s="15" t="s">
        <v>40</v>
      </c>
      <c r="E329" s="15" t="s">
        <v>404</v>
      </c>
      <c r="F329" s="15" t="s">
        <v>480</v>
      </c>
      <c r="G329" s="15" t="s">
        <v>481</v>
      </c>
      <c r="H329" s="15" t="s">
        <v>405</v>
      </c>
      <c r="I329" s="15" t="s">
        <v>406</v>
      </c>
      <c r="J329" s="15" t="s">
        <v>40</v>
      </c>
      <c r="K329" s="15" t="s">
        <v>408</v>
      </c>
      <c r="L329" s="15" t="s">
        <v>361</v>
      </c>
      <c r="M329" s="15" t="s">
        <v>409</v>
      </c>
      <c r="N329" s="15" t="s">
        <v>40</v>
      </c>
      <c r="O329" s="15" t="s">
        <v>148</v>
      </c>
      <c r="P329" s="15" t="s">
        <v>121</v>
      </c>
      <c r="Q329" s="15" t="s">
        <v>149</v>
      </c>
      <c r="R329" s="15" t="s">
        <v>411</v>
      </c>
      <c r="S329" s="15" t="s">
        <v>412</v>
      </c>
      <c r="T329" s="15" t="s">
        <v>40</v>
      </c>
      <c r="U329" s="15" t="s">
        <v>40</v>
      </c>
      <c r="V329" s="15" t="s">
        <v>442</v>
      </c>
      <c r="W329" s="15" t="s">
        <v>122</v>
      </c>
      <c r="X329" s="15" t="s">
        <v>40</v>
      </c>
      <c r="Y329" s="15" t="s">
        <v>40</v>
      </c>
      <c r="Z329" s="15" t="s">
        <v>131</v>
      </c>
      <c r="AA329" s="15" t="s">
        <v>123</v>
      </c>
      <c r="AB329" s="15" t="s">
        <v>40</v>
      </c>
      <c r="AC329" s="15" t="s">
        <v>457</v>
      </c>
      <c r="AD329" s="15" t="s">
        <v>40</v>
      </c>
      <c r="AE329" s="15" t="s">
        <v>40</v>
      </c>
      <c r="AF329" s="41" t="s">
        <v>443</v>
      </c>
      <c r="AG329" s="15" t="s">
        <v>482</v>
      </c>
      <c r="AH329" s="15" t="s">
        <v>438</v>
      </c>
      <c r="AI329" s="15" t="s">
        <v>40</v>
      </c>
      <c r="AJ329" s="15" t="s">
        <v>483</v>
      </c>
      <c r="AK329" s="15" t="s">
        <v>124</v>
      </c>
      <c r="AL329" s="15" t="s">
        <v>166</v>
      </c>
      <c r="AM329" s="15" t="s">
        <v>125</v>
      </c>
      <c r="AN329" s="15" t="s">
        <v>40</v>
      </c>
      <c r="AO329" s="15" t="s">
        <v>126</v>
      </c>
      <c r="AP329" s="15" t="s">
        <v>40</v>
      </c>
      <c r="AQ329" s="15" t="s">
        <v>414</v>
      </c>
      <c r="AR329" s="15" t="s">
        <v>241</v>
      </c>
      <c r="AS329" s="15" t="s">
        <v>434</v>
      </c>
      <c r="AT329" s="15" t="s">
        <v>40</v>
      </c>
      <c r="AU329" s="15" t="s">
        <v>127</v>
      </c>
      <c r="AV329" s="15" t="s">
        <v>128</v>
      </c>
      <c r="AW329" s="15" t="s">
        <v>40</v>
      </c>
      <c r="AX329" s="16"/>
    </row>
    <row r="330" spans="1:50" ht="15.75" customHeight="1" x14ac:dyDescent="0.25">
      <c r="A330" s="14" t="s">
        <v>485</v>
      </c>
      <c r="B330" s="15" t="s">
        <v>40</v>
      </c>
      <c r="C330" s="15" t="s">
        <v>40</v>
      </c>
      <c r="D330" s="15" t="s">
        <v>40</v>
      </c>
      <c r="E330" s="15" t="s">
        <v>404</v>
      </c>
      <c r="F330" s="15" t="s">
        <v>480</v>
      </c>
      <c r="G330" s="15" t="s">
        <v>481</v>
      </c>
      <c r="H330" s="15" t="s">
        <v>405</v>
      </c>
      <c r="I330" s="15" t="s">
        <v>406</v>
      </c>
      <c r="J330" s="15" t="s">
        <v>40</v>
      </c>
      <c r="K330" s="15" t="s">
        <v>408</v>
      </c>
      <c r="L330" s="15" t="s">
        <v>361</v>
      </c>
      <c r="M330" s="15" t="s">
        <v>409</v>
      </c>
      <c r="N330" s="15" t="s">
        <v>40</v>
      </c>
      <c r="O330" s="15" t="s">
        <v>148</v>
      </c>
      <c r="P330" s="15" t="s">
        <v>121</v>
      </c>
      <c r="Q330" s="15" t="s">
        <v>149</v>
      </c>
      <c r="R330" s="15" t="s">
        <v>411</v>
      </c>
      <c r="S330" s="15" t="s">
        <v>412</v>
      </c>
      <c r="T330" s="15" t="s">
        <v>40</v>
      </c>
      <c r="U330" s="15" t="s">
        <v>40</v>
      </c>
      <c r="V330" s="15" t="s">
        <v>442</v>
      </c>
      <c r="W330" s="15" t="s">
        <v>122</v>
      </c>
      <c r="X330" s="15" t="s">
        <v>40</v>
      </c>
      <c r="Y330" s="15" t="s">
        <v>40</v>
      </c>
      <c r="Z330" s="15" t="s">
        <v>131</v>
      </c>
      <c r="AA330" s="15" t="s">
        <v>123</v>
      </c>
      <c r="AB330" s="15" t="s">
        <v>40</v>
      </c>
      <c r="AC330" s="15" t="s">
        <v>457</v>
      </c>
      <c r="AD330" s="15" t="s">
        <v>40</v>
      </c>
      <c r="AE330" s="15" t="s">
        <v>40</v>
      </c>
      <c r="AF330" s="15" t="s">
        <v>443</v>
      </c>
      <c r="AG330" s="15" t="s">
        <v>482</v>
      </c>
      <c r="AH330" s="15" t="s">
        <v>438</v>
      </c>
      <c r="AI330" s="15" t="s">
        <v>40</v>
      </c>
      <c r="AJ330" s="15" t="s">
        <v>483</v>
      </c>
      <c r="AK330" s="15" t="s">
        <v>124</v>
      </c>
      <c r="AL330" s="15" t="s">
        <v>166</v>
      </c>
      <c r="AM330" s="15" t="s">
        <v>125</v>
      </c>
      <c r="AN330" s="15" t="s">
        <v>40</v>
      </c>
      <c r="AO330" s="15" t="s">
        <v>126</v>
      </c>
      <c r="AP330" s="15" t="s">
        <v>40</v>
      </c>
      <c r="AQ330" s="15" t="s">
        <v>414</v>
      </c>
      <c r="AR330" s="15" t="s">
        <v>241</v>
      </c>
      <c r="AS330" s="15" t="s">
        <v>434</v>
      </c>
      <c r="AT330" s="15" t="s">
        <v>40</v>
      </c>
      <c r="AU330" s="15" t="s">
        <v>127</v>
      </c>
      <c r="AV330" s="15" t="s">
        <v>128</v>
      </c>
      <c r="AW330" s="15" t="s">
        <v>40</v>
      </c>
      <c r="AX330" s="16"/>
    </row>
    <row r="331" spans="1:50" ht="15.75" customHeight="1" x14ac:dyDescent="0.25">
      <c r="A331" s="14" t="s">
        <v>486</v>
      </c>
      <c r="B331" s="15" t="s">
        <v>40</v>
      </c>
      <c r="C331" s="15" t="s">
        <v>40</v>
      </c>
      <c r="D331" s="15" t="s">
        <v>40</v>
      </c>
      <c r="E331" s="15" t="s">
        <v>404</v>
      </c>
      <c r="F331" s="15" t="s">
        <v>480</v>
      </c>
      <c r="G331" s="15" t="s">
        <v>481</v>
      </c>
      <c r="H331" s="15" t="s">
        <v>405</v>
      </c>
      <c r="I331" s="15" t="s">
        <v>406</v>
      </c>
      <c r="J331" s="15" t="s">
        <v>40</v>
      </c>
      <c r="K331" s="15" t="s">
        <v>408</v>
      </c>
      <c r="L331" s="15" t="s">
        <v>361</v>
      </c>
      <c r="M331" s="15" t="s">
        <v>409</v>
      </c>
      <c r="N331" s="15" t="s">
        <v>40</v>
      </c>
      <c r="O331" s="15" t="s">
        <v>148</v>
      </c>
      <c r="P331" s="15" t="s">
        <v>121</v>
      </c>
      <c r="Q331" s="15" t="s">
        <v>149</v>
      </c>
      <c r="R331" s="15" t="s">
        <v>411</v>
      </c>
      <c r="S331" s="15" t="s">
        <v>412</v>
      </c>
      <c r="T331" s="15" t="s">
        <v>40</v>
      </c>
      <c r="U331" s="15" t="s">
        <v>40</v>
      </c>
      <c r="V331" s="15" t="s">
        <v>442</v>
      </c>
      <c r="W331" s="15" t="s">
        <v>122</v>
      </c>
      <c r="X331" s="15" t="s">
        <v>40</v>
      </c>
      <c r="Y331" s="15" t="s">
        <v>40</v>
      </c>
      <c r="Z331" s="15" t="s">
        <v>131</v>
      </c>
      <c r="AA331" s="15" t="s">
        <v>123</v>
      </c>
      <c r="AB331" s="15" t="s">
        <v>40</v>
      </c>
      <c r="AC331" s="15" t="s">
        <v>457</v>
      </c>
      <c r="AD331" s="15" t="s">
        <v>40</v>
      </c>
      <c r="AE331" s="15" t="s">
        <v>40</v>
      </c>
      <c r="AF331" s="15" t="s">
        <v>443</v>
      </c>
      <c r="AG331" s="15" t="s">
        <v>482</v>
      </c>
      <c r="AH331" s="15" t="s">
        <v>438</v>
      </c>
      <c r="AI331" s="15" t="s">
        <v>40</v>
      </c>
      <c r="AJ331" s="15" t="s">
        <v>483</v>
      </c>
      <c r="AK331" s="15" t="s">
        <v>124</v>
      </c>
      <c r="AL331" s="15" t="s">
        <v>166</v>
      </c>
      <c r="AM331" s="15" t="s">
        <v>125</v>
      </c>
      <c r="AN331" s="15" t="s">
        <v>40</v>
      </c>
      <c r="AO331" s="15" t="s">
        <v>126</v>
      </c>
      <c r="AP331" s="15" t="s">
        <v>40</v>
      </c>
      <c r="AQ331" s="15" t="s">
        <v>414</v>
      </c>
      <c r="AR331" s="15" t="s">
        <v>241</v>
      </c>
      <c r="AS331" s="15" t="s">
        <v>434</v>
      </c>
      <c r="AT331" s="15" t="s">
        <v>40</v>
      </c>
      <c r="AU331" s="15" t="s">
        <v>127</v>
      </c>
      <c r="AV331" s="15" t="s">
        <v>128</v>
      </c>
      <c r="AW331" s="15" t="s">
        <v>40</v>
      </c>
      <c r="AX331" s="16"/>
    </row>
    <row r="332" spans="1:50" ht="15.75" customHeight="1" x14ac:dyDescent="0.25">
      <c r="A332" s="14" t="s">
        <v>487</v>
      </c>
      <c r="B332" s="15" t="s">
        <v>40</v>
      </c>
      <c r="C332" s="15" t="s">
        <v>40</v>
      </c>
      <c r="D332" s="15" t="s">
        <v>40</v>
      </c>
      <c r="E332" s="15" t="s">
        <v>404</v>
      </c>
      <c r="F332" s="15" t="s">
        <v>480</v>
      </c>
      <c r="G332" s="15" t="s">
        <v>481</v>
      </c>
      <c r="H332" s="15" t="s">
        <v>405</v>
      </c>
      <c r="I332" s="15" t="s">
        <v>406</v>
      </c>
      <c r="J332" s="15" t="s">
        <v>40</v>
      </c>
      <c r="K332" s="15" t="s">
        <v>408</v>
      </c>
      <c r="L332" s="15" t="s">
        <v>361</v>
      </c>
      <c r="M332" s="15" t="s">
        <v>409</v>
      </c>
      <c r="N332" s="15" t="s">
        <v>40</v>
      </c>
      <c r="O332" s="15" t="s">
        <v>148</v>
      </c>
      <c r="P332" s="15" t="s">
        <v>121</v>
      </c>
      <c r="Q332" s="15" t="s">
        <v>149</v>
      </c>
      <c r="R332" s="15" t="s">
        <v>411</v>
      </c>
      <c r="S332" s="15" t="s">
        <v>412</v>
      </c>
      <c r="T332" s="15" t="s">
        <v>40</v>
      </c>
      <c r="U332" s="15" t="s">
        <v>40</v>
      </c>
      <c r="V332" s="15" t="s">
        <v>442</v>
      </c>
      <c r="W332" s="15" t="s">
        <v>122</v>
      </c>
      <c r="X332" s="15" t="s">
        <v>40</v>
      </c>
      <c r="Y332" s="15" t="s">
        <v>40</v>
      </c>
      <c r="Z332" s="15" t="s">
        <v>131</v>
      </c>
      <c r="AA332" s="15" t="s">
        <v>123</v>
      </c>
      <c r="AB332" s="15" t="s">
        <v>40</v>
      </c>
      <c r="AC332" s="15" t="s">
        <v>457</v>
      </c>
      <c r="AD332" s="15" t="s">
        <v>40</v>
      </c>
      <c r="AE332" s="15" t="s">
        <v>40</v>
      </c>
      <c r="AF332" s="15" t="s">
        <v>443</v>
      </c>
      <c r="AG332" s="15" t="s">
        <v>482</v>
      </c>
      <c r="AH332" s="15" t="s">
        <v>438</v>
      </c>
      <c r="AI332" s="15" t="s">
        <v>40</v>
      </c>
      <c r="AJ332" s="15" t="s">
        <v>483</v>
      </c>
      <c r="AK332" s="15" t="s">
        <v>124</v>
      </c>
      <c r="AL332" s="15" t="s">
        <v>166</v>
      </c>
      <c r="AM332" s="15" t="s">
        <v>125</v>
      </c>
      <c r="AN332" s="15" t="s">
        <v>40</v>
      </c>
      <c r="AO332" s="15" t="s">
        <v>126</v>
      </c>
      <c r="AP332" s="15" t="s">
        <v>40</v>
      </c>
      <c r="AQ332" s="15" t="s">
        <v>414</v>
      </c>
      <c r="AR332" s="15" t="s">
        <v>241</v>
      </c>
      <c r="AS332" s="15" t="s">
        <v>434</v>
      </c>
      <c r="AT332" s="15" t="s">
        <v>40</v>
      </c>
      <c r="AU332" s="15" t="s">
        <v>127</v>
      </c>
      <c r="AV332" s="15" t="s">
        <v>128</v>
      </c>
      <c r="AW332" s="15" t="s">
        <v>40</v>
      </c>
      <c r="AX332" s="16"/>
    </row>
    <row r="333" spans="1:50" ht="15.75" customHeight="1" x14ac:dyDescent="0.25">
      <c r="A333" s="14" t="s">
        <v>488</v>
      </c>
      <c r="B333" s="15" t="s">
        <v>40</v>
      </c>
      <c r="C333" s="15" t="s">
        <v>40</v>
      </c>
      <c r="D333" s="15" t="s">
        <v>40</v>
      </c>
      <c r="E333" s="15" t="s">
        <v>404</v>
      </c>
      <c r="F333" s="15" t="s">
        <v>480</v>
      </c>
      <c r="G333" s="15" t="s">
        <v>481</v>
      </c>
      <c r="H333" s="15" t="s">
        <v>405</v>
      </c>
      <c r="I333" s="15" t="s">
        <v>406</v>
      </c>
      <c r="J333" s="15" t="s">
        <v>40</v>
      </c>
      <c r="K333" s="15" t="s">
        <v>408</v>
      </c>
      <c r="L333" s="15" t="s">
        <v>361</v>
      </c>
      <c r="M333" s="15" t="s">
        <v>409</v>
      </c>
      <c r="N333" s="15" t="s">
        <v>40</v>
      </c>
      <c r="O333" s="15" t="s">
        <v>148</v>
      </c>
      <c r="P333" s="15" t="s">
        <v>121</v>
      </c>
      <c r="Q333" s="15" t="s">
        <v>149</v>
      </c>
      <c r="R333" s="15" t="s">
        <v>411</v>
      </c>
      <c r="S333" s="15" t="s">
        <v>412</v>
      </c>
      <c r="T333" s="15" t="s">
        <v>40</v>
      </c>
      <c r="U333" s="15" t="s">
        <v>40</v>
      </c>
      <c r="V333" s="15" t="s">
        <v>442</v>
      </c>
      <c r="W333" s="15" t="s">
        <v>122</v>
      </c>
      <c r="X333" s="15" t="s">
        <v>40</v>
      </c>
      <c r="Y333" s="15" t="s">
        <v>40</v>
      </c>
      <c r="Z333" s="15" t="s">
        <v>131</v>
      </c>
      <c r="AA333" s="15" t="s">
        <v>123</v>
      </c>
      <c r="AB333" s="15" t="s">
        <v>40</v>
      </c>
      <c r="AC333" s="15" t="s">
        <v>457</v>
      </c>
      <c r="AD333" s="15" t="s">
        <v>40</v>
      </c>
      <c r="AE333" s="15" t="s">
        <v>40</v>
      </c>
      <c r="AF333" s="15" t="s">
        <v>443</v>
      </c>
      <c r="AG333" s="15" t="s">
        <v>482</v>
      </c>
      <c r="AH333" s="15" t="s">
        <v>438</v>
      </c>
      <c r="AI333" s="15" t="s">
        <v>40</v>
      </c>
      <c r="AJ333" s="15" t="s">
        <v>483</v>
      </c>
      <c r="AK333" s="15" t="s">
        <v>124</v>
      </c>
      <c r="AL333" s="15" t="s">
        <v>166</v>
      </c>
      <c r="AM333" s="15" t="s">
        <v>125</v>
      </c>
      <c r="AN333" s="15" t="s">
        <v>40</v>
      </c>
      <c r="AO333" s="15" t="s">
        <v>126</v>
      </c>
      <c r="AP333" s="15" t="s">
        <v>40</v>
      </c>
      <c r="AQ333" s="15" t="s">
        <v>414</v>
      </c>
      <c r="AR333" s="15" t="s">
        <v>241</v>
      </c>
      <c r="AS333" s="15" t="s">
        <v>434</v>
      </c>
      <c r="AT333" s="15" t="s">
        <v>40</v>
      </c>
      <c r="AU333" s="15" t="s">
        <v>127</v>
      </c>
      <c r="AV333" s="15" t="s">
        <v>128</v>
      </c>
      <c r="AW333" s="15" t="s">
        <v>40</v>
      </c>
      <c r="AX333" s="16"/>
    </row>
    <row r="334" spans="1:50" ht="15.75" customHeight="1" x14ac:dyDescent="0.25">
      <c r="A334" s="14" t="s">
        <v>489</v>
      </c>
      <c r="B334" s="15" t="s">
        <v>40</v>
      </c>
      <c r="C334" s="15" t="s">
        <v>40</v>
      </c>
      <c r="D334" s="15" t="s">
        <v>40</v>
      </c>
      <c r="E334" s="15" t="s">
        <v>404</v>
      </c>
      <c r="F334" s="15" t="s">
        <v>480</v>
      </c>
      <c r="G334" s="15" t="s">
        <v>481</v>
      </c>
      <c r="H334" s="15" t="s">
        <v>405</v>
      </c>
      <c r="I334" s="15" t="s">
        <v>406</v>
      </c>
      <c r="J334" s="15" t="s">
        <v>40</v>
      </c>
      <c r="K334" s="15" t="s">
        <v>408</v>
      </c>
      <c r="L334" s="15" t="s">
        <v>361</v>
      </c>
      <c r="M334" s="15" t="s">
        <v>409</v>
      </c>
      <c r="N334" s="15" t="s">
        <v>40</v>
      </c>
      <c r="O334" s="15" t="s">
        <v>148</v>
      </c>
      <c r="P334" s="15" t="s">
        <v>121</v>
      </c>
      <c r="Q334" s="15" t="s">
        <v>149</v>
      </c>
      <c r="R334" s="15" t="s">
        <v>411</v>
      </c>
      <c r="S334" s="15" t="s">
        <v>412</v>
      </c>
      <c r="T334" s="15" t="s">
        <v>40</v>
      </c>
      <c r="U334" s="15" t="s">
        <v>40</v>
      </c>
      <c r="V334" s="15" t="s">
        <v>442</v>
      </c>
      <c r="W334" s="15" t="s">
        <v>122</v>
      </c>
      <c r="X334" s="15" t="s">
        <v>40</v>
      </c>
      <c r="Y334" s="15" t="s">
        <v>40</v>
      </c>
      <c r="Z334" s="15" t="s">
        <v>131</v>
      </c>
      <c r="AA334" s="15" t="s">
        <v>123</v>
      </c>
      <c r="AB334" s="15" t="s">
        <v>40</v>
      </c>
      <c r="AC334" s="15" t="s">
        <v>457</v>
      </c>
      <c r="AD334" s="15" t="s">
        <v>40</v>
      </c>
      <c r="AE334" s="15" t="s">
        <v>40</v>
      </c>
      <c r="AF334" s="15" t="s">
        <v>443</v>
      </c>
      <c r="AG334" s="15" t="s">
        <v>482</v>
      </c>
      <c r="AH334" s="15" t="s">
        <v>438</v>
      </c>
      <c r="AI334" s="15" t="s">
        <v>40</v>
      </c>
      <c r="AJ334" s="15" t="s">
        <v>483</v>
      </c>
      <c r="AK334" s="15" t="s">
        <v>124</v>
      </c>
      <c r="AL334" s="15" t="s">
        <v>166</v>
      </c>
      <c r="AM334" s="15" t="s">
        <v>125</v>
      </c>
      <c r="AN334" s="15" t="s">
        <v>40</v>
      </c>
      <c r="AO334" s="15" t="s">
        <v>126</v>
      </c>
      <c r="AP334" s="15" t="s">
        <v>40</v>
      </c>
      <c r="AQ334" s="15" t="s">
        <v>414</v>
      </c>
      <c r="AR334" s="15" t="s">
        <v>241</v>
      </c>
      <c r="AS334" s="15" t="s">
        <v>434</v>
      </c>
      <c r="AT334" s="15" t="s">
        <v>40</v>
      </c>
      <c r="AU334" s="15" t="s">
        <v>127</v>
      </c>
      <c r="AV334" s="15" t="s">
        <v>128</v>
      </c>
      <c r="AW334" s="15" t="s">
        <v>40</v>
      </c>
      <c r="AX334" s="16"/>
    </row>
    <row r="335" spans="1:50" ht="15.75" customHeight="1" x14ac:dyDescent="0.25">
      <c r="A335" s="14" t="s">
        <v>490</v>
      </c>
      <c r="B335" s="15" t="s">
        <v>40</v>
      </c>
      <c r="C335" s="15" t="s">
        <v>40</v>
      </c>
      <c r="D335" s="15" t="s">
        <v>40</v>
      </c>
      <c r="E335" s="15" t="s">
        <v>404</v>
      </c>
      <c r="F335" s="15" t="s">
        <v>480</v>
      </c>
      <c r="G335" s="15" t="s">
        <v>481</v>
      </c>
      <c r="H335" s="15" t="s">
        <v>405</v>
      </c>
      <c r="I335" s="15" t="s">
        <v>406</v>
      </c>
      <c r="J335" s="15" t="s">
        <v>40</v>
      </c>
      <c r="K335" s="15" t="s">
        <v>408</v>
      </c>
      <c r="L335" s="15" t="s">
        <v>361</v>
      </c>
      <c r="M335" s="15" t="s">
        <v>409</v>
      </c>
      <c r="N335" s="15" t="s">
        <v>40</v>
      </c>
      <c r="O335" s="15" t="s">
        <v>148</v>
      </c>
      <c r="P335" s="15" t="s">
        <v>121</v>
      </c>
      <c r="Q335" s="15" t="s">
        <v>149</v>
      </c>
      <c r="R335" s="15" t="s">
        <v>411</v>
      </c>
      <c r="S335" s="15" t="s">
        <v>412</v>
      </c>
      <c r="T335" s="15" t="s">
        <v>40</v>
      </c>
      <c r="U335" s="15" t="s">
        <v>40</v>
      </c>
      <c r="V335" s="15" t="s">
        <v>442</v>
      </c>
      <c r="W335" s="15" t="s">
        <v>122</v>
      </c>
      <c r="X335" s="15" t="s">
        <v>40</v>
      </c>
      <c r="Y335" s="15" t="s">
        <v>40</v>
      </c>
      <c r="Z335" s="15" t="s">
        <v>131</v>
      </c>
      <c r="AA335" s="15" t="s">
        <v>123</v>
      </c>
      <c r="AB335" s="15" t="s">
        <v>40</v>
      </c>
      <c r="AC335" s="15" t="s">
        <v>457</v>
      </c>
      <c r="AD335" s="15" t="s">
        <v>40</v>
      </c>
      <c r="AE335" s="15" t="s">
        <v>40</v>
      </c>
      <c r="AF335" s="15" t="s">
        <v>443</v>
      </c>
      <c r="AG335" s="15" t="s">
        <v>482</v>
      </c>
      <c r="AH335" s="15" t="s">
        <v>438</v>
      </c>
      <c r="AI335" s="15" t="s">
        <v>40</v>
      </c>
      <c r="AJ335" s="15" t="s">
        <v>483</v>
      </c>
      <c r="AK335" s="15" t="s">
        <v>124</v>
      </c>
      <c r="AL335" s="15" t="s">
        <v>166</v>
      </c>
      <c r="AM335" s="15" t="s">
        <v>125</v>
      </c>
      <c r="AN335" s="15" t="s">
        <v>40</v>
      </c>
      <c r="AO335" s="15" t="s">
        <v>126</v>
      </c>
      <c r="AP335" s="15" t="s">
        <v>40</v>
      </c>
      <c r="AQ335" s="15" t="s">
        <v>414</v>
      </c>
      <c r="AR335" s="15" t="s">
        <v>241</v>
      </c>
      <c r="AS335" s="15" t="s">
        <v>434</v>
      </c>
      <c r="AT335" s="15" t="s">
        <v>40</v>
      </c>
      <c r="AU335" s="15" t="s">
        <v>127</v>
      </c>
      <c r="AV335" s="15" t="s">
        <v>128</v>
      </c>
      <c r="AW335" s="15" t="s">
        <v>40</v>
      </c>
      <c r="AX335" s="16"/>
    </row>
    <row r="336" spans="1:50" ht="15.75" customHeight="1" x14ac:dyDescent="0.25">
      <c r="A336" s="14" t="s">
        <v>491</v>
      </c>
      <c r="B336" s="15" t="s">
        <v>40</v>
      </c>
      <c r="C336" s="15" t="s">
        <v>40</v>
      </c>
      <c r="D336" s="15" t="s">
        <v>40</v>
      </c>
      <c r="E336" s="15" t="s">
        <v>404</v>
      </c>
      <c r="F336" s="15" t="s">
        <v>480</v>
      </c>
      <c r="G336" s="15" t="s">
        <v>481</v>
      </c>
      <c r="H336" s="15" t="s">
        <v>405</v>
      </c>
      <c r="I336" s="15" t="s">
        <v>406</v>
      </c>
      <c r="J336" s="15" t="s">
        <v>40</v>
      </c>
      <c r="K336" s="15" t="s">
        <v>408</v>
      </c>
      <c r="L336" s="15" t="s">
        <v>361</v>
      </c>
      <c r="M336" s="15" t="s">
        <v>409</v>
      </c>
      <c r="N336" s="15" t="s">
        <v>40</v>
      </c>
      <c r="O336" s="15" t="s">
        <v>148</v>
      </c>
      <c r="P336" s="15" t="s">
        <v>121</v>
      </c>
      <c r="Q336" s="15" t="s">
        <v>149</v>
      </c>
      <c r="R336" s="15" t="s">
        <v>411</v>
      </c>
      <c r="S336" s="15" t="s">
        <v>412</v>
      </c>
      <c r="T336" s="15" t="s">
        <v>40</v>
      </c>
      <c r="U336" s="15" t="s">
        <v>40</v>
      </c>
      <c r="V336" s="15" t="s">
        <v>442</v>
      </c>
      <c r="W336" s="15" t="s">
        <v>122</v>
      </c>
      <c r="X336" s="15" t="s">
        <v>40</v>
      </c>
      <c r="Y336" s="15" t="s">
        <v>40</v>
      </c>
      <c r="Z336" s="15" t="s">
        <v>131</v>
      </c>
      <c r="AA336" s="15" t="s">
        <v>123</v>
      </c>
      <c r="AB336" s="15" t="s">
        <v>40</v>
      </c>
      <c r="AC336" s="15" t="s">
        <v>457</v>
      </c>
      <c r="AD336" s="15" t="s">
        <v>40</v>
      </c>
      <c r="AE336" s="15" t="s">
        <v>40</v>
      </c>
      <c r="AF336" s="15" t="s">
        <v>443</v>
      </c>
      <c r="AG336" s="15" t="s">
        <v>482</v>
      </c>
      <c r="AH336" s="15" t="s">
        <v>438</v>
      </c>
      <c r="AI336" s="15" t="s">
        <v>40</v>
      </c>
      <c r="AJ336" s="15" t="s">
        <v>483</v>
      </c>
      <c r="AK336" s="15" t="s">
        <v>124</v>
      </c>
      <c r="AL336" s="15" t="s">
        <v>166</v>
      </c>
      <c r="AM336" s="15" t="s">
        <v>125</v>
      </c>
      <c r="AN336" s="15" t="s">
        <v>40</v>
      </c>
      <c r="AO336" s="15" t="s">
        <v>126</v>
      </c>
      <c r="AP336" s="15" t="s">
        <v>40</v>
      </c>
      <c r="AQ336" s="15" t="s">
        <v>414</v>
      </c>
      <c r="AR336" s="15" t="s">
        <v>241</v>
      </c>
      <c r="AS336" s="15" t="s">
        <v>434</v>
      </c>
      <c r="AT336" s="15" t="s">
        <v>40</v>
      </c>
      <c r="AU336" s="15" t="s">
        <v>127</v>
      </c>
      <c r="AV336" s="15" t="s">
        <v>128</v>
      </c>
      <c r="AW336" s="15" t="s">
        <v>40</v>
      </c>
      <c r="AX336" s="16"/>
    </row>
    <row r="337" spans="1:50" ht="15.75" customHeight="1" x14ac:dyDescent="0.25">
      <c r="A337" s="14" t="s">
        <v>492</v>
      </c>
      <c r="B337" s="15" t="s">
        <v>40</v>
      </c>
      <c r="C337" s="15" t="s">
        <v>40</v>
      </c>
      <c r="D337" s="15" t="s">
        <v>40</v>
      </c>
      <c r="E337" s="15" t="s">
        <v>404</v>
      </c>
      <c r="F337" s="15" t="s">
        <v>480</v>
      </c>
      <c r="G337" s="15" t="s">
        <v>481</v>
      </c>
      <c r="H337" s="15" t="s">
        <v>405</v>
      </c>
      <c r="I337" s="15" t="s">
        <v>406</v>
      </c>
      <c r="J337" s="15" t="s">
        <v>40</v>
      </c>
      <c r="K337" s="15" t="s">
        <v>408</v>
      </c>
      <c r="L337" s="15" t="s">
        <v>361</v>
      </c>
      <c r="M337" s="15" t="s">
        <v>409</v>
      </c>
      <c r="N337" s="15" t="s">
        <v>40</v>
      </c>
      <c r="O337" s="15" t="s">
        <v>148</v>
      </c>
      <c r="P337" s="15" t="s">
        <v>121</v>
      </c>
      <c r="Q337" s="15" t="s">
        <v>149</v>
      </c>
      <c r="R337" s="15" t="s">
        <v>411</v>
      </c>
      <c r="S337" s="15" t="s">
        <v>412</v>
      </c>
      <c r="T337" s="15" t="s">
        <v>40</v>
      </c>
      <c r="U337" s="15" t="s">
        <v>40</v>
      </c>
      <c r="V337" s="15" t="s">
        <v>442</v>
      </c>
      <c r="W337" s="15" t="s">
        <v>122</v>
      </c>
      <c r="X337" s="15" t="s">
        <v>40</v>
      </c>
      <c r="Y337" s="15" t="s">
        <v>40</v>
      </c>
      <c r="Z337" s="15" t="s">
        <v>131</v>
      </c>
      <c r="AA337" s="15" t="s">
        <v>123</v>
      </c>
      <c r="AB337" s="15" t="s">
        <v>40</v>
      </c>
      <c r="AC337" s="15" t="s">
        <v>457</v>
      </c>
      <c r="AD337" s="15" t="s">
        <v>40</v>
      </c>
      <c r="AE337" s="15" t="s">
        <v>40</v>
      </c>
      <c r="AF337" s="15" t="s">
        <v>443</v>
      </c>
      <c r="AG337" s="15" t="s">
        <v>482</v>
      </c>
      <c r="AH337" s="15" t="s">
        <v>438</v>
      </c>
      <c r="AI337" s="15" t="s">
        <v>40</v>
      </c>
      <c r="AJ337" s="15" t="s">
        <v>483</v>
      </c>
      <c r="AK337" s="15" t="s">
        <v>124</v>
      </c>
      <c r="AL337" s="15" t="s">
        <v>166</v>
      </c>
      <c r="AM337" s="15" t="s">
        <v>125</v>
      </c>
      <c r="AN337" s="15" t="s">
        <v>40</v>
      </c>
      <c r="AO337" s="15" t="s">
        <v>126</v>
      </c>
      <c r="AP337" s="15" t="s">
        <v>40</v>
      </c>
      <c r="AQ337" s="15" t="s">
        <v>414</v>
      </c>
      <c r="AR337" s="15" t="s">
        <v>241</v>
      </c>
      <c r="AS337" s="15" t="s">
        <v>434</v>
      </c>
      <c r="AT337" s="15" t="s">
        <v>40</v>
      </c>
      <c r="AU337" s="15" t="s">
        <v>127</v>
      </c>
      <c r="AV337" s="15" t="s">
        <v>128</v>
      </c>
      <c r="AW337" s="15" t="s">
        <v>40</v>
      </c>
      <c r="AX337" s="16"/>
    </row>
    <row r="338" spans="1:50" ht="15.75" customHeight="1" x14ac:dyDescent="0.25">
      <c r="A338" s="14" t="s">
        <v>493</v>
      </c>
      <c r="B338" s="15" t="s">
        <v>40</v>
      </c>
      <c r="C338" s="15" t="s">
        <v>40</v>
      </c>
      <c r="D338" s="15" t="s">
        <v>40</v>
      </c>
      <c r="E338" s="15" t="s">
        <v>404</v>
      </c>
      <c r="F338" s="15" t="s">
        <v>480</v>
      </c>
      <c r="G338" s="15" t="s">
        <v>481</v>
      </c>
      <c r="H338" s="15" t="s">
        <v>405</v>
      </c>
      <c r="I338" s="15" t="s">
        <v>406</v>
      </c>
      <c r="J338" s="15" t="s">
        <v>40</v>
      </c>
      <c r="K338" s="15" t="s">
        <v>408</v>
      </c>
      <c r="L338" s="15" t="s">
        <v>361</v>
      </c>
      <c r="M338" s="15" t="s">
        <v>409</v>
      </c>
      <c r="N338" s="15" t="s">
        <v>40</v>
      </c>
      <c r="O338" s="15" t="s">
        <v>148</v>
      </c>
      <c r="P338" s="15" t="s">
        <v>121</v>
      </c>
      <c r="Q338" s="15" t="s">
        <v>149</v>
      </c>
      <c r="R338" s="15" t="s">
        <v>411</v>
      </c>
      <c r="S338" s="15" t="s">
        <v>412</v>
      </c>
      <c r="T338" s="15" t="s">
        <v>40</v>
      </c>
      <c r="U338" s="15" t="s">
        <v>40</v>
      </c>
      <c r="V338" s="15" t="s">
        <v>442</v>
      </c>
      <c r="W338" s="15" t="s">
        <v>122</v>
      </c>
      <c r="X338" s="15" t="s">
        <v>40</v>
      </c>
      <c r="Y338" s="15" t="s">
        <v>40</v>
      </c>
      <c r="Z338" s="15" t="s">
        <v>131</v>
      </c>
      <c r="AA338" s="15" t="s">
        <v>123</v>
      </c>
      <c r="AB338" s="15" t="s">
        <v>40</v>
      </c>
      <c r="AC338" s="15" t="s">
        <v>457</v>
      </c>
      <c r="AD338" s="15" t="s">
        <v>40</v>
      </c>
      <c r="AE338" s="15" t="s">
        <v>40</v>
      </c>
      <c r="AF338" s="15" t="s">
        <v>443</v>
      </c>
      <c r="AG338" s="15" t="s">
        <v>482</v>
      </c>
      <c r="AH338" s="15" t="s">
        <v>438</v>
      </c>
      <c r="AI338" s="15" t="s">
        <v>40</v>
      </c>
      <c r="AJ338" s="15" t="s">
        <v>483</v>
      </c>
      <c r="AK338" s="15" t="s">
        <v>124</v>
      </c>
      <c r="AL338" s="15" t="s">
        <v>166</v>
      </c>
      <c r="AM338" s="15" t="s">
        <v>125</v>
      </c>
      <c r="AN338" s="15" t="s">
        <v>40</v>
      </c>
      <c r="AO338" s="15" t="s">
        <v>126</v>
      </c>
      <c r="AP338" s="15" t="s">
        <v>40</v>
      </c>
      <c r="AQ338" s="15" t="s">
        <v>414</v>
      </c>
      <c r="AR338" s="15" t="s">
        <v>241</v>
      </c>
      <c r="AS338" s="15" t="s">
        <v>434</v>
      </c>
      <c r="AT338" s="15" t="s">
        <v>40</v>
      </c>
      <c r="AU338" s="15" t="s">
        <v>127</v>
      </c>
      <c r="AV338" s="15" t="s">
        <v>128</v>
      </c>
      <c r="AW338" s="15" t="s">
        <v>40</v>
      </c>
      <c r="AX338" s="16"/>
    </row>
    <row r="339" spans="1:50" ht="15.75" customHeight="1" x14ac:dyDescent="0.25">
      <c r="A339" s="14" t="s">
        <v>494</v>
      </c>
      <c r="B339" s="15" t="s">
        <v>40</v>
      </c>
      <c r="C339" s="15" t="s">
        <v>40</v>
      </c>
      <c r="D339" s="15" t="s">
        <v>40</v>
      </c>
      <c r="E339" s="15" t="s">
        <v>404</v>
      </c>
      <c r="F339" s="15" t="s">
        <v>480</v>
      </c>
      <c r="G339" s="15" t="s">
        <v>481</v>
      </c>
      <c r="H339" s="15" t="s">
        <v>405</v>
      </c>
      <c r="I339" s="15" t="s">
        <v>406</v>
      </c>
      <c r="J339" s="15" t="s">
        <v>40</v>
      </c>
      <c r="K339" s="15" t="s">
        <v>408</v>
      </c>
      <c r="L339" s="15" t="s">
        <v>361</v>
      </c>
      <c r="M339" s="15" t="s">
        <v>409</v>
      </c>
      <c r="N339" s="15" t="s">
        <v>40</v>
      </c>
      <c r="O339" s="15" t="s">
        <v>148</v>
      </c>
      <c r="P339" s="15" t="s">
        <v>121</v>
      </c>
      <c r="Q339" s="15" t="s">
        <v>149</v>
      </c>
      <c r="R339" s="15" t="s">
        <v>411</v>
      </c>
      <c r="S339" s="15" t="s">
        <v>412</v>
      </c>
      <c r="T339" s="15" t="s">
        <v>40</v>
      </c>
      <c r="U339" s="15" t="s">
        <v>40</v>
      </c>
      <c r="V339" s="15" t="s">
        <v>442</v>
      </c>
      <c r="W339" s="15" t="s">
        <v>122</v>
      </c>
      <c r="X339" s="15" t="s">
        <v>40</v>
      </c>
      <c r="Y339" s="15" t="s">
        <v>40</v>
      </c>
      <c r="Z339" s="15" t="s">
        <v>131</v>
      </c>
      <c r="AA339" s="15" t="s">
        <v>123</v>
      </c>
      <c r="AB339" s="15" t="s">
        <v>40</v>
      </c>
      <c r="AC339" s="15" t="s">
        <v>457</v>
      </c>
      <c r="AD339" s="15" t="s">
        <v>40</v>
      </c>
      <c r="AE339" s="15" t="s">
        <v>40</v>
      </c>
      <c r="AF339" s="15" t="s">
        <v>443</v>
      </c>
      <c r="AG339" s="15" t="s">
        <v>482</v>
      </c>
      <c r="AH339" s="15" t="s">
        <v>438</v>
      </c>
      <c r="AI339" s="15" t="s">
        <v>40</v>
      </c>
      <c r="AJ339" s="15" t="s">
        <v>483</v>
      </c>
      <c r="AK339" s="15" t="s">
        <v>124</v>
      </c>
      <c r="AL339" s="15" t="s">
        <v>166</v>
      </c>
      <c r="AM339" s="15" t="s">
        <v>125</v>
      </c>
      <c r="AN339" s="15" t="s">
        <v>40</v>
      </c>
      <c r="AO339" s="15" t="s">
        <v>126</v>
      </c>
      <c r="AP339" s="15" t="s">
        <v>40</v>
      </c>
      <c r="AQ339" s="15" t="s">
        <v>414</v>
      </c>
      <c r="AR339" s="15" t="s">
        <v>241</v>
      </c>
      <c r="AS339" s="15" t="s">
        <v>434</v>
      </c>
      <c r="AT339" s="15" t="s">
        <v>40</v>
      </c>
      <c r="AU339" s="15" t="s">
        <v>127</v>
      </c>
      <c r="AV339" s="15" t="s">
        <v>128</v>
      </c>
      <c r="AW339" s="15" t="s">
        <v>40</v>
      </c>
      <c r="AX339" s="16"/>
    </row>
    <row r="340" spans="1:50" ht="15.75" customHeight="1" x14ac:dyDescent="0.25">
      <c r="A340" s="14" t="s">
        <v>495</v>
      </c>
      <c r="B340" s="15" t="s">
        <v>40</v>
      </c>
      <c r="C340" s="15" t="s">
        <v>40</v>
      </c>
      <c r="D340" s="15" t="s">
        <v>40</v>
      </c>
      <c r="E340" s="15" t="s">
        <v>404</v>
      </c>
      <c r="F340" s="15" t="s">
        <v>480</v>
      </c>
      <c r="G340" s="15" t="s">
        <v>481</v>
      </c>
      <c r="H340" s="15" t="s">
        <v>405</v>
      </c>
      <c r="I340" s="15" t="s">
        <v>406</v>
      </c>
      <c r="J340" s="15" t="s">
        <v>40</v>
      </c>
      <c r="K340" s="15" t="s">
        <v>408</v>
      </c>
      <c r="L340" s="15" t="s">
        <v>361</v>
      </c>
      <c r="M340" s="15" t="s">
        <v>409</v>
      </c>
      <c r="N340" s="15" t="s">
        <v>40</v>
      </c>
      <c r="O340" s="15" t="s">
        <v>148</v>
      </c>
      <c r="P340" s="15" t="s">
        <v>121</v>
      </c>
      <c r="Q340" s="15" t="s">
        <v>149</v>
      </c>
      <c r="R340" s="15" t="s">
        <v>411</v>
      </c>
      <c r="S340" s="15" t="s">
        <v>412</v>
      </c>
      <c r="T340" s="15" t="s">
        <v>40</v>
      </c>
      <c r="U340" s="15" t="s">
        <v>40</v>
      </c>
      <c r="V340" s="15" t="s">
        <v>442</v>
      </c>
      <c r="W340" s="15" t="s">
        <v>122</v>
      </c>
      <c r="X340" s="15" t="s">
        <v>40</v>
      </c>
      <c r="Y340" s="15" t="s">
        <v>40</v>
      </c>
      <c r="Z340" s="15" t="s">
        <v>131</v>
      </c>
      <c r="AA340" s="15" t="s">
        <v>123</v>
      </c>
      <c r="AB340" s="15" t="s">
        <v>40</v>
      </c>
      <c r="AC340" s="15" t="s">
        <v>457</v>
      </c>
      <c r="AD340" s="15" t="s">
        <v>40</v>
      </c>
      <c r="AE340" s="15" t="s">
        <v>40</v>
      </c>
      <c r="AF340" s="15" t="s">
        <v>443</v>
      </c>
      <c r="AG340" s="15" t="s">
        <v>482</v>
      </c>
      <c r="AH340" s="15" t="s">
        <v>438</v>
      </c>
      <c r="AI340" s="15" t="s">
        <v>40</v>
      </c>
      <c r="AJ340" s="15" t="s">
        <v>483</v>
      </c>
      <c r="AK340" s="15" t="s">
        <v>124</v>
      </c>
      <c r="AL340" s="15" t="s">
        <v>166</v>
      </c>
      <c r="AM340" s="15" t="s">
        <v>125</v>
      </c>
      <c r="AN340" s="15" t="s">
        <v>40</v>
      </c>
      <c r="AO340" s="15" t="s">
        <v>126</v>
      </c>
      <c r="AP340" s="15" t="s">
        <v>40</v>
      </c>
      <c r="AQ340" s="15" t="s">
        <v>414</v>
      </c>
      <c r="AR340" s="15" t="s">
        <v>241</v>
      </c>
      <c r="AS340" s="15" t="s">
        <v>434</v>
      </c>
      <c r="AT340" s="15" t="s">
        <v>40</v>
      </c>
      <c r="AU340" s="15" t="s">
        <v>127</v>
      </c>
      <c r="AV340" s="15" t="s">
        <v>128</v>
      </c>
      <c r="AW340" s="15" t="s">
        <v>40</v>
      </c>
      <c r="AX340" s="16"/>
    </row>
    <row r="341" spans="1:50" ht="15.75" customHeight="1" x14ac:dyDescent="0.25">
      <c r="A341" s="14" t="s">
        <v>496</v>
      </c>
      <c r="B341" s="15" t="s">
        <v>40</v>
      </c>
      <c r="C341" s="15" t="s">
        <v>40</v>
      </c>
      <c r="D341" s="15" t="s">
        <v>40</v>
      </c>
      <c r="E341" s="15" t="s">
        <v>404</v>
      </c>
      <c r="F341" s="15" t="s">
        <v>480</v>
      </c>
      <c r="G341" s="15" t="s">
        <v>481</v>
      </c>
      <c r="H341" s="15" t="s">
        <v>405</v>
      </c>
      <c r="I341" s="15" t="s">
        <v>406</v>
      </c>
      <c r="J341" s="15" t="s">
        <v>40</v>
      </c>
      <c r="K341" s="15" t="s">
        <v>408</v>
      </c>
      <c r="L341" s="15" t="s">
        <v>361</v>
      </c>
      <c r="M341" s="15" t="s">
        <v>409</v>
      </c>
      <c r="N341" s="15" t="s">
        <v>40</v>
      </c>
      <c r="O341" s="15" t="s">
        <v>148</v>
      </c>
      <c r="P341" s="15" t="s">
        <v>121</v>
      </c>
      <c r="Q341" s="15" t="s">
        <v>149</v>
      </c>
      <c r="R341" s="15" t="s">
        <v>411</v>
      </c>
      <c r="S341" s="15" t="s">
        <v>412</v>
      </c>
      <c r="T341" s="15" t="s">
        <v>40</v>
      </c>
      <c r="U341" s="15" t="s">
        <v>40</v>
      </c>
      <c r="V341" s="15" t="s">
        <v>442</v>
      </c>
      <c r="W341" s="15" t="s">
        <v>122</v>
      </c>
      <c r="X341" s="15" t="s">
        <v>40</v>
      </c>
      <c r="Y341" s="15" t="s">
        <v>40</v>
      </c>
      <c r="Z341" s="15" t="s">
        <v>131</v>
      </c>
      <c r="AA341" s="15" t="s">
        <v>123</v>
      </c>
      <c r="AB341" s="15" t="s">
        <v>40</v>
      </c>
      <c r="AC341" s="15" t="s">
        <v>457</v>
      </c>
      <c r="AD341" s="15" t="s">
        <v>40</v>
      </c>
      <c r="AE341" s="15" t="s">
        <v>40</v>
      </c>
      <c r="AF341" s="15" t="s">
        <v>443</v>
      </c>
      <c r="AG341" s="15" t="s">
        <v>482</v>
      </c>
      <c r="AH341" s="15" t="s">
        <v>438</v>
      </c>
      <c r="AI341" s="15" t="s">
        <v>40</v>
      </c>
      <c r="AJ341" s="15" t="s">
        <v>483</v>
      </c>
      <c r="AK341" s="15" t="s">
        <v>124</v>
      </c>
      <c r="AL341" s="15" t="s">
        <v>166</v>
      </c>
      <c r="AM341" s="15" t="s">
        <v>125</v>
      </c>
      <c r="AN341" s="15" t="s">
        <v>40</v>
      </c>
      <c r="AO341" s="15" t="s">
        <v>126</v>
      </c>
      <c r="AP341" s="15" t="s">
        <v>40</v>
      </c>
      <c r="AQ341" s="15" t="s">
        <v>414</v>
      </c>
      <c r="AR341" s="15" t="s">
        <v>241</v>
      </c>
      <c r="AS341" s="15" t="s">
        <v>434</v>
      </c>
      <c r="AT341" s="15" t="s">
        <v>40</v>
      </c>
      <c r="AU341" s="15" t="s">
        <v>127</v>
      </c>
      <c r="AV341" s="15" t="s">
        <v>128</v>
      </c>
      <c r="AW341" s="15" t="s">
        <v>40</v>
      </c>
      <c r="AX341" s="16"/>
    </row>
    <row r="342" spans="1:50" ht="15.75" customHeight="1" x14ac:dyDescent="0.25">
      <c r="A342" s="14" t="s">
        <v>497</v>
      </c>
      <c r="B342" s="15" t="s">
        <v>40</v>
      </c>
      <c r="C342" s="15" t="s">
        <v>40</v>
      </c>
      <c r="D342" s="15" t="s">
        <v>40</v>
      </c>
      <c r="E342" s="15" t="s">
        <v>404</v>
      </c>
      <c r="F342" s="15" t="s">
        <v>480</v>
      </c>
      <c r="G342" s="15" t="s">
        <v>481</v>
      </c>
      <c r="H342" s="15" t="s">
        <v>405</v>
      </c>
      <c r="I342" s="15" t="s">
        <v>406</v>
      </c>
      <c r="J342" s="15" t="s">
        <v>40</v>
      </c>
      <c r="K342" s="15" t="s">
        <v>408</v>
      </c>
      <c r="L342" s="15" t="s">
        <v>361</v>
      </c>
      <c r="M342" s="15" t="s">
        <v>409</v>
      </c>
      <c r="N342" s="15" t="s">
        <v>40</v>
      </c>
      <c r="O342" s="15" t="s">
        <v>148</v>
      </c>
      <c r="P342" s="15" t="s">
        <v>121</v>
      </c>
      <c r="Q342" s="15" t="s">
        <v>149</v>
      </c>
      <c r="R342" s="15" t="s">
        <v>411</v>
      </c>
      <c r="S342" s="15" t="s">
        <v>412</v>
      </c>
      <c r="T342" s="41" t="s">
        <v>40</v>
      </c>
      <c r="U342" s="15" t="s">
        <v>40</v>
      </c>
      <c r="V342" s="15" t="s">
        <v>442</v>
      </c>
      <c r="W342" s="15" t="s">
        <v>122</v>
      </c>
      <c r="X342" s="15" t="s">
        <v>40</v>
      </c>
      <c r="Y342" s="15" t="s">
        <v>40</v>
      </c>
      <c r="Z342" s="15" t="s">
        <v>131</v>
      </c>
      <c r="AA342" s="15" t="s">
        <v>123</v>
      </c>
      <c r="AB342" s="15" t="s">
        <v>40</v>
      </c>
      <c r="AC342" s="15" t="s">
        <v>457</v>
      </c>
      <c r="AD342" s="15" t="s">
        <v>40</v>
      </c>
      <c r="AE342" s="15" t="s">
        <v>40</v>
      </c>
      <c r="AF342" s="15" t="s">
        <v>443</v>
      </c>
      <c r="AG342" s="15" t="s">
        <v>482</v>
      </c>
      <c r="AH342" s="15" t="s">
        <v>438</v>
      </c>
      <c r="AI342" s="15" t="s">
        <v>40</v>
      </c>
      <c r="AJ342" s="15" t="s">
        <v>483</v>
      </c>
      <c r="AK342" s="15" t="s">
        <v>124</v>
      </c>
      <c r="AL342" s="15" t="s">
        <v>166</v>
      </c>
      <c r="AM342" s="15" t="s">
        <v>125</v>
      </c>
      <c r="AN342" s="15" t="s">
        <v>40</v>
      </c>
      <c r="AO342" s="15" t="s">
        <v>126</v>
      </c>
      <c r="AP342" s="15" t="s">
        <v>40</v>
      </c>
      <c r="AQ342" s="15" t="s">
        <v>414</v>
      </c>
      <c r="AR342" s="15" t="s">
        <v>241</v>
      </c>
      <c r="AS342" s="15" t="s">
        <v>434</v>
      </c>
      <c r="AT342" s="15" t="s">
        <v>40</v>
      </c>
      <c r="AU342" s="15" t="s">
        <v>127</v>
      </c>
      <c r="AV342" s="15" t="s">
        <v>128</v>
      </c>
      <c r="AW342" s="15" t="s">
        <v>40</v>
      </c>
      <c r="AX342" s="16"/>
    </row>
    <row r="343" spans="1:50" ht="15.75" customHeight="1" x14ac:dyDescent="0.25">
      <c r="A343" s="14" t="s">
        <v>498</v>
      </c>
      <c r="B343" s="15" t="s">
        <v>40</v>
      </c>
      <c r="C343" s="15" t="s">
        <v>40</v>
      </c>
      <c r="D343" s="15" t="s">
        <v>40</v>
      </c>
      <c r="E343" s="15" t="s">
        <v>404</v>
      </c>
      <c r="F343" s="15" t="s">
        <v>480</v>
      </c>
      <c r="G343" s="15" t="s">
        <v>481</v>
      </c>
      <c r="H343" s="15" t="s">
        <v>405</v>
      </c>
      <c r="I343" s="15" t="s">
        <v>406</v>
      </c>
      <c r="J343" s="15" t="s">
        <v>40</v>
      </c>
      <c r="K343" s="15" t="s">
        <v>408</v>
      </c>
      <c r="L343" s="15" t="s">
        <v>361</v>
      </c>
      <c r="M343" s="15" t="s">
        <v>409</v>
      </c>
      <c r="N343" s="15" t="s">
        <v>40</v>
      </c>
      <c r="O343" s="15" t="s">
        <v>148</v>
      </c>
      <c r="P343" s="15" t="s">
        <v>121</v>
      </c>
      <c r="Q343" s="15" t="s">
        <v>149</v>
      </c>
      <c r="R343" s="15" t="s">
        <v>411</v>
      </c>
      <c r="S343" s="15" t="s">
        <v>412</v>
      </c>
      <c r="T343" s="15" t="s">
        <v>40</v>
      </c>
      <c r="U343" s="15" t="s">
        <v>40</v>
      </c>
      <c r="V343" s="15" t="s">
        <v>442</v>
      </c>
      <c r="W343" s="15" t="s">
        <v>122</v>
      </c>
      <c r="X343" s="15" t="s">
        <v>40</v>
      </c>
      <c r="Y343" s="15" t="s">
        <v>40</v>
      </c>
      <c r="Z343" s="15" t="s">
        <v>131</v>
      </c>
      <c r="AA343" s="15" t="s">
        <v>123</v>
      </c>
      <c r="AB343" s="15" t="s">
        <v>40</v>
      </c>
      <c r="AC343" s="15" t="s">
        <v>457</v>
      </c>
      <c r="AD343" s="15" t="s">
        <v>40</v>
      </c>
      <c r="AE343" s="15" t="s">
        <v>40</v>
      </c>
      <c r="AF343" s="15" t="s">
        <v>443</v>
      </c>
      <c r="AG343" s="15" t="s">
        <v>482</v>
      </c>
      <c r="AH343" s="15" t="s">
        <v>438</v>
      </c>
      <c r="AI343" s="15" t="s">
        <v>40</v>
      </c>
      <c r="AJ343" s="15" t="s">
        <v>483</v>
      </c>
      <c r="AK343" s="15" t="s">
        <v>124</v>
      </c>
      <c r="AL343" s="15" t="s">
        <v>166</v>
      </c>
      <c r="AM343" s="15" t="s">
        <v>125</v>
      </c>
      <c r="AN343" s="15" t="s">
        <v>40</v>
      </c>
      <c r="AO343" s="15" t="s">
        <v>126</v>
      </c>
      <c r="AP343" s="15" t="s">
        <v>40</v>
      </c>
      <c r="AQ343" s="15" t="s">
        <v>414</v>
      </c>
      <c r="AR343" s="15" t="s">
        <v>241</v>
      </c>
      <c r="AS343" s="15" t="s">
        <v>434</v>
      </c>
      <c r="AT343" s="15" t="s">
        <v>40</v>
      </c>
      <c r="AU343" s="15" t="s">
        <v>127</v>
      </c>
      <c r="AV343" s="15" t="s">
        <v>128</v>
      </c>
      <c r="AW343" s="15" t="s">
        <v>40</v>
      </c>
      <c r="AX343" s="16"/>
    </row>
    <row r="344" spans="1:50" ht="15.75" customHeight="1" x14ac:dyDescent="0.25">
      <c r="A344" s="14" t="s">
        <v>499</v>
      </c>
      <c r="B344" s="15" t="s">
        <v>40</v>
      </c>
      <c r="C344" s="15" t="s">
        <v>40</v>
      </c>
      <c r="D344" s="15" t="s">
        <v>40</v>
      </c>
      <c r="E344" s="15" t="s">
        <v>404</v>
      </c>
      <c r="F344" s="15" t="s">
        <v>480</v>
      </c>
      <c r="G344" s="15" t="s">
        <v>481</v>
      </c>
      <c r="H344" s="15" t="s">
        <v>405</v>
      </c>
      <c r="I344" s="15" t="s">
        <v>406</v>
      </c>
      <c r="J344" s="15" t="s">
        <v>40</v>
      </c>
      <c r="K344" s="15" t="s">
        <v>408</v>
      </c>
      <c r="L344" s="15" t="s">
        <v>361</v>
      </c>
      <c r="M344" s="15" t="s">
        <v>409</v>
      </c>
      <c r="N344" s="15" t="s">
        <v>40</v>
      </c>
      <c r="O344" s="15" t="s">
        <v>148</v>
      </c>
      <c r="P344" s="15" t="s">
        <v>121</v>
      </c>
      <c r="Q344" s="15" t="s">
        <v>149</v>
      </c>
      <c r="R344" s="15" t="s">
        <v>411</v>
      </c>
      <c r="S344" s="15" t="s">
        <v>412</v>
      </c>
      <c r="T344" s="15" t="s">
        <v>40</v>
      </c>
      <c r="U344" s="15" t="s">
        <v>40</v>
      </c>
      <c r="V344" s="15" t="s">
        <v>442</v>
      </c>
      <c r="W344" s="15" t="s">
        <v>122</v>
      </c>
      <c r="X344" s="15" t="s">
        <v>40</v>
      </c>
      <c r="Y344" s="15" t="s">
        <v>40</v>
      </c>
      <c r="Z344" s="15" t="s">
        <v>131</v>
      </c>
      <c r="AA344" s="15" t="s">
        <v>123</v>
      </c>
      <c r="AB344" s="15" t="s">
        <v>40</v>
      </c>
      <c r="AC344" s="15" t="s">
        <v>457</v>
      </c>
      <c r="AD344" s="15" t="s">
        <v>40</v>
      </c>
      <c r="AE344" s="15" t="s">
        <v>40</v>
      </c>
      <c r="AF344" s="15" t="s">
        <v>443</v>
      </c>
      <c r="AG344" s="15" t="s">
        <v>482</v>
      </c>
      <c r="AH344" s="15" t="s">
        <v>438</v>
      </c>
      <c r="AI344" s="15" t="s">
        <v>40</v>
      </c>
      <c r="AJ344" s="15" t="s">
        <v>483</v>
      </c>
      <c r="AK344" s="15" t="s">
        <v>124</v>
      </c>
      <c r="AL344" s="15" t="s">
        <v>166</v>
      </c>
      <c r="AM344" s="15" t="s">
        <v>125</v>
      </c>
      <c r="AN344" s="15" t="s">
        <v>40</v>
      </c>
      <c r="AO344" s="15" t="s">
        <v>126</v>
      </c>
      <c r="AP344" s="15" t="s">
        <v>40</v>
      </c>
      <c r="AQ344" s="15" t="s">
        <v>414</v>
      </c>
      <c r="AR344" s="15" t="s">
        <v>241</v>
      </c>
      <c r="AS344" s="15" t="s">
        <v>434</v>
      </c>
      <c r="AT344" s="15" t="s">
        <v>40</v>
      </c>
      <c r="AU344" s="15" t="s">
        <v>127</v>
      </c>
      <c r="AV344" s="15" t="s">
        <v>128</v>
      </c>
      <c r="AW344" s="15" t="s">
        <v>40</v>
      </c>
      <c r="AX344" s="16"/>
    </row>
    <row r="345" spans="1:50" ht="15.75" customHeight="1" x14ac:dyDescent="0.25">
      <c r="A345" s="14" t="s">
        <v>500</v>
      </c>
      <c r="B345" s="15" t="s">
        <v>40</v>
      </c>
      <c r="C345" s="15" t="s">
        <v>40</v>
      </c>
      <c r="D345" s="15" t="s">
        <v>40</v>
      </c>
      <c r="E345" s="15" t="s">
        <v>404</v>
      </c>
      <c r="F345" s="15" t="s">
        <v>480</v>
      </c>
      <c r="G345" s="15" t="s">
        <v>481</v>
      </c>
      <c r="H345" s="15" t="s">
        <v>405</v>
      </c>
      <c r="I345" s="15" t="s">
        <v>406</v>
      </c>
      <c r="J345" s="41" t="s">
        <v>40</v>
      </c>
      <c r="K345" s="15" t="s">
        <v>408</v>
      </c>
      <c r="L345" s="15" t="s">
        <v>361</v>
      </c>
      <c r="M345" s="15" t="s">
        <v>409</v>
      </c>
      <c r="N345" s="15" t="s">
        <v>40</v>
      </c>
      <c r="O345" s="15" t="s">
        <v>148</v>
      </c>
      <c r="P345" s="15" t="s">
        <v>121</v>
      </c>
      <c r="Q345" s="15" t="s">
        <v>149</v>
      </c>
      <c r="R345" s="15" t="s">
        <v>411</v>
      </c>
      <c r="S345" s="15" t="s">
        <v>412</v>
      </c>
      <c r="T345" s="15" t="s">
        <v>40</v>
      </c>
      <c r="U345" s="15" t="s">
        <v>40</v>
      </c>
      <c r="V345" s="15" t="s">
        <v>442</v>
      </c>
      <c r="W345" s="15" t="s">
        <v>122</v>
      </c>
      <c r="X345" s="15" t="s">
        <v>40</v>
      </c>
      <c r="Y345" s="15" t="s">
        <v>40</v>
      </c>
      <c r="Z345" s="15" t="s">
        <v>131</v>
      </c>
      <c r="AA345" s="15" t="s">
        <v>123</v>
      </c>
      <c r="AB345" s="15" t="s">
        <v>40</v>
      </c>
      <c r="AC345" s="15" t="s">
        <v>457</v>
      </c>
      <c r="AD345" s="15" t="s">
        <v>40</v>
      </c>
      <c r="AE345" s="15" t="s">
        <v>40</v>
      </c>
      <c r="AF345" s="15" t="s">
        <v>443</v>
      </c>
      <c r="AG345" s="15" t="s">
        <v>482</v>
      </c>
      <c r="AH345" s="15" t="s">
        <v>438</v>
      </c>
      <c r="AI345" s="15" t="s">
        <v>40</v>
      </c>
      <c r="AJ345" s="15" t="s">
        <v>483</v>
      </c>
      <c r="AK345" s="15" t="s">
        <v>124</v>
      </c>
      <c r="AL345" s="15" t="s">
        <v>166</v>
      </c>
      <c r="AM345" s="15" t="s">
        <v>125</v>
      </c>
      <c r="AN345" s="15" t="s">
        <v>40</v>
      </c>
      <c r="AO345" s="15" t="s">
        <v>126</v>
      </c>
      <c r="AP345" s="15" t="s">
        <v>40</v>
      </c>
      <c r="AQ345" s="15" t="s">
        <v>414</v>
      </c>
      <c r="AR345" s="15" t="s">
        <v>241</v>
      </c>
      <c r="AS345" s="15" t="s">
        <v>434</v>
      </c>
      <c r="AT345" s="15" t="s">
        <v>40</v>
      </c>
      <c r="AU345" s="15" t="s">
        <v>127</v>
      </c>
      <c r="AV345" s="15" t="s">
        <v>128</v>
      </c>
      <c r="AW345" s="15" t="s">
        <v>40</v>
      </c>
      <c r="AX345" s="16"/>
    </row>
    <row r="346" spans="1:50" ht="15.75" customHeight="1" x14ac:dyDescent="0.25">
      <c r="A346" s="14" t="s">
        <v>501</v>
      </c>
      <c r="B346" s="15" t="s">
        <v>40</v>
      </c>
      <c r="C346" s="15" t="s">
        <v>40</v>
      </c>
      <c r="D346" s="15" t="s">
        <v>40</v>
      </c>
      <c r="E346" s="15" t="s">
        <v>404</v>
      </c>
      <c r="F346" s="15" t="s">
        <v>480</v>
      </c>
      <c r="G346" s="15" t="s">
        <v>481</v>
      </c>
      <c r="H346" s="15" t="s">
        <v>405</v>
      </c>
      <c r="I346" s="15" t="s">
        <v>406</v>
      </c>
      <c r="J346" s="15" t="s">
        <v>40</v>
      </c>
      <c r="K346" s="15" t="s">
        <v>408</v>
      </c>
      <c r="L346" s="15" t="s">
        <v>361</v>
      </c>
      <c r="M346" s="15" t="s">
        <v>409</v>
      </c>
      <c r="N346" s="15" t="s">
        <v>40</v>
      </c>
      <c r="O346" s="15" t="s">
        <v>148</v>
      </c>
      <c r="P346" s="15" t="s">
        <v>121</v>
      </c>
      <c r="Q346" s="15" t="s">
        <v>149</v>
      </c>
      <c r="R346" s="15" t="s">
        <v>411</v>
      </c>
      <c r="S346" s="15" t="s">
        <v>412</v>
      </c>
      <c r="T346" s="15" t="s">
        <v>40</v>
      </c>
      <c r="U346" s="15" t="s">
        <v>40</v>
      </c>
      <c r="V346" s="15" t="s">
        <v>442</v>
      </c>
      <c r="W346" s="15" t="s">
        <v>122</v>
      </c>
      <c r="X346" s="15" t="s">
        <v>40</v>
      </c>
      <c r="Y346" s="15" t="s">
        <v>40</v>
      </c>
      <c r="Z346" s="15" t="s">
        <v>131</v>
      </c>
      <c r="AA346" s="15" t="s">
        <v>123</v>
      </c>
      <c r="AB346" s="15" t="s">
        <v>40</v>
      </c>
      <c r="AC346" s="15" t="s">
        <v>457</v>
      </c>
      <c r="AD346" s="15" t="s">
        <v>40</v>
      </c>
      <c r="AE346" s="15" t="s">
        <v>40</v>
      </c>
      <c r="AF346" s="15" t="s">
        <v>443</v>
      </c>
      <c r="AG346" s="15" t="s">
        <v>482</v>
      </c>
      <c r="AH346" s="15" t="s">
        <v>438</v>
      </c>
      <c r="AI346" s="15" t="s">
        <v>40</v>
      </c>
      <c r="AJ346" s="15" t="s">
        <v>483</v>
      </c>
      <c r="AK346" s="15" t="s">
        <v>124</v>
      </c>
      <c r="AL346" s="15" t="s">
        <v>166</v>
      </c>
      <c r="AM346" s="15" t="s">
        <v>125</v>
      </c>
      <c r="AN346" s="15" t="s">
        <v>40</v>
      </c>
      <c r="AO346" s="15" t="s">
        <v>126</v>
      </c>
      <c r="AP346" s="15" t="s">
        <v>40</v>
      </c>
      <c r="AQ346" s="15" t="s">
        <v>414</v>
      </c>
      <c r="AR346" s="15" t="s">
        <v>241</v>
      </c>
      <c r="AS346" s="15" t="s">
        <v>434</v>
      </c>
      <c r="AT346" s="15" t="s">
        <v>40</v>
      </c>
      <c r="AU346" s="15" t="s">
        <v>127</v>
      </c>
      <c r="AV346" s="15" t="s">
        <v>128</v>
      </c>
      <c r="AW346" s="15" t="s">
        <v>40</v>
      </c>
      <c r="AX346" s="16"/>
    </row>
    <row r="347" spans="1:50" ht="15.75" customHeight="1" x14ac:dyDescent="0.25">
      <c r="A347" s="14" t="s">
        <v>502</v>
      </c>
      <c r="B347" s="15" t="s">
        <v>40</v>
      </c>
      <c r="C347" s="15" t="s">
        <v>40</v>
      </c>
      <c r="D347" s="15" t="s">
        <v>40</v>
      </c>
      <c r="E347" s="15" t="s">
        <v>404</v>
      </c>
      <c r="F347" s="15" t="s">
        <v>480</v>
      </c>
      <c r="G347" s="15" t="s">
        <v>481</v>
      </c>
      <c r="H347" s="15" t="s">
        <v>405</v>
      </c>
      <c r="I347" s="15" t="s">
        <v>406</v>
      </c>
      <c r="J347" s="15" t="s">
        <v>40</v>
      </c>
      <c r="K347" s="15" t="s">
        <v>408</v>
      </c>
      <c r="L347" s="15" t="s">
        <v>361</v>
      </c>
      <c r="M347" s="15" t="s">
        <v>409</v>
      </c>
      <c r="N347" s="15" t="s">
        <v>40</v>
      </c>
      <c r="O347" s="15" t="s">
        <v>148</v>
      </c>
      <c r="P347" s="15" t="s">
        <v>121</v>
      </c>
      <c r="Q347" s="15" t="s">
        <v>149</v>
      </c>
      <c r="R347" s="15" t="s">
        <v>411</v>
      </c>
      <c r="S347" s="15" t="s">
        <v>412</v>
      </c>
      <c r="T347" s="15" t="s">
        <v>40</v>
      </c>
      <c r="U347" s="15" t="s">
        <v>40</v>
      </c>
      <c r="V347" s="15" t="s">
        <v>442</v>
      </c>
      <c r="W347" s="15" t="s">
        <v>122</v>
      </c>
      <c r="X347" s="15" t="s">
        <v>40</v>
      </c>
      <c r="Y347" s="15" t="s">
        <v>40</v>
      </c>
      <c r="Z347" s="15" t="s">
        <v>131</v>
      </c>
      <c r="AA347" s="15" t="s">
        <v>123</v>
      </c>
      <c r="AB347" s="15" t="s">
        <v>40</v>
      </c>
      <c r="AC347" s="15" t="s">
        <v>457</v>
      </c>
      <c r="AD347" s="15" t="s">
        <v>40</v>
      </c>
      <c r="AE347" s="15" t="s">
        <v>40</v>
      </c>
      <c r="AF347" s="15" t="s">
        <v>443</v>
      </c>
      <c r="AG347" s="15" t="s">
        <v>482</v>
      </c>
      <c r="AH347" s="15" t="s">
        <v>438</v>
      </c>
      <c r="AI347" s="15" t="s">
        <v>40</v>
      </c>
      <c r="AJ347" s="15" t="s">
        <v>483</v>
      </c>
      <c r="AK347" s="15" t="s">
        <v>124</v>
      </c>
      <c r="AL347" s="15" t="s">
        <v>166</v>
      </c>
      <c r="AM347" s="15" t="s">
        <v>125</v>
      </c>
      <c r="AN347" s="15" t="s">
        <v>40</v>
      </c>
      <c r="AO347" s="15" t="s">
        <v>126</v>
      </c>
      <c r="AP347" s="15" t="s">
        <v>40</v>
      </c>
      <c r="AQ347" s="15" t="s">
        <v>414</v>
      </c>
      <c r="AR347" s="15" t="s">
        <v>241</v>
      </c>
      <c r="AS347" s="15" t="s">
        <v>434</v>
      </c>
      <c r="AT347" s="15" t="s">
        <v>40</v>
      </c>
      <c r="AU347" s="15" t="s">
        <v>127</v>
      </c>
      <c r="AV347" s="15" t="s">
        <v>128</v>
      </c>
      <c r="AW347" s="15" t="s">
        <v>40</v>
      </c>
      <c r="AX347" s="16"/>
    </row>
    <row r="348" spans="1:50" ht="15.75" customHeight="1" x14ac:dyDescent="0.25">
      <c r="A348" s="14" t="s">
        <v>503</v>
      </c>
      <c r="B348" s="15" t="s">
        <v>40</v>
      </c>
      <c r="C348" s="15" t="s">
        <v>40</v>
      </c>
      <c r="D348" s="15" t="s">
        <v>40</v>
      </c>
      <c r="E348" s="15" t="s">
        <v>404</v>
      </c>
      <c r="F348" s="15" t="s">
        <v>480</v>
      </c>
      <c r="G348" s="15" t="s">
        <v>481</v>
      </c>
      <c r="H348" s="15" t="s">
        <v>405</v>
      </c>
      <c r="I348" s="15" t="s">
        <v>406</v>
      </c>
      <c r="J348" s="15" t="s">
        <v>40</v>
      </c>
      <c r="K348" s="15" t="s">
        <v>408</v>
      </c>
      <c r="L348" s="15" t="s">
        <v>361</v>
      </c>
      <c r="M348" s="15" t="s">
        <v>409</v>
      </c>
      <c r="N348" s="15" t="s">
        <v>40</v>
      </c>
      <c r="O348" s="15" t="s">
        <v>148</v>
      </c>
      <c r="P348" s="15" t="s">
        <v>121</v>
      </c>
      <c r="Q348" s="15" t="s">
        <v>149</v>
      </c>
      <c r="R348" s="15" t="s">
        <v>411</v>
      </c>
      <c r="S348" s="15" t="s">
        <v>412</v>
      </c>
      <c r="T348" s="15" t="s">
        <v>40</v>
      </c>
      <c r="U348" s="15" t="s">
        <v>40</v>
      </c>
      <c r="V348" s="15" t="s">
        <v>442</v>
      </c>
      <c r="W348" s="15" t="s">
        <v>122</v>
      </c>
      <c r="X348" s="15" t="s">
        <v>40</v>
      </c>
      <c r="Y348" s="15" t="s">
        <v>40</v>
      </c>
      <c r="Z348" s="15" t="s">
        <v>131</v>
      </c>
      <c r="AA348" s="15" t="s">
        <v>123</v>
      </c>
      <c r="AB348" s="15" t="s">
        <v>40</v>
      </c>
      <c r="AC348" s="15" t="s">
        <v>457</v>
      </c>
      <c r="AD348" s="15" t="s">
        <v>40</v>
      </c>
      <c r="AE348" s="15" t="s">
        <v>40</v>
      </c>
      <c r="AF348" s="15" t="s">
        <v>443</v>
      </c>
      <c r="AG348" s="15" t="s">
        <v>482</v>
      </c>
      <c r="AH348" s="15" t="s">
        <v>438</v>
      </c>
      <c r="AI348" s="15" t="s">
        <v>40</v>
      </c>
      <c r="AJ348" s="15" t="s">
        <v>483</v>
      </c>
      <c r="AK348" s="15" t="s">
        <v>124</v>
      </c>
      <c r="AL348" s="15" t="s">
        <v>166</v>
      </c>
      <c r="AM348" s="15" t="s">
        <v>125</v>
      </c>
      <c r="AN348" s="15" t="s">
        <v>40</v>
      </c>
      <c r="AO348" s="15" t="s">
        <v>126</v>
      </c>
      <c r="AP348" s="15" t="s">
        <v>40</v>
      </c>
      <c r="AQ348" s="15" t="s">
        <v>414</v>
      </c>
      <c r="AR348" s="15" t="s">
        <v>241</v>
      </c>
      <c r="AS348" s="15" t="s">
        <v>434</v>
      </c>
      <c r="AT348" s="15" t="s">
        <v>40</v>
      </c>
      <c r="AU348" s="15" t="s">
        <v>127</v>
      </c>
      <c r="AV348" s="15" t="s">
        <v>128</v>
      </c>
      <c r="AW348" s="15" t="s">
        <v>40</v>
      </c>
      <c r="AX348" s="16"/>
    </row>
    <row r="349" spans="1:50" ht="15.75" customHeight="1" x14ac:dyDescent="0.25">
      <c r="A349" s="14" t="s">
        <v>504</v>
      </c>
      <c r="B349" s="15" t="s">
        <v>40</v>
      </c>
      <c r="C349" s="15" t="s">
        <v>40</v>
      </c>
      <c r="D349" s="15" t="s">
        <v>40</v>
      </c>
      <c r="E349" s="15" t="s">
        <v>404</v>
      </c>
      <c r="F349" s="15" t="s">
        <v>480</v>
      </c>
      <c r="G349" s="15" t="s">
        <v>481</v>
      </c>
      <c r="H349" s="15" t="s">
        <v>405</v>
      </c>
      <c r="I349" s="15" t="s">
        <v>406</v>
      </c>
      <c r="J349" s="15" t="s">
        <v>40</v>
      </c>
      <c r="K349" s="15" t="s">
        <v>408</v>
      </c>
      <c r="L349" s="15" t="s">
        <v>361</v>
      </c>
      <c r="M349" s="15" t="s">
        <v>409</v>
      </c>
      <c r="N349" s="15" t="s">
        <v>40</v>
      </c>
      <c r="O349" s="15" t="s">
        <v>148</v>
      </c>
      <c r="P349" s="15" t="s">
        <v>121</v>
      </c>
      <c r="Q349" s="15" t="s">
        <v>149</v>
      </c>
      <c r="R349" s="15" t="s">
        <v>411</v>
      </c>
      <c r="S349" s="15" t="s">
        <v>412</v>
      </c>
      <c r="T349" s="15" t="s">
        <v>40</v>
      </c>
      <c r="U349" s="15" t="s">
        <v>40</v>
      </c>
      <c r="V349" s="15" t="s">
        <v>442</v>
      </c>
      <c r="W349" s="15" t="s">
        <v>122</v>
      </c>
      <c r="X349" s="15" t="s">
        <v>40</v>
      </c>
      <c r="Y349" s="15" t="s">
        <v>40</v>
      </c>
      <c r="Z349" s="15" t="s">
        <v>131</v>
      </c>
      <c r="AA349" s="15" t="s">
        <v>123</v>
      </c>
      <c r="AB349" s="15" t="s">
        <v>40</v>
      </c>
      <c r="AC349" s="15" t="s">
        <v>457</v>
      </c>
      <c r="AD349" s="15" t="s">
        <v>40</v>
      </c>
      <c r="AE349" s="15" t="s">
        <v>40</v>
      </c>
      <c r="AF349" s="15" t="s">
        <v>443</v>
      </c>
      <c r="AG349" s="15" t="s">
        <v>482</v>
      </c>
      <c r="AH349" s="15" t="s">
        <v>438</v>
      </c>
      <c r="AI349" s="15" t="s">
        <v>40</v>
      </c>
      <c r="AJ349" s="15" t="s">
        <v>483</v>
      </c>
      <c r="AK349" s="15" t="s">
        <v>124</v>
      </c>
      <c r="AL349" s="15" t="s">
        <v>166</v>
      </c>
      <c r="AM349" s="15" t="s">
        <v>125</v>
      </c>
      <c r="AN349" s="15" t="s">
        <v>40</v>
      </c>
      <c r="AO349" s="15" t="s">
        <v>126</v>
      </c>
      <c r="AP349" s="15" t="s">
        <v>40</v>
      </c>
      <c r="AQ349" s="15" t="s">
        <v>414</v>
      </c>
      <c r="AR349" s="15" t="s">
        <v>241</v>
      </c>
      <c r="AS349" s="15" t="s">
        <v>434</v>
      </c>
      <c r="AT349" s="15" t="s">
        <v>40</v>
      </c>
      <c r="AU349" s="15" t="s">
        <v>127</v>
      </c>
      <c r="AV349" s="15" t="s">
        <v>128</v>
      </c>
      <c r="AW349" s="15" t="s">
        <v>40</v>
      </c>
      <c r="AX349" s="16"/>
    </row>
    <row r="350" spans="1:50" ht="15.75" customHeight="1" x14ac:dyDescent="0.25">
      <c r="A350" s="14" t="s">
        <v>505</v>
      </c>
      <c r="B350" s="15" t="s">
        <v>40</v>
      </c>
      <c r="C350" s="15" t="s">
        <v>40</v>
      </c>
      <c r="D350" s="15" t="s">
        <v>40</v>
      </c>
      <c r="E350" s="15" t="s">
        <v>404</v>
      </c>
      <c r="F350" s="15" t="s">
        <v>480</v>
      </c>
      <c r="G350" s="15" t="s">
        <v>481</v>
      </c>
      <c r="H350" s="15" t="s">
        <v>405</v>
      </c>
      <c r="I350" s="15" t="s">
        <v>406</v>
      </c>
      <c r="J350" s="15" t="s">
        <v>40</v>
      </c>
      <c r="K350" s="15" t="s">
        <v>408</v>
      </c>
      <c r="L350" s="15" t="s">
        <v>361</v>
      </c>
      <c r="M350" s="15" t="s">
        <v>409</v>
      </c>
      <c r="N350" s="15" t="s">
        <v>40</v>
      </c>
      <c r="O350" s="15" t="s">
        <v>148</v>
      </c>
      <c r="P350" s="15" t="s">
        <v>121</v>
      </c>
      <c r="Q350" s="15" t="s">
        <v>149</v>
      </c>
      <c r="R350" s="15" t="s">
        <v>411</v>
      </c>
      <c r="S350" s="15" t="s">
        <v>412</v>
      </c>
      <c r="T350" s="15" t="s">
        <v>40</v>
      </c>
      <c r="U350" s="15" t="s">
        <v>40</v>
      </c>
      <c r="V350" s="15" t="s">
        <v>442</v>
      </c>
      <c r="W350" s="15" t="s">
        <v>122</v>
      </c>
      <c r="X350" s="15" t="s">
        <v>40</v>
      </c>
      <c r="Y350" s="15" t="s">
        <v>40</v>
      </c>
      <c r="Z350" s="15" t="s">
        <v>131</v>
      </c>
      <c r="AA350" s="15" t="s">
        <v>123</v>
      </c>
      <c r="AB350" s="15" t="s">
        <v>40</v>
      </c>
      <c r="AC350" s="15" t="s">
        <v>457</v>
      </c>
      <c r="AD350" s="15" t="s">
        <v>40</v>
      </c>
      <c r="AE350" s="15" t="s">
        <v>40</v>
      </c>
      <c r="AF350" s="15" t="s">
        <v>443</v>
      </c>
      <c r="AG350" s="15" t="s">
        <v>482</v>
      </c>
      <c r="AH350" s="15" t="s">
        <v>438</v>
      </c>
      <c r="AI350" s="15" t="s">
        <v>40</v>
      </c>
      <c r="AJ350" s="15" t="s">
        <v>483</v>
      </c>
      <c r="AK350" s="15" t="s">
        <v>124</v>
      </c>
      <c r="AL350" s="15" t="s">
        <v>166</v>
      </c>
      <c r="AM350" s="15" t="s">
        <v>125</v>
      </c>
      <c r="AN350" s="15" t="s">
        <v>40</v>
      </c>
      <c r="AO350" s="15" t="s">
        <v>126</v>
      </c>
      <c r="AP350" s="15" t="s">
        <v>40</v>
      </c>
      <c r="AQ350" s="15" t="s">
        <v>414</v>
      </c>
      <c r="AR350" s="15" t="s">
        <v>241</v>
      </c>
      <c r="AS350" s="15" t="s">
        <v>434</v>
      </c>
      <c r="AT350" s="15" t="s">
        <v>40</v>
      </c>
      <c r="AU350" s="15" t="s">
        <v>127</v>
      </c>
      <c r="AV350" s="15" t="s">
        <v>128</v>
      </c>
      <c r="AW350" s="15" t="s">
        <v>40</v>
      </c>
      <c r="AX350" s="16"/>
    </row>
    <row r="351" spans="1:50" ht="15.75" customHeight="1" x14ac:dyDescent="0.25">
      <c r="A351" s="14" t="s">
        <v>506</v>
      </c>
      <c r="B351" s="15" t="s">
        <v>40</v>
      </c>
      <c r="C351" s="15" t="s">
        <v>40</v>
      </c>
      <c r="D351" s="15" t="s">
        <v>40</v>
      </c>
      <c r="E351" s="15" t="s">
        <v>404</v>
      </c>
      <c r="F351" s="15" t="s">
        <v>480</v>
      </c>
      <c r="G351" s="15" t="s">
        <v>481</v>
      </c>
      <c r="H351" s="15" t="s">
        <v>405</v>
      </c>
      <c r="I351" s="15" t="s">
        <v>406</v>
      </c>
      <c r="J351" s="15" t="s">
        <v>40</v>
      </c>
      <c r="K351" s="15" t="s">
        <v>408</v>
      </c>
      <c r="L351" s="15" t="s">
        <v>361</v>
      </c>
      <c r="M351" s="15" t="s">
        <v>409</v>
      </c>
      <c r="N351" s="15" t="s">
        <v>40</v>
      </c>
      <c r="O351" s="15" t="s">
        <v>148</v>
      </c>
      <c r="P351" s="15" t="s">
        <v>121</v>
      </c>
      <c r="Q351" s="15" t="s">
        <v>149</v>
      </c>
      <c r="R351" s="15" t="s">
        <v>411</v>
      </c>
      <c r="S351" s="15" t="s">
        <v>412</v>
      </c>
      <c r="T351" s="15" t="s">
        <v>40</v>
      </c>
      <c r="U351" s="15" t="s">
        <v>40</v>
      </c>
      <c r="V351" s="15" t="s">
        <v>442</v>
      </c>
      <c r="W351" s="15" t="s">
        <v>122</v>
      </c>
      <c r="X351" s="15" t="s">
        <v>40</v>
      </c>
      <c r="Y351" s="15" t="s">
        <v>40</v>
      </c>
      <c r="Z351" s="15" t="s">
        <v>131</v>
      </c>
      <c r="AA351" s="15" t="s">
        <v>123</v>
      </c>
      <c r="AB351" s="15" t="s">
        <v>40</v>
      </c>
      <c r="AC351" s="15" t="s">
        <v>457</v>
      </c>
      <c r="AD351" s="15" t="s">
        <v>40</v>
      </c>
      <c r="AE351" s="15" t="s">
        <v>40</v>
      </c>
      <c r="AF351" s="15" t="s">
        <v>443</v>
      </c>
      <c r="AG351" s="15" t="s">
        <v>482</v>
      </c>
      <c r="AH351" s="15" t="s">
        <v>438</v>
      </c>
      <c r="AI351" s="15" t="s">
        <v>40</v>
      </c>
      <c r="AJ351" s="15" t="s">
        <v>483</v>
      </c>
      <c r="AK351" s="15" t="s">
        <v>124</v>
      </c>
      <c r="AL351" s="15" t="s">
        <v>166</v>
      </c>
      <c r="AM351" s="15" t="s">
        <v>125</v>
      </c>
      <c r="AN351" s="15" t="s">
        <v>40</v>
      </c>
      <c r="AO351" s="15" t="s">
        <v>126</v>
      </c>
      <c r="AP351" s="15" t="s">
        <v>40</v>
      </c>
      <c r="AQ351" s="15" t="s">
        <v>414</v>
      </c>
      <c r="AR351" s="15" t="s">
        <v>241</v>
      </c>
      <c r="AS351" s="15" t="s">
        <v>434</v>
      </c>
      <c r="AT351" s="15" t="s">
        <v>40</v>
      </c>
      <c r="AU351" s="15" t="s">
        <v>127</v>
      </c>
      <c r="AV351" s="15" t="s">
        <v>128</v>
      </c>
      <c r="AW351" s="15" t="s">
        <v>40</v>
      </c>
      <c r="AX351" s="16"/>
    </row>
    <row r="352" spans="1:50" ht="15.75" customHeight="1" x14ac:dyDescent="0.25">
      <c r="A352" s="14" t="s">
        <v>507</v>
      </c>
      <c r="B352" s="15" t="s">
        <v>40</v>
      </c>
      <c r="C352" s="15" t="s">
        <v>40</v>
      </c>
      <c r="D352" s="15" t="s">
        <v>40</v>
      </c>
      <c r="E352" s="15" t="s">
        <v>404</v>
      </c>
      <c r="F352" s="15" t="s">
        <v>480</v>
      </c>
      <c r="G352" s="15" t="s">
        <v>481</v>
      </c>
      <c r="H352" s="15" t="s">
        <v>405</v>
      </c>
      <c r="I352" s="15" t="s">
        <v>406</v>
      </c>
      <c r="J352" s="15" t="s">
        <v>40</v>
      </c>
      <c r="K352" s="15" t="s">
        <v>408</v>
      </c>
      <c r="L352" s="15" t="s">
        <v>361</v>
      </c>
      <c r="M352" s="15" t="s">
        <v>409</v>
      </c>
      <c r="N352" s="15" t="s">
        <v>40</v>
      </c>
      <c r="O352" s="15" t="s">
        <v>148</v>
      </c>
      <c r="P352" s="15" t="s">
        <v>121</v>
      </c>
      <c r="Q352" s="15" t="s">
        <v>149</v>
      </c>
      <c r="R352" s="15" t="s">
        <v>411</v>
      </c>
      <c r="S352" s="15" t="s">
        <v>412</v>
      </c>
      <c r="T352" s="15" t="s">
        <v>40</v>
      </c>
      <c r="U352" s="15" t="s">
        <v>40</v>
      </c>
      <c r="V352" s="15" t="s">
        <v>442</v>
      </c>
      <c r="W352" s="15" t="s">
        <v>122</v>
      </c>
      <c r="X352" s="15" t="s">
        <v>40</v>
      </c>
      <c r="Y352" s="15" t="s">
        <v>40</v>
      </c>
      <c r="Z352" s="15" t="s">
        <v>131</v>
      </c>
      <c r="AA352" s="15" t="s">
        <v>123</v>
      </c>
      <c r="AB352" s="15" t="s">
        <v>40</v>
      </c>
      <c r="AC352" s="15" t="s">
        <v>457</v>
      </c>
      <c r="AD352" s="15" t="s">
        <v>40</v>
      </c>
      <c r="AE352" s="15" t="s">
        <v>40</v>
      </c>
      <c r="AF352" s="15" t="s">
        <v>443</v>
      </c>
      <c r="AG352" s="15" t="s">
        <v>482</v>
      </c>
      <c r="AH352" s="15" t="s">
        <v>438</v>
      </c>
      <c r="AI352" s="15" t="s">
        <v>40</v>
      </c>
      <c r="AJ352" s="15" t="s">
        <v>483</v>
      </c>
      <c r="AK352" s="15" t="s">
        <v>124</v>
      </c>
      <c r="AL352" s="15" t="s">
        <v>166</v>
      </c>
      <c r="AM352" s="15" t="s">
        <v>125</v>
      </c>
      <c r="AN352" s="15" t="s">
        <v>40</v>
      </c>
      <c r="AO352" s="15" t="s">
        <v>126</v>
      </c>
      <c r="AP352" s="15" t="s">
        <v>40</v>
      </c>
      <c r="AQ352" s="15" t="s">
        <v>414</v>
      </c>
      <c r="AR352" s="15" t="s">
        <v>241</v>
      </c>
      <c r="AS352" s="15" t="s">
        <v>434</v>
      </c>
      <c r="AT352" s="15" t="s">
        <v>40</v>
      </c>
      <c r="AU352" s="15" t="s">
        <v>127</v>
      </c>
      <c r="AV352" s="15" t="s">
        <v>128</v>
      </c>
      <c r="AW352" s="15" t="s">
        <v>40</v>
      </c>
      <c r="AX352" s="16"/>
    </row>
    <row r="353" spans="1:50" ht="15.75" customHeight="1" x14ac:dyDescent="0.25">
      <c r="A353" s="14" t="s">
        <v>508</v>
      </c>
      <c r="B353" s="15" t="s">
        <v>40</v>
      </c>
      <c r="C353" s="15" t="s">
        <v>40</v>
      </c>
      <c r="D353" s="15" t="s">
        <v>40</v>
      </c>
      <c r="E353" s="15" t="s">
        <v>404</v>
      </c>
      <c r="F353" s="15" t="s">
        <v>480</v>
      </c>
      <c r="G353" s="15" t="s">
        <v>481</v>
      </c>
      <c r="H353" s="15" t="s">
        <v>405</v>
      </c>
      <c r="I353" s="15" t="s">
        <v>406</v>
      </c>
      <c r="J353" s="15" t="s">
        <v>40</v>
      </c>
      <c r="K353" s="15" t="s">
        <v>408</v>
      </c>
      <c r="L353" s="15" t="s">
        <v>361</v>
      </c>
      <c r="M353" s="15" t="s">
        <v>409</v>
      </c>
      <c r="N353" s="15" t="s">
        <v>40</v>
      </c>
      <c r="O353" s="15" t="s">
        <v>148</v>
      </c>
      <c r="P353" s="15" t="s">
        <v>121</v>
      </c>
      <c r="Q353" s="15" t="s">
        <v>149</v>
      </c>
      <c r="R353" s="15" t="s">
        <v>411</v>
      </c>
      <c r="S353" s="15" t="s">
        <v>412</v>
      </c>
      <c r="T353" s="15" t="s">
        <v>40</v>
      </c>
      <c r="U353" s="15" t="s">
        <v>40</v>
      </c>
      <c r="V353" s="15" t="s">
        <v>442</v>
      </c>
      <c r="W353" s="15" t="s">
        <v>122</v>
      </c>
      <c r="X353" s="15" t="s">
        <v>40</v>
      </c>
      <c r="Y353" s="15" t="s">
        <v>40</v>
      </c>
      <c r="Z353" s="15" t="s">
        <v>131</v>
      </c>
      <c r="AA353" s="15" t="s">
        <v>123</v>
      </c>
      <c r="AB353" s="15" t="s">
        <v>40</v>
      </c>
      <c r="AC353" s="15" t="s">
        <v>457</v>
      </c>
      <c r="AD353" s="15" t="s">
        <v>40</v>
      </c>
      <c r="AE353" s="15" t="s">
        <v>40</v>
      </c>
      <c r="AF353" s="15" t="s">
        <v>443</v>
      </c>
      <c r="AG353" s="15" t="s">
        <v>482</v>
      </c>
      <c r="AH353" s="15" t="s">
        <v>438</v>
      </c>
      <c r="AI353" s="15" t="s">
        <v>40</v>
      </c>
      <c r="AJ353" s="15" t="s">
        <v>483</v>
      </c>
      <c r="AK353" s="15" t="s">
        <v>124</v>
      </c>
      <c r="AL353" s="15" t="s">
        <v>166</v>
      </c>
      <c r="AM353" s="15" t="s">
        <v>125</v>
      </c>
      <c r="AN353" s="15" t="s">
        <v>40</v>
      </c>
      <c r="AO353" s="15" t="s">
        <v>126</v>
      </c>
      <c r="AP353" s="15" t="s">
        <v>40</v>
      </c>
      <c r="AQ353" s="15" t="s">
        <v>414</v>
      </c>
      <c r="AR353" s="15" t="s">
        <v>241</v>
      </c>
      <c r="AS353" s="15" t="s">
        <v>434</v>
      </c>
      <c r="AT353" s="15" t="s">
        <v>40</v>
      </c>
      <c r="AU353" s="15" t="s">
        <v>127</v>
      </c>
      <c r="AV353" s="15" t="s">
        <v>128</v>
      </c>
      <c r="AW353" s="15" t="s">
        <v>40</v>
      </c>
      <c r="AX353" s="16"/>
    </row>
    <row r="354" spans="1:50" ht="15.75" customHeight="1" x14ac:dyDescent="0.25">
      <c r="A354" s="14" t="s">
        <v>509</v>
      </c>
      <c r="B354" s="15" t="s">
        <v>40</v>
      </c>
      <c r="C354" s="15" t="s">
        <v>40</v>
      </c>
      <c r="D354" s="15" t="s">
        <v>40</v>
      </c>
      <c r="E354" s="15" t="s">
        <v>404</v>
      </c>
      <c r="F354" s="15" t="s">
        <v>480</v>
      </c>
      <c r="G354" s="15" t="s">
        <v>481</v>
      </c>
      <c r="H354" s="15" t="s">
        <v>405</v>
      </c>
      <c r="I354" s="15" t="s">
        <v>406</v>
      </c>
      <c r="J354" s="15" t="s">
        <v>40</v>
      </c>
      <c r="K354" s="15" t="s">
        <v>408</v>
      </c>
      <c r="L354" s="15" t="s">
        <v>361</v>
      </c>
      <c r="M354" s="15" t="s">
        <v>409</v>
      </c>
      <c r="N354" s="15" t="s">
        <v>40</v>
      </c>
      <c r="O354" s="15" t="s">
        <v>148</v>
      </c>
      <c r="P354" s="15" t="s">
        <v>121</v>
      </c>
      <c r="Q354" s="15" t="s">
        <v>149</v>
      </c>
      <c r="R354" s="15" t="s">
        <v>411</v>
      </c>
      <c r="S354" s="15" t="s">
        <v>412</v>
      </c>
      <c r="T354" s="15" t="s">
        <v>40</v>
      </c>
      <c r="U354" s="15" t="s">
        <v>40</v>
      </c>
      <c r="V354" s="15" t="s">
        <v>442</v>
      </c>
      <c r="W354" s="15" t="s">
        <v>122</v>
      </c>
      <c r="X354" s="15" t="s">
        <v>40</v>
      </c>
      <c r="Y354" s="15" t="s">
        <v>40</v>
      </c>
      <c r="Z354" s="15" t="s">
        <v>131</v>
      </c>
      <c r="AA354" s="15" t="s">
        <v>123</v>
      </c>
      <c r="AB354" s="15" t="s">
        <v>40</v>
      </c>
      <c r="AC354" s="15" t="s">
        <v>457</v>
      </c>
      <c r="AD354" s="15" t="s">
        <v>40</v>
      </c>
      <c r="AE354" s="15" t="s">
        <v>40</v>
      </c>
      <c r="AF354" s="15" t="s">
        <v>443</v>
      </c>
      <c r="AG354" s="15" t="s">
        <v>482</v>
      </c>
      <c r="AH354" s="15" t="s">
        <v>438</v>
      </c>
      <c r="AI354" s="15" t="s">
        <v>40</v>
      </c>
      <c r="AJ354" s="15" t="s">
        <v>483</v>
      </c>
      <c r="AK354" s="15" t="s">
        <v>124</v>
      </c>
      <c r="AL354" s="15" t="s">
        <v>166</v>
      </c>
      <c r="AM354" s="15" t="s">
        <v>125</v>
      </c>
      <c r="AN354" s="15" t="s">
        <v>40</v>
      </c>
      <c r="AO354" s="15" t="s">
        <v>126</v>
      </c>
      <c r="AP354" s="15" t="s">
        <v>40</v>
      </c>
      <c r="AQ354" s="15" t="s">
        <v>414</v>
      </c>
      <c r="AR354" s="15" t="s">
        <v>241</v>
      </c>
      <c r="AS354" s="15" t="s">
        <v>434</v>
      </c>
      <c r="AT354" s="15" t="s">
        <v>40</v>
      </c>
      <c r="AU354" s="15" t="s">
        <v>127</v>
      </c>
      <c r="AV354" s="15" t="s">
        <v>128</v>
      </c>
      <c r="AW354" s="15" t="s">
        <v>40</v>
      </c>
      <c r="AX354" s="16"/>
    </row>
    <row r="355" spans="1:50" ht="15.75" customHeight="1" x14ac:dyDescent="0.25">
      <c r="A355" s="14" t="s">
        <v>510</v>
      </c>
      <c r="B355" s="15" t="s">
        <v>40</v>
      </c>
      <c r="C355" s="15" t="s">
        <v>40</v>
      </c>
      <c r="D355" s="15" t="s">
        <v>40</v>
      </c>
      <c r="E355" s="15" t="s">
        <v>404</v>
      </c>
      <c r="F355" s="15" t="s">
        <v>480</v>
      </c>
      <c r="G355" s="15" t="s">
        <v>481</v>
      </c>
      <c r="H355" s="15" t="s">
        <v>405</v>
      </c>
      <c r="I355" s="15" t="s">
        <v>406</v>
      </c>
      <c r="J355" s="15" t="s">
        <v>40</v>
      </c>
      <c r="K355" s="15" t="s">
        <v>408</v>
      </c>
      <c r="L355" s="15" t="s">
        <v>361</v>
      </c>
      <c r="M355" s="15" t="s">
        <v>409</v>
      </c>
      <c r="N355" s="15" t="s">
        <v>40</v>
      </c>
      <c r="O355" s="15" t="s">
        <v>148</v>
      </c>
      <c r="P355" s="15" t="s">
        <v>121</v>
      </c>
      <c r="Q355" s="15" t="s">
        <v>149</v>
      </c>
      <c r="R355" s="15" t="s">
        <v>411</v>
      </c>
      <c r="S355" s="15" t="s">
        <v>412</v>
      </c>
      <c r="T355" s="15" t="s">
        <v>40</v>
      </c>
      <c r="U355" s="15" t="s">
        <v>40</v>
      </c>
      <c r="V355" s="15" t="s">
        <v>442</v>
      </c>
      <c r="W355" s="15" t="s">
        <v>122</v>
      </c>
      <c r="X355" s="15" t="s">
        <v>40</v>
      </c>
      <c r="Y355" s="15" t="s">
        <v>40</v>
      </c>
      <c r="Z355" s="15" t="s">
        <v>131</v>
      </c>
      <c r="AA355" s="15" t="s">
        <v>123</v>
      </c>
      <c r="AB355" s="15" t="s">
        <v>40</v>
      </c>
      <c r="AC355" s="15" t="s">
        <v>457</v>
      </c>
      <c r="AD355" s="15" t="s">
        <v>40</v>
      </c>
      <c r="AE355" s="15" t="s">
        <v>40</v>
      </c>
      <c r="AF355" s="15" t="s">
        <v>443</v>
      </c>
      <c r="AG355" s="15" t="s">
        <v>482</v>
      </c>
      <c r="AH355" s="15" t="s">
        <v>438</v>
      </c>
      <c r="AI355" s="15" t="s">
        <v>40</v>
      </c>
      <c r="AJ355" s="15" t="s">
        <v>483</v>
      </c>
      <c r="AK355" s="15" t="s">
        <v>124</v>
      </c>
      <c r="AL355" s="15" t="s">
        <v>166</v>
      </c>
      <c r="AM355" s="15" t="s">
        <v>125</v>
      </c>
      <c r="AN355" s="15" t="s">
        <v>40</v>
      </c>
      <c r="AO355" s="15" t="s">
        <v>126</v>
      </c>
      <c r="AP355" s="15" t="s">
        <v>40</v>
      </c>
      <c r="AQ355" s="15" t="s">
        <v>414</v>
      </c>
      <c r="AR355" s="15" t="s">
        <v>241</v>
      </c>
      <c r="AS355" s="15" t="s">
        <v>434</v>
      </c>
      <c r="AT355" s="15" t="s">
        <v>40</v>
      </c>
      <c r="AU355" s="15" t="s">
        <v>127</v>
      </c>
      <c r="AV355" s="15" t="s">
        <v>128</v>
      </c>
      <c r="AW355" s="15" t="s">
        <v>40</v>
      </c>
      <c r="AX355" s="16"/>
    </row>
    <row r="356" spans="1:50" ht="15.75" customHeight="1" x14ac:dyDescent="0.25">
      <c r="A356" s="14" t="s">
        <v>511</v>
      </c>
      <c r="B356" s="15" t="s">
        <v>40</v>
      </c>
      <c r="C356" s="15" t="s">
        <v>40</v>
      </c>
      <c r="D356" s="15" t="s">
        <v>40</v>
      </c>
      <c r="E356" s="15" t="s">
        <v>404</v>
      </c>
      <c r="F356" s="15" t="s">
        <v>480</v>
      </c>
      <c r="G356" s="15" t="s">
        <v>481</v>
      </c>
      <c r="H356" s="15" t="s">
        <v>405</v>
      </c>
      <c r="I356" s="15" t="s">
        <v>406</v>
      </c>
      <c r="J356" s="15" t="s">
        <v>40</v>
      </c>
      <c r="K356" s="15" t="s">
        <v>408</v>
      </c>
      <c r="L356" s="15" t="s">
        <v>361</v>
      </c>
      <c r="M356" s="15" t="s">
        <v>409</v>
      </c>
      <c r="N356" s="15" t="s">
        <v>40</v>
      </c>
      <c r="O356" s="15" t="s">
        <v>148</v>
      </c>
      <c r="P356" s="15" t="s">
        <v>121</v>
      </c>
      <c r="Q356" s="15" t="s">
        <v>149</v>
      </c>
      <c r="R356" s="15" t="s">
        <v>411</v>
      </c>
      <c r="S356" s="15" t="s">
        <v>412</v>
      </c>
      <c r="T356" s="15" t="s">
        <v>40</v>
      </c>
      <c r="U356" s="15" t="s">
        <v>40</v>
      </c>
      <c r="V356" s="15" t="s">
        <v>442</v>
      </c>
      <c r="W356" s="15" t="s">
        <v>122</v>
      </c>
      <c r="X356" s="15" t="s">
        <v>40</v>
      </c>
      <c r="Y356" s="15" t="s">
        <v>40</v>
      </c>
      <c r="Z356" s="15" t="s">
        <v>131</v>
      </c>
      <c r="AA356" s="15" t="s">
        <v>123</v>
      </c>
      <c r="AB356" s="15" t="s">
        <v>40</v>
      </c>
      <c r="AC356" s="15" t="s">
        <v>457</v>
      </c>
      <c r="AD356" s="15" t="s">
        <v>40</v>
      </c>
      <c r="AE356" s="15" t="s">
        <v>40</v>
      </c>
      <c r="AF356" s="15" t="s">
        <v>443</v>
      </c>
      <c r="AG356" s="15" t="s">
        <v>482</v>
      </c>
      <c r="AH356" s="15" t="s">
        <v>438</v>
      </c>
      <c r="AI356" s="15" t="s">
        <v>40</v>
      </c>
      <c r="AJ356" s="15" t="s">
        <v>483</v>
      </c>
      <c r="AK356" s="15" t="s">
        <v>124</v>
      </c>
      <c r="AL356" s="15" t="s">
        <v>166</v>
      </c>
      <c r="AM356" s="15" t="s">
        <v>125</v>
      </c>
      <c r="AN356" s="15" t="s">
        <v>40</v>
      </c>
      <c r="AO356" s="15" t="s">
        <v>126</v>
      </c>
      <c r="AP356" s="15" t="s">
        <v>40</v>
      </c>
      <c r="AQ356" s="15" t="s">
        <v>414</v>
      </c>
      <c r="AR356" s="15" t="s">
        <v>241</v>
      </c>
      <c r="AS356" s="15" t="s">
        <v>434</v>
      </c>
      <c r="AT356" s="15" t="s">
        <v>40</v>
      </c>
      <c r="AU356" s="15" t="s">
        <v>127</v>
      </c>
      <c r="AV356" s="15" t="s">
        <v>128</v>
      </c>
      <c r="AW356" s="15" t="s">
        <v>40</v>
      </c>
      <c r="AX356" s="16"/>
    </row>
    <row r="357" spans="1:50" ht="15.75" customHeight="1" x14ac:dyDescent="0.25">
      <c r="A357" s="14" t="s">
        <v>512</v>
      </c>
      <c r="B357" s="15" t="s">
        <v>40</v>
      </c>
      <c r="C357" s="15" t="s">
        <v>40</v>
      </c>
      <c r="D357" s="15" t="s">
        <v>40</v>
      </c>
      <c r="E357" s="15" t="s">
        <v>404</v>
      </c>
      <c r="F357" s="15" t="s">
        <v>480</v>
      </c>
      <c r="G357" s="15" t="s">
        <v>481</v>
      </c>
      <c r="H357" s="15" t="s">
        <v>405</v>
      </c>
      <c r="I357" s="15" t="s">
        <v>406</v>
      </c>
      <c r="J357" s="15" t="s">
        <v>40</v>
      </c>
      <c r="K357" s="15" t="s">
        <v>408</v>
      </c>
      <c r="L357" s="15" t="s">
        <v>361</v>
      </c>
      <c r="M357" s="15" t="s">
        <v>409</v>
      </c>
      <c r="N357" s="15" t="s">
        <v>40</v>
      </c>
      <c r="O357" s="15" t="s">
        <v>148</v>
      </c>
      <c r="P357" s="15" t="s">
        <v>121</v>
      </c>
      <c r="Q357" s="15" t="s">
        <v>149</v>
      </c>
      <c r="R357" s="15" t="s">
        <v>411</v>
      </c>
      <c r="S357" s="15" t="s">
        <v>412</v>
      </c>
      <c r="T357" s="15" t="s">
        <v>40</v>
      </c>
      <c r="U357" s="15" t="s">
        <v>40</v>
      </c>
      <c r="V357" s="15" t="s">
        <v>442</v>
      </c>
      <c r="W357" s="15" t="s">
        <v>122</v>
      </c>
      <c r="X357" s="15" t="s">
        <v>40</v>
      </c>
      <c r="Y357" s="15" t="s">
        <v>40</v>
      </c>
      <c r="Z357" s="15" t="s">
        <v>131</v>
      </c>
      <c r="AA357" s="15" t="s">
        <v>123</v>
      </c>
      <c r="AB357" s="15" t="s">
        <v>40</v>
      </c>
      <c r="AC357" s="15" t="s">
        <v>457</v>
      </c>
      <c r="AD357" s="15" t="s">
        <v>40</v>
      </c>
      <c r="AE357" s="15" t="s">
        <v>40</v>
      </c>
      <c r="AF357" s="15" t="s">
        <v>443</v>
      </c>
      <c r="AG357" s="15" t="s">
        <v>482</v>
      </c>
      <c r="AH357" s="15" t="s">
        <v>438</v>
      </c>
      <c r="AI357" s="15" t="s">
        <v>40</v>
      </c>
      <c r="AJ357" s="15" t="s">
        <v>483</v>
      </c>
      <c r="AK357" s="15" t="s">
        <v>124</v>
      </c>
      <c r="AL357" s="15" t="s">
        <v>166</v>
      </c>
      <c r="AM357" s="15" t="s">
        <v>125</v>
      </c>
      <c r="AN357" s="15" t="s">
        <v>40</v>
      </c>
      <c r="AO357" s="15" t="s">
        <v>126</v>
      </c>
      <c r="AP357" s="15" t="s">
        <v>40</v>
      </c>
      <c r="AQ357" s="15" t="s">
        <v>414</v>
      </c>
      <c r="AR357" s="15" t="s">
        <v>241</v>
      </c>
      <c r="AS357" s="15" t="s">
        <v>434</v>
      </c>
      <c r="AT357" s="15" t="s">
        <v>40</v>
      </c>
      <c r="AU357" s="15" t="s">
        <v>127</v>
      </c>
      <c r="AV357" s="15" t="s">
        <v>128</v>
      </c>
      <c r="AW357" s="15" t="s">
        <v>40</v>
      </c>
      <c r="AX357" s="16"/>
    </row>
    <row r="358" spans="1:50" ht="15.75" customHeight="1" x14ac:dyDescent="0.25">
      <c r="A358" s="14" t="s">
        <v>513</v>
      </c>
      <c r="B358" s="15" t="s">
        <v>40</v>
      </c>
      <c r="C358" s="15" t="s">
        <v>40</v>
      </c>
      <c r="D358" s="15" t="s">
        <v>40</v>
      </c>
      <c r="E358" s="15" t="s">
        <v>404</v>
      </c>
      <c r="F358" s="15" t="s">
        <v>480</v>
      </c>
      <c r="G358" s="15" t="s">
        <v>481</v>
      </c>
      <c r="H358" s="15" t="s">
        <v>405</v>
      </c>
      <c r="I358" s="15" t="s">
        <v>406</v>
      </c>
      <c r="J358" s="15" t="s">
        <v>40</v>
      </c>
      <c r="K358" s="15" t="s">
        <v>408</v>
      </c>
      <c r="L358" s="15" t="s">
        <v>361</v>
      </c>
      <c r="M358" s="15" t="s">
        <v>409</v>
      </c>
      <c r="N358" s="15" t="s">
        <v>40</v>
      </c>
      <c r="O358" s="15" t="s">
        <v>148</v>
      </c>
      <c r="P358" s="15" t="s">
        <v>121</v>
      </c>
      <c r="Q358" s="15" t="s">
        <v>149</v>
      </c>
      <c r="R358" s="15" t="s">
        <v>411</v>
      </c>
      <c r="S358" s="15" t="s">
        <v>412</v>
      </c>
      <c r="T358" s="15" t="s">
        <v>40</v>
      </c>
      <c r="U358" s="15" t="s">
        <v>40</v>
      </c>
      <c r="V358" s="15" t="s">
        <v>442</v>
      </c>
      <c r="W358" s="15" t="s">
        <v>122</v>
      </c>
      <c r="X358" s="15" t="s">
        <v>40</v>
      </c>
      <c r="Y358" s="15" t="s">
        <v>40</v>
      </c>
      <c r="Z358" s="15" t="s">
        <v>131</v>
      </c>
      <c r="AA358" s="15" t="s">
        <v>123</v>
      </c>
      <c r="AB358" s="15" t="s">
        <v>40</v>
      </c>
      <c r="AC358" s="15" t="s">
        <v>457</v>
      </c>
      <c r="AD358" s="15" t="s">
        <v>40</v>
      </c>
      <c r="AE358" s="15" t="s">
        <v>40</v>
      </c>
      <c r="AF358" s="15" t="s">
        <v>443</v>
      </c>
      <c r="AG358" s="15" t="s">
        <v>482</v>
      </c>
      <c r="AH358" s="15" t="s">
        <v>438</v>
      </c>
      <c r="AI358" s="15" t="s">
        <v>40</v>
      </c>
      <c r="AJ358" s="15" t="s">
        <v>483</v>
      </c>
      <c r="AK358" s="15" t="s">
        <v>124</v>
      </c>
      <c r="AL358" s="15" t="s">
        <v>166</v>
      </c>
      <c r="AM358" s="15" t="s">
        <v>125</v>
      </c>
      <c r="AN358" s="15" t="s">
        <v>40</v>
      </c>
      <c r="AO358" s="15" t="s">
        <v>126</v>
      </c>
      <c r="AP358" s="15" t="s">
        <v>40</v>
      </c>
      <c r="AQ358" s="15" t="s">
        <v>414</v>
      </c>
      <c r="AR358" s="15" t="s">
        <v>241</v>
      </c>
      <c r="AS358" s="15" t="s">
        <v>434</v>
      </c>
      <c r="AT358" s="15" t="s">
        <v>40</v>
      </c>
      <c r="AU358" s="15" t="s">
        <v>127</v>
      </c>
      <c r="AV358" s="15" t="s">
        <v>128</v>
      </c>
      <c r="AW358" s="15" t="s">
        <v>40</v>
      </c>
      <c r="AX358" s="16"/>
    </row>
    <row r="359" spans="1:50" ht="15.75" customHeight="1" x14ac:dyDescent="0.25">
      <c r="A359" s="14" t="s">
        <v>514</v>
      </c>
      <c r="B359" s="15" t="s">
        <v>40</v>
      </c>
      <c r="C359" s="15" t="s">
        <v>40</v>
      </c>
      <c r="D359" s="15" t="s">
        <v>40</v>
      </c>
      <c r="E359" s="15" t="s">
        <v>404</v>
      </c>
      <c r="F359" s="15" t="s">
        <v>480</v>
      </c>
      <c r="G359" s="15" t="s">
        <v>481</v>
      </c>
      <c r="H359" s="15" t="s">
        <v>405</v>
      </c>
      <c r="I359" s="15" t="s">
        <v>406</v>
      </c>
      <c r="J359" s="15" t="s">
        <v>40</v>
      </c>
      <c r="K359" s="15" t="s">
        <v>408</v>
      </c>
      <c r="L359" s="15" t="s">
        <v>361</v>
      </c>
      <c r="M359" s="15" t="s">
        <v>409</v>
      </c>
      <c r="N359" s="15" t="s">
        <v>40</v>
      </c>
      <c r="O359" s="15" t="s">
        <v>148</v>
      </c>
      <c r="P359" s="15" t="s">
        <v>121</v>
      </c>
      <c r="Q359" s="15" t="s">
        <v>149</v>
      </c>
      <c r="R359" s="15" t="s">
        <v>411</v>
      </c>
      <c r="S359" s="15" t="s">
        <v>412</v>
      </c>
      <c r="T359" s="15" t="s">
        <v>40</v>
      </c>
      <c r="U359" s="15" t="s">
        <v>40</v>
      </c>
      <c r="V359" s="15" t="s">
        <v>442</v>
      </c>
      <c r="W359" s="15" t="s">
        <v>122</v>
      </c>
      <c r="X359" s="15" t="s">
        <v>40</v>
      </c>
      <c r="Y359" s="15" t="s">
        <v>40</v>
      </c>
      <c r="Z359" s="15" t="s">
        <v>131</v>
      </c>
      <c r="AA359" s="15" t="s">
        <v>123</v>
      </c>
      <c r="AB359" s="15" t="s">
        <v>40</v>
      </c>
      <c r="AC359" s="15" t="s">
        <v>457</v>
      </c>
      <c r="AD359" s="15" t="s">
        <v>40</v>
      </c>
      <c r="AE359" s="15" t="s">
        <v>40</v>
      </c>
      <c r="AF359" s="15" t="s">
        <v>443</v>
      </c>
      <c r="AG359" s="15" t="s">
        <v>482</v>
      </c>
      <c r="AH359" s="15" t="s">
        <v>438</v>
      </c>
      <c r="AI359" s="15" t="s">
        <v>40</v>
      </c>
      <c r="AJ359" s="15" t="s">
        <v>483</v>
      </c>
      <c r="AK359" s="15" t="s">
        <v>124</v>
      </c>
      <c r="AL359" s="15" t="s">
        <v>166</v>
      </c>
      <c r="AM359" s="15" t="s">
        <v>125</v>
      </c>
      <c r="AN359" s="15" t="s">
        <v>40</v>
      </c>
      <c r="AO359" s="15" t="s">
        <v>126</v>
      </c>
      <c r="AP359" s="15" t="s">
        <v>40</v>
      </c>
      <c r="AQ359" s="15" t="s">
        <v>414</v>
      </c>
      <c r="AR359" s="15" t="s">
        <v>241</v>
      </c>
      <c r="AS359" s="15" t="s">
        <v>434</v>
      </c>
      <c r="AT359" s="15" t="s">
        <v>40</v>
      </c>
      <c r="AU359" s="15" t="s">
        <v>127</v>
      </c>
      <c r="AV359" s="15" t="s">
        <v>128</v>
      </c>
      <c r="AW359" s="15" t="s">
        <v>40</v>
      </c>
      <c r="AX359" s="16"/>
    </row>
    <row r="360" spans="1:50" ht="15.75" customHeight="1" x14ac:dyDescent="0.25">
      <c r="A360" s="14" t="s">
        <v>515</v>
      </c>
      <c r="B360" s="15" t="s">
        <v>40</v>
      </c>
      <c r="C360" s="15" t="s">
        <v>40</v>
      </c>
      <c r="D360" s="15" t="s">
        <v>40</v>
      </c>
      <c r="E360" s="15" t="s">
        <v>404</v>
      </c>
      <c r="F360" s="15" t="s">
        <v>480</v>
      </c>
      <c r="G360" s="15" t="s">
        <v>481</v>
      </c>
      <c r="H360" s="15" t="s">
        <v>405</v>
      </c>
      <c r="I360" s="15" t="s">
        <v>406</v>
      </c>
      <c r="J360" s="15" t="s">
        <v>40</v>
      </c>
      <c r="K360" s="15" t="s">
        <v>408</v>
      </c>
      <c r="L360" s="15" t="s">
        <v>361</v>
      </c>
      <c r="M360" s="15" t="s">
        <v>409</v>
      </c>
      <c r="N360" s="15" t="s">
        <v>40</v>
      </c>
      <c r="O360" s="15" t="s">
        <v>148</v>
      </c>
      <c r="P360" s="15" t="s">
        <v>121</v>
      </c>
      <c r="Q360" s="15" t="s">
        <v>149</v>
      </c>
      <c r="R360" s="15" t="s">
        <v>411</v>
      </c>
      <c r="S360" s="15" t="s">
        <v>412</v>
      </c>
      <c r="T360" s="15" t="s">
        <v>40</v>
      </c>
      <c r="U360" s="15" t="s">
        <v>40</v>
      </c>
      <c r="V360" s="15" t="s">
        <v>442</v>
      </c>
      <c r="W360" s="15" t="s">
        <v>122</v>
      </c>
      <c r="X360" s="15" t="s">
        <v>40</v>
      </c>
      <c r="Y360" s="15" t="s">
        <v>40</v>
      </c>
      <c r="Z360" s="15" t="s">
        <v>131</v>
      </c>
      <c r="AA360" s="15" t="s">
        <v>123</v>
      </c>
      <c r="AB360" s="15" t="s">
        <v>40</v>
      </c>
      <c r="AC360" s="15" t="s">
        <v>457</v>
      </c>
      <c r="AD360" s="15" t="s">
        <v>40</v>
      </c>
      <c r="AE360" s="15" t="s">
        <v>40</v>
      </c>
      <c r="AF360" s="15" t="s">
        <v>443</v>
      </c>
      <c r="AG360" s="15" t="s">
        <v>482</v>
      </c>
      <c r="AH360" s="15" t="s">
        <v>438</v>
      </c>
      <c r="AI360" s="15" t="s">
        <v>40</v>
      </c>
      <c r="AJ360" s="15" t="s">
        <v>483</v>
      </c>
      <c r="AK360" s="15" t="s">
        <v>124</v>
      </c>
      <c r="AL360" s="15" t="s">
        <v>166</v>
      </c>
      <c r="AM360" s="15" t="s">
        <v>125</v>
      </c>
      <c r="AN360" s="15" t="s">
        <v>40</v>
      </c>
      <c r="AO360" s="15" t="s">
        <v>126</v>
      </c>
      <c r="AP360" s="15" t="s">
        <v>40</v>
      </c>
      <c r="AQ360" s="15" t="s">
        <v>414</v>
      </c>
      <c r="AR360" s="15" t="s">
        <v>241</v>
      </c>
      <c r="AS360" s="15" t="s">
        <v>434</v>
      </c>
      <c r="AT360" s="15" t="s">
        <v>40</v>
      </c>
      <c r="AU360" s="15" t="s">
        <v>127</v>
      </c>
      <c r="AV360" s="15" t="s">
        <v>128</v>
      </c>
      <c r="AW360" s="15" t="s">
        <v>40</v>
      </c>
      <c r="AX360" s="16"/>
    </row>
    <row r="361" spans="1:50" ht="15.75" customHeight="1" x14ac:dyDescent="0.25">
      <c r="A361" s="14" t="s">
        <v>516</v>
      </c>
      <c r="B361" s="15" t="s">
        <v>40</v>
      </c>
      <c r="C361" s="15" t="s">
        <v>40</v>
      </c>
      <c r="D361" s="15" t="s">
        <v>40</v>
      </c>
      <c r="E361" s="15" t="s">
        <v>404</v>
      </c>
      <c r="F361" s="15" t="s">
        <v>480</v>
      </c>
      <c r="G361" s="15" t="s">
        <v>481</v>
      </c>
      <c r="H361" s="15" t="s">
        <v>405</v>
      </c>
      <c r="I361" s="15" t="s">
        <v>406</v>
      </c>
      <c r="J361" s="15" t="s">
        <v>40</v>
      </c>
      <c r="K361" s="15" t="s">
        <v>408</v>
      </c>
      <c r="L361" s="15" t="s">
        <v>361</v>
      </c>
      <c r="M361" s="15" t="s">
        <v>409</v>
      </c>
      <c r="N361" s="15" t="s">
        <v>40</v>
      </c>
      <c r="O361" s="15" t="s">
        <v>148</v>
      </c>
      <c r="P361" s="15" t="s">
        <v>121</v>
      </c>
      <c r="Q361" s="15" t="s">
        <v>149</v>
      </c>
      <c r="R361" s="15" t="s">
        <v>411</v>
      </c>
      <c r="S361" s="15" t="s">
        <v>412</v>
      </c>
      <c r="T361" s="15" t="s">
        <v>40</v>
      </c>
      <c r="U361" s="15" t="s">
        <v>40</v>
      </c>
      <c r="V361" s="15" t="s">
        <v>442</v>
      </c>
      <c r="W361" s="15" t="s">
        <v>122</v>
      </c>
      <c r="X361" s="15" t="s">
        <v>40</v>
      </c>
      <c r="Y361" s="15" t="s">
        <v>40</v>
      </c>
      <c r="Z361" s="15" t="s">
        <v>131</v>
      </c>
      <c r="AA361" s="15" t="s">
        <v>123</v>
      </c>
      <c r="AB361" s="15" t="s">
        <v>40</v>
      </c>
      <c r="AC361" s="15" t="s">
        <v>457</v>
      </c>
      <c r="AD361" s="15" t="s">
        <v>40</v>
      </c>
      <c r="AE361" s="15" t="s">
        <v>40</v>
      </c>
      <c r="AF361" s="15" t="s">
        <v>443</v>
      </c>
      <c r="AG361" s="15" t="s">
        <v>482</v>
      </c>
      <c r="AH361" s="15" t="s">
        <v>438</v>
      </c>
      <c r="AI361" s="15" t="s">
        <v>40</v>
      </c>
      <c r="AJ361" s="15" t="s">
        <v>483</v>
      </c>
      <c r="AK361" s="15" t="s">
        <v>124</v>
      </c>
      <c r="AL361" s="15" t="s">
        <v>166</v>
      </c>
      <c r="AM361" s="15" t="s">
        <v>125</v>
      </c>
      <c r="AN361" s="15" t="s">
        <v>40</v>
      </c>
      <c r="AO361" s="15" t="s">
        <v>126</v>
      </c>
      <c r="AP361" s="15" t="s">
        <v>40</v>
      </c>
      <c r="AQ361" s="15" t="s">
        <v>414</v>
      </c>
      <c r="AR361" s="15" t="s">
        <v>241</v>
      </c>
      <c r="AS361" s="15" t="s">
        <v>434</v>
      </c>
      <c r="AT361" s="15" t="s">
        <v>40</v>
      </c>
      <c r="AU361" s="15" t="s">
        <v>127</v>
      </c>
      <c r="AV361" s="15" t="s">
        <v>128</v>
      </c>
      <c r="AW361" s="15" t="s">
        <v>40</v>
      </c>
      <c r="AX361" s="16"/>
    </row>
    <row r="362" spans="1:50" ht="15.75" customHeight="1" x14ac:dyDescent="0.25">
      <c r="A362" s="14" t="s">
        <v>517</v>
      </c>
      <c r="B362" s="15" t="s">
        <v>40</v>
      </c>
      <c r="C362" s="15" t="s">
        <v>40</v>
      </c>
      <c r="D362" s="15" t="s">
        <v>40</v>
      </c>
      <c r="E362" s="15" t="s">
        <v>404</v>
      </c>
      <c r="F362" s="15" t="s">
        <v>480</v>
      </c>
      <c r="G362" s="15" t="s">
        <v>481</v>
      </c>
      <c r="H362" s="15" t="s">
        <v>405</v>
      </c>
      <c r="I362" s="15" t="s">
        <v>406</v>
      </c>
      <c r="J362" s="15" t="s">
        <v>40</v>
      </c>
      <c r="K362" s="15" t="s">
        <v>408</v>
      </c>
      <c r="L362" s="15" t="s">
        <v>361</v>
      </c>
      <c r="M362" s="15" t="s">
        <v>409</v>
      </c>
      <c r="N362" s="15" t="s">
        <v>40</v>
      </c>
      <c r="O362" s="15" t="s">
        <v>148</v>
      </c>
      <c r="P362" s="15" t="s">
        <v>121</v>
      </c>
      <c r="Q362" s="15" t="s">
        <v>149</v>
      </c>
      <c r="R362" s="15" t="s">
        <v>411</v>
      </c>
      <c r="S362" s="15" t="s">
        <v>412</v>
      </c>
      <c r="T362" s="15" t="s">
        <v>40</v>
      </c>
      <c r="U362" s="15" t="s">
        <v>40</v>
      </c>
      <c r="V362" s="15" t="s">
        <v>442</v>
      </c>
      <c r="W362" s="15" t="s">
        <v>122</v>
      </c>
      <c r="X362" s="15" t="s">
        <v>40</v>
      </c>
      <c r="Y362" s="15" t="s">
        <v>40</v>
      </c>
      <c r="Z362" s="15" t="s">
        <v>131</v>
      </c>
      <c r="AA362" s="15" t="s">
        <v>123</v>
      </c>
      <c r="AB362" s="15" t="s">
        <v>40</v>
      </c>
      <c r="AC362" s="15" t="s">
        <v>457</v>
      </c>
      <c r="AD362" s="15" t="s">
        <v>40</v>
      </c>
      <c r="AE362" s="15" t="s">
        <v>40</v>
      </c>
      <c r="AF362" s="15" t="s">
        <v>443</v>
      </c>
      <c r="AG362" s="15" t="s">
        <v>482</v>
      </c>
      <c r="AH362" s="15" t="s">
        <v>438</v>
      </c>
      <c r="AI362" s="15" t="s">
        <v>40</v>
      </c>
      <c r="AJ362" s="15" t="s">
        <v>483</v>
      </c>
      <c r="AK362" s="15" t="s">
        <v>124</v>
      </c>
      <c r="AL362" s="15" t="s">
        <v>166</v>
      </c>
      <c r="AM362" s="15" t="s">
        <v>125</v>
      </c>
      <c r="AN362" s="15" t="s">
        <v>40</v>
      </c>
      <c r="AO362" s="15" t="s">
        <v>126</v>
      </c>
      <c r="AP362" s="15" t="s">
        <v>40</v>
      </c>
      <c r="AQ362" s="15" t="s">
        <v>414</v>
      </c>
      <c r="AR362" s="15" t="s">
        <v>241</v>
      </c>
      <c r="AS362" s="15" t="s">
        <v>434</v>
      </c>
      <c r="AT362" s="15" t="s">
        <v>40</v>
      </c>
      <c r="AU362" s="15" t="s">
        <v>127</v>
      </c>
      <c r="AV362" s="15" t="s">
        <v>128</v>
      </c>
      <c r="AW362" s="15" t="s">
        <v>40</v>
      </c>
      <c r="AX362" s="16"/>
    </row>
    <row r="363" spans="1:50" ht="15.75" customHeight="1" x14ac:dyDescent="0.25">
      <c r="A363" s="14" t="s">
        <v>518</v>
      </c>
      <c r="B363" s="15" t="s">
        <v>40</v>
      </c>
      <c r="C363" s="15" t="s">
        <v>40</v>
      </c>
      <c r="D363" s="15" t="s">
        <v>40</v>
      </c>
      <c r="E363" s="15" t="s">
        <v>404</v>
      </c>
      <c r="F363" s="15" t="s">
        <v>480</v>
      </c>
      <c r="G363" s="15" t="s">
        <v>481</v>
      </c>
      <c r="H363" s="15" t="s">
        <v>405</v>
      </c>
      <c r="I363" s="15" t="s">
        <v>406</v>
      </c>
      <c r="J363" s="15" t="s">
        <v>40</v>
      </c>
      <c r="K363" s="15" t="s">
        <v>408</v>
      </c>
      <c r="L363" s="15" t="s">
        <v>361</v>
      </c>
      <c r="M363" s="15" t="s">
        <v>409</v>
      </c>
      <c r="N363" s="15" t="s">
        <v>40</v>
      </c>
      <c r="O363" s="15" t="s">
        <v>148</v>
      </c>
      <c r="P363" s="15" t="s">
        <v>121</v>
      </c>
      <c r="Q363" s="15" t="s">
        <v>149</v>
      </c>
      <c r="R363" s="15" t="s">
        <v>411</v>
      </c>
      <c r="S363" s="15" t="s">
        <v>412</v>
      </c>
      <c r="T363" s="15" t="s">
        <v>40</v>
      </c>
      <c r="U363" s="15" t="s">
        <v>40</v>
      </c>
      <c r="V363" s="15" t="s">
        <v>442</v>
      </c>
      <c r="W363" s="15" t="s">
        <v>122</v>
      </c>
      <c r="X363" s="15" t="s">
        <v>40</v>
      </c>
      <c r="Y363" s="15" t="s">
        <v>40</v>
      </c>
      <c r="Z363" s="15" t="s">
        <v>131</v>
      </c>
      <c r="AA363" s="15" t="s">
        <v>123</v>
      </c>
      <c r="AB363" s="15" t="s">
        <v>40</v>
      </c>
      <c r="AC363" s="15" t="s">
        <v>457</v>
      </c>
      <c r="AD363" s="15" t="s">
        <v>40</v>
      </c>
      <c r="AE363" s="15" t="s">
        <v>40</v>
      </c>
      <c r="AF363" s="15" t="s">
        <v>443</v>
      </c>
      <c r="AG363" s="15" t="s">
        <v>482</v>
      </c>
      <c r="AH363" s="15" t="s">
        <v>438</v>
      </c>
      <c r="AI363" s="15" t="s">
        <v>40</v>
      </c>
      <c r="AJ363" s="15" t="s">
        <v>483</v>
      </c>
      <c r="AK363" s="15" t="s">
        <v>124</v>
      </c>
      <c r="AL363" s="15" t="s">
        <v>166</v>
      </c>
      <c r="AM363" s="15" t="s">
        <v>125</v>
      </c>
      <c r="AN363" s="15" t="s">
        <v>40</v>
      </c>
      <c r="AO363" s="15" t="s">
        <v>126</v>
      </c>
      <c r="AP363" s="15" t="s">
        <v>40</v>
      </c>
      <c r="AQ363" s="15" t="s">
        <v>414</v>
      </c>
      <c r="AR363" s="15" t="s">
        <v>241</v>
      </c>
      <c r="AS363" s="15" t="s">
        <v>434</v>
      </c>
      <c r="AT363" s="15" t="s">
        <v>40</v>
      </c>
      <c r="AU363" s="15" t="s">
        <v>127</v>
      </c>
      <c r="AV363" s="15" t="s">
        <v>128</v>
      </c>
      <c r="AW363" s="15" t="s">
        <v>40</v>
      </c>
      <c r="AX363" s="16"/>
    </row>
    <row r="364" spans="1:50" ht="15.75" customHeight="1" x14ac:dyDescent="0.25">
      <c r="A364" s="14" t="s">
        <v>519</v>
      </c>
      <c r="B364" s="15" t="s">
        <v>40</v>
      </c>
      <c r="C364" s="15" t="s">
        <v>40</v>
      </c>
      <c r="D364" s="15" t="s">
        <v>40</v>
      </c>
      <c r="E364" s="15" t="s">
        <v>404</v>
      </c>
      <c r="F364" s="15" t="s">
        <v>480</v>
      </c>
      <c r="G364" s="15" t="s">
        <v>481</v>
      </c>
      <c r="H364" s="15" t="s">
        <v>405</v>
      </c>
      <c r="I364" s="15" t="s">
        <v>406</v>
      </c>
      <c r="J364" s="15" t="s">
        <v>40</v>
      </c>
      <c r="K364" s="15" t="s">
        <v>408</v>
      </c>
      <c r="L364" s="15" t="s">
        <v>361</v>
      </c>
      <c r="M364" s="15" t="s">
        <v>409</v>
      </c>
      <c r="N364" s="15" t="s">
        <v>40</v>
      </c>
      <c r="O364" s="15" t="s">
        <v>148</v>
      </c>
      <c r="P364" s="15" t="s">
        <v>121</v>
      </c>
      <c r="Q364" s="15" t="s">
        <v>149</v>
      </c>
      <c r="R364" s="15" t="s">
        <v>411</v>
      </c>
      <c r="S364" s="15" t="s">
        <v>412</v>
      </c>
      <c r="T364" s="15" t="s">
        <v>40</v>
      </c>
      <c r="U364" s="15" t="s">
        <v>40</v>
      </c>
      <c r="V364" s="15" t="s">
        <v>442</v>
      </c>
      <c r="W364" s="15" t="s">
        <v>122</v>
      </c>
      <c r="X364" s="15" t="s">
        <v>40</v>
      </c>
      <c r="Y364" s="15" t="s">
        <v>40</v>
      </c>
      <c r="Z364" s="15" t="s">
        <v>131</v>
      </c>
      <c r="AA364" s="15" t="s">
        <v>123</v>
      </c>
      <c r="AB364" s="15" t="s">
        <v>40</v>
      </c>
      <c r="AC364" s="15" t="s">
        <v>457</v>
      </c>
      <c r="AD364" s="15" t="s">
        <v>40</v>
      </c>
      <c r="AE364" s="15" t="s">
        <v>40</v>
      </c>
      <c r="AF364" s="15" t="s">
        <v>443</v>
      </c>
      <c r="AG364" s="15" t="s">
        <v>482</v>
      </c>
      <c r="AH364" s="15" t="s">
        <v>438</v>
      </c>
      <c r="AI364" s="15" t="s">
        <v>40</v>
      </c>
      <c r="AJ364" s="15" t="s">
        <v>483</v>
      </c>
      <c r="AK364" s="15" t="s">
        <v>124</v>
      </c>
      <c r="AL364" s="15" t="s">
        <v>166</v>
      </c>
      <c r="AM364" s="15" t="s">
        <v>125</v>
      </c>
      <c r="AN364" s="15" t="s">
        <v>40</v>
      </c>
      <c r="AO364" s="15" t="s">
        <v>126</v>
      </c>
      <c r="AP364" s="15" t="s">
        <v>40</v>
      </c>
      <c r="AQ364" s="15" t="s">
        <v>414</v>
      </c>
      <c r="AR364" s="15" t="s">
        <v>241</v>
      </c>
      <c r="AS364" s="15" t="s">
        <v>434</v>
      </c>
      <c r="AT364" s="15" t="s">
        <v>40</v>
      </c>
      <c r="AU364" s="15" t="s">
        <v>127</v>
      </c>
      <c r="AV364" s="15" t="s">
        <v>128</v>
      </c>
      <c r="AW364" s="15" t="s">
        <v>40</v>
      </c>
      <c r="AX364" s="16"/>
    </row>
    <row r="365" spans="1:50" ht="15.75" customHeight="1" x14ac:dyDescent="0.25">
      <c r="A365" s="14" t="s">
        <v>520</v>
      </c>
      <c r="B365" s="15" t="s">
        <v>40</v>
      </c>
      <c r="C365" s="15" t="s">
        <v>40</v>
      </c>
      <c r="D365" s="15" t="s">
        <v>40</v>
      </c>
      <c r="E365" s="15" t="s">
        <v>404</v>
      </c>
      <c r="F365" s="15" t="s">
        <v>480</v>
      </c>
      <c r="G365" s="15" t="s">
        <v>481</v>
      </c>
      <c r="H365" s="15" t="s">
        <v>405</v>
      </c>
      <c r="I365" s="15" t="s">
        <v>406</v>
      </c>
      <c r="J365" s="15" t="s">
        <v>40</v>
      </c>
      <c r="K365" s="15" t="s">
        <v>408</v>
      </c>
      <c r="L365" s="15" t="s">
        <v>361</v>
      </c>
      <c r="M365" s="15" t="s">
        <v>409</v>
      </c>
      <c r="N365" s="15" t="s">
        <v>40</v>
      </c>
      <c r="O365" s="15" t="s">
        <v>148</v>
      </c>
      <c r="P365" s="15" t="s">
        <v>121</v>
      </c>
      <c r="Q365" s="15" t="s">
        <v>149</v>
      </c>
      <c r="R365" s="15" t="s">
        <v>411</v>
      </c>
      <c r="S365" s="15" t="s">
        <v>412</v>
      </c>
      <c r="T365" s="15" t="s">
        <v>40</v>
      </c>
      <c r="U365" s="15" t="s">
        <v>40</v>
      </c>
      <c r="V365" s="15" t="s">
        <v>442</v>
      </c>
      <c r="W365" s="15" t="s">
        <v>122</v>
      </c>
      <c r="X365" s="15" t="s">
        <v>40</v>
      </c>
      <c r="Y365" s="15" t="s">
        <v>40</v>
      </c>
      <c r="Z365" s="15" t="s">
        <v>131</v>
      </c>
      <c r="AA365" s="15" t="s">
        <v>123</v>
      </c>
      <c r="AB365" s="15" t="s">
        <v>40</v>
      </c>
      <c r="AC365" s="15" t="s">
        <v>457</v>
      </c>
      <c r="AD365" s="15" t="s">
        <v>40</v>
      </c>
      <c r="AE365" s="15" t="s">
        <v>40</v>
      </c>
      <c r="AF365" s="15" t="s">
        <v>443</v>
      </c>
      <c r="AG365" s="15" t="s">
        <v>482</v>
      </c>
      <c r="AH365" s="15" t="s">
        <v>438</v>
      </c>
      <c r="AI365" s="15" t="s">
        <v>40</v>
      </c>
      <c r="AJ365" s="15" t="s">
        <v>483</v>
      </c>
      <c r="AK365" s="15" t="s">
        <v>124</v>
      </c>
      <c r="AL365" s="15" t="s">
        <v>166</v>
      </c>
      <c r="AM365" s="15" t="s">
        <v>125</v>
      </c>
      <c r="AN365" s="15" t="s">
        <v>40</v>
      </c>
      <c r="AO365" s="15" t="s">
        <v>126</v>
      </c>
      <c r="AP365" s="15" t="s">
        <v>40</v>
      </c>
      <c r="AQ365" s="15" t="s">
        <v>414</v>
      </c>
      <c r="AR365" s="15" t="s">
        <v>241</v>
      </c>
      <c r="AS365" s="15" t="s">
        <v>434</v>
      </c>
      <c r="AT365" s="15" t="s">
        <v>40</v>
      </c>
      <c r="AU365" s="15" t="s">
        <v>127</v>
      </c>
      <c r="AV365" s="15" t="s">
        <v>128</v>
      </c>
      <c r="AW365" s="15" t="s">
        <v>40</v>
      </c>
      <c r="AX365" s="16"/>
    </row>
    <row r="366" spans="1:50" ht="15.75" customHeight="1" x14ac:dyDescent="0.25">
      <c r="A366" s="14" t="s">
        <v>521</v>
      </c>
      <c r="B366" s="15" t="s">
        <v>40</v>
      </c>
      <c r="C366" s="15" t="s">
        <v>40</v>
      </c>
      <c r="D366" s="15" t="s">
        <v>40</v>
      </c>
      <c r="E366" s="15" t="s">
        <v>404</v>
      </c>
      <c r="F366" s="15" t="s">
        <v>480</v>
      </c>
      <c r="G366" s="15" t="s">
        <v>481</v>
      </c>
      <c r="H366" s="15" t="s">
        <v>405</v>
      </c>
      <c r="I366" s="15" t="s">
        <v>406</v>
      </c>
      <c r="J366" s="15" t="s">
        <v>40</v>
      </c>
      <c r="K366" s="15" t="s">
        <v>408</v>
      </c>
      <c r="L366" s="15" t="s">
        <v>361</v>
      </c>
      <c r="M366" s="15" t="s">
        <v>409</v>
      </c>
      <c r="N366" s="15" t="s">
        <v>40</v>
      </c>
      <c r="O366" s="15" t="s">
        <v>148</v>
      </c>
      <c r="P366" s="15" t="s">
        <v>121</v>
      </c>
      <c r="Q366" s="15" t="s">
        <v>149</v>
      </c>
      <c r="R366" s="15" t="s">
        <v>411</v>
      </c>
      <c r="S366" s="15" t="s">
        <v>412</v>
      </c>
      <c r="T366" s="15" t="s">
        <v>40</v>
      </c>
      <c r="U366" s="15" t="s">
        <v>40</v>
      </c>
      <c r="V366" s="15" t="s">
        <v>442</v>
      </c>
      <c r="W366" s="15" t="s">
        <v>122</v>
      </c>
      <c r="X366" s="15" t="s">
        <v>40</v>
      </c>
      <c r="Y366" s="15" t="s">
        <v>40</v>
      </c>
      <c r="Z366" s="15" t="s">
        <v>131</v>
      </c>
      <c r="AA366" s="15" t="s">
        <v>123</v>
      </c>
      <c r="AB366" s="15" t="s">
        <v>40</v>
      </c>
      <c r="AC366" s="15" t="s">
        <v>457</v>
      </c>
      <c r="AD366" s="15" t="s">
        <v>40</v>
      </c>
      <c r="AE366" s="15" t="s">
        <v>40</v>
      </c>
      <c r="AF366" s="15" t="s">
        <v>443</v>
      </c>
      <c r="AG366" s="15" t="s">
        <v>482</v>
      </c>
      <c r="AH366" s="15" t="s">
        <v>438</v>
      </c>
      <c r="AI366" s="15" t="s">
        <v>40</v>
      </c>
      <c r="AJ366" s="15" t="s">
        <v>483</v>
      </c>
      <c r="AK366" s="15" t="s">
        <v>124</v>
      </c>
      <c r="AL366" s="15" t="s">
        <v>166</v>
      </c>
      <c r="AM366" s="15" t="s">
        <v>125</v>
      </c>
      <c r="AN366" s="15" t="s">
        <v>40</v>
      </c>
      <c r="AO366" s="15" t="s">
        <v>126</v>
      </c>
      <c r="AP366" s="15" t="s">
        <v>40</v>
      </c>
      <c r="AQ366" s="15" t="s">
        <v>414</v>
      </c>
      <c r="AR366" s="15" t="s">
        <v>241</v>
      </c>
      <c r="AS366" s="15" t="s">
        <v>434</v>
      </c>
      <c r="AT366" s="15" t="s">
        <v>40</v>
      </c>
      <c r="AU366" s="15" t="s">
        <v>127</v>
      </c>
      <c r="AV366" s="15" t="s">
        <v>128</v>
      </c>
      <c r="AW366" s="15" t="s">
        <v>40</v>
      </c>
      <c r="AX366" s="16"/>
    </row>
    <row r="367" spans="1:50" ht="15.75" customHeight="1" x14ac:dyDescent="0.25">
      <c r="A367" s="14" t="s">
        <v>522</v>
      </c>
      <c r="B367" s="15" t="s">
        <v>40</v>
      </c>
      <c r="C367" s="15" t="s">
        <v>40</v>
      </c>
      <c r="D367" s="15" t="s">
        <v>40</v>
      </c>
      <c r="E367" s="15" t="s">
        <v>404</v>
      </c>
      <c r="F367" s="15" t="s">
        <v>480</v>
      </c>
      <c r="G367" s="15" t="s">
        <v>481</v>
      </c>
      <c r="H367" s="15" t="s">
        <v>405</v>
      </c>
      <c r="I367" s="15" t="s">
        <v>406</v>
      </c>
      <c r="J367" s="15" t="s">
        <v>40</v>
      </c>
      <c r="K367" s="15" t="s">
        <v>408</v>
      </c>
      <c r="L367" s="15" t="s">
        <v>361</v>
      </c>
      <c r="M367" s="15" t="s">
        <v>409</v>
      </c>
      <c r="N367" s="15" t="s">
        <v>40</v>
      </c>
      <c r="O367" s="15" t="s">
        <v>148</v>
      </c>
      <c r="P367" s="15" t="s">
        <v>121</v>
      </c>
      <c r="Q367" s="15" t="s">
        <v>149</v>
      </c>
      <c r="R367" s="15" t="s">
        <v>411</v>
      </c>
      <c r="S367" s="15" t="s">
        <v>412</v>
      </c>
      <c r="T367" s="15" t="s">
        <v>40</v>
      </c>
      <c r="U367" s="15" t="s">
        <v>40</v>
      </c>
      <c r="V367" s="15" t="s">
        <v>442</v>
      </c>
      <c r="W367" s="15" t="s">
        <v>122</v>
      </c>
      <c r="X367" s="15" t="s">
        <v>40</v>
      </c>
      <c r="Y367" s="15" t="s">
        <v>40</v>
      </c>
      <c r="Z367" s="15" t="s">
        <v>131</v>
      </c>
      <c r="AA367" s="15" t="s">
        <v>123</v>
      </c>
      <c r="AB367" s="15" t="s">
        <v>40</v>
      </c>
      <c r="AC367" s="15" t="s">
        <v>457</v>
      </c>
      <c r="AD367" s="15" t="s">
        <v>40</v>
      </c>
      <c r="AE367" s="15" t="s">
        <v>40</v>
      </c>
      <c r="AF367" s="15" t="s">
        <v>443</v>
      </c>
      <c r="AG367" s="15" t="s">
        <v>482</v>
      </c>
      <c r="AH367" s="15" t="s">
        <v>438</v>
      </c>
      <c r="AI367" s="15" t="s">
        <v>40</v>
      </c>
      <c r="AJ367" s="15" t="s">
        <v>483</v>
      </c>
      <c r="AK367" s="15" t="s">
        <v>124</v>
      </c>
      <c r="AL367" s="15" t="s">
        <v>166</v>
      </c>
      <c r="AM367" s="15" t="s">
        <v>125</v>
      </c>
      <c r="AN367" s="15" t="s">
        <v>40</v>
      </c>
      <c r="AO367" s="15" t="s">
        <v>126</v>
      </c>
      <c r="AP367" s="15" t="s">
        <v>40</v>
      </c>
      <c r="AQ367" s="15" t="s">
        <v>414</v>
      </c>
      <c r="AR367" s="15" t="s">
        <v>241</v>
      </c>
      <c r="AS367" s="15" t="s">
        <v>434</v>
      </c>
      <c r="AT367" s="15" t="s">
        <v>40</v>
      </c>
      <c r="AU367" s="15" t="s">
        <v>127</v>
      </c>
      <c r="AV367" s="15" t="s">
        <v>128</v>
      </c>
      <c r="AW367" s="15" t="s">
        <v>40</v>
      </c>
      <c r="AX367" s="16"/>
    </row>
    <row r="368" spans="1:50" ht="15.75" customHeight="1" x14ac:dyDescent="0.25">
      <c r="A368" s="14" t="s">
        <v>523</v>
      </c>
      <c r="B368" s="15" t="s">
        <v>40</v>
      </c>
      <c r="C368" s="15" t="s">
        <v>40</v>
      </c>
      <c r="D368" s="15" t="s">
        <v>40</v>
      </c>
      <c r="E368" s="15" t="s">
        <v>404</v>
      </c>
      <c r="F368" s="15" t="s">
        <v>480</v>
      </c>
      <c r="G368" s="15" t="s">
        <v>481</v>
      </c>
      <c r="H368" s="15" t="s">
        <v>405</v>
      </c>
      <c r="I368" s="15" t="s">
        <v>406</v>
      </c>
      <c r="J368" s="15" t="s">
        <v>40</v>
      </c>
      <c r="K368" s="15" t="s">
        <v>408</v>
      </c>
      <c r="L368" s="15" t="s">
        <v>361</v>
      </c>
      <c r="M368" s="15" t="s">
        <v>409</v>
      </c>
      <c r="N368" s="15" t="s">
        <v>40</v>
      </c>
      <c r="O368" s="15" t="s">
        <v>148</v>
      </c>
      <c r="P368" s="15" t="s">
        <v>121</v>
      </c>
      <c r="Q368" s="15" t="s">
        <v>149</v>
      </c>
      <c r="R368" s="15" t="s">
        <v>411</v>
      </c>
      <c r="S368" s="15" t="s">
        <v>412</v>
      </c>
      <c r="T368" s="15" t="s">
        <v>40</v>
      </c>
      <c r="U368" s="15" t="s">
        <v>40</v>
      </c>
      <c r="V368" s="15" t="s">
        <v>442</v>
      </c>
      <c r="W368" s="15" t="s">
        <v>122</v>
      </c>
      <c r="X368" s="15" t="s">
        <v>40</v>
      </c>
      <c r="Y368" s="15" t="s">
        <v>40</v>
      </c>
      <c r="Z368" s="15" t="s">
        <v>131</v>
      </c>
      <c r="AA368" s="15" t="s">
        <v>123</v>
      </c>
      <c r="AB368" s="15" t="s">
        <v>40</v>
      </c>
      <c r="AC368" s="15" t="s">
        <v>457</v>
      </c>
      <c r="AD368" s="15" t="s">
        <v>40</v>
      </c>
      <c r="AE368" s="15" t="s">
        <v>40</v>
      </c>
      <c r="AF368" s="15" t="s">
        <v>443</v>
      </c>
      <c r="AG368" s="15" t="s">
        <v>482</v>
      </c>
      <c r="AH368" s="15" t="s">
        <v>438</v>
      </c>
      <c r="AI368" s="15" t="s">
        <v>40</v>
      </c>
      <c r="AJ368" s="15" t="s">
        <v>483</v>
      </c>
      <c r="AK368" s="15" t="s">
        <v>124</v>
      </c>
      <c r="AL368" s="15" t="s">
        <v>166</v>
      </c>
      <c r="AM368" s="15" t="s">
        <v>125</v>
      </c>
      <c r="AN368" s="15" t="s">
        <v>40</v>
      </c>
      <c r="AO368" s="15" t="s">
        <v>126</v>
      </c>
      <c r="AP368" s="15" t="s">
        <v>40</v>
      </c>
      <c r="AQ368" s="15" t="s">
        <v>414</v>
      </c>
      <c r="AR368" s="15" t="s">
        <v>241</v>
      </c>
      <c r="AS368" s="15" t="s">
        <v>434</v>
      </c>
      <c r="AT368" s="15" t="s">
        <v>40</v>
      </c>
      <c r="AU368" s="15" t="s">
        <v>127</v>
      </c>
      <c r="AV368" s="15" t="s">
        <v>128</v>
      </c>
      <c r="AW368" s="15" t="s">
        <v>40</v>
      </c>
      <c r="AX368" s="16"/>
    </row>
    <row r="369" spans="1:50" ht="15.75" customHeight="1" x14ac:dyDescent="0.25">
      <c r="A369" s="14" t="s">
        <v>524</v>
      </c>
      <c r="B369" s="15" t="s">
        <v>40</v>
      </c>
      <c r="C369" s="15" t="s">
        <v>40</v>
      </c>
      <c r="D369" s="15" t="s">
        <v>40</v>
      </c>
      <c r="E369" s="15" t="s">
        <v>404</v>
      </c>
      <c r="F369" s="15" t="s">
        <v>480</v>
      </c>
      <c r="G369" s="15" t="s">
        <v>481</v>
      </c>
      <c r="H369" s="15" t="s">
        <v>405</v>
      </c>
      <c r="I369" s="15" t="s">
        <v>406</v>
      </c>
      <c r="J369" s="15" t="s">
        <v>40</v>
      </c>
      <c r="K369" s="15" t="s">
        <v>408</v>
      </c>
      <c r="L369" s="15" t="s">
        <v>361</v>
      </c>
      <c r="M369" s="15" t="s">
        <v>409</v>
      </c>
      <c r="N369" s="15" t="s">
        <v>40</v>
      </c>
      <c r="O369" s="15" t="s">
        <v>148</v>
      </c>
      <c r="P369" s="15" t="s">
        <v>121</v>
      </c>
      <c r="Q369" s="15" t="s">
        <v>149</v>
      </c>
      <c r="R369" s="15" t="s">
        <v>411</v>
      </c>
      <c r="S369" s="15" t="s">
        <v>412</v>
      </c>
      <c r="T369" s="15" t="s">
        <v>40</v>
      </c>
      <c r="U369" s="15" t="s">
        <v>40</v>
      </c>
      <c r="V369" s="15" t="s">
        <v>442</v>
      </c>
      <c r="W369" s="15" t="s">
        <v>122</v>
      </c>
      <c r="X369" s="15" t="s">
        <v>40</v>
      </c>
      <c r="Y369" s="15" t="s">
        <v>40</v>
      </c>
      <c r="Z369" s="15" t="s">
        <v>131</v>
      </c>
      <c r="AA369" s="15" t="s">
        <v>123</v>
      </c>
      <c r="AB369" s="15" t="s">
        <v>40</v>
      </c>
      <c r="AC369" s="15" t="s">
        <v>457</v>
      </c>
      <c r="AD369" s="15" t="s">
        <v>40</v>
      </c>
      <c r="AE369" s="15" t="s">
        <v>40</v>
      </c>
      <c r="AF369" s="15" t="s">
        <v>443</v>
      </c>
      <c r="AG369" s="15" t="s">
        <v>482</v>
      </c>
      <c r="AH369" s="15" t="s">
        <v>438</v>
      </c>
      <c r="AI369" s="15" t="s">
        <v>40</v>
      </c>
      <c r="AJ369" s="15" t="s">
        <v>483</v>
      </c>
      <c r="AK369" s="15" t="s">
        <v>124</v>
      </c>
      <c r="AL369" s="15" t="s">
        <v>166</v>
      </c>
      <c r="AM369" s="15" t="s">
        <v>125</v>
      </c>
      <c r="AN369" s="15" t="s">
        <v>40</v>
      </c>
      <c r="AO369" s="15" t="s">
        <v>126</v>
      </c>
      <c r="AP369" s="15" t="s">
        <v>40</v>
      </c>
      <c r="AQ369" s="15" t="s">
        <v>414</v>
      </c>
      <c r="AR369" s="15" t="s">
        <v>241</v>
      </c>
      <c r="AS369" s="15" t="s">
        <v>434</v>
      </c>
      <c r="AT369" s="15" t="s">
        <v>40</v>
      </c>
      <c r="AU369" s="15" t="s">
        <v>127</v>
      </c>
      <c r="AV369" s="15" t="s">
        <v>128</v>
      </c>
      <c r="AW369" s="15" t="s">
        <v>40</v>
      </c>
      <c r="AX369" s="16"/>
    </row>
    <row r="370" spans="1:50" ht="15.75" customHeight="1" x14ac:dyDescent="0.25">
      <c r="A370" s="14" t="s">
        <v>525</v>
      </c>
      <c r="B370" s="15" t="s">
        <v>40</v>
      </c>
      <c r="C370" s="15" t="s">
        <v>40</v>
      </c>
      <c r="D370" s="15" t="s">
        <v>40</v>
      </c>
      <c r="E370" s="15" t="s">
        <v>404</v>
      </c>
      <c r="F370" s="15" t="s">
        <v>480</v>
      </c>
      <c r="G370" s="15" t="s">
        <v>481</v>
      </c>
      <c r="H370" s="15" t="s">
        <v>405</v>
      </c>
      <c r="I370" s="15" t="s">
        <v>406</v>
      </c>
      <c r="J370" s="15" t="s">
        <v>40</v>
      </c>
      <c r="K370" s="15" t="s">
        <v>408</v>
      </c>
      <c r="L370" s="15" t="s">
        <v>361</v>
      </c>
      <c r="M370" s="15" t="s">
        <v>409</v>
      </c>
      <c r="N370" s="15" t="s">
        <v>40</v>
      </c>
      <c r="O370" s="15" t="s">
        <v>148</v>
      </c>
      <c r="P370" s="15" t="s">
        <v>121</v>
      </c>
      <c r="Q370" s="15" t="s">
        <v>149</v>
      </c>
      <c r="R370" s="15" t="s">
        <v>411</v>
      </c>
      <c r="S370" s="15" t="s">
        <v>412</v>
      </c>
      <c r="T370" s="15" t="s">
        <v>40</v>
      </c>
      <c r="U370" s="15" t="s">
        <v>40</v>
      </c>
      <c r="V370" s="15" t="s">
        <v>442</v>
      </c>
      <c r="W370" s="15" t="s">
        <v>122</v>
      </c>
      <c r="X370" s="15" t="s">
        <v>40</v>
      </c>
      <c r="Y370" s="15" t="s">
        <v>40</v>
      </c>
      <c r="Z370" s="15" t="s">
        <v>131</v>
      </c>
      <c r="AA370" s="15" t="s">
        <v>123</v>
      </c>
      <c r="AB370" s="15" t="s">
        <v>40</v>
      </c>
      <c r="AC370" s="15" t="s">
        <v>457</v>
      </c>
      <c r="AD370" s="15" t="s">
        <v>40</v>
      </c>
      <c r="AE370" s="15" t="s">
        <v>40</v>
      </c>
      <c r="AF370" s="15" t="s">
        <v>443</v>
      </c>
      <c r="AG370" s="15" t="s">
        <v>482</v>
      </c>
      <c r="AH370" s="15" t="s">
        <v>438</v>
      </c>
      <c r="AI370" s="15" t="s">
        <v>40</v>
      </c>
      <c r="AJ370" s="15" t="s">
        <v>483</v>
      </c>
      <c r="AK370" s="15" t="s">
        <v>124</v>
      </c>
      <c r="AL370" s="15" t="s">
        <v>166</v>
      </c>
      <c r="AM370" s="15" t="s">
        <v>125</v>
      </c>
      <c r="AN370" s="15" t="s">
        <v>40</v>
      </c>
      <c r="AO370" s="15" t="s">
        <v>126</v>
      </c>
      <c r="AP370" s="15" t="s">
        <v>40</v>
      </c>
      <c r="AQ370" s="15" t="s">
        <v>414</v>
      </c>
      <c r="AR370" s="15" t="s">
        <v>241</v>
      </c>
      <c r="AS370" s="15" t="s">
        <v>434</v>
      </c>
      <c r="AT370" s="15" t="s">
        <v>40</v>
      </c>
      <c r="AU370" s="15" t="s">
        <v>127</v>
      </c>
      <c r="AV370" s="15" t="s">
        <v>128</v>
      </c>
      <c r="AW370" s="15" t="s">
        <v>40</v>
      </c>
      <c r="AX370" s="16"/>
    </row>
    <row r="371" spans="1:50" ht="15.75" customHeight="1" x14ac:dyDescent="0.25">
      <c r="A371" s="14" t="s">
        <v>526</v>
      </c>
      <c r="B371" s="15" t="s">
        <v>40</v>
      </c>
      <c r="C371" s="15" t="s">
        <v>40</v>
      </c>
      <c r="D371" s="15" t="s">
        <v>40</v>
      </c>
      <c r="E371" s="15" t="s">
        <v>404</v>
      </c>
      <c r="F371" s="15" t="s">
        <v>480</v>
      </c>
      <c r="G371" s="15" t="s">
        <v>481</v>
      </c>
      <c r="H371" s="15" t="s">
        <v>405</v>
      </c>
      <c r="I371" s="15" t="s">
        <v>406</v>
      </c>
      <c r="J371" s="15" t="s">
        <v>40</v>
      </c>
      <c r="K371" s="15" t="s">
        <v>408</v>
      </c>
      <c r="L371" s="15" t="s">
        <v>361</v>
      </c>
      <c r="M371" s="15" t="s">
        <v>409</v>
      </c>
      <c r="N371" s="15" t="s">
        <v>40</v>
      </c>
      <c r="O371" s="15" t="s">
        <v>148</v>
      </c>
      <c r="P371" s="15" t="s">
        <v>121</v>
      </c>
      <c r="Q371" s="15" t="s">
        <v>149</v>
      </c>
      <c r="R371" s="15" t="s">
        <v>411</v>
      </c>
      <c r="S371" s="15" t="s">
        <v>412</v>
      </c>
      <c r="T371" s="15" t="s">
        <v>40</v>
      </c>
      <c r="U371" s="15" t="s">
        <v>40</v>
      </c>
      <c r="V371" s="15" t="s">
        <v>442</v>
      </c>
      <c r="W371" s="15" t="s">
        <v>122</v>
      </c>
      <c r="X371" s="15" t="s">
        <v>40</v>
      </c>
      <c r="Y371" s="15" t="s">
        <v>40</v>
      </c>
      <c r="Z371" s="15" t="s">
        <v>131</v>
      </c>
      <c r="AA371" s="15" t="s">
        <v>123</v>
      </c>
      <c r="AB371" s="15" t="s">
        <v>40</v>
      </c>
      <c r="AC371" s="15" t="s">
        <v>457</v>
      </c>
      <c r="AD371" s="15" t="s">
        <v>40</v>
      </c>
      <c r="AE371" s="15" t="s">
        <v>40</v>
      </c>
      <c r="AF371" s="15" t="s">
        <v>443</v>
      </c>
      <c r="AG371" s="15" t="s">
        <v>482</v>
      </c>
      <c r="AH371" s="15" t="s">
        <v>438</v>
      </c>
      <c r="AI371" s="15" t="s">
        <v>40</v>
      </c>
      <c r="AJ371" s="15" t="s">
        <v>483</v>
      </c>
      <c r="AK371" s="15" t="s">
        <v>124</v>
      </c>
      <c r="AL371" s="15" t="s">
        <v>166</v>
      </c>
      <c r="AM371" s="15" t="s">
        <v>125</v>
      </c>
      <c r="AN371" s="15" t="s">
        <v>40</v>
      </c>
      <c r="AO371" s="15" t="s">
        <v>126</v>
      </c>
      <c r="AP371" s="15" t="s">
        <v>40</v>
      </c>
      <c r="AQ371" s="15" t="s">
        <v>414</v>
      </c>
      <c r="AR371" s="15" t="s">
        <v>241</v>
      </c>
      <c r="AS371" s="15" t="s">
        <v>434</v>
      </c>
      <c r="AT371" s="15" t="s">
        <v>40</v>
      </c>
      <c r="AU371" s="15" t="s">
        <v>127</v>
      </c>
      <c r="AV371" s="15" t="s">
        <v>128</v>
      </c>
      <c r="AW371" s="15" t="s">
        <v>40</v>
      </c>
      <c r="AX371" s="16"/>
    </row>
    <row r="372" spans="1:50" ht="15.75" customHeight="1" x14ac:dyDescent="0.25">
      <c r="A372" s="14" t="s">
        <v>527</v>
      </c>
      <c r="B372" s="15" t="s">
        <v>40</v>
      </c>
      <c r="C372" s="15" t="s">
        <v>40</v>
      </c>
      <c r="D372" s="15" t="s">
        <v>40</v>
      </c>
      <c r="E372" s="15" t="s">
        <v>404</v>
      </c>
      <c r="F372" s="15" t="s">
        <v>480</v>
      </c>
      <c r="G372" s="15" t="s">
        <v>481</v>
      </c>
      <c r="H372" s="15" t="s">
        <v>405</v>
      </c>
      <c r="I372" s="15" t="s">
        <v>406</v>
      </c>
      <c r="J372" s="15" t="s">
        <v>40</v>
      </c>
      <c r="K372" s="15" t="s">
        <v>408</v>
      </c>
      <c r="L372" s="15" t="s">
        <v>361</v>
      </c>
      <c r="M372" s="15" t="s">
        <v>409</v>
      </c>
      <c r="N372" s="15" t="s">
        <v>40</v>
      </c>
      <c r="O372" s="15" t="s">
        <v>148</v>
      </c>
      <c r="P372" s="15" t="s">
        <v>121</v>
      </c>
      <c r="Q372" s="15" t="s">
        <v>149</v>
      </c>
      <c r="R372" s="15" t="s">
        <v>411</v>
      </c>
      <c r="S372" s="15" t="s">
        <v>412</v>
      </c>
      <c r="T372" s="15" t="s">
        <v>40</v>
      </c>
      <c r="U372" s="15" t="s">
        <v>40</v>
      </c>
      <c r="V372" s="15" t="s">
        <v>442</v>
      </c>
      <c r="W372" s="15" t="s">
        <v>122</v>
      </c>
      <c r="X372" s="15" t="s">
        <v>40</v>
      </c>
      <c r="Y372" s="15" t="s">
        <v>40</v>
      </c>
      <c r="Z372" s="15" t="s">
        <v>131</v>
      </c>
      <c r="AA372" s="15" t="s">
        <v>123</v>
      </c>
      <c r="AB372" s="15" t="s">
        <v>40</v>
      </c>
      <c r="AC372" s="15" t="s">
        <v>457</v>
      </c>
      <c r="AD372" s="15" t="s">
        <v>40</v>
      </c>
      <c r="AE372" s="15" t="s">
        <v>40</v>
      </c>
      <c r="AF372" s="15" t="s">
        <v>443</v>
      </c>
      <c r="AG372" s="15" t="s">
        <v>482</v>
      </c>
      <c r="AH372" s="15" t="s">
        <v>438</v>
      </c>
      <c r="AI372" s="15" t="s">
        <v>40</v>
      </c>
      <c r="AJ372" s="15" t="s">
        <v>483</v>
      </c>
      <c r="AK372" s="15" t="s">
        <v>124</v>
      </c>
      <c r="AL372" s="15" t="s">
        <v>166</v>
      </c>
      <c r="AM372" s="15" t="s">
        <v>125</v>
      </c>
      <c r="AN372" s="15" t="s">
        <v>40</v>
      </c>
      <c r="AO372" s="15" t="s">
        <v>126</v>
      </c>
      <c r="AP372" s="15" t="s">
        <v>40</v>
      </c>
      <c r="AQ372" s="15" t="s">
        <v>414</v>
      </c>
      <c r="AR372" s="15" t="s">
        <v>241</v>
      </c>
      <c r="AS372" s="15" t="s">
        <v>434</v>
      </c>
      <c r="AT372" s="15" t="s">
        <v>40</v>
      </c>
      <c r="AU372" s="15" t="s">
        <v>127</v>
      </c>
      <c r="AV372" s="15" t="s">
        <v>128</v>
      </c>
      <c r="AW372" s="15" t="s">
        <v>40</v>
      </c>
      <c r="AX372" s="16"/>
    </row>
    <row r="373" spans="1:50" ht="15.75" customHeight="1" x14ac:dyDescent="0.25">
      <c r="A373" s="14" t="s">
        <v>528</v>
      </c>
      <c r="B373" s="15" t="s">
        <v>40</v>
      </c>
      <c r="C373" s="15" t="s">
        <v>40</v>
      </c>
      <c r="D373" s="15" t="s">
        <v>40</v>
      </c>
      <c r="E373" s="15" t="s">
        <v>404</v>
      </c>
      <c r="F373" s="15" t="s">
        <v>480</v>
      </c>
      <c r="G373" s="15" t="s">
        <v>481</v>
      </c>
      <c r="H373" s="15" t="s">
        <v>405</v>
      </c>
      <c r="I373" s="15" t="s">
        <v>406</v>
      </c>
      <c r="J373" s="15" t="s">
        <v>40</v>
      </c>
      <c r="K373" s="15" t="s">
        <v>408</v>
      </c>
      <c r="L373" s="15" t="s">
        <v>361</v>
      </c>
      <c r="M373" s="15" t="s">
        <v>409</v>
      </c>
      <c r="N373" s="15" t="s">
        <v>40</v>
      </c>
      <c r="O373" s="15" t="s">
        <v>148</v>
      </c>
      <c r="P373" s="15" t="s">
        <v>121</v>
      </c>
      <c r="Q373" s="15" t="s">
        <v>149</v>
      </c>
      <c r="R373" s="15" t="s">
        <v>411</v>
      </c>
      <c r="S373" s="15" t="s">
        <v>412</v>
      </c>
      <c r="T373" s="15" t="s">
        <v>40</v>
      </c>
      <c r="U373" s="15" t="s">
        <v>40</v>
      </c>
      <c r="V373" s="15" t="s">
        <v>442</v>
      </c>
      <c r="W373" s="15" t="s">
        <v>122</v>
      </c>
      <c r="X373" s="15" t="s">
        <v>40</v>
      </c>
      <c r="Y373" s="15" t="s">
        <v>40</v>
      </c>
      <c r="Z373" s="15" t="s">
        <v>131</v>
      </c>
      <c r="AA373" s="15" t="s">
        <v>123</v>
      </c>
      <c r="AB373" s="15" t="s">
        <v>40</v>
      </c>
      <c r="AC373" s="15" t="s">
        <v>457</v>
      </c>
      <c r="AD373" s="15" t="s">
        <v>40</v>
      </c>
      <c r="AE373" s="15" t="s">
        <v>40</v>
      </c>
      <c r="AF373" s="15" t="s">
        <v>443</v>
      </c>
      <c r="AG373" s="15" t="s">
        <v>482</v>
      </c>
      <c r="AH373" s="15" t="s">
        <v>438</v>
      </c>
      <c r="AI373" s="15" t="s">
        <v>40</v>
      </c>
      <c r="AJ373" s="15" t="s">
        <v>483</v>
      </c>
      <c r="AK373" s="15" t="s">
        <v>124</v>
      </c>
      <c r="AL373" s="15" t="s">
        <v>166</v>
      </c>
      <c r="AM373" s="15" t="s">
        <v>125</v>
      </c>
      <c r="AN373" s="15" t="s">
        <v>40</v>
      </c>
      <c r="AO373" s="15" t="s">
        <v>126</v>
      </c>
      <c r="AP373" s="15" t="s">
        <v>40</v>
      </c>
      <c r="AQ373" s="15" t="s">
        <v>414</v>
      </c>
      <c r="AR373" s="15" t="s">
        <v>241</v>
      </c>
      <c r="AS373" s="15" t="s">
        <v>434</v>
      </c>
      <c r="AT373" s="15" t="s">
        <v>40</v>
      </c>
      <c r="AU373" s="15" t="s">
        <v>127</v>
      </c>
      <c r="AV373" s="15" t="s">
        <v>128</v>
      </c>
      <c r="AW373" s="15" t="s">
        <v>40</v>
      </c>
      <c r="AX373" s="16"/>
    </row>
    <row r="374" spans="1:50" ht="15.75" customHeight="1" x14ac:dyDescent="0.25">
      <c r="A374" s="14" t="s">
        <v>529</v>
      </c>
      <c r="B374" s="15" t="s">
        <v>40</v>
      </c>
      <c r="C374" s="15" t="s">
        <v>40</v>
      </c>
      <c r="D374" s="15" t="s">
        <v>40</v>
      </c>
      <c r="E374" s="15" t="s">
        <v>404</v>
      </c>
      <c r="F374" s="15" t="s">
        <v>480</v>
      </c>
      <c r="G374" s="15" t="s">
        <v>481</v>
      </c>
      <c r="H374" s="15" t="s">
        <v>405</v>
      </c>
      <c r="I374" s="15" t="s">
        <v>406</v>
      </c>
      <c r="J374" s="15" t="s">
        <v>40</v>
      </c>
      <c r="K374" s="15" t="s">
        <v>408</v>
      </c>
      <c r="L374" s="15" t="s">
        <v>361</v>
      </c>
      <c r="M374" s="15" t="s">
        <v>409</v>
      </c>
      <c r="N374" s="15" t="s">
        <v>40</v>
      </c>
      <c r="O374" s="15" t="s">
        <v>148</v>
      </c>
      <c r="P374" s="15" t="s">
        <v>121</v>
      </c>
      <c r="Q374" s="15" t="s">
        <v>149</v>
      </c>
      <c r="R374" s="15" t="s">
        <v>411</v>
      </c>
      <c r="S374" s="15" t="s">
        <v>412</v>
      </c>
      <c r="T374" s="15" t="s">
        <v>40</v>
      </c>
      <c r="U374" s="15" t="s">
        <v>40</v>
      </c>
      <c r="V374" s="15" t="s">
        <v>442</v>
      </c>
      <c r="W374" s="15" t="s">
        <v>122</v>
      </c>
      <c r="X374" s="15" t="s">
        <v>40</v>
      </c>
      <c r="Y374" s="15" t="s">
        <v>40</v>
      </c>
      <c r="Z374" s="15" t="s">
        <v>131</v>
      </c>
      <c r="AA374" s="15" t="s">
        <v>123</v>
      </c>
      <c r="AB374" s="15" t="s">
        <v>40</v>
      </c>
      <c r="AC374" s="15" t="s">
        <v>457</v>
      </c>
      <c r="AD374" s="15" t="s">
        <v>40</v>
      </c>
      <c r="AE374" s="15" t="s">
        <v>40</v>
      </c>
      <c r="AF374" s="15" t="s">
        <v>443</v>
      </c>
      <c r="AG374" s="15" t="s">
        <v>482</v>
      </c>
      <c r="AH374" s="15" t="s">
        <v>438</v>
      </c>
      <c r="AI374" s="15" t="s">
        <v>40</v>
      </c>
      <c r="AJ374" s="15" t="s">
        <v>483</v>
      </c>
      <c r="AK374" s="15" t="s">
        <v>124</v>
      </c>
      <c r="AL374" s="15" t="s">
        <v>166</v>
      </c>
      <c r="AM374" s="15" t="s">
        <v>125</v>
      </c>
      <c r="AN374" s="15" t="s">
        <v>40</v>
      </c>
      <c r="AO374" s="15" t="s">
        <v>126</v>
      </c>
      <c r="AP374" s="15" t="s">
        <v>40</v>
      </c>
      <c r="AQ374" s="15" t="s">
        <v>414</v>
      </c>
      <c r="AR374" s="15" t="s">
        <v>241</v>
      </c>
      <c r="AS374" s="15" t="s">
        <v>434</v>
      </c>
      <c r="AT374" s="15" t="s">
        <v>40</v>
      </c>
      <c r="AU374" s="15" t="s">
        <v>127</v>
      </c>
      <c r="AV374" s="15" t="s">
        <v>128</v>
      </c>
      <c r="AW374" s="15" t="s">
        <v>40</v>
      </c>
      <c r="AX374" s="16"/>
    </row>
    <row r="375" spans="1:50" ht="15.75" customHeight="1" x14ac:dyDescent="0.25">
      <c r="A375" s="14" t="s">
        <v>530</v>
      </c>
      <c r="B375" s="15" t="s">
        <v>40</v>
      </c>
      <c r="C375" s="15" t="s">
        <v>40</v>
      </c>
      <c r="D375" s="15" t="s">
        <v>40</v>
      </c>
      <c r="E375" s="15" t="s">
        <v>404</v>
      </c>
      <c r="F375" s="15" t="s">
        <v>480</v>
      </c>
      <c r="G375" s="15" t="s">
        <v>481</v>
      </c>
      <c r="H375" s="15" t="s">
        <v>405</v>
      </c>
      <c r="I375" s="15" t="s">
        <v>406</v>
      </c>
      <c r="J375" s="15" t="s">
        <v>40</v>
      </c>
      <c r="K375" s="15" t="s">
        <v>408</v>
      </c>
      <c r="L375" s="15" t="s">
        <v>361</v>
      </c>
      <c r="M375" s="15" t="s">
        <v>409</v>
      </c>
      <c r="N375" s="15" t="s">
        <v>40</v>
      </c>
      <c r="O375" s="15" t="s">
        <v>148</v>
      </c>
      <c r="P375" s="15" t="s">
        <v>121</v>
      </c>
      <c r="Q375" s="15" t="s">
        <v>149</v>
      </c>
      <c r="R375" s="15" t="s">
        <v>411</v>
      </c>
      <c r="S375" s="15" t="s">
        <v>412</v>
      </c>
      <c r="T375" s="15" t="s">
        <v>40</v>
      </c>
      <c r="U375" s="15" t="s">
        <v>40</v>
      </c>
      <c r="V375" s="15" t="s">
        <v>442</v>
      </c>
      <c r="W375" s="15" t="s">
        <v>122</v>
      </c>
      <c r="X375" s="15" t="s">
        <v>40</v>
      </c>
      <c r="Y375" s="15" t="s">
        <v>40</v>
      </c>
      <c r="Z375" s="15" t="s">
        <v>131</v>
      </c>
      <c r="AA375" s="15" t="s">
        <v>123</v>
      </c>
      <c r="AB375" s="15" t="s">
        <v>40</v>
      </c>
      <c r="AC375" s="15" t="s">
        <v>457</v>
      </c>
      <c r="AD375" s="15" t="s">
        <v>40</v>
      </c>
      <c r="AE375" s="15" t="s">
        <v>40</v>
      </c>
      <c r="AF375" s="15" t="s">
        <v>443</v>
      </c>
      <c r="AG375" s="15" t="s">
        <v>482</v>
      </c>
      <c r="AH375" s="15" t="s">
        <v>438</v>
      </c>
      <c r="AI375" s="15" t="s">
        <v>40</v>
      </c>
      <c r="AJ375" s="15" t="s">
        <v>483</v>
      </c>
      <c r="AK375" s="15" t="s">
        <v>124</v>
      </c>
      <c r="AL375" s="15" t="s">
        <v>166</v>
      </c>
      <c r="AM375" s="15" t="s">
        <v>125</v>
      </c>
      <c r="AN375" s="15" t="s">
        <v>40</v>
      </c>
      <c r="AO375" s="15" t="s">
        <v>126</v>
      </c>
      <c r="AP375" s="15" t="s">
        <v>40</v>
      </c>
      <c r="AQ375" s="15" t="s">
        <v>414</v>
      </c>
      <c r="AR375" s="15" t="s">
        <v>241</v>
      </c>
      <c r="AS375" s="15" t="s">
        <v>434</v>
      </c>
      <c r="AT375" s="15" t="s">
        <v>40</v>
      </c>
      <c r="AU375" s="15" t="s">
        <v>127</v>
      </c>
      <c r="AV375" s="15" t="s">
        <v>128</v>
      </c>
      <c r="AW375" s="15" t="s">
        <v>40</v>
      </c>
      <c r="AX375" s="16"/>
    </row>
    <row r="376" spans="1:50" ht="15.75" customHeight="1" x14ac:dyDescent="0.25">
      <c r="A376" s="14" t="s">
        <v>531</v>
      </c>
      <c r="B376" s="15" t="s">
        <v>40</v>
      </c>
      <c r="C376" s="15" t="s">
        <v>40</v>
      </c>
      <c r="D376" s="15" t="s">
        <v>40</v>
      </c>
      <c r="E376" s="15" t="s">
        <v>404</v>
      </c>
      <c r="F376" s="15" t="s">
        <v>480</v>
      </c>
      <c r="G376" s="15" t="s">
        <v>481</v>
      </c>
      <c r="H376" s="15" t="s">
        <v>405</v>
      </c>
      <c r="I376" s="15" t="s">
        <v>406</v>
      </c>
      <c r="J376" s="15" t="s">
        <v>40</v>
      </c>
      <c r="K376" s="15" t="s">
        <v>408</v>
      </c>
      <c r="L376" s="15" t="s">
        <v>361</v>
      </c>
      <c r="M376" s="15" t="s">
        <v>409</v>
      </c>
      <c r="N376" s="15" t="s">
        <v>40</v>
      </c>
      <c r="O376" s="15" t="s">
        <v>148</v>
      </c>
      <c r="P376" s="15" t="s">
        <v>121</v>
      </c>
      <c r="Q376" s="15" t="s">
        <v>149</v>
      </c>
      <c r="R376" s="15" t="s">
        <v>411</v>
      </c>
      <c r="S376" s="15" t="s">
        <v>412</v>
      </c>
      <c r="T376" s="15" t="s">
        <v>40</v>
      </c>
      <c r="U376" s="15" t="s">
        <v>40</v>
      </c>
      <c r="V376" s="15" t="s">
        <v>442</v>
      </c>
      <c r="W376" s="15" t="s">
        <v>122</v>
      </c>
      <c r="X376" s="15" t="s">
        <v>40</v>
      </c>
      <c r="Y376" s="15" t="s">
        <v>40</v>
      </c>
      <c r="Z376" s="15" t="s">
        <v>131</v>
      </c>
      <c r="AA376" s="15" t="s">
        <v>123</v>
      </c>
      <c r="AB376" s="15" t="s">
        <v>40</v>
      </c>
      <c r="AC376" s="15" t="s">
        <v>457</v>
      </c>
      <c r="AD376" s="15" t="s">
        <v>40</v>
      </c>
      <c r="AE376" s="15" t="s">
        <v>40</v>
      </c>
      <c r="AF376" s="15" t="s">
        <v>443</v>
      </c>
      <c r="AG376" s="15" t="s">
        <v>482</v>
      </c>
      <c r="AH376" s="15" t="s">
        <v>438</v>
      </c>
      <c r="AI376" s="15" t="s">
        <v>40</v>
      </c>
      <c r="AJ376" s="15" t="s">
        <v>483</v>
      </c>
      <c r="AK376" s="15" t="s">
        <v>124</v>
      </c>
      <c r="AL376" s="15" t="s">
        <v>166</v>
      </c>
      <c r="AM376" s="15" t="s">
        <v>125</v>
      </c>
      <c r="AN376" s="15" t="s">
        <v>40</v>
      </c>
      <c r="AO376" s="15" t="s">
        <v>126</v>
      </c>
      <c r="AP376" s="15" t="s">
        <v>40</v>
      </c>
      <c r="AQ376" s="15" t="s">
        <v>414</v>
      </c>
      <c r="AR376" s="15" t="s">
        <v>241</v>
      </c>
      <c r="AS376" s="15" t="s">
        <v>434</v>
      </c>
      <c r="AT376" s="15" t="s">
        <v>40</v>
      </c>
      <c r="AU376" s="15" t="s">
        <v>127</v>
      </c>
      <c r="AV376" s="15" t="s">
        <v>128</v>
      </c>
      <c r="AW376" s="15" t="s">
        <v>40</v>
      </c>
      <c r="AX376" s="16"/>
    </row>
    <row r="377" spans="1:50" ht="15.75" customHeight="1" x14ac:dyDescent="0.25">
      <c r="A377" s="14" t="s">
        <v>532</v>
      </c>
      <c r="B377" s="15" t="s">
        <v>40</v>
      </c>
      <c r="C377" s="15" t="s">
        <v>40</v>
      </c>
      <c r="D377" s="15" t="s">
        <v>40</v>
      </c>
      <c r="E377" s="15" t="s">
        <v>404</v>
      </c>
      <c r="F377" s="15" t="s">
        <v>480</v>
      </c>
      <c r="G377" s="15" t="s">
        <v>481</v>
      </c>
      <c r="H377" s="15" t="s">
        <v>405</v>
      </c>
      <c r="I377" s="15" t="s">
        <v>406</v>
      </c>
      <c r="J377" s="15" t="s">
        <v>40</v>
      </c>
      <c r="K377" s="15" t="s">
        <v>408</v>
      </c>
      <c r="L377" s="15" t="s">
        <v>361</v>
      </c>
      <c r="M377" s="15" t="s">
        <v>409</v>
      </c>
      <c r="N377" s="15" t="s">
        <v>40</v>
      </c>
      <c r="O377" s="15" t="s">
        <v>148</v>
      </c>
      <c r="P377" s="15" t="s">
        <v>121</v>
      </c>
      <c r="Q377" s="15" t="s">
        <v>149</v>
      </c>
      <c r="R377" s="15" t="s">
        <v>411</v>
      </c>
      <c r="S377" s="15" t="s">
        <v>412</v>
      </c>
      <c r="T377" s="15" t="s">
        <v>40</v>
      </c>
      <c r="U377" s="15" t="s">
        <v>40</v>
      </c>
      <c r="V377" s="15" t="s">
        <v>442</v>
      </c>
      <c r="W377" s="15" t="s">
        <v>122</v>
      </c>
      <c r="X377" s="15" t="s">
        <v>40</v>
      </c>
      <c r="Y377" s="15" t="s">
        <v>40</v>
      </c>
      <c r="Z377" s="15" t="s">
        <v>131</v>
      </c>
      <c r="AA377" s="15" t="s">
        <v>123</v>
      </c>
      <c r="AB377" s="15" t="s">
        <v>40</v>
      </c>
      <c r="AC377" s="15" t="s">
        <v>457</v>
      </c>
      <c r="AD377" s="15" t="s">
        <v>40</v>
      </c>
      <c r="AE377" s="15" t="s">
        <v>40</v>
      </c>
      <c r="AF377" s="15" t="s">
        <v>443</v>
      </c>
      <c r="AG377" s="15" t="s">
        <v>482</v>
      </c>
      <c r="AH377" s="15" t="s">
        <v>438</v>
      </c>
      <c r="AI377" s="15" t="s">
        <v>40</v>
      </c>
      <c r="AJ377" s="15" t="s">
        <v>483</v>
      </c>
      <c r="AK377" s="15" t="s">
        <v>124</v>
      </c>
      <c r="AL377" s="15" t="s">
        <v>166</v>
      </c>
      <c r="AM377" s="15" t="s">
        <v>125</v>
      </c>
      <c r="AN377" s="15" t="s">
        <v>40</v>
      </c>
      <c r="AO377" s="15" t="s">
        <v>126</v>
      </c>
      <c r="AP377" s="15" t="s">
        <v>40</v>
      </c>
      <c r="AQ377" s="15" t="s">
        <v>414</v>
      </c>
      <c r="AR377" s="15" t="s">
        <v>241</v>
      </c>
      <c r="AS377" s="15" t="s">
        <v>434</v>
      </c>
      <c r="AT377" s="15" t="s">
        <v>40</v>
      </c>
      <c r="AU377" s="15" t="s">
        <v>127</v>
      </c>
      <c r="AV377" s="15" t="s">
        <v>128</v>
      </c>
      <c r="AW377" s="15" t="s">
        <v>40</v>
      </c>
      <c r="AX377" s="16"/>
    </row>
    <row r="378" spans="1:50" ht="15.75" customHeight="1" x14ac:dyDescent="0.25">
      <c r="A378" s="14" t="s">
        <v>533</v>
      </c>
      <c r="B378" s="15" t="s">
        <v>40</v>
      </c>
      <c r="C378" s="15" t="s">
        <v>40</v>
      </c>
      <c r="D378" s="15" t="s">
        <v>40</v>
      </c>
      <c r="E378" s="15" t="s">
        <v>404</v>
      </c>
      <c r="F378" s="15" t="s">
        <v>480</v>
      </c>
      <c r="G378" s="15" t="s">
        <v>481</v>
      </c>
      <c r="H378" s="15" t="s">
        <v>405</v>
      </c>
      <c r="I378" s="15" t="s">
        <v>406</v>
      </c>
      <c r="J378" s="15" t="s">
        <v>40</v>
      </c>
      <c r="K378" s="15" t="s">
        <v>408</v>
      </c>
      <c r="L378" s="15" t="s">
        <v>361</v>
      </c>
      <c r="M378" s="15" t="s">
        <v>409</v>
      </c>
      <c r="N378" s="15" t="s">
        <v>40</v>
      </c>
      <c r="O378" s="15" t="s">
        <v>148</v>
      </c>
      <c r="P378" s="15" t="s">
        <v>121</v>
      </c>
      <c r="Q378" s="15" t="s">
        <v>149</v>
      </c>
      <c r="R378" s="15" t="s">
        <v>411</v>
      </c>
      <c r="S378" s="15" t="s">
        <v>412</v>
      </c>
      <c r="T378" s="15" t="s">
        <v>40</v>
      </c>
      <c r="U378" s="15" t="s">
        <v>40</v>
      </c>
      <c r="V378" s="15" t="s">
        <v>442</v>
      </c>
      <c r="W378" s="15" t="s">
        <v>122</v>
      </c>
      <c r="X378" s="15" t="s">
        <v>40</v>
      </c>
      <c r="Y378" s="15" t="s">
        <v>40</v>
      </c>
      <c r="Z378" s="15" t="s">
        <v>131</v>
      </c>
      <c r="AA378" s="15" t="s">
        <v>123</v>
      </c>
      <c r="AB378" s="15" t="s">
        <v>40</v>
      </c>
      <c r="AC378" s="15" t="s">
        <v>457</v>
      </c>
      <c r="AD378" s="15" t="s">
        <v>40</v>
      </c>
      <c r="AE378" s="15" t="s">
        <v>40</v>
      </c>
      <c r="AF378" s="15" t="s">
        <v>443</v>
      </c>
      <c r="AG378" s="15" t="s">
        <v>482</v>
      </c>
      <c r="AH378" s="15" t="s">
        <v>438</v>
      </c>
      <c r="AI378" s="15" t="s">
        <v>40</v>
      </c>
      <c r="AJ378" s="15" t="s">
        <v>483</v>
      </c>
      <c r="AK378" s="15" t="s">
        <v>124</v>
      </c>
      <c r="AL378" s="15" t="s">
        <v>166</v>
      </c>
      <c r="AM378" s="15" t="s">
        <v>125</v>
      </c>
      <c r="AN378" s="15" t="s">
        <v>40</v>
      </c>
      <c r="AO378" s="15" t="s">
        <v>126</v>
      </c>
      <c r="AP378" s="15" t="s">
        <v>40</v>
      </c>
      <c r="AQ378" s="15" t="s">
        <v>414</v>
      </c>
      <c r="AR378" s="15" t="s">
        <v>241</v>
      </c>
      <c r="AS378" s="15" t="s">
        <v>434</v>
      </c>
      <c r="AT378" s="15" t="s">
        <v>40</v>
      </c>
      <c r="AU378" s="15" t="s">
        <v>127</v>
      </c>
      <c r="AV378" s="15" t="s">
        <v>128</v>
      </c>
      <c r="AW378" s="15" t="s">
        <v>40</v>
      </c>
      <c r="AX378" s="16"/>
    </row>
    <row r="379" spans="1:50" ht="15.75" customHeight="1" x14ac:dyDescent="0.25">
      <c r="A379" s="14" t="s">
        <v>534</v>
      </c>
      <c r="B379" s="15" t="s">
        <v>40</v>
      </c>
      <c r="C379" s="15" t="s">
        <v>40</v>
      </c>
      <c r="D379" s="15" t="s">
        <v>40</v>
      </c>
      <c r="E379" s="15" t="s">
        <v>404</v>
      </c>
      <c r="F379" s="15" t="s">
        <v>480</v>
      </c>
      <c r="G379" s="15" t="s">
        <v>481</v>
      </c>
      <c r="H379" s="15" t="s">
        <v>405</v>
      </c>
      <c r="I379" s="15" t="s">
        <v>406</v>
      </c>
      <c r="J379" s="15" t="s">
        <v>40</v>
      </c>
      <c r="K379" s="15" t="s">
        <v>408</v>
      </c>
      <c r="L379" s="15" t="s">
        <v>361</v>
      </c>
      <c r="M379" s="15" t="s">
        <v>409</v>
      </c>
      <c r="N379" s="15" t="s">
        <v>40</v>
      </c>
      <c r="O379" s="15" t="s">
        <v>148</v>
      </c>
      <c r="P379" s="15" t="s">
        <v>121</v>
      </c>
      <c r="Q379" s="15" t="s">
        <v>149</v>
      </c>
      <c r="R379" s="15" t="s">
        <v>411</v>
      </c>
      <c r="S379" s="15" t="s">
        <v>412</v>
      </c>
      <c r="T379" s="15" t="s">
        <v>40</v>
      </c>
      <c r="U379" s="15" t="s">
        <v>40</v>
      </c>
      <c r="V379" s="15" t="s">
        <v>442</v>
      </c>
      <c r="W379" s="15" t="s">
        <v>122</v>
      </c>
      <c r="X379" s="15" t="s">
        <v>40</v>
      </c>
      <c r="Y379" s="15" t="s">
        <v>40</v>
      </c>
      <c r="Z379" s="15" t="s">
        <v>131</v>
      </c>
      <c r="AA379" s="15" t="s">
        <v>123</v>
      </c>
      <c r="AB379" s="15" t="s">
        <v>40</v>
      </c>
      <c r="AC379" s="15" t="s">
        <v>457</v>
      </c>
      <c r="AD379" s="15" t="s">
        <v>40</v>
      </c>
      <c r="AE379" s="15" t="s">
        <v>40</v>
      </c>
      <c r="AF379" s="15" t="s">
        <v>443</v>
      </c>
      <c r="AG379" s="15" t="s">
        <v>482</v>
      </c>
      <c r="AH379" s="15" t="s">
        <v>438</v>
      </c>
      <c r="AI379" s="15" t="s">
        <v>40</v>
      </c>
      <c r="AJ379" s="15" t="s">
        <v>483</v>
      </c>
      <c r="AK379" s="15" t="s">
        <v>124</v>
      </c>
      <c r="AL379" s="15" t="s">
        <v>166</v>
      </c>
      <c r="AM379" s="15" t="s">
        <v>125</v>
      </c>
      <c r="AN379" s="15" t="s">
        <v>40</v>
      </c>
      <c r="AO379" s="15" t="s">
        <v>126</v>
      </c>
      <c r="AP379" s="15" t="s">
        <v>40</v>
      </c>
      <c r="AQ379" s="15" t="s">
        <v>414</v>
      </c>
      <c r="AR379" s="15" t="s">
        <v>241</v>
      </c>
      <c r="AS379" s="15" t="s">
        <v>434</v>
      </c>
      <c r="AT379" s="15" t="s">
        <v>40</v>
      </c>
      <c r="AU379" s="15" t="s">
        <v>127</v>
      </c>
      <c r="AV379" s="15" t="s">
        <v>128</v>
      </c>
      <c r="AW379" s="15" t="s">
        <v>40</v>
      </c>
      <c r="AX379" s="16"/>
    </row>
    <row r="380" spans="1:50" ht="15.75" customHeight="1" x14ac:dyDescent="0.25">
      <c r="A380" s="14" t="s">
        <v>535</v>
      </c>
      <c r="B380" s="15" t="s">
        <v>40</v>
      </c>
      <c r="C380" s="15" t="s">
        <v>40</v>
      </c>
      <c r="D380" s="15" t="s">
        <v>40</v>
      </c>
      <c r="E380" s="15" t="s">
        <v>404</v>
      </c>
      <c r="F380" s="15" t="s">
        <v>480</v>
      </c>
      <c r="G380" s="15" t="s">
        <v>481</v>
      </c>
      <c r="H380" s="15" t="s">
        <v>405</v>
      </c>
      <c r="I380" s="15" t="s">
        <v>406</v>
      </c>
      <c r="J380" s="15" t="s">
        <v>40</v>
      </c>
      <c r="K380" s="15" t="s">
        <v>408</v>
      </c>
      <c r="L380" s="15" t="s">
        <v>361</v>
      </c>
      <c r="M380" s="15" t="s">
        <v>409</v>
      </c>
      <c r="N380" s="15" t="s">
        <v>40</v>
      </c>
      <c r="O380" s="15" t="s">
        <v>148</v>
      </c>
      <c r="P380" s="15" t="s">
        <v>121</v>
      </c>
      <c r="Q380" s="15" t="s">
        <v>149</v>
      </c>
      <c r="R380" s="15" t="s">
        <v>411</v>
      </c>
      <c r="S380" s="15" t="s">
        <v>412</v>
      </c>
      <c r="T380" s="15" t="s">
        <v>40</v>
      </c>
      <c r="U380" s="15" t="s">
        <v>40</v>
      </c>
      <c r="V380" s="15" t="s">
        <v>442</v>
      </c>
      <c r="W380" s="15" t="s">
        <v>122</v>
      </c>
      <c r="X380" s="15" t="s">
        <v>40</v>
      </c>
      <c r="Y380" s="15" t="s">
        <v>40</v>
      </c>
      <c r="Z380" s="15" t="s">
        <v>131</v>
      </c>
      <c r="AA380" s="15" t="s">
        <v>123</v>
      </c>
      <c r="AB380" s="15" t="s">
        <v>40</v>
      </c>
      <c r="AC380" s="15" t="s">
        <v>457</v>
      </c>
      <c r="AD380" s="15" t="s">
        <v>40</v>
      </c>
      <c r="AE380" s="15" t="s">
        <v>40</v>
      </c>
      <c r="AF380" s="15" t="s">
        <v>443</v>
      </c>
      <c r="AG380" s="15" t="s">
        <v>482</v>
      </c>
      <c r="AH380" s="15" t="s">
        <v>438</v>
      </c>
      <c r="AI380" s="15" t="s">
        <v>40</v>
      </c>
      <c r="AJ380" s="15" t="s">
        <v>483</v>
      </c>
      <c r="AK380" s="15" t="s">
        <v>124</v>
      </c>
      <c r="AL380" s="15" t="s">
        <v>166</v>
      </c>
      <c r="AM380" s="15" t="s">
        <v>125</v>
      </c>
      <c r="AN380" s="15" t="s">
        <v>40</v>
      </c>
      <c r="AO380" s="15" t="s">
        <v>126</v>
      </c>
      <c r="AP380" s="15" t="s">
        <v>40</v>
      </c>
      <c r="AQ380" s="15" t="s">
        <v>414</v>
      </c>
      <c r="AR380" s="15" t="s">
        <v>241</v>
      </c>
      <c r="AS380" s="15" t="s">
        <v>434</v>
      </c>
      <c r="AT380" s="15" t="s">
        <v>40</v>
      </c>
      <c r="AU380" s="15" t="s">
        <v>127</v>
      </c>
      <c r="AV380" s="15" t="s">
        <v>128</v>
      </c>
      <c r="AW380" s="15" t="s">
        <v>40</v>
      </c>
      <c r="AX380" s="16"/>
    </row>
    <row r="381" spans="1:50" ht="15.75" customHeight="1" x14ac:dyDescent="0.25">
      <c r="A381" s="14" t="s">
        <v>536</v>
      </c>
      <c r="B381" s="15" t="s">
        <v>40</v>
      </c>
      <c r="C381" s="15" t="s">
        <v>40</v>
      </c>
      <c r="D381" s="15" t="s">
        <v>40</v>
      </c>
      <c r="E381" s="15" t="s">
        <v>404</v>
      </c>
      <c r="F381" s="15" t="s">
        <v>480</v>
      </c>
      <c r="G381" s="15" t="s">
        <v>481</v>
      </c>
      <c r="H381" s="15" t="s">
        <v>405</v>
      </c>
      <c r="I381" s="15" t="s">
        <v>406</v>
      </c>
      <c r="J381" s="15" t="s">
        <v>40</v>
      </c>
      <c r="K381" s="15" t="s">
        <v>408</v>
      </c>
      <c r="L381" s="15" t="s">
        <v>361</v>
      </c>
      <c r="M381" s="15" t="s">
        <v>409</v>
      </c>
      <c r="N381" s="15" t="s">
        <v>40</v>
      </c>
      <c r="O381" s="15" t="s">
        <v>148</v>
      </c>
      <c r="P381" s="15" t="s">
        <v>121</v>
      </c>
      <c r="Q381" s="15" t="s">
        <v>149</v>
      </c>
      <c r="R381" s="15" t="s">
        <v>411</v>
      </c>
      <c r="S381" s="15" t="s">
        <v>412</v>
      </c>
      <c r="T381" s="15" t="s">
        <v>40</v>
      </c>
      <c r="U381" s="15" t="s">
        <v>40</v>
      </c>
      <c r="V381" s="15" t="s">
        <v>442</v>
      </c>
      <c r="W381" s="15" t="s">
        <v>122</v>
      </c>
      <c r="X381" s="15" t="s">
        <v>40</v>
      </c>
      <c r="Y381" s="15" t="s">
        <v>40</v>
      </c>
      <c r="Z381" s="15" t="s">
        <v>131</v>
      </c>
      <c r="AA381" s="15" t="s">
        <v>123</v>
      </c>
      <c r="AB381" s="15" t="s">
        <v>40</v>
      </c>
      <c r="AC381" s="15" t="s">
        <v>457</v>
      </c>
      <c r="AD381" s="15" t="s">
        <v>40</v>
      </c>
      <c r="AE381" s="15" t="s">
        <v>40</v>
      </c>
      <c r="AF381" s="15" t="s">
        <v>443</v>
      </c>
      <c r="AG381" s="15" t="s">
        <v>482</v>
      </c>
      <c r="AH381" s="15" t="s">
        <v>438</v>
      </c>
      <c r="AI381" s="15" t="s">
        <v>40</v>
      </c>
      <c r="AJ381" s="15" t="s">
        <v>483</v>
      </c>
      <c r="AK381" s="15" t="s">
        <v>124</v>
      </c>
      <c r="AL381" s="15" t="s">
        <v>166</v>
      </c>
      <c r="AM381" s="15" t="s">
        <v>125</v>
      </c>
      <c r="AN381" s="15" t="s">
        <v>40</v>
      </c>
      <c r="AO381" s="15" t="s">
        <v>126</v>
      </c>
      <c r="AP381" s="15" t="s">
        <v>40</v>
      </c>
      <c r="AQ381" s="15" t="s">
        <v>414</v>
      </c>
      <c r="AR381" s="15" t="s">
        <v>241</v>
      </c>
      <c r="AS381" s="15" t="s">
        <v>434</v>
      </c>
      <c r="AT381" s="15" t="s">
        <v>40</v>
      </c>
      <c r="AU381" s="15" t="s">
        <v>127</v>
      </c>
      <c r="AV381" s="15" t="s">
        <v>128</v>
      </c>
      <c r="AW381" s="15" t="s">
        <v>40</v>
      </c>
      <c r="AX381" s="16"/>
    </row>
    <row r="382" spans="1:50" ht="15.75" customHeight="1" x14ac:dyDescent="0.25">
      <c r="A382" s="14" t="s">
        <v>537</v>
      </c>
      <c r="B382" s="15" t="s">
        <v>40</v>
      </c>
      <c r="C382" s="15" t="s">
        <v>40</v>
      </c>
      <c r="D382" s="15" t="s">
        <v>40</v>
      </c>
      <c r="E382" s="15" t="s">
        <v>404</v>
      </c>
      <c r="F382" s="15" t="s">
        <v>480</v>
      </c>
      <c r="G382" s="15" t="s">
        <v>481</v>
      </c>
      <c r="H382" s="15" t="s">
        <v>405</v>
      </c>
      <c r="I382" s="15" t="s">
        <v>406</v>
      </c>
      <c r="J382" s="15" t="s">
        <v>40</v>
      </c>
      <c r="K382" s="15" t="s">
        <v>408</v>
      </c>
      <c r="L382" s="15" t="s">
        <v>361</v>
      </c>
      <c r="M382" s="15" t="s">
        <v>409</v>
      </c>
      <c r="N382" s="15" t="s">
        <v>40</v>
      </c>
      <c r="O382" s="15" t="s">
        <v>148</v>
      </c>
      <c r="P382" s="15" t="s">
        <v>121</v>
      </c>
      <c r="Q382" s="15" t="s">
        <v>149</v>
      </c>
      <c r="R382" s="15" t="s">
        <v>411</v>
      </c>
      <c r="S382" s="15" t="s">
        <v>412</v>
      </c>
      <c r="T382" s="15" t="s">
        <v>40</v>
      </c>
      <c r="U382" s="15" t="s">
        <v>40</v>
      </c>
      <c r="V382" s="15" t="s">
        <v>442</v>
      </c>
      <c r="W382" s="15" t="s">
        <v>122</v>
      </c>
      <c r="X382" s="15" t="s">
        <v>40</v>
      </c>
      <c r="Y382" s="15" t="s">
        <v>40</v>
      </c>
      <c r="Z382" s="15" t="s">
        <v>131</v>
      </c>
      <c r="AA382" s="15" t="s">
        <v>123</v>
      </c>
      <c r="AB382" s="15" t="s">
        <v>40</v>
      </c>
      <c r="AC382" s="15" t="s">
        <v>457</v>
      </c>
      <c r="AD382" s="15" t="s">
        <v>40</v>
      </c>
      <c r="AE382" s="15" t="s">
        <v>40</v>
      </c>
      <c r="AF382" s="15" t="s">
        <v>443</v>
      </c>
      <c r="AG382" s="15" t="s">
        <v>482</v>
      </c>
      <c r="AH382" s="15" t="s">
        <v>438</v>
      </c>
      <c r="AI382" s="15" t="s">
        <v>40</v>
      </c>
      <c r="AJ382" s="15" t="s">
        <v>483</v>
      </c>
      <c r="AK382" s="15" t="s">
        <v>124</v>
      </c>
      <c r="AL382" s="15" t="s">
        <v>166</v>
      </c>
      <c r="AM382" s="15" t="s">
        <v>125</v>
      </c>
      <c r="AN382" s="15" t="s">
        <v>40</v>
      </c>
      <c r="AO382" s="15" t="s">
        <v>126</v>
      </c>
      <c r="AP382" s="15" t="s">
        <v>40</v>
      </c>
      <c r="AQ382" s="15" t="s">
        <v>414</v>
      </c>
      <c r="AR382" s="15" t="s">
        <v>241</v>
      </c>
      <c r="AS382" s="15" t="s">
        <v>434</v>
      </c>
      <c r="AT382" s="15" t="s">
        <v>40</v>
      </c>
      <c r="AU382" s="15" t="s">
        <v>127</v>
      </c>
      <c r="AV382" s="15" t="s">
        <v>128</v>
      </c>
      <c r="AW382" s="15" t="s">
        <v>40</v>
      </c>
      <c r="AX382" s="16"/>
    </row>
    <row r="383" spans="1:50" ht="15.75" customHeight="1" x14ac:dyDescent="0.25">
      <c r="A383" s="14" t="s">
        <v>538</v>
      </c>
      <c r="B383" s="15" t="s">
        <v>40</v>
      </c>
      <c r="C383" s="15" t="s">
        <v>40</v>
      </c>
      <c r="D383" s="15" t="s">
        <v>40</v>
      </c>
      <c r="E383" s="15" t="s">
        <v>404</v>
      </c>
      <c r="F383" s="15" t="s">
        <v>480</v>
      </c>
      <c r="G383" s="15" t="s">
        <v>481</v>
      </c>
      <c r="H383" s="15" t="s">
        <v>405</v>
      </c>
      <c r="I383" s="15" t="s">
        <v>406</v>
      </c>
      <c r="J383" s="15" t="s">
        <v>40</v>
      </c>
      <c r="K383" s="15" t="s">
        <v>408</v>
      </c>
      <c r="L383" s="15" t="s">
        <v>361</v>
      </c>
      <c r="M383" s="15" t="s">
        <v>409</v>
      </c>
      <c r="N383" s="15" t="s">
        <v>40</v>
      </c>
      <c r="O383" s="15" t="s">
        <v>148</v>
      </c>
      <c r="P383" s="15" t="s">
        <v>121</v>
      </c>
      <c r="Q383" s="15" t="s">
        <v>149</v>
      </c>
      <c r="R383" s="15" t="s">
        <v>411</v>
      </c>
      <c r="S383" s="15" t="s">
        <v>412</v>
      </c>
      <c r="T383" s="15" t="s">
        <v>40</v>
      </c>
      <c r="U383" s="15" t="s">
        <v>40</v>
      </c>
      <c r="V383" s="15" t="s">
        <v>442</v>
      </c>
      <c r="W383" s="15" t="s">
        <v>122</v>
      </c>
      <c r="X383" s="15" t="s">
        <v>40</v>
      </c>
      <c r="Y383" s="15" t="s">
        <v>40</v>
      </c>
      <c r="Z383" s="15" t="s">
        <v>131</v>
      </c>
      <c r="AA383" s="15" t="s">
        <v>123</v>
      </c>
      <c r="AB383" s="15" t="s">
        <v>40</v>
      </c>
      <c r="AC383" s="15" t="s">
        <v>457</v>
      </c>
      <c r="AD383" s="15" t="s">
        <v>40</v>
      </c>
      <c r="AE383" s="15" t="s">
        <v>40</v>
      </c>
      <c r="AF383" s="15" t="s">
        <v>443</v>
      </c>
      <c r="AG383" s="15" t="s">
        <v>482</v>
      </c>
      <c r="AH383" s="15" t="s">
        <v>438</v>
      </c>
      <c r="AI383" s="15" t="s">
        <v>40</v>
      </c>
      <c r="AJ383" s="15" t="s">
        <v>483</v>
      </c>
      <c r="AK383" s="15" t="s">
        <v>124</v>
      </c>
      <c r="AL383" s="15" t="s">
        <v>166</v>
      </c>
      <c r="AM383" s="15" t="s">
        <v>125</v>
      </c>
      <c r="AN383" s="15" t="s">
        <v>40</v>
      </c>
      <c r="AO383" s="15" t="s">
        <v>126</v>
      </c>
      <c r="AP383" s="15" t="s">
        <v>40</v>
      </c>
      <c r="AQ383" s="15" t="s">
        <v>414</v>
      </c>
      <c r="AR383" s="15" t="s">
        <v>241</v>
      </c>
      <c r="AS383" s="15" t="s">
        <v>434</v>
      </c>
      <c r="AT383" s="15" t="s">
        <v>40</v>
      </c>
      <c r="AU383" s="15" t="s">
        <v>127</v>
      </c>
      <c r="AV383" s="15" t="s">
        <v>128</v>
      </c>
      <c r="AW383" s="15" t="s">
        <v>40</v>
      </c>
      <c r="AX383" s="16"/>
    </row>
    <row r="384" spans="1:50" ht="15.75" customHeight="1" x14ac:dyDescent="0.25">
      <c r="A384" s="14" t="s">
        <v>539</v>
      </c>
      <c r="B384" s="15" t="s">
        <v>40</v>
      </c>
      <c r="C384" s="15" t="s">
        <v>40</v>
      </c>
      <c r="D384" s="15" t="s">
        <v>40</v>
      </c>
      <c r="E384" s="15" t="s">
        <v>404</v>
      </c>
      <c r="F384" s="15" t="s">
        <v>480</v>
      </c>
      <c r="G384" s="15" t="s">
        <v>481</v>
      </c>
      <c r="H384" s="15" t="s">
        <v>405</v>
      </c>
      <c r="I384" s="15" t="s">
        <v>406</v>
      </c>
      <c r="J384" s="15" t="s">
        <v>40</v>
      </c>
      <c r="K384" s="15" t="s">
        <v>408</v>
      </c>
      <c r="L384" s="15" t="s">
        <v>361</v>
      </c>
      <c r="M384" s="15" t="s">
        <v>409</v>
      </c>
      <c r="N384" s="15" t="s">
        <v>40</v>
      </c>
      <c r="O384" s="15" t="s">
        <v>148</v>
      </c>
      <c r="P384" s="15" t="s">
        <v>121</v>
      </c>
      <c r="Q384" s="15" t="s">
        <v>149</v>
      </c>
      <c r="R384" s="15" t="s">
        <v>411</v>
      </c>
      <c r="S384" s="15" t="s">
        <v>412</v>
      </c>
      <c r="T384" s="15" t="s">
        <v>40</v>
      </c>
      <c r="U384" s="15" t="s">
        <v>40</v>
      </c>
      <c r="V384" s="15" t="s">
        <v>442</v>
      </c>
      <c r="W384" s="15" t="s">
        <v>122</v>
      </c>
      <c r="X384" s="15" t="s">
        <v>40</v>
      </c>
      <c r="Y384" s="15" t="s">
        <v>40</v>
      </c>
      <c r="Z384" s="15" t="s">
        <v>131</v>
      </c>
      <c r="AA384" s="15" t="s">
        <v>123</v>
      </c>
      <c r="AB384" s="15" t="s">
        <v>40</v>
      </c>
      <c r="AC384" s="15" t="s">
        <v>457</v>
      </c>
      <c r="AD384" s="15" t="s">
        <v>40</v>
      </c>
      <c r="AE384" s="15" t="s">
        <v>40</v>
      </c>
      <c r="AF384" s="15" t="s">
        <v>443</v>
      </c>
      <c r="AG384" s="15" t="s">
        <v>482</v>
      </c>
      <c r="AH384" s="15" t="s">
        <v>438</v>
      </c>
      <c r="AI384" s="15" t="s">
        <v>40</v>
      </c>
      <c r="AJ384" s="15" t="s">
        <v>483</v>
      </c>
      <c r="AK384" s="15" t="s">
        <v>124</v>
      </c>
      <c r="AL384" s="15" t="s">
        <v>166</v>
      </c>
      <c r="AM384" s="15" t="s">
        <v>125</v>
      </c>
      <c r="AN384" s="15" t="s">
        <v>40</v>
      </c>
      <c r="AO384" s="15" t="s">
        <v>126</v>
      </c>
      <c r="AP384" s="15" t="s">
        <v>40</v>
      </c>
      <c r="AQ384" s="15" t="s">
        <v>414</v>
      </c>
      <c r="AR384" s="15" t="s">
        <v>241</v>
      </c>
      <c r="AS384" s="15" t="s">
        <v>434</v>
      </c>
      <c r="AT384" s="15" t="s">
        <v>40</v>
      </c>
      <c r="AU384" s="15" t="s">
        <v>127</v>
      </c>
      <c r="AV384" s="15" t="s">
        <v>128</v>
      </c>
      <c r="AW384" s="15" t="s">
        <v>40</v>
      </c>
      <c r="AX384" s="16"/>
    </row>
    <row r="385" spans="1:50" ht="15.75" customHeight="1" x14ac:dyDescent="0.25">
      <c r="A385" s="14" t="s">
        <v>540</v>
      </c>
      <c r="B385" s="15" t="s">
        <v>40</v>
      </c>
      <c r="C385" s="15" t="s">
        <v>40</v>
      </c>
      <c r="D385" s="15" t="s">
        <v>40</v>
      </c>
      <c r="E385" s="15" t="s">
        <v>404</v>
      </c>
      <c r="F385" s="15" t="s">
        <v>480</v>
      </c>
      <c r="G385" s="15" t="s">
        <v>481</v>
      </c>
      <c r="H385" s="15" t="s">
        <v>405</v>
      </c>
      <c r="I385" s="15" t="s">
        <v>406</v>
      </c>
      <c r="J385" s="15" t="s">
        <v>40</v>
      </c>
      <c r="K385" s="15" t="s">
        <v>408</v>
      </c>
      <c r="L385" s="15" t="s">
        <v>361</v>
      </c>
      <c r="M385" s="15" t="s">
        <v>409</v>
      </c>
      <c r="N385" s="15" t="s">
        <v>40</v>
      </c>
      <c r="O385" s="15" t="s">
        <v>148</v>
      </c>
      <c r="P385" s="15" t="s">
        <v>121</v>
      </c>
      <c r="Q385" s="15" t="s">
        <v>149</v>
      </c>
      <c r="R385" s="15" t="s">
        <v>411</v>
      </c>
      <c r="S385" s="15" t="s">
        <v>412</v>
      </c>
      <c r="T385" s="15" t="s">
        <v>40</v>
      </c>
      <c r="U385" s="15" t="s">
        <v>40</v>
      </c>
      <c r="V385" s="15" t="s">
        <v>442</v>
      </c>
      <c r="W385" s="15" t="s">
        <v>122</v>
      </c>
      <c r="X385" s="15" t="s">
        <v>40</v>
      </c>
      <c r="Y385" s="15" t="s">
        <v>40</v>
      </c>
      <c r="Z385" s="15" t="s">
        <v>131</v>
      </c>
      <c r="AA385" s="15" t="s">
        <v>123</v>
      </c>
      <c r="AB385" s="15" t="s">
        <v>40</v>
      </c>
      <c r="AC385" s="15" t="s">
        <v>457</v>
      </c>
      <c r="AD385" s="15" t="s">
        <v>40</v>
      </c>
      <c r="AE385" s="15" t="s">
        <v>40</v>
      </c>
      <c r="AF385" s="15" t="s">
        <v>443</v>
      </c>
      <c r="AG385" s="15" t="s">
        <v>482</v>
      </c>
      <c r="AH385" s="15" t="s">
        <v>438</v>
      </c>
      <c r="AI385" s="15" t="s">
        <v>40</v>
      </c>
      <c r="AJ385" s="15" t="s">
        <v>483</v>
      </c>
      <c r="AK385" s="15" t="s">
        <v>124</v>
      </c>
      <c r="AL385" s="15" t="s">
        <v>166</v>
      </c>
      <c r="AM385" s="15" t="s">
        <v>125</v>
      </c>
      <c r="AN385" s="15" t="s">
        <v>40</v>
      </c>
      <c r="AO385" s="15" t="s">
        <v>126</v>
      </c>
      <c r="AP385" s="15" t="s">
        <v>40</v>
      </c>
      <c r="AQ385" s="15" t="s">
        <v>414</v>
      </c>
      <c r="AR385" s="15" t="s">
        <v>241</v>
      </c>
      <c r="AS385" s="15" t="s">
        <v>434</v>
      </c>
      <c r="AT385" s="15" t="s">
        <v>40</v>
      </c>
      <c r="AU385" s="15" t="s">
        <v>127</v>
      </c>
      <c r="AV385" s="15" t="s">
        <v>128</v>
      </c>
      <c r="AW385" s="15" t="s">
        <v>40</v>
      </c>
      <c r="AX385" s="16"/>
    </row>
    <row r="386" spans="1:50" ht="15.75" customHeight="1" x14ac:dyDescent="0.25">
      <c r="A386" s="14" t="s">
        <v>541</v>
      </c>
      <c r="B386" s="15" t="s">
        <v>40</v>
      </c>
      <c r="C386" s="15" t="s">
        <v>40</v>
      </c>
      <c r="D386" s="15" t="s">
        <v>40</v>
      </c>
      <c r="E386" s="15" t="s">
        <v>404</v>
      </c>
      <c r="F386" s="15" t="s">
        <v>480</v>
      </c>
      <c r="G386" s="15" t="s">
        <v>481</v>
      </c>
      <c r="H386" s="15" t="s">
        <v>405</v>
      </c>
      <c r="I386" s="15" t="s">
        <v>406</v>
      </c>
      <c r="J386" s="15" t="s">
        <v>40</v>
      </c>
      <c r="K386" s="15" t="s">
        <v>408</v>
      </c>
      <c r="L386" s="15" t="s">
        <v>361</v>
      </c>
      <c r="M386" s="15" t="s">
        <v>409</v>
      </c>
      <c r="N386" s="15" t="s">
        <v>40</v>
      </c>
      <c r="O386" s="15" t="s">
        <v>148</v>
      </c>
      <c r="P386" s="15" t="s">
        <v>121</v>
      </c>
      <c r="Q386" s="15" t="s">
        <v>149</v>
      </c>
      <c r="R386" s="15" t="s">
        <v>411</v>
      </c>
      <c r="S386" s="15" t="s">
        <v>412</v>
      </c>
      <c r="T386" s="15" t="s">
        <v>40</v>
      </c>
      <c r="U386" s="15" t="s">
        <v>40</v>
      </c>
      <c r="V386" s="15" t="s">
        <v>442</v>
      </c>
      <c r="W386" s="15" t="s">
        <v>122</v>
      </c>
      <c r="X386" s="15" t="s">
        <v>40</v>
      </c>
      <c r="Y386" s="15" t="s">
        <v>40</v>
      </c>
      <c r="Z386" s="15" t="s">
        <v>131</v>
      </c>
      <c r="AA386" s="15" t="s">
        <v>123</v>
      </c>
      <c r="AB386" s="15" t="s">
        <v>40</v>
      </c>
      <c r="AC386" s="15" t="s">
        <v>457</v>
      </c>
      <c r="AD386" s="15" t="s">
        <v>40</v>
      </c>
      <c r="AE386" s="15" t="s">
        <v>40</v>
      </c>
      <c r="AF386" s="15" t="s">
        <v>443</v>
      </c>
      <c r="AG386" s="15" t="s">
        <v>482</v>
      </c>
      <c r="AH386" s="15" t="s">
        <v>438</v>
      </c>
      <c r="AI386" s="15" t="s">
        <v>40</v>
      </c>
      <c r="AJ386" s="15" t="s">
        <v>483</v>
      </c>
      <c r="AK386" s="15" t="s">
        <v>124</v>
      </c>
      <c r="AL386" s="15" t="s">
        <v>166</v>
      </c>
      <c r="AM386" s="15" t="s">
        <v>125</v>
      </c>
      <c r="AN386" s="15" t="s">
        <v>40</v>
      </c>
      <c r="AO386" s="15" t="s">
        <v>126</v>
      </c>
      <c r="AP386" s="15" t="s">
        <v>40</v>
      </c>
      <c r="AQ386" s="15" t="s">
        <v>414</v>
      </c>
      <c r="AR386" s="15" t="s">
        <v>241</v>
      </c>
      <c r="AS386" s="15" t="s">
        <v>434</v>
      </c>
      <c r="AT386" s="15" t="s">
        <v>40</v>
      </c>
      <c r="AU386" s="15" t="s">
        <v>127</v>
      </c>
      <c r="AV386" s="15" t="s">
        <v>128</v>
      </c>
      <c r="AW386" s="15" t="s">
        <v>40</v>
      </c>
      <c r="AX386" s="16"/>
    </row>
    <row r="387" spans="1:50" ht="15.75" customHeight="1" x14ac:dyDescent="0.25">
      <c r="A387" s="14" t="s">
        <v>542</v>
      </c>
      <c r="B387" s="15" t="s">
        <v>40</v>
      </c>
      <c r="C387" s="15" t="s">
        <v>40</v>
      </c>
      <c r="D387" s="15" t="s">
        <v>40</v>
      </c>
      <c r="E387" s="15" t="s">
        <v>404</v>
      </c>
      <c r="F387" s="15" t="s">
        <v>480</v>
      </c>
      <c r="G387" s="15" t="s">
        <v>481</v>
      </c>
      <c r="H387" s="15" t="s">
        <v>405</v>
      </c>
      <c r="I387" s="15" t="s">
        <v>406</v>
      </c>
      <c r="J387" s="15" t="s">
        <v>40</v>
      </c>
      <c r="K387" s="15" t="s">
        <v>408</v>
      </c>
      <c r="L387" s="15" t="s">
        <v>361</v>
      </c>
      <c r="M387" s="15" t="s">
        <v>409</v>
      </c>
      <c r="N387" s="15" t="s">
        <v>40</v>
      </c>
      <c r="O387" s="15" t="s">
        <v>148</v>
      </c>
      <c r="P387" s="15" t="s">
        <v>121</v>
      </c>
      <c r="Q387" s="15" t="s">
        <v>149</v>
      </c>
      <c r="R387" s="15" t="s">
        <v>411</v>
      </c>
      <c r="S387" s="15" t="s">
        <v>412</v>
      </c>
      <c r="T387" s="15" t="s">
        <v>40</v>
      </c>
      <c r="U387" s="15" t="s">
        <v>40</v>
      </c>
      <c r="V387" s="15" t="s">
        <v>442</v>
      </c>
      <c r="W387" s="15" t="s">
        <v>122</v>
      </c>
      <c r="X387" s="15" t="s">
        <v>40</v>
      </c>
      <c r="Y387" s="15" t="s">
        <v>40</v>
      </c>
      <c r="Z387" s="15" t="s">
        <v>131</v>
      </c>
      <c r="AA387" s="15" t="s">
        <v>123</v>
      </c>
      <c r="AB387" s="15" t="s">
        <v>40</v>
      </c>
      <c r="AC387" s="15" t="s">
        <v>457</v>
      </c>
      <c r="AD387" s="15" t="s">
        <v>40</v>
      </c>
      <c r="AE387" s="15" t="s">
        <v>40</v>
      </c>
      <c r="AF387" s="15" t="s">
        <v>443</v>
      </c>
      <c r="AG387" s="15" t="s">
        <v>482</v>
      </c>
      <c r="AH387" s="15" t="s">
        <v>438</v>
      </c>
      <c r="AI387" s="15" t="s">
        <v>40</v>
      </c>
      <c r="AJ387" s="15" t="s">
        <v>483</v>
      </c>
      <c r="AK387" s="15" t="s">
        <v>124</v>
      </c>
      <c r="AL387" s="15" t="s">
        <v>166</v>
      </c>
      <c r="AM387" s="15" t="s">
        <v>125</v>
      </c>
      <c r="AN387" s="15" t="s">
        <v>40</v>
      </c>
      <c r="AO387" s="15" t="s">
        <v>126</v>
      </c>
      <c r="AP387" s="15" t="s">
        <v>40</v>
      </c>
      <c r="AQ387" s="15" t="s">
        <v>414</v>
      </c>
      <c r="AR387" s="15" t="s">
        <v>241</v>
      </c>
      <c r="AS387" s="15" t="s">
        <v>434</v>
      </c>
      <c r="AT387" s="15" t="s">
        <v>40</v>
      </c>
      <c r="AU387" s="15" t="s">
        <v>127</v>
      </c>
      <c r="AV387" s="15" t="s">
        <v>128</v>
      </c>
      <c r="AW387" s="15" t="s">
        <v>40</v>
      </c>
      <c r="AX387" s="16"/>
    </row>
    <row r="388" spans="1:50" ht="15.75" customHeight="1" x14ac:dyDescent="0.25">
      <c r="A388" s="14" t="s">
        <v>543</v>
      </c>
      <c r="B388" s="15" t="s">
        <v>40</v>
      </c>
      <c r="C388" s="15" t="s">
        <v>40</v>
      </c>
      <c r="D388" s="15" t="s">
        <v>40</v>
      </c>
      <c r="E388" s="15" t="s">
        <v>404</v>
      </c>
      <c r="F388" s="15" t="s">
        <v>480</v>
      </c>
      <c r="G388" s="15" t="s">
        <v>481</v>
      </c>
      <c r="H388" s="15" t="s">
        <v>405</v>
      </c>
      <c r="I388" s="15" t="s">
        <v>406</v>
      </c>
      <c r="J388" s="15" t="s">
        <v>40</v>
      </c>
      <c r="K388" s="15" t="s">
        <v>408</v>
      </c>
      <c r="L388" s="15" t="s">
        <v>361</v>
      </c>
      <c r="M388" s="15" t="s">
        <v>409</v>
      </c>
      <c r="N388" s="15" t="s">
        <v>40</v>
      </c>
      <c r="O388" s="15" t="s">
        <v>148</v>
      </c>
      <c r="P388" s="15" t="s">
        <v>121</v>
      </c>
      <c r="Q388" s="15" t="s">
        <v>149</v>
      </c>
      <c r="R388" s="15" t="s">
        <v>411</v>
      </c>
      <c r="S388" s="15" t="s">
        <v>412</v>
      </c>
      <c r="T388" s="15" t="s">
        <v>40</v>
      </c>
      <c r="U388" s="15" t="s">
        <v>40</v>
      </c>
      <c r="V388" s="15" t="s">
        <v>442</v>
      </c>
      <c r="W388" s="15" t="s">
        <v>122</v>
      </c>
      <c r="X388" s="15" t="s">
        <v>40</v>
      </c>
      <c r="Y388" s="15" t="s">
        <v>40</v>
      </c>
      <c r="Z388" s="15" t="s">
        <v>131</v>
      </c>
      <c r="AA388" s="15" t="s">
        <v>123</v>
      </c>
      <c r="AB388" s="15" t="s">
        <v>40</v>
      </c>
      <c r="AC388" s="15" t="s">
        <v>457</v>
      </c>
      <c r="AD388" s="15" t="s">
        <v>40</v>
      </c>
      <c r="AE388" s="15" t="s">
        <v>40</v>
      </c>
      <c r="AF388" s="15" t="s">
        <v>443</v>
      </c>
      <c r="AG388" s="15" t="s">
        <v>482</v>
      </c>
      <c r="AH388" s="15" t="s">
        <v>438</v>
      </c>
      <c r="AI388" s="15" t="s">
        <v>40</v>
      </c>
      <c r="AJ388" s="15" t="s">
        <v>483</v>
      </c>
      <c r="AK388" s="15" t="s">
        <v>124</v>
      </c>
      <c r="AL388" s="15" t="s">
        <v>166</v>
      </c>
      <c r="AM388" s="15" t="s">
        <v>125</v>
      </c>
      <c r="AN388" s="15" t="s">
        <v>40</v>
      </c>
      <c r="AO388" s="15" t="s">
        <v>126</v>
      </c>
      <c r="AP388" s="15" t="s">
        <v>40</v>
      </c>
      <c r="AQ388" s="15" t="s">
        <v>414</v>
      </c>
      <c r="AR388" s="15" t="s">
        <v>241</v>
      </c>
      <c r="AS388" s="15" t="s">
        <v>434</v>
      </c>
      <c r="AT388" s="15" t="s">
        <v>40</v>
      </c>
      <c r="AU388" s="15" t="s">
        <v>127</v>
      </c>
      <c r="AV388" s="15" t="s">
        <v>128</v>
      </c>
      <c r="AW388" s="15" t="s">
        <v>40</v>
      </c>
      <c r="AX388" s="16"/>
    </row>
    <row r="389" spans="1:50" ht="15.75" customHeight="1" x14ac:dyDescent="0.25">
      <c r="A389" s="14" t="s">
        <v>544</v>
      </c>
      <c r="B389" s="15" t="s">
        <v>40</v>
      </c>
      <c r="C389" s="15" t="s">
        <v>40</v>
      </c>
      <c r="D389" s="15" t="s">
        <v>40</v>
      </c>
      <c r="E389" s="15" t="s">
        <v>404</v>
      </c>
      <c r="F389" s="15" t="s">
        <v>480</v>
      </c>
      <c r="G389" s="15" t="s">
        <v>481</v>
      </c>
      <c r="H389" s="15" t="s">
        <v>405</v>
      </c>
      <c r="I389" s="15" t="s">
        <v>406</v>
      </c>
      <c r="J389" s="15" t="s">
        <v>40</v>
      </c>
      <c r="K389" s="15" t="s">
        <v>408</v>
      </c>
      <c r="L389" s="15" t="s">
        <v>361</v>
      </c>
      <c r="M389" s="15" t="s">
        <v>409</v>
      </c>
      <c r="N389" s="15" t="s">
        <v>40</v>
      </c>
      <c r="O389" s="15" t="s">
        <v>148</v>
      </c>
      <c r="P389" s="15" t="s">
        <v>121</v>
      </c>
      <c r="Q389" s="15" t="s">
        <v>149</v>
      </c>
      <c r="R389" s="15" t="s">
        <v>411</v>
      </c>
      <c r="S389" s="15" t="s">
        <v>412</v>
      </c>
      <c r="T389" s="15" t="s">
        <v>40</v>
      </c>
      <c r="U389" s="15" t="s">
        <v>40</v>
      </c>
      <c r="V389" s="15" t="s">
        <v>442</v>
      </c>
      <c r="W389" s="15" t="s">
        <v>122</v>
      </c>
      <c r="X389" s="15" t="s">
        <v>40</v>
      </c>
      <c r="Y389" s="15" t="s">
        <v>40</v>
      </c>
      <c r="Z389" s="15" t="s">
        <v>131</v>
      </c>
      <c r="AA389" s="15" t="s">
        <v>123</v>
      </c>
      <c r="AB389" s="15" t="s">
        <v>40</v>
      </c>
      <c r="AC389" s="15" t="s">
        <v>457</v>
      </c>
      <c r="AD389" s="15" t="s">
        <v>40</v>
      </c>
      <c r="AE389" s="15" t="s">
        <v>40</v>
      </c>
      <c r="AF389" s="15" t="s">
        <v>443</v>
      </c>
      <c r="AG389" s="15" t="s">
        <v>482</v>
      </c>
      <c r="AH389" s="15" t="s">
        <v>438</v>
      </c>
      <c r="AI389" s="15" t="s">
        <v>40</v>
      </c>
      <c r="AJ389" s="15" t="s">
        <v>483</v>
      </c>
      <c r="AK389" s="15" t="s">
        <v>124</v>
      </c>
      <c r="AL389" s="15" t="s">
        <v>166</v>
      </c>
      <c r="AM389" s="15" t="s">
        <v>125</v>
      </c>
      <c r="AN389" s="15" t="s">
        <v>40</v>
      </c>
      <c r="AO389" s="15" t="s">
        <v>126</v>
      </c>
      <c r="AP389" s="15" t="s">
        <v>40</v>
      </c>
      <c r="AQ389" s="15" t="s">
        <v>414</v>
      </c>
      <c r="AR389" s="15" t="s">
        <v>241</v>
      </c>
      <c r="AS389" s="15" t="s">
        <v>434</v>
      </c>
      <c r="AT389" s="15" t="s">
        <v>40</v>
      </c>
      <c r="AU389" s="15" t="s">
        <v>127</v>
      </c>
      <c r="AV389" s="15" t="s">
        <v>128</v>
      </c>
      <c r="AW389" s="15" t="s">
        <v>40</v>
      </c>
      <c r="AX389" s="16"/>
    </row>
    <row r="390" spans="1:50" ht="15.75" customHeight="1" x14ac:dyDescent="0.25">
      <c r="A390" s="14" t="s">
        <v>545</v>
      </c>
      <c r="B390" s="15" t="s">
        <v>40</v>
      </c>
      <c r="C390" s="15" t="s">
        <v>40</v>
      </c>
      <c r="D390" s="15" t="s">
        <v>40</v>
      </c>
      <c r="E390" s="15" t="s">
        <v>404</v>
      </c>
      <c r="F390" s="15" t="s">
        <v>480</v>
      </c>
      <c r="G390" s="15" t="s">
        <v>481</v>
      </c>
      <c r="H390" s="15" t="s">
        <v>405</v>
      </c>
      <c r="I390" s="15" t="s">
        <v>406</v>
      </c>
      <c r="J390" s="15" t="s">
        <v>40</v>
      </c>
      <c r="K390" s="15" t="s">
        <v>408</v>
      </c>
      <c r="L390" s="15" t="s">
        <v>361</v>
      </c>
      <c r="M390" s="15" t="s">
        <v>409</v>
      </c>
      <c r="N390" s="15" t="s">
        <v>40</v>
      </c>
      <c r="O390" s="15" t="s">
        <v>148</v>
      </c>
      <c r="P390" s="15" t="s">
        <v>121</v>
      </c>
      <c r="Q390" s="15" t="s">
        <v>149</v>
      </c>
      <c r="R390" s="15" t="s">
        <v>411</v>
      </c>
      <c r="S390" s="15" t="s">
        <v>412</v>
      </c>
      <c r="T390" s="15" t="s">
        <v>40</v>
      </c>
      <c r="U390" s="15" t="s">
        <v>40</v>
      </c>
      <c r="V390" s="15" t="s">
        <v>442</v>
      </c>
      <c r="W390" s="15" t="s">
        <v>122</v>
      </c>
      <c r="X390" s="15" t="s">
        <v>40</v>
      </c>
      <c r="Y390" s="15" t="s">
        <v>40</v>
      </c>
      <c r="Z390" s="15" t="s">
        <v>131</v>
      </c>
      <c r="AA390" s="15" t="s">
        <v>123</v>
      </c>
      <c r="AB390" s="15" t="s">
        <v>40</v>
      </c>
      <c r="AC390" s="15" t="s">
        <v>457</v>
      </c>
      <c r="AD390" s="15" t="s">
        <v>40</v>
      </c>
      <c r="AE390" s="15" t="s">
        <v>40</v>
      </c>
      <c r="AF390" s="15" t="s">
        <v>443</v>
      </c>
      <c r="AG390" s="15" t="s">
        <v>482</v>
      </c>
      <c r="AH390" s="15" t="s">
        <v>438</v>
      </c>
      <c r="AI390" s="15" t="s">
        <v>40</v>
      </c>
      <c r="AJ390" s="15" t="s">
        <v>483</v>
      </c>
      <c r="AK390" s="15" t="s">
        <v>124</v>
      </c>
      <c r="AL390" s="15" t="s">
        <v>166</v>
      </c>
      <c r="AM390" s="15" t="s">
        <v>125</v>
      </c>
      <c r="AN390" s="15" t="s">
        <v>40</v>
      </c>
      <c r="AO390" s="15" t="s">
        <v>126</v>
      </c>
      <c r="AP390" s="15" t="s">
        <v>40</v>
      </c>
      <c r="AQ390" s="15" t="s">
        <v>414</v>
      </c>
      <c r="AR390" s="15" t="s">
        <v>241</v>
      </c>
      <c r="AS390" s="15" t="s">
        <v>434</v>
      </c>
      <c r="AT390" s="15" t="s">
        <v>40</v>
      </c>
      <c r="AU390" s="15" t="s">
        <v>127</v>
      </c>
      <c r="AV390" s="15" t="s">
        <v>128</v>
      </c>
      <c r="AW390" s="15" t="s">
        <v>40</v>
      </c>
      <c r="AX390" s="16"/>
    </row>
    <row r="391" spans="1:50" ht="15.75" customHeight="1" x14ac:dyDescent="0.25">
      <c r="A391" s="14" t="s">
        <v>546</v>
      </c>
      <c r="B391" s="15" t="s">
        <v>40</v>
      </c>
      <c r="C391" s="15" t="s">
        <v>40</v>
      </c>
      <c r="D391" s="15" t="s">
        <v>40</v>
      </c>
      <c r="E391" s="15" t="s">
        <v>404</v>
      </c>
      <c r="F391" s="15" t="s">
        <v>480</v>
      </c>
      <c r="G391" s="15" t="s">
        <v>481</v>
      </c>
      <c r="H391" s="15" t="s">
        <v>405</v>
      </c>
      <c r="I391" s="15" t="s">
        <v>406</v>
      </c>
      <c r="J391" s="15" t="s">
        <v>40</v>
      </c>
      <c r="K391" s="15" t="s">
        <v>408</v>
      </c>
      <c r="L391" s="15" t="s">
        <v>361</v>
      </c>
      <c r="M391" s="15" t="s">
        <v>409</v>
      </c>
      <c r="N391" s="15" t="s">
        <v>40</v>
      </c>
      <c r="O391" s="15" t="s">
        <v>148</v>
      </c>
      <c r="P391" s="15" t="s">
        <v>121</v>
      </c>
      <c r="Q391" s="15" t="s">
        <v>149</v>
      </c>
      <c r="R391" s="15" t="s">
        <v>411</v>
      </c>
      <c r="S391" s="15" t="s">
        <v>412</v>
      </c>
      <c r="T391" s="15" t="s">
        <v>40</v>
      </c>
      <c r="U391" s="15" t="s">
        <v>40</v>
      </c>
      <c r="V391" s="15" t="s">
        <v>442</v>
      </c>
      <c r="W391" s="15" t="s">
        <v>122</v>
      </c>
      <c r="X391" s="15" t="s">
        <v>40</v>
      </c>
      <c r="Y391" s="15" t="s">
        <v>40</v>
      </c>
      <c r="Z391" s="15" t="s">
        <v>131</v>
      </c>
      <c r="AA391" s="15" t="s">
        <v>123</v>
      </c>
      <c r="AB391" s="15" t="s">
        <v>40</v>
      </c>
      <c r="AC391" s="15" t="s">
        <v>457</v>
      </c>
      <c r="AD391" s="15" t="s">
        <v>40</v>
      </c>
      <c r="AE391" s="15" t="s">
        <v>40</v>
      </c>
      <c r="AF391" s="15" t="s">
        <v>443</v>
      </c>
      <c r="AG391" s="15" t="s">
        <v>482</v>
      </c>
      <c r="AH391" s="15" t="s">
        <v>438</v>
      </c>
      <c r="AI391" s="15" t="s">
        <v>40</v>
      </c>
      <c r="AJ391" s="15" t="s">
        <v>483</v>
      </c>
      <c r="AK391" s="15" t="s">
        <v>124</v>
      </c>
      <c r="AL391" s="15" t="s">
        <v>166</v>
      </c>
      <c r="AM391" s="15" t="s">
        <v>125</v>
      </c>
      <c r="AN391" s="15" t="s">
        <v>40</v>
      </c>
      <c r="AO391" s="15" t="s">
        <v>126</v>
      </c>
      <c r="AP391" s="15" t="s">
        <v>40</v>
      </c>
      <c r="AQ391" s="15" t="s">
        <v>414</v>
      </c>
      <c r="AR391" s="15" t="s">
        <v>241</v>
      </c>
      <c r="AS391" s="15" t="s">
        <v>434</v>
      </c>
      <c r="AT391" s="15" t="s">
        <v>40</v>
      </c>
      <c r="AU391" s="15" t="s">
        <v>127</v>
      </c>
      <c r="AV391" s="15" t="s">
        <v>128</v>
      </c>
      <c r="AW391" s="15" t="s">
        <v>40</v>
      </c>
      <c r="AX391" s="16"/>
    </row>
    <row r="392" spans="1:50" ht="15.75" customHeight="1" x14ac:dyDescent="0.25">
      <c r="A392" s="14" t="s">
        <v>547</v>
      </c>
      <c r="B392" s="15" t="s">
        <v>40</v>
      </c>
      <c r="C392" s="15" t="s">
        <v>40</v>
      </c>
      <c r="D392" s="15" t="s">
        <v>40</v>
      </c>
      <c r="E392" s="15" t="s">
        <v>404</v>
      </c>
      <c r="F392" s="15" t="s">
        <v>480</v>
      </c>
      <c r="G392" s="15" t="s">
        <v>481</v>
      </c>
      <c r="H392" s="15" t="s">
        <v>405</v>
      </c>
      <c r="I392" s="15" t="s">
        <v>406</v>
      </c>
      <c r="J392" s="15" t="s">
        <v>40</v>
      </c>
      <c r="K392" s="15" t="s">
        <v>408</v>
      </c>
      <c r="L392" s="15" t="s">
        <v>361</v>
      </c>
      <c r="M392" s="15" t="s">
        <v>409</v>
      </c>
      <c r="N392" s="15" t="s">
        <v>40</v>
      </c>
      <c r="O392" s="15" t="s">
        <v>148</v>
      </c>
      <c r="P392" s="15" t="s">
        <v>121</v>
      </c>
      <c r="Q392" s="15" t="s">
        <v>149</v>
      </c>
      <c r="R392" s="15" t="s">
        <v>411</v>
      </c>
      <c r="S392" s="15" t="s">
        <v>412</v>
      </c>
      <c r="T392" s="15" t="s">
        <v>40</v>
      </c>
      <c r="U392" s="15" t="s">
        <v>40</v>
      </c>
      <c r="V392" s="15" t="s">
        <v>442</v>
      </c>
      <c r="W392" s="15" t="s">
        <v>122</v>
      </c>
      <c r="X392" s="15" t="s">
        <v>40</v>
      </c>
      <c r="Y392" s="15" t="s">
        <v>40</v>
      </c>
      <c r="Z392" s="15" t="s">
        <v>131</v>
      </c>
      <c r="AA392" s="15" t="s">
        <v>123</v>
      </c>
      <c r="AB392" s="15" t="s">
        <v>40</v>
      </c>
      <c r="AC392" s="15" t="s">
        <v>457</v>
      </c>
      <c r="AD392" s="15" t="s">
        <v>40</v>
      </c>
      <c r="AE392" s="15" t="s">
        <v>40</v>
      </c>
      <c r="AF392" s="15" t="s">
        <v>443</v>
      </c>
      <c r="AG392" s="15" t="s">
        <v>482</v>
      </c>
      <c r="AH392" s="15" t="s">
        <v>438</v>
      </c>
      <c r="AI392" s="15" t="s">
        <v>40</v>
      </c>
      <c r="AJ392" s="15" t="s">
        <v>483</v>
      </c>
      <c r="AK392" s="15" t="s">
        <v>124</v>
      </c>
      <c r="AL392" s="15" t="s">
        <v>166</v>
      </c>
      <c r="AM392" s="15" t="s">
        <v>125</v>
      </c>
      <c r="AN392" s="15" t="s">
        <v>40</v>
      </c>
      <c r="AO392" s="15" t="s">
        <v>126</v>
      </c>
      <c r="AP392" s="15" t="s">
        <v>40</v>
      </c>
      <c r="AQ392" s="15" t="s">
        <v>414</v>
      </c>
      <c r="AR392" s="15" t="s">
        <v>241</v>
      </c>
      <c r="AS392" s="15" t="s">
        <v>434</v>
      </c>
      <c r="AT392" s="15" t="s">
        <v>40</v>
      </c>
      <c r="AU392" s="15" t="s">
        <v>127</v>
      </c>
      <c r="AV392" s="15" t="s">
        <v>128</v>
      </c>
      <c r="AW392" s="15" t="s">
        <v>40</v>
      </c>
      <c r="AX392" s="16"/>
    </row>
    <row r="393" spans="1:50" ht="15.75" customHeight="1" x14ac:dyDescent="0.25">
      <c r="A393" s="14" t="s">
        <v>548</v>
      </c>
      <c r="B393" s="15" t="s">
        <v>40</v>
      </c>
      <c r="C393" s="15" t="s">
        <v>40</v>
      </c>
      <c r="D393" s="15" t="s">
        <v>40</v>
      </c>
      <c r="E393" s="15" t="s">
        <v>404</v>
      </c>
      <c r="F393" s="15" t="s">
        <v>480</v>
      </c>
      <c r="G393" s="15" t="s">
        <v>481</v>
      </c>
      <c r="H393" s="15" t="s">
        <v>405</v>
      </c>
      <c r="I393" s="15" t="s">
        <v>406</v>
      </c>
      <c r="J393" s="15" t="s">
        <v>40</v>
      </c>
      <c r="K393" s="15" t="s">
        <v>408</v>
      </c>
      <c r="L393" s="15" t="s">
        <v>361</v>
      </c>
      <c r="M393" s="15" t="s">
        <v>409</v>
      </c>
      <c r="N393" s="15" t="s">
        <v>40</v>
      </c>
      <c r="O393" s="15" t="s">
        <v>148</v>
      </c>
      <c r="P393" s="15" t="s">
        <v>121</v>
      </c>
      <c r="Q393" s="15" t="s">
        <v>149</v>
      </c>
      <c r="R393" s="15" t="s">
        <v>411</v>
      </c>
      <c r="S393" s="15" t="s">
        <v>412</v>
      </c>
      <c r="T393" s="15" t="s">
        <v>40</v>
      </c>
      <c r="U393" s="15" t="s">
        <v>40</v>
      </c>
      <c r="V393" s="15" t="s">
        <v>442</v>
      </c>
      <c r="W393" s="15" t="s">
        <v>122</v>
      </c>
      <c r="X393" s="15" t="s">
        <v>40</v>
      </c>
      <c r="Y393" s="15" t="s">
        <v>40</v>
      </c>
      <c r="Z393" s="15" t="s">
        <v>131</v>
      </c>
      <c r="AA393" s="15" t="s">
        <v>123</v>
      </c>
      <c r="AB393" s="15" t="s">
        <v>40</v>
      </c>
      <c r="AC393" s="15" t="s">
        <v>457</v>
      </c>
      <c r="AD393" s="15" t="s">
        <v>40</v>
      </c>
      <c r="AE393" s="15" t="s">
        <v>40</v>
      </c>
      <c r="AF393" s="15" t="s">
        <v>443</v>
      </c>
      <c r="AG393" s="15" t="s">
        <v>482</v>
      </c>
      <c r="AH393" s="15" t="s">
        <v>438</v>
      </c>
      <c r="AI393" s="15" t="s">
        <v>40</v>
      </c>
      <c r="AJ393" s="15" t="s">
        <v>483</v>
      </c>
      <c r="AK393" s="15" t="s">
        <v>124</v>
      </c>
      <c r="AL393" s="15" t="s">
        <v>166</v>
      </c>
      <c r="AM393" s="15" t="s">
        <v>125</v>
      </c>
      <c r="AN393" s="15" t="s">
        <v>40</v>
      </c>
      <c r="AO393" s="15" t="s">
        <v>126</v>
      </c>
      <c r="AP393" s="15" t="s">
        <v>40</v>
      </c>
      <c r="AQ393" s="15" t="s">
        <v>414</v>
      </c>
      <c r="AR393" s="15" t="s">
        <v>241</v>
      </c>
      <c r="AS393" s="15" t="s">
        <v>434</v>
      </c>
      <c r="AT393" s="15" t="s">
        <v>40</v>
      </c>
      <c r="AU393" s="15" t="s">
        <v>127</v>
      </c>
      <c r="AV393" s="15" t="s">
        <v>128</v>
      </c>
      <c r="AW393" s="15" t="s">
        <v>40</v>
      </c>
      <c r="AX393" s="16"/>
    </row>
    <row r="394" spans="1:50" ht="15.75" customHeight="1" x14ac:dyDescent="0.25">
      <c r="A394" s="14" t="s">
        <v>549</v>
      </c>
      <c r="B394" s="15" t="s">
        <v>40</v>
      </c>
      <c r="C394" s="15" t="s">
        <v>40</v>
      </c>
      <c r="D394" s="15" t="s">
        <v>40</v>
      </c>
      <c r="E394" s="15" t="s">
        <v>404</v>
      </c>
      <c r="F394" s="15" t="s">
        <v>480</v>
      </c>
      <c r="G394" s="15" t="s">
        <v>481</v>
      </c>
      <c r="H394" s="15" t="s">
        <v>405</v>
      </c>
      <c r="I394" s="15" t="s">
        <v>406</v>
      </c>
      <c r="J394" s="15" t="s">
        <v>40</v>
      </c>
      <c r="K394" s="15" t="s">
        <v>408</v>
      </c>
      <c r="L394" s="15" t="s">
        <v>361</v>
      </c>
      <c r="M394" s="15" t="s">
        <v>409</v>
      </c>
      <c r="N394" s="15" t="s">
        <v>40</v>
      </c>
      <c r="O394" s="15" t="s">
        <v>148</v>
      </c>
      <c r="P394" s="15" t="s">
        <v>121</v>
      </c>
      <c r="Q394" s="15" t="s">
        <v>149</v>
      </c>
      <c r="R394" s="15" t="s">
        <v>411</v>
      </c>
      <c r="S394" s="15" t="s">
        <v>412</v>
      </c>
      <c r="T394" s="15" t="s">
        <v>40</v>
      </c>
      <c r="U394" s="15" t="s">
        <v>40</v>
      </c>
      <c r="V394" s="15" t="s">
        <v>442</v>
      </c>
      <c r="W394" s="15" t="s">
        <v>122</v>
      </c>
      <c r="X394" s="15" t="s">
        <v>40</v>
      </c>
      <c r="Y394" s="15" t="s">
        <v>40</v>
      </c>
      <c r="Z394" s="15" t="s">
        <v>131</v>
      </c>
      <c r="AA394" s="15" t="s">
        <v>123</v>
      </c>
      <c r="AB394" s="15" t="s">
        <v>40</v>
      </c>
      <c r="AC394" s="15" t="s">
        <v>457</v>
      </c>
      <c r="AD394" s="15" t="s">
        <v>40</v>
      </c>
      <c r="AE394" s="15" t="s">
        <v>40</v>
      </c>
      <c r="AF394" s="15" t="s">
        <v>443</v>
      </c>
      <c r="AG394" s="15" t="s">
        <v>482</v>
      </c>
      <c r="AH394" s="15" t="s">
        <v>438</v>
      </c>
      <c r="AI394" s="15" t="s">
        <v>40</v>
      </c>
      <c r="AJ394" s="15" t="s">
        <v>483</v>
      </c>
      <c r="AK394" s="15" t="s">
        <v>124</v>
      </c>
      <c r="AL394" s="15" t="s">
        <v>166</v>
      </c>
      <c r="AM394" s="15" t="s">
        <v>125</v>
      </c>
      <c r="AN394" s="15" t="s">
        <v>40</v>
      </c>
      <c r="AO394" s="15" t="s">
        <v>126</v>
      </c>
      <c r="AP394" s="15" t="s">
        <v>40</v>
      </c>
      <c r="AQ394" s="15" t="s">
        <v>414</v>
      </c>
      <c r="AR394" s="15" t="s">
        <v>241</v>
      </c>
      <c r="AS394" s="15" t="s">
        <v>434</v>
      </c>
      <c r="AT394" s="15" t="s">
        <v>40</v>
      </c>
      <c r="AU394" s="15" t="s">
        <v>127</v>
      </c>
      <c r="AV394" s="15" t="s">
        <v>128</v>
      </c>
      <c r="AW394" s="15" t="s">
        <v>40</v>
      </c>
      <c r="AX394" s="16"/>
    </row>
    <row r="395" spans="1:50" ht="15.75" customHeight="1" x14ac:dyDescent="0.25">
      <c r="A395" s="14" t="s">
        <v>550</v>
      </c>
      <c r="B395" s="15" t="s">
        <v>40</v>
      </c>
      <c r="C395" s="15" t="s">
        <v>40</v>
      </c>
      <c r="D395" s="15" t="s">
        <v>40</v>
      </c>
      <c r="E395" s="15" t="s">
        <v>404</v>
      </c>
      <c r="F395" s="15" t="s">
        <v>480</v>
      </c>
      <c r="G395" s="15" t="s">
        <v>481</v>
      </c>
      <c r="H395" s="15" t="s">
        <v>405</v>
      </c>
      <c r="I395" s="15" t="s">
        <v>406</v>
      </c>
      <c r="J395" s="15" t="s">
        <v>40</v>
      </c>
      <c r="K395" s="15" t="s">
        <v>408</v>
      </c>
      <c r="L395" s="15" t="s">
        <v>361</v>
      </c>
      <c r="M395" s="15" t="s">
        <v>409</v>
      </c>
      <c r="N395" s="15" t="s">
        <v>40</v>
      </c>
      <c r="O395" s="15" t="s">
        <v>148</v>
      </c>
      <c r="P395" s="15" t="s">
        <v>121</v>
      </c>
      <c r="Q395" s="15" t="s">
        <v>149</v>
      </c>
      <c r="R395" s="15" t="s">
        <v>411</v>
      </c>
      <c r="S395" s="15" t="s">
        <v>412</v>
      </c>
      <c r="T395" s="15" t="s">
        <v>40</v>
      </c>
      <c r="U395" s="15" t="s">
        <v>40</v>
      </c>
      <c r="V395" s="15" t="s">
        <v>442</v>
      </c>
      <c r="W395" s="15" t="s">
        <v>122</v>
      </c>
      <c r="X395" s="15" t="s">
        <v>40</v>
      </c>
      <c r="Y395" s="15" t="s">
        <v>40</v>
      </c>
      <c r="Z395" s="15" t="s">
        <v>131</v>
      </c>
      <c r="AA395" s="15" t="s">
        <v>123</v>
      </c>
      <c r="AB395" s="15" t="s">
        <v>40</v>
      </c>
      <c r="AC395" s="15" t="s">
        <v>457</v>
      </c>
      <c r="AD395" s="15" t="s">
        <v>40</v>
      </c>
      <c r="AE395" s="15" t="s">
        <v>40</v>
      </c>
      <c r="AF395" s="15" t="s">
        <v>443</v>
      </c>
      <c r="AG395" s="15" t="s">
        <v>482</v>
      </c>
      <c r="AH395" s="15" t="s">
        <v>438</v>
      </c>
      <c r="AI395" s="15" t="s">
        <v>40</v>
      </c>
      <c r="AJ395" s="15" t="s">
        <v>483</v>
      </c>
      <c r="AK395" s="15" t="s">
        <v>124</v>
      </c>
      <c r="AL395" s="15" t="s">
        <v>166</v>
      </c>
      <c r="AM395" s="15" t="s">
        <v>125</v>
      </c>
      <c r="AN395" s="15" t="s">
        <v>40</v>
      </c>
      <c r="AO395" s="15" t="s">
        <v>126</v>
      </c>
      <c r="AP395" s="15" t="s">
        <v>40</v>
      </c>
      <c r="AQ395" s="15" t="s">
        <v>414</v>
      </c>
      <c r="AR395" s="15" t="s">
        <v>241</v>
      </c>
      <c r="AS395" s="15" t="s">
        <v>434</v>
      </c>
      <c r="AT395" s="15" t="s">
        <v>40</v>
      </c>
      <c r="AU395" s="15" t="s">
        <v>127</v>
      </c>
      <c r="AV395" s="15" t="s">
        <v>128</v>
      </c>
      <c r="AW395" s="15" t="s">
        <v>40</v>
      </c>
      <c r="AX395" s="16"/>
    </row>
    <row r="396" spans="1:50" ht="15.75" customHeight="1" x14ac:dyDescent="0.25">
      <c r="A396" s="14" t="s">
        <v>551</v>
      </c>
      <c r="B396" s="15" t="s">
        <v>40</v>
      </c>
      <c r="C396" s="15" t="s">
        <v>40</v>
      </c>
      <c r="D396" s="15" t="s">
        <v>40</v>
      </c>
      <c r="E396" s="15" t="s">
        <v>404</v>
      </c>
      <c r="F396" s="15" t="s">
        <v>480</v>
      </c>
      <c r="G396" s="15" t="s">
        <v>481</v>
      </c>
      <c r="H396" s="15" t="s">
        <v>405</v>
      </c>
      <c r="I396" s="15" t="s">
        <v>406</v>
      </c>
      <c r="J396" s="15" t="s">
        <v>40</v>
      </c>
      <c r="K396" s="15" t="s">
        <v>408</v>
      </c>
      <c r="L396" s="15" t="s">
        <v>361</v>
      </c>
      <c r="M396" s="15" t="s">
        <v>409</v>
      </c>
      <c r="N396" s="15" t="s">
        <v>40</v>
      </c>
      <c r="O396" s="15" t="s">
        <v>148</v>
      </c>
      <c r="P396" s="15" t="s">
        <v>121</v>
      </c>
      <c r="Q396" s="15" t="s">
        <v>149</v>
      </c>
      <c r="R396" s="15" t="s">
        <v>411</v>
      </c>
      <c r="S396" s="15" t="s">
        <v>412</v>
      </c>
      <c r="T396" s="15" t="s">
        <v>40</v>
      </c>
      <c r="U396" s="15" t="s">
        <v>40</v>
      </c>
      <c r="V396" s="15" t="s">
        <v>442</v>
      </c>
      <c r="W396" s="15" t="s">
        <v>122</v>
      </c>
      <c r="X396" s="15" t="s">
        <v>40</v>
      </c>
      <c r="Y396" s="15" t="s">
        <v>40</v>
      </c>
      <c r="Z396" s="15" t="s">
        <v>131</v>
      </c>
      <c r="AA396" s="15" t="s">
        <v>123</v>
      </c>
      <c r="AB396" s="15" t="s">
        <v>40</v>
      </c>
      <c r="AC396" s="15" t="s">
        <v>457</v>
      </c>
      <c r="AD396" s="15" t="s">
        <v>40</v>
      </c>
      <c r="AE396" s="15" t="s">
        <v>40</v>
      </c>
      <c r="AF396" s="15" t="s">
        <v>443</v>
      </c>
      <c r="AG396" s="15" t="s">
        <v>482</v>
      </c>
      <c r="AH396" s="15" t="s">
        <v>438</v>
      </c>
      <c r="AI396" s="15" t="s">
        <v>40</v>
      </c>
      <c r="AJ396" s="15" t="s">
        <v>483</v>
      </c>
      <c r="AK396" s="15" t="s">
        <v>124</v>
      </c>
      <c r="AL396" s="15" t="s">
        <v>166</v>
      </c>
      <c r="AM396" s="15" t="s">
        <v>125</v>
      </c>
      <c r="AN396" s="15" t="s">
        <v>40</v>
      </c>
      <c r="AO396" s="15" t="s">
        <v>126</v>
      </c>
      <c r="AP396" s="15" t="s">
        <v>40</v>
      </c>
      <c r="AQ396" s="15" t="s">
        <v>414</v>
      </c>
      <c r="AR396" s="15" t="s">
        <v>241</v>
      </c>
      <c r="AS396" s="15" t="s">
        <v>434</v>
      </c>
      <c r="AT396" s="15" t="s">
        <v>40</v>
      </c>
      <c r="AU396" s="15" t="s">
        <v>127</v>
      </c>
      <c r="AV396" s="15" t="s">
        <v>128</v>
      </c>
      <c r="AW396" s="15" t="s">
        <v>40</v>
      </c>
      <c r="AX396" s="16"/>
    </row>
    <row r="397" spans="1:50" ht="15.75" customHeight="1" x14ac:dyDescent="0.25">
      <c r="A397" s="14" t="s">
        <v>552</v>
      </c>
      <c r="B397" s="15" t="s">
        <v>40</v>
      </c>
      <c r="C397" s="15" t="s">
        <v>40</v>
      </c>
      <c r="D397" s="15" t="s">
        <v>40</v>
      </c>
      <c r="E397" s="15" t="s">
        <v>404</v>
      </c>
      <c r="F397" s="15" t="s">
        <v>480</v>
      </c>
      <c r="G397" s="15" t="s">
        <v>481</v>
      </c>
      <c r="H397" s="15" t="s">
        <v>405</v>
      </c>
      <c r="I397" s="15" t="s">
        <v>406</v>
      </c>
      <c r="J397" s="15" t="s">
        <v>40</v>
      </c>
      <c r="K397" s="15" t="s">
        <v>408</v>
      </c>
      <c r="L397" s="15" t="s">
        <v>361</v>
      </c>
      <c r="M397" s="15" t="s">
        <v>409</v>
      </c>
      <c r="N397" s="15" t="s">
        <v>40</v>
      </c>
      <c r="O397" s="15" t="s">
        <v>148</v>
      </c>
      <c r="P397" s="15" t="s">
        <v>121</v>
      </c>
      <c r="Q397" s="15" t="s">
        <v>149</v>
      </c>
      <c r="R397" s="15" t="s">
        <v>411</v>
      </c>
      <c r="S397" s="15" t="s">
        <v>412</v>
      </c>
      <c r="T397" s="15" t="s">
        <v>40</v>
      </c>
      <c r="U397" s="15" t="s">
        <v>40</v>
      </c>
      <c r="V397" s="15" t="s">
        <v>442</v>
      </c>
      <c r="W397" s="15" t="s">
        <v>122</v>
      </c>
      <c r="X397" s="15" t="s">
        <v>40</v>
      </c>
      <c r="Y397" s="15" t="s">
        <v>40</v>
      </c>
      <c r="Z397" s="15" t="s">
        <v>131</v>
      </c>
      <c r="AA397" s="15" t="s">
        <v>123</v>
      </c>
      <c r="AB397" s="15" t="s">
        <v>40</v>
      </c>
      <c r="AC397" s="15" t="s">
        <v>457</v>
      </c>
      <c r="AD397" s="15" t="s">
        <v>40</v>
      </c>
      <c r="AE397" s="15" t="s">
        <v>40</v>
      </c>
      <c r="AF397" s="15" t="s">
        <v>443</v>
      </c>
      <c r="AG397" s="15" t="s">
        <v>482</v>
      </c>
      <c r="AH397" s="15" t="s">
        <v>438</v>
      </c>
      <c r="AI397" s="15" t="s">
        <v>40</v>
      </c>
      <c r="AJ397" s="15" t="s">
        <v>483</v>
      </c>
      <c r="AK397" s="15" t="s">
        <v>124</v>
      </c>
      <c r="AL397" s="15" t="s">
        <v>166</v>
      </c>
      <c r="AM397" s="15" t="s">
        <v>125</v>
      </c>
      <c r="AN397" s="15" t="s">
        <v>40</v>
      </c>
      <c r="AO397" s="15" t="s">
        <v>126</v>
      </c>
      <c r="AP397" s="15" t="s">
        <v>40</v>
      </c>
      <c r="AQ397" s="15" t="s">
        <v>414</v>
      </c>
      <c r="AR397" s="15" t="s">
        <v>241</v>
      </c>
      <c r="AS397" s="15" t="s">
        <v>434</v>
      </c>
      <c r="AT397" s="15" t="s">
        <v>40</v>
      </c>
      <c r="AU397" s="15" t="s">
        <v>127</v>
      </c>
      <c r="AV397" s="15" t="s">
        <v>128</v>
      </c>
      <c r="AW397" s="15" t="s">
        <v>40</v>
      </c>
      <c r="AX397" s="16"/>
    </row>
    <row r="398" spans="1:50" ht="15.75" customHeight="1" x14ac:dyDescent="0.25">
      <c r="A398" s="14" t="s">
        <v>553</v>
      </c>
      <c r="B398" s="15" t="s">
        <v>40</v>
      </c>
      <c r="C398" s="15" t="s">
        <v>40</v>
      </c>
      <c r="D398" s="15" t="s">
        <v>40</v>
      </c>
      <c r="E398" s="15" t="s">
        <v>404</v>
      </c>
      <c r="F398" s="15" t="s">
        <v>480</v>
      </c>
      <c r="G398" s="15" t="s">
        <v>481</v>
      </c>
      <c r="H398" s="15" t="s">
        <v>405</v>
      </c>
      <c r="I398" s="15" t="s">
        <v>406</v>
      </c>
      <c r="J398" s="15" t="s">
        <v>40</v>
      </c>
      <c r="K398" s="15" t="s">
        <v>408</v>
      </c>
      <c r="L398" s="15" t="s">
        <v>361</v>
      </c>
      <c r="M398" s="15" t="s">
        <v>409</v>
      </c>
      <c r="N398" s="15" t="s">
        <v>40</v>
      </c>
      <c r="O398" s="15" t="s">
        <v>148</v>
      </c>
      <c r="P398" s="15" t="s">
        <v>121</v>
      </c>
      <c r="Q398" s="15" t="s">
        <v>149</v>
      </c>
      <c r="R398" s="15" t="s">
        <v>411</v>
      </c>
      <c r="S398" s="15" t="s">
        <v>412</v>
      </c>
      <c r="T398" s="15" t="s">
        <v>40</v>
      </c>
      <c r="U398" s="15" t="s">
        <v>40</v>
      </c>
      <c r="V398" s="15" t="s">
        <v>442</v>
      </c>
      <c r="W398" s="15" t="s">
        <v>122</v>
      </c>
      <c r="X398" s="15" t="s">
        <v>40</v>
      </c>
      <c r="Y398" s="15" t="s">
        <v>40</v>
      </c>
      <c r="Z398" s="15" t="s">
        <v>131</v>
      </c>
      <c r="AA398" s="15" t="s">
        <v>123</v>
      </c>
      <c r="AB398" s="15" t="s">
        <v>40</v>
      </c>
      <c r="AC398" s="15" t="s">
        <v>457</v>
      </c>
      <c r="AD398" s="15" t="s">
        <v>40</v>
      </c>
      <c r="AE398" s="15" t="s">
        <v>40</v>
      </c>
      <c r="AF398" s="15" t="s">
        <v>443</v>
      </c>
      <c r="AG398" s="15" t="s">
        <v>482</v>
      </c>
      <c r="AH398" s="15" t="s">
        <v>438</v>
      </c>
      <c r="AI398" s="15" t="s">
        <v>40</v>
      </c>
      <c r="AJ398" s="15" t="s">
        <v>483</v>
      </c>
      <c r="AK398" s="15" t="s">
        <v>124</v>
      </c>
      <c r="AL398" s="15" t="s">
        <v>166</v>
      </c>
      <c r="AM398" s="15" t="s">
        <v>125</v>
      </c>
      <c r="AN398" s="15" t="s">
        <v>40</v>
      </c>
      <c r="AO398" s="15" t="s">
        <v>126</v>
      </c>
      <c r="AP398" s="15" t="s">
        <v>40</v>
      </c>
      <c r="AQ398" s="15" t="s">
        <v>414</v>
      </c>
      <c r="AR398" s="15" t="s">
        <v>241</v>
      </c>
      <c r="AS398" s="15" t="s">
        <v>434</v>
      </c>
      <c r="AT398" s="15" t="s">
        <v>40</v>
      </c>
      <c r="AU398" s="15" t="s">
        <v>127</v>
      </c>
      <c r="AV398" s="15" t="s">
        <v>128</v>
      </c>
      <c r="AW398" s="15" t="s">
        <v>40</v>
      </c>
      <c r="AX398" s="16"/>
    </row>
    <row r="399" spans="1:50" ht="15.75" customHeight="1" x14ac:dyDescent="0.25">
      <c r="A399" s="14" t="s">
        <v>554</v>
      </c>
      <c r="B399" s="15" t="s">
        <v>40</v>
      </c>
      <c r="C399" s="15" t="s">
        <v>40</v>
      </c>
      <c r="D399" s="15" t="s">
        <v>40</v>
      </c>
      <c r="E399" s="15" t="s">
        <v>404</v>
      </c>
      <c r="F399" s="15" t="s">
        <v>480</v>
      </c>
      <c r="G399" s="15" t="s">
        <v>481</v>
      </c>
      <c r="H399" s="15" t="s">
        <v>405</v>
      </c>
      <c r="I399" s="15" t="s">
        <v>406</v>
      </c>
      <c r="J399" s="15" t="s">
        <v>40</v>
      </c>
      <c r="K399" s="15" t="s">
        <v>408</v>
      </c>
      <c r="L399" s="15" t="s">
        <v>361</v>
      </c>
      <c r="M399" s="15" t="s">
        <v>409</v>
      </c>
      <c r="N399" s="15" t="s">
        <v>40</v>
      </c>
      <c r="O399" s="15" t="s">
        <v>148</v>
      </c>
      <c r="P399" s="15" t="s">
        <v>121</v>
      </c>
      <c r="Q399" s="15" t="s">
        <v>149</v>
      </c>
      <c r="R399" s="15" t="s">
        <v>411</v>
      </c>
      <c r="S399" s="15" t="s">
        <v>412</v>
      </c>
      <c r="T399" s="15" t="s">
        <v>40</v>
      </c>
      <c r="U399" s="15" t="s">
        <v>40</v>
      </c>
      <c r="V399" s="15" t="s">
        <v>442</v>
      </c>
      <c r="W399" s="15" t="s">
        <v>122</v>
      </c>
      <c r="X399" s="15" t="s">
        <v>40</v>
      </c>
      <c r="Y399" s="15" t="s">
        <v>40</v>
      </c>
      <c r="Z399" s="15" t="s">
        <v>131</v>
      </c>
      <c r="AA399" s="15" t="s">
        <v>123</v>
      </c>
      <c r="AB399" s="15" t="s">
        <v>40</v>
      </c>
      <c r="AC399" s="15" t="s">
        <v>457</v>
      </c>
      <c r="AD399" s="15" t="s">
        <v>40</v>
      </c>
      <c r="AE399" s="15" t="s">
        <v>40</v>
      </c>
      <c r="AF399" s="15" t="s">
        <v>443</v>
      </c>
      <c r="AG399" s="15" t="s">
        <v>482</v>
      </c>
      <c r="AH399" s="15" t="s">
        <v>438</v>
      </c>
      <c r="AI399" s="15" t="s">
        <v>40</v>
      </c>
      <c r="AJ399" s="15" t="s">
        <v>483</v>
      </c>
      <c r="AK399" s="15" t="s">
        <v>124</v>
      </c>
      <c r="AL399" s="15" t="s">
        <v>166</v>
      </c>
      <c r="AM399" s="15" t="s">
        <v>125</v>
      </c>
      <c r="AN399" s="15" t="s">
        <v>40</v>
      </c>
      <c r="AO399" s="15" t="s">
        <v>126</v>
      </c>
      <c r="AP399" s="15" t="s">
        <v>40</v>
      </c>
      <c r="AQ399" s="15" t="s">
        <v>414</v>
      </c>
      <c r="AR399" s="15" t="s">
        <v>241</v>
      </c>
      <c r="AS399" s="15" t="s">
        <v>434</v>
      </c>
      <c r="AT399" s="15" t="s">
        <v>40</v>
      </c>
      <c r="AU399" s="15" t="s">
        <v>127</v>
      </c>
      <c r="AV399" s="15" t="s">
        <v>128</v>
      </c>
      <c r="AW399" s="15" t="s">
        <v>40</v>
      </c>
      <c r="AX399" s="16"/>
    </row>
    <row r="400" spans="1:50" ht="15.75" customHeight="1" x14ac:dyDescent="0.25">
      <c r="A400" s="14" t="s">
        <v>555</v>
      </c>
      <c r="B400" s="15" t="s">
        <v>40</v>
      </c>
      <c r="C400" s="15" t="s">
        <v>40</v>
      </c>
      <c r="D400" s="15" t="s">
        <v>40</v>
      </c>
      <c r="E400" s="15" t="s">
        <v>404</v>
      </c>
      <c r="F400" s="15" t="s">
        <v>480</v>
      </c>
      <c r="G400" s="15" t="s">
        <v>481</v>
      </c>
      <c r="H400" s="15" t="s">
        <v>405</v>
      </c>
      <c r="I400" s="15" t="s">
        <v>406</v>
      </c>
      <c r="J400" s="15" t="s">
        <v>40</v>
      </c>
      <c r="K400" s="15" t="s">
        <v>408</v>
      </c>
      <c r="L400" s="15" t="s">
        <v>361</v>
      </c>
      <c r="M400" s="15" t="s">
        <v>409</v>
      </c>
      <c r="N400" s="15" t="s">
        <v>40</v>
      </c>
      <c r="O400" s="15" t="s">
        <v>148</v>
      </c>
      <c r="P400" s="15" t="s">
        <v>121</v>
      </c>
      <c r="Q400" s="15" t="s">
        <v>149</v>
      </c>
      <c r="R400" s="15" t="s">
        <v>411</v>
      </c>
      <c r="S400" s="15" t="s">
        <v>412</v>
      </c>
      <c r="T400" s="15" t="s">
        <v>40</v>
      </c>
      <c r="U400" s="15" t="s">
        <v>40</v>
      </c>
      <c r="V400" s="15" t="s">
        <v>442</v>
      </c>
      <c r="W400" s="15" t="s">
        <v>122</v>
      </c>
      <c r="X400" s="15" t="s">
        <v>40</v>
      </c>
      <c r="Y400" s="15" t="s">
        <v>40</v>
      </c>
      <c r="Z400" s="15" t="s">
        <v>131</v>
      </c>
      <c r="AA400" s="15" t="s">
        <v>123</v>
      </c>
      <c r="AB400" s="15" t="s">
        <v>40</v>
      </c>
      <c r="AC400" s="15" t="s">
        <v>457</v>
      </c>
      <c r="AD400" s="15" t="s">
        <v>40</v>
      </c>
      <c r="AE400" s="15" t="s">
        <v>40</v>
      </c>
      <c r="AF400" s="15" t="s">
        <v>443</v>
      </c>
      <c r="AG400" s="15" t="s">
        <v>482</v>
      </c>
      <c r="AH400" s="15" t="s">
        <v>438</v>
      </c>
      <c r="AI400" s="15" t="s">
        <v>40</v>
      </c>
      <c r="AJ400" s="15" t="s">
        <v>483</v>
      </c>
      <c r="AK400" s="15" t="s">
        <v>124</v>
      </c>
      <c r="AL400" s="15" t="s">
        <v>166</v>
      </c>
      <c r="AM400" s="15" t="s">
        <v>125</v>
      </c>
      <c r="AN400" s="15" t="s">
        <v>40</v>
      </c>
      <c r="AO400" s="15" t="s">
        <v>126</v>
      </c>
      <c r="AP400" s="15" t="s">
        <v>40</v>
      </c>
      <c r="AQ400" s="15" t="s">
        <v>414</v>
      </c>
      <c r="AR400" s="15" t="s">
        <v>241</v>
      </c>
      <c r="AS400" s="15" t="s">
        <v>434</v>
      </c>
      <c r="AT400" s="15" t="s">
        <v>40</v>
      </c>
      <c r="AU400" s="15" t="s">
        <v>127</v>
      </c>
      <c r="AV400" s="15" t="s">
        <v>128</v>
      </c>
      <c r="AW400" s="15" t="s">
        <v>40</v>
      </c>
      <c r="AX400" s="16"/>
    </row>
    <row r="401" spans="1:50" ht="15.75" customHeight="1" x14ac:dyDescent="0.25">
      <c r="A401" s="14" t="s">
        <v>556</v>
      </c>
      <c r="B401" s="15" t="s">
        <v>40</v>
      </c>
      <c r="C401" s="15" t="s">
        <v>40</v>
      </c>
      <c r="D401" s="15" t="s">
        <v>40</v>
      </c>
      <c r="E401" s="15" t="s">
        <v>404</v>
      </c>
      <c r="F401" s="15" t="s">
        <v>480</v>
      </c>
      <c r="G401" s="15" t="s">
        <v>481</v>
      </c>
      <c r="H401" s="15" t="s">
        <v>405</v>
      </c>
      <c r="I401" s="15" t="s">
        <v>406</v>
      </c>
      <c r="J401" s="41" t="s">
        <v>40</v>
      </c>
      <c r="K401" s="15" t="s">
        <v>408</v>
      </c>
      <c r="L401" s="15" t="s">
        <v>361</v>
      </c>
      <c r="M401" s="15" t="s">
        <v>409</v>
      </c>
      <c r="N401" s="15" t="s">
        <v>40</v>
      </c>
      <c r="O401" s="15" t="s">
        <v>148</v>
      </c>
      <c r="P401" s="15" t="s">
        <v>121</v>
      </c>
      <c r="Q401" s="15" t="s">
        <v>149</v>
      </c>
      <c r="R401" s="15" t="s">
        <v>411</v>
      </c>
      <c r="S401" s="15" t="s">
        <v>412</v>
      </c>
      <c r="T401" s="15" t="s">
        <v>40</v>
      </c>
      <c r="U401" s="15" t="s">
        <v>40</v>
      </c>
      <c r="V401" s="15" t="s">
        <v>442</v>
      </c>
      <c r="W401" s="15" t="s">
        <v>122</v>
      </c>
      <c r="X401" s="15" t="s">
        <v>40</v>
      </c>
      <c r="Y401" s="15" t="s">
        <v>40</v>
      </c>
      <c r="Z401" s="15" t="s">
        <v>131</v>
      </c>
      <c r="AA401" s="15" t="s">
        <v>123</v>
      </c>
      <c r="AB401" s="15" t="s">
        <v>40</v>
      </c>
      <c r="AC401" s="15" t="s">
        <v>457</v>
      </c>
      <c r="AD401" s="15" t="s">
        <v>40</v>
      </c>
      <c r="AE401" s="15" t="s">
        <v>40</v>
      </c>
      <c r="AF401" s="15" t="s">
        <v>443</v>
      </c>
      <c r="AG401" s="15" t="s">
        <v>482</v>
      </c>
      <c r="AH401" s="15" t="s">
        <v>438</v>
      </c>
      <c r="AI401" s="15" t="s">
        <v>40</v>
      </c>
      <c r="AJ401" s="15" t="s">
        <v>483</v>
      </c>
      <c r="AK401" s="15" t="s">
        <v>124</v>
      </c>
      <c r="AL401" s="15" t="s">
        <v>166</v>
      </c>
      <c r="AM401" s="15" t="s">
        <v>125</v>
      </c>
      <c r="AN401" s="15" t="s">
        <v>40</v>
      </c>
      <c r="AO401" s="15" t="s">
        <v>126</v>
      </c>
      <c r="AP401" s="15" t="s">
        <v>40</v>
      </c>
      <c r="AQ401" s="15" t="s">
        <v>414</v>
      </c>
      <c r="AR401" s="15" t="s">
        <v>241</v>
      </c>
      <c r="AS401" s="15" t="s">
        <v>434</v>
      </c>
      <c r="AT401" s="15" t="s">
        <v>40</v>
      </c>
      <c r="AU401" s="15" t="s">
        <v>127</v>
      </c>
      <c r="AV401" s="15" t="s">
        <v>128</v>
      </c>
      <c r="AW401" s="15" t="s">
        <v>40</v>
      </c>
      <c r="AX401" s="16"/>
    </row>
    <row r="402" spans="1:50" ht="15.75" customHeight="1" x14ac:dyDescent="0.25">
      <c r="A402" s="14" t="s">
        <v>557</v>
      </c>
      <c r="B402" s="15" t="s">
        <v>40</v>
      </c>
      <c r="C402" s="15" t="s">
        <v>40</v>
      </c>
      <c r="D402" s="15" t="s">
        <v>40</v>
      </c>
      <c r="E402" s="15" t="s">
        <v>404</v>
      </c>
      <c r="F402" s="15" t="s">
        <v>480</v>
      </c>
      <c r="G402" s="15" t="s">
        <v>481</v>
      </c>
      <c r="H402" s="15" t="s">
        <v>405</v>
      </c>
      <c r="I402" s="15" t="s">
        <v>406</v>
      </c>
      <c r="J402" s="15" t="s">
        <v>40</v>
      </c>
      <c r="K402" s="15" t="s">
        <v>408</v>
      </c>
      <c r="L402" s="15" t="s">
        <v>361</v>
      </c>
      <c r="M402" s="15" t="s">
        <v>409</v>
      </c>
      <c r="N402" s="15" t="s">
        <v>40</v>
      </c>
      <c r="O402" s="15" t="s">
        <v>148</v>
      </c>
      <c r="P402" s="15" t="s">
        <v>121</v>
      </c>
      <c r="Q402" s="15" t="s">
        <v>149</v>
      </c>
      <c r="R402" s="15" t="s">
        <v>411</v>
      </c>
      <c r="S402" s="15" t="s">
        <v>412</v>
      </c>
      <c r="T402" s="15" t="s">
        <v>40</v>
      </c>
      <c r="U402" s="15" t="s">
        <v>40</v>
      </c>
      <c r="V402" s="15" t="s">
        <v>442</v>
      </c>
      <c r="W402" s="15" t="s">
        <v>122</v>
      </c>
      <c r="X402" s="15" t="s">
        <v>40</v>
      </c>
      <c r="Y402" s="15" t="s">
        <v>40</v>
      </c>
      <c r="Z402" s="15" t="s">
        <v>131</v>
      </c>
      <c r="AA402" s="15" t="s">
        <v>123</v>
      </c>
      <c r="AB402" s="15" t="s">
        <v>40</v>
      </c>
      <c r="AC402" s="15" t="s">
        <v>457</v>
      </c>
      <c r="AD402" s="15" t="s">
        <v>40</v>
      </c>
      <c r="AE402" s="15" t="s">
        <v>40</v>
      </c>
      <c r="AF402" s="15" t="s">
        <v>443</v>
      </c>
      <c r="AG402" s="15" t="s">
        <v>482</v>
      </c>
      <c r="AH402" s="15" t="s">
        <v>438</v>
      </c>
      <c r="AI402" s="15" t="s">
        <v>40</v>
      </c>
      <c r="AJ402" s="15" t="s">
        <v>483</v>
      </c>
      <c r="AK402" s="15" t="s">
        <v>124</v>
      </c>
      <c r="AL402" s="15" t="s">
        <v>166</v>
      </c>
      <c r="AM402" s="15" t="s">
        <v>125</v>
      </c>
      <c r="AN402" s="15" t="s">
        <v>40</v>
      </c>
      <c r="AO402" s="15" t="s">
        <v>126</v>
      </c>
      <c r="AP402" s="15" t="s">
        <v>40</v>
      </c>
      <c r="AQ402" s="15" t="s">
        <v>414</v>
      </c>
      <c r="AR402" s="15" t="s">
        <v>241</v>
      </c>
      <c r="AS402" s="15" t="s">
        <v>434</v>
      </c>
      <c r="AT402" s="15" t="s">
        <v>40</v>
      </c>
      <c r="AU402" s="15" t="s">
        <v>127</v>
      </c>
      <c r="AV402" s="15" t="s">
        <v>128</v>
      </c>
      <c r="AW402" s="15" t="s">
        <v>40</v>
      </c>
      <c r="AX402" s="16"/>
    </row>
    <row r="403" spans="1:50" ht="15.75" customHeight="1" x14ac:dyDescent="0.25">
      <c r="A403" s="14" t="s">
        <v>558</v>
      </c>
      <c r="B403" s="15" t="s">
        <v>40</v>
      </c>
      <c r="C403" s="15" t="s">
        <v>40</v>
      </c>
      <c r="D403" s="15" t="s">
        <v>40</v>
      </c>
      <c r="E403" s="15" t="s">
        <v>404</v>
      </c>
      <c r="F403" s="15" t="s">
        <v>480</v>
      </c>
      <c r="G403" s="15" t="s">
        <v>481</v>
      </c>
      <c r="H403" s="15" t="s">
        <v>405</v>
      </c>
      <c r="I403" s="15" t="s">
        <v>406</v>
      </c>
      <c r="J403" s="15" t="s">
        <v>40</v>
      </c>
      <c r="K403" s="15" t="s">
        <v>408</v>
      </c>
      <c r="L403" s="15" t="s">
        <v>361</v>
      </c>
      <c r="M403" s="15" t="s">
        <v>409</v>
      </c>
      <c r="N403" s="15" t="s">
        <v>40</v>
      </c>
      <c r="O403" s="15" t="s">
        <v>148</v>
      </c>
      <c r="P403" s="15" t="s">
        <v>121</v>
      </c>
      <c r="Q403" s="15" t="s">
        <v>149</v>
      </c>
      <c r="R403" s="15" t="s">
        <v>411</v>
      </c>
      <c r="S403" s="15" t="s">
        <v>412</v>
      </c>
      <c r="T403" s="15" t="s">
        <v>40</v>
      </c>
      <c r="U403" s="15" t="s">
        <v>40</v>
      </c>
      <c r="V403" s="15" t="s">
        <v>442</v>
      </c>
      <c r="W403" s="15" t="s">
        <v>122</v>
      </c>
      <c r="X403" s="15" t="s">
        <v>40</v>
      </c>
      <c r="Y403" s="15" t="s">
        <v>40</v>
      </c>
      <c r="Z403" s="15" t="s">
        <v>131</v>
      </c>
      <c r="AA403" s="15" t="s">
        <v>123</v>
      </c>
      <c r="AB403" s="15" t="s">
        <v>40</v>
      </c>
      <c r="AC403" s="15" t="s">
        <v>457</v>
      </c>
      <c r="AD403" s="15" t="s">
        <v>40</v>
      </c>
      <c r="AE403" s="15" t="s">
        <v>40</v>
      </c>
      <c r="AF403" s="15" t="s">
        <v>443</v>
      </c>
      <c r="AG403" s="15" t="s">
        <v>482</v>
      </c>
      <c r="AH403" s="15" t="s">
        <v>438</v>
      </c>
      <c r="AI403" s="15" t="s">
        <v>40</v>
      </c>
      <c r="AJ403" s="15" t="s">
        <v>483</v>
      </c>
      <c r="AK403" s="15" t="s">
        <v>124</v>
      </c>
      <c r="AL403" s="15" t="s">
        <v>166</v>
      </c>
      <c r="AM403" s="15" t="s">
        <v>125</v>
      </c>
      <c r="AN403" s="15" t="s">
        <v>40</v>
      </c>
      <c r="AO403" s="15" t="s">
        <v>126</v>
      </c>
      <c r="AP403" s="15" t="s">
        <v>40</v>
      </c>
      <c r="AQ403" s="15" t="s">
        <v>414</v>
      </c>
      <c r="AR403" s="15" t="s">
        <v>241</v>
      </c>
      <c r="AS403" s="15" t="s">
        <v>434</v>
      </c>
      <c r="AT403" s="15" t="s">
        <v>40</v>
      </c>
      <c r="AU403" s="15" t="s">
        <v>127</v>
      </c>
      <c r="AV403" s="15" t="s">
        <v>128</v>
      </c>
      <c r="AW403" s="15" t="s">
        <v>40</v>
      </c>
      <c r="AX403" s="16"/>
    </row>
    <row r="404" spans="1:50" ht="15.75" customHeight="1" x14ac:dyDescent="0.25">
      <c r="A404" s="14" t="s">
        <v>559</v>
      </c>
      <c r="B404" s="15" t="s">
        <v>40</v>
      </c>
      <c r="C404" s="15" t="s">
        <v>40</v>
      </c>
      <c r="D404" s="15" t="s">
        <v>40</v>
      </c>
      <c r="E404" s="15" t="s">
        <v>404</v>
      </c>
      <c r="F404" s="15" t="s">
        <v>480</v>
      </c>
      <c r="G404" s="15" t="s">
        <v>481</v>
      </c>
      <c r="H404" s="15" t="s">
        <v>405</v>
      </c>
      <c r="I404" s="15" t="s">
        <v>406</v>
      </c>
      <c r="J404" s="15" t="s">
        <v>40</v>
      </c>
      <c r="K404" s="15" t="s">
        <v>408</v>
      </c>
      <c r="L404" s="15" t="s">
        <v>361</v>
      </c>
      <c r="M404" s="15" t="s">
        <v>409</v>
      </c>
      <c r="N404" s="15" t="s">
        <v>40</v>
      </c>
      <c r="O404" s="15" t="s">
        <v>148</v>
      </c>
      <c r="P404" s="15" t="s">
        <v>121</v>
      </c>
      <c r="Q404" s="15" t="s">
        <v>149</v>
      </c>
      <c r="R404" s="15" t="s">
        <v>411</v>
      </c>
      <c r="S404" s="15" t="s">
        <v>412</v>
      </c>
      <c r="T404" s="15" t="s">
        <v>40</v>
      </c>
      <c r="U404" s="15" t="s">
        <v>40</v>
      </c>
      <c r="V404" s="15" t="s">
        <v>442</v>
      </c>
      <c r="W404" s="15" t="s">
        <v>122</v>
      </c>
      <c r="X404" s="15" t="s">
        <v>40</v>
      </c>
      <c r="Y404" s="15" t="s">
        <v>40</v>
      </c>
      <c r="Z404" s="15" t="s">
        <v>131</v>
      </c>
      <c r="AA404" s="15" t="s">
        <v>123</v>
      </c>
      <c r="AB404" s="15" t="s">
        <v>40</v>
      </c>
      <c r="AC404" s="15" t="s">
        <v>457</v>
      </c>
      <c r="AD404" s="15" t="s">
        <v>40</v>
      </c>
      <c r="AE404" s="15" t="s">
        <v>40</v>
      </c>
      <c r="AF404" s="15" t="s">
        <v>443</v>
      </c>
      <c r="AG404" s="15" t="s">
        <v>482</v>
      </c>
      <c r="AH404" s="15" t="s">
        <v>438</v>
      </c>
      <c r="AI404" s="15" t="s">
        <v>40</v>
      </c>
      <c r="AJ404" s="15" t="s">
        <v>483</v>
      </c>
      <c r="AK404" s="15" t="s">
        <v>124</v>
      </c>
      <c r="AL404" s="15" t="s">
        <v>166</v>
      </c>
      <c r="AM404" s="15" t="s">
        <v>125</v>
      </c>
      <c r="AN404" s="15" t="s">
        <v>40</v>
      </c>
      <c r="AO404" s="15" t="s">
        <v>126</v>
      </c>
      <c r="AP404" s="15" t="s">
        <v>40</v>
      </c>
      <c r="AQ404" s="15" t="s">
        <v>414</v>
      </c>
      <c r="AR404" s="15" t="s">
        <v>241</v>
      </c>
      <c r="AS404" s="15" t="s">
        <v>434</v>
      </c>
      <c r="AT404" s="15" t="s">
        <v>40</v>
      </c>
      <c r="AU404" s="15" t="s">
        <v>127</v>
      </c>
      <c r="AV404" s="15" t="s">
        <v>128</v>
      </c>
      <c r="AW404" s="15" t="s">
        <v>40</v>
      </c>
      <c r="AX404" s="16"/>
    </row>
    <row r="405" spans="1:50" ht="15.75" customHeight="1" x14ac:dyDescent="0.25">
      <c r="A405" s="14" t="s">
        <v>560</v>
      </c>
      <c r="B405" s="15" t="s">
        <v>40</v>
      </c>
      <c r="C405" s="15" t="s">
        <v>40</v>
      </c>
      <c r="D405" s="15" t="s">
        <v>40</v>
      </c>
      <c r="E405" s="15" t="s">
        <v>404</v>
      </c>
      <c r="F405" s="15" t="s">
        <v>480</v>
      </c>
      <c r="G405" s="15" t="s">
        <v>481</v>
      </c>
      <c r="H405" s="15" t="s">
        <v>405</v>
      </c>
      <c r="I405" s="15" t="s">
        <v>406</v>
      </c>
      <c r="J405" s="15" t="s">
        <v>40</v>
      </c>
      <c r="K405" s="15" t="s">
        <v>408</v>
      </c>
      <c r="L405" s="15" t="s">
        <v>361</v>
      </c>
      <c r="M405" s="15" t="s">
        <v>409</v>
      </c>
      <c r="N405" s="15" t="s">
        <v>40</v>
      </c>
      <c r="O405" s="15" t="s">
        <v>148</v>
      </c>
      <c r="P405" s="15" t="s">
        <v>121</v>
      </c>
      <c r="Q405" s="15" t="s">
        <v>149</v>
      </c>
      <c r="R405" s="15" t="s">
        <v>411</v>
      </c>
      <c r="S405" s="15" t="s">
        <v>412</v>
      </c>
      <c r="T405" s="15" t="s">
        <v>40</v>
      </c>
      <c r="U405" s="15" t="s">
        <v>40</v>
      </c>
      <c r="V405" s="15" t="s">
        <v>442</v>
      </c>
      <c r="W405" s="15" t="s">
        <v>122</v>
      </c>
      <c r="X405" s="15" t="s">
        <v>40</v>
      </c>
      <c r="Y405" s="15" t="s">
        <v>40</v>
      </c>
      <c r="Z405" s="15" t="s">
        <v>131</v>
      </c>
      <c r="AA405" s="15" t="s">
        <v>123</v>
      </c>
      <c r="AB405" s="15" t="s">
        <v>40</v>
      </c>
      <c r="AC405" s="15" t="s">
        <v>457</v>
      </c>
      <c r="AD405" s="15" t="s">
        <v>40</v>
      </c>
      <c r="AE405" s="15" t="s">
        <v>40</v>
      </c>
      <c r="AF405" s="15" t="s">
        <v>443</v>
      </c>
      <c r="AG405" s="15" t="s">
        <v>482</v>
      </c>
      <c r="AH405" s="15" t="s">
        <v>438</v>
      </c>
      <c r="AI405" s="15" t="s">
        <v>40</v>
      </c>
      <c r="AJ405" s="15" t="s">
        <v>483</v>
      </c>
      <c r="AK405" s="15" t="s">
        <v>124</v>
      </c>
      <c r="AL405" s="15" t="s">
        <v>166</v>
      </c>
      <c r="AM405" s="15" t="s">
        <v>125</v>
      </c>
      <c r="AN405" s="15" t="s">
        <v>40</v>
      </c>
      <c r="AO405" s="15" t="s">
        <v>126</v>
      </c>
      <c r="AP405" s="15" t="s">
        <v>40</v>
      </c>
      <c r="AQ405" s="15" t="s">
        <v>414</v>
      </c>
      <c r="AR405" s="15" t="s">
        <v>241</v>
      </c>
      <c r="AS405" s="15" t="s">
        <v>434</v>
      </c>
      <c r="AT405" s="15" t="s">
        <v>40</v>
      </c>
      <c r="AU405" s="15" t="s">
        <v>127</v>
      </c>
      <c r="AV405" s="15" t="s">
        <v>128</v>
      </c>
      <c r="AW405" s="15" t="s">
        <v>40</v>
      </c>
      <c r="AX405" s="16"/>
    </row>
    <row r="406" spans="1:50" ht="15.75" customHeight="1" x14ac:dyDescent="0.25">
      <c r="A406" s="14" t="s">
        <v>561</v>
      </c>
      <c r="B406" s="15" t="s">
        <v>40</v>
      </c>
      <c r="C406" s="15" t="s">
        <v>40</v>
      </c>
      <c r="D406" s="15" t="s">
        <v>40</v>
      </c>
      <c r="E406" s="15" t="s">
        <v>404</v>
      </c>
      <c r="F406" s="15" t="s">
        <v>480</v>
      </c>
      <c r="G406" s="15" t="s">
        <v>481</v>
      </c>
      <c r="H406" s="15" t="s">
        <v>405</v>
      </c>
      <c r="I406" s="15" t="s">
        <v>406</v>
      </c>
      <c r="J406" s="15" t="s">
        <v>40</v>
      </c>
      <c r="K406" s="15" t="s">
        <v>408</v>
      </c>
      <c r="L406" s="15" t="s">
        <v>361</v>
      </c>
      <c r="M406" s="15" t="s">
        <v>409</v>
      </c>
      <c r="N406" s="15" t="s">
        <v>40</v>
      </c>
      <c r="O406" s="15" t="s">
        <v>148</v>
      </c>
      <c r="P406" s="15" t="s">
        <v>121</v>
      </c>
      <c r="Q406" s="15" t="s">
        <v>149</v>
      </c>
      <c r="R406" s="15" t="s">
        <v>411</v>
      </c>
      <c r="S406" s="15" t="s">
        <v>412</v>
      </c>
      <c r="T406" s="15" t="s">
        <v>40</v>
      </c>
      <c r="U406" s="15" t="s">
        <v>40</v>
      </c>
      <c r="V406" s="15" t="s">
        <v>442</v>
      </c>
      <c r="W406" s="15" t="s">
        <v>122</v>
      </c>
      <c r="X406" s="15" t="s">
        <v>40</v>
      </c>
      <c r="Y406" s="15" t="s">
        <v>40</v>
      </c>
      <c r="Z406" s="15" t="s">
        <v>131</v>
      </c>
      <c r="AA406" s="15" t="s">
        <v>123</v>
      </c>
      <c r="AB406" s="15" t="s">
        <v>40</v>
      </c>
      <c r="AC406" s="15" t="s">
        <v>457</v>
      </c>
      <c r="AD406" s="15" t="s">
        <v>40</v>
      </c>
      <c r="AE406" s="15" t="s">
        <v>40</v>
      </c>
      <c r="AF406" s="15" t="s">
        <v>443</v>
      </c>
      <c r="AG406" s="15" t="s">
        <v>482</v>
      </c>
      <c r="AH406" s="15" t="s">
        <v>438</v>
      </c>
      <c r="AI406" s="15" t="s">
        <v>40</v>
      </c>
      <c r="AJ406" s="15" t="s">
        <v>483</v>
      </c>
      <c r="AK406" s="15" t="s">
        <v>124</v>
      </c>
      <c r="AL406" s="15" t="s">
        <v>166</v>
      </c>
      <c r="AM406" s="15" t="s">
        <v>125</v>
      </c>
      <c r="AN406" s="15" t="s">
        <v>40</v>
      </c>
      <c r="AO406" s="15" t="s">
        <v>126</v>
      </c>
      <c r="AP406" s="15" t="s">
        <v>40</v>
      </c>
      <c r="AQ406" s="15" t="s">
        <v>414</v>
      </c>
      <c r="AR406" s="15" t="s">
        <v>241</v>
      </c>
      <c r="AS406" s="15" t="s">
        <v>434</v>
      </c>
      <c r="AT406" s="15" t="s">
        <v>40</v>
      </c>
      <c r="AU406" s="15" t="s">
        <v>127</v>
      </c>
      <c r="AV406" s="15" t="s">
        <v>128</v>
      </c>
      <c r="AW406" s="15" t="s">
        <v>40</v>
      </c>
      <c r="AX406" s="16"/>
    </row>
    <row r="407" spans="1:50" ht="15.75" customHeight="1" x14ac:dyDescent="0.25">
      <c r="A407" s="14" t="s">
        <v>562</v>
      </c>
      <c r="B407" s="15" t="s">
        <v>40</v>
      </c>
      <c r="C407" s="15" t="s">
        <v>40</v>
      </c>
      <c r="D407" s="15" t="s">
        <v>40</v>
      </c>
      <c r="E407" s="15" t="s">
        <v>404</v>
      </c>
      <c r="F407" s="15" t="s">
        <v>480</v>
      </c>
      <c r="G407" s="15" t="s">
        <v>481</v>
      </c>
      <c r="H407" s="15" t="s">
        <v>405</v>
      </c>
      <c r="I407" s="15" t="s">
        <v>406</v>
      </c>
      <c r="J407" s="15" t="s">
        <v>40</v>
      </c>
      <c r="K407" s="15" t="s">
        <v>408</v>
      </c>
      <c r="L407" s="15" t="s">
        <v>361</v>
      </c>
      <c r="M407" s="15" t="s">
        <v>409</v>
      </c>
      <c r="N407" s="15" t="s">
        <v>40</v>
      </c>
      <c r="O407" s="15" t="s">
        <v>148</v>
      </c>
      <c r="P407" s="15" t="s">
        <v>121</v>
      </c>
      <c r="Q407" s="15" t="s">
        <v>149</v>
      </c>
      <c r="R407" s="15" t="s">
        <v>411</v>
      </c>
      <c r="S407" s="15" t="s">
        <v>412</v>
      </c>
      <c r="T407" s="15" t="s">
        <v>40</v>
      </c>
      <c r="U407" s="15" t="s">
        <v>40</v>
      </c>
      <c r="V407" s="15" t="s">
        <v>442</v>
      </c>
      <c r="W407" s="15" t="s">
        <v>122</v>
      </c>
      <c r="X407" s="15" t="s">
        <v>40</v>
      </c>
      <c r="Y407" s="15" t="s">
        <v>40</v>
      </c>
      <c r="Z407" s="15" t="s">
        <v>131</v>
      </c>
      <c r="AA407" s="15" t="s">
        <v>123</v>
      </c>
      <c r="AB407" s="15" t="s">
        <v>40</v>
      </c>
      <c r="AC407" s="15" t="s">
        <v>457</v>
      </c>
      <c r="AD407" s="15" t="s">
        <v>40</v>
      </c>
      <c r="AE407" s="15" t="s">
        <v>40</v>
      </c>
      <c r="AF407" s="15" t="s">
        <v>443</v>
      </c>
      <c r="AG407" s="15" t="s">
        <v>482</v>
      </c>
      <c r="AH407" s="15" t="s">
        <v>438</v>
      </c>
      <c r="AI407" s="15" t="s">
        <v>40</v>
      </c>
      <c r="AJ407" s="15" t="s">
        <v>483</v>
      </c>
      <c r="AK407" s="15" t="s">
        <v>124</v>
      </c>
      <c r="AL407" s="15" t="s">
        <v>166</v>
      </c>
      <c r="AM407" s="15" t="s">
        <v>125</v>
      </c>
      <c r="AN407" s="15" t="s">
        <v>40</v>
      </c>
      <c r="AO407" s="15" t="s">
        <v>126</v>
      </c>
      <c r="AP407" s="15" t="s">
        <v>40</v>
      </c>
      <c r="AQ407" s="15" t="s">
        <v>414</v>
      </c>
      <c r="AR407" s="15" t="s">
        <v>241</v>
      </c>
      <c r="AS407" s="15" t="s">
        <v>434</v>
      </c>
      <c r="AT407" s="15" t="s">
        <v>40</v>
      </c>
      <c r="AU407" s="15" t="s">
        <v>127</v>
      </c>
      <c r="AV407" s="15" t="s">
        <v>128</v>
      </c>
      <c r="AW407" s="15" t="s">
        <v>40</v>
      </c>
      <c r="AX407" s="16"/>
    </row>
    <row r="408" spans="1:50" ht="15.75" customHeight="1" x14ac:dyDescent="0.25">
      <c r="A408" s="14" t="s">
        <v>563</v>
      </c>
      <c r="B408" s="15" t="s">
        <v>40</v>
      </c>
      <c r="C408" s="15" t="s">
        <v>40</v>
      </c>
      <c r="D408" s="15" t="s">
        <v>40</v>
      </c>
      <c r="E408" s="15" t="s">
        <v>404</v>
      </c>
      <c r="F408" s="15" t="s">
        <v>480</v>
      </c>
      <c r="G408" s="15" t="s">
        <v>481</v>
      </c>
      <c r="H408" s="15" t="s">
        <v>405</v>
      </c>
      <c r="I408" s="15" t="s">
        <v>406</v>
      </c>
      <c r="J408" s="15" t="s">
        <v>40</v>
      </c>
      <c r="K408" s="15" t="s">
        <v>408</v>
      </c>
      <c r="L408" s="15" t="s">
        <v>361</v>
      </c>
      <c r="M408" s="15" t="s">
        <v>409</v>
      </c>
      <c r="N408" s="15" t="s">
        <v>40</v>
      </c>
      <c r="O408" s="15" t="s">
        <v>148</v>
      </c>
      <c r="P408" s="15" t="s">
        <v>121</v>
      </c>
      <c r="Q408" s="15" t="s">
        <v>149</v>
      </c>
      <c r="R408" s="15" t="s">
        <v>411</v>
      </c>
      <c r="S408" s="15" t="s">
        <v>412</v>
      </c>
      <c r="T408" s="15" t="s">
        <v>40</v>
      </c>
      <c r="U408" s="15" t="s">
        <v>40</v>
      </c>
      <c r="V408" s="15" t="s">
        <v>442</v>
      </c>
      <c r="W408" s="15" t="s">
        <v>122</v>
      </c>
      <c r="X408" s="15" t="s">
        <v>40</v>
      </c>
      <c r="Y408" s="15" t="s">
        <v>40</v>
      </c>
      <c r="Z408" s="15" t="s">
        <v>131</v>
      </c>
      <c r="AA408" s="15" t="s">
        <v>123</v>
      </c>
      <c r="AB408" s="15" t="s">
        <v>40</v>
      </c>
      <c r="AC408" s="15" t="s">
        <v>457</v>
      </c>
      <c r="AD408" s="15" t="s">
        <v>40</v>
      </c>
      <c r="AE408" s="15" t="s">
        <v>40</v>
      </c>
      <c r="AF408" s="15" t="s">
        <v>443</v>
      </c>
      <c r="AG408" s="15" t="s">
        <v>482</v>
      </c>
      <c r="AH408" s="15" t="s">
        <v>438</v>
      </c>
      <c r="AI408" s="15" t="s">
        <v>40</v>
      </c>
      <c r="AJ408" s="15" t="s">
        <v>483</v>
      </c>
      <c r="AK408" s="15" t="s">
        <v>124</v>
      </c>
      <c r="AL408" s="15" t="s">
        <v>166</v>
      </c>
      <c r="AM408" s="15" t="s">
        <v>125</v>
      </c>
      <c r="AN408" s="15" t="s">
        <v>40</v>
      </c>
      <c r="AO408" s="15" t="s">
        <v>126</v>
      </c>
      <c r="AP408" s="15" t="s">
        <v>40</v>
      </c>
      <c r="AQ408" s="15" t="s">
        <v>414</v>
      </c>
      <c r="AR408" s="15" t="s">
        <v>241</v>
      </c>
      <c r="AS408" s="15" t="s">
        <v>434</v>
      </c>
      <c r="AT408" s="15" t="s">
        <v>40</v>
      </c>
      <c r="AU408" s="15" t="s">
        <v>127</v>
      </c>
      <c r="AV408" s="15" t="s">
        <v>128</v>
      </c>
      <c r="AW408" s="15" t="s">
        <v>40</v>
      </c>
      <c r="AX408" s="16"/>
    </row>
    <row r="409" spans="1:50" ht="15.75" customHeight="1" x14ac:dyDescent="0.25">
      <c r="A409" s="14" t="s">
        <v>564</v>
      </c>
      <c r="B409" s="15" t="s">
        <v>40</v>
      </c>
      <c r="C409" s="15" t="s">
        <v>40</v>
      </c>
      <c r="D409" s="15" t="s">
        <v>40</v>
      </c>
      <c r="E409" s="15" t="s">
        <v>404</v>
      </c>
      <c r="F409" s="15" t="s">
        <v>480</v>
      </c>
      <c r="G409" s="15" t="s">
        <v>481</v>
      </c>
      <c r="H409" s="15" t="s">
        <v>405</v>
      </c>
      <c r="I409" s="15" t="s">
        <v>406</v>
      </c>
      <c r="J409" s="15" t="s">
        <v>40</v>
      </c>
      <c r="K409" s="15" t="s">
        <v>408</v>
      </c>
      <c r="L409" s="15" t="s">
        <v>361</v>
      </c>
      <c r="M409" s="15" t="s">
        <v>409</v>
      </c>
      <c r="N409" s="15" t="s">
        <v>40</v>
      </c>
      <c r="O409" s="15" t="s">
        <v>148</v>
      </c>
      <c r="P409" s="15" t="s">
        <v>121</v>
      </c>
      <c r="Q409" s="15" t="s">
        <v>149</v>
      </c>
      <c r="R409" s="15" t="s">
        <v>411</v>
      </c>
      <c r="S409" s="15" t="s">
        <v>412</v>
      </c>
      <c r="T409" s="15" t="s">
        <v>40</v>
      </c>
      <c r="U409" s="15" t="s">
        <v>40</v>
      </c>
      <c r="V409" s="15" t="s">
        <v>442</v>
      </c>
      <c r="W409" s="15" t="s">
        <v>122</v>
      </c>
      <c r="X409" s="15" t="s">
        <v>40</v>
      </c>
      <c r="Y409" s="15" t="s">
        <v>40</v>
      </c>
      <c r="Z409" s="15" t="s">
        <v>131</v>
      </c>
      <c r="AA409" s="15" t="s">
        <v>123</v>
      </c>
      <c r="AB409" s="15" t="s">
        <v>40</v>
      </c>
      <c r="AC409" s="15" t="s">
        <v>457</v>
      </c>
      <c r="AD409" s="15" t="s">
        <v>40</v>
      </c>
      <c r="AE409" s="15" t="s">
        <v>40</v>
      </c>
      <c r="AF409" s="15" t="s">
        <v>443</v>
      </c>
      <c r="AG409" s="15" t="s">
        <v>482</v>
      </c>
      <c r="AH409" s="15" t="s">
        <v>438</v>
      </c>
      <c r="AI409" s="15" t="s">
        <v>40</v>
      </c>
      <c r="AJ409" s="15" t="s">
        <v>483</v>
      </c>
      <c r="AK409" s="15" t="s">
        <v>124</v>
      </c>
      <c r="AL409" s="15" t="s">
        <v>166</v>
      </c>
      <c r="AM409" s="15" t="s">
        <v>125</v>
      </c>
      <c r="AN409" s="15" t="s">
        <v>40</v>
      </c>
      <c r="AO409" s="15" t="s">
        <v>126</v>
      </c>
      <c r="AP409" s="15" t="s">
        <v>40</v>
      </c>
      <c r="AQ409" s="15" t="s">
        <v>414</v>
      </c>
      <c r="AR409" s="15" t="s">
        <v>241</v>
      </c>
      <c r="AS409" s="15" t="s">
        <v>434</v>
      </c>
      <c r="AT409" s="15" t="s">
        <v>40</v>
      </c>
      <c r="AU409" s="15" t="s">
        <v>127</v>
      </c>
      <c r="AV409" s="15" t="s">
        <v>128</v>
      </c>
      <c r="AW409" s="15" t="s">
        <v>40</v>
      </c>
      <c r="AX409" s="16"/>
    </row>
    <row r="410" spans="1:50" ht="15.75" customHeight="1" x14ac:dyDescent="0.25">
      <c r="A410" s="14" t="s">
        <v>565</v>
      </c>
      <c r="B410" s="15" t="s">
        <v>40</v>
      </c>
      <c r="C410" s="15" t="s">
        <v>40</v>
      </c>
      <c r="D410" s="15" t="s">
        <v>40</v>
      </c>
      <c r="E410" s="15" t="s">
        <v>404</v>
      </c>
      <c r="F410" s="15" t="s">
        <v>480</v>
      </c>
      <c r="G410" s="15" t="s">
        <v>481</v>
      </c>
      <c r="H410" s="15" t="s">
        <v>405</v>
      </c>
      <c r="I410" s="15" t="s">
        <v>406</v>
      </c>
      <c r="J410" s="15" t="s">
        <v>40</v>
      </c>
      <c r="K410" s="15" t="s">
        <v>408</v>
      </c>
      <c r="L410" s="15" t="s">
        <v>361</v>
      </c>
      <c r="M410" s="15" t="s">
        <v>409</v>
      </c>
      <c r="N410" s="15" t="s">
        <v>40</v>
      </c>
      <c r="O410" s="15" t="s">
        <v>148</v>
      </c>
      <c r="P410" s="15" t="s">
        <v>121</v>
      </c>
      <c r="Q410" s="15" t="s">
        <v>149</v>
      </c>
      <c r="R410" s="15" t="s">
        <v>411</v>
      </c>
      <c r="S410" s="15" t="s">
        <v>412</v>
      </c>
      <c r="T410" s="15" t="s">
        <v>40</v>
      </c>
      <c r="U410" s="15" t="s">
        <v>40</v>
      </c>
      <c r="V410" s="15" t="s">
        <v>442</v>
      </c>
      <c r="W410" s="15" t="s">
        <v>122</v>
      </c>
      <c r="X410" s="15" t="s">
        <v>40</v>
      </c>
      <c r="Y410" s="15" t="s">
        <v>40</v>
      </c>
      <c r="Z410" s="15" t="s">
        <v>131</v>
      </c>
      <c r="AA410" s="15" t="s">
        <v>123</v>
      </c>
      <c r="AB410" s="15" t="s">
        <v>40</v>
      </c>
      <c r="AC410" s="15" t="s">
        <v>457</v>
      </c>
      <c r="AD410" s="15" t="s">
        <v>40</v>
      </c>
      <c r="AE410" s="15" t="s">
        <v>40</v>
      </c>
      <c r="AF410" s="15" t="s">
        <v>443</v>
      </c>
      <c r="AG410" s="15" t="s">
        <v>482</v>
      </c>
      <c r="AH410" s="15" t="s">
        <v>438</v>
      </c>
      <c r="AI410" s="15" t="s">
        <v>40</v>
      </c>
      <c r="AJ410" s="15" t="s">
        <v>483</v>
      </c>
      <c r="AK410" s="15" t="s">
        <v>124</v>
      </c>
      <c r="AL410" s="15" t="s">
        <v>166</v>
      </c>
      <c r="AM410" s="15" t="s">
        <v>125</v>
      </c>
      <c r="AN410" s="15" t="s">
        <v>40</v>
      </c>
      <c r="AO410" s="15" t="s">
        <v>126</v>
      </c>
      <c r="AP410" s="15" t="s">
        <v>40</v>
      </c>
      <c r="AQ410" s="15" t="s">
        <v>414</v>
      </c>
      <c r="AR410" s="15" t="s">
        <v>241</v>
      </c>
      <c r="AS410" s="15" t="s">
        <v>434</v>
      </c>
      <c r="AT410" s="15" t="s">
        <v>40</v>
      </c>
      <c r="AU410" s="15" t="s">
        <v>127</v>
      </c>
      <c r="AV410" s="15" t="s">
        <v>128</v>
      </c>
      <c r="AW410" s="15" t="s">
        <v>40</v>
      </c>
      <c r="AX410" s="16"/>
    </row>
    <row r="411" spans="1:50" ht="15.75" customHeight="1" x14ac:dyDescent="0.25">
      <c r="A411" s="14" t="s">
        <v>566</v>
      </c>
      <c r="B411" s="15" t="s">
        <v>40</v>
      </c>
      <c r="C411" s="15" t="s">
        <v>40</v>
      </c>
      <c r="D411" s="15" t="s">
        <v>40</v>
      </c>
      <c r="E411" s="15" t="s">
        <v>404</v>
      </c>
      <c r="F411" s="15" t="s">
        <v>480</v>
      </c>
      <c r="G411" s="15" t="s">
        <v>481</v>
      </c>
      <c r="H411" s="15" t="s">
        <v>405</v>
      </c>
      <c r="I411" s="15" t="s">
        <v>406</v>
      </c>
      <c r="J411" s="15" t="s">
        <v>40</v>
      </c>
      <c r="K411" s="15" t="s">
        <v>408</v>
      </c>
      <c r="L411" s="15" t="s">
        <v>361</v>
      </c>
      <c r="M411" s="15" t="s">
        <v>409</v>
      </c>
      <c r="N411" s="15" t="s">
        <v>40</v>
      </c>
      <c r="O411" s="15" t="s">
        <v>148</v>
      </c>
      <c r="P411" s="15" t="s">
        <v>121</v>
      </c>
      <c r="Q411" s="15" t="s">
        <v>149</v>
      </c>
      <c r="R411" s="15" t="s">
        <v>411</v>
      </c>
      <c r="S411" s="15" t="s">
        <v>412</v>
      </c>
      <c r="T411" s="15" t="s">
        <v>40</v>
      </c>
      <c r="U411" s="15" t="s">
        <v>40</v>
      </c>
      <c r="V411" s="15" t="s">
        <v>442</v>
      </c>
      <c r="W411" s="15" t="s">
        <v>122</v>
      </c>
      <c r="X411" s="15" t="s">
        <v>40</v>
      </c>
      <c r="Y411" s="15" t="s">
        <v>40</v>
      </c>
      <c r="Z411" s="15" t="s">
        <v>131</v>
      </c>
      <c r="AA411" s="15" t="s">
        <v>123</v>
      </c>
      <c r="AB411" s="15" t="s">
        <v>40</v>
      </c>
      <c r="AC411" s="15" t="s">
        <v>457</v>
      </c>
      <c r="AD411" s="15" t="s">
        <v>40</v>
      </c>
      <c r="AE411" s="15" t="s">
        <v>40</v>
      </c>
      <c r="AF411" s="15" t="s">
        <v>443</v>
      </c>
      <c r="AG411" s="15" t="s">
        <v>482</v>
      </c>
      <c r="AH411" s="15" t="s">
        <v>438</v>
      </c>
      <c r="AI411" s="15" t="s">
        <v>40</v>
      </c>
      <c r="AJ411" s="15" t="s">
        <v>483</v>
      </c>
      <c r="AK411" s="15" t="s">
        <v>124</v>
      </c>
      <c r="AL411" s="15" t="s">
        <v>166</v>
      </c>
      <c r="AM411" s="15" t="s">
        <v>125</v>
      </c>
      <c r="AN411" s="15" t="s">
        <v>40</v>
      </c>
      <c r="AO411" s="15" t="s">
        <v>126</v>
      </c>
      <c r="AP411" s="15" t="s">
        <v>40</v>
      </c>
      <c r="AQ411" s="15" t="s">
        <v>414</v>
      </c>
      <c r="AR411" s="15" t="s">
        <v>241</v>
      </c>
      <c r="AS411" s="15" t="s">
        <v>434</v>
      </c>
      <c r="AT411" s="15" t="s">
        <v>40</v>
      </c>
      <c r="AU411" s="15" t="s">
        <v>127</v>
      </c>
      <c r="AV411" s="15" t="s">
        <v>128</v>
      </c>
      <c r="AW411" s="15" t="s">
        <v>40</v>
      </c>
      <c r="AX411" s="16"/>
    </row>
    <row r="412" spans="1:50" ht="15.75" customHeight="1" x14ac:dyDescent="0.25">
      <c r="A412" s="14" t="s">
        <v>567</v>
      </c>
      <c r="B412" s="15" t="s">
        <v>40</v>
      </c>
      <c r="C412" s="15" t="s">
        <v>40</v>
      </c>
      <c r="D412" s="15" t="s">
        <v>40</v>
      </c>
      <c r="E412" s="15" t="s">
        <v>404</v>
      </c>
      <c r="F412" s="15" t="s">
        <v>480</v>
      </c>
      <c r="G412" s="15" t="s">
        <v>481</v>
      </c>
      <c r="H412" s="15" t="s">
        <v>405</v>
      </c>
      <c r="I412" s="15" t="s">
        <v>406</v>
      </c>
      <c r="J412" s="15" t="s">
        <v>40</v>
      </c>
      <c r="K412" s="15" t="s">
        <v>408</v>
      </c>
      <c r="L412" s="15" t="s">
        <v>361</v>
      </c>
      <c r="M412" s="15" t="s">
        <v>409</v>
      </c>
      <c r="N412" s="15" t="s">
        <v>40</v>
      </c>
      <c r="O412" s="15" t="s">
        <v>148</v>
      </c>
      <c r="P412" s="15" t="s">
        <v>121</v>
      </c>
      <c r="Q412" s="15" t="s">
        <v>149</v>
      </c>
      <c r="R412" s="15" t="s">
        <v>411</v>
      </c>
      <c r="S412" s="15" t="s">
        <v>412</v>
      </c>
      <c r="T412" s="15" t="s">
        <v>40</v>
      </c>
      <c r="U412" s="15" t="s">
        <v>40</v>
      </c>
      <c r="V412" s="15" t="s">
        <v>442</v>
      </c>
      <c r="W412" s="15" t="s">
        <v>122</v>
      </c>
      <c r="X412" s="15" t="s">
        <v>40</v>
      </c>
      <c r="Y412" s="15" t="s">
        <v>40</v>
      </c>
      <c r="Z412" s="15" t="s">
        <v>131</v>
      </c>
      <c r="AA412" s="15" t="s">
        <v>123</v>
      </c>
      <c r="AB412" s="15" t="s">
        <v>40</v>
      </c>
      <c r="AC412" s="15" t="s">
        <v>457</v>
      </c>
      <c r="AD412" s="15" t="s">
        <v>40</v>
      </c>
      <c r="AE412" s="15" t="s">
        <v>40</v>
      </c>
      <c r="AF412" s="15" t="s">
        <v>443</v>
      </c>
      <c r="AG412" s="15" t="s">
        <v>482</v>
      </c>
      <c r="AH412" s="15" t="s">
        <v>438</v>
      </c>
      <c r="AI412" s="15" t="s">
        <v>40</v>
      </c>
      <c r="AJ412" s="15" t="s">
        <v>483</v>
      </c>
      <c r="AK412" s="15" t="s">
        <v>124</v>
      </c>
      <c r="AL412" s="15" t="s">
        <v>166</v>
      </c>
      <c r="AM412" s="15" t="s">
        <v>125</v>
      </c>
      <c r="AN412" s="15" t="s">
        <v>40</v>
      </c>
      <c r="AO412" s="15" t="s">
        <v>126</v>
      </c>
      <c r="AP412" s="15" t="s">
        <v>40</v>
      </c>
      <c r="AQ412" s="15" t="s">
        <v>414</v>
      </c>
      <c r="AR412" s="15" t="s">
        <v>241</v>
      </c>
      <c r="AS412" s="15" t="s">
        <v>434</v>
      </c>
      <c r="AT412" s="15" t="s">
        <v>40</v>
      </c>
      <c r="AU412" s="15" t="s">
        <v>127</v>
      </c>
      <c r="AV412" s="15" t="s">
        <v>128</v>
      </c>
      <c r="AW412" s="15" t="s">
        <v>40</v>
      </c>
      <c r="AX412" s="16"/>
    </row>
    <row r="413" spans="1:50" ht="15.75" customHeight="1" x14ac:dyDescent="0.25">
      <c r="A413" s="14" t="s">
        <v>568</v>
      </c>
      <c r="B413" s="15" t="s">
        <v>40</v>
      </c>
      <c r="C413" s="15" t="s">
        <v>40</v>
      </c>
      <c r="D413" s="15" t="s">
        <v>40</v>
      </c>
      <c r="E413" s="15" t="s">
        <v>404</v>
      </c>
      <c r="F413" s="15" t="s">
        <v>480</v>
      </c>
      <c r="G413" s="15" t="s">
        <v>481</v>
      </c>
      <c r="H413" s="15" t="s">
        <v>405</v>
      </c>
      <c r="I413" s="15" t="s">
        <v>406</v>
      </c>
      <c r="J413" s="15" t="s">
        <v>40</v>
      </c>
      <c r="K413" s="15" t="s">
        <v>408</v>
      </c>
      <c r="L413" s="15" t="s">
        <v>361</v>
      </c>
      <c r="M413" s="15" t="s">
        <v>409</v>
      </c>
      <c r="N413" s="15" t="s">
        <v>40</v>
      </c>
      <c r="O413" s="15" t="s">
        <v>148</v>
      </c>
      <c r="P413" s="15" t="s">
        <v>121</v>
      </c>
      <c r="Q413" s="15" t="s">
        <v>149</v>
      </c>
      <c r="R413" s="15" t="s">
        <v>411</v>
      </c>
      <c r="S413" s="15" t="s">
        <v>412</v>
      </c>
      <c r="T413" s="15" t="s">
        <v>40</v>
      </c>
      <c r="U413" s="15" t="s">
        <v>40</v>
      </c>
      <c r="V413" s="15" t="s">
        <v>442</v>
      </c>
      <c r="W413" s="15" t="s">
        <v>122</v>
      </c>
      <c r="X413" s="15" t="s">
        <v>40</v>
      </c>
      <c r="Y413" s="15" t="s">
        <v>40</v>
      </c>
      <c r="Z413" s="15" t="s">
        <v>131</v>
      </c>
      <c r="AA413" s="15" t="s">
        <v>123</v>
      </c>
      <c r="AB413" s="15" t="s">
        <v>40</v>
      </c>
      <c r="AC413" s="15" t="s">
        <v>457</v>
      </c>
      <c r="AD413" s="15" t="s">
        <v>40</v>
      </c>
      <c r="AE413" s="15" t="s">
        <v>40</v>
      </c>
      <c r="AF413" s="15" t="s">
        <v>443</v>
      </c>
      <c r="AG413" s="15" t="s">
        <v>482</v>
      </c>
      <c r="AH413" s="15" t="s">
        <v>438</v>
      </c>
      <c r="AI413" s="15" t="s">
        <v>40</v>
      </c>
      <c r="AJ413" s="15" t="s">
        <v>483</v>
      </c>
      <c r="AK413" s="15" t="s">
        <v>124</v>
      </c>
      <c r="AL413" s="15" t="s">
        <v>166</v>
      </c>
      <c r="AM413" s="15" t="s">
        <v>125</v>
      </c>
      <c r="AN413" s="15" t="s">
        <v>40</v>
      </c>
      <c r="AO413" s="15" t="s">
        <v>126</v>
      </c>
      <c r="AP413" s="15" t="s">
        <v>40</v>
      </c>
      <c r="AQ413" s="15" t="s">
        <v>414</v>
      </c>
      <c r="AR413" s="15" t="s">
        <v>241</v>
      </c>
      <c r="AS413" s="15" t="s">
        <v>434</v>
      </c>
      <c r="AT413" s="15" t="s">
        <v>40</v>
      </c>
      <c r="AU413" s="15" t="s">
        <v>127</v>
      </c>
      <c r="AV413" s="15" t="s">
        <v>128</v>
      </c>
      <c r="AW413" s="15" t="s">
        <v>40</v>
      </c>
      <c r="AX413" s="16"/>
    </row>
    <row r="414" spans="1:50" ht="15.75" customHeight="1" x14ac:dyDescent="0.25">
      <c r="A414" s="14" t="s">
        <v>569</v>
      </c>
      <c r="B414" s="15" t="s">
        <v>40</v>
      </c>
      <c r="C414" s="15" t="s">
        <v>40</v>
      </c>
      <c r="D414" s="15" t="s">
        <v>40</v>
      </c>
      <c r="E414" s="15" t="s">
        <v>404</v>
      </c>
      <c r="F414" s="15" t="s">
        <v>480</v>
      </c>
      <c r="G414" s="15" t="s">
        <v>481</v>
      </c>
      <c r="H414" s="15" t="s">
        <v>405</v>
      </c>
      <c r="I414" s="15" t="s">
        <v>406</v>
      </c>
      <c r="J414" s="15" t="s">
        <v>40</v>
      </c>
      <c r="K414" s="15" t="s">
        <v>408</v>
      </c>
      <c r="L414" s="15" t="s">
        <v>361</v>
      </c>
      <c r="M414" s="15" t="s">
        <v>409</v>
      </c>
      <c r="N414" s="15" t="s">
        <v>40</v>
      </c>
      <c r="O414" s="15" t="s">
        <v>148</v>
      </c>
      <c r="P414" s="15" t="s">
        <v>121</v>
      </c>
      <c r="Q414" s="15" t="s">
        <v>149</v>
      </c>
      <c r="R414" s="15" t="s">
        <v>411</v>
      </c>
      <c r="S414" s="15" t="s">
        <v>412</v>
      </c>
      <c r="T414" s="15" t="s">
        <v>40</v>
      </c>
      <c r="U414" s="15" t="s">
        <v>40</v>
      </c>
      <c r="V414" s="15" t="s">
        <v>442</v>
      </c>
      <c r="W414" s="15" t="s">
        <v>122</v>
      </c>
      <c r="X414" s="15" t="s">
        <v>40</v>
      </c>
      <c r="Y414" s="15" t="s">
        <v>40</v>
      </c>
      <c r="Z414" s="15" t="s">
        <v>131</v>
      </c>
      <c r="AA414" s="15" t="s">
        <v>123</v>
      </c>
      <c r="AB414" s="15" t="s">
        <v>40</v>
      </c>
      <c r="AC414" s="15" t="s">
        <v>457</v>
      </c>
      <c r="AD414" s="15" t="s">
        <v>40</v>
      </c>
      <c r="AE414" s="15" t="s">
        <v>40</v>
      </c>
      <c r="AF414" s="15" t="s">
        <v>443</v>
      </c>
      <c r="AG414" s="15" t="s">
        <v>482</v>
      </c>
      <c r="AH414" s="15" t="s">
        <v>438</v>
      </c>
      <c r="AI414" s="15" t="s">
        <v>40</v>
      </c>
      <c r="AJ414" s="15" t="s">
        <v>483</v>
      </c>
      <c r="AK414" s="15" t="s">
        <v>124</v>
      </c>
      <c r="AL414" s="15" t="s">
        <v>166</v>
      </c>
      <c r="AM414" s="15" t="s">
        <v>125</v>
      </c>
      <c r="AN414" s="15" t="s">
        <v>40</v>
      </c>
      <c r="AO414" s="15" t="s">
        <v>126</v>
      </c>
      <c r="AP414" s="15" t="s">
        <v>40</v>
      </c>
      <c r="AQ414" s="15" t="s">
        <v>414</v>
      </c>
      <c r="AR414" s="15" t="s">
        <v>241</v>
      </c>
      <c r="AS414" s="15" t="s">
        <v>434</v>
      </c>
      <c r="AT414" s="15" t="s">
        <v>40</v>
      </c>
      <c r="AU414" s="15" t="s">
        <v>127</v>
      </c>
      <c r="AV414" s="15" t="s">
        <v>128</v>
      </c>
      <c r="AW414" s="15" t="s">
        <v>40</v>
      </c>
      <c r="AX414" s="16"/>
    </row>
    <row r="415" spans="1:50" ht="15.75" customHeight="1" x14ac:dyDescent="0.25">
      <c r="A415" s="14" t="s">
        <v>570</v>
      </c>
      <c r="B415" s="15" t="s">
        <v>40</v>
      </c>
      <c r="C415" s="15" t="s">
        <v>40</v>
      </c>
      <c r="D415" s="15" t="s">
        <v>40</v>
      </c>
      <c r="E415" s="15" t="s">
        <v>404</v>
      </c>
      <c r="F415" s="15" t="s">
        <v>480</v>
      </c>
      <c r="G415" s="15" t="s">
        <v>481</v>
      </c>
      <c r="H415" s="15" t="s">
        <v>405</v>
      </c>
      <c r="I415" s="15" t="s">
        <v>406</v>
      </c>
      <c r="J415" s="15" t="s">
        <v>40</v>
      </c>
      <c r="K415" s="15" t="s">
        <v>408</v>
      </c>
      <c r="L415" s="15" t="s">
        <v>361</v>
      </c>
      <c r="M415" s="15" t="s">
        <v>409</v>
      </c>
      <c r="N415" s="15" t="s">
        <v>40</v>
      </c>
      <c r="O415" s="15" t="s">
        <v>148</v>
      </c>
      <c r="P415" s="15" t="s">
        <v>121</v>
      </c>
      <c r="Q415" s="15" t="s">
        <v>149</v>
      </c>
      <c r="R415" s="15" t="s">
        <v>411</v>
      </c>
      <c r="S415" s="15" t="s">
        <v>412</v>
      </c>
      <c r="T415" s="15" t="s">
        <v>40</v>
      </c>
      <c r="U415" s="15" t="s">
        <v>40</v>
      </c>
      <c r="V415" s="15" t="s">
        <v>442</v>
      </c>
      <c r="W415" s="15" t="s">
        <v>122</v>
      </c>
      <c r="X415" s="15" t="s">
        <v>40</v>
      </c>
      <c r="Y415" s="15" t="s">
        <v>40</v>
      </c>
      <c r="Z415" s="15" t="s">
        <v>131</v>
      </c>
      <c r="AA415" s="15" t="s">
        <v>123</v>
      </c>
      <c r="AB415" s="15" t="s">
        <v>40</v>
      </c>
      <c r="AC415" s="15" t="s">
        <v>457</v>
      </c>
      <c r="AD415" s="15" t="s">
        <v>40</v>
      </c>
      <c r="AE415" s="15" t="s">
        <v>40</v>
      </c>
      <c r="AF415" s="15" t="s">
        <v>443</v>
      </c>
      <c r="AG415" s="15" t="s">
        <v>482</v>
      </c>
      <c r="AH415" s="15" t="s">
        <v>438</v>
      </c>
      <c r="AI415" s="15" t="s">
        <v>40</v>
      </c>
      <c r="AJ415" s="15" t="s">
        <v>483</v>
      </c>
      <c r="AK415" s="15" t="s">
        <v>124</v>
      </c>
      <c r="AL415" s="15" t="s">
        <v>166</v>
      </c>
      <c r="AM415" s="15" t="s">
        <v>125</v>
      </c>
      <c r="AN415" s="15" t="s">
        <v>40</v>
      </c>
      <c r="AO415" s="15" t="s">
        <v>126</v>
      </c>
      <c r="AP415" s="15" t="s">
        <v>40</v>
      </c>
      <c r="AQ415" s="15" t="s">
        <v>414</v>
      </c>
      <c r="AR415" s="15" t="s">
        <v>241</v>
      </c>
      <c r="AS415" s="15" t="s">
        <v>434</v>
      </c>
      <c r="AT415" s="15" t="s">
        <v>40</v>
      </c>
      <c r="AU415" s="15" t="s">
        <v>127</v>
      </c>
      <c r="AV415" s="15" t="s">
        <v>128</v>
      </c>
      <c r="AW415" s="15" t="s">
        <v>40</v>
      </c>
      <c r="AX415" s="16"/>
    </row>
    <row r="416" spans="1:50" ht="15.75" customHeight="1" x14ac:dyDescent="0.25">
      <c r="A416" s="14" t="s">
        <v>571</v>
      </c>
      <c r="B416" s="15" t="s">
        <v>40</v>
      </c>
      <c r="C416" s="15" t="s">
        <v>40</v>
      </c>
      <c r="D416" s="15" t="s">
        <v>40</v>
      </c>
      <c r="E416" s="15" t="s">
        <v>404</v>
      </c>
      <c r="F416" s="15" t="s">
        <v>480</v>
      </c>
      <c r="G416" s="15" t="s">
        <v>481</v>
      </c>
      <c r="H416" s="15" t="s">
        <v>405</v>
      </c>
      <c r="I416" s="15" t="s">
        <v>406</v>
      </c>
      <c r="J416" s="15" t="s">
        <v>40</v>
      </c>
      <c r="K416" s="15" t="s">
        <v>408</v>
      </c>
      <c r="L416" s="15" t="s">
        <v>361</v>
      </c>
      <c r="M416" s="15" t="s">
        <v>409</v>
      </c>
      <c r="N416" s="15" t="s">
        <v>40</v>
      </c>
      <c r="O416" s="15" t="s">
        <v>148</v>
      </c>
      <c r="P416" s="15" t="s">
        <v>121</v>
      </c>
      <c r="Q416" s="15" t="s">
        <v>149</v>
      </c>
      <c r="R416" s="15" t="s">
        <v>411</v>
      </c>
      <c r="S416" s="15" t="s">
        <v>412</v>
      </c>
      <c r="T416" s="15" t="s">
        <v>40</v>
      </c>
      <c r="U416" s="15" t="s">
        <v>40</v>
      </c>
      <c r="V416" s="15" t="s">
        <v>442</v>
      </c>
      <c r="W416" s="15" t="s">
        <v>122</v>
      </c>
      <c r="X416" s="15" t="s">
        <v>40</v>
      </c>
      <c r="Y416" s="15" t="s">
        <v>40</v>
      </c>
      <c r="Z416" s="15" t="s">
        <v>131</v>
      </c>
      <c r="AA416" s="15" t="s">
        <v>123</v>
      </c>
      <c r="AB416" s="15" t="s">
        <v>40</v>
      </c>
      <c r="AC416" s="15" t="s">
        <v>457</v>
      </c>
      <c r="AD416" s="15" t="s">
        <v>40</v>
      </c>
      <c r="AE416" s="15" t="s">
        <v>40</v>
      </c>
      <c r="AF416" s="15" t="s">
        <v>443</v>
      </c>
      <c r="AG416" s="15" t="s">
        <v>482</v>
      </c>
      <c r="AH416" s="15" t="s">
        <v>438</v>
      </c>
      <c r="AI416" s="15" t="s">
        <v>40</v>
      </c>
      <c r="AJ416" s="15" t="s">
        <v>483</v>
      </c>
      <c r="AK416" s="15" t="s">
        <v>124</v>
      </c>
      <c r="AL416" s="15" t="s">
        <v>166</v>
      </c>
      <c r="AM416" s="15" t="s">
        <v>125</v>
      </c>
      <c r="AN416" s="15" t="s">
        <v>40</v>
      </c>
      <c r="AO416" s="15" t="s">
        <v>126</v>
      </c>
      <c r="AP416" s="15" t="s">
        <v>40</v>
      </c>
      <c r="AQ416" s="15" t="s">
        <v>414</v>
      </c>
      <c r="AR416" s="15" t="s">
        <v>241</v>
      </c>
      <c r="AS416" s="15" t="s">
        <v>434</v>
      </c>
      <c r="AT416" s="15" t="s">
        <v>40</v>
      </c>
      <c r="AU416" s="15" t="s">
        <v>127</v>
      </c>
      <c r="AV416" s="15" t="s">
        <v>128</v>
      </c>
      <c r="AW416" s="15" t="s">
        <v>40</v>
      </c>
      <c r="AX416" s="16"/>
    </row>
    <row r="417" spans="1:50" ht="15.75" customHeight="1" x14ac:dyDescent="0.25">
      <c r="A417" s="14" t="s">
        <v>572</v>
      </c>
      <c r="B417" s="15" t="s">
        <v>40</v>
      </c>
      <c r="C417" s="15" t="s">
        <v>40</v>
      </c>
      <c r="D417" s="15" t="s">
        <v>40</v>
      </c>
      <c r="E417" s="15" t="s">
        <v>404</v>
      </c>
      <c r="F417" s="15" t="s">
        <v>480</v>
      </c>
      <c r="G417" s="15" t="s">
        <v>481</v>
      </c>
      <c r="H417" s="15" t="s">
        <v>405</v>
      </c>
      <c r="I417" s="15" t="s">
        <v>406</v>
      </c>
      <c r="J417" s="15" t="s">
        <v>40</v>
      </c>
      <c r="K417" s="15" t="s">
        <v>408</v>
      </c>
      <c r="L417" s="15" t="s">
        <v>361</v>
      </c>
      <c r="M417" s="15" t="s">
        <v>409</v>
      </c>
      <c r="N417" s="15" t="s">
        <v>40</v>
      </c>
      <c r="O417" s="15" t="s">
        <v>148</v>
      </c>
      <c r="P417" s="15" t="s">
        <v>121</v>
      </c>
      <c r="Q417" s="15" t="s">
        <v>149</v>
      </c>
      <c r="R417" s="15" t="s">
        <v>411</v>
      </c>
      <c r="S417" s="15" t="s">
        <v>412</v>
      </c>
      <c r="T417" s="15" t="s">
        <v>40</v>
      </c>
      <c r="U417" s="15" t="s">
        <v>40</v>
      </c>
      <c r="V417" s="15" t="s">
        <v>442</v>
      </c>
      <c r="W417" s="15" t="s">
        <v>122</v>
      </c>
      <c r="X417" s="15" t="s">
        <v>40</v>
      </c>
      <c r="Y417" s="15" t="s">
        <v>40</v>
      </c>
      <c r="Z417" s="15" t="s">
        <v>131</v>
      </c>
      <c r="AA417" s="15" t="s">
        <v>123</v>
      </c>
      <c r="AB417" s="15" t="s">
        <v>40</v>
      </c>
      <c r="AC417" s="15" t="s">
        <v>457</v>
      </c>
      <c r="AD417" s="15" t="s">
        <v>40</v>
      </c>
      <c r="AE417" s="15" t="s">
        <v>40</v>
      </c>
      <c r="AF417" s="15" t="s">
        <v>443</v>
      </c>
      <c r="AG417" s="15" t="s">
        <v>482</v>
      </c>
      <c r="AH417" s="15" t="s">
        <v>438</v>
      </c>
      <c r="AI417" s="15" t="s">
        <v>40</v>
      </c>
      <c r="AJ417" s="15" t="s">
        <v>483</v>
      </c>
      <c r="AK417" s="15" t="s">
        <v>124</v>
      </c>
      <c r="AL417" s="15" t="s">
        <v>166</v>
      </c>
      <c r="AM417" s="15" t="s">
        <v>125</v>
      </c>
      <c r="AN417" s="15" t="s">
        <v>40</v>
      </c>
      <c r="AO417" s="15" t="s">
        <v>126</v>
      </c>
      <c r="AP417" s="15" t="s">
        <v>40</v>
      </c>
      <c r="AQ417" s="15" t="s">
        <v>414</v>
      </c>
      <c r="AR417" s="15" t="s">
        <v>241</v>
      </c>
      <c r="AS417" s="15" t="s">
        <v>434</v>
      </c>
      <c r="AT417" s="15" t="s">
        <v>40</v>
      </c>
      <c r="AU417" s="15" t="s">
        <v>127</v>
      </c>
      <c r="AV417" s="15" t="s">
        <v>128</v>
      </c>
      <c r="AW417" s="15" t="s">
        <v>40</v>
      </c>
      <c r="AX417" s="16"/>
    </row>
    <row r="418" spans="1:50" ht="15.75" customHeight="1" x14ac:dyDescent="0.25">
      <c r="A418" s="14" t="s">
        <v>573</v>
      </c>
      <c r="B418" s="15" t="s">
        <v>40</v>
      </c>
      <c r="C418" s="15" t="s">
        <v>40</v>
      </c>
      <c r="D418" s="15" t="s">
        <v>40</v>
      </c>
      <c r="E418" s="15" t="s">
        <v>404</v>
      </c>
      <c r="F418" s="15" t="s">
        <v>480</v>
      </c>
      <c r="G418" s="15" t="s">
        <v>481</v>
      </c>
      <c r="H418" s="15" t="s">
        <v>405</v>
      </c>
      <c r="I418" s="15" t="s">
        <v>406</v>
      </c>
      <c r="J418" s="15" t="s">
        <v>40</v>
      </c>
      <c r="K418" s="15" t="s">
        <v>408</v>
      </c>
      <c r="L418" s="15" t="s">
        <v>361</v>
      </c>
      <c r="M418" s="15" t="s">
        <v>409</v>
      </c>
      <c r="N418" s="15" t="s">
        <v>40</v>
      </c>
      <c r="O418" s="15" t="s">
        <v>148</v>
      </c>
      <c r="P418" s="15" t="s">
        <v>121</v>
      </c>
      <c r="Q418" s="15" t="s">
        <v>149</v>
      </c>
      <c r="R418" s="15" t="s">
        <v>411</v>
      </c>
      <c r="S418" s="15" t="s">
        <v>412</v>
      </c>
      <c r="T418" s="15" t="s">
        <v>40</v>
      </c>
      <c r="U418" s="15" t="s">
        <v>40</v>
      </c>
      <c r="V418" s="15" t="s">
        <v>442</v>
      </c>
      <c r="W418" s="15" t="s">
        <v>122</v>
      </c>
      <c r="X418" s="15" t="s">
        <v>40</v>
      </c>
      <c r="Y418" s="15" t="s">
        <v>40</v>
      </c>
      <c r="Z418" s="15" t="s">
        <v>131</v>
      </c>
      <c r="AA418" s="15" t="s">
        <v>123</v>
      </c>
      <c r="AB418" s="15" t="s">
        <v>40</v>
      </c>
      <c r="AC418" s="15" t="s">
        <v>457</v>
      </c>
      <c r="AD418" s="15" t="s">
        <v>40</v>
      </c>
      <c r="AE418" s="15" t="s">
        <v>40</v>
      </c>
      <c r="AF418" s="15" t="s">
        <v>443</v>
      </c>
      <c r="AG418" s="15" t="s">
        <v>482</v>
      </c>
      <c r="AH418" s="15" t="s">
        <v>438</v>
      </c>
      <c r="AI418" s="15" t="s">
        <v>40</v>
      </c>
      <c r="AJ418" s="15" t="s">
        <v>483</v>
      </c>
      <c r="AK418" s="15" t="s">
        <v>124</v>
      </c>
      <c r="AL418" s="15" t="s">
        <v>166</v>
      </c>
      <c r="AM418" s="15" t="s">
        <v>125</v>
      </c>
      <c r="AN418" s="15" t="s">
        <v>40</v>
      </c>
      <c r="AO418" s="15" t="s">
        <v>126</v>
      </c>
      <c r="AP418" s="15" t="s">
        <v>40</v>
      </c>
      <c r="AQ418" s="15" t="s">
        <v>414</v>
      </c>
      <c r="AR418" s="15" t="s">
        <v>241</v>
      </c>
      <c r="AS418" s="15" t="s">
        <v>434</v>
      </c>
      <c r="AT418" s="15" t="s">
        <v>40</v>
      </c>
      <c r="AU418" s="15" t="s">
        <v>127</v>
      </c>
      <c r="AV418" s="15" t="s">
        <v>128</v>
      </c>
      <c r="AW418" s="15" t="s">
        <v>40</v>
      </c>
      <c r="AX418" s="16"/>
    </row>
    <row r="419" spans="1:50" ht="15.75" customHeight="1" x14ac:dyDescent="0.25">
      <c r="A419" s="14" t="s">
        <v>574</v>
      </c>
      <c r="B419" s="15" t="s">
        <v>40</v>
      </c>
      <c r="C419" s="15" t="s">
        <v>40</v>
      </c>
      <c r="D419" s="15" t="s">
        <v>40</v>
      </c>
      <c r="E419" s="15" t="s">
        <v>404</v>
      </c>
      <c r="F419" s="15" t="s">
        <v>480</v>
      </c>
      <c r="G419" s="15" t="s">
        <v>481</v>
      </c>
      <c r="H419" s="15" t="s">
        <v>405</v>
      </c>
      <c r="I419" s="15" t="s">
        <v>406</v>
      </c>
      <c r="J419" s="15" t="s">
        <v>40</v>
      </c>
      <c r="K419" s="15" t="s">
        <v>408</v>
      </c>
      <c r="L419" s="15" t="s">
        <v>361</v>
      </c>
      <c r="M419" s="15" t="s">
        <v>409</v>
      </c>
      <c r="N419" s="15" t="s">
        <v>40</v>
      </c>
      <c r="O419" s="15" t="s">
        <v>148</v>
      </c>
      <c r="P419" s="15" t="s">
        <v>121</v>
      </c>
      <c r="Q419" s="15" t="s">
        <v>149</v>
      </c>
      <c r="R419" s="15" t="s">
        <v>411</v>
      </c>
      <c r="S419" s="15" t="s">
        <v>412</v>
      </c>
      <c r="T419" s="15" t="s">
        <v>40</v>
      </c>
      <c r="U419" s="15" t="s">
        <v>40</v>
      </c>
      <c r="V419" s="15" t="s">
        <v>442</v>
      </c>
      <c r="W419" s="15" t="s">
        <v>122</v>
      </c>
      <c r="X419" s="15" t="s">
        <v>40</v>
      </c>
      <c r="Y419" s="15" t="s">
        <v>40</v>
      </c>
      <c r="Z419" s="15" t="s">
        <v>131</v>
      </c>
      <c r="AA419" s="15" t="s">
        <v>123</v>
      </c>
      <c r="AB419" s="15" t="s">
        <v>40</v>
      </c>
      <c r="AC419" s="15" t="s">
        <v>457</v>
      </c>
      <c r="AD419" s="15" t="s">
        <v>40</v>
      </c>
      <c r="AE419" s="15" t="s">
        <v>40</v>
      </c>
      <c r="AF419" s="15" t="s">
        <v>443</v>
      </c>
      <c r="AG419" s="15" t="s">
        <v>482</v>
      </c>
      <c r="AH419" s="15" t="s">
        <v>438</v>
      </c>
      <c r="AI419" s="15" t="s">
        <v>40</v>
      </c>
      <c r="AJ419" s="15" t="s">
        <v>483</v>
      </c>
      <c r="AK419" s="15" t="s">
        <v>124</v>
      </c>
      <c r="AL419" s="15" t="s">
        <v>166</v>
      </c>
      <c r="AM419" s="15" t="s">
        <v>125</v>
      </c>
      <c r="AN419" s="15" t="s">
        <v>40</v>
      </c>
      <c r="AO419" s="15" t="s">
        <v>126</v>
      </c>
      <c r="AP419" s="15" t="s">
        <v>40</v>
      </c>
      <c r="AQ419" s="15" t="s">
        <v>414</v>
      </c>
      <c r="AR419" s="15" t="s">
        <v>241</v>
      </c>
      <c r="AS419" s="15" t="s">
        <v>434</v>
      </c>
      <c r="AT419" s="15" t="s">
        <v>40</v>
      </c>
      <c r="AU419" s="15" t="s">
        <v>127</v>
      </c>
      <c r="AV419" s="15" t="s">
        <v>128</v>
      </c>
      <c r="AW419" s="15" t="s">
        <v>40</v>
      </c>
      <c r="AX419" s="16"/>
    </row>
    <row r="420" spans="1:50" ht="15.75" customHeight="1" x14ac:dyDescent="0.25">
      <c r="A420" s="14" t="s">
        <v>575</v>
      </c>
      <c r="B420" s="15" t="s">
        <v>40</v>
      </c>
      <c r="C420" s="15" t="s">
        <v>40</v>
      </c>
      <c r="D420" s="15" t="s">
        <v>40</v>
      </c>
      <c r="E420" s="15" t="s">
        <v>404</v>
      </c>
      <c r="F420" s="15" t="s">
        <v>480</v>
      </c>
      <c r="G420" s="15" t="s">
        <v>481</v>
      </c>
      <c r="H420" s="15" t="s">
        <v>405</v>
      </c>
      <c r="I420" s="15" t="s">
        <v>406</v>
      </c>
      <c r="J420" s="15" t="s">
        <v>40</v>
      </c>
      <c r="K420" s="15" t="s">
        <v>408</v>
      </c>
      <c r="L420" s="15" t="s">
        <v>361</v>
      </c>
      <c r="M420" s="15" t="s">
        <v>409</v>
      </c>
      <c r="N420" s="15" t="s">
        <v>40</v>
      </c>
      <c r="O420" s="15" t="s">
        <v>148</v>
      </c>
      <c r="P420" s="15" t="s">
        <v>121</v>
      </c>
      <c r="Q420" s="15" t="s">
        <v>149</v>
      </c>
      <c r="R420" s="15" t="s">
        <v>411</v>
      </c>
      <c r="S420" s="15" t="s">
        <v>412</v>
      </c>
      <c r="T420" s="15" t="s">
        <v>40</v>
      </c>
      <c r="U420" s="15" t="s">
        <v>40</v>
      </c>
      <c r="V420" s="15" t="s">
        <v>442</v>
      </c>
      <c r="W420" s="15" t="s">
        <v>122</v>
      </c>
      <c r="X420" s="15" t="s">
        <v>40</v>
      </c>
      <c r="Y420" s="15" t="s">
        <v>40</v>
      </c>
      <c r="Z420" s="15" t="s">
        <v>131</v>
      </c>
      <c r="AA420" s="15" t="s">
        <v>123</v>
      </c>
      <c r="AB420" s="15" t="s">
        <v>40</v>
      </c>
      <c r="AC420" s="15" t="s">
        <v>457</v>
      </c>
      <c r="AD420" s="15" t="s">
        <v>40</v>
      </c>
      <c r="AE420" s="15" t="s">
        <v>40</v>
      </c>
      <c r="AF420" s="15" t="s">
        <v>443</v>
      </c>
      <c r="AG420" s="15" t="s">
        <v>482</v>
      </c>
      <c r="AH420" s="15" t="s">
        <v>438</v>
      </c>
      <c r="AI420" s="15" t="s">
        <v>40</v>
      </c>
      <c r="AJ420" s="15" t="s">
        <v>483</v>
      </c>
      <c r="AK420" s="15" t="s">
        <v>124</v>
      </c>
      <c r="AL420" s="15" t="s">
        <v>166</v>
      </c>
      <c r="AM420" s="15" t="s">
        <v>125</v>
      </c>
      <c r="AN420" s="15" t="s">
        <v>40</v>
      </c>
      <c r="AO420" s="15" t="s">
        <v>126</v>
      </c>
      <c r="AP420" s="15" t="s">
        <v>40</v>
      </c>
      <c r="AQ420" s="15" t="s">
        <v>414</v>
      </c>
      <c r="AR420" s="15" t="s">
        <v>241</v>
      </c>
      <c r="AS420" s="15" t="s">
        <v>434</v>
      </c>
      <c r="AT420" s="15" t="s">
        <v>40</v>
      </c>
      <c r="AU420" s="15" t="s">
        <v>127</v>
      </c>
      <c r="AV420" s="15" t="s">
        <v>128</v>
      </c>
      <c r="AW420" s="15" t="s">
        <v>40</v>
      </c>
      <c r="AX420" s="16"/>
    </row>
    <row r="421" spans="1:50" ht="15.75" customHeight="1" x14ac:dyDescent="0.25">
      <c r="A421" s="14" t="s">
        <v>576</v>
      </c>
      <c r="B421" s="15" t="s">
        <v>40</v>
      </c>
      <c r="C421" s="15" t="s">
        <v>40</v>
      </c>
      <c r="D421" s="15" t="s">
        <v>40</v>
      </c>
      <c r="E421" s="15" t="s">
        <v>404</v>
      </c>
      <c r="F421" s="15" t="s">
        <v>480</v>
      </c>
      <c r="G421" s="15" t="s">
        <v>481</v>
      </c>
      <c r="H421" s="15" t="s">
        <v>405</v>
      </c>
      <c r="I421" s="15" t="s">
        <v>406</v>
      </c>
      <c r="J421" s="15" t="s">
        <v>40</v>
      </c>
      <c r="K421" s="15" t="s">
        <v>408</v>
      </c>
      <c r="L421" s="15" t="s">
        <v>361</v>
      </c>
      <c r="M421" s="15" t="s">
        <v>409</v>
      </c>
      <c r="N421" s="15" t="s">
        <v>40</v>
      </c>
      <c r="O421" s="15" t="s">
        <v>148</v>
      </c>
      <c r="P421" s="15" t="s">
        <v>121</v>
      </c>
      <c r="Q421" s="15" t="s">
        <v>149</v>
      </c>
      <c r="R421" s="15" t="s">
        <v>411</v>
      </c>
      <c r="S421" s="15" t="s">
        <v>412</v>
      </c>
      <c r="T421" s="15" t="s">
        <v>40</v>
      </c>
      <c r="U421" s="15" t="s">
        <v>40</v>
      </c>
      <c r="V421" s="15" t="s">
        <v>442</v>
      </c>
      <c r="W421" s="15" t="s">
        <v>122</v>
      </c>
      <c r="X421" s="15" t="s">
        <v>40</v>
      </c>
      <c r="Y421" s="15" t="s">
        <v>40</v>
      </c>
      <c r="Z421" s="15" t="s">
        <v>131</v>
      </c>
      <c r="AA421" s="15" t="s">
        <v>123</v>
      </c>
      <c r="AB421" s="15" t="s">
        <v>40</v>
      </c>
      <c r="AC421" s="15" t="s">
        <v>457</v>
      </c>
      <c r="AD421" s="15" t="s">
        <v>40</v>
      </c>
      <c r="AE421" s="15" t="s">
        <v>40</v>
      </c>
      <c r="AF421" s="15" t="s">
        <v>443</v>
      </c>
      <c r="AG421" s="15" t="s">
        <v>482</v>
      </c>
      <c r="AH421" s="15" t="s">
        <v>438</v>
      </c>
      <c r="AI421" s="15" t="s">
        <v>40</v>
      </c>
      <c r="AJ421" s="15" t="s">
        <v>483</v>
      </c>
      <c r="AK421" s="15" t="s">
        <v>124</v>
      </c>
      <c r="AL421" s="15" t="s">
        <v>166</v>
      </c>
      <c r="AM421" s="15" t="s">
        <v>125</v>
      </c>
      <c r="AN421" s="15" t="s">
        <v>40</v>
      </c>
      <c r="AO421" s="15" t="s">
        <v>126</v>
      </c>
      <c r="AP421" s="15" t="s">
        <v>40</v>
      </c>
      <c r="AQ421" s="15" t="s">
        <v>414</v>
      </c>
      <c r="AR421" s="15" t="s">
        <v>241</v>
      </c>
      <c r="AS421" s="15" t="s">
        <v>434</v>
      </c>
      <c r="AT421" s="15" t="s">
        <v>40</v>
      </c>
      <c r="AU421" s="15" t="s">
        <v>127</v>
      </c>
      <c r="AV421" s="15" t="s">
        <v>128</v>
      </c>
      <c r="AW421" s="15" t="s">
        <v>40</v>
      </c>
      <c r="AX421" s="16"/>
    </row>
    <row r="422" spans="1:50" ht="15.75" customHeight="1" x14ac:dyDescent="0.25">
      <c r="A422" s="14" t="s">
        <v>577</v>
      </c>
      <c r="B422" s="15" t="s">
        <v>40</v>
      </c>
      <c r="C422" s="15" t="s">
        <v>40</v>
      </c>
      <c r="D422" s="15" t="s">
        <v>40</v>
      </c>
      <c r="E422" s="15" t="s">
        <v>404</v>
      </c>
      <c r="F422" s="15" t="s">
        <v>480</v>
      </c>
      <c r="G422" s="15" t="s">
        <v>481</v>
      </c>
      <c r="H422" s="15" t="s">
        <v>405</v>
      </c>
      <c r="I422" s="15" t="s">
        <v>406</v>
      </c>
      <c r="J422" s="15" t="s">
        <v>40</v>
      </c>
      <c r="K422" s="15" t="s">
        <v>408</v>
      </c>
      <c r="L422" s="15" t="s">
        <v>361</v>
      </c>
      <c r="M422" s="15" t="s">
        <v>409</v>
      </c>
      <c r="N422" s="15" t="s">
        <v>40</v>
      </c>
      <c r="O422" s="15" t="s">
        <v>148</v>
      </c>
      <c r="P422" s="15" t="s">
        <v>121</v>
      </c>
      <c r="Q422" s="15" t="s">
        <v>149</v>
      </c>
      <c r="R422" s="15" t="s">
        <v>411</v>
      </c>
      <c r="S422" s="15" t="s">
        <v>412</v>
      </c>
      <c r="T422" s="15" t="s">
        <v>40</v>
      </c>
      <c r="U422" s="15" t="s">
        <v>40</v>
      </c>
      <c r="V422" s="15" t="s">
        <v>442</v>
      </c>
      <c r="W422" s="15" t="s">
        <v>122</v>
      </c>
      <c r="X422" s="15" t="s">
        <v>40</v>
      </c>
      <c r="Y422" s="15" t="s">
        <v>40</v>
      </c>
      <c r="Z422" s="15" t="s">
        <v>131</v>
      </c>
      <c r="AA422" s="15" t="s">
        <v>123</v>
      </c>
      <c r="AB422" s="15" t="s">
        <v>40</v>
      </c>
      <c r="AC422" s="15" t="s">
        <v>457</v>
      </c>
      <c r="AD422" s="15" t="s">
        <v>40</v>
      </c>
      <c r="AE422" s="15" t="s">
        <v>40</v>
      </c>
      <c r="AF422" s="15" t="s">
        <v>443</v>
      </c>
      <c r="AG422" s="15" t="s">
        <v>482</v>
      </c>
      <c r="AH422" s="15" t="s">
        <v>438</v>
      </c>
      <c r="AI422" s="15" t="s">
        <v>40</v>
      </c>
      <c r="AJ422" s="15" t="s">
        <v>483</v>
      </c>
      <c r="AK422" s="15" t="s">
        <v>124</v>
      </c>
      <c r="AL422" s="15" t="s">
        <v>166</v>
      </c>
      <c r="AM422" s="15" t="s">
        <v>125</v>
      </c>
      <c r="AN422" s="15" t="s">
        <v>40</v>
      </c>
      <c r="AO422" s="15" t="s">
        <v>126</v>
      </c>
      <c r="AP422" s="15" t="s">
        <v>40</v>
      </c>
      <c r="AQ422" s="15" t="s">
        <v>414</v>
      </c>
      <c r="AR422" s="15" t="s">
        <v>241</v>
      </c>
      <c r="AS422" s="15" t="s">
        <v>434</v>
      </c>
      <c r="AT422" s="15" t="s">
        <v>40</v>
      </c>
      <c r="AU422" s="15" t="s">
        <v>127</v>
      </c>
      <c r="AV422" s="15" t="s">
        <v>128</v>
      </c>
      <c r="AW422" s="15" t="s">
        <v>40</v>
      </c>
      <c r="AX422" s="16"/>
    </row>
    <row r="423" spans="1:50" ht="15.75" customHeight="1" x14ac:dyDescent="0.25">
      <c r="A423" s="14" t="s">
        <v>578</v>
      </c>
      <c r="B423" s="15" t="s">
        <v>40</v>
      </c>
      <c r="C423" s="15" t="s">
        <v>40</v>
      </c>
      <c r="D423" s="15" t="s">
        <v>40</v>
      </c>
      <c r="E423" s="15" t="s">
        <v>404</v>
      </c>
      <c r="F423" s="15" t="s">
        <v>480</v>
      </c>
      <c r="G423" s="15" t="s">
        <v>481</v>
      </c>
      <c r="H423" s="15" t="s">
        <v>405</v>
      </c>
      <c r="I423" s="15" t="s">
        <v>406</v>
      </c>
      <c r="J423" s="15" t="s">
        <v>40</v>
      </c>
      <c r="K423" s="15" t="s">
        <v>408</v>
      </c>
      <c r="L423" s="15" t="s">
        <v>361</v>
      </c>
      <c r="M423" s="15" t="s">
        <v>409</v>
      </c>
      <c r="N423" s="15" t="s">
        <v>40</v>
      </c>
      <c r="O423" s="15" t="s">
        <v>148</v>
      </c>
      <c r="P423" s="15" t="s">
        <v>121</v>
      </c>
      <c r="Q423" s="15" t="s">
        <v>149</v>
      </c>
      <c r="R423" s="15" t="s">
        <v>411</v>
      </c>
      <c r="S423" s="15" t="s">
        <v>412</v>
      </c>
      <c r="T423" s="15" t="s">
        <v>40</v>
      </c>
      <c r="U423" s="15" t="s">
        <v>40</v>
      </c>
      <c r="V423" s="15" t="s">
        <v>442</v>
      </c>
      <c r="W423" s="15" t="s">
        <v>122</v>
      </c>
      <c r="X423" s="15" t="s">
        <v>40</v>
      </c>
      <c r="Y423" s="15" t="s">
        <v>40</v>
      </c>
      <c r="Z423" s="15" t="s">
        <v>131</v>
      </c>
      <c r="AA423" s="15" t="s">
        <v>123</v>
      </c>
      <c r="AB423" s="15" t="s">
        <v>40</v>
      </c>
      <c r="AC423" s="15" t="s">
        <v>457</v>
      </c>
      <c r="AD423" s="15" t="s">
        <v>40</v>
      </c>
      <c r="AE423" s="15" t="s">
        <v>40</v>
      </c>
      <c r="AF423" s="15" t="s">
        <v>443</v>
      </c>
      <c r="AG423" s="15" t="s">
        <v>482</v>
      </c>
      <c r="AH423" s="15" t="s">
        <v>438</v>
      </c>
      <c r="AI423" s="15" t="s">
        <v>40</v>
      </c>
      <c r="AJ423" s="15" t="s">
        <v>483</v>
      </c>
      <c r="AK423" s="15" t="s">
        <v>124</v>
      </c>
      <c r="AL423" s="15" t="s">
        <v>166</v>
      </c>
      <c r="AM423" s="15" t="s">
        <v>125</v>
      </c>
      <c r="AN423" s="15" t="s">
        <v>40</v>
      </c>
      <c r="AO423" s="15" t="s">
        <v>126</v>
      </c>
      <c r="AP423" s="15" t="s">
        <v>40</v>
      </c>
      <c r="AQ423" s="15" t="s">
        <v>414</v>
      </c>
      <c r="AR423" s="15" t="s">
        <v>241</v>
      </c>
      <c r="AS423" s="15" t="s">
        <v>434</v>
      </c>
      <c r="AT423" s="15" t="s">
        <v>40</v>
      </c>
      <c r="AU423" s="15" t="s">
        <v>127</v>
      </c>
      <c r="AV423" s="15" t="s">
        <v>128</v>
      </c>
      <c r="AW423" s="15" t="s">
        <v>40</v>
      </c>
      <c r="AX423" s="16"/>
    </row>
    <row r="424" spans="1:50" ht="15.75" customHeight="1" x14ac:dyDescent="0.25">
      <c r="A424" s="14" t="s">
        <v>579</v>
      </c>
      <c r="B424" s="15" t="s">
        <v>40</v>
      </c>
      <c r="C424" s="15" t="s">
        <v>40</v>
      </c>
      <c r="D424" s="15" t="s">
        <v>40</v>
      </c>
      <c r="E424" s="15" t="s">
        <v>404</v>
      </c>
      <c r="F424" s="15" t="s">
        <v>480</v>
      </c>
      <c r="G424" s="15" t="s">
        <v>481</v>
      </c>
      <c r="H424" s="15" t="s">
        <v>405</v>
      </c>
      <c r="I424" s="15" t="s">
        <v>406</v>
      </c>
      <c r="J424" s="15" t="s">
        <v>40</v>
      </c>
      <c r="K424" s="15" t="s">
        <v>408</v>
      </c>
      <c r="L424" s="15" t="s">
        <v>361</v>
      </c>
      <c r="M424" s="15" t="s">
        <v>409</v>
      </c>
      <c r="N424" s="15" t="s">
        <v>40</v>
      </c>
      <c r="O424" s="15" t="s">
        <v>148</v>
      </c>
      <c r="P424" s="15" t="s">
        <v>121</v>
      </c>
      <c r="Q424" s="15" t="s">
        <v>149</v>
      </c>
      <c r="R424" s="15" t="s">
        <v>411</v>
      </c>
      <c r="S424" s="15" t="s">
        <v>412</v>
      </c>
      <c r="T424" s="15" t="s">
        <v>40</v>
      </c>
      <c r="U424" s="15" t="s">
        <v>40</v>
      </c>
      <c r="V424" s="15" t="s">
        <v>442</v>
      </c>
      <c r="W424" s="15" t="s">
        <v>122</v>
      </c>
      <c r="X424" s="15" t="s">
        <v>40</v>
      </c>
      <c r="Y424" s="15" t="s">
        <v>40</v>
      </c>
      <c r="Z424" s="15" t="s">
        <v>131</v>
      </c>
      <c r="AA424" s="15" t="s">
        <v>123</v>
      </c>
      <c r="AB424" s="15" t="s">
        <v>40</v>
      </c>
      <c r="AC424" s="15" t="s">
        <v>457</v>
      </c>
      <c r="AD424" s="15" t="s">
        <v>40</v>
      </c>
      <c r="AE424" s="15" t="s">
        <v>40</v>
      </c>
      <c r="AF424" s="15" t="s">
        <v>443</v>
      </c>
      <c r="AG424" s="15" t="s">
        <v>482</v>
      </c>
      <c r="AH424" s="15" t="s">
        <v>438</v>
      </c>
      <c r="AI424" s="15" t="s">
        <v>40</v>
      </c>
      <c r="AJ424" s="15" t="s">
        <v>483</v>
      </c>
      <c r="AK424" s="15" t="s">
        <v>124</v>
      </c>
      <c r="AL424" s="15" t="s">
        <v>166</v>
      </c>
      <c r="AM424" s="15" t="s">
        <v>125</v>
      </c>
      <c r="AN424" s="15" t="s">
        <v>40</v>
      </c>
      <c r="AO424" s="15" t="s">
        <v>126</v>
      </c>
      <c r="AP424" s="15" t="s">
        <v>40</v>
      </c>
      <c r="AQ424" s="15" t="s">
        <v>414</v>
      </c>
      <c r="AR424" s="15" t="s">
        <v>241</v>
      </c>
      <c r="AS424" s="15" t="s">
        <v>434</v>
      </c>
      <c r="AT424" s="15" t="s">
        <v>40</v>
      </c>
      <c r="AU424" s="15" t="s">
        <v>127</v>
      </c>
      <c r="AV424" s="15" t="s">
        <v>128</v>
      </c>
      <c r="AW424" s="15" t="s">
        <v>40</v>
      </c>
      <c r="AX424" s="16"/>
    </row>
    <row r="425" spans="1:50" ht="15.75" customHeight="1" x14ac:dyDescent="0.25">
      <c r="A425" s="14" t="s">
        <v>580</v>
      </c>
      <c r="B425" s="15" t="s">
        <v>40</v>
      </c>
      <c r="C425" s="15" t="s">
        <v>40</v>
      </c>
      <c r="D425" s="15" t="s">
        <v>40</v>
      </c>
      <c r="E425" s="15" t="s">
        <v>404</v>
      </c>
      <c r="F425" s="15" t="s">
        <v>480</v>
      </c>
      <c r="G425" s="15" t="s">
        <v>481</v>
      </c>
      <c r="H425" s="15" t="s">
        <v>405</v>
      </c>
      <c r="I425" s="15" t="s">
        <v>406</v>
      </c>
      <c r="J425" s="15" t="s">
        <v>40</v>
      </c>
      <c r="K425" s="15" t="s">
        <v>408</v>
      </c>
      <c r="L425" s="15" t="s">
        <v>361</v>
      </c>
      <c r="M425" s="15" t="s">
        <v>409</v>
      </c>
      <c r="N425" s="15" t="s">
        <v>40</v>
      </c>
      <c r="O425" s="15" t="s">
        <v>148</v>
      </c>
      <c r="P425" s="15" t="s">
        <v>121</v>
      </c>
      <c r="Q425" s="15" t="s">
        <v>149</v>
      </c>
      <c r="R425" s="15" t="s">
        <v>411</v>
      </c>
      <c r="S425" s="15" t="s">
        <v>412</v>
      </c>
      <c r="T425" s="15" t="s">
        <v>40</v>
      </c>
      <c r="U425" s="15" t="s">
        <v>40</v>
      </c>
      <c r="V425" s="15" t="s">
        <v>442</v>
      </c>
      <c r="W425" s="15" t="s">
        <v>122</v>
      </c>
      <c r="X425" s="15" t="s">
        <v>40</v>
      </c>
      <c r="Y425" s="15" t="s">
        <v>40</v>
      </c>
      <c r="Z425" s="15" t="s">
        <v>131</v>
      </c>
      <c r="AA425" s="15" t="s">
        <v>123</v>
      </c>
      <c r="AB425" s="15" t="s">
        <v>40</v>
      </c>
      <c r="AC425" s="15" t="s">
        <v>457</v>
      </c>
      <c r="AD425" s="15" t="s">
        <v>40</v>
      </c>
      <c r="AE425" s="15" t="s">
        <v>40</v>
      </c>
      <c r="AF425" s="15" t="s">
        <v>443</v>
      </c>
      <c r="AG425" s="15" t="s">
        <v>482</v>
      </c>
      <c r="AH425" s="15" t="s">
        <v>438</v>
      </c>
      <c r="AI425" s="15" t="s">
        <v>40</v>
      </c>
      <c r="AJ425" s="15" t="s">
        <v>483</v>
      </c>
      <c r="AK425" s="15" t="s">
        <v>124</v>
      </c>
      <c r="AL425" s="15" t="s">
        <v>166</v>
      </c>
      <c r="AM425" s="15" t="s">
        <v>125</v>
      </c>
      <c r="AN425" s="15" t="s">
        <v>40</v>
      </c>
      <c r="AO425" s="15" t="s">
        <v>126</v>
      </c>
      <c r="AP425" s="15" t="s">
        <v>40</v>
      </c>
      <c r="AQ425" s="15" t="s">
        <v>414</v>
      </c>
      <c r="AR425" s="15" t="s">
        <v>241</v>
      </c>
      <c r="AS425" s="15" t="s">
        <v>434</v>
      </c>
      <c r="AT425" s="15" t="s">
        <v>40</v>
      </c>
      <c r="AU425" s="15" t="s">
        <v>127</v>
      </c>
      <c r="AV425" s="15" t="s">
        <v>128</v>
      </c>
      <c r="AW425" s="15" t="s">
        <v>40</v>
      </c>
      <c r="AX425" s="16"/>
    </row>
    <row r="426" spans="1:50" ht="15.75" customHeight="1" x14ac:dyDescent="0.25">
      <c r="A426" s="14" t="s">
        <v>581</v>
      </c>
      <c r="B426" s="15" t="s">
        <v>40</v>
      </c>
      <c r="C426" s="15" t="s">
        <v>40</v>
      </c>
      <c r="D426" s="15" t="s">
        <v>40</v>
      </c>
      <c r="E426" s="15" t="s">
        <v>404</v>
      </c>
      <c r="F426" s="15" t="s">
        <v>480</v>
      </c>
      <c r="G426" s="15" t="s">
        <v>481</v>
      </c>
      <c r="H426" s="15" t="s">
        <v>405</v>
      </c>
      <c r="I426" s="15" t="s">
        <v>406</v>
      </c>
      <c r="J426" s="15" t="s">
        <v>40</v>
      </c>
      <c r="K426" s="15" t="s">
        <v>408</v>
      </c>
      <c r="L426" s="15" t="s">
        <v>361</v>
      </c>
      <c r="M426" s="15" t="s">
        <v>409</v>
      </c>
      <c r="N426" s="15" t="s">
        <v>40</v>
      </c>
      <c r="O426" s="15" t="s">
        <v>148</v>
      </c>
      <c r="P426" s="15" t="s">
        <v>121</v>
      </c>
      <c r="Q426" s="15" t="s">
        <v>149</v>
      </c>
      <c r="R426" s="15" t="s">
        <v>411</v>
      </c>
      <c r="S426" s="15" t="s">
        <v>412</v>
      </c>
      <c r="T426" s="15" t="s">
        <v>40</v>
      </c>
      <c r="U426" s="15" t="s">
        <v>40</v>
      </c>
      <c r="V426" s="15" t="s">
        <v>442</v>
      </c>
      <c r="W426" s="15" t="s">
        <v>122</v>
      </c>
      <c r="X426" s="15" t="s">
        <v>40</v>
      </c>
      <c r="Y426" s="15" t="s">
        <v>40</v>
      </c>
      <c r="Z426" s="15" t="s">
        <v>131</v>
      </c>
      <c r="AA426" s="15" t="s">
        <v>123</v>
      </c>
      <c r="AB426" s="15" t="s">
        <v>40</v>
      </c>
      <c r="AC426" s="15" t="s">
        <v>457</v>
      </c>
      <c r="AD426" s="15" t="s">
        <v>40</v>
      </c>
      <c r="AE426" s="15" t="s">
        <v>40</v>
      </c>
      <c r="AF426" s="15" t="s">
        <v>443</v>
      </c>
      <c r="AG426" s="15" t="s">
        <v>482</v>
      </c>
      <c r="AH426" s="15" t="s">
        <v>438</v>
      </c>
      <c r="AI426" s="15" t="s">
        <v>40</v>
      </c>
      <c r="AJ426" s="15" t="s">
        <v>483</v>
      </c>
      <c r="AK426" s="15" t="s">
        <v>124</v>
      </c>
      <c r="AL426" s="15" t="s">
        <v>166</v>
      </c>
      <c r="AM426" s="15" t="s">
        <v>125</v>
      </c>
      <c r="AN426" s="15" t="s">
        <v>40</v>
      </c>
      <c r="AO426" s="15" t="s">
        <v>126</v>
      </c>
      <c r="AP426" s="15" t="s">
        <v>40</v>
      </c>
      <c r="AQ426" s="15" t="s">
        <v>414</v>
      </c>
      <c r="AR426" s="15" t="s">
        <v>241</v>
      </c>
      <c r="AS426" s="15" t="s">
        <v>434</v>
      </c>
      <c r="AT426" s="15" t="s">
        <v>40</v>
      </c>
      <c r="AU426" s="15" t="s">
        <v>127</v>
      </c>
      <c r="AV426" s="15" t="s">
        <v>128</v>
      </c>
      <c r="AW426" s="15" t="s">
        <v>40</v>
      </c>
      <c r="AX426" s="16"/>
    </row>
    <row r="427" spans="1:50" ht="15.75" customHeight="1" x14ac:dyDescent="0.25">
      <c r="A427" s="14" t="s">
        <v>582</v>
      </c>
      <c r="B427" s="15" t="s">
        <v>40</v>
      </c>
      <c r="C427" s="15" t="s">
        <v>40</v>
      </c>
      <c r="D427" s="15" t="s">
        <v>40</v>
      </c>
      <c r="E427" s="15" t="s">
        <v>404</v>
      </c>
      <c r="F427" s="15" t="s">
        <v>480</v>
      </c>
      <c r="G427" s="15" t="s">
        <v>481</v>
      </c>
      <c r="H427" s="15" t="s">
        <v>405</v>
      </c>
      <c r="I427" s="15" t="s">
        <v>406</v>
      </c>
      <c r="J427" s="15" t="s">
        <v>40</v>
      </c>
      <c r="K427" s="15" t="s">
        <v>408</v>
      </c>
      <c r="L427" s="15" t="s">
        <v>361</v>
      </c>
      <c r="M427" s="15" t="s">
        <v>409</v>
      </c>
      <c r="N427" s="15" t="s">
        <v>40</v>
      </c>
      <c r="O427" s="15" t="s">
        <v>148</v>
      </c>
      <c r="P427" s="15" t="s">
        <v>121</v>
      </c>
      <c r="Q427" s="15" t="s">
        <v>149</v>
      </c>
      <c r="R427" s="15" t="s">
        <v>411</v>
      </c>
      <c r="S427" s="15" t="s">
        <v>412</v>
      </c>
      <c r="T427" s="15" t="s">
        <v>40</v>
      </c>
      <c r="U427" s="15" t="s">
        <v>40</v>
      </c>
      <c r="V427" s="15" t="s">
        <v>442</v>
      </c>
      <c r="W427" s="15" t="s">
        <v>122</v>
      </c>
      <c r="X427" s="15" t="s">
        <v>40</v>
      </c>
      <c r="Y427" s="15" t="s">
        <v>40</v>
      </c>
      <c r="Z427" s="15" t="s">
        <v>131</v>
      </c>
      <c r="AA427" s="15" t="s">
        <v>123</v>
      </c>
      <c r="AB427" s="15" t="s">
        <v>40</v>
      </c>
      <c r="AC427" s="15" t="s">
        <v>457</v>
      </c>
      <c r="AD427" s="15" t="s">
        <v>40</v>
      </c>
      <c r="AE427" s="15" t="s">
        <v>40</v>
      </c>
      <c r="AF427" s="15" t="s">
        <v>443</v>
      </c>
      <c r="AG427" s="15" t="s">
        <v>482</v>
      </c>
      <c r="AH427" s="15" t="s">
        <v>438</v>
      </c>
      <c r="AI427" s="15" t="s">
        <v>40</v>
      </c>
      <c r="AJ427" s="15" t="s">
        <v>483</v>
      </c>
      <c r="AK427" s="15" t="s">
        <v>124</v>
      </c>
      <c r="AL427" s="15" t="s">
        <v>166</v>
      </c>
      <c r="AM427" s="15" t="s">
        <v>125</v>
      </c>
      <c r="AN427" s="15" t="s">
        <v>40</v>
      </c>
      <c r="AO427" s="15" t="s">
        <v>126</v>
      </c>
      <c r="AP427" s="15" t="s">
        <v>40</v>
      </c>
      <c r="AQ427" s="15" t="s">
        <v>414</v>
      </c>
      <c r="AR427" s="15" t="s">
        <v>241</v>
      </c>
      <c r="AS427" s="15" t="s">
        <v>434</v>
      </c>
      <c r="AT427" s="15" t="s">
        <v>40</v>
      </c>
      <c r="AU427" s="15" t="s">
        <v>127</v>
      </c>
      <c r="AV427" s="15" t="s">
        <v>128</v>
      </c>
      <c r="AW427" s="15" t="s">
        <v>40</v>
      </c>
      <c r="AX427" s="16"/>
    </row>
    <row r="428" spans="1:50" ht="15.75" customHeight="1" x14ac:dyDescent="0.25">
      <c r="A428" s="14" t="s">
        <v>583</v>
      </c>
      <c r="B428" s="15" t="s">
        <v>40</v>
      </c>
      <c r="C428" s="15" t="s">
        <v>40</v>
      </c>
      <c r="D428" s="15" t="s">
        <v>40</v>
      </c>
      <c r="E428" s="15" t="s">
        <v>404</v>
      </c>
      <c r="F428" s="15" t="s">
        <v>480</v>
      </c>
      <c r="G428" s="15" t="s">
        <v>481</v>
      </c>
      <c r="H428" s="15" t="s">
        <v>405</v>
      </c>
      <c r="I428" s="15" t="s">
        <v>406</v>
      </c>
      <c r="J428" s="15" t="s">
        <v>40</v>
      </c>
      <c r="K428" s="15" t="s">
        <v>408</v>
      </c>
      <c r="L428" s="15" t="s">
        <v>361</v>
      </c>
      <c r="M428" s="15" t="s">
        <v>409</v>
      </c>
      <c r="N428" s="15" t="s">
        <v>40</v>
      </c>
      <c r="O428" s="15" t="s">
        <v>148</v>
      </c>
      <c r="P428" s="15" t="s">
        <v>121</v>
      </c>
      <c r="Q428" s="15" t="s">
        <v>149</v>
      </c>
      <c r="R428" s="15" t="s">
        <v>411</v>
      </c>
      <c r="S428" s="15" t="s">
        <v>412</v>
      </c>
      <c r="T428" s="15" t="s">
        <v>40</v>
      </c>
      <c r="U428" s="15" t="s">
        <v>40</v>
      </c>
      <c r="V428" s="15" t="s">
        <v>442</v>
      </c>
      <c r="W428" s="15" t="s">
        <v>122</v>
      </c>
      <c r="X428" s="15" t="s">
        <v>40</v>
      </c>
      <c r="Y428" s="15" t="s">
        <v>40</v>
      </c>
      <c r="Z428" s="15" t="s">
        <v>131</v>
      </c>
      <c r="AA428" s="15" t="s">
        <v>123</v>
      </c>
      <c r="AB428" s="15" t="s">
        <v>40</v>
      </c>
      <c r="AC428" s="15" t="s">
        <v>457</v>
      </c>
      <c r="AD428" s="15" t="s">
        <v>40</v>
      </c>
      <c r="AE428" s="15" t="s">
        <v>40</v>
      </c>
      <c r="AF428" s="15" t="s">
        <v>443</v>
      </c>
      <c r="AG428" s="15" t="s">
        <v>482</v>
      </c>
      <c r="AH428" s="15" t="s">
        <v>438</v>
      </c>
      <c r="AI428" s="15" t="s">
        <v>40</v>
      </c>
      <c r="AJ428" s="15" t="s">
        <v>483</v>
      </c>
      <c r="AK428" s="15" t="s">
        <v>124</v>
      </c>
      <c r="AL428" s="15" t="s">
        <v>166</v>
      </c>
      <c r="AM428" s="15" t="s">
        <v>125</v>
      </c>
      <c r="AN428" s="15" t="s">
        <v>40</v>
      </c>
      <c r="AO428" s="15" t="s">
        <v>126</v>
      </c>
      <c r="AP428" s="15" t="s">
        <v>40</v>
      </c>
      <c r="AQ428" s="15" t="s">
        <v>414</v>
      </c>
      <c r="AR428" s="15" t="s">
        <v>241</v>
      </c>
      <c r="AS428" s="15" t="s">
        <v>434</v>
      </c>
      <c r="AT428" s="15" t="s">
        <v>40</v>
      </c>
      <c r="AU428" s="15" t="s">
        <v>127</v>
      </c>
      <c r="AV428" s="15" t="s">
        <v>128</v>
      </c>
      <c r="AW428" s="15" t="s">
        <v>40</v>
      </c>
      <c r="AX428" s="16"/>
    </row>
    <row r="429" spans="1:50" ht="15.75" customHeight="1" x14ac:dyDescent="0.25">
      <c r="A429" s="14" t="s">
        <v>584</v>
      </c>
      <c r="B429" s="15" t="s">
        <v>40</v>
      </c>
      <c r="C429" s="15" t="s">
        <v>40</v>
      </c>
      <c r="D429" s="15" t="s">
        <v>40</v>
      </c>
      <c r="E429" s="15" t="s">
        <v>404</v>
      </c>
      <c r="F429" s="15" t="s">
        <v>480</v>
      </c>
      <c r="G429" s="15" t="s">
        <v>481</v>
      </c>
      <c r="H429" s="15" t="s">
        <v>405</v>
      </c>
      <c r="I429" s="15" t="s">
        <v>406</v>
      </c>
      <c r="J429" s="15" t="s">
        <v>40</v>
      </c>
      <c r="K429" s="15" t="s">
        <v>408</v>
      </c>
      <c r="L429" s="15" t="s">
        <v>361</v>
      </c>
      <c r="M429" s="15" t="s">
        <v>409</v>
      </c>
      <c r="N429" s="15" t="s">
        <v>40</v>
      </c>
      <c r="O429" s="15" t="s">
        <v>148</v>
      </c>
      <c r="P429" s="15" t="s">
        <v>121</v>
      </c>
      <c r="Q429" s="15" t="s">
        <v>149</v>
      </c>
      <c r="R429" s="15" t="s">
        <v>411</v>
      </c>
      <c r="S429" s="15" t="s">
        <v>412</v>
      </c>
      <c r="T429" s="15" t="s">
        <v>40</v>
      </c>
      <c r="U429" s="15" t="s">
        <v>40</v>
      </c>
      <c r="V429" s="15" t="s">
        <v>442</v>
      </c>
      <c r="W429" s="15" t="s">
        <v>122</v>
      </c>
      <c r="X429" s="15" t="s">
        <v>40</v>
      </c>
      <c r="Y429" s="15" t="s">
        <v>40</v>
      </c>
      <c r="Z429" s="15" t="s">
        <v>131</v>
      </c>
      <c r="AA429" s="15" t="s">
        <v>123</v>
      </c>
      <c r="AB429" s="15" t="s">
        <v>40</v>
      </c>
      <c r="AC429" s="15" t="s">
        <v>457</v>
      </c>
      <c r="AD429" s="15" t="s">
        <v>40</v>
      </c>
      <c r="AE429" s="15" t="s">
        <v>40</v>
      </c>
      <c r="AF429" s="15" t="s">
        <v>443</v>
      </c>
      <c r="AG429" s="15" t="s">
        <v>482</v>
      </c>
      <c r="AH429" s="15" t="s">
        <v>438</v>
      </c>
      <c r="AI429" s="15" t="s">
        <v>40</v>
      </c>
      <c r="AJ429" s="15" t="s">
        <v>483</v>
      </c>
      <c r="AK429" s="15" t="s">
        <v>124</v>
      </c>
      <c r="AL429" s="15" t="s">
        <v>166</v>
      </c>
      <c r="AM429" s="15" t="s">
        <v>125</v>
      </c>
      <c r="AN429" s="15" t="s">
        <v>40</v>
      </c>
      <c r="AO429" s="15" t="s">
        <v>126</v>
      </c>
      <c r="AP429" s="15" t="s">
        <v>40</v>
      </c>
      <c r="AQ429" s="15" t="s">
        <v>414</v>
      </c>
      <c r="AR429" s="15" t="s">
        <v>241</v>
      </c>
      <c r="AS429" s="15" t="s">
        <v>434</v>
      </c>
      <c r="AT429" s="15" t="s">
        <v>40</v>
      </c>
      <c r="AU429" s="15" t="s">
        <v>127</v>
      </c>
      <c r="AV429" s="15" t="s">
        <v>128</v>
      </c>
      <c r="AW429" s="15" t="s">
        <v>40</v>
      </c>
      <c r="AX429" s="16"/>
    </row>
    <row r="430" spans="1:50" ht="15.75" customHeight="1" x14ac:dyDescent="0.25">
      <c r="A430" s="14" t="s">
        <v>585</v>
      </c>
      <c r="B430" s="15" t="s">
        <v>40</v>
      </c>
      <c r="C430" s="15" t="s">
        <v>40</v>
      </c>
      <c r="D430" s="15" t="s">
        <v>40</v>
      </c>
      <c r="E430" s="15" t="s">
        <v>404</v>
      </c>
      <c r="F430" s="15" t="s">
        <v>480</v>
      </c>
      <c r="G430" s="15" t="s">
        <v>481</v>
      </c>
      <c r="H430" s="15" t="s">
        <v>405</v>
      </c>
      <c r="I430" s="15" t="s">
        <v>406</v>
      </c>
      <c r="J430" s="15" t="s">
        <v>40</v>
      </c>
      <c r="K430" s="15" t="s">
        <v>408</v>
      </c>
      <c r="L430" s="15" t="s">
        <v>361</v>
      </c>
      <c r="M430" s="15" t="s">
        <v>409</v>
      </c>
      <c r="N430" s="15" t="s">
        <v>40</v>
      </c>
      <c r="O430" s="15" t="s">
        <v>148</v>
      </c>
      <c r="P430" s="15" t="s">
        <v>121</v>
      </c>
      <c r="Q430" s="15" t="s">
        <v>149</v>
      </c>
      <c r="R430" s="15" t="s">
        <v>411</v>
      </c>
      <c r="S430" s="15" t="s">
        <v>412</v>
      </c>
      <c r="T430" s="15" t="s">
        <v>40</v>
      </c>
      <c r="U430" s="15" t="s">
        <v>40</v>
      </c>
      <c r="V430" s="15" t="s">
        <v>442</v>
      </c>
      <c r="W430" s="15" t="s">
        <v>122</v>
      </c>
      <c r="X430" s="15" t="s">
        <v>40</v>
      </c>
      <c r="Y430" s="15" t="s">
        <v>40</v>
      </c>
      <c r="Z430" s="15" t="s">
        <v>131</v>
      </c>
      <c r="AA430" s="15" t="s">
        <v>123</v>
      </c>
      <c r="AB430" s="15" t="s">
        <v>40</v>
      </c>
      <c r="AC430" s="15" t="s">
        <v>457</v>
      </c>
      <c r="AD430" s="15" t="s">
        <v>40</v>
      </c>
      <c r="AE430" s="15" t="s">
        <v>40</v>
      </c>
      <c r="AF430" s="15" t="s">
        <v>443</v>
      </c>
      <c r="AG430" s="15" t="s">
        <v>482</v>
      </c>
      <c r="AH430" s="15" t="s">
        <v>438</v>
      </c>
      <c r="AI430" s="15" t="s">
        <v>40</v>
      </c>
      <c r="AJ430" s="15" t="s">
        <v>483</v>
      </c>
      <c r="AK430" s="15" t="s">
        <v>124</v>
      </c>
      <c r="AL430" s="15" t="s">
        <v>166</v>
      </c>
      <c r="AM430" s="15" t="s">
        <v>125</v>
      </c>
      <c r="AN430" s="15" t="s">
        <v>40</v>
      </c>
      <c r="AO430" s="15" t="s">
        <v>126</v>
      </c>
      <c r="AP430" s="15" t="s">
        <v>40</v>
      </c>
      <c r="AQ430" s="15" t="s">
        <v>414</v>
      </c>
      <c r="AR430" s="15" t="s">
        <v>241</v>
      </c>
      <c r="AS430" s="15" t="s">
        <v>434</v>
      </c>
      <c r="AT430" s="15" t="s">
        <v>40</v>
      </c>
      <c r="AU430" s="15" t="s">
        <v>127</v>
      </c>
      <c r="AV430" s="15" t="s">
        <v>128</v>
      </c>
      <c r="AW430" s="15" t="s">
        <v>40</v>
      </c>
      <c r="AX430" s="16"/>
    </row>
    <row r="431" spans="1:50" ht="15.75" customHeight="1" x14ac:dyDescent="0.25">
      <c r="A431" s="14" t="s">
        <v>586</v>
      </c>
      <c r="B431" s="15" t="s">
        <v>40</v>
      </c>
      <c r="C431" s="15" t="s">
        <v>40</v>
      </c>
      <c r="D431" s="15" t="s">
        <v>40</v>
      </c>
      <c r="E431" s="15" t="s">
        <v>404</v>
      </c>
      <c r="F431" s="15" t="s">
        <v>480</v>
      </c>
      <c r="G431" s="15" t="s">
        <v>481</v>
      </c>
      <c r="H431" s="15" t="s">
        <v>405</v>
      </c>
      <c r="I431" s="15" t="s">
        <v>406</v>
      </c>
      <c r="J431" s="15" t="s">
        <v>40</v>
      </c>
      <c r="K431" s="15" t="s">
        <v>408</v>
      </c>
      <c r="L431" s="15" t="s">
        <v>361</v>
      </c>
      <c r="M431" s="15" t="s">
        <v>409</v>
      </c>
      <c r="N431" s="15" t="s">
        <v>40</v>
      </c>
      <c r="O431" s="15" t="s">
        <v>148</v>
      </c>
      <c r="P431" s="15" t="s">
        <v>121</v>
      </c>
      <c r="Q431" s="15" t="s">
        <v>149</v>
      </c>
      <c r="R431" s="15" t="s">
        <v>411</v>
      </c>
      <c r="S431" s="15" t="s">
        <v>412</v>
      </c>
      <c r="T431" s="15" t="s">
        <v>40</v>
      </c>
      <c r="U431" s="15" t="s">
        <v>40</v>
      </c>
      <c r="V431" s="15" t="s">
        <v>442</v>
      </c>
      <c r="W431" s="15" t="s">
        <v>122</v>
      </c>
      <c r="X431" s="15" t="s">
        <v>40</v>
      </c>
      <c r="Y431" s="15" t="s">
        <v>40</v>
      </c>
      <c r="Z431" s="15" t="s">
        <v>131</v>
      </c>
      <c r="AA431" s="15" t="s">
        <v>123</v>
      </c>
      <c r="AB431" s="15" t="s">
        <v>40</v>
      </c>
      <c r="AC431" s="15" t="s">
        <v>457</v>
      </c>
      <c r="AD431" s="15" t="s">
        <v>40</v>
      </c>
      <c r="AE431" s="15" t="s">
        <v>40</v>
      </c>
      <c r="AF431" s="15" t="s">
        <v>443</v>
      </c>
      <c r="AG431" s="15" t="s">
        <v>482</v>
      </c>
      <c r="AH431" s="15" t="s">
        <v>438</v>
      </c>
      <c r="AI431" s="15" t="s">
        <v>40</v>
      </c>
      <c r="AJ431" s="15" t="s">
        <v>483</v>
      </c>
      <c r="AK431" s="15" t="s">
        <v>124</v>
      </c>
      <c r="AL431" s="15" t="s">
        <v>166</v>
      </c>
      <c r="AM431" s="15" t="s">
        <v>125</v>
      </c>
      <c r="AN431" s="15" t="s">
        <v>40</v>
      </c>
      <c r="AO431" s="15" t="s">
        <v>126</v>
      </c>
      <c r="AP431" s="15" t="s">
        <v>40</v>
      </c>
      <c r="AQ431" s="15" t="s">
        <v>414</v>
      </c>
      <c r="AR431" s="15" t="s">
        <v>241</v>
      </c>
      <c r="AS431" s="15" t="s">
        <v>434</v>
      </c>
      <c r="AT431" s="15" t="s">
        <v>40</v>
      </c>
      <c r="AU431" s="15" t="s">
        <v>127</v>
      </c>
      <c r="AV431" s="15" t="s">
        <v>128</v>
      </c>
      <c r="AW431" s="15" t="s">
        <v>40</v>
      </c>
      <c r="AX431" s="16"/>
    </row>
    <row r="432" spans="1:50" ht="15.75" customHeight="1" x14ac:dyDescent="0.25">
      <c r="A432" s="14" t="s">
        <v>587</v>
      </c>
      <c r="B432" s="15" t="s">
        <v>40</v>
      </c>
      <c r="C432" s="15" t="s">
        <v>40</v>
      </c>
      <c r="D432" s="15" t="s">
        <v>40</v>
      </c>
      <c r="E432" s="15" t="s">
        <v>404</v>
      </c>
      <c r="F432" s="15" t="s">
        <v>480</v>
      </c>
      <c r="G432" s="15" t="s">
        <v>481</v>
      </c>
      <c r="H432" s="15" t="s">
        <v>405</v>
      </c>
      <c r="I432" s="15" t="s">
        <v>406</v>
      </c>
      <c r="J432" s="15" t="s">
        <v>40</v>
      </c>
      <c r="K432" s="15" t="s">
        <v>408</v>
      </c>
      <c r="L432" s="15" t="s">
        <v>361</v>
      </c>
      <c r="M432" s="15" t="s">
        <v>409</v>
      </c>
      <c r="N432" s="15" t="s">
        <v>40</v>
      </c>
      <c r="O432" s="15" t="s">
        <v>148</v>
      </c>
      <c r="P432" s="15" t="s">
        <v>121</v>
      </c>
      <c r="Q432" s="15" t="s">
        <v>149</v>
      </c>
      <c r="R432" s="15" t="s">
        <v>411</v>
      </c>
      <c r="S432" s="15" t="s">
        <v>412</v>
      </c>
      <c r="T432" s="15" t="s">
        <v>40</v>
      </c>
      <c r="U432" s="15" t="s">
        <v>40</v>
      </c>
      <c r="V432" s="15" t="s">
        <v>442</v>
      </c>
      <c r="W432" s="15" t="s">
        <v>122</v>
      </c>
      <c r="X432" s="15" t="s">
        <v>40</v>
      </c>
      <c r="Y432" s="15" t="s">
        <v>40</v>
      </c>
      <c r="Z432" s="15" t="s">
        <v>131</v>
      </c>
      <c r="AA432" s="15" t="s">
        <v>123</v>
      </c>
      <c r="AB432" s="15" t="s">
        <v>40</v>
      </c>
      <c r="AC432" s="15" t="s">
        <v>457</v>
      </c>
      <c r="AD432" s="15" t="s">
        <v>40</v>
      </c>
      <c r="AE432" s="15" t="s">
        <v>40</v>
      </c>
      <c r="AF432" s="15" t="s">
        <v>443</v>
      </c>
      <c r="AG432" s="15" t="s">
        <v>482</v>
      </c>
      <c r="AH432" s="15" t="s">
        <v>438</v>
      </c>
      <c r="AI432" s="15" t="s">
        <v>40</v>
      </c>
      <c r="AJ432" s="15" t="s">
        <v>483</v>
      </c>
      <c r="AK432" s="15" t="s">
        <v>124</v>
      </c>
      <c r="AL432" s="15" t="s">
        <v>166</v>
      </c>
      <c r="AM432" s="15" t="s">
        <v>125</v>
      </c>
      <c r="AN432" s="15" t="s">
        <v>40</v>
      </c>
      <c r="AO432" s="15" t="s">
        <v>126</v>
      </c>
      <c r="AP432" s="15" t="s">
        <v>40</v>
      </c>
      <c r="AQ432" s="15" t="s">
        <v>414</v>
      </c>
      <c r="AR432" s="15" t="s">
        <v>241</v>
      </c>
      <c r="AS432" s="15" t="s">
        <v>434</v>
      </c>
      <c r="AT432" s="15" t="s">
        <v>40</v>
      </c>
      <c r="AU432" s="15" t="s">
        <v>127</v>
      </c>
      <c r="AV432" s="15" t="s">
        <v>128</v>
      </c>
      <c r="AW432" s="15" t="s">
        <v>40</v>
      </c>
      <c r="AX432" s="16"/>
    </row>
    <row r="433" spans="1:50" ht="15.75" customHeight="1" x14ac:dyDescent="0.25">
      <c r="A433" s="14" t="s">
        <v>588</v>
      </c>
      <c r="B433" s="15" t="s">
        <v>40</v>
      </c>
      <c r="C433" s="15" t="s">
        <v>40</v>
      </c>
      <c r="D433" s="15" t="s">
        <v>40</v>
      </c>
      <c r="E433" s="15" t="s">
        <v>404</v>
      </c>
      <c r="F433" s="15" t="s">
        <v>480</v>
      </c>
      <c r="G433" s="15" t="s">
        <v>481</v>
      </c>
      <c r="H433" s="15" t="s">
        <v>405</v>
      </c>
      <c r="I433" s="15" t="s">
        <v>406</v>
      </c>
      <c r="J433" s="15" t="s">
        <v>40</v>
      </c>
      <c r="K433" s="15" t="s">
        <v>408</v>
      </c>
      <c r="L433" s="15" t="s">
        <v>361</v>
      </c>
      <c r="M433" s="15" t="s">
        <v>409</v>
      </c>
      <c r="N433" s="15" t="s">
        <v>40</v>
      </c>
      <c r="O433" s="15" t="s">
        <v>148</v>
      </c>
      <c r="P433" s="15" t="s">
        <v>121</v>
      </c>
      <c r="Q433" s="15" t="s">
        <v>149</v>
      </c>
      <c r="R433" s="15" t="s">
        <v>411</v>
      </c>
      <c r="S433" s="15" t="s">
        <v>412</v>
      </c>
      <c r="T433" s="15" t="s">
        <v>40</v>
      </c>
      <c r="U433" s="15" t="s">
        <v>40</v>
      </c>
      <c r="V433" s="15" t="s">
        <v>442</v>
      </c>
      <c r="W433" s="15" t="s">
        <v>122</v>
      </c>
      <c r="X433" s="15" t="s">
        <v>40</v>
      </c>
      <c r="Y433" s="15" t="s">
        <v>40</v>
      </c>
      <c r="Z433" s="15" t="s">
        <v>131</v>
      </c>
      <c r="AA433" s="15" t="s">
        <v>123</v>
      </c>
      <c r="AB433" s="15" t="s">
        <v>40</v>
      </c>
      <c r="AC433" s="15" t="s">
        <v>457</v>
      </c>
      <c r="AD433" s="15" t="s">
        <v>40</v>
      </c>
      <c r="AE433" s="15" t="s">
        <v>40</v>
      </c>
      <c r="AF433" s="15" t="s">
        <v>443</v>
      </c>
      <c r="AG433" s="15" t="s">
        <v>482</v>
      </c>
      <c r="AH433" s="15" t="s">
        <v>438</v>
      </c>
      <c r="AI433" s="15" t="s">
        <v>40</v>
      </c>
      <c r="AJ433" s="15" t="s">
        <v>483</v>
      </c>
      <c r="AK433" s="15" t="s">
        <v>124</v>
      </c>
      <c r="AL433" s="15" t="s">
        <v>166</v>
      </c>
      <c r="AM433" s="15" t="s">
        <v>125</v>
      </c>
      <c r="AN433" s="15" t="s">
        <v>40</v>
      </c>
      <c r="AO433" s="15" t="s">
        <v>126</v>
      </c>
      <c r="AP433" s="15" t="s">
        <v>40</v>
      </c>
      <c r="AQ433" s="15" t="s">
        <v>414</v>
      </c>
      <c r="AR433" s="15" t="s">
        <v>241</v>
      </c>
      <c r="AS433" s="15" t="s">
        <v>434</v>
      </c>
      <c r="AT433" s="15" t="s">
        <v>40</v>
      </c>
      <c r="AU433" s="15" t="s">
        <v>127</v>
      </c>
      <c r="AV433" s="15" t="s">
        <v>128</v>
      </c>
      <c r="AW433" s="15" t="s">
        <v>40</v>
      </c>
      <c r="AX433" s="16"/>
    </row>
    <row r="434" spans="1:50" ht="15.75" customHeight="1" x14ac:dyDescent="0.25">
      <c r="A434" s="14" t="s">
        <v>589</v>
      </c>
      <c r="B434" s="15" t="s">
        <v>40</v>
      </c>
      <c r="C434" s="15" t="s">
        <v>40</v>
      </c>
      <c r="D434" s="15" t="s">
        <v>40</v>
      </c>
      <c r="E434" s="15" t="s">
        <v>404</v>
      </c>
      <c r="F434" s="15" t="s">
        <v>480</v>
      </c>
      <c r="G434" s="15" t="s">
        <v>481</v>
      </c>
      <c r="H434" s="15" t="s">
        <v>405</v>
      </c>
      <c r="I434" s="15" t="s">
        <v>406</v>
      </c>
      <c r="J434" s="15" t="s">
        <v>40</v>
      </c>
      <c r="K434" s="15" t="s">
        <v>408</v>
      </c>
      <c r="L434" s="15" t="s">
        <v>361</v>
      </c>
      <c r="M434" s="15" t="s">
        <v>409</v>
      </c>
      <c r="N434" s="15" t="s">
        <v>40</v>
      </c>
      <c r="O434" s="15" t="s">
        <v>148</v>
      </c>
      <c r="P434" s="15" t="s">
        <v>121</v>
      </c>
      <c r="Q434" s="15" t="s">
        <v>149</v>
      </c>
      <c r="R434" s="15" t="s">
        <v>411</v>
      </c>
      <c r="S434" s="15" t="s">
        <v>412</v>
      </c>
      <c r="T434" s="15" t="s">
        <v>40</v>
      </c>
      <c r="U434" s="15" t="s">
        <v>40</v>
      </c>
      <c r="V434" s="15" t="s">
        <v>442</v>
      </c>
      <c r="W434" s="15" t="s">
        <v>122</v>
      </c>
      <c r="X434" s="15" t="s">
        <v>40</v>
      </c>
      <c r="Y434" s="15" t="s">
        <v>40</v>
      </c>
      <c r="Z434" s="15" t="s">
        <v>131</v>
      </c>
      <c r="AA434" s="15" t="s">
        <v>123</v>
      </c>
      <c r="AB434" s="15" t="s">
        <v>40</v>
      </c>
      <c r="AC434" s="15" t="s">
        <v>457</v>
      </c>
      <c r="AD434" s="15" t="s">
        <v>40</v>
      </c>
      <c r="AE434" s="15" t="s">
        <v>40</v>
      </c>
      <c r="AF434" s="15" t="s">
        <v>443</v>
      </c>
      <c r="AG434" s="15" t="s">
        <v>482</v>
      </c>
      <c r="AH434" s="15" t="s">
        <v>438</v>
      </c>
      <c r="AI434" s="15" t="s">
        <v>40</v>
      </c>
      <c r="AJ434" s="15" t="s">
        <v>483</v>
      </c>
      <c r="AK434" s="15" t="s">
        <v>124</v>
      </c>
      <c r="AL434" s="15" t="s">
        <v>166</v>
      </c>
      <c r="AM434" s="15" t="s">
        <v>125</v>
      </c>
      <c r="AN434" s="15" t="s">
        <v>40</v>
      </c>
      <c r="AO434" s="15" t="s">
        <v>126</v>
      </c>
      <c r="AP434" s="15" t="s">
        <v>40</v>
      </c>
      <c r="AQ434" s="15" t="s">
        <v>414</v>
      </c>
      <c r="AR434" s="15" t="s">
        <v>241</v>
      </c>
      <c r="AS434" s="15" t="s">
        <v>434</v>
      </c>
      <c r="AT434" s="15" t="s">
        <v>40</v>
      </c>
      <c r="AU434" s="15" t="s">
        <v>127</v>
      </c>
      <c r="AV434" s="15" t="s">
        <v>128</v>
      </c>
      <c r="AW434" s="15" t="s">
        <v>40</v>
      </c>
      <c r="AX434" s="16"/>
    </row>
    <row r="435" spans="1:50" ht="15.75" customHeight="1" x14ac:dyDescent="0.25">
      <c r="A435" s="14" t="s">
        <v>590</v>
      </c>
      <c r="B435" s="15" t="s">
        <v>40</v>
      </c>
      <c r="C435" s="15" t="s">
        <v>40</v>
      </c>
      <c r="D435" s="15" t="s">
        <v>40</v>
      </c>
      <c r="E435" s="15" t="s">
        <v>404</v>
      </c>
      <c r="F435" s="15" t="s">
        <v>480</v>
      </c>
      <c r="G435" s="15" t="s">
        <v>481</v>
      </c>
      <c r="H435" s="15" t="s">
        <v>405</v>
      </c>
      <c r="I435" s="15" t="s">
        <v>406</v>
      </c>
      <c r="J435" s="15" t="s">
        <v>40</v>
      </c>
      <c r="K435" s="15" t="s">
        <v>408</v>
      </c>
      <c r="L435" s="15" t="s">
        <v>361</v>
      </c>
      <c r="M435" s="15" t="s">
        <v>409</v>
      </c>
      <c r="N435" s="15" t="s">
        <v>40</v>
      </c>
      <c r="O435" s="15" t="s">
        <v>148</v>
      </c>
      <c r="P435" s="15" t="s">
        <v>121</v>
      </c>
      <c r="Q435" s="15" t="s">
        <v>149</v>
      </c>
      <c r="R435" s="15" t="s">
        <v>411</v>
      </c>
      <c r="S435" s="15" t="s">
        <v>412</v>
      </c>
      <c r="T435" s="15" t="s">
        <v>40</v>
      </c>
      <c r="U435" s="15" t="s">
        <v>40</v>
      </c>
      <c r="V435" s="15" t="s">
        <v>442</v>
      </c>
      <c r="W435" s="15" t="s">
        <v>122</v>
      </c>
      <c r="X435" s="15" t="s">
        <v>40</v>
      </c>
      <c r="Y435" s="15" t="s">
        <v>40</v>
      </c>
      <c r="Z435" s="15" t="s">
        <v>131</v>
      </c>
      <c r="AA435" s="15" t="s">
        <v>123</v>
      </c>
      <c r="AB435" s="15" t="s">
        <v>40</v>
      </c>
      <c r="AC435" s="15" t="s">
        <v>457</v>
      </c>
      <c r="AD435" s="15" t="s">
        <v>40</v>
      </c>
      <c r="AE435" s="15" t="s">
        <v>40</v>
      </c>
      <c r="AF435" s="15" t="s">
        <v>443</v>
      </c>
      <c r="AG435" s="15" t="s">
        <v>482</v>
      </c>
      <c r="AH435" s="15" t="s">
        <v>438</v>
      </c>
      <c r="AI435" s="15" t="s">
        <v>40</v>
      </c>
      <c r="AJ435" s="15" t="s">
        <v>483</v>
      </c>
      <c r="AK435" s="15" t="s">
        <v>124</v>
      </c>
      <c r="AL435" s="15" t="s">
        <v>166</v>
      </c>
      <c r="AM435" s="15" t="s">
        <v>125</v>
      </c>
      <c r="AN435" s="15" t="s">
        <v>40</v>
      </c>
      <c r="AO435" s="15" t="s">
        <v>126</v>
      </c>
      <c r="AP435" s="15" t="s">
        <v>40</v>
      </c>
      <c r="AQ435" s="15" t="s">
        <v>414</v>
      </c>
      <c r="AR435" s="15" t="s">
        <v>241</v>
      </c>
      <c r="AS435" s="15" t="s">
        <v>434</v>
      </c>
      <c r="AT435" s="15" t="s">
        <v>40</v>
      </c>
      <c r="AU435" s="15" t="s">
        <v>127</v>
      </c>
      <c r="AV435" s="15" t="s">
        <v>128</v>
      </c>
      <c r="AW435" s="15" t="s">
        <v>40</v>
      </c>
      <c r="AX435" s="16"/>
    </row>
    <row r="436" spans="1:50" ht="15.75" customHeight="1" x14ac:dyDescent="0.25">
      <c r="A436" s="14" t="s">
        <v>591</v>
      </c>
      <c r="B436" s="15" t="s">
        <v>40</v>
      </c>
      <c r="C436" s="15" t="s">
        <v>40</v>
      </c>
      <c r="D436" s="15" t="s">
        <v>40</v>
      </c>
      <c r="E436" s="15" t="s">
        <v>404</v>
      </c>
      <c r="F436" s="15" t="s">
        <v>480</v>
      </c>
      <c r="G436" s="15" t="s">
        <v>481</v>
      </c>
      <c r="H436" s="15" t="s">
        <v>405</v>
      </c>
      <c r="I436" s="15" t="s">
        <v>406</v>
      </c>
      <c r="J436" s="15" t="s">
        <v>40</v>
      </c>
      <c r="K436" s="15" t="s">
        <v>408</v>
      </c>
      <c r="L436" s="15" t="s">
        <v>361</v>
      </c>
      <c r="M436" s="15" t="s">
        <v>409</v>
      </c>
      <c r="N436" s="15" t="s">
        <v>40</v>
      </c>
      <c r="O436" s="15" t="s">
        <v>148</v>
      </c>
      <c r="P436" s="15" t="s">
        <v>121</v>
      </c>
      <c r="Q436" s="15" t="s">
        <v>149</v>
      </c>
      <c r="R436" s="15" t="s">
        <v>411</v>
      </c>
      <c r="S436" s="15" t="s">
        <v>412</v>
      </c>
      <c r="T436" s="15" t="s">
        <v>40</v>
      </c>
      <c r="U436" s="15" t="s">
        <v>40</v>
      </c>
      <c r="V436" s="15" t="s">
        <v>442</v>
      </c>
      <c r="W436" s="15" t="s">
        <v>122</v>
      </c>
      <c r="X436" s="15" t="s">
        <v>40</v>
      </c>
      <c r="Y436" s="15" t="s">
        <v>40</v>
      </c>
      <c r="Z436" s="15" t="s">
        <v>131</v>
      </c>
      <c r="AA436" s="15" t="s">
        <v>123</v>
      </c>
      <c r="AB436" s="15" t="s">
        <v>40</v>
      </c>
      <c r="AC436" s="15" t="s">
        <v>457</v>
      </c>
      <c r="AD436" s="15" t="s">
        <v>40</v>
      </c>
      <c r="AE436" s="15" t="s">
        <v>40</v>
      </c>
      <c r="AF436" s="15" t="s">
        <v>443</v>
      </c>
      <c r="AG436" s="15" t="s">
        <v>482</v>
      </c>
      <c r="AH436" s="15" t="s">
        <v>438</v>
      </c>
      <c r="AI436" s="15" t="s">
        <v>40</v>
      </c>
      <c r="AJ436" s="15" t="s">
        <v>483</v>
      </c>
      <c r="AK436" s="15" t="s">
        <v>124</v>
      </c>
      <c r="AL436" s="15" t="s">
        <v>166</v>
      </c>
      <c r="AM436" s="15" t="s">
        <v>125</v>
      </c>
      <c r="AN436" s="15" t="s">
        <v>40</v>
      </c>
      <c r="AO436" s="15" t="s">
        <v>126</v>
      </c>
      <c r="AP436" s="15" t="s">
        <v>40</v>
      </c>
      <c r="AQ436" s="15" t="s">
        <v>414</v>
      </c>
      <c r="AR436" s="15" t="s">
        <v>241</v>
      </c>
      <c r="AS436" s="15" t="s">
        <v>434</v>
      </c>
      <c r="AT436" s="15" t="s">
        <v>40</v>
      </c>
      <c r="AU436" s="15" t="s">
        <v>127</v>
      </c>
      <c r="AV436" s="15" t="s">
        <v>128</v>
      </c>
      <c r="AW436" s="15" t="s">
        <v>40</v>
      </c>
      <c r="AX436" s="16"/>
    </row>
    <row r="437" spans="1:50" ht="15.75" customHeight="1" x14ac:dyDescent="0.25">
      <c r="A437" s="14" t="s">
        <v>592</v>
      </c>
      <c r="B437" s="15" t="s">
        <v>40</v>
      </c>
      <c r="C437" s="15" t="s">
        <v>40</v>
      </c>
      <c r="D437" s="15" t="s">
        <v>40</v>
      </c>
      <c r="E437" s="15" t="s">
        <v>404</v>
      </c>
      <c r="F437" s="15" t="s">
        <v>480</v>
      </c>
      <c r="G437" s="15" t="s">
        <v>481</v>
      </c>
      <c r="H437" s="15" t="s">
        <v>405</v>
      </c>
      <c r="I437" s="15" t="s">
        <v>406</v>
      </c>
      <c r="J437" s="15" t="s">
        <v>40</v>
      </c>
      <c r="K437" s="15" t="s">
        <v>408</v>
      </c>
      <c r="L437" s="15" t="s">
        <v>361</v>
      </c>
      <c r="M437" s="15" t="s">
        <v>409</v>
      </c>
      <c r="N437" s="15" t="s">
        <v>40</v>
      </c>
      <c r="O437" s="15" t="s">
        <v>148</v>
      </c>
      <c r="P437" s="15" t="s">
        <v>121</v>
      </c>
      <c r="Q437" s="15" t="s">
        <v>149</v>
      </c>
      <c r="R437" s="15" t="s">
        <v>411</v>
      </c>
      <c r="S437" s="15" t="s">
        <v>412</v>
      </c>
      <c r="T437" s="15" t="s">
        <v>40</v>
      </c>
      <c r="U437" s="15" t="s">
        <v>40</v>
      </c>
      <c r="V437" s="15" t="s">
        <v>442</v>
      </c>
      <c r="W437" s="15" t="s">
        <v>122</v>
      </c>
      <c r="X437" s="15" t="s">
        <v>40</v>
      </c>
      <c r="Y437" s="15" t="s">
        <v>40</v>
      </c>
      <c r="Z437" s="15" t="s">
        <v>131</v>
      </c>
      <c r="AA437" s="15" t="s">
        <v>123</v>
      </c>
      <c r="AB437" s="15" t="s">
        <v>40</v>
      </c>
      <c r="AC437" s="15" t="s">
        <v>457</v>
      </c>
      <c r="AD437" s="15" t="s">
        <v>40</v>
      </c>
      <c r="AE437" s="15" t="s">
        <v>40</v>
      </c>
      <c r="AF437" s="15" t="s">
        <v>443</v>
      </c>
      <c r="AG437" s="15" t="s">
        <v>482</v>
      </c>
      <c r="AH437" s="15" t="s">
        <v>438</v>
      </c>
      <c r="AI437" s="15" t="s">
        <v>40</v>
      </c>
      <c r="AJ437" s="15" t="s">
        <v>483</v>
      </c>
      <c r="AK437" s="15" t="s">
        <v>124</v>
      </c>
      <c r="AL437" s="15" t="s">
        <v>166</v>
      </c>
      <c r="AM437" s="15" t="s">
        <v>125</v>
      </c>
      <c r="AN437" s="15" t="s">
        <v>40</v>
      </c>
      <c r="AO437" s="15" t="s">
        <v>126</v>
      </c>
      <c r="AP437" s="15" t="s">
        <v>40</v>
      </c>
      <c r="AQ437" s="15" t="s">
        <v>414</v>
      </c>
      <c r="AR437" s="15" t="s">
        <v>241</v>
      </c>
      <c r="AS437" s="15" t="s">
        <v>434</v>
      </c>
      <c r="AT437" s="15" t="s">
        <v>40</v>
      </c>
      <c r="AU437" s="15" t="s">
        <v>127</v>
      </c>
      <c r="AV437" s="15" t="s">
        <v>128</v>
      </c>
      <c r="AW437" s="15" t="s">
        <v>40</v>
      </c>
      <c r="AX437" s="16"/>
    </row>
    <row r="438" spans="1:50" ht="15.75" customHeight="1" x14ac:dyDescent="0.25">
      <c r="A438" s="14" t="s">
        <v>593</v>
      </c>
      <c r="B438" s="15" t="s">
        <v>40</v>
      </c>
      <c r="C438" s="15" t="s">
        <v>40</v>
      </c>
      <c r="D438" s="15" t="s">
        <v>40</v>
      </c>
      <c r="E438" s="15" t="s">
        <v>404</v>
      </c>
      <c r="F438" s="15" t="s">
        <v>480</v>
      </c>
      <c r="G438" s="15" t="s">
        <v>481</v>
      </c>
      <c r="H438" s="15" t="s">
        <v>405</v>
      </c>
      <c r="I438" s="15" t="s">
        <v>406</v>
      </c>
      <c r="J438" s="15" t="s">
        <v>40</v>
      </c>
      <c r="K438" s="15" t="s">
        <v>408</v>
      </c>
      <c r="L438" s="15" t="s">
        <v>361</v>
      </c>
      <c r="M438" s="15" t="s">
        <v>409</v>
      </c>
      <c r="N438" s="15" t="s">
        <v>40</v>
      </c>
      <c r="O438" s="15" t="s">
        <v>148</v>
      </c>
      <c r="P438" s="15" t="s">
        <v>121</v>
      </c>
      <c r="Q438" s="15" t="s">
        <v>149</v>
      </c>
      <c r="R438" s="15" t="s">
        <v>411</v>
      </c>
      <c r="S438" s="15" t="s">
        <v>412</v>
      </c>
      <c r="T438" s="15" t="s">
        <v>40</v>
      </c>
      <c r="U438" s="15" t="s">
        <v>40</v>
      </c>
      <c r="V438" s="15" t="s">
        <v>442</v>
      </c>
      <c r="W438" s="15" t="s">
        <v>122</v>
      </c>
      <c r="X438" s="15" t="s">
        <v>40</v>
      </c>
      <c r="Y438" s="15" t="s">
        <v>40</v>
      </c>
      <c r="Z438" s="15" t="s">
        <v>131</v>
      </c>
      <c r="AA438" s="15" t="s">
        <v>123</v>
      </c>
      <c r="AB438" s="15" t="s">
        <v>40</v>
      </c>
      <c r="AC438" s="15" t="s">
        <v>457</v>
      </c>
      <c r="AD438" s="15" t="s">
        <v>40</v>
      </c>
      <c r="AE438" s="15" t="s">
        <v>40</v>
      </c>
      <c r="AF438" s="15" t="s">
        <v>443</v>
      </c>
      <c r="AG438" s="15" t="s">
        <v>482</v>
      </c>
      <c r="AH438" s="15" t="s">
        <v>438</v>
      </c>
      <c r="AI438" s="15" t="s">
        <v>40</v>
      </c>
      <c r="AJ438" s="15" t="s">
        <v>483</v>
      </c>
      <c r="AK438" s="15" t="s">
        <v>124</v>
      </c>
      <c r="AL438" s="15" t="s">
        <v>166</v>
      </c>
      <c r="AM438" s="15" t="s">
        <v>125</v>
      </c>
      <c r="AN438" s="15" t="s">
        <v>40</v>
      </c>
      <c r="AO438" s="15" t="s">
        <v>126</v>
      </c>
      <c r="AP438" s="15" t="s">
        <v>40</v>
      </c>
      <c r="AQ438" s="15" t="s">
        <v>414</v>
      </c>
      <c r="AR438" s="15" t="s">
        <v>241</v>
      </c>
      <c r="AS438" s="15" t="s">
        <v>434</v>
      </c>
      <c r="AT438" s="15" t="s">
        <v>40</v>
      </c>
      <c r="AU438" s="15" t="s">
        <v>127</v>
      </c>
      <c r="AV438" s="15" t="s">
        <v>128</v>
      </c>
      <c r="AW438" s="15" t="s">
        <v>40</v>
      </c>
      <c r="AX438" s="16"/>
    </row>
    <row r="439" spans="1:50" ht="15.75" customHeight="1" x14ac:dyDescent="0.25">
      <c r="A439" s="14" t="s">
        <v>594</v>
      </c>
      <c r="B439" s="15" t="s">
        <v>40</v>
      </c>
      <c r="C439" s="15" t="s">
        <v>40</v>
      </c>
      <c r="D439" s="15" t="s">
        <v>40</v>
      </c>
      <c r="E439" s="15" t="s">
        <v>404</v>
      </c>
      <c r="F439" s="15" t="s">
        <v>480</v>
      </c>
      <c r="G439" s="15" t="s">
        <v>481</v>
      </c>
      <c r="H439" s="15" t="s">
        <v>405</v>
      </c>
      <c r="I439" s="15" t="s">
        <v>406</v>
      </c>
      <c r="J439" s="15" t="s">
        <v>40</v>
      </c>
      <c r="K439" s="15" t="s">
        <v>408</v>
      </c>
      <c r="L439" s="15" t="s">
        <v>361</v>
      </c>
      <c r="M439" s="15" t="s">
        <v>409</v>
      </c>
      <c r="N439" s="15" t="s">
        <v>40</v>
      </c>
      <c r="O439" s="15" t="s">
        <v>148</v>
      </c>
      <c r="P439" s="15" t="s">
        <v>121</v>
      </c>
      <c r="Q439" s="15" t="s">
        <v>149</v>
      </c>
      <c r="R439" s="15" t="s">
        <v>411</v>
      </c>
      <c r="S439" s="15" t="s">
        <v>412</v>
      </c>
      <c r="T439" s="15" t="s">
        <v>40</v>
      </c>
      <c r="U439" s="15" t="s">
        <v>40</v>
      </c>
      <c r="V439" s="15" t="s">
        <v>442</v>
      </c>
      <c r="W439" s="15" t="s">
        <v>122</v>
      </c>
      <c r="X439" s="15" t="s">
        <v>40</v>
      </c>
      <c r="Y439" s="15" t="s">
        <v>40</v>
      </c>
      <c r="Z439" s="15" t="s">
        <v>131</v>
      </c>
      <c r="AA439" s="15" t="s">
        <v>123</v>
      </c>
      <c r="AB439" s="15" t="s">
        <v>40</v>
      </c>
      <c r="AC439" s="15" t="s">
        <v>457</v>
      </c>
      <c r="AD439" s="15" t="s">
        <v>40</v>
      </c>
      <c r="AE439" s="15" t="s">
        <v>40</v>
      </c>
      <c r="AF439" s="15" t="s">
        <v>443</v>
      </c>
      <c r="AG439" s="15" t="s">
        <v>482</v>
      </c>
      <c r="AH439" s="15" t="s">
        <v>438</v>
      </c>
      <c r="AI439" s="15" t="s">
        <v>40</v>
      </c>
      <c r="AJ439" s="15" t="s">
        <v>483</v>
      </c>
      <c r="AK439" s="15" t="s">
        <v>124</v>
      </c>
      <c r="AL439" s="15" t="s">
        <v>166</v>
      </c>
      <c r="AM439" s="15" t="s">
        <v>125</v>
      </c>
      <c r="AN439" s="15" t="s">
        <v>40</v>
      </c>
      <c r="AO439" s="15" t="s">
        <v>126</v>
      </c>
      <c r="AP439" s="15" t="s">
        <v>40</v>
      </c>
      <c r="AQ439" s="15" t="s">
        <v>414</v>
      </c>
      <c r="AR439" s="15" t="s">
        <v>241</v>
      </c>
      <c r="AS439" s="15" t="s">
        <v>434</v>
      </c>
      <c r="AT439" s="15" t="s">
        <v>40</v>
      </c>
      <c r="AU439" s="15" t="s">
        <v>127</v>
      </c>
      <c r="AV439" s="15" t="s">
        <v>128</v>
      </c>
      <c r="AW439" s="15" t="s">
        <v>40</v>
      </c>
      <c r="AX439" s="16"/>
    </row>
    <row r="440" spans="1:50" ht="15.75" customHeight="1" x14ac:dyDescent="0.25">
      <c r="A440" s="14" t="s">
        <v>595</v>
      </c>
      <c r="B440" s="15" t="s">
        <v>40</v>
      </c>
      <c r="C440" s="15" t="s">
        <v>40</v>
      </c>
      <c r="D440" s="15" t="s">
        <v>40</v>
      </c>
      <c r="E440" s="15" t="s">
        <v>404</v>
      </c>
      <c r="F440" s="15" t="s">
        <v>480</v>
      </c>
      <c r="G440" s="15" t="s">
        <v>481</v>
      </c>
      <c r="H440" s="15" t="s">
        <v>405</v>
      </c>
      <c r="I440" s="15" t="s">
        <v>406</v>
      </c>
      <c r="J440" s="15" t="s">
        <v>40</v>
      </c>
      <c r="K440" s="15" t="s">
        <v>408</v>
      </c>
      <c r="L440" s="15" t="s">
        <v>361</v>
      </c>
      <c r="M440" s="15" t="s">
        <v>409</v>
      </c>
      <c r="N440" s="15" t="s">
        <v>40</v>
      </c>
      <c r="O440" s="15" t="s">
        <v>148</v>
      </c>
      <c r="P440" s="15" t="s">
        <v>121</v>
      </c>
      <c r="Q440" s="15" t="s">
        <v>149</v>
      </c>
      <c r="R440" s="15" t="s">
        <v>411</v>
      </c>
      <c r="S440" s="15" t="s">
        <v>412</v>
      </c>
      <c r="T440" s="15" t="s">
        <v>40</v>
      </c>
      <c r="U440" s="15" t="s">
        <v>40</v>
      </c>
      <c r="V440" s="15" t="s">
        <v>442</v>
      </c>
      <c r="W440" s="15" t="s">
        <v>122</v>
      </c>
      <c r="X440" s="15" t="s">
        <v>40</v>
      </c>
      <c r="Y440" s="15" t="s">
        <v>40</v>
      </c>
      <c r="Z440" s="15" t="s">
        <v>131</v>
      </c>
      <c r="AA440" s="15" t="s">
        <v>123</v>
      </c>
      <c r="AB440" s="15" t="s">
        <v>40</v>
      </c>
      <c r="AC440" s="15" t="s">
        <v>457</v>
      </c>
      <c r="AD440" s="15" t="s">
        <v>40</v>
      </c>
      <c r="AE440" s="15" t="s">
        <v>40</v>
      </c>
      <c r="AF440" s="15" t="s">
        <v>443</v>
      </c>
      <c r="AG440" s="15" t="s">
        <v>482</v>
      </c>
      <c r="AH440" s="15" t="s">
        <v>438</v>
      </c>
      <c r="AI440" s="15" t="s">
        <v>40</v>
      </c>
      <c r="AJ440" s="15" t="s">
        <v>483</v>
      </c>
      <c r="AK440" s="15" t="s">
        <v>124</v>
      </c>
      <c r="AL440" s="15" t="s">
        <v>166</v>
      </c>
      <c r="AM440" s="15" t="s">
        <v>125</v>
      </c>
      <c r="AN440" s="15" t="s">
        <v>40</v>
      </c>
      <c r="AO440" s="15" t="s">
        <v>126</v>
      </c>
      <c r="AP440" s="15" t="s">
        <v>40</v>
      </c>
      <c r="AQ440" s="15" t="s">
        <v>414</v>
      </c>
      <c r="AR440" s="15" t="s">
        <v>241</v>
      </c>
      <c r="AS440" s="15" t="s">
        <v>434</v>
      </c>
      <c r="AT440" s="15" t="s">
        <v>40</v>
      </c>
      <c r="AU440" s="15" t="s">
        <v>127</v>
      </c>
      <c r="AV440" s="15" t="s">
        <v>128</v>
      </c>
      <c r="AW440" s="15" t="s">
        <v>40</v>
      </c>
      <c r="AX440" s="16"/>
    </row>
    <row r="441" spans="1:50" ht="15.75" customHeight="1" x14ac:dyDescent="0.25">
      <c r="A441" s="14" t="s">
        <v>596</v>
      </c>
      <c r="B441" s="15" t="s">
        <v>40</v>
      </c>
      <c r="C441" s="15" t="s">
        <v>40</v>
      </c>
      <c r="D441" s="15" t="s">
        <v>40</v>
      </c>
      <c r="E441" s="15" t="s">
        <v>404</v>
      </c>
      <c r="F441" s="15" t="s">
        <v>480</v>
      </c>
      <c r="G441" s="15" t="s">
        <v>481</v>
      </c>
      <c r="H441" s="15" t="s">
        <v>405</v>
      </c>
      <c r="I441" s="15" t="s">
        <v>406</v>
      </c>
      <c r="J441" s="15" t="s">
        <v>40</v>
      </c>
      <c r="K441" s="15" t="s">
        <v>408</v>
      </c>
      <c r="L441" s="15" t="s">
        <v>361</v>
      </c>
      <c r="M441" s="15" t="s">
        <v>409</v>
      </c>
      <c r="N441" s="15" t="s">
        <v>40</v>
      </c>
      <c r="O441" s="15" t="s">
        <v>148</v>
      </c>
      <c r="P441" s="15" t="s">
        <v>121</v>
      </c>
      <c r="Q441" s="15" t="s">
        <v>149</v>
      </c>
      <c r="R441" s="15" t="s">
        <v>411</v>
      </c>
      <c r="S441" s="15" t="s">
        <v>412</v>
      </c>
      <c r="T441" s="15" t="s">
        <v>40</v>
      </c>
      <c r="U441" s="15" t="s">
        <v>40</v>
      </c>
      <c r="V441" s="15" t="s">
        <v>442</v>
      </c>
      <c r="W441" s="15" t="s">
        <v>122</v>
      </c>
      <c r="X441" s="15" t="s">
        <v>40</v>
      </c>
      <c r="Y441" s="15" t="s">
        <v>40</v>
      </c>
      <c r="Z441" s="15" t="s">
        <v>131</v>
      </c>
      <c r="AA441" s="15" t="s">
        <v>123</v>
      </c>
      <c r="AB441" s="15" t="s">
        <v>40</v>
      </c>
      <c r="AC441" s="15" t="s">
        <v>457</v>
      </c>
      <c r="AD441" s="15" t="s">
        <v>40</v>
      </c>
      <c r="AE441" s="15" t="s">
        <v>40</v>
      </c>
      <c r="AF441" s="15" t="s">
        <v>443</v>
      </c>
      <c r="AG441" s="15" t="s">
        <v>482</v>
      </c>
      <c r="AH441" s="15" t="s">
        <v>438</v>
      </c>
      <c r="AI441" s="15" t="s">
        <v>40</v>
      </c>
      <c r="AJ441" s="15" t="s">
        <v>483</v>
      </c>
      <c r="AK441" s="15" t="s">
        <v>124</v>
      </c>
      <c r="AL441" s="15" t="s">
        <v>166</v>
      </c>
      <c r="AM441" s="15" t="s">
        <v>125</v>
      </c>
      <c r="AN441" s="15" t="s">
        <v>40</v>
      </c>
      <c r="AO441" s="15" t="s">
        <v>126</v>
      </c>
      <c r="AP441" s="15" t="s">
        <v>40</v>
      </c>
      <c r="AQ441" s="15" t="s">
        <v>414</v>
      </c>
      <c r="AR441" s="15" t="s">
        <v>241</v>
      </c>
      <c r="AS441" s="15" t="s">
        <v>434</v>
      </c>
      <c r="AT441" s="15" t="s">
        <v>40</v>
      </c>
      <c r="AU441" s="15" t="s">
        <v>127</v>
      </c>
      <c r="AV441" s="15" t="s">
        <v>128</v>
      </c>
      <c r="AW441" s="15" t="s">
        <v>40</v>
      </c>
      <c r="AX441" s="16"/>
    </row>
    <row r="442" spans="1:50" ht="15.75" customHeight="1" x14ac:dyDescent="0.25">
      <c r="A442" s="14" t="s">
        <v>597</v>
      </c>
      <c r="B442" s="15" t="s">
        <v>40</v>
      </c>
      <c r="C442" s="15" t="s">
        <v>40</v>
      </c>
      <c r="D442" s="15" t="s">
        <v>40</v>
      </c>
      <c r="E442" s="15" t="s">
        <v>404</v>
      </c>
      <c r="F442" s="15" t="s">
        <v>480</v>
      </c>
      <c r="G442" s="15" t="s">
        <v>481</v>
      </c>
      <c r="H442" s="15" t="s">
        <v>405</v>
      </c>
      <c r="I442" s="15" t="s">
        <v>406</v>
      </c>
      <c r="J442" s="15" t="s">
        <v>40</v>
      </c>
      <c r="K442" s="15" t="s">
        <v>408</v>
      </c>
      <c r="L442" s="15" t="s">
        <v>361</v>
      </c>
      <c r="M442" s="15" t="s">
        <v>409</v>
      </c>
      <c r="N442" s="15" t="s">
        <v>40</v>
      </c>
      <c r="O442" s="15" t="s">
        <v>148</v>
      </c>
      <c r="P442" s="15" t="s">
        <v>121</v>
      </c>
      <c r="Q442" s="15" t="s">
        <v>149</v>
      </c>
      <c r="R442" s="15" t="s">
        <v>411</v>
      </c>
      <c r="S442" s="15" t="s">
        <v>412</v>
      </c>
      <c r="T442" s="15" t="s">
        <v>40</v>
      </c>
      <c r="U442" s="15" t="s">
        <v>40</v>
      </c>
      <c r="V442" s="15" t="s">
        <v>442</v>
      </c>
      <c r="W442" s="15" t="s">
        <v>122</v>
      </c>
      <c r="X442" s="15" t="s">
        <v>40</v>
      </c>
      <c r="Y442" s="15" t="s">
        <v>40</v>
      </c>
      <c r="Z442" s="15" t="s">
        <v>131</v>
      </c>
      <c r="AA442" s="15" t="s">
        <v>123</v>
      </c>
      <c r="AB442" s="15" t="s">
        <v>40</v>
      </c>
      <c r="AC442" s="15" t="s">
        <v>457</v>
      </c>
      <c r="AD442" s="15" t="s">
        <v>40</v>
      </c>
      <c r="AE442" s="15" t="s">
        <v>40</v>
      </c>
      <c r="AF442" s="15" t="s">
        <v>443</v>
      </c>
      <c r="AG442" s="15" t="s">
        <v>482</v>
      </c>
      <c r="AH442" s="15" t="s">
        <v>438</v>
      </c>
      <c r="AI442" s="15" t="s">
        <v>40</v>
      </c>
      <c r="AJ442" s="15" t="s">
        <v>483</v>
      </c>
      <c r="AK442" s="15" t="s">
        <v>124</v>
      </c>
      <c r="AL442" s="15" t="s">
        <v>166</v>
      </c>
      <c r="AM442" s="15" t="s">
        <v>125</v>
      </c>
      <c r="AN442" s="15" t="s">
        <v>40</v>
      </c>
      <c r="AO442" s="15" t="s">
        <v>126</v>
      </c>
      <c r="AP442" s="15" t="s">
        <v>40</v>
      </c>
      <c r="AQ442" s="15" t="s">
        <v>414</v>
      </c>
      <c r="AR442" s="15" t="s">
        <v>241</v>
      </c>
      <c r="AS442" s="15" t="s">
        <v>434</v>
      </c>
      <c r="AT442" s="15" t="s">
        <v>40</v>
      </c>
      <c r="AU442" s="15" t="s">
        <v>127</v>
      </c>
      <c r="AV442" s="15" t="s">
        <v>128</v>
      </c>
      <c r="AW442" s="15" t="s">
        <v>40</v>
      </c>
      <c r="AX442" s="16"/>
    </row>
    <row r="443" spans="1:50" ht="15.75" customHeight="1" x14ac:dyDescent="0.25">
      <c r="A443" s="14" t="s">
        <v>598</v>
      </c>
      <c r="B443" s="15" t="s">
        <v>40</v>
      </c>
      <c r="C443" s="15" t="s">
        <v>40</v>
      </c>
      <c r="D443" s="15" t="s">
        <v>40</v>
      </c>
      <c r="E443" s="15" t="s">
        <v>404</v>
      </c>
      <c r="F443" s="15" t="s">
        <v>480</v>
      </c>
      <c r="G443" s="15" t="s">
        <v>481</v>
      </c>
      <c r="H443" s="15" t="s">
        <v>405</v>
      </c>
      <c r="I443" s="15" t="s">
        <v>406</v>
      </c>
      <c r="J443" s="15" t="s">
        <v>40</v>
      </c>
      <c r="K443" s="15" t="s">
        <v>408</v>
      </c>
      <c r="L443" s="15" t="s">
        <v>361</v>
      </c>
      <c r="M443" s="15" t="s">
        <v>409</v>
      </c>
      <c r="N443" s="15" t="s">
        <v>40</v>
      </c>
      <c r="O443" s="15" t="s">
        <v>148</v>
      </c>
      <c r="P443" s="15" t="s">
        <v>121</v>
      </c>
      <c r="Q443" s="15" t="s">
        <v>149</v>
      </c>
      <c r="R443" s="15" t="s">
        <v>411</v>
      </c>
      <c r="S443" s="15" t="s">
        <v>412</v>
      </c>
      <c r="T443" s="15" t="s">
        <v>40</v>
      </c>
      <c r="U443" s="15" t="s">
        <v>40</v>
      </c>
      <c r="V443" s="15" t="s">
        <v>442</v>
      </c>
      <c r="W443" s="15" t="s">
        <v>122</v>
      </c>
      <c r="X443" s="15" t="s">
        <v>40</v>
      </c>
      <c r="Y443" s="15" t="s">
        <v>40</v>
      </c>
      <c r="Z443" s="15" t="s">
        <v>131</v>
      </c>
      <c r="AA443" s="15" t="s">
        <v>123</v>
      </c>
      <c r="AB443" s="15" t="s">
        <v>40</v>
      </c>
      <c r="AC443" s="15" t="s">
        <v>457</v>
      </c>
      <c r="AD443" s="15" t="s">
        <v>40</v>
      </c>
      <c r="AE443" s="15" t="s">
        <v>40</v>
      </c>
      <c r="AF443" s="15" t="s">
        <v>443</v>
      </c>
      <c r="AG443" s="15" t="s">
        <v>482</v>
      </c>
      <c r="AH443" s="15" t="s">
        <v>438</v>
      </c>
      <c r="AI443" s="15" t="s">
        <v>40</v>
      </c>
      <c r="AJ443" s="15" t="s">
        <v>483</v>
      </c>
      <c r="AK443" s="15" t="s">
        <v>124</v>
      </c>
      <c r="AL443" s="15" t="s">
        <v>166</v>
      </c>
      <c r="AM443" s="15" t="s">
        <v>125</v>
      </c>
      <c r="AN443" s="15" t="s">
        <v>40</v>
      </c>
      <c r="AO443" s="15" t="s">
        <v>126</v>
      </c>
      <c r="AP443" s="15" t="s">
        <v>40</v>
      </c>
      <c r="AQ443" s="15" t="s">
        <v>414</v>
      </c>
      <c r="AR443" s="15" t="s">
        <v>241</v>
      </c>
      <c r="AS443" s="15" t="s">
        <v>434</v>
      </c>
      <c r="AT443" s="15" t="s">
        <v>40</v>
      </c>
      <c r="AU443" s="15" t="s">
        <v>127</v>
      </c>
      <c r="AV443" s="15" t="s">
        <v>128</v>
      </c>
      <c r="AW443" s="15" t="s">
        <v>40</v>
      </c>
      <c r="AX443" s="16"/>
    </row>
    <row r="444" spans="1:50" ht="15.75" customHeight="1" x14ac:dyDescent="0.25">
      <c r="A444" s="14" t="s">
        <v>599</v>
      </c>
      <c r="B444" s="15" t="s">
        <v>40</v>
      </c>
      <c r="C444" s="15" t="s">
        <v>40</v>
      </c>
      <c r="D444" s="15" t="s">
        <v>40</v>
      </c>
      <c r="E444" s="15" t="s">
        <v>404</v>
      </c>
      <c r="F444" s="15" t="s">
        <v>480</v>
      </c>
      <c r="G444" s="15" t="s">
        <v>481</v>
      </c>
      <c r="H444" s="15" t="s">
        <v>405</v>
      </c>
      <c r="I444" s="15" t="s">
        <v>406</v>
      </c>
      <c r="J444" s="15" t="s">
        <v>40</v>
      </c>
      <c r="K444" s="15" t="s">
        <v>408</v>
      </c>
      <c r="L444" s="15" t="s">
        <v>361</v>
      </c>
      <c r="M444" s="15" t="s">
        <v>409</v>
      </c>
      <c r="N444" s="15" t="s">
        <v>40</v>
      </c>
      <c r="O444" s="15" t="s">
        <v>148</v>
      </c>
      <c r="P444" s="15" t="s">
        <v>121</v>
      </c>
      <c r="Q444" s="15" t="s">
        <v>149</v>
      </c>
      <c r="R444" s="15" t="s">
        <v>411</v>
      </c>
      <c r="S444" s="15" t="s">
        <v>412</v>
      </c>
      <c r="T444" s="15" t="s">
        <v>40</v>
      </c>
      <c r="U444" s="15" t="s">
        <v>40</v>
      </c>
      <c r="V444" s="15" t="s">
        <v>442</v>
      </c>
      <c r="W444" s="15" t="s">
        <v>122</v>
      </c>
      <c r="X444" s="15" t="s">
        <v>40</v>
      </c>
      <c r="Y444" s="15" t="s">
        <v>40</v>
      </c>
      <c r="Z444" s="15" t="s">
        <v>131</v>
      </c>
      <c r="AA444" s="15" t="s">
        <v>123</v>
      </c>
      <c r="AB444" s="15" t="s">
        <v>40</v>
      </c>
      <c r="AC444" s="15" t="s">
        <v>457</v>
      </c>
      <c r="AD444" s="15" t="s">
        <v>40</v>
      </c>
      <c r="AE444" s="15" t="s">
        <v>40</v>
      </c>
      <c r="AF444" s="15" t="s">
        <v>443</v>
      </c>
      <c r="AG444" s="15" t="s">
        <v>482</v>
      </c>
      <c r="AH444" s="15" t="s">
        <v>438</v>
      </c>
      <c r="AI444" s="15" t="s">
        <v>40</v>
      </c>
      <c r="AJ444" s="15" t="s">
        <v>483</v>
      </c>
      <c r="AK444" s="15" t="s">
        <v>124</v>
      </c>
      <c r="AL444" s="15" t="s">
        <v>166</v>
      </c>
      <c r="AM444" s="15" t="s">
        <v>125</v>
      </c>
      <c r="AN444" s="15" t="s">
        <v>40</v>
      </c>
      <c r="AO444" s="15" t="s">
        <v>126</v>
      </c>
      <c r="AP444" s="15" t="s">
        <v>40</v>
      </c>
      <c r="AQ444" s="15" t="s">
        <v>414</v>
      </c>
      <c r="AR444" s="15" t="s">
        <v>241</v>
      </c>
      <c r="AS444" s="15" t="s">
        <v>434</v>
      </c>
      <c r="AT444" s="15" t="s">
        <v>40</v>
      </c>
      <c r="AU444" s="15" t="s">
        <v>127</v>
      </c>
      <c r="AV444" s="15" t="s">
        <v>128</v>
      </c>
      <c r="AW444" s="15" t="s">
        <v>40</v>
      </c>
      <c r="AX444" s="16"/>
    </row>
    <row r="445" spans="1:50" ht="15.75" customHeight="1" x14ac:dyDescent="0.25">
      <c r="A445" s="14" t="s">
        <v>600</v>
      </c>
      <c r="B445" s="15" t="s">
        <v>40</v>
      </c>
      <c r="C445" s="15" t="s">
        <v>40</v>
      </c>
      <c r="D445" s="15" t="s">
        <v>40</v>
      </c>
      <c r="E445" s="15" t="s">
        <v>404</v>
      </c>
      <c r="F445" s="15" t="s">
        <v>480</v>
      </c>
      <c r="G445" s="15" t="s">
        <v>481</v>
      </c>
      <c r="H445" s="15" t="s">
        <v>405</v>
      </c>
      <c r="I445" s="15" t="s">
        <v>406</v>
      </c>
      <c r="J445" s="15" t="s">
        <v>40</v>
      </c>
      <c r="K445" s="15" t="s">
        <v>408</v>
      </c>
      <c r="L445" s="15" t="s">
        <v>361</v>
      </c>
      <c r="M445" s="15" t="s">
        <v>409</v>
      </c>
      <c r="N445" s="15" t="s">
        <v>40</v>
      </c>
      <c r="O445" s="15" t="s">
        <v>148</v>
      </c>
      <c r="P445" s="15" t="s">
        <v>121</v>
      </c>
      <c r="Q445" s="15" t="s">
        <v>149</v>
      </c>
      <c r="R445" s="15" t="s">
        <v>411</v>
      </c>
      <c r="S445" s="15" t="s">
        <v>412</v>
      </c>
      <c r="T445" s="15" t="s">
        <v>40</v>
      </c>
      <c r="U445" s="15" t="s">
        <v>40</v>
      </c>
      <c r="V445" s="15" t="s">
        <v>442</v>
      </c>
      <c r="W445" s="15" t="s">
        <v>122</v>
      </c>
      <c r="X445" s="15" t="s">
        <v>40</v>
      </c>
      <c r="Y445" s="15" t="s">
        <v>40</v>
      </c>
      <c r="Z445" s="15" t="s">
        <v>131</v>
      </c>
      <c r="AA445" s="15" t="s">
        <v>123</v>
      </c>
      <c r="AB445" s="15" t="s">
        <v>40</v>
      </c>
      <c r="AC445" s="15" t="s">
        <v>457</v>
      </c>
      <c r="AD445" s="15" t="s">
        <v>40</v>
      </c>
      <c r="AE445" s="15" t="s">
        <v>40</v>
      </c>
      <c r="AF445" s="15" t="s">
        <v>443</v>
      </c>
      <c r="AG445" s="15" t="s">
        <v>482</v>
      </c>
      <c r="AH445" s="15" t="s">
        <v>438</v>
      </c>
      <c r="AI445" s="15" t="s">
        <v>40</v>
      </c>
      <c r="AJ445" s="15" t="s">
        <v>483</v>
      </c>
      <c r="AK445" s="15" t="s">
        <v>124</v>
      </c>
      <c r="AL445" s="15" t="s">
        <v>166</v>
      </c>
      <c r="AM445" s="15" t="s">
        <v>125</v>
      </c>
      <c r="AN445" s="15" t="s">
        <v>40</v>
      </c>
      <c r="AO445" s="15" t="s">
        <v>126</v>
      </c>
      <c r="AP445" s="15" t="s">
        <v>40</v>
      </c>
      <c r="AQ445" s="15" t="s">
        <v>414</v>
      </c>
      <c r="AR445" s="15" t="s">
        <v>241</v>
      </c>
      <c r="AS445" s="15" t="s">
        <v>434</v>
      </c>
      <c r="AT445" s="15" t="s">
        <v>40</v>
      </c>
      <c r="AU445" s="15" t="s">
        <v>127</v>
      </c>
      <c r="AV445" s="15" t="s">
        <v>128</v>
      </c>
      <c r="AW445" s="15" t="s">
        <v>40</v>
      </c>
      <c r="AX445" s="16"/>
    </row>
    <row r="446" spans="1:50" ht="15.75" customHeight="1" x14ac:dyDescent="0.25">
      <c r="A446" s="14" t="s">
        <v>601</v>
      </c>
      <c r="B446" s="15" t="s">
        <v>40</v>
      </c>
      <c r="C446" s="15" t="s">
        <v>40</v>
      </c>
      <c r="D446" s="15" t="s">
        <v>40</v>
      </c>
      <c r="E446" s="15" t="s">
        <v>404</v>
      </c>
      <c r="F446" s="15" t="s">
        <v>480</v>
      </c>
      <c r="G446" s="15" t="s">
        <v>481</v>
      </c>
      <c r="H446" s="15" t="s">
        <v>405</v>
      </c>
      <c r="I446" s="15" t="s">
        <v>406</v>
      </c>
      <c r="J446" s="15" t="s">
        <v>40</v>
      </c>
      <c r="K446" s="15" t="s">
        <v>408</v>
      </c>
      <c r="L446" s="15" t="s">
        <v>361</v>
      </c>
      <c r="M446" s="15" t="s">
        <v>409</v>
      </c>
      <c r="N446" s="15" t="s">
        <v>40</v>
      </c>
      <c r="O446" s="15" t="s">
        <v>148</v>
      </c>
      <c r="P446" s="15" t="s">
        <v>121</v>
      </c>
      <c r="Q446" s="15" t="s">
        <v>149</v>
      </c>
      <c r="R446" s="15" t="s">
        <v>411</v>
      </c>
      <c r="S446" s="15" t="s">
        <v>412</v>
      </c>
      <c r="T446" s="15" t="s">
        <v>40</v>
      </c>
      <c r="U446" s="15" t="s">
        <v>40</v>
      </c>
      <c r="V446" s="15" t="s">
        <v>442</v>
      </c>
      <c r="W446" s="15" t="s">
        <v>122</v>
      </c>
      <c r="X446" s="15" t="s">
        <v>40</v>
      </c>
      <c r="Y446" s="15" t="s">
        <v>40</v>
      </c>
      <c r="Z446" s="15" t="s">
        <v>131</v>
      </c>
      <c r="AA446" s="15" t="s">
        <v>123</v>
      </c>
      <c r="AB446" s="15" t="s">
        <v>40</v>
      </c>
      <c r="AC446" s="15" t="s">
        <v>457</v>
      </c>
      <c r="AD446" s="15" t="s">
        <v>40</v>
      </c>
      <c r="AE446" s="15" t="s">
        <v>40</v>
      </c>
      <c r="AF446" s="15" t="s">
        <v>443</v>
      </c>
      <c r="AG446" s="15" t="s">
        <v>482</v>
      </c>
      <c r="AH446" s="15" t="s">
        <v>438</v>
      </c>
      <c r="AI446" s="15" t="s">
        <v>40</v>
      </c>
      <c r="AJ446" s="15" t="s">
        <v>483</v>
      </c>
      <c r="AK446" s="15" t="s">
        <v>124</v>
      </c>
      <c r="AL446" s="15" t="s">
        <v>166</v>
      </c>
      <c r="AM446" s="15" t="s">
        <v>125</v>
      </c>
      <c r="AN446" s="15" t="s">
        <v>40</v>
      </c>
      <c r="AO446" s="15" t="s">
        <v>126</v>
      </c>
      <c r="AP446" s="15" t="s">
        <v>40</v>
      </c>
      <c r="AQ446" s="15" t="s">
        <v>414</v>
      </c>
      <c r="AR446" s="15" t="s">
        <v>241</v>
      </c>
      <c r="AS446" s="15" t="s">
        <v>434</v>
      </c>
      <c r="AT446" s="15" t="s">
        <v>40</v>
      </c>
      <c r="AU446" s="15" t="s">
        <v>127</v>
      </c>
      <c r="AV446" s="15" t="s">
        <v>128</v>
      </c>
      <c r="AW446" s="15" t="s">
        <v>40</v>
      </c>
      <c r="AX446" s="16"/>
    </row>
    <row r="447" spans="1:50" ht="15.75" customHeight="1" x14ac:dyDescent="0.25">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row>
    <row r="448" spans="1:50" ht="15.75" customHeight="1" x14ac:dyDescent="0.25">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157"/>
      <c r="AD448" s="157"/>
      <c r="AE448" s="157"/>
      <c r="AF448" s="157"/>
      <c r="AG448" s="157"/>
      <c r="AH448" s="157"/>
      <c r="AI448" s="157"/>
      <c r="AJ448" s="157"/>
      <c r="AK448" s="157"/>
      <c r="AL448" s="157"/>
      <c r="AM448" s="157"/>
      <c r="AN448" s="157"/>
      <c r="AO448" s="157"/>
      <c r="AP448" s="157"/>
      <c r="AQ448" s="157"/>
      <c r="AR448" s="157"/>
      <c r="AS448" s="157"/>
      <c r="AT448" s="157"/>
      <c r="AU448" s="157"/>
      <c r="AV448" s="157"/>
      <c r="AW448" s="157"/>
      <c r="AX448" s="157"/>
    </row>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1:AX446"/>
  <conditionalFormatting sqref="B2:AW446">
    <cfRule type="containsText" dxfId="0" priority="1" operator="containsText" text="N">
      <formula>NOT(ISERROR(SEARCH(("N"),(B2))))</formula>
    </cfRule>
  </conditionalFormatting>
  <hyperlinks>
    <hyperlink ref="A1" location="Google_Sheet_Link_733398509" display="Volver al índice"/>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workbookViewId="0">
      <selection activeCell="Q12" sqref="Q12"/>
    </sheetView>
  </sheetViews>
  <sheetFormatPr baseColWidth="10" defaultColWidth="14.42578125" defaultRowHeight="15" customHeight="1" x14ac:dyDescent="0.25"/>
  <cols>
    <col min="1" max="1" width="3.7109375" style="52" customWidth="1"/>
    <col min="2" max="2" width="2" style="52" customWidth="1"/>
    <col min="3" max="3" width="5.140625" style="52" customWidth="1"/>
    <col min="4" max="4" width="1.85546875" style="52" customWidth="1"/>
    <col min="5" max="5" width="9.5703125" style="52" customWidth="1"/>
    <col min="6" max="6" width="1.85546875" style="52" customWidth="1"/>
    <col min="7" max="7" width="9.5703125" style="52" customWidth="1"/>
    <col min="8" max="8" width="1.85546875" style="52" customWidth="1"/>
    <col min="9" max="9" width="9.5703125" style="52" customWidth="1"/>
    <col min="10" max="10" width="1.85546875" style="52" customWidth="1"/>
    <col min="11" max="11" width="9.5703125" style="52" customWidth="1"/>
    <col min="12" max="12" width="1.85546875" style="52" customWidth="1"/>
    <col min="13" max="13" width="9.5703125" style="52" customWidth="1"/>
    <col min="14" max="14" width="1.85546875" style="52" customWidth="1"/>
    <col min="15" max="15" width="9.5703125" style="52" customWidth="1"/>
    <col min="16" max="16" width="1.85546875" style="52" customWidth="1"/>
    <col min="17" max="17" width="9.5703125" style="52" customWidth="1"/>
    <col min="18" max="18" width="3.42578125" style="52" customWidth="1"/>
    <col min="19" max="19" width="3.7109375" style="52" customWidth="1"/>
    <col min="20" max="22" width="10.7109375" style="52" hidden="1" customWidth="1"/>
    <col min="23" max="26" width="10.7109375" style="52" customWidth="1"/>
    <col min="27" max="16384" width="14.42578125" style="52"/>
  </cols>
  <sheetData>
    <row r="1" spans="1:19" x14ac:dyDescent="0.25">
      <c r="A1" s="385" t="s">
        <v>0</v>
      </c>
      <c r="B1" s="385"/>
      <c r="C1" s="385"/>
      <c r="D1" s="385"/>
      <c r="E1" s="385"/>
      <c r="F1" s="181"/>
      <c r="G1" s="182"/>
      <c r="H1" s="181"/>
      <c r="I1" s="182"/>
      <c r="J1" s="181"/>
      <c r="K1" s="182"/>
      <c r="L1" s="181"/>
      <c r="M1" s="182"/>
      <c r="N1" s="181"/>
      <c r="O1" s="182"/>
      <c r="P1" s="181"/>
      <c r="Q1" s="181"/>
      <c r="R1" s="161"/>
      <c r="S1" s="162"/>
    </row>
    <row r="2" spans="1:19" x14ac:dyDescent="0.25">
      <c r="A2" s="159"/>
      <c r="B2" s="181"/>
      <c r="C2" s="182"/>
      <c r="D2" s="181"/>
      <c r="E2" s="182"/>
      <c r="F2" s="181"/>
      <c r="G2" s="183"/>
      <c r="H2" s="166"/>
      <c r="I2" s="184"/>
      <c r="J2" s="166"/>
      <c r="K2" s="183"/>
      <c r="L2" s="185"/>
      <c r="M2" s="183"/>
      <c r="N2" s="185"/>
      <c r="O2" s="183"/>
      <c r="P2" s="185"/>
      <c r="Q2" s="185"/>
      <c r="R2" s="161"/>
      <c r="S2" s="162"/>
    </row>
    <row r="3" spans="1:19" ht="42" customHeight="1" x14ac:dyDescent="0.25">
      <c r="A3" s="159"/>
      <c r="B3" s="160"/>
      <c r="C3" s="184"/>
      <c r="D3" s="160"/>
      <c r="E3" s="184"/>
      <c r="F3" s="166"/>
      <c r="G3" s="389" t="str">
        <f>Resultados!D2</f>
        <v>Universidad Tecnológica de Calvillo</v>
      </c>
      <c r="H3" s="387"/>
      <c r="I3" s="387"/>
      <c r="J3" s="387"/>
      <c r="K3" s="387"/>
      <c r="L3" s="387"/>
      <c r="M3" s="387"/>
      <c r="N3" s="387"/>
      <c r="O3" s="387"/>
      <c r="P3" s="387"/>
      <c r="Q3" s="388"/>
      <c r="R3" s="161"/>
      <c r="S3" s="162"/>
    </row>
    <row r="4" spans="1:19" x14ac:dyDescent="0.25">
      <c r="A4" s="159"/>
      <c r="B4" s="160"/>
      <c r="C4" s="184"/>
      <c r="D4" s="160"/>
      <c r="E4" s="184"/>
      <c r="F4" s="166"/>
      <c r="G4" s="186"/>
      <c r="H4" s="186"/>
      <c r="I4" s="186"/>
      <c r="J4" s="186"/>
      <c r="K4" s="186"/>
      <c r="L4" s="186"/>
      <c r="M4" s="186"/>
      <c r="N4" s="186"/>
      <c r="O4" s="186"/>
      <c r="P4" s="186"/>
      <c r="Q4" s="186"/>
      <c r="R4" s="161"/>
      <c r="S4" s="162"/>
    </row>
    <row r="5" spans="1:19" x14ac:dyDescent="0.25">
      <c r="A5" s="159"/>
      <c r="B5" s="103"/>
      <c r="C5" s="187"/>
      <c r="D5" s="390"/>
      <c r="E5" s="391"/>
      <c r="F5" s="188"/>
      <c r="G5" s="187"/>
      <c r="H5" s="188"/>
      <c r="I5" s="187"/>
      <c r="J5" s="188"/>
      <c r="K5" s="189"/>
      <c r="L5" s="392"/>
      <c r="M5" s="391"/>
      <c r="N5" s="391"/>
      <c r="O5" s="391"/>
      <c r="P5" s="391"/>
      <c r="Q5" s="188"/>
      <c r="R5" s="104"/>
      <c r="S5" s="162"/>
    </row>
    <row r="6" spans="1:19" x14ac:dyDescent="0.25">
      <c r="A6" s="159"/>
      <c r="B6" s="86"/>
      <c r="C6" s="182"/>
      <c r="D6" s="159"/>
      <c r="E6" s="360" t="s">
        <v>602</v>
      </c>
      <c r="F6" s="359"/>
      <c r="G6" s="359"/>
      <c r="H6" s="359"/>
      <c r="I6" s="359"/>
      <c r="J6" s="359"/>
      <c r="K6" s="359"/>
      <c r="L6" s="359"/>
      <c r="M6" s="359"/>
      <c r="N6" s="359"/>
      <c r="O6" s="359"/>
      <c r="P6" s="359"/>
      <c r="Q6" s="359"/>
      <c r="R6" s="101"/>
      <c r="S6" s="162"/>
    </row>
    <row r="7" spans="1:19" x14ac:dyDescent="0.25">
      <c r="A7" s="159"/>
      <c r="B7" s="86"/>
      <c r="C7" s="182"/>
      <c r="D7" s="159"/>
      <c r="E7" s="184"/>
      <c r="F7" s="190"/>
      <c r="G7" s="184"/>
      <c r="H7" s="190"/>
      <c r="I7" s="184"/>
      <c r="J7" s="190"/>
      <c r="K7" s="184"/>
      <c r="L7" s="190"/>
      <c r="M7" s="184"/>
      <c r="N7" s="190"/>
      <c r="O7" s="184"/>
      <c r="P7" s="190"/>
      <c r="Q7" s="190"/>
      <c r="R7" s="101"/>
      <c r="S7" s="162"/>
    </row>
    <row r="8" spans="1:19" x14ac:dyDescent="0.25">
      <c r="A8" s="160"/>
      <c r="B8" s="53"/>
      <c r="C8" s="184"/>
      <c r="D8" s="160"/>
      <c r="E8" s="184" t="s">
        <v>47</v>
      </c>
      <c r="F8" s="160"/>
      <c r="G8" s="94" t="s">
        <v>603</v>
      </c>
      <c r="H8" s="190"/>
      <c r="I8" s="184" t="s">
        <v>57</v>
      </c>
      <c r="J8" s="160"/>
      <c r="K8" s="94" t="s">
        <v>603</v>
      </c>
      <c r="L8" s="160"/>
      <c r="M8" s="191" t="s">
        <v>67</v>
      </c>
      <c r="N8" s="190"/>
      <c r="O8" s="94" t="s">
        <v>603</v>
      </c>
      <c r="P8" s="190"/>
      <c r="Q8" s="190"/>
      <c r="R8" s="102"/>
      <c r="S8" s="162"/>
    </row>
    <row r="9" spans="1:19" ht="9.75" customHeight="1" x14ac:dyDescent="0.25">
      <c r="A9" s="159"/>
      <c r="B9" s="86"/>
      <c r="C9" s="184"/>
      <c r="D9" s="190"/>
      <c r="E9" s="184"/>
      <c r="F9" s="190"/>
      <c r="G9" s="160"/>
      <c r="H9" s="190"/>
      <c r="I9" s="184"/>
      <c r="J9" s="190"/>
      <c r="K9" s="160"/>
      <c r="L9" s="190"/>
      <c r="M9" s="184"/>
      <c r="N9" s="190"/>
      <c r="O9" s="160"/>
      <c r="P9" s="190"/>
      <c r="Q9" s="190"/>
      <c r="R9" s="101"/>
      <c r="S9" s="162"/>
    </row>
    <row r="10" spans="1:19" x14ac:dyDescent="0.25">
      <c r="A10" s="160"/>
      <c r="B10" s="53"/>
      <c r="C10" s="184"/>
      <c r="D10" s="160"/>
      <c r="E10" s="184" t="s">
        <v>49</v>
      </c>
      <c r="F10" s="160"/>
      <c r="G10" s="94" t="s">
        <v>603</v>
      </c>
      <c r="H10" s="190"/>
      <c r="I10" s="184" t="s">
        <v>59</v>
      </c>
      <c r="J10" s="160"/>
      <c r="K10" s="94" t="s">
        <v>603</v>
      </c>
      <c r="L10" s="160"/>
      <c r="M10" s="191" t="s">
        <v>69</v>
      </c>
      <c r="N10" s="190"/>
      <c r="O10" s="94" t="s">
        <v>603</v>
      </c>
      <c r="P10" s="190"/>
      <c r="Q10" s="190"/>
      <c r="R10" s="102"/>
      <c r="S10" s="162"/>
    </row>
    <row r="11" spans="1:19" ht="16.5" customHeight="1" x14ac:dyDescent="0.25">
      <c r="A11" s="159"/>
      <c r="B11" s="86"/>
      <c r="C11" s="184"/>
      <c r="D11" s="190"/>
      <c r="E11" s="184"/>
      <c r="F11" s="190"/>
      <c r="G11" s="160"/>
      <c r="H11" s="190"/>
      <c r="I11" s="184" t="s">
        <v>604</v>
      </c>
      <c r="J11" s="160"/>
      <c r="K11" s="94" t="s">
        <v>603</v>
      </c>
      <c r="L11" s="190"/>
      <c r="M11" s="184"/>
      <c r="N11" s="190"/>
      <c r="O11" s="160"/>
      <c r="P11" s="190"/>
      <c r="Q11" s="190"/>
      <c r="R11" s="101"/>
      <c r="S11" s="162"/>
    </row>
    <row r="12" spans="1:19" x14ac:dyDescent="0.25">
      <c r="A12" s="160"/>
      <c r="B12" s="53"/>
      <c r="C12" s="184"/>
      <c r="D12" s="160"/>
      <c r="E12" s="184" t="s">
        <v>51</v>
      </c>
      <c r="F12" s="160"/>
      <c r="G12" s="94" t="s">
        <v>603</v>
      </c>
      <c r="H12" s="190"/>
      <c r="I12" s="184" t="s">
        <v>605</v>
      </c>
      <c r="J12" s="190"/>
      <c r="K12" s="94" t="s">
        <v>603</v>
      </c>
      <c r="L12" s="160"/>
      <c r="M12" s="184" t="s">
        <v>71</v>
      </c>
      <c r="N12" s="190"/>
      <c r="O12" s="94" t="s">
        <v>603</v>
      </c>
      <c r="P12" s="190"/>
      <c r="Q12" s="190"/>
      <c r="R12" s="102"/>
      <c r="S12" s="162"/>
    </row>
    <row r="13" spans="1:19" ht="17.25" customHeight="1" x14ac:dyDescent="0.25">
      <c r="A13" s="159"/>
      <c r="B13" s="86"/>
      <c r="C13" s="184"/>
      <c r="D13" s="190"/>
      <c r="E13" s="184"/>
      <c r="F13" s="190"/>
      <c r="G13" s="160"/>
      <c r="H13" s="190"/>
      <c r="I13" s="184" t="s">
        <v>61</v>
      </c>
      <c r="J13" s="160"/>
      <c r="K13" s="94" t="s">
        <v>603</v>
      </c>
      <c r="L13" s="190"/>
      <c r="M13" s="184"/>
      <c r="N13" s="190"/>
      <c r="O13" s="160"/>
      <c r="P13" s="190"/>
      <c r="Q13" s="190"/>
      <c r="R13" s="101"/>
      <c r="S13" s="162"/>
    </row>
    <row r="14" spans="1:19" x14ac:dyDescent="0.25">
      <c r="A14" s="160"/>
      <c r="B14" s="53"/>
      <c r="C14" s="184"/>
      <c r="D14" s="160"/>
      <c r="E14" s="184" t="s">
        <v>53</v>
      </c>
      <c r="F14" s="160"/>
      <c r="G14" s="94" t="s">
        <v>603</v>
      </c>
      <c r="H14" s="190"/>
      <c r="I14" s="184"/>
      <c r="J14" s="190"/>
      <c r="K14" s="160"/>
      <c r="L14" s="160"/>
      <c r="M14" s="184" t="s">
        <v>73</v>
      </c>
      <c r="N14" s="190"/>
      <c r="O14" s="94" t="s">
        <v>603</v>
      </c>
      <c r="P14" s="190"/>
      <c r="Q14" s="190"/>
      <c r="R14" s="102"/>
      <c r="S14" s="162"/>
    </row>
    <row r="15" spans="1:19" ht="17.25" customHeight="1" x14ac:dyDescent="0.25">
      <c r="A15" s="159"/>
      <c r="B15" s="86"/>
      <c r="C15" s="184"/>
      <c r="D15" s="190"/>
      <c r="E15" s="184"/>
      <c r="F15" s="190"/>
      <c r="G15" s="160"/>
      <c r="H15" s="190"/>
      <c r="I15" s="184" t="s">
        <v>63</v>
      </c>
      <c r="J15" s="160"/>
      <c r="K15" s="94" t="s">
        <v>603</v>
      </c>
      <c r="L15" s="190"/>
      <c r="M15" s="184"/>
      <c r="N15" s="190"/>
      <c r="O15" s="160"/>
      <c r="P15" s="190"/>
      <c r="Q15" s="190"/>
      <c r="R15" s="101"/>
      <c r="S15" s="162"/>
    </row>
    <row r="16" spans="1:19" x14ac:dyDescent="0.25">
      <c r="A16" s="160"/>
      <c r="B16" s="53"/>
      <c r="C16" s="184"/>
      <c r="D16" s="160"/>
      <c r="E16" s="184" t="s">
        <v>55</v>
      </c>
      <c r="F16" s="160"/>
      <c r="G16" s="94" t="s">
        <v>603</v>
      </c>
      <c r="H16" s="190"/>
      <c r="I16" s="184"/>
      <c r="J16" s="190"/>
      <c r="K16" s="160"/>
      <c r="L16" s="160"/>
      <c r="M16" s="184" t="s">
        <v>75</v>
      </c>
      <c r="N16" s="190"/>
      <c r="O16" s="94" t="s">
        <v>603</v>
      </c>
      <c r="P16" s="190"/>
      <c r="Q16" s="190"/>
      <c r="R16" s="102"/>
      <c r="S16" s="162"/>
    </row>
    <row r="17" spans="1:19" x14ac:dyDescent="0.25">
      <c r="A17" s="159"/>
      <c r="B17" s="86"/>
      <c r="C17" s="184"/>
      <c r="D17" s="190"/>
      <c r="E17" s="184"/>
      <c r="F17" s="190"/>
      <c r="G17" s="184"/>
      <c r="H17" s="190"/>
      <c r="I17" s="184" t="s">
        <v>65</v>
      </c>
      <c r="J17" s="160"/>
      <c r="K17" s="94" t="s">
        <v>603</v>
      </c>
      <c r="L17" s="190"/>
      <c r="M17" s="160"/>
      <c r="N17" s="190"/>
      <c r="O17" s="184"/>
      <c r="P17" s="190"/>
      <c r="Q17" s="190"/>
      <c r="R17" s="101"/>
      <c r="S17" s="162"/>
    </row>
    <row r="18" spans="1:19" x14ac:dyDescent="0.25">
      <c r="A18" s="159"/>
      <c r="B18" s="99"/>
      <c r="C18" s="192"/>
      <c r="D18" s="193"/>
      <c r="E18" s="192"/>
      <c r="F18" s="193"/>
      <c r="G18" s="192"/>
      <c r="H18" s="193"/>
      <c r="I18" s="192"/>
      <c r="J18" s="193"/>
      <c r="K18" s="192"/>
      <c r="L18" s="193"/>
      <c r="M18" s="192"/>
      <c r="N18" s="193"/>
      <c r="O18" s="192"/>
      <c r="P18" s="193"/>
      <c r="Q18" s="193"/>
      <c r="R18" s="100"/>
      <c r="S18" s="159"/>
    </row>
    <row r="19" spans="1:19" x14ac:dyDescent="0.25">
      <c r="A19" s="159"/>
      <c r="B19" s="159"/>
      <c r="C19" s="182"/>
      <c r="D19" s="159"/>
      <c r="E19" s="182"/>
      <c r="F19" s="159"/>
      <c r="G19" s="182"/>
      <c r="H19" s="159"/>
      <c r="I19" s="182"/>
      <c r="J19" s="159"/>
      <c r="K19" s="182"/>
      <c r="L19" s="159"/>
      <c r="M19" s="182"/>
      <c r="N19" s="159"/>
      <c r="O19" s="182"/>
      <c r="P19" s="159"/>
      <c r="Q19" s="159"/>
      <c r="R19" s="159"/>
      <c r="S19" s="159"/>
    </row>
    <row r="20" spans="1:19" x14ac:dyDescent="0.25">
      <c r="A20" s="159"/>
      <c r="B20" s="159"/>
      <c r="C20" s="182"/>
      <c r="D20" s="159"/>
      <c r="E20" s="182"/>
      <c r="F20" s="159"/>
      <c r="G20" s="182"/>
      <c r="H20" s="159"/>
      <c r="I20" s="182"/>
      <c r="J20" s="159"/>
      <c r="K20" s="182"/>
      <c r="L20" s="159"/>
      <c r="M20" s="182"/>
      <c r="N20" s="159"/>
      <c r="O20" s="182"/>
      <c r="P20" s="159"/>
      <c r="Q20" s="159"/>
      <c r="R20" s="159"/>
      <c r="S20" s="159"/>
    </row>
    <row r="21" spans="1:19" ht="15.75" customHeight="1" x14ac:dyDescent="0.25">
      <c r="A21" s="159"/>
      <c r="B21" s="159"/>
      <c r="C21" s="182"/>
      <c r="D21" s="159"/>
      <c r="E21" s="182"/>
      <c r="F21" s="159"/>
      <c r="G21" s="182"/>
      <c r="H21" s="159"/>
      <c r="I21" s="182"/>
      <c r="J21" s="159"/>
      <c r="K21" s="194" t="s">
        <v>606</v>
      </c>
      <c r="L21" s="159"/>
      <c r="M21" s="386" t="str">
        <f>Resultados!B48</f>
        <v>LIC. JUAN MANUEL RODRÍGUEZ PICAZO</v>
      </c>
      <c r="N21" s="387"/>
      <c r="O21" s="387"/>
      <c r="P21" s="387"/>
      <c r="Q21" s="388"/>
      <c r="R21" s="159"/>
      <c r="S21" s="159"/>
    </row>
    <row r="22" spans="1:19" ht="15.75" customHeight="1" x14ac:dyDescent="0.25">
      <c r="A22" s="159"/>
      <c r="B22" s="159"/>
      <c r="C22" s="182"/>
      <c r="D22" s="159"/>
      <c r="E22" s="182"/>
      <c r="F22" s="159"/>
      <c r="G22" s="182"/>
      <c r="H22" s="159"/>
      <c r="I22" s="182"/>
      <c r="J22" s="159"/>
      <c r="K22" s="182"/>
      <c r="L22" s="159"/>
      <c r="M22" s="182"/>
      <c r="N22" s="159"/>
      <c r="O22" s="195"/>
      <c r="P22" s="159"/>
      <c r="Q22" s="159"/>
      <c r="R22" s="159"/>
      <c r="S22" s="159"/>
    </row>
    <row r="23" spans="1:19" ht="15.75" customHeight="1" x14ac:dyDescent="0.25">
      <c r="A23" s="159"/>
      <c r="B23" s="159"/>
      <c r="C23" s="182"/>
      <c r="D23" s="159"/>
      <c r="E23" s="182"/>
      <c r="F23" s="159"/>
      <c r="G23" s="182"/>
      <c r="H23" s="159"/>
      <c r="I23" s="182"/>
      <c r="J23" s="159"/>
      <c r="K23" s="182"/>
      <c r="L23" s="159"/>
      <c r="M23" s="182"/>
      <c r="N23" s="159"/>
      <c r="O23" s="195"/>
      <c r="P23" s="159"/>
      <c r="Q23" s="159"/>
      <c r="R23" s="159"/>
      <c r="S23" s="159"/>
    </row>
    <row r="24" spans="1:19" ht="15.75" customHeight="1" x14ac:dyDescent="0.25">
      <c r="A24" s="159"/>
      <c r="B24" s="159"/>
      <c r="C24" s="182"/>
      <c r="D24" s="159"/>
      <c r="E24" s="182"/>
      <c r="F24" s="159"/>
      <c r="G24" s="182"/>
      <c r="H24" s="159"/>
      <c r="I24" s="182"/>
      <c r="J24" s="159"/>
      <c r="K24" s="182"/>
      <c r="L24" s="159"/>
      <c r="M24" s="182"/>
      <c r="N24" s="159"/>
      <c r="O24" s="195"/>
      <c r="P24" s="159"/>
      <c r="Q24" s="159"/>
      <c r="R24" s="159"/>
      <c r="S24" s="159"/>
    </row>
    <row r="25" spans="1:19" ht="15.75" hidden="1" customHeight="1" x14ac:dyDescent="0.25"/>
    <row r="26" spans="1:19" ht="15.75" customHeight="1" x14ac:dyDescent="0.25"/>
    <row r="27" spans="1:19" ht="15.75" customHeight="1" x14ac:dyDescent="0.25"/>
    <row r="28" spans="1:19" ht="15.75" customHeight="1" x14ac:dyDescent="0.25"/>
    <row r="29" spans="1:19" ht="15.75" customHeight="1" x14ac:dyDescent="0.25"/>
    <row r="30" spans="1:19" ht="15.75" customHeight="1" x14ac:dyDescent="0.25"/>
    <row r="31" spans="1:19" ht="15.75" customHeight="1" x14ac:dyDescent="0.25"/>
    <row r="32" spans="1:19"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heetProtection sheet="1" objects="1" scenarios="1"/>
  <mergeCells count="6">
    <mergeCell ref="A1:E1"/>
    <mergeCell ref="M21:Q21"/>
    <mergeCell ref="G3:Q3"/>
    <mergeCell ref="D5:E5"/>
    <mergeCell ref="L5:P5"/>
    <mergeCell ref="E6:Q6"/>
  </mergeCells>
  <hyperlinks>
    <hyperlink ref="A1" location="Google_Sheet_Link_847506460" display="Volver al índice"/>
    <hyperlink ref="A1:E1" location="ÍNDICE!A1" display="Volver al índice"/>
  </hyperlink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1" width="21.28515625" customWidth="1"/>
    <col min="2" max="2" width="10.85546875" customWidth="1"/>
    <col min="3" max="3" width="93.42578125" customWidth="1"/>
    <col min="4" max="26" width="10.7109375" customWidth="1"/>
  </cols>
  <sheetData>
    <row r="1" spans="1:3" x14ac:dyDescent="0.25">
      <c r="A1" s="196" t="s">
        <v>0</v>
      </c>
      <c r="B1" s="21" t="s">
        <v>607</v>
      </c>
      <c r="C1" s="21" t="s">
        <v>608</v>
      </c>
    </row>
    <row r="2" spans="1:3" x14ac:dyDescent="0.25">
      <c r="A2" s="22" t="s">
        <v>609</v>
      </c>
      <c r="B2" s="22"/>
      <c r="C2" s="22" t="s">
        <v>120</v>
      </c>
    </row>
    <row r="3" spans="1:3" x14ac:dyDescent="0.25">
      <c r="A3" s="22" t="s">
        <v>609</v>
      </c>
      <c r="B3" s="22"/>
      <c r="C3" s="22" t="s">
        <v>610</v>
      </c>
    </row>
    <row r="4" spans="1:3" x14ac:dyDescent="0.25">
      <c r="A4" s="22" t="s">
        <v>609</v>
      </c>
      <c r="B4" s="22"/>
      <c r="C4" s="22" t="s">
        <v>611</v>
      </c>
    </row>
    <row r="5" spans="1:3" x14ac:dyDescent="0.25">
      <c r="A5" s="22" t="s">
        <v>609</v>
      </c>
      <c r="B5" s="22"/>
      <c r="C5" s="22" t="s">
        <v>612</v>
      </c>
    </row>
    <row r="6" spans="1:3" x14ac:dyDescent="0.25">
      <c r="A6" s="22" t="s">
        <v>613</v>
      </c>
      <c r="B6" s="22"/>
      <c r="C6" s="22" t="s">
        <v>614</v>
      </c>
    </row>
    <row r="7" spans="1:3" x14ac:dyDescent="0.25">
      <c r="A7" s="22" t="s">
        <v>613</v>
      </c>
      <c r="B7" s="22"/>
      <c r="C7" s="22" t="s">
        <v>615</v>
      </c>
    </row>
    <row r="8" spans="1:3" x14ac:dyDescent="0.25">
      <c r="A8" s="22" t="s">
        <v>613</v>
      </c>
      <c r="B8" s="22"/>
      <c r="C8" s="22" t="s">
        <v>616</v>
      </c>
    </row>
    <row r="9" spans="1:3" x14ac:dyDescent="0.25">
      <c r="A9" s="22" t="s">
        <v>613</v>
      </c>
      <c r="B9" s="22"/>
      <c r="C9" s="22" t="s">
        <v>617</v>
      </c>
    </row>
    <row r="10" spans="1:3" x14ac:dyDescent="0.25">
      <c r="A10" s="22" t="s">
        <v>613</v>
      </c>
      <c r="B10" s="22"/>
      <c r="C10" s="22" t="s">
        <v>618</v>
      </c>
    </row>
    <row r="11" spans="1:3" x14ac:dyDescent="0.25">
      <c r="A11" s="22" t="s">
        <v>613</v>
      </c>
      <c r="B11" s="22"/>
      <c r="C11" s="22" t="s">
        <v>619</v>
      </c>
    </row>
    <row r="12" spans="1:3" x14ac:dyDescent="0.25">
      <c r="A12" s="22" t="s">
        <v>613</v>
      </c>
      <c r="B12" s="22"/>
      <c r="C12" s="22" t="s">
        <v>620</v>
      </c>
    </row>
    <row r="13" spans="1:3" x14ac:dyDescent="0.25">
      <c r="A13" s="22" t="s">
        <v>613</v>
      </c>
      <c r="B13" s="22"/>
      <c r="C13" s="23" t="s">
        <v>621</v>
      </c>
    </row>
    <row r="14" spans="1:3" x14ac:dyDescent="0.25">
      <c r="A14" s="22" t="s">
        <v>613</v>
      </c>
      <c r="B14" s="24"/>
      <c r="C14" s="25" t="s">
        <v>622</v>
      </c>
    </row>
    <row r="15" spans="1:3" x14ac:dyDescent="0.25">
      <c r="A15" s="22" t="s">
        <v>613</v>
      </c>
      <c r="B15" s="24"/>
      <c r="C15" s="25" t="s">
        <v>623</v>
      </c>
    </row>
    <row r="16" spans="1:3" x14ac:dyDescent="0.25">
      <c r="A16" s="22" t="s">
        <v>613</v>
      </c>
      <c r="B16" s="24"/>
      <c r="C16" s="25" t="s">
        <v>624</v>
      </c>
    </row>
    <row r="17" spans="1:3" x14ac:dyDescent="0.25">
      <c r="A17" s="22" t="s">
        <v>613</v>
      </c>
      <c r="B17" s="24"/>
      <c r="C17" s="25" t="s">
        <v>625</v>
      </c>
    </row>
    <row r="18" spans="1:3" x14ac:dyDescent="0.25">
      <c r="A18" s="22" t="s">
        <v>613</v>
      </c>
      <c r="B18" s="24"/>
      <c r="C18" s="25" t="s">
        <v>626</v>
      </c>
    </row>
    <row r="19" spans="1:3" x14ac:dyDescent="0.25">
      <c r="A19" s="22" t="s">
        <v>613</v>
      </c>
      <c r="B19" s="24"/>
      <c r="C19" s="25" t="s">
        <v>627</v>
      </c>
    </row>
    <row r="20" spans="1:3" x14ac:dyDescent="0.25">
      <c r="A20" s="22" t="s">
        <v>613</v>
      </c>
      <c r="B20" s="24"/>
      <c r="C20" s="25" t="s">
        <v>628</v>
      </c>
    </row>
    <row r="21" spans="1:3" ht="15.75" customHeight="1" x14ac:dyDescent="0.25">
      <c r="A21" s="22" t="s">
        <v>613</v>
      </c>
      <c r="B21" s="24"/>
      <c r="C21" s="25" t="s">
        <v>629</v>
      </c>
    </row>
    <row r="22" spans="1:3" ht="15.75" customHeight="1" x14ac:dyDescent="0.25">
      <c r="A22" s="22" t="s">
        <v>613</v>
      </c>
      <c r="B22" s="24"/>
      <c r="C22" s="25" t="s">
        <v>630</v>
      </c>
    </row>
    <row r="23" spans="1:3" ht="15.75" customHeight="1" x14ac:dyDescent="0.25">
      <c r="A23" s="22" t="s">
        <v>613</v>
      </c>
      <c r="B23" s="24"/>
      <c r="C23" s="25" t="s">
        <v>631</v>
      </c>
    </row>
    <row r="24" spans="1:3" ht="15.75" customHeight="1" x14ac:dyDescent="0.25">
      <c r="A24" s="22" t="s">
        <v>613</v>
      </c>
      <c r="B24" s="24"/>
      <c r="C24" s="25" t="s">
        <v>632</v>
      </c>
    </row>
    <row r="25" spans="1:3" ht="15.75" customHeight="1" x14ac:dyDescent="0.25">
      <c r="A25" s="22" t="s">
        <v>613</v>
      </c>
      <c r="B25" s="24"/>
      <c r="C25" s="25" t="s">
        <v>633</v>
      </c>
    </row>
    <row r="26" spans="1:3" ht="15.75" customHeight="1" x14ac:dyDescent="0.25">
      <c r="A26" s="22" t="s">
        <v>613</v>
      </c>
      <c r="B26" s="24"/>
      <c r="C26" s="25" t="s">
        <v>634</v>
      </c>
    </row>
    <row r="27" spans="1:3" ht="15.75" customHeight="1" x14ac:dyDescent="0.25">
      <c r="A27" s="22" t="s">
        <v>613</v>
      </c>
      <c r="B27" s="24"/>
      <c r="C27" s="26" t="s">
        <v>635</v>
      </c>
    </row>
    <row r="28" spans="1:3" ht="15.75" customHeight="1" x14ac:dyDescent="0.25">
      <c r="A28" s="22" t="s">
        <v>613</v>
      </c>
      <c r="B28" s="24"/>
      <c r="C28" s="25" t="s">
        <v>636</v>
      </c>
    </row>
    <row r="29" spans="1:3" ht="15.75" customHeight="1" x14ac:dyDescent="0.25">
      <c r="A29" s="22" t="s">
        <v>613</v>
      </c>
      <c r="B29" s="24"/>
      <c r="C29" s="25" t="s">
        <v>637</v>
      </c>
    </row>
    <row r="30" spans="1:3" ht="15.75" customHeight="1" x14ac:dyDescent="0.25">
      <c r="A30" s="22" t="s">
        <v>613</v>
      </c>
      <c r="B30" s="24"/>
      <c r="C30" s="25" t="s">
        <v>638</v>
      </c>
    </row>
    <row r="31" spans="1:3" ht="15.75" customHeight="1" x14ac:dyDescent="0.25">
      <c r="A31" s="22" t="s">
        <v>613</v>
      </c>
      <c r="B31" s="24"/>
      <c r="C31" s="25" t="s">
        <v>639</v>
      </c>
    </row>
    <row r="32" spans="1:3" ht="15.75" customHeight="1" x14ac:dyDescent="0.25">
      <c r="A32" s="22" t="s">
        <v>613</v>
      </c>
      <c r="B32" s="24"/>
      <c r="C32" s="25" t="s">
        <v>640</v>
      </c>
    </row>
    <row r="33" spans="1:3" ht="15.75" customHeight="1" x14ac:dyDescent="0.25">
      <c r="A33" s="22" t="s">
        <v>613</v>
      </c>
      <c r="B33" s="24"/>
      <c r="C33" s="25" t="s">
        <v>641</v>
      </c>
    </row>
    <row r="34" spans="1:3" ht="15.75" customHeight="1" x14ac:dyDescent="0.25">
      <c r="A34" s="22" t="s">
        <v>613</v>
      </c>
      <c r="B34" s="24"/>
      <c r="C34" s="25" t="s">
        <v>642</v>
      </c>
    </row>
    <row r="35" spans="1:3" ht="15.75" customHeight="1" x14ac:dyDescent="0.25">
      <c r="A35" s="22" t="s">
        <v>613</v>
      </c>
      <c r="B35" s="24"/>
      <c r="C35" s="25" t="s">
        <v>643</v>
      </c>
    </row>
    <row r="36" spans="1:3" ht="15.75" customHeight="1" x14ac:dyDescent="0.25">
      <c r="A36" s="22" t="s">
        <v>613</v>
      </c>
      <c r="B36" s="24"/>
      <c r="C36" s="25" t="s">
        <v>644</v>
      </c>
    </row>
    <row r="37" spans="1:3" ht="15.75" customHeight="1" x14ac:dyDescent="0.25">
      <c r="A37" s="22" t="s">
        <v>613</v>
      </c>
      <c r="B37" s="24"/>
      <c r="C37" s="25" t="s">
        <v>645</v>
      </c>
    </row>
    <row r="38" spans="1:3" ht="15.75" customHeight="1" x14ac:dyDescent="0.25">
      <c r="A38" s="22" t="s">
        <v>613</v>
      </c>
      <c r="B38" s="24"/>
      <c r="C38" s="25" t="s">
        <v>646</v>
      </c>
    </row>
    <row r="39" spans="1:3" ht="15.75" customHeight="1" x14ac:dyDescent="0.25">
      <c r="A39" s="22" t="s">
        <v>613</v>
      </c>
      <c r="B39" s="24"/>
      <c r="C39" s="25" t="s">
        <v>647</v>
      </c>
    </row>
    <row r="40" spans="1:3" ht="15.75" customHeight="1" x14ac:dyDescent="0.25">
      <c r="A40" s="22" t="s">
        <v>613</v>
      </c>
      <c r="B40" s="24"/>
      <c r="C40" s="25" t="s">
        <v>648</v>
      </c>
    </row>
    <row r="41" spans="1:3" ht="15.75" customHeight="1" x14ac:dyDescent="0.25">
      <c r="A41" s="22" t="s">
        <v>613</v>
      </c>
      <c r="B41" s="24"/>
      <c r="C41" s="25" t="s">
        <v>649</v>
      </c>
    </row>
    <row r="42" spans="1:3" ht="15.75" customHeight="1" x14ac:dyDescent="0.25">
      <c r="A42" s="22" t="s">
        <v>613</v>
      </c>
      <c r="B42" s="24"/>
      <c r="C42" s="25" t="s">
        <v>650</v>
      </c>
    </row>
    <row r="43" spans="1:3" ht="15.75" customHeight="1" x14ac:dyDescent="0.25">
      <c r="A43" s="22" t="s">
        <v>613</v>
      </c>
      <c r="B43" s="24"/>
      <c r="C43" s="25" t="s">
        <v>651</v>
      </c>
    </row>
    <row r="44" spans="1:3" ht="15.75" customHeight="1" x14ac:dyDescent="0.25">
      <c r="A44" s="22" t="s">
        <v>613</v>
      </c>
      <c r="B44" s="24"/>
      <c r="C44" s="25" t="s">
        <v>652</v>
      </c>
    </row>
    <row r="45" spans="1:3" ht="15.75" customHeight="1" x14ac:dyDescent="0.25">
      <c r="A45" s="22" t="s">
        <v>613</v>
      </c>
      <c r="B45" s="24"/>
      <c r="C45" s="25" t="s">
        <v>653</v>
      </c>
    </row>
    <row r="46" spans="1:3" ht="15.75" customHeight="1" x14ac:dyDescent="0.25">
      <c r="A46" s="22" t="s">
        <v>613</v>
      </c>
      <c r="B46" s="24"/>
      <c r="C46" s="25" t="s">
        <v>654</v>
      </c>
    </row>
    <row r="47" spans="1:3" ht="15.75" customHeight="1" x14ac:dyDescent="0.25">
      <c r="A47" s="22" t="s">
        <v>613</v>
      </c>
      <c r="B47" s="24"/>
      <c r="C47" s="25" t="s">
        <v>655</v>
      </c>
    </row>
    <row r="48" spans="1:3" ht="15.75" customHeight="1" x14ac:dyDescent="0.25">
      <c r="A48" s="22" t="s">
        <v>613</v>
      </c>
      <c r="B48" s="24"/>
      <c r="C48" s="25" t="s">
        <v>656</v>
      </c>
    </row>
    <row r="49" spans="1:3" ht="15.75" customHeight="1" x14ac:dyDescent="0.25">
      <c r="A49" s="22" t="s">
        <v>613</v>
      </c>
      <c r="B49" s="24"/>
      <c r="C49" s="25" t="s">
        <v>657</v>
      </c>
    </row>
    <row r="50" spans="1:3" ht="15.75" customHeight="1" x14ac:dyDescent="0.25">
      <c r="A50" s="22" t="s">
        <v>613</v>
      </c>
      <c r="B50" s="24"/>
      <c r="C50" s="25" t="s">
        <v>658</v>
      </c>
    </row>
    <row r="51" spans="1:3" ht="15.75" customHeight="1" x14ac:dyDescent="0.25">
      <c r="A51" s="22" t="s">
        <v>613</v>
      </c>
      <c r="B51" s="24"/>
      <c r="C51" s="25" t="s">
        <v>659</v>
      </c>
    </row>
    <row r="52" spans="1:3" ht="15.75" customHeight="1" x14ac:dyDescent="0.25">
      <c r="A52" s="22" t="s">
        <v>613</v>
      </c>
      <c r="B52" s="24"/>
      <c r="C52" s="25" t="s">
        <v>2</v>
      </c>
    </row>
    <row r="53" spans="1:3" ht="15.75" customHeight="1" x14ac:dyDescent="0.25">
      <c r="A53" s="22" t="s">
        <v>613</v>
      </c>
      <c r="B53" s="24"/>
      <c r="C53" s="25" t="s">
        <v>660</v>
      </c>
    </row>
    <row r="54" spans="1:3" ht="15.75" customHeight="1" x14ac:dyDescent="0.25">
      <c r="A54" s="22" t="s">
        <v>613</v>
      </c>
      <c r="B54" s="24"/>
      <c r="C54" s="25" t="s">
        <v>661</v>
      </c>
    </row>
    <row r="55" spans="1:3" ht="15.75" customHeight="1" x14ac:dyDescent="0.25">
      <c r="A55" s="22" t="s">
        <v>613</v>
      </c>
      <c r="B55" s="24"/>
      <c r="C55" s="25" t="s">
        <v>662</v>
      </c>
    </row>
    <row r="56" spans="1:3" ht="15.75" customHeight="1" x14ac:dyDescent="0.25">
      <c r="A56" s="22" t="s">
        <v>663</v>
      </c>
      <c r="B56" s="22"/>
      <c r="C56" s="27" t="s">
        <v>664</v>
      </c>
    </row>
    <row r="57" spans="1:3" ht="15.75" customHeight="1" x14ac:dyDescent="0.25">
      <c r="A57" s="22" t="s">
        <v>663</v>
      </c>
      <c r="B57" s="22"/>
      <c r="C57" s="27" t="s">
        <v>665</v>
      </c>
    </row>
    <row r="58" spans="1:3" ht="15.75" customHeight="1" x14ac:dyDescent="0.25">
      <c r="A58" s="22" t="s">
        <v>663</v>
      </c>
      <c r="B58" s="22"/>
      <c r="C58" s="27" t="s">
        <v>666</v>
      </c>
    </row>
    <row r="59" spans="1:3" ht="15.75" customHeight="1" x14ac:dyDescent="0.25">
      <c r="A59" s="22" t="s">
        <v>663</v>
      </c>
      <c r="B59" s="22"/>
      <c r="C59" s="27" t="s">
        <v>667</v>
      </c>
    </row>
    <row r="60" spans="1:3" ht="15.75" customHeight="1" x14ac:dyDescent="0.25">
      <c r="A60" s="22" t="s">
        <v>663</v>
      </c>
      <c r="B60" s="22"/>
      <c r="C60" s="27" t="s">
        <v>668</v>
      </c>
    </row>
    <row r="61" spans="1:3" ht="15.75" customHeight="1" x14ac:dyDescent="0.25">
      <c r="A61" s="22" t="s">
        <v>663</v>
      </c>
      <c r="B61" s="22"/>
      <c r="C61" s="27" t="s">
        <v>669</v>
      </c>
    </row>
    <row r="62" spans="1:3" ht="15.75" customHeight="1" x14ac:dyDescent="0.25">
      <c r="A62" s="22" t="s">
        <v>663</v>
      </c>
      <c r="B62" s="22"/>
      <c r="C62" s="27" t="s">
        <v>670</v>
      </c>
    </row>
    <row r="63" spans="1:3" ht="15.75" customHeight="1" x14ac:dyDescent="0.25">
      <c r="A63" s="22" t="s">
        <v>663</v>
      </c>
      <c r="B63" s="22"/>
      <c r="C63" s="27" t="s">
        <v>671</v>
      </c>
    </row>
    <row r="64" spans="1:3" ht="15.75" customHeight="1" x14ac:dyDescent="0.25">
      <c r="A64" s="22" t="s">
        <v>663</v>
      </c>
      <c r="B64" s="22"/>
      <c r="C64" s="27" t="s">
        <v>672</v>
      </c>
    </row>
    <row r="65" spans="1:3" ht="15.75" customHeight="1" x14ac:dyDescent="0.25">
      <c r="A65" s="22" t="s">
        <v>663</v>
      </c>
      <c r="B65" s="22"/>
      <c r="C65" s="27" t="s">
        <v>673</v>
      </c>
    </row>
    <row r="66" spans="1:3" ht="15.75" customHeight="1" x14ac:dyDescent="0.25">
      <c r="A66" s="22" t="s">
        <v>663</v>
      </c>
      <c r="B66" s="22"/>
      <c r="C66" s="27" t="s">
        <v>674</v>
      </c>
    </row>
    <row r="67" spans="1:3" ht="15.75" customHeight="1" x14ac:dyDescent="0.25">
      <c r="A67" s="22" t="s">
        <v>663</v>
      </c>
      <c r="B67" s="22"/>
      <c r="C67" s="27" t="s">
        <v>675</v>
      </c>
    </row>
    <row r="68" spans="1:3" ht="15.75" customHeight="1" x14ac:dyDescent="0.25">
      <c r="A68" s="22" t="s">
        <v>663</v>
      </c>
      <c r="B68" s="22"/>
      <c r="C68" s="27" t="s">
        <v>676</v>
      </c>
    </row>
    <row r="69" spans="1:3" ht="15.75" customHeight="1" x14ac:dyDescent="0.25">
      <c r="A69" s="22" t="s">
        <v>663</v>
      </c>
      <c r="B69" s="22"/>
      <c r="C69" s="28" t="s">
        <v>677</v>
      </c>
    </row>
    <row r="70" spans="1:3" ht="15.75" customHeight="1" x14ac:dyDescent="0.25">
      <c r="A70" s="22" t="s">
        <v>678</v>
      </c>
      <c r="B70" s="22"/>
      <c r="C70" s="197" t="s">
        <v>679</v>
      </c>
    </row>
    <row r="71" spans="1:3" ht="15.75" customHeight="1" x14ac:dyDescent="0.25">
      <c r="A71" s="22" t="s">
        <v>678</v>
      </c>
      <c r="B71" s="22"/>
      <c r="C71" s="22" t="s">
        <v>680</v>
      </c>
    </row>
    <row r="72" spans="1:3" ht="15.75" customHeight="1" x14ac:dyDescent="0.25">
      <c r="A72" s="22" t="s">
        <v>681</v>
      </c>
      <c r="B72" s="22"/>
      <c r="C72" s="27" t="s">
        <v>682</v>
      </c>
    </row>
    <row r="73" spans="1:3" ht="15.75" customHeight="1" x14ac:dyDescent="0.25">
      <c r="A73" s="22" t="s">
        <v>681</v>
      </c>
      <c r="B73" s="22"/>
      <c r="C73" s="27" t="s">
        <v>683</v>
      </c>
    </row>
    <row r="74" spans="1:3" ht="15.75" customHeight="1" x14ac:dyDescent="0.25">
      <c r="A74" s="22" t="s">
        <v>681</v>
      </c>
      <c r="B74" s="22"/>
      <c r="C74" s="27" t="s">
        <v>684</v>
      </c>
    </row>
    <row r="75" spans="1:3" ht="15.75" customHeight="1" x14ac:dyDescent="0.25">
      <c r="A75" s="22" t="s">
        <v>681</v>
      </c>
      <c r="B75" s="22"/>
      <c r="C75" s="28" t="s">
        <v>685</v>
      </c>
    </row>
    <row r="76" spans="1:3" ht="15.75" customHeight="1" x14ac:dyDescent="0.25">
      <c r="A76" s="22" t="s">
        <v>681</v>
      </c>
      <c r="B76" s="22"/>
      <c r="C76" s="27" t="s">
        <v>686</v>
      </c>
    </row>
    <row r="77" spans="1:3" ht="15.75" customHeight="1" x14ac:dyDescent="0.25">
      <c r="A77" s="22" t="s">
        <v>687</v>
      </c>
      <c r="B77" s="22"/>
      <c r="C77" s="22" t="s">
        <v>688</v>
      </c>
    </row>
    <row r="78" spans="1:3" ht="15.75" customHeight="1" x14ac:dyDescent="0.25">
      <c r="A78" s="22" t="s">
        <v>689</v>
      </c>
      <c r="B78" s="22"/>
      <c r="C78" s="27" t="s">
        <v>690</v>
      </c>
    </row>
    <row r="79" spans="1:3" ht="15.75" customHeight="1" x14ac:dyDescent="0.25">
      <c r="A79" s="22" t="s">
        <v>689</v>
      </c>
      <c r="B79" s="22"/>
      <c r="C79" s="27" t="s">
        <v>691</v>
      </c>
    </row>
    <row r="80" spans="1:3" ht="15.75" customHeight="1" x14ac:dyDescent="0.25">
      <c r="A80" s="22" t="s">
        <v>689</v>
      </c>
      <c r="B80" s="22"/>
      <c r="C80" s="27" t="s">
        <v>692</v>
      </c>
    </row>
    <row r="81" spans="1:3" ht="15.75" customHeight="1" x14ac:dyDescent="0.25">
      <c r="A81" s="22" t="s">
        <v>689</v>
      </c>
      <c r="B81" s="22"/>
      <c r="C81" s="27" t="s">
        <v>693</v>
      </c>
    </row>
    <row r="82" spans="1:3" ht="15.75" customHeight="1" x14ac:dyDescent="0.25">
      <c r="A82" s="22" t="s">
        <v>689</v>
      </c>
      <c r="B82" s="22"/>
      <c r="C82" s="27" t="s">
        <v>694</v>
      </c>
    </row>
    <row r="83" spans="1:3" ht="15.75" customHeight="1" x14ac:dyDescent="0.25">
      <c r="A83" s="22" t="s">
        <v>689</v>
      </c>
      <c r="B83" s="22"/>
      <c r="C83" s="27" t="s">
        <v>695</v>
      </c>
    </row>
    <row r="84" spans="1:3" ht="15.75" customHeight="1" x14ac:dyDescent="0.25">
      <c r="A84" s="22" t="s">
        <v>689</v>
      </c>
      <c r="B84" s="22"/>
      <c r="C84" s="27" t="s">
        <v>696</v>
      </c>
    </row>
    <row r="85" spans="1:3" ht="15.75" customHeight="1" x14ac:dyDescent="0.25">
      <c r="A85" s="22" t="s">
        <v>689</v>
      </c>
      <c r="B85" s="22"/>
      <c r="C85" s="27" t="s">
        <v>697</v>
      </c>
    </row>
    <row r="86" spans="1:3" ht="15.75" customHeight="1" x14ac:dyDescent="0.25">
      <c r="A86" s="22" t="s">
        <v>689</v>
      </c>
      <c r="B86" s="22"/>
      <c r="C86" s="27" t="s">
        <v>698</v>
      </c>
    </row>
    <row r="87" spans="1:3" ht="15.75" customHeight="1" x14ac:dyDescent="0.25">
      <c r="A87" s="22" t="s">
        <v>689</v>
      </c>
      <c r="B87" s="22"/>
      <c r="C87" s="27" t="s">
        <v>699</v>
      </c>
    </row>
    <row r="88" spans="1:3" ht="15.75" customHeight="1" x14ac:dyDescent="0.25">
      <c r="A88" s="22" t="s">
        <v>689</v>
      </c>
      <c r="B88" s="22"/>
      <c r="C88" s="27" t="s">
        <v>700</v>
      </c>
    </row>
    <row r="89" spans="1:3" ht="15.75" customHeight="1" x14ac:dyDescent="0.25">
      <c r="A89" s="22" t="s">
        <v>689</v>
      </c>
      <c r="B89" s="22"/>
      <c r="C89" s="27" t="s">
        <v>701</v>
      </c>
    </row>
    <row r="90" spans="1:3" ht="15.75" customHeight="1" x14ac:dyDescent="0.25">
      <c r="A90" s="22" t="s">
        <v>702</v>
      </c>
      <c r="B90" s="22"/>
      <c r="C90" s="27" t="s">
        <v>456</v>
      </c>
    </row>
    <row r="91" spans="1:3" ht="15.75" customHeight="1" x14ac:dyDescent="0.25">
      <c r="A91" s="22" t="s">
        <v>702</v>
      </c>
      <c r="B91" s="22"/>
      <c r="C91" s="27" t="s">
        <v>465</v>
      </c>
    </row>
    <row r="92" spans="1:3" ht="15.75" customHeight="1" x14ac:dyDescent="0.25">
      <c r="A92" s="22" t="s">
        <v>702</v>
      </c>
      <c r="B92" s="22"/>
      <c r="C92" s="27" t="s">
        <v>459</v>
      </c>
    </row>
    <row r="93" spans="1:3" ht="15.75" customHeight="1" x14ac:dyDescent="0.25">
      <c r="A93" s="22" t="s">
        <v>702</v>
      </c>
      <c r="B93" s="22"/>
      <c r="C93" s="27" t="s">
        <v>461</v>
      </c>
    </row>
    <row r="94" spans="1:3" ht="15.75" customHeight="1" x14ac:dyDescent="0.25">
      <c r="A94" s="22" t="s">
        <v>702</v>
      </c>
      <c r="B94" s="22"/>
      <c r="C94" s="27" t="s">
        <v>460</v>
      </c>
    </row>
    <row r="95" spans="1:3" ht="15.75" customHeight="1" x14ac:dyDescent="0.25">
      <c r="A95" s="22" t="s">
        <v>702</v>
      </c>
      <c r="B95" s="22"/>
      <c r="C95" s="27" t="s">
        <v>703</v>
      </c>
    </row>
    <row r="96" spans="1:3" ht="15.75" customHeight="1" x14ac:dyDescent="0.25">
      <c r="A96" s="22" t="s">
        <v>702</v>
      </c>
      <c r="B96" s="22"/>
      <c r="C96" s="27" t="s">
        <v>704</v>
      </c>
    </row>
    <row r="97" spans="1:3" ht="15.75" customHeight="1" x14ac:dyDescent="0.25">
      <c r="A97" s="22" t="s">
        <v>702</v>
      </c>
      <c r="B97" s="22"/>
      <c r="C97" s="27" t="s">
        <v>705</v>
      </c>
    </row>
    <row r="98" spans="1:3" ht="15.75" customHeight="1" x14ac:dyDescent="0.25">
      <c r="A98" s="22" t="s">
        <v>702</v>
      </c>
      <c r="B98" s="22"/>
      <c r="C98" s="27" t="s">
        <v>458</v>
      </c>
    </row>
    <row r="99" spans="1:3" ht="15.75" customHeight="1" x14ac:dyDescent="0.25">
      <c r="A99" s="22" t="s">
        <v>706</v>
      </c>
      <c r="B99" s="22"/>
      <c r="C99" s="27" t="s">
        <v>707</v>
      </c>
    </row>
    <row r="100" spans="1:3" ht="15.75" customHeight="1" x14ac:dyDescent="0.25">
      <c r="A100" s="22" t="s">
        <v>706</v>
      </c>
      <c r="B100" s="22"/>
      <c r="C100" s="27" t="s">
        <v>708</v>
      </c>
    </row>
    <row r="101" spans="1:3" ht="15.75" customHeight="1" x14ac:dyDescent="0.25">
      <c r="A101" s="22" t="s">
        <v>706</v>
      </c>
      <c r="B101" s="22"/>
      <c r="C101" s="27" t="s">
        <v>709</v>
      </c>
    </row>
    <row r="102" spans="1:3" ht="15.75" customHeight="1" x14ac:dyDescent="0.25">
      <c r="A102" s="22" t="s">
        <v>706</v>
      </c>
      <c r="B102" s="22"/>
      <c r="C102" s="27" t="s">
        <v>710</v>
      </c>
    </row>
    <row r="103" spans="1:3" ht="15.75" customHeight="1" x14ac:dyDescent="0.25">
      <c r="A103" s="22"/>
      <c r="B103" s="22"/>
      <c r="C103" s="22"/>
    </row>
    <row r="104" spans="1:3" ht="15.75" customHeight="1" x14ac:dyDescent="0.25">
      <c r="A104" s="22"/>
      <c r="B104" s="22"/>
      <c r="C104" s="22"/>
    </row>
    <row r="105" spans="1:3" ht="15.75" customHeight="1" x14ac:dyDescent="0.25">
      <c r="A105" s="22"/>
      <c r="B105" s="22"/>
      <c r="C105" s="22"/>
    </row>
    <row r="106" spans="1:3" ht="15.75" customHeight="1" x14ac:dyDescent="0.25">
      <c r="A106" s="22"/>
      <c r="B106" s="22"/>
      <c r="C106" s="22"/>
    </row>
    <row r="107" spans="1:3" ht="15.75" customHeight="1" x14ac:dyDescent="0.25">
      <c r="A107" s="22"/>
      <c r="B107" s="22"/>
      <c r="C107" s="22"/>
    </row>
    <row r="108" spans="1:3" ht="15.75" customHeight="1" x14ac:dyDescent="0.25">
      <c r="A108" s="22"/>
      <c r="B108" s="22"/>
      <c r="C108" s="22"/>
    </row>
    <row r="109" spans="1:3" ht="15.75" customHeight="1" x14ac:dyDescent="0.25">
      <c r="A109" s="22"/>
      <c r="B109" s="22"/>
      <c r="C109" s="22"/>
    </row>
    <row r="110" spans="1:3" ht="15.75" customHeight="1" x14ac:dyDescent="0.25">
      <c r="A110" s="22"/>
      <c r="B110" s="22"/>
      <c r="C110" s="22"/>
    </row>
    <row r="111" spans="1:3" ht="15.75" customHeight="1" x14ac:dyDescent="0.25">
      <c r="A111" s="22"/>
      <c r="B111" s="22"/>
      <c r="C111" s="22"/>
    </row>
    <row r="112" spans="1:3" ht="15.75" customHeight="1" x14ac:dyDescent="0.25">
      <c r="A112" s="14"/>
      <c r="B112" s="14"/>
      <c r="C112" s="14"/>
    </row>
    <row r="113" spans="1:3" ht="15.75" customHeight="1" x14ac:dyDescent="0.25">
      <c r="A113" s="16"/>
      <c r="B113" s="16"/>
      <c r="C113" s="16"/>
    </row>
    <row r="114" spans="1:3" ht="15.75" customHeight="1" x14ac:dyDescent="0.25">
      <c r="A114" s="16"/>
      <c r="B114" s="16"/>
      <c r="C114" s="16"/>
    </row>
    <row r="115" spans="1:3" ht="15.75" customHeight="1" x14ac:dyDescent="0.25">
      <c r="A115" s="16"/>
      <c r="B115" s="16"/>
      <c r="C115" s="16"/>
    </row>
    <row r="116" spans="1:3" ht="15.75" customHeight="1" x14ac:dyDescent="0.25">
      <c r="A116" s="16"/>
      <c r="B116" s="16"/>
      <c r="C116" s="16"/>
    </row>
    <row r="117" spans="1:3" ht="15.75" customHeight="1" x14ac:dyDescent="0.25">
      <c r="A117" s="16"/>
      <c r="B117" s="16"/>
      <c r="C117" s="16"/>
    </row>
    <row r="118" spans="1:3" ht="15.75" customHeight="1" x14ac:dyDescent="0.25">
      <c r="A118" s="16"/>
      <c r="B118" s="16"/>
      <c r="C118" s="16"/>
    </row>
    <row r="119" spans="1:3" ht="15.75" customHeight="1" x14ac:dyDescent="0.25">
      <c r="A119" s="16"/>
      <c r="B119" s="16"/>
      <c r="C119" s="16"/>
    </row>
    <row r="120" spans="1:3" ht="15.75" customHeight="1" x14ac:dyDescent="0.25">
      <c r="A120" s="16"/>
      <c r="B120" s="16"/>
      <c r="C120" s="16"/>
    </row>
    <row r="121" spans="1:3" ht="15.75" customHeight="1" x14ac:dyDescent="0.25">
      <c r="A121" s="16"/>
      <c r="B121" s="16"/>
      <c r="C121" s="16"/>
    </row>
    <row r="122" spans="1:3" ht="15.75" customHeight="1" x14ac:dyDescent="0.25">
      <c r="A122" s="16"/>
      <c r="B122" s="16"/>
      <c r="C122" s="16"/>
    </row>
    <row r="123" spans="1:3" ht="15.75" customHeight="1" x14ac:dyDescent="0.25">
      <c r="A123" s="16"/>
      <c r="B123" s="16"/>
      <c r="C123" s="16"/>
    </row>
    <row r="124" spans="1:3" ht="15.75" customHeight="1" x14ac:dyDescent="0.25">
      <c r="A124" s="16"/>
      <c r="B124" s="16"/>
      <c r="C124" s="16"/>
    </row>
    <row r="125" spans="1:3" ht="15.75" customHeight="1" x14ac:dyDescent="0.25">
      <c r="A125" s="16"/>
      <c r="B125" s="16"/>
      <c r="C125" s="16"/>
    </row>
    <row r="126" spans="1:3" ht="15.75" customHeight="1" x14ac:dyDescent="0.25">
      <c r="A126" s="16"/>
      <c r="B126" s="16"/>
      <c r="C126" s="16"/>
    </row>
    <row r="127" spans="1:3" ht="15.75" customHeight="1" x14ac:dyDescent="0.25">
      <c r="A127" s="16"/>
      <c r="B127" s="16"/>
      <c r="C127" s="16"/>
    </row>
    <row r="128" spans="1:3" ht="15.75" customHeight="1" x14ac:dyDescent="0.25">
      <c r="A128" s="16"/>
      <c r="B128" s="16"/>
      <c r="C128" s="16"/>
    </row>
    <row r="129" spans="1:3" ht="15.75" customHeight="1" x14ac:dyDescent="0.25">
      <c r="A129" s="16"/>
      <c r="B129" s="16"/>
      <c r="C129" s="16"/>
    </row>
    <row r="130" spans="1:3" ht="15.75" customHeight="1" x14ac:dyDescent="0.25">
      <c r="A130" s="16"/>
      <c r="B130" s="16"/>
      <c r="C130" s="16"/>
    </row>
    <row r="131" spans="1:3" ht="15.75" customHeight="1" x14ac:dyDescent="0.25">
      <c r="A131" s="16"/>
      <c r="B131" s="16"/>
      <c r="C131" s="16"/>
    </row>
    <row r="132" spans="1:3" ht="15.75" customHeight="1" x14ac:dyDescent="0.25">
      <c r="A132" s="16"/>
      <c r="B132" s="16"/>
      <c r="C132" s="16"/>
    </row>
    <row r="133" spans="1:3" ht="15.75" customHeight="1" x14ac:dyDescent="0.25">
      <c r="A133" s="16"/>
      <c r="B133" s="16"/>
      <c r="C133" s="16"/>
    </row>
    <row r="134" spans="1:3" ht="15.75" customHeight="1" x14ac:dyDescent="0.25">
      <c r="A134" s="16"/>
      <c r="B134" s="16"/>
      <c r="C134" s="16"/>
    </row>
    <row r="135" spans="1:3" ht="15.75" customHeight="1" x14ac:dyDescent="0.25">
      <c r="A135" s="16"/>
      <c r="B135" s="16"/>
      <c r="C135" s="16"/>
    </row>
    <row r="136" spans="1:3" ht="15.75" customHeight="1" x14ac:dyDescent="0.25">
      <c r="A136" s="16"/>
      <c r="B136" s="16"/>
      <c r="C136" s="16"/>
    </row>
    <row r="137" spans="1:3" ht="15.75" customHeight="1" x14ac:dyDescent="0.25">
      <c r="A137" s="16"/>
      <c r="B137" s="16"/>
      <c r="C137" s="16"/>
    </row>
    <row r="138" spans="1:3" ht="15.75" customHeight="1" x14ac:dyDescent="0.25">
      <c r="A138" s="16"/>
      <c r="B138" s="16"/>
      <c r="C138" s="16"/>
    </row>
    <row r="139" spans="1:3" ht="15.75" customHeight="1" x14ac:dyDescent="0.25">
      <c r="A139" s="16"/>
      <c r="B139" s="16"/>
      <c r="C139" s="16"/>
    </row>
    <row r="140" spans="1:3" ht="15.75" customHeight="1" x14ac:dyDescent="0.25">
      <c r="A140" s="16"/>
      <c r="B140" s="16"/>
      <c r="C140" s="16"/>
    </row>
    <row r="141" spans="1:3" ht="15.75" customHeight="1" x14ac:dyDescent="0.25">
      <c r="A141" s="16"/>
      <c r="B141" s="16"/>
      <c r="C141" s="16"/>
    </row>
    <row r="142" spans="1:3" ht="15.75" customHeight="1" x14ac:dyDescent="0.25">
      <c r="A142" s="16"/>
      <c r="B142" s="16"/>
      <c r="C142" s="16"/>
    </row>
    <row r="143" spans="1:3" ht="15.75" customHeight="1" x14ac:dyDescent="0.25">
      <c r="A143" s="16"/>
      <c r="B143" s="16"/>
      <c r="C143" s="16"/>
    </row>
    <row r="144" spans="1:3" ht="15.75" customHeight="1" x14ac:dyDescent="0.25">
      <c r="A144" s="16"/>
      <c r="B144" s="16"/>
      <c r="C144" s="16"/>
    </row>
    <row r="145" spans="1:3" ht="15.75" customHeight="1" x14ac:dyDescent="0.25">
      <c r="A145" s="16"/>
      <c r="B145" s="16"/>
      <c r="C145" s="16"/>
    </row>
    <row r="146" spans="1:3" ht="15.75" customHeight="1" x14ac:dyDescent="0.25">
      <c r="A146" s="16"/>
      <c r="B146" s="16"/>
      <c r="C146" s="16"/>
    </row>
    <row r="147" spans="1:3" ht="15.75" customHeight="1" x14ac:dyDescent="0.25">
      <c r="A147" s="16"/>
      <c r="B147" s="16"/>
      <c r="C147" s="16"/>
    </row>
    <row r="148" spans="1:3" ht="15.75" customHeight="1" x14ac:dyDescent="0.25">
      <c r="A148" s="16"/>
      <c r="B148" s="16"/>
      <c r="C148" s="16"/>
    </row>
    <row r="149" spans="1:3" ht="15.75" customHeight="1" x14ac:dyDescent="0.25">
      <c r="A149" s="16"/>
      <c r="B149" s="16"/>
      <c r="C149" s="16"/>
    </row>
    <row r="150" spans="1:3" ht="15.75" customHeight="1" x14ac:dyDescent="0.25">
      <c r="A150" s="16"/>
      <c r="B150" s="16"/>
      <c r="C150" s="16"/>
    </row>
    <row r="151" spans="1:3" ht="15.75" customHeight="1" x14ac:dyDescent="0.25">
      <c r="A151" s="16"/>
      <c r="B151" s="16"/>
      <c r="C151" s="16"/>
    </row>
    <row r="152" spans="1:3" ht="15.75" customHeight="1" x14ac:dyDescent="0.25">
      <c r="A152" s="16"/>
      <c r="B152" s="16"/>
      <c r="C152" s="16"/>
    </row>
    <row r="153" spans="1:3" ht="15.75" customHeight="1" x14ac:dyDescent="0.25">
      <c r="A153" s="16"/>
      <c r="B153" s="16"/>
      <c r="C153" s="16"/>
    </row>
    <row r="154" spans="1:3" ht="15.75" customHeight="1" x14ac:dyDescent="0.25">
      <c r="A154" s="16"/>
      <c r="B154" s="16"/>
      <c r="C154" s="16"/>
    </row>
    <row r="155" spans="1:3" ht="15.75" customHeight="1" x14ac:dyDescent="0.25">
      <c r="A155" s="16"/>
      <c r="B155" s="16"/>
      <c r="C155" s="16"/>
    </row>
    <row r="156" spans="1:3" ht="15.75" customHeight="1" x14ac:dyDescent="0.25">
      <c r="A156" s="16"/>
      <c r="B156" s="16"/>
      <c r="C156" s="16"/>
    </row>
    <row r="157" spans="1:3" ht="15.75" customHeight="1" x14ac:dyDescent="0.25">
      <c r="A157" s="16"/>
      <c r="B157" s="16"/>
      <c r="C157" s="16"/>
    </row>
    <row r="158" spans="1:3" ht="15.75" customHeight="1" x14ac:dyDescent="0.25">
      <c r="A158" s="16"/>
      <c r="B158" s="16"/>
      <c r="C158" s="16"/>
    </row>
    <row r="159" spans="1:3" ht="15.75" customHeight="1" x14ac:dyDescent="0.25">
      <c r="A159" s="16"/>
      <c r="B159" s="16"/>
      <c r="C159" s="16"/>
    </row>
    <row r="160" spans="1:3" ht="15.75" customHeight="1" x14ac:dyDescent="0.25">
      <c r="A160" s="16"/>
      <c r="B160" s="16"/>
      <c r="C160" s="16"/>
    </row>
    <row r="161" spans="1:3" ht="15.75" customHeight="1" x14ac:dyDescent="0.25">
      <c r="A161" s="16"/>
      <c r="B161" s="16"/>
      <c r="C161" s="16"/>
    </row>
    <row r="162" spans="1:3" ht="15.75" customHeight="1" x14ac:dyDescent="0.25">
      <c r="A162" s="16"/>
      <c r="B162" s="16"/>
      <c r="C162" s="16"/>
    </row>
    <row r="163" spans="1:3" ht="15.75" customHeight="1" x14ac:dyDescent="0.25">
      <c r="A163" s="16"/>
      <c r="B163" s="16"/>
      <c r="C163" s="16"/>
    </row>
    <row r="164" spans="1:3" ht="15.75" customHeight="1" x14ac:dyDescent="0.25">
      <c r="A164" s="16"/>
      <c r="B164" s="16"/>
      <c r="C164" s="16"/>
    </row>
    <row r="165" spans="1:3" ht="15.75" customHeight="1" x14ac:dyDescent="0.25">
      <c r="A165" s="16"/>
      <c r="B165" s="16"/>
      <c r="C165" s="16"/>
    </row>
    <row r="166" spans="1:3" ht="15.75" customHeight="1" x14ac:dyDescent="0.25">
      <c r="A166" s="16"/>
      <c r="B166" s="16"/>
      <c r="C166" s="16"/>
    </row>
    <row r="167" spans="1:3" ht="15.75" customHeight="1" x14ac:dyDescent="0.25">
      <c r="A167" s="16"/>
      <c r="B167" s="16"/>
      <c r="C167" s="16"/>
    </row>
    <row r="168" spans="1:3" ht="15.75" customHeight="1" x14ac:dyDescent="0.25">
      <c r="A168" s="16"/>
      <c r="B168" s="16"/>
      <c r="C168" s="16"/>
    </row>
    <row r="169" spans="1:3" ht="15.75" customHeight="1" x14ac:dyDescent="0.25">
      <c r="A169" s="16"/>
      <c r="B169" s="16"/>
      <c r="C169" s="16"/>
    </row>
    <row r="170" spans="1:3" ht="15.75" customHeight="1" x14ac:dyDescent="0.25">
      <c r="A170" s="16"/>
      <c r="B170" s="16"/>
      <c r="C170" s="16"/>
    </row>
    <row r="171" spans="1:3" ht="15.75" customHeight="1" x14ac:dyDescent="0.25">
      <c r="A171" s="16"/>
      <c r="B171" s="16"/>
      <c r="C171" s="16"/>
    </row>
    <row r="172" spans="1:3" ht="15.75" customHeight="1" x14ac:dyDescent="0.25">
      <c r="A172" s="16"/>
      <c r="B172" s="16"/>
      <c r="C172" s="16"/>
    </row>
    <row r="173" spans="1:3" ht="15.75" customHeight="1" x14ac:dyDescent="0.25">
      <c r="A173" s="16"/>
      <c r="B173" s="16"/>
      <c r="C173" s="16"/>
    </row>
    <row r="174" spans="1:3" ht="15.75" customHeight="1" x14ac:dyDescent="0.25">
      <c r="A174" s="16"/>
      <c r="B174" s="16"/>
      <c r="C174" s="16"/>
    </row>
    <row r="175" spans="1:3" ht="15.75" customHeight="1" x14ac:dyDescent="0.25">
      <c r="A175" s="16"/>
      <c r="B175" s="16"/>
      <c r="C175" s="16"/>
    </row>
    <row r="176" spans="1:3" ht="15.75" customHeight="1" x14ac:dyDescent="0.25">
      <c r="A176" s="16"/>
      <c r="B176" s="16"/>
      <c r="C176" s="16"/>
    </row>
    <row r="177" spans="1:3" ht="15.75" customHeight="1" x14ac:dyDescent="0.25">
      <c r="A177" s="16"/>
      <c r="B177" s="16"/>
      <c r="C177" s="16"/>
    </row>
    <row r="178" spans="1:3" ht="15.75" customHeight="1" x14ac:dyDescent="0.25">
      <c r="A178" s="16"/>
      <c r="B178" s="16"/>
      <c r="C178" s="16"/>
    </row>
    <row r="179" spans="1:3" ht="15.75" customHeight="1" x14ac:dyDescent="0.25">
      <c r="A179" s="16"/>
      <c r="B179" s="16"/>
      <c r="C179" s="16"/>
    </row>
    <row r="180" spans="1:3" ht="15.75" customHeight="1" x14ac:dyDescent="0.25">
      <c r="A180" s="16"/>
      <c r="B180" s="16"/>
      <c r="C180" s="16"/>
    </row>
    <row r="181" spans="1:3" ht="15.75" customHeight="1" x14ac:dyDescent="0.25">
      <c r="A181" s="16"/>
      <c r="B181" s="16"/>
      <c r="C181" s="16"/>
    </row>
    <row r="182" spans="1:3" ht="15.75" customHeight="1" x14ac:dyDescent="0.25">
      <c r="A182" s="16"/>
      <c r="B182" s="16"/>
      <c r="C182" s="16"/>
    </row>
    <row r="183" spans="1:3" ht="15.75" customHeight="1" x14ac:dyDescent="0.25">
      <c r="A183" s="16"/>
      <c r="B183" s="16"/>
      <c r="C183" s="16"/>
    </row>
    <row r="184" spans="1:3" ht="15.75" customHeight="1" x14ac:dyDescent="0.25">
      <c r="A184" s="16"/>
      <c r="B184" s="16"/>
      <c r="C184" s="16"/>
    </row>
    <row r="185" spans="1:3" ht="15.75" customHeight="1" x14ac:dyDescent="0.25">
      <c r="A185" s="16"/>
      <c r="B185" s="16"/>
      <c r="C185" s="16"/>
    </row>
    <row r="186" spans="1:3" ht="15.75" customHeight="1" x14ac:dyDescent="0.25">
      <c r="A186" s="16"/>
      <c r="B186" s="16"/>
      <c r="C186" s="16"/>
    </row>
    <row r="187" spans="1:3" ht="15.75" customHeight="1" x14ac:dyDescent="0.25">
      <c r="A187" s="16"/>
      <c r="B187" s="16"/>
      <c r="C187" s="16"/>
    </row>
    <row r="188" spans="1:3" ht="15.75" customHeight="1" x14ac:dyDescent="0.25">
      <c r="A188" s="16"/>
      <c r="B188" s="16"/>
      <c r="C188" s="16"/>
    </row>
    <row r="189" spans="1:3" ht="15.75" customHeight="1" x14ac:dyDescent="0.25">
      <c r="A189" s="16"/>
      <c r="B189" s="16"/>
      <c r="C189" s="16"/>
    </row>
    <row r="190" spans="1:3" ht="15.75" customHeight="1" x14ac:dyDescent="0.25">
      <c r="A190" s="16"/>
      <c r="B190" s="16"/>
      <c r="C190" s="16"/>
    </row>
    <row r="191" spans="1:3" ht="15.75" customHeight="1" x14ac:dyDescent="0.25">
      <c r="A191" s="16"/>
      <c r="B191" s="16"/>
      <c r="C191" s="16"/>
    </row>
    <row r="192" spans="1:3" ht="15.75" customHeight="1" x14ac:dyDescent="0.25">
      <c r="A192" s="16"/>
      <c r="B192" s="16"/>
      <c r="C192" s="16"/>
    </row>
    <row r="193" spans="1:3" ht="15.75" customHeight="1" x14ac:dyDescent="0.25">
      <c r="A193" s="16"/>
      <c r="B193" s="16"/>
      <c r="C193" s="16"/>
    </row>
    <row r="194" spans="1:3" ht="15.75" customHeight="1" x14ac:dyDescent="0.25">
      <c r="A194" s="16"/>
      <c r="B194" s="16"/>
      <c r="C194" s="16"/>
    </row>
    <row r="195" spans="1:3" ht="15.75" customHeight="1" x14ac:dyDescent="0.25">
      <c r="A195" s="16"/>
      <c r="B195" s="16"/>
      <c r="C195" s="16"/>
    </row>
    <row r="196" spans="1:3" ht="15.75" customHeight="1" x14ac:dyDescent="0.25">
      <c r="A196" s="16"/>
      <c r="B196" s="16"/>
      <c r="C196" s="16"/>
    </row>
    <row r="197" spans="1:3" ht="15.75" customHeight="1" x14ac:dyDescent="0.25">
      <c r="A197" s="16"/>
      <c r="B197" s="16"/>
      <c r="C197" s="16"/>
    </row>
    <row r="198" spans="1:3" ht="15.75" customHeight="1" x14ac:dyDescent="0.25">
      <c r="A198" s="16"/>
      <c r="B198" s="16"/>
      <c r="C198" s="16"/>
    </row>
    <row r="199" spans="1:3" ht="15.75" customHeight="1" x14ac:dyDescent="0.25">
      <c r="A199" s="16"/>
      <c r="B199" s="16"/>
      <c r="C199" s="16"/>
    </row>
    <row r="200" spans="1:3" ht="15.75" customHeight="1" x14ac:dyDescent="0.25">
      <c r="A200" s="16"/>
      <c r="B200" s="16"/>
      <c r="C200" s="16"/>
    </row>
    <row r="201" spans="1:3" ht="15.75" customHeight="1" x14ac:dyDescent="0.25">
      <c r="A201" s="16"/>
      <c r="B201" s="16"/>
      <c r="C201" s="16"/>
    </row>
    <row r="202" spans="1:3" ht="15.75" customHeight="1" x14ac:dyDescent="0.25">
      <c r="A202" s="16"/>
      <c r="B202" s="16"/>
      <c r="C202" s="16"/>
    </row>
    <row r="203" spans="1:3" ht="15.75" customHeight="1" x14ac:dyDescent="0.25">
      <c r="A203" s="16"/>
      <c r="B203" s="16"/>
      <c r="C203" s="16"/>
    </row>
    <row r="204" spans="1:3" ht="15.75" customHeight="1" x14ac:dyDescent="0.25">
      <c r="A204" s="16"/>
      <c r="B204" s="16"/>
      <c r="C204" s="16"/>
    </row>
    <row r="205" spans="1:3" ht="15.75" customHeight="1" x14ac:dyDescent="0.25">
      <c r="A205" s="16"/>
      <c r="B205" s="16"/>
      <c r="C205" s="16"/>
    </row>
    <row r="206" spans="1:3" ht="15.75" customHeight="1" x14ac:dyDescent="0.25">
      <c r="A206" s="16"/>
      <c r="B206" s="16"/>
      <c r="C206" s="16"/>
    </row>
    <row r="207" spans="1:3" ht="15.75" customHeight="1" x14ac:dyDescent="0.25">
      <c r="A207" s="16"/>
      <c r="B207" s="16"/>
      <c r="C207" s="16"/>
    </row>
    <row r="208" spans="1:3" ht="15.75" customHeight="1" x14ac:dyDescent="0.25">
      <c r="A208" s="16"/>
      <c r="B208" s="16"/>
      <c r="C208" s="16"/>
    </row>
    <row r="209" spans="1:3" ht="15.75" customHeight="1" x14ac:dyDescent="0.25">
      <c r="A209" s="16"/>
      <c r="B209" s="16"/>
      <c r="C209" s="16"/>
    </row>
    <row r="210" spans="1:3" ht="15.75" customHeight="1" x14ac:dyDescent="0.25">
      <c r="A210" s="16"/>
      <c r="B210" s="16"/>
      <c r="C210" s="16"/>
    </row>
    <row r="211" spans="1:3" ht="15.75" customHeight="1" x14ac:dyDescent="0.25">
      <c r="A211" s="16"/>
      <c r="B211" s="16"/>
      <c r="C211" s="16"/>
    </row>
    <row r="212" spans="1:3" ht="15.75" customHeight="1" x14ac:dyDescent="0.25">
      <c r="A212" s="16"/>
      <c r="B212" s="16"/>
      <c r="C212" s="16"/>
    </row>
    <row r="213" spans="1:3" ht="15.75" customHeight="1" x14ac:dyDescent="0.25">
      <c r="A213" s="16"/>
      <c r="B213" s="16"/>
      <c r="C213" s="16"/>
    </row>
    <row r="214" spans="1:3" ht="15.75" customHeight="1" x14ac:dyDescent="0.25">
      <c r="A214" s="16"/>
      <c r="B214" s="16"/>
      <c r="C214" s="16"/>
    </row>
    <row r="215" spans="1:3" ht="15.75" customHeight="1" x14ac:dyDescent="0.25">
      <c r="A215" s="16"/>
      <c r="B215" s="16"/>
      <c r="C215" s="16"/>
    </row>
    <row r="216" spans="1:3" ht="15.75" customHeight="1" x14ac:dyDescent="0.25">
      <c r="A216" s="16"/>
      <c r="B216" s="16"/>
      <c r="C216" s="16"/>
    </row>
    <row r="217" spans="1:3" ht="15.75" customHeight="1" x14ac:dyDescent="0.25">
      <c r="A217" s="16"/>
      <c r="B217" s="16"/>
      <c r="C217" s="16"/>
    </row>
    <row r="218" spans="1:3" ht="15.75" customHeight="1" x14ac:dyDescent="0.25">
      <c r="A218" s="16"/>
      <c r="B218" s="16"/>
      <c r="C218" s="16"/>
    </row>
    <row r="219" spans="1:3" ht="15.75" customHeight="1" x14ac:dyDescent="0.25">
      <c r="A219" s="16"/>
      <c r="B219" s="16"/>
      <c r="C219" s="16"/>
    </row>
    <row r="220" spans="1:3" ht="15.75" customHeight="1" x14ac:dyDescent="0.25">
      <c r="A220" s="16"/>
      <c r="B220" s="16"/>
      <c r="C220" s="16"/>
    </row>
    <row r="221" spans="1:3" ht="15.75" customHeight="1" x14ac:dyDescent="0.25">
      <c r="A221" s="16"/>
      <c r="B221" s="16"/>
      <c r="C221" s="16"/>
    </row>
    <row r="222" spans="1:3" ht="15.75" customHeight="1" x14ac:dyDescent="0.25">
      <c r="A222" s="16"/>
      <c r="B222" s="16"/>
      <c r="C222" s="16"/>
    </row>
    <row r="223" spans="1:3" ht="15.75" customHeight="1" x14ac:dyDescent="0.25">
      <c r="A223" s="16"/>
      <c r="B223" s="16"/>
      <c r="C223" s="16"/>
    </row>
    <row r="224" spans="1:3" ht="15.75" customHeight="1" x14ac:dyDescent="0.25">
      <c r="A224" s="16"/>
      <c r="B224" s="16"/>
      <c r="C224" s="16"/>
    </row>
    <row r="225" spans="1:3" ht="15.75" customHeight="1" x14ac:dyDescent="0.25">
      <c r="A225" s="16"/>
      <c r="B225" s="16"/>
      <c r="C225" s="16"/>
    </row>
    <row r="226" spans="1:3" ht="15.75" customHeight="1" x14ac:dyDescent="0.25">
      <c r="A226" s="16"/>
      <c r="B226" s="16"/>
      <c r="C226" s="16"/>
    </row>
    <row r="227" spans="1:3" ht="15.75" customHeight="1" x14ac:dyDescent="0.25">
      <c r="A227" s="16"/>
      <c r="B227" s="16"/>
      <c r="C227" s="16"/>
    </row>
    <row r="228" spans="1:3" ht="15.75" customHeight="1" x14ac:dyDescent="0.25">
      <c r="A228" s="16"/>
      <c r="B228" s="16"/>
      <c r="C228" s="16"/>
    </row>
    <row r="229" spans="1:3" ht="15.75" customHeight="1" x14ac:dyDescent="0.25">
      <c r="A229" s="16"/>
      <c r="B229" s="16"/>
      <c r="C229" s="16"/>
    </row>
    <row r="230" spans="1:3" ht="15.75" customHeight="1" x14ac:dyDescent="0.25">
      <c r="A230" s="16"/>
      <c r="B230" s="16"/>
      <c r="C230" s="16"/>
    </row>
    <row r="231" spans="1:3" ht="15.75" customHeight="1" x14ac:dyDescent="0.25">
      <c r="A231" s="16"/>
      <c r="B231" s="16"/>
      <c r="C231" s="16"/>
    </row>
    <row r="232" spans="1:3" ht="15.75" customHeight="1" x14ac:dyDescent="0.25">
      <c r="A232" s="16"/>
      <c r="B232" s="16"/>
      <c r="C232" s="16"/>
    </row>
    <row r="233" spans="1:3" ht="15.75" customHeight="1" x14ac:dyDescent="0.25">
      <c r="A233" s="16"/>
      <c r="B233" s="16"/>
      <c r="C233" s="16"/>
    </row>
    <row r="234" spans="1:3" ht="15.75" customHeight="1" x14ac:dyDescent="0.25">
      <c r="A234" s="16"/>
      <c r="B234" s="16"/>
      <c r="C234" s="16"/>
    </row>
    <row r="235" spans="1:3" ht="15.75" customHeight="1" x14ac:dyDescent="0.25">
      <c r="A235" s="16"/>
      <c r="B235" s="16"/>
      <c r="C235" s="16"/>
    </row>
    <row r="236" spans="1:3" ht="15.75" customHeight="1" x14ac:dyDescent="0.25">
      <c r="A236" s="16"/>
      <c r="B236" s="16"/>
      <c r="C236" s="16"/>
    </row>
    <row r="237" spans="1:3" ht="15.75" customHeight="1" x14ac:dyDescent="0.25">
      <c r="A237" s="16"/>
      <c r="B237" s="16"/>
      <c r="C237" s="16"/>
    </row>
    <row r="238" spans="1:3" ht="15.75" customHeight="1" x14ac:dyDescent="0.25">
      <c r="A238" s="16"/>
      <c r="B238" s="16"/>
      <c r="C238" s="16"/>
    </row>
    <row r="239" spans="1:3" ht="15.75" customHeight="1" x14ac:dyDescent="0.25">
      <c r="A239" s="16"/>
      <c r="B239" s="16"/>
      <c r="C239" s="16"/>
    </row>
    <row r="240" spans="1:3" ht="15.75" customHeight="1" x14ac:dyDescent="0.25">
      <c r="A240" s="16"/>
      <c r="B240" s="16"/>
      <c r="C240" s="16"/>
    </row>
    <row r="241" spans="1:3" ht="15.75" customHeight="1" x14ac:dyDescent="0.25">
      <c r="A241" s="16"/>
      <c r="B241" s="16"/>
      <c r="C241" s="16"/>
    </row>
    <row r="242" spans="1:3" ht="15.75" customHeight="1" x14ac:dyDescent="0.25">
      <c r="A242" s="16"/>
      <c r="B242" s="16"/>
      <c r="C242" s="16"/>
    </row>
    <row r="243" spans="1:3" ht="15.75" customHeight="1" x14ac:dyDescent="0.25">
      <c r="A243" s="16"/>
      <c r="B243" s="16"/>
      <c r="C243" s="16"/>
    </row>
    <row r="244" spans="1:3" ht="15.75" customHeight="1" x14ac:dyDescent="0.25">
      <c r="A244" s="16"/>
      <c r="B244" s="16"/>
      <c r="C244" s="16"/>
    </row>
    <row r="245" spans="1:3" ht="15.75" customHeight="1" x14ac:dyDescent="0.25">
      <c r="A245" s="16"/>
      <c r="B245" s="16"/>
      <c r="C245" s="16"/>
    </row>
    <row r="246" spans="1:3" ht="15.75" customHeight="1" x14ac:dyDescent="0.25">
      <c r="A246" s="16"/>
      <c r="B246" s="16"/>
      <c r="C246" s="16"/>
    </row>
    <row r="247" spans="1:3" ht="15.75" customHeight="1" x14ac:dyDescent="0.25">
      <c r="A247" s="16"/>
      <c r="B247" s="16"/>
      <c r="C247" s="16"/>
    </row>
    <row r="248" spans="1:3" ht="15.75" customHeight="1" x14ac:dyDescent="0.25">
      <c r="A248" s="16"/>
      <c r="B248" s="16"/>
      <c r="C248" s="16"/>
    </row>
    <row r="249" spans="1:3" ht="15.75" customHeight="1" x14ac:dyDescent="0.25">
      <c r="A249" s="16"/>
      <c r="B249" s="16"/>
      <c r="C249" s="16"/>
    </row>
    <row r="250" spans="1:3" ht="15.75" customHeight="1" x14ac:dyDescent="0.25">
      <c r="A250" s="16"/>
      <c r="B250" s="16"/>
      <c r="C250" s="16"/>
    </row>
    <row r="251" spans="1:3" ht="15.75" customHeight="1" x14ac:dyDescent="0.25">
      <c r="A251" s="16"/>
      <c r="B251" s="16"/>
      <c r="C251" s="16"/>
    </row>
    <row r="252" spans="1:3" ht="15.75" customHeight="1" x14ac:dyDescent="0.25">
      <c r="A252" s="16"/>
      <c r="B252" s="16"/>
      <c r="C252" s="16"/>
    </row>
    <row r="253" spans="1:3" ht="15.75" customHeight="1" x14ac:dyDescent="0.25">
      <c r="A253" s="16"/>
      <c r="B253" s="16"/>
      <c r="C253" s="16"/>
    </row>
    <row r="254" spans="1:3" ht="15.75" customHeight="1" x14ac:dyDescent="0.25">
      <c r="A254" s="16"/>
      <c r="B254" s="16"/>
      <c r="C254" s="16"/>
    </row>
    <row r="255" spans="1:3" ht="15.75" customHeight="1" x14ac:dyDescent="0.25">
      <c r="A255" s="16"/>
      <c r="B255" s="16"/>
      <c r="C255" s="16"/>
    </row>
    <row r="256" spans="1:3" ht="15.75" customHeight="1" x14ac:dyDescent="0.25">
      <c r="A256" s="16"/>
      <c r="B256" s="16"/>
      <c r="C256" s="16"/>
    </row>
    <row r="257" spans="1:3" ht="15.75" customHeight="1" x14ac:dyDescent="0.25">
      <c r="A257" s="16"/>
      <c r="B257" s="16"/>
      <c r="C257" s="16"/>
    </row>
    <row r="258" spans="1:3" ht="15.75" customHeight="1" x14ac:dyDescent="0.25">
      <c r="A258" s="16"/>
      <c r="B258" s="16"/>
      <c r="C258" s="16"/>
    </row>
    <row r="259" spans="1:3" ht="15.75" customHeight="1" x14ac:dyDescent="0.25">
      <c r="A259" s="16"/>
      <c r="B259" s="16"/>
      <c r="C259" s="16"/>
    </row>
    <row r="260" spans="1:3" ht="15.75" customHeight="1" x14ac:dyDescent="0.25">
      <c r="A260" s="16"/>
      <c r="B260" s="16"/>
      <c r="C260" s="16"/>
    </row>
    <row r="261" spans="1:3" ht="15.75" customHeight="1" x14ac:dyDescent="0.25">
      <c r="A261" s="16"/>
      <c r="B261" s="16"/>
      <c r="C261" s="16"/>
    </row>
    <row r="262" spans="1:3" ht="15.75" customHeight="1" x14ac:dyDescent="0.25">
      <c r="A262" s="16"/>
      <c r="B262" s="16"/>
      <c r="C262" s="16"/>
    </row>
    <row r="263" spans="1:3" ht="15.75" customHeight="1" x14ac:dyDescent="0.25">
      <c r="A263" s="16"/>
      <c r="B263" s="16"/>
      <c r="C263" s="16"/>
    </row>
    <row r="264" spans="1:3" ht="15.75" customHeight="1" x14ac:dyDescent="0.25">
      <c r="A264" s="16"/>
      <c r="B264" s="16"/>
      <c r="C264" s="16"/>
    </row>
    <row r="265" spans="1:3" ht="15.75" customHeight="1" x14ac:dyDescent="0.25">
      <c r="A265" s="16"/>
      <c r="B265" s="16"/>
      <c r="C265" s="16"/>
    </row>
    <row r="266" spans="1:3" ht="15.75" customHeight="1" x14ac:dyDescent="0.25">
      <c r="A266" s="16"/>
      <c r="B266" s="16"/>
      <c r="C266" s="16"/>
    </row>
    <row r="267" spans="1:3" ht="15.75" customHeight="1" x14ac:dyDescent="0.25">
      <c r="A267" s="16"/>
      <c r="B267" s="16"/>
      <c r="C267" s="16"/>
    </row>
    <row r="268" spans="1:3" ht="15.75" customHeight="1" x14ac:dyDescent="0.25">
      <c r="A268" s="16"/>
      <c r="B268" s="16"/>
      <c r="C268" s="16"/>
    </row>
    <row r="269" spans="1:3" ht="15.75" customHeight="1" x14ac:dyDescent="0.25">
      <c r="A269" s="16"/>
      <c r="B269" s="16"/>
      <c r="C269" s="16"/>
    </row>
    <row r="270" spans="1:3" ht="15.75" customHeight="1" x14ac:dyDescent="0.25">
      <c r="A270" s="16"/>
      <c r="B270" s="16"/>
      <c r="C270" s="16"/>
    </row>
    <row r="271" spans="1:3" ht="15.75" customHeight="1" x14ac:dyDescent="0.25">
      <c r="A271" s="16"/>
      <c r="B271" s="16"/>
      <c r="C271" s="16"/>
    </row>
    <row r="272" spans="1:3" ht="15.75" customHeight="1" x14ac:dyDescent="0.25">
      <c r="A272" s="16"/>
      <c r="B272" s="16"/>
      <c r="C272" s="16"/>
    </row>
    <row r="273" spans="1:3" ht="15.75" customHeight="1" x14ac:dyDescent="0.25">
      <c r="A273" s="16"/>
      <c r="B273" s="16"/>
      <c r="C273" s="16"/>
    </row>
    <row r="274" spans="1:3" ht="15.75" customHeight="1" x14ac:dyDescent="0.25">
      <c r="A274" s="16"/>
      <c r="B274" s="16"/>
      <c r="C274" s="16"/>
    </row>
    <row r="275" spans="1:3" ht="15.75" customHeight="1" x14ac:dyDescent="0.25">
      <c r="A275" s="16"/>
      <c r="B275" s="16"/>
      <c r="C275" s="16"/>
    </row>
    <row r="276" spans="1:3" ht="15.75" customHeight="1" x14ac:dyDescent="0.25">
      <c r="A276" s="16"/>
      <c r="B276" s="16"/>
      <c r="C276" s="16"/>
    </row>
    <row r="277" spans="1:3" ht="15.75" customHeight="1" x14ac:dyDescent="0.25">
      <c r="A277" s="16"/>
      <c r="B277" s="16"/>
      <c r="C277" s="16"/>
    </row>
    <row r="278" spans="1:3" ht="15.75" customHeight="1" x14ac:dyDescent="0.25">
      <c r="A278" s="16"/>
      <c r="B278" s="16"/>
      <c r="C278" s="16"/>
    </row>
    <row r="279" spans="1:3" ht="15.75" customHeight="1" x14ac:dyDescent="0.25">
      <c r="A279" s="16"/>
      <c r="B279" s="16"/>
      <c r="C279" s="16"/>
    </row>
    <row r="280" spans="1:3" ht="15.75" customHeight="1" x14ac:dyDescent="0.25">
      <c r="A280" s="16"/>
      <c r="B280" s="16"/>
      <c r="C280" s="16"/>
    </row>
    <row r="281" spans="1:3" ht="15.75" customHeight="1" x14ac:dyDescent="0.25">
      <c r="A281" s="16"/>
      <c r="B281" s="16"/>
      <c r="C281" s="16"/>
    </row>
    <row r="282" spans="1:3" ht="15.75" customHeight="1" x14ac:dyDescent="0.25">
      <c r="A282" s="16"/>
      <c r="B282" s="16"/>
      <c r="C282" s="16"/>
    </row>
    <row r="283" spans="1:3" ht="15.75" customHeight="1" x14ac:dyDescent="0.25">
      <c r="A283" s="16"/>
      <c r="B283" s="16"/>
      <c r="C283" s="16"/>
    </row>
    <row r="284" spans="1:3" ht="15.75" customHeight="1" x14ac:dyDescent="0.25">
      <c r="A284" s="16"/>
      <c r="B284" s="16"/>
      <c r="C284" s="16"/>
    </row>
    <row r="285" spans="1:3" ht="15.75" customHeight="1" x14ac:dyDescent="0.25">
      <c r="A285" s="16"/>
      <c r="B285" s="16"/>
      <c r="C285" s="16"/>
    </row>
    <row r="286" spans="1:3" ht="15.75" customHeight="1" x14ac:dyDescent="0.25">
      <c r="A286" s="16"/>
      <c r="B286" s="16"/>
      <c r="C286" s="16"/>
    </row>
    <row r="287" spans="1:3" ht="15.75" customHeight="1" x14ac:dyDescent="0.25">
      <c r="A287" s="16"/>
      <c r="B287" s="16"/>
      <c r="C287" s="16"/>
    </row>
    <row r="288" spans="1:3" ht="15.75" customHeight="1" x14ac:dyDescent="0.25">
      <c r="A288" s="16"/>
      <c r="B288" s="16"/>
      <c r="C288" s="16"/>
    </row>
    <row r="289" spans="1:3" ht="15.75" customHeight="1" x14ac:dyDescent="0.25">
      <c r="A289" s="16"/>
      <c r="B289" s="16"/>
      <c r="C289" s="16"/>
    </row>
    <row r="290" spans="1:3" ht="15.75" customHeight="1" x14ac:dyDescent="0.25">
      <c r="A290" s="16"/>
      <c r="B290" s="16"/>
      <c r="C290" s="16"/>
    </row>
    <row r="291" spans="1:3" ht="15.75" customHeight="1" x14ac:dyDescent="0.25">
      <c r="A291" s="16"/>
      <c r="B291" s="16"/>
      <c r="C291" s="16"/>
    </row>
    <row r="292" spans="1:3" ht="15.75" customHeight="1" x14ac:dyDescent="0.25">
      <c r="A292" s="16"/>
      <c r="B292" s="16"/>
      <c r="C292" s="16"/>
    </row>
    <row r="293" spans="1:3" ht="15.75" customHeight="1" x14ac:dyDescent="0.25">
      <c r="A293" s="16"/>
      <c r="B293" s="16"/>
      <c r="C293" s="16"/>
    </row>
    <row r="294" spans="1:3" ht="15.75" customHeight="1" x14ac:dyDescent="0.25">
      <c r="A294" s="16"/>
      <c r="B294" s="16"/>
      <c r="C294" s="16"/>
    </row>
    <row r="295" spans="1:3" ht="15.75" customHeight="1" x14ac:dyDescent="0.25">
      <c r="A295" s="16"/>
      <c r="B295" s="16"/>
      <c r="C295" s="16"/>
    </row>
    <row r="296" spans="1:3" ht="15.75" customHeight="1" x14ac:dyDescent="0.25">
      <c r="A296" s="16"/>
      <c r="B296" s="16"/>
      <c r="C296" s="16"/>
    </row>
    <row r="297" spans="1:3" ht="15.75" customHeight="1" x14ac:dyDescent="0.25">
      <c r="A297" s="16"/>
      <c r="B297" s="16"/>
      <c r="C297" s="16"/>
    </row>
    <row r="298" spans="1:3" ht="15.75" customHeight="1" x14ac:dyDescent="0.25">
      <c r="A298" s="16"/>
      <c r="B298" s="16"/>
      <c r="C298" s="16"/>
    </row>
    <row r="299" spans="1:3" ht="15.75" customHeight="1" x14ac:dyDescent="0.25">
      <c r="A299" s="16"/>
      <c r="B299" s="16"/>
      <c r="C299" s="16"/>
    </row>
    <row r="300" spans="1:3" ht="15.75" customHeight="1" x14ac:dyDescent="0.25">
      <c r="A300" s="16"/>
      <c r="B300" s="16"/>
      <c r="C300" s="16"/>
    </row>
    <row r="301" spans="1:3" ht="15.75" customHeight="1" x14ac:dyDescent="0.25">
      <c r="A301" s="16"/>
      <c r="B301" s="16"/>
      <c r="C301" s="16"/>
    </row>
    <row r="302" spans="1:3" ht="15.75" customHeight="1" x14ac:dyDescent="0.25">
      <c r="A302" s="16"/>
      <c r="B302" s="16"/>
      <c r="C302" s="16"/>
    </row>
    <row r="303" spans="1:3" ht="15.75" customHeight="1" x14ac:dyDescent="0.25">
      <c r="A303" s="16"/>
      <c r="B303" s="16"/>
      <c r="C303" s="16"/>
    </row>
    <row r="304" spans="1:3" ht="15.75" customHeight="1" x14ac:dyDescent="0.25">
      <c r="A304" s="16"/>
      <c r="B304" s="16"/>
      <c r="C304" s="16"/>
    </row>
    <row r="305" spans="1:3" ht="15.75" customHeight="1" x14ac:dyDescent="0.25">
      <c r="A305" s="16"/>
      <c r="B305" s="16"/>
      <c r="C305" s="16"/>
    </row>
    <row r="306" spans="1:3" ht="15.75" customHeight="1" x14ac:dyDescent="0.25">
      <c r="A306" s="16"/>
      <c r="B306" s="16"/>
      <c r="C306" s="16"/>
    </row>
    <row r="307" spans="1:3" ht="15.75" customHeight="1" x14ac:dyDescent="0.25">
      <c r="A307" s="16"/>
      <c r="B307" s="16"/>
      <c r="C307" s="16"/>
    </row>
    <row r="308" spans="1:3" ht="15.75" customHeight="1" x14ac:dyDescent="0.25">
      <c r="A308" s="16"/>
      <c r="B308" s="16"/>
      <c r="C308" s="16"/>
    </row>
    <row r="309" spans="1:3" ht="15.75" customHeight="1" x14ac:dyDescent="0.25">
      <c r="A309" s="16"/>
      <c r="B309" s="16"/>
      <c r="C309" s="16"/>
    </row>
    <row r="310" spans="1:3" ht="15.75" customHeight="1" x14ac:dyDescent="0.25">
      <c r="A310" s="16"/>
      <c r="B310" s="16"/>
      <c r="C310" s="16"/>
    </row>
    <row r="311" spans="1:3" ht="15.75" customHeight="1" x14ac:dyDescent="0.25">
      <c r="A311" s="16"/>
      <c r="B311" s="16"/>
      <c r="C311" s="16"/>
    </row>
    <row r="312" spans="1:3" ht="15.75" customHeight="1" x14ac:dyDescent="0.25">
      <c r="A312" s="16"/>
      <c r="B312" s="16"/>
      <c r="C312" s="16"/>
    </row>
    <row r="313" spans="1:3" ht="15.75" customHeight="1" x14ac:dyDescent="0.25">
      <c r="A313" s="16"/>
      <c r="B313" s="16"/>
      <c r="C313" s="16"/>
    </row>
    <row r="314" spans="1:3" ht="15.75" customHeight="1" x14ac:dyDescent="0.25">
      <c r="A314" s="16"/>
      <c r="B314" s="16"/>
      <c r="C314" s="16"/>
    </row>
    <row r="315" spans="1:3" ht="15.75" customHeight="1" x14ac:dyDescent="0.25">
      <c r="A315" s="16"/>
      <c r="B315" s="16"/>
      <c r="C315" s="16"/>
    </row>
    <row r="316" spans="1:3" ht="15.75" customHeight="1" x14ac:dyDescent="0.25">
      <c r="A316" s="16"/>
      <c r="B316" s="16"/>
      <c r="C316" s="16"/>
    </row>
    <row r="317" spans="1:3" ht="15.75" customHeight="1" x14ac:dyDescent="0.25">
      <c r="A317" s="16"/>
      <c r="B317" s="16"/>
      <c r="C317" s="16"/>
    </row>
    <row r="318" spans="1:3" ht="15.75" customHeight="1" x14ac:dyDescent="0.25">
      <c r="A318" s="16"/>
      <c r="B318" s="16"/>
      <c r="C318" s="16"/>
    </row>
    <row r="319" spans="1:3" ht="15.75" customHeight="1" x14ac:dyDescent="0.25">
      <c r="A319" s="16"/>
      <c r="B319" s="16"/>
      <c r="C319" s="16"/>
    </row>
    <row r="320" spans="1:3" ht="15.75" customHeight="1" x14ac:dyDescent="0.25">
      <c r="A320" s="16"/>
      <c r="B320" s="16"/>
      <c r="C320" s="16"/>
    </row>
    <row r="321" spans="1:3" ht="15.75" customHeight="1" x14ac:dyDescent="0.25">
      <c r="A321" s="16"/>
      <c r="B321" s="16"/>
      <c r="C321" s="16"/>
    </row>
    <row r="322" spans="1:3" ht="15.75" customHeight="1" x14ac:dyDescent="0.25">
      <c r="A322" s="16"/>
      <c r="B322" s="16"/>
      <c r="C322" s="16"/>
    </row>
    <row r="323" spans="1:3" ht="15.75" customHeight="1" x14ac:dyDescent="0.25">
      <c r="A323" s="16"/>
      <c r="B323" s="16"/>
      <c r="C323" s="16"/>
    </row>
    <row r="324" spans="1:3" ht="15.75" customHeight="1" x14ac:dyDescent="0.25">
      <c r="A324" s="16"/>
      <c r="B324" s="16"/>
      <c r="C324" s="16"/>
    </row>
    <row r="325" spans="1:3" ht="15.75" customHeight="1" x14ac:dyDescent="0.25">
      <c r="A325" s="16"/>
      <c r="B325" s="16"/>
      <c r="C325" s="16"/>
    </row>
    <row r="326" spans="1:3" ht="15.75" customHeight="1" x14ac:dyDescent="0.25">
      <c r="A326" s="16"/>
      <c r="B326" s="16"/>
      <c r="C326" s="16"/>
    </row>
    <row r="327" spans="1:3" ht="15.75" customHeight="1" x14ac:dyDescent="0.25">
      <c r="A327" s="16"/>
      <c r="B327" s="16"/>
      <c r="C327" s="16"/>
    </row>
    <row r="328" spans="1:3" ht="15.75" customHeight="1" x14ac:dyDescent="0.25">
      <c r="A328" s="16"/>
      <c r="B328" s="16"/>
      <c r="C328" s="16"/>
    </row>
    <row r="329" spans="1:3" ht="15.75" customHeight="1" x14ac:dyDescent="0.25">
      <c r="A329" s="16"/>
      <c r="B329" s="16"/>
      <c r="C329" s="16"/>
    </row>
    <row r="330" spans="1:3" ht="15.75" customHeight="1" x14ac:dyDescent="0.25">
      <c r="A330" s="16"/>
      <c r="B330" s="16"/>
      <c r="C330" s="16"/>
    </row>
    <row r="331" spans="1:3" ht="15.75" customHeight="1" x14ac:dyDescent="0.25">
      <c r="A331" s="16"/>
      <c r="B331" s="16"/>
      <c r="C331" s="16"/>
    </row>
    <row r="332" spans="1:3" ht="15.75" customHeight="1" x14ac:dyDescent="0.25">
      <c r="A332" s="16"/>
      <c r="B332" s="16"/>
      <c r="C332" s="16"/>
    </row>
    <row r="333" spans="1:3" ht="15.75" customHeight="1" x14ac:dyDescent="0.25">
      <c r="A333" s="16"/>
      <c r="B333" s="16"/>
      <c r="C333" s="16"/>
    </row>
    <row r="334" spans="1:3" ht="15.75" customHeight="1" x14ac:dyDescent="0.25">
      <c r="A334" s="16"/>
      <c r="B334" s="16"/>
      <c r="C334" s="16"/>
    </row>
    <row r="335" spans="1:3" ht="15.75" customHeight="1" x14ac:dyDescent="0.25">
      <c r="A335" s="16"/>
      <c r="B335" s="16"/>
      <c r="C335" s="16"/>
    </row>
    <row r="336" spans="1:3" ht="15.75" customHeight="1" x14ac:dyDescent="0.25">
      <c r="A336" s="16"/>
      <c r="B336" s="16"/>
      <c r="C336" s="16"/>
    </row>
    <row r="337" spans="1:3" ht="15.75" customHeight="1" x14ac:dyDescent="0.25">
      <c r="A337" s="16"/>
      <c r="B337" s="16"/>
      <c r="C337" s="16"/>
    </row>
    <row r="338" spans="1:3" ht="15.75" customHeight="1" x14ac:dyDescent="0.25">
      <c r="A338" s="16"/>
      <c r="B338" s="16"/>
      <c r="C338" s="16"/>
    </row>
    <row r="339" spans="1:3" ht="15.75" customHeight="1" x14ac:dyDescent="0.25">
      <c r="A339" s="16"/>
      <c r="B339" s="16"/>
      <c r="C339" s="16"/>
    </row>
    <row r="340" spans="1:3" ht="15.75" customHeight="1" x14ac:dyDescent="0.25">
      <c r="A340" s="16"/>
      <c r="B340" s="16"/>
      <c r="C340" s="16"/>
    </row>
    <row r="341" spans="1:3" ht="15.75" customHeight="1" x14ac:dyDescent="0.25">
      <c r="A341" s="16"/>
      <c r="B341" s="16"/>
      <c r="C341" s="16"/>
    </row>
    <row r="342" spans="1:3" ht="15.75" customHeight="1" x14ac:dyDescent="0.25">
      <c r="A342" s="16"/>
      <c r="B342" s="16"/>
      <c r="C342" s="16"/>
    </row>
    <row r="343" spans="1:3" ht="15.75" customHeight="1" x14ac:dyDescent="0.25">
      <c r="A343" s="16"/>
      <c r="B343" s="16"/>
      <c r="C343" s="16"/>
    </row>
    <row r="344" spans="1:3" ht="15.75" customHeight="1" x14ac:dyDescent="0.25">
      <c r="A344" s="16"/>
      <c r="B344" s="16"/>
      <c r="C344" s="16"/>
    </row>
    <row r="345" spans="1:3" ht="15.75" customHeight="1" x14ac:dyDescent="0.25">
      <c r="A345" s="16"/>
      <c r="B345" s="16"/>
      <c r="C345" s="16"/>
    </row>
    <row r="346" spans="1:3" ht="15.75" customHeight="1" x14ac:dyDescent="0.25">
      <c r="A346" s="16"/>
      <c r="B346" s="16"/>
      <c r="C346" s="16"/>
    </row>
    <row r="347" spans="1:3" ht="15.75" customHeight="1" x14ac:dyDescent="0.25">
      <c r="A347" s="16"/>
      <c r="B347" s="16"/>
      <c r="C347" s="16"/>
    </row>
    <row r="348" spans="1:3" ht="15.75" customHeight="1" x14ac:dyDescent="0.25">
      <c r="A348" s="16"/>
      <c r="B348" s="16"/>
      <c r="C348" s="16"/>
    </row>
    <row r="349" spans="1:3" ht="15.75" customHeight="1" x14ac:dyDescent="0.25">
      <c r="A349" s="16"/>
      <c r="B349" s="16"/>
      <c r="C349" s="16"/>
    </row>
    <row r="350" spans="1:3" ht="15.75" customHeight="1" x14ac:dyDescent="0.25">
      <c r="A350" s="16"/>
      <c r="B350" s="16"/>
      <c r="C350" s="16"/>
    </row>
    <row r="351" spans="1:3" ht="15.75" customHeight="1" x14ac:dyDescent="0.25">
      <c r="A351" s="16"/>
      <c r="B351" s="16"/>
      <c r="C351" s="16"/>
    </row>
    <row r="352" spans="1:3" ht="15.75" customHeight="1" x14ac:dyDescent="0.25">
      <c r="A352" s="16"/>
      <c r="B352" s="16"/>
      <c r="C352" s="16"/>
    </row>
    <row r="353" spans="1:3" ht="15.75" customHeight="1" x14ac:dyDescent="0.25">
      <c r="A353" s="16"/>
      <c r="B353" s="16"/>
      <c r="C353" s="16"/>
    </row>
    <row r="354" spans="1:3" ht="15.75" customHeight="1" x14ac:dyDescent="0.25">
      <c r="A354" s="16"/>
      <c r="B354" s="16"/>
      <c r="C354" s="16"/>
    </row>
    <row r="355" spans="1:3" ht="15.75" customHeight="1" x14ac:dyDescent="0.25">
      <c r="A355" s="16"/>
      <c r="B355" s="16"/>
      <c r="C355" s="16"/>
    </row>
    <row r="356" spans="1:3" ht="15.75" customHeight="1" x14ac:dyDescent="0.25">
      <c r="A356" s="16"/>
      <c r="B356" s="16"/>
      <c r="C356" s="16"/>
    </row>
    <row r="357" spans="1:3" ht="15.75" customHeight="1" x14ac:dyDescent="0.25">
      <c r="A357" s="16"/>
      <c r="B357" s="16"/>
      <c r="C357" s="16"/>
    </row>
    <row r="358" spans="1:3" ht="15.75" customHeight="1" x14ac:dyDescent="0.25">
      <c r="A358" s="16"/>
      <c r="B358" s="16"/>
      <c r="C358" s="16"/>
    </row>
    <row r="359" spans="1:3" ht="15.75" customHeight="1" x14ac:dyDescent="0.25">
      <c r="A359" s="16"/>
      <c r="B359" s="16"/>
      <c r="C359" s="16"/>
    </row>
    <row r="360" spans="1:3" ht="15.75" customHeight="1" x14ac:dyDescent="0.25">
      <c r="A360" s="16"/>
      <c r="B360" s="16"/>
      <c r="C360" s="16"/>
    </row>
    <row r="361" spans="1:3" ht="15.75" customHeight="1" x14ac:dyDescent="0.25">
      <c r="A361" s="16"/>
      <c r="B361" s="16"/>
      <c r="C361" s="16"/>
    </row>
    <row r="362" spans="1:3" ht="15.75" customHeight="1" x14ac:dyDescent="0.25">
      <c r="A362" s="16"/>
      <c r="B362" s="16"/>
      <c r="C362" s="16"/>
    </row>
    <row r="363" spans="1:3" ht="15.75" customHeight="1" x14ac:dyDescent="0.25">
      <c r="A363" s="16"/>
      <c r="B363" s="16"/>
      <c r="C363" s="16"/>
    </row>
    <row r="364" spans="1:3" ht="15.75" customHeight="1" x14ac:dyDescent="0.25">
      <c r="A364" s="16"/>
      <c r="B364" s="16"/>
      <c r="C364" s="16"/>
    </row>
    <row r="365" spans="1:3" ht="15.75" customHeight="1" x14ac:dyDescent="0.25">
      <c r="A365" s="16"/>
      <c r="B365" s="16"/>
      <c r="C365" s="16"/>
    </row>
    <row r="366" spans="1:3" ht="15.75" customHeight="1" x14ac:dyDescent="0.25">
      <c r="A366" s="16"/>
      <c r="B366" s="16"/>
      <c r="C366" s="16"/>
    </row>
    <row r="367" spans="1:3" ht="15.75" customHeight="1" x14ac:dyDescent="0.25">
      <c r="A367" s="16"/>
      <c r="B367" s="16"/>
      <c r="C367" s="16"/>
    </row>
    <row r="368" spans="1:3" ht="15.75" customHeight="1" x14ac:dyDescent="0.25">
      <c r="A368" s="16"/>
      <c r="B368" s="16"/>
      <c r="C368" s="16"/>
    </row>
    <row r="369" spans="1:3" ht="15.75" customHeight="1" x14ac:dyDescent="0.25">
      <c r="A369" s="16"/>
      <c r="B369" s="16"/>
      <c r="C369" s="16"/>
    </row>
    <row r="370" spans="1:3" ht="15.75" customHeight="1" x14ac:dyDescent="0.25">
      <c r="A370" s="16"/>
      <c r="B370" s="16"/>
      <c r="C370" s="16"/>
    </row>
    <row r="371" spans="1:3" ht="15.75" customHeight="1" x14ac:dyDescent="0.25">
      <c r="A371" s="16"/>
      <c r="B371" s="16"/>
      <c r="C371" s="16"/>
    </row>
    <row r="372" spans="1:3" ht="15.75" customHeight="1" x14ac:dyDescent="0.25">
      <c r="A372" s="16"/>
      <c r="B372" s="16"/>
      <c r="C372" s="16"/>
    </row>
    <row r="373" spans="1:3" ht="15.75" customHeight="1" x14ac:dyDescent="0.25">
      <c r="A373" s="16"/>
      <c r="B373" s="16"/>
      <c r="C373" s="16"/>
    </row>
    <row r="374" spans="1:3" ht="15.75" customHeight="1" x14ac:dyDescent="0.25">
      <c r="A374" s="16"/>
      <c r="B374" s="16"/>
      <c r="C374" s="16"/>
    </row>
    <row r="375" spans="1:3" ht="15.75" customHeight="1" x14ac:dyDescent="0.25">
      <c r="A375" s="16"/>
      <c r="B375" s="16"/>
      <c r="C375" s="16"/>
    </row>
    <row r="376" spans="1:3" ht="15.75" customHeight="1" x14ac:dyDescent="0.25">
      <c r="A376" s="16"/>
      <c r="B376" s="16"/>
      <c r="C376" s="16"/>
    </row>
    <row r="377" spans="1:3" ht="15.75" customHeight="1" x14ac:dyDescent="0.25">
      <c r="A377" s="16"/>
      <c r="B377" s="16"/>
      <c r="C377" s="16"/>
    </row>
    <row r="378" spans="1:3" ht="15.75" customHeight="1" x14ac:dyDescent="0.25">
      <c r="A378" s="16"/>
      <c r="B378" s="16"/>
      <c r="C378" s="16"/>
    </row>
    <row r="379" spans="1:3" ht="15.75" customHeight="1" x14ac:dyDescent="0.25">
      <c r="A379" s="16"/>
      <c r="B379" s="16"/>
      <c r="C379" s="16"/>
    </row>
    <row r="380" spans="1:3" ht="15.75" customHeight="1" x14ac:dyDescent="0.25">
      <c r="A380" s="16"/>
      <c r="B380" s="16"/>
      <c r="C380" s="16"/>
    </row>
    <row r="381" spans="1:3" ht="15.75" customHeight="1" x14ac:dyDescent="0.25">
      <c r="A381" s="16"/>
      <c r="B381" s="16"/>
      <c r="C381" s="16"/>
    </row>
    <row r="382" spans="1:3" ht="15.75" customHeight="1" x14ac:dyDescent="0.25">
      <c r="A382" s="16"/>
      <c r="B382" s="16"/>
      <c r="C382" s="16"/>
    </row>
    <row r="383" spans="1:3" ht="15.75" customHeight="1" x14ac:dyDescent="0.25">
      <c r="A383" s="16"/>
      <c r="B383" s="16"/>
      <c r="C383" s="16"/>
    </row>
    <row r="384" spans="1:3" ht="15.75" customHeight="1" x14ac:dyDescent="0.25">
      <c r="A384" s="16"/>
      <c r="B384" s="16"/>
      <c r="C384" s="16"/>
    </row>
    <row r="385" spans="1:3" ht="15.75" customHeight="1" x14ac:dyDescent="0.25">
      <c r="A385" s="16"/>
      <c r="B385" s="16"/>
      <c r="C385" s="16"/>
    </row>
    <row r="386" spans="1:3" ht="15.75" customHeight="1" x14ac:dyDescent="0.25">
      <c r="A386" s="16"/>
      <c r="B386" s="16"/>
      <c r="C386" s="16"/>
    </row>
    <row r="387" spans="1:3" ht="15.75" customHeight="1" x14ac:dyDescent="0.25">
      <c r="A387" s="16"/>
      <c r="B387" s="16"/>
      <c r="C387" s="16"/>
    </row>
    <row r="388" spans="1:3" ht="15.75" customHeight="1" x14ac:dyDescent="0.25">
      <c r="A388" s="16"/>
      <c r="B388" s="16"/>
      <c r="C388" s="16"/>
    </row>
    <row r="389" spans="1:3" ht="15.75" customHeight="1" x14ac:dyDescent="0.25">
      <c r="A389" s="16"/>
      <c r="B389" s="16"/>
      <c r="C389" s="16"/>
    </row>
    <row r="390" spans="1:3" ht="15.75" customHeight="1" x14ac:dyDescent="0.25">
      <c r="A390" s="16"/>
      <c r="B390" s="16"/>
      <c r="C390" s="16"/>
    </row>
    <row r="391" spans="1:3" ht="15.75" customHeight="1" x14ac:dyDescent="0.25">
      <c r="A391" s="16"/>
      <c r="B391" s="16"/>
      <c r="C391" s="16"/>
    </row>
    <row r="392" spans="1:3" ht="15.75" customHeight="1" x14ac:dyDescent="0.25">
      <c r="A392" s="16"/>
      <c r="B392" s="16"/>
      <c r="C392" s="16"/>
    </row>
    <row r="393" spans="1:3" ht="15.75" customHeight="1" x14ac:dyDescent="0.25">
      <c r="A393" s="16"/>
      <c r="B393" s="16"/>
      <c r="C393" s="16"/>
    </row>
    <row r="394" spans="1:3" ht="15.75" customHeight="1" x14ac:dyDescent="0.25">
      <c r="A394" s="16"/>
      <c r="B394" s="16"/>
      <c r="C394" s="16"/>
    </row>
    <row r="395" spans="1:3" ht="15.75" customHeight="1" x14ac:dyDescent="0.25">
      <c r="A395" s="16"/>
      <c r="B395" s="16"/>
      <c r="C395" s="16"/>
    </row>
    <row r="396" spans="1:3" ht="15.75" customHeight="1" x14ac:dyDescent="0.25">
      <c r="A396" s="16"/>
      <c r="B396" s="16"/>
      <c r="C396" s="16"/>
    </row>
    <row r="397" spans="1:3" ht="15.75" customHeight="1" x14ac:dyDescent="0.25">
      <c r="A397" s="16"/>
      <c r="B397" s="16"/>
      <c r="C397" s="16"/>
    </row>
    <row r="398" spans="1:3" ht="15.75" customHeight="1" x14ac:dyDescent="0.25">
      <c r="A398" s="16"/>
      <c r="B398" s="16"/>
      <c r="C398" s="16"/>
    </row>
    <row r="399" spans="1:3" ht="15.75" customHeight="1" x14ac:dyDescent="0.25">
      <c r="A399" s="16"/>
      <c r="B399" s="16"/>
      <c r="C399" s="16"/>
    </row>
    <row r="400" spans="1:3" ht="15.75" customHeight="1" x14ac:dyDescent="0.25">
      <c r="A400" s="16"/>
      <c r="B400" s="16"/>
      <c r="C400" s="16"/>
    </row>
    <row r="401" spans="1:3" ht="15.75" customHeight="1" x14ac:dyDescent="0.25">
      <c r="A401" s="16"/>
      <c r="B401" s="16"/>
      <c r="C401" s="16"/>
    </row>
    <row r="402" spans="1:3" ht="15.75" customHeight="1" x14ac:dyDescent="0.25">
      <c r="A402" s="16"/>
      <c r="B402" s="16"/>
      <c r="C402" s="16"/>
    </row>
    <row r="403" spans="1:3" ht="15.75" customHeight="1" x14ac:dyDescent="0.25">
      <c r="A403" s="16"/>
      <c r="B403" s="16"/>
      <c r="C403" s="16"/>
    </row>
    <row r="404" spans="1:3" ht="15.75" customHeight="1" x14ac:dyDescent="0.25">
      <c r="A404" s="16"/>
      <c r="B404" s="16"/>
      <c r="C404" s="16"/>
    </row>
    <row r="405" spans="1:3" ht="15.75" customHeight="1" x14ac:dyDescent="0.25">
      <c r="A405" s="16"/>
      <c r="B405" s="16"/>
      <c r="C405" s="16"/>
    </row>
    <row r="406" spans="1:3" ht="15.75" customHeight="1" x14ac:dyDescent="0.25">
      <c r="A406" s="16"/>
      <c r="B406" s="16"/>
      <c r="C406" s="16"/>
    </row>
    <row r="407" spans="1:3" ht="15.75" customHeight="1" x14ac:dyDescent="0.25">
      <c r="A407" s="16"/>
      <c r="B407" s="16"/>
      <c r="C407" s="16"/>
    </row>
    <row r="408" spans="1:3" ht="15.75" customHeight="1" x14ac:dyDescent="0.25">
      <c r="A408" s="16"/>
      <c r="B408" s="16"/>
      <c r="C408" s="16"/>
    </row>
    <row r="409" spans="1:3" ht="15.75" customHeight="1" x14ac:dyDescent="0.25">
      <c r="A409" s="16"/>
      <c r="B409" s="16"/>
      <c r="C409" s="16"/>
    </row>
    <row r="410" spans="1:3" ht="15.75" customHeight="1" x14ac:dyDescent="0.25">
      <c r="A410" s="16"/>
      <c r="B410" s="16"/>
      <c r="C410" s="16"/>
    </row>
    <row r="411" spans="1:3" ht="15.75" customHeight="1" x14ac:dyDescent="0.25">
      <c r="A411" s="16"/>
      <c r="B411" s="16"/>
      <c r="C411" s="16"/>
    </row>
    <row r="412" spans="1:3" ht="15.75" customHeight="1" x14ac:dyDescent="0.25">
      <c r="A412" s="16"/>
      <c r="B412" s="16"/>
      <c r="C412" s="16"/>
    </row>
    <row r="413" spans="1:3" ht="15.75" customHeight="1" x14ac:dyDescent="0.25">
      <c r="A413" s="16"/>
      <c r="B413" s="16"/>
      <c r="C413" s="16"/>
    </row>
    <row r="414" spans="1:3" ht="15.75" customHeight="1" x14ac:dyDescent="0.25">
      <c r="A414" s="16"/>
      <c r="B414" s="16"/>
      <c r="C414" s="16"/>
    </row>
    <row r="415" spans="1:3" ht="15.75" customHeight="1" x14ac:dyDescent="0.25">
      <c r="A415" s="16"/>
      <c r="B415" s="16"/>
      <c r="C415" s="16"/>
    </row>
    <row r="416" spans="1:3" ht="15.75" customHeight="1" x14ac:dyDescent="0.25">
      <c r="A416" s="16"/>
      <c r="B416" s="16"/>
      <c r="C416" s="16"/>
    </row>
    <row r="417" spans="1:3" ht="15.75" customHeight="1" x14ac:dyDescent="0.25">
      <c r="A417" s="16"/>
      <c r="B417" s="16"/>
      <c r="C417" s="16"/>
    </row>
    <row r="418" spans="1:3" ht="15.75" customHeight="1" x14ac:dyDescent="0.25">
      <c r="A418" s="16"/>
      <c r="B418" s="16"/>
      <c r="C418" s="16"/>
    </row>
    <row r="419" spans="1:3" ht="15.75" customHeight="1" x14ac:dyDescent="0.25">
      <c r="A419" s="16"/>
      <c r="B419" s="16"/>
      <c r="C419" s="16"/>
    </row>
    <row r="420" spans="1:3" ht="15.75" customHeight="1" x14ac:dyDescent="0.25">
      <c r="A420" s="16"/>
      <c r="B420" s="16"/>
      <c r="C420" s="16"/>
    </row>
    <row r="421" spans="1:3" ht="15.75" customHeight="1" x14ac:dyDescent="0.25">
      <c r="A421" s="16"/>
      <c r="B421" s="16"/>
      <c r="C421" s="16"/>
    </row>
    <row r="422" spans="1:3" ht="15.75" customHeight="1" x14ac:dyDescent="0.25">
      <c r="A422" s="16"/>
      <c r="B422" s="16"/>
      <c r="C422" s="16"/>
    </row>
    <row r="423" spans="1:3" ht="15.75" customHeight="1" x14ac:dyDescent="0.25">
      <c r="A423" s="16"/>
      <c r="B423" s="16"/>
      <c r="C423" s="16"/>
    </row>
    <row r="424" spans="1:3" ht="15.75" customHeight="1" x14ac:dyDescent="0.25">
      <c r="A424" s="16"/>
      <c r="B424" s="16"/>
      <c r="C424" s="16"/>
    </row>
    <row r="425" spans="1:3" ht="15.75" customHeight="1" x14ac:dyDescent="0.25">
      <c r="A425" s="16"/>
      <c r="B425" s="16"/>
      <c r="C425" s="16"/>
    </row>
    <row r="426" spans="1:3" ht="15.75" customHeight="1" x14ac:dyDescent="0.25">
      <c r="A426" s="16"/>
      <c r="B426" s="16"/>
      <c r="C426" s="16"/>
    </row>
    <row r="427" spans="1:3" ht="15.75" customHeight="1" x14ac:dyDescent="0.25">
      <c r="A427" s="16"/>
      <c r="B427" s="16"/>
      <c r="C427" s="16"/>
    </row>
    <row r="428" spans="1:3" ht="15.75" customHeight="1" x14ac:dyDescent="0.25">
      <c r="A428" s="16"/>
      <c r="B428" s="16"/>
      <c r="C428" s="16"/>
    </row>
    <row r="429" spans="1:3" ht="15.75" customHeight="1" x14ac:dyDescent="0.25">
      <c r="A429" s="16"/>
      <c r="B429" s="16"/>
      <c r="C429" s="16"/>
    </row>
    <row r="430" spans="1:3" ht="15.75" customHeight="1" x14ac:dyDescent="0.25">
      <c r="A430" s="16"/>
      <c r="B430" s="16"/>
      <c r="C430" s="16"/>
    </row>
    <row r="431" spans="1:3" ht="15.75" customHeight="1" x14ac:dyDescent="0.25">
      <c r="A431" s="16"/>
      <c r="B431" s="16"/>
      <c r="C431" s="16"/>
    </row>
    <row r="432" spans="1:3" ht="15.75" customHeight="1" x14ac:dyDescent="0.25">
      <c r="A432" s="16"/>
      <c r="B432" s="16"/>
      <c r="C432" s="16"/>
    </row>
    <row r="433" spans="1:3" ht="15.75" customHeight="1" x14ac:dyDescent="0.25">
      <c r="A433" s="16"/>
      <c r="B433" s="16"/>
      <c r="C433" s="16"/>
    </row>
    <row r="434" spans="1:3" ht="15.75" customHeight="1" x14ac:dyDescent="0.25">
      <c r="A434" s="16"/>
      <c r="B434" s="16"/>
      <c r="C434" s="16"/>
    </row>
    <row r="435" spans="1:3" ht="15.75" customHeight="1" x14ac:dyDescent="0.25">
      <c r="A435" s="16"/>
      <c r="B435" s="16"/>
      <c r="C435" s="16"/>
    </row>
    <row r="436" spans="1:3" ht="15.75" customHeight="1" x14ac:dyDescent="0.25">
      <c r="A436" s="16"/>
      <c r="B436" s="16"/>
      <c r="C436" s="16"/>
    </row>
    <row r="437" spans="1:3" ht="15.75" customHeight="1" x14ac:dyDescent="0.25">
      <c r="A437" s="16"/>
      <c r="B437" s="16"/>
      <c r="C437" s="16"/>
    </row>
    <row r="438" spans="1:3" ht="15.75" customHeight="1" x14ac:dyDescent="0.25">
      <c r="A438" s="16"/>
      <c r="B438" s="16"/>
      <c r="C438" s="16"/>
    </row>
    <row r="439" spans="1:3" ht="15.75" customHeight="1" x14ac:dyDescent="0.25">
      <c r="A439" s="16"/>
      <c r="B439" s="16"/>
      <c r="C439" s="16"/>
    </row>
    <row r="440" spans="1:3" ht="15.75" customHeight="1" x14ac:dyDescent="0.25">
      <c r="A440" s="16"/>
      <c r="B440" s="16"/>
      <c r="C440" s="16"/>
    </row>
    <row r="441" spans="1:3" ht="15.75" customHeight="1" x14ac:dyDescent="0.25">
      <c r="A441" s="16"/>
      <c r="B441" s="16"/>
      <c r="C441" s="16"/>
    </row>
    <row r="442" spans="1:3" ht="15.75" customHeight="1" x14ac:dyDescent="0.25">
      <c r="A442" s="16"/>
      <c r="B442" s="16"/>
      <c r="C442" s="16"/>
    </row>
    <row r="443" spans="1:3" ht="15.75" customHeight="1" x14ac:dyDescent="0.25">
      <c r="A443" s="16"/>
      <c r="B443" s="16"/>
      <c r="C443" s="16"/>
    </row>
    <row r="444" spans="1:3" ht="15.75" customHeight="1" x14ac:dyDescent="0.25">
      <c r="A444" s="16"/>
      <c r="B444" s="16"/>
      <c r="C444" s="16"/>
    </row>
    <row r="445" spans="1:3" ht="15.75" customHeight="1" x14ac:dyDescent="0.25">
      <c r="A445" s="16"/>
      <c r="B445" s="16"/>
      <c r="C445" s="16"/>
    </row>
    <row r="446" spans="1:3" ht="15.75" customHeight="1" x14ac:dyDescent="0.25">
      <c r="A446" s="16"/>
      <c r="B446" s="16"/>
      <c r="C446" s="16"/>
    </row>
    <row r="447" spans="1:3" ht="15.75" customHeight="1" x14ac:dyDescent="0.25">
      <c r="A447" s="16"/>
      <c r="B447" s="16"/>
      <c r="C447" s="16"/>
    </row>
    <row r="448" spans="1:3" ht="15.75" customHeight="1" x14ac:dyDescent="0.25">
      <c r="A448" s="16"/>
      <c r="B448" s="16"/>
      <c r="C448" s="16"/>
    </row>
    <row r="449" spans="1:3" ht="15.75" customHeight="1" x14ac:dyDescent="0.25">
      <c r="A449" s="16"/>
      <c r="B449" s="16"/>
      <c r="C449" s="16"/>
    </row>
    <row r="450" spans="1:3" ht="15.75" customHeight="1" x14ac:dyDescent="0.25">
      <c r="A450" s="16"/>
      <c r="B450" s="16"/>
      <c r="C450" s="16"/>
    </row>
    <row r="451" spans="1:3" ht="15.75" customHeight="1" x14ac:dyDescent="0.25">
      <c r="A451" s="16"/>
      <c r="B451" s="16"/>
      <c r="C451" s="16"/>
    </row>
    <row r="452" spans="1:3" ht="15.75" customHeight="1" x14ac:dyDescent="0.25">
      <c r="A452" s="16"/>
      <c r="B452" s="16"/>
      <c r="C452" s="16"/>
    </row>
    <row r="453" spans="1:3" ht="15.75" customHeight="1" x14ac:dyDescent="0.25">
      <c r="A453" s="16"/>
      <c r="B453" s="16"/>
      <c r="C453" s="16"/>
    </row>
    <row r="454" spans="1:3" ht="15.75" customHeight="1" x14ac:dyDescent="0.25">
      <c r="A454" s="16"/>
      <c r="B454" s="16"/>
      <c r="C454" s="16"/>
    </row>
    <row r="455" spans="1:3" ht="15.75" customHeight="1" x14ac:dyDescent="0.25">
      <c r="A455" s="16"/>
      <c r="B455" s="16"/>
      <c r="C455" s="16"/>
    </row>
    <row r="456" spans="1:3" ht="15.75" customHeight="1" x14ac:dyDescent="0.25">
      <c r="A456" s="16"/>
      <c r="B456" s="16"/>
      <c r="C456" s="16"/>
    </row>
    <row r="457" spans="1:3" ht="15.75" customHeight="1" x14ac:dyDescent="0.25">
      <c r="A457" s="16"/>
      <c r="B457" s="16"/>
      <c r="C457" s="16"/>
    </row>
    <row r="458" spans="1:3" ht="15.75" customHeight="1" x14ac:dyDescent="0.25">
      <c r="A458" s="16"/>
      <c r="B458" s="16"/>
      <c r="C458" s="16"/>
    </row>
    <row r="459" spans="1:3" ht="15.75" customHeight="1" x14ac:dyDescent="0.25">
      <c r="A459" s="16"/>
      <c r="B459" s="16"/>
      <c r="C459" s="16"/>
    </row>
    <row r="460" spans="1:3" ht="15.75" customHeight="1" x14ac:dyDescent="0.25">
      <c r="A460" s="16"/>
      <c r="B460" s="16"/>
      <c r="C460" s="16"/>
    </row>
    <row r="461" spans="1:3" ht="15.75" customHeight="1" x14ac:dyDescent="0.25">
      <c r="A461" s="16"/>
      <c r="B461" s="16"/>
      <c r="C461" s="16"/>
    </row>
    <row r="462" spans="1:3" ht="15.75" customHeight="1" x14ac:dyDescent="0.25">
      <c r="A462" s="16"/>
      <c r="B462" s="16"/>
      <c r="C462" s="16"/>
    </row>
    <row r="463" spans="1:3" ht="15.75" customHeight="1" x14ac:dyDescent="0.25">
      <c r="A463" s="16"/>
      <c r="B463" s="16"/>
      <c r="C463" s="16"/>
    </row>
    <row r="464" spans="1:3" ht="15.75" customHeight="1" x14ac:dyDescent="0.25">
      <c r="A464" s="16"/>
      <c r="B464" s="16"/>
      <c r="C464" s="16"/>
    </row>
    <row r="465" spans="1:3" ht="15.75" customHeight="1" x14ac:dyDescent="0.25">
      <c r="A465" s="16"/>
      <c r="B465" s="16"/>
      <c r="C465" s="16"/>
    </row>
    <row r="466" spans="1:3" ht="15.75" customHeight="1" x14ac:dyDescent="0.25">
      <c r="A466" s="16"/>
      <c r="B466" s="16"/>
      <c r="C466" s="16"/>
    </row>
    <row r="467" spans="1:3" ht="15.75" customHeight="1" x14ac:dyDescent="0.25">
      <c r="A467" s="16"/>
      <c r="B467" s="16"/>
      <c r="C467" s="16"/>
    </row>
    <row r="468" spans="1:3" ht="15.75" customHeight="1" x14ac:dyDescent="0.25">
      <c r="A468" s="16"/>
      <c r="B468" s="16"/>
      <c r="C468" s="16"/>
    </row>
    <row r="469" spans="1:3" ht="15.75" customHeight="1" x14ac:dyDescent="0.25">
      <c r="A469" s="16"/>
      <c r="B469" s="16"/>
      <c r="C469" s="16"/>
    </row>
    <row r="470" spans="1:3" ht="15.75" customHeight="1" x14ac:dyDescent="0.25">
      <c r="A470" s="16"/>
      <c r="B470" s="16"/>
      <c r="C470" s="16"/>
    </row>
    <row r="471" spans="1:3" ht="15.75" customHeight="1" x14ac:dyDescent="0.25">
      <c r="A471" s="16"/>
      <c r="B471" s="16"/>
      <c r="C471" s="16"/>
    </row>
    <row r="472" spans="1:3" ht="15.75" customHeight="1" x14ac:dyDescent="0.25">
      <c r="A472" s="16"/>
      <c r="B472" s="16"/>
      <c r="C472" s="16"/>
    </row>
    <row r="473" spans="1:3" ht="15.75" customHeight="1" x14ac:dyDescent="0.25">
      <c r="A473" s="16"/>
      <c r="B473" s="16"/>
      <c r="C473" s="16"/>
    </row>
    <row r="474" spans="1:3" ht="15.75" customHeight="1" x14ac:dyDescent="0.25">
      <c r="A474" s="16"/>
      <c r="B474" s="16"/>
      <c r="C474" s="16"/>
    </row>
    <row r="475" spans="1:3" ht="15.75" customHeight="1" x14ac:dyDescent="0.25">
      <c r="A475" s="16"/>
      <c r="B475" s="16"/>
      <c r="C475" s="16"/>
    </row>
    <row r="476" spans="1:3" ht="15.75" customHeight="1" x14ac:dyDescent="0.25">
      <c r="A476" s="16"/>
      <c r="B476" s="16"/>
      <c r="C476" s="16"/>
    </row>
    <row r="477" spans="1:3" ht="15.75" customHeight="1" x14ac:dyDescent="0.25">
      <c r="A477" s="16"/>
      <c r="B477" s="16"/>
      <c r="C477" s="16"/>
    </row>
    <row r="478" spans="1:3" ht="15.75" customHeight="1" x14ac:dyDescent="0.25">
      <c r="A478" s="16"/>
      <c r="B478" s="16"/>
      <c r="C478" s="16"/>
    </row>
    <row r="479" spans="1:3" ht="15.75" customHeight="1" x14ac:dyDescent="0.25">
      <c r="A479" s="16"/>
      <c r="B479" s="16"/>
      <c r="C479" s="16"/>
    </row>
    <row r="480" spans="1:3" ht="15.75" customHeight="1" x14ac:dyDescent="0.25">
      <c r="A480" s="16"/>
      <c r="B480" s="16"/>
      <c r="C480" s="16"/>
    </row>
    <row r="481" spans="1:3" ht="15.75" customHeight="1" x14ac:dyDescent="0.25">
      <c r="A481" s="16"/>
      <c r="B481" s="16"/>
      <c r="C481" s="16"/>
    </row>
    <row r="482" spans="1:3" ht="15.75" customHeight="1" x14ac:dyDescent="0.25">
      <c r="A482" s="16"/>
      <c r="B482" s="16"/>
      <c r="C482" s="16"/>
    </row>
    <row r="483" spans="1:3" ht="15.75" customHeight="1" x14ac:dyDescent="0.25">
      <c r="A483" s="16"/>
      <c r="B483" s="16"/>
      <c r="C483" s="16"/>
    </row>
    <row r="484" spans="1:3" ht="15.75" customHeight="1" x14ac:dyDescent="0.25">
      <c r="A484" s="16"/>
      <c r="B484" s="16"/>
      <c r="C484" s="16"/>
    </row>
    <row r="485" spans="1:3" ht="15.75" customHeight="1" x14ac:dyDescent="0.25">
      <c r="A485" s="16"/>
      <c r="B485" s="16"/>
      <c r="C485" s="16"/>
    </row>
    <row r="486" spans="1:3" ht="15.75" customHeight="1" x14ac:dyDescent="0.25">
      <c r="A486" s="16"/>
      <c r="B486" s="16"/>
      <c r="C486" s="16"/>
    </row>
    <row r="487" spans="1:3" ht="15.75" customHeight="1" x14ac:dyDescent="0.25">
      <c r="A487" s="16"/>
      <c r="B487" s="16"/>
      <c r="C487" s="16"/>
    </row>
    <row r="488" spans="1:3" ht="15.75" customHeight="1" x14ac:dyDescent="0.25">
      <c r="A488" s="16"/>
      <c r="B488" s="16"/>
      <c r="C488" s="16"/>
    </row>
    <row r="489" spans="1:3" ht="15.75" customHeight="1" x14ac:dyDescent="0.25">
      <c r="A489" s="16"/>
      <c r="B489" s="16"/>
      <c r="C489" s="16"/>
    </row>
    <row r="490" spans="1:3" ht="15.75" customHeight="1" x14ac:dyDescent="0.25">
      <c r="A490" s="16"/>
      <c r="B490" s="16"/>
      <c r="C490" s="16"/>
    </row>
    <row r="491" spans="1:3" ht="15.75" customHeight="1" x14ac:dyDescent="0.25">
      <c r="A491" s="16"/>
      <c r="B491" s="16"/>
      <c r="C491" s="16"/>
    </row>
    <row r="492" spans="1:3" ht="15.75" customHeight="1" x14ac:dyDescent="0.25">
      <c r="A492" s="16"/>
      <c r="B492" s="16"/>
      <c r="C492" s="16"/>
    </row>
    <row r="493" spans="1:3" ht="15.75" customHeight="1" x14ac:dyDescent="0.25">
      <c r="A493" s="16"/>
      <c r="B493" s="16"/>
      <c r="C493" s="16"/>
    </row>
    <row r="494" spans="1:3" ht="15.75" customHeight="1" x14ac:dyDescent="0.25">
      <c r="A494" s="16"/>
      <c r="B494" s="16"/>
      <c r="C494" s="16"/>
    </row>
    <row r="495" spans="1:3" ht="15.75" customHeight="1" x14ac:dyDescent="0.25">
      <c r="A495" s="16"/>
      <c r="B495" s="16"/>
      <c r="C495" s="16"/>
    </row>
    <row r="496" spans="1:3" ht="15.75" customHeight="1" x14ac:dyDescent="0.25">
      <c r="A496" s="16"/>
      <c r="B496" s="16"/>
      <c r="C496" s="16"/>
    </row>
    <row r="497" spans="1:3" ht="15.75" customHeight="1" x14ac:dyDescent="0.25">
      <c r="A497" s="16"/>
      <c r="B497" s="16"/>
      <c r="C497" s="16"/>
    </row>
    <row r="498" spans="1:3" ht="15.75" customHeight="1" x14ac:dyDescent="0.25">
      <c r="A498" s="16"/>
      <c r="B498" s="16"/>
      <c r="C498" s="16"/>
    </row>
    <row r="499" spans="1:3" ht="15.75" customHeight="1" x14ac:dyDescent="0.25">
      <c r="A499" s="16"/>
      <c r="B499" s="16"/>
      <c r="C499" s="16"/>
    </row>
    <row r="500" spans="1:3" ht="15.75" customHeight="1" x14ac:dyDescent="0.25">
      <c r="A500" s="16"/>
      <c r="B500" s="16"/>
      <c r="C500" s="16"/>
    </row>
    <row r="501" spans="1:3" ht="15.75" customHeight="1" x14ac:dyDescent="0.25">
      <c r="A501" s="16"/>
      <c r="B501" s="16"/>
      <c r="C501" s="16"/>
    </row>
    <row r="502" spans="1:3" ht="15.75" customHeight="1" x14ac:dyDescent="0.25">
      <c r="A502" s="16"/>
      <c r="B502" s="16"/>
      <c r="C502" s="16"/>
    </row>
    <row r="503" spans="1:3" ht="15.75" customHeight="1" x14ac:dyDescent="0.25">
      <c r="A503" s="16"/>
      <c r="B503" s="16"/>
      <c r="C503" s="16"/>
    </row>
    <row r="504" spans="1:3" ht="15.75" customHeight="1" x14ac:dyDescent="0.25">
      <c r="A504" s="16"/>
      <c r="B504" s="16"/>
      <c r="C504" s="16"/>
    </row>
    <row r="505" spans="1:3" ht="15.75" customHeight="1" x14ac:dyDescent="0.25">
      <c r="A505" s="16"/>
      <c r="B505" s="16"/>
      <c r="C505" s="16"/>
    </row>
    <row r="506" spans="1:3" ht="15.75" customHeight="1" x14ac:dyDescent="0.25">
      <c r="A506" s="16"/>
      <c r="B506" s="16"/>
      <c r="C506" s="16"/>
    </row>
    <row r="507" spans="1:3" ht="15.75" customHeight="1" x14ac:dyDescent="0.25">
      <c r="A507" s="16"/>
      <c r="B507" s="16"/>
      <c r="C507" s="16"/>
    </row>
    <row r="508" spans="1:3" ht="15.75" customHeight="1" x14ac:dyDescent="0.25">
      <c r="A508" s="16"/>
      <c r="B508" s="16"/>
      <c r="C508" s="16"/>
    </row>
    <row r="509" spans="1:3" ht="15.75" customHeight="1" x14ac:dyDescent="0.25">
      <c r="A509" s="16"/>
      <c r="B509" s="16"/>
      <c r="C509" s="16"/>
    </row>
    <row r="510" spans="1:3" ht="15.75" customHeight="1" x14ac:dyDescent="0.25">
      <c r="A510" s="16"/>
      <c r="B510" s="16"/>
      <c r="C510" s="16"/>
    </row>
    <row r="511" spans="1:3" ht="15.75" customHeight="1" x14ac:dyDescent="0.25">
      <c r="A511" s="16"/>
      <c r="B511" s="16"/>
      <c r="C511" s="16"/>
    </row>
    <row r="512" spans="1:3" ht="15.75" customHeight="1" x14ac:dyDescent="0.25">
      <c r="A512" s="16"/>
      <c r="B512" s="16"/>
      <c r="C512" s="16"/>
    </row>
    <row r="513" spans="1:3" ht="15.75" customHeight="1" x14ac:dyDescent="0.25">
      <c r="A513" s="16"/>
      <c r="B513" s="16"/>
      <c r="C513" s="16"/>
    </row>
    <row r="514" spans="1:3" ht="15.75" customHeight="1" x14ac:dyDescent="0.25">
      <c r="A514" s="16"/>
      <c r="B514" s="16"/>
      <c r="C514" s="16"/>
    </row>
    <row r="515" spans="1:3" ht="15.75" customHeight="1" x14ac:dyDescent="0.25">
      <c r="A515" s="16"/>
      <c r="B515" s="16"/>
      <c r="C515" s="16"/>
    </row>
    <row r="516" spans="1:3" ht="15.75" customHeight="1" x14ac:dyDescent="0.25">
      <c r="A516" s="16"/>
      <c r="B516" s="16"/>
      <c r="C516" s="16"/>
    </row>
    <row r="517" spans="1:3" ht="15.75" customHeight="1" x14ac:dyDescent="0.25">
      <c r="A517" s="16"/>
      <c r="B517" s="16"/>
      <c r="C517" s="16"/>
    </row>
    <row r="518" spans="1:3" ht="15.75" customHeight="1" x14ac:dyDescent="0.25">
      <c r="A518" s="16"/>
      <c r="B518" s="16"/>
      <c r="C518" s="16"/>
    </row>
    <row r="519" spans="1:3" ht="15.75" customHeight="1" x14ac:dyDescent="0.25">
      <c r="A519" s="16"/>
      <c r="B519" s="16"/>
      <c r="C519" s="16"/>
    </row>
    <row r="520" spans="1:3" ht="15.75" customHeight="1" x14ac:dyDescent="0.25">
      <c r="A520" s="16"/>
      <c r="B520" s="16"/>
      <c r="C520" s="16"/>
    </row>
    <row r="521" spans="1:3" ht="15.75" customHeight="1" x14ac:dyDescent="0.25">
      <c r="A521" s="16"/>
      <c r="B521" s="16"/>
      <c r="C521" s="16"/>
    </row>
    <row r="522" spans="1:3" ht="15.75" customHeight="1" x14ac:dyDescent="0.25">
      <c r="A522" s="16"/>
      <c r="B522" s="16"/>
      <c r="C522" s="16"/>
    </row>
    <row r="523" spans="1:3" ht="15.75" customHeight="1" x14ac:dyDescent="0.25">
      <c r="A523" s="16"/>
      <c r="B523" s="16"/>
      <c r="C523" s="16"/>
    </row>
    <row r="524" spans="1:3" ht="15.75" customHeight="1" x14ac:dyDescent="0.25">
      <c r="A524" s="16"/>
      <c r="B524" s="16"/>
      <c r="C524" s="16"/>
    </row>
    <row r="525" spans="1:3" ht="15.75" customHeight="1" x14ac:dyDescent="0.25">
      <c r="A525" s="16"/>
      <c r="B525" s="16"/>
      <c r="C525" s="16"/>
    </row>
    <row r="526" spans="1:3" ht="15.75" customHeight="1" x14ac:dyDescent="0.25">
      <c r="A526" s="16"/>
      <c r="B526" s="16"/>
      <c r="C526" s="16"/>
    </row>
    <row r="527" spans="1:3" ht="15.75" customHeight="1" x14ac:dyDescent="0.25">
      <c r="A527" s="16"/>
      <c r="B527" s="16"/>
      <c r="C527" s="16"/>
    </row>
    <row r="528" spans="1:3" ht="15.75" customHeight="1" x14ac:dyDescent="0.25">
      <c r="A528" s="16"/>
      <c r="B528" s="16"/>
      <c r="C528" s="16"/>
    </row>
    <row r="529" spans="1:3" ht="15.75" customHeight="1" x14ac:dyDescent="0.25">
      <c r="A529" s="16"/>
      <c r="B529" s="16"/>
      <c r="C529" s="16"/>
    </row>
    <row r="530" spans="1:3" ht="15.75" customHeight="1" x14ac:dyDescent="0.25">
      <c r="A530" s="16"/>
      <c r="B530" s="16"/>
      <c r="C530" s="16"/>
    </row>
    <row r="531" spans="1:3" ht="15.75" customHeight="1" x14ac:dyDescent="0.25">
      <c r="A531" s="16"/>
      <c r="B531" s="16"/>
      <c r="C531" s="16"/>
    </row>
    <row r="532" spans="1:3" ht="15.75" customHeight="1" x14ac:dyDescent="0.25">
      <c r="A532" s="16"/>
      <c r="B532" s="16"/>
      <c r="C532" s="16"/>
    </row>
    <row r="533" spans="1:3" ht="15.75" customHeight="1" x14ac:dyDescent="0.25">
      <c r="A533" s="16"/>
      <c r="B533" s="16"/>
      <c r="C533" s="16"/>
    </row>
    <row r="534" spans="1:3" ht="15.75" customHeight="1" x14ac:dyDescent="0.25">
      <c r="A534" s="16"/>
      <c r="B534" s="16"/>
      <c r="C534" s="16"/>
    </row>
    <row r="535" spans="1:3" ht="15.75" customHeight="1" x14ac:dyDescent="0.25">
      <c r="A535" s="16"/>
      <c r="B535" s="16"/>
      <c r="C535" s="16"/>
    </row>
    <row r="536" spans="1:3" ht="15.75" customHeight="1" x14ac:dyDescent="0.25">
      <c r="A536" s="16"/>
      <c r="B536" s="16"/>
      <c r="C536" s="16"/>
    </row>
    <row r="537" spans="1:3" ht="15.75" customHeight="1" x14ac:dyDescent="0.25">
      <c r="A537" s="16"/>
      <c r="B537" s="16"/>
      <c r="C537" s="16"/>
    </row>
    <row r="538" spans="1:3" ht="15.75" customHeight="1" x14ac:dyDescent="0.25">
      <c r="A538" s="16"/>
      <c r="B538" s="16"/>
      <c r="C538" s="16"/>
    </row>
    <row r="539" spans="1:3" ht="15.75" customHeight="1" x14ac:dyDescent="0.25">
      <c r="A539" s="16"/>
      <c r="B539" s="16"/>
      <c r="C539" s="16"/>
    </row>
    <row r="540" spans="1:3" ht="15.75" customHeight="1" x14ac:dyDescent="0.25">
      <c r="A540" s="16"/>
      <c r="B540" s="16"/>
      <c r="C540" s="16"/>
    </row>
    <row r="541" spans="1:3" ht="15.75" customHeight="1" x14ac:dyDescent="0.25">
      <c r="A541" s="16"/>
      <c r="B541" s="16"/>
      <c r="C541" s="16"/>
    </row>
    <row r="542" spans="1:3" ht="15.75" customHeight="1" x14ac:dyDescent="0.25">
      <c r="A542" s="16"/>
      <c r="B542" s="16"/>
      <c r="C542" s="16"/>
    </row>
    <row r="543" spans="1:3" ht="15.75" customHeight="1" x14ac:dyDescent="0.25">
      <c r="A543" s="16"/>
      <c r="B543" s="16"/>
      <c r="C543" s="16"/>
    </row>
    <row r="544" spans="1:3" ht="15.75" customHeight="1" x14ac:dyDescent="0.25">
      <c r="A544" s="16"/>
      <c r="B544" s="16"/>
      <c r="C544" s="16"/>
    </row>
    <row r="545" spans="1:3" ht="15.75" customHeight="1" x14ac:dyDescent="0.25">
      <c r="A545" s="16"/>
      <c r="B545" s="16"/>
      <c r="C545" s="16"/>
    </row>
    <row r="546" spans="1:3" ht="15.75" customHeight="1" x14ac:dyDescent="0.25">
      <c r="A546" s="16"/>
      <c r="B546" s="16"/>
      <c r="C546" s="16"/>
    </row>
    <row r="547" spans="1:3" ht="15.75" customHeight="1" x14ac:dyDescent="0.25">
      <c r="A547" s="16"/>
      <c r="B547" s="16"/>
      <c r="C547" s="16"/>
    </row>
    <row r="548" spans="1:3" ht="15.75" customHeight="1" x14ac:dyDescent="0.25">
      <c r="A548" s="16"/>
      <c r="B548" s="16"/>
      <c r="C548" s="16"/>
    </row>
    <row r="549" spans="1:3" ht="15.75" customHeight="1" x14ac:dyDescent="0.25">
      <c r="A549" s="16"/>
      <c r="B549" s="16"/>
      <c r="C549" s="16"/>
    </row>
    <row r="550" spans="1:3" ht="15.75" customHeight="1" x14ac:dyDescent="0.25">
      <c r="A550" s="16"/>
      <c r="B550" s="16"/>
      <c r="C550" s="16"/>
    </row>
    <row r="551" spans="1:3" ht="15.75" customHeight="1" x14ac:dyDescent="0.25">
      <c r="A551" s="16"/>
      <c r="B551" s="16"/>
      <c r="C551" s="16"/>
    </row>
    <row r="552" spans="1:3" ht="15.75" customHeight="1" x14ac:dyDescent="0.25">
      <c r="A552" s="16"/>
      <c r="B552" s="16"/>
      <c r="C552" s="16"/>
    </row>
    <row r="553" spans="1:3" ht="15.75" customHeight="1" x14ac:dyDescent="0.25">
      <c r="A553" s="16"/>
      <c r="B553" s="16"/>
      <c r="C553" s="16"/>
    </row>
    <row r="554" spans="1:3" ht="15.75" customHeight="1" x14ac:dyDescent="0.25">
      <c r="A554" s="16"/>
      <c r="B554" s="16"/>
      <c r="C554" s="16"/>
    </row>
    <row r="555" spans="1:3" ht="15.75" customHeight="1" x14ac:dyDescent="0.25">
      <c r="A555" s="16"/>
      <c r="B555" s="16"/>
      <c r="C555" s="16"/>
    </row>
    <row r="556" spans="1:3" ht="15.75" customHeight="1" x14ac:dyDescent="0.25">
      <c r="A556" s="16"/>
      <c r="B556" s="16"/>
      <c r="C556" s="16"/>
    </row>
    <row r="557" spans="1:3" ht="15.75" customHeight="1" x14ac:dyDescent="0.25">
      <c r="A557" s="16"/>
      <c r="B557" s="16"/>
      <c r="C557" s="16"/>
    </row>
    <row r="558" spans="1:3" ht="15.75" customHeight="1" x14ac:dyDescent="0.25">
      <c r="A558" s="16"/>
      <c r="B558" s="16"/>
      <c r="C558" s="16"/>
    </row>
    <row r="559" spans="1:3" ht="15.75" customHeight="1" x14ac:dyDescent="0.25">
      <c r="A559" s="16"/>
      <c r="B559" s="16"/>
      <c r="C559" s="16"/>
    </row>
    <row r="560" spans="1:3" ht="15.75" customHeight="1" x14ac:dyDescent="0.25">
      <c r="A560" s="16"/>
      <c r="B560" s="16"/>
      <c r="C560" s="16"/>
    </row>
    <row r="561" spans="1:3" ht="15.75" customHeight="1" x14ac:dyDescent="0.25">
      <c r="A561" s="16"/>
      <c r="B561" s="16"/>
      <c r="C561" s="16"/>
    </row>
    <row r="562" spans="1:3" ht="15.75" customHeight="1" x14ac:dyDescent="0.25">
      <c r="A562" s="16"/>
      <c r="B562" s="16"/>
      <c r="C562" s="16"/>
    </row>
    <row r="563" spans="1:3" ht="15.75" customHeight="1" x14ac:dyDescent="0.25">
      <c r="A563" s="16"/>
      <c r="B563" s="16"/>
      <c r="C563" s="16"/>
    </row>
    <row r="564" spans="1:3" ht="15.75" customHeight="1" x14ac:dyDescent="0.25">
      <c r="A564" s="16"/>
      <c r="B564" s="16"/>
      <c r="C564" s="16"/>
    </row>
    <row r="565" spans="1:3" ht="15.75" customHeight="1" x14ac:dyDescent="0.25">
      <c r="A565" s="16"/>
      <c r="B565" s="16"/>
      <c r="C565" s="16"/>
    </row>
    <row r="566" spans="1:3" ht="15.75" customHeight="1" x14ac:dyDescent="0.25">
      <c r="A566" s="16"/>
      <c r="B566" s="16"/>
      <c r="C566" s="16"/>
    </row>
    <row r="567" spans="1:3" ht="15.75" customHeight="1" x14ac:dyDescent="0.25">
      <c r="A567" s="16"/>
      <c r="B567" s="16"/>
      <c r="C567" s="16"/>
    </row>
    <row r="568" spans="1:3" ht="15.75" customHeight="1" x14ac:dyDescent="0.25">
      <c r="A568" s="16"/>
      <c r="B568" s="16"/>
      <c r="C568" s="16"/>
    </row>
    <row r="569" spans="1:3" ht="15.75" customHeight="1" x14ac:dyDescent="0.25">
      <c r="A569" s="16"/>
      <c r="B569" s="16"/>
      <c r="C569" s="16"/>
    </row>
    <row r="570" spans="1:3" ht="15.75" customHeight="1" x14ac:dyDescent="0.25">
      <c r="A570" s="16"/>
      <c r="B570" s="16"/>
      <c r="C570" s="16"/>
    </row>
    <row r="571" spans="1:3" ht="15.75" customHeight="1" x14ac:dyDescent="0.25">
      <c r="A571" s="16"/>
      <c r="B571" s="16"/>
      <c r="C571" s="16"/>
    </row>
    <row r="572" spans="1:3" ht="15.75" customHeight="1" x14ac:dyDescent="0.25">
      <c r="A572" s="16"/>
      <c r="B572" s="16"/>
      <c r="C572" s="16"/>
    </row>
    <row r="573" spans="1:3" ht="15.75" customHeight="1" x14ac:dyDescent="0.25">
      <c r="A573" s="16"/>
      <c r="B573" s="16"/>
      <c r="C573" s="16"/>
    </row>
    <row r="574" spans="1:3" ht="15.75" customHeight="1" x14ac:dyDescent="0.25">
      <c r="A574" s="16"/>
      <c r="B574" s="16"/>
      <c r="C574" s="16"/>
    </row>
    <row r="575" spans="1:3" ht="15.75" customHeight="1" x14ac:dyDescent="0.25">
      <c r="A575" s="16"/>
      <c r="B575" s="16"/>
      <c r="C575" s="16"/>
    </row>
    <row r="576" spans="1:3" ht="15.75" customHeight="1" x14ac:dyDescent="0.25">
      <c r="A576" s="16"/>
      <c r="B576" s="16"/>
      <c r="C576" s="16"/>
    </row>
    <row r="577" spans="1:3" ht="15.75" customHeight="1" x14ac:dyDescent="0.25">
      <c r="A577" s="16"/>
      <c r="B577" s="16"/>
      <c r="C577" s="16"/>
    </row>
    <row r="578" spans="1:3" ht="15.75" customHeight="1" x14ac:dyDescent="0.25">
      <c r="A578" s="16"/>
      <c r="B578" s="16"/>
      <c r="C578" s="16"/>
    </row>
    <row r="579" spans="1:3" ht="15.75" customHeight="1" x14ac:dyDescent="0.25">
      <c r="A579" s="16"/>
      <c r="B579" s="16"/>
      <c r="C579" s="16"/>
    </row>
    <row r="580" spans="1:3" ht="15.75" customHeight="1" x14ac:dyDescent="0.25">
      <c r="A580" s="16"/>
      <c r="B580" s="16"/>
      <c r="C580" s="16"/>
    </row>
    <row r="581" spans="1:3" ht="15.75" customHeight="1" x14ac:dyDescent="0.25">
      <c r="A581" s="16"/>
      <c r="B581" s="16"/>
      <c r="C581" s="16"/>
    </row>
    <row r="582" spans="1:3" ht="15.75" customHeight="1" x14ac:dyDescent="0.25">
      <c r="A582" s="16"/>
      <c r="B582" s="16"/>
      <c r="C582" s="16"/>
    </row>
    <row r="583" spans="1:3" ht="15.75" customHeight="1" x14ac:dyDescent="0.25">
      <c r="A583" s="16"/>
      <c r="B583" s="16"/>
      <c r="C583" s="16"/>
    </row>
    <row r="584" spans="1:3" ht="15.75" customHeight="1" x14ac:dyDescent="0.25">
      <c r="A584" s="16"/>
      <c r="B584" s="16"/>
      <c r="C584" s="16"/>
    </row>
    <row r="585" spans="1:3" ht="15.75" customHeight="1" x14ac:dyDescent="0.25">
      <c r="A585" s="16"/>
      <c r="B585" s="16"/>
      <c r="C585" s="16"/>
    </row>
    <row r="586" spans="1:3" ht="15.75" customHeight="1" x14ac:dyDescent="0.25">
      <c r="A586" s="16"/>
      <c r="B586" s="16"/>
      <c r="C586" s="16"/>
    </row>
    <row r="587" spans="1:3" ht="15.75" customHeight="1" x14ac:dyDescent="0.25">
      <c r="A587" s="16"/>
      <c r="B587" s="16"/>
      <c r="C587" s="16"/>
    </row>
    <row r="588" spans="1:3" ht="15.75" customHeight="1" x14ac:dyDescent="0.25">
      <c r="A588" s="16"/>
      <c r="B588" s="16"/>
      <c r="C588" s="16"/>
    </row>
    <row r="589" spans="1:3" ht="15.75" customHeight="1" x14ac:dyDescent="0.25">
      <c r="A589" s="16"/>
      <c r="B589" s="16"/>
      <c r="C589" s="16"/>
    </row>
    <row r="590" spans="1:3" ht="15.75" customHeight="1" x14ac:dyDescent="0.25">
      <c r="A590" s="16"/>
      <c r="B590" s="16"/>
      <c r="C590" s="16"/>
    </row>
    <row r="591" spans="1:3" ht="15.75" customHeight="1" x14ac:dyDescent="0.25">
      <c r="A591" s="16"/>
      <c r="B591" s="16"/>
      <c r="C591" s="16"/>
    </row>
    <row r="592" spans="1:3" ht="15.75" customHeight="1" x14ac:dyDescent="0.25">
      <c r="A592" s="16"/>
      <c r="B592" s="16"/>
      <c r="C592" s="16"/>
    </row>
    <row r="593" spans="1:3" ht="15.75" customHeight="1" x14ac:dyDescent="0.25">
      <c r="A593" s="16"/>
      <c r="B593" s="16"/>
      <c r="C593" s="16"/>
    </row>
    <row r="594" spans="1:3" ht="15.75" customHeight="1" x14ac:dyDescent="0.25">
      <c r="A594" s="16"/>
      <c r="B594" s="16"/>
      <c r="C594" s="16"/>
    </row>
    <row r="595" spans="1:3" ht="15.75" customHeight="1" x14ac:dyDescent="0.25">
      <c r="A595" s="16"/>
      <c r="B595" s="16"/>
      <c r="C595" s="16"/>
    </row>
    <row r="596" spans="1:3" ht="15.75" customHeight="1" x14ac:dyDescent="0.25">
      <c r="A596" s="16"/>
      <c r="B596" s="16"/>
      <c r="C596" s="16"/>
    </row>
    <row r="597" spans="1:3" ht="15.75" customHeight="1" x14ac:dyDescent="0.25">
      <c r="A597" s="16"/>
      <c r="B597" s="16"/>
      <c r="C597" s="16"/>
    </row>
    <row r="598" spans="1:3" ht="15.75" customHeight="1" x14ac:dyDescent="0.25">
      <c r="A598" s="16"/>
      <c r="B598" s="16"/>
      <c r="C598" s="16"/>
    </row>
    <row r="599" spans="1:3" ht="15.75" customHeight="1" x14ac:dyDescent="0.25">
      <c r="A599" s="16"/>
      <c r="B599" s="16"/>
      <c r="C599" s="16"/>
    </row>
    <row r="600" spans="1:3" ht="15.75" customHeight="1" x14ac:dyDescent="0.25">
      <c r="A600" s="16"/>
      <c r="B600" s="16"/>
      <c r="C600" s="16"/>
    </row>
    <row r="601" spans="1:3" ht="15.75" customHeight="1" x14ac:dyDescent="0.25">
      <c r="A601" s="16"/>
      <c r="B601" s="16"/>
      <c r="C601" s="16"/>
    </row>
    <row r="602" spans="1:3" ht="15.75" customHeight="1" x14ac:dyDescent="0.25">
      <c r="A602" s="16"/>
      <c r="B602" s="16"/>
      <c r="C602" s="16"/>
    </row>
    <row r="603" spans="1:3" ht="15.75" customHeight="1" x14ac:dyDescent="0.25">
      <c r="A603" s="16"/>
      <c r="B603" s="16"/>
      <c r="C603" s="16"/>
    </row>
    <row r="604" spans="1:3" ht="15.75" customHeight="1" x14ac:dyDescent="0.25">
      <c r="A604" s="16"/>
      <c r="B604" s="16"/>
      <c r="C604" s="16"/>
    </row>
    <row r="605" spans="1:3" ht="15.75" customHeight="1" x14ac:dyDescent="0.25">
      <c r="A605" s="16"/>
      <c r="B605" s="16"/>
      <c r="C605" s="16"/>
    </row>
    <row r="606" spans="1:3" ht="15.75" customHeight="1" x14ac:dyDescent="0.25">
      <c r="A606" s="16"/>
      <c r="B606" s="16"/>
      <c r="C606" s="16"/>
    </row>
    <row r="607" spans="1:3" ht="15.75" customHeight="1" x14ac:dyDescent="0.25">
      <c r="A607" s="16"/>
      <c r="B607" s="16"/>
      <c r="C607" s="16"/>
    </row>
    <row r="608" spans="1:3" ht="15.75" customHeight="1" x14ac:dyDescent="0.25">
      <c r="A608" s="16"/>
      <c r="B608" s="16"/>
      <c r="C608" s="16"/>
    </row>
    <row r="609" spans="1:3" ht="15.75" customHeight="1" x14ac:dyDescent="0.25">
      <c r="A609" s="16"/>
      <c r="B609" s="16"/>
      <c r="C609" s="16"/>
    </row>
    <row r="610" spans="1:3" ht="15.75" customHeight="1" x14ac:dyDescent="0.25">
      <c r="A610" s="16"/>
      <c r="B610" s="16"/>
      <c r="C610" s="16"/>
    </row>
    <row r="611" spans="1:3" ht="15.75" customHeight="1" x14ac:dyDescent="0.25">
      <c r="A611" s="16"/>
      <c r="B611" s="16"/>
      <c r="C611" s="16"/>
    </row>
    <row r="612" spans="1:3" ht="15.75" customHeight="1" x14ac:dyDescent="0.25">
      <c r="A612" s="16"/>
      <c r="B612" s="16"/>
      <c r="C612" s="16"/>
    </row>
    <row r="613" spans="1:3" ht="15.75" customHeight="1" x14ac:dyDescent="0.25">
      <c r="A613" s="16"/>
      <c r="B613" s="16"/>
      <c r="C613" s="16"/>
    </row>
    <row r="614" spans="1:3" ht="15.75" customHeight="1" x14ac:dyDescent="0.25">
      <c r="A614" s="16"/>
      <c r="B614" s="16"/>
      <c r="C614" s="16"/>
    </row>
    <row r="615" spans="1:3" ht="15.75" customHeight="1" x14ac:dyDescent="0.25">
      <c r="A615" s="16"/>
      <c r="B615" s="16"/>
      <c r="C615" s="16"/>
    </row>
    <row r="616" spans="1:3" ht="15.75" customHeight="1" x14ac:dyDescent="0.25">
      <c r="A616" s="16"/>
      <c r="B616" s="16"/>
      <c r="C616" s="16"/>
    </row>
    <row r="617" spans="1:3" ht="15.75" customHeight="1" x14ac:dyDescent="0.25">
      <c r="A617" s="16"/>
      <c r="B617" s="16"/>
      <c r="C617" s="16"/>
    </row>
    <row r="618" spans="1:3" ht="15.75" customHeight="1" x14ac:dyDescent="0.25">
      <c r="A618" s="16"/>
      <c r="B618" s="16"/>
      <c r="C618" s="16"/>
    </row>
    <row r="619" spans="1:3" ht="15.75" customHeight="1" x14ac:dyDescent="0.25">
      <c r="A619" s="16"/>
      <c r="B619" s="16"/>
      <c r="C619" s="16"/>
    </row>
    <row r="620" spans="1:3" ht="15.75" customHeight="1" x14ac:dyDescent="0.25">
      <c r="A620" s="16"/>
      <c r="B620" s="16"/>
      <c r="C620" s="16"/>
    </row>
    <row r="621" spans="1:3" ht="15.75" customHeight="1" x14ac:dyDescent="0.25">
      <c r="A621" s="16"/>
      <c r="B621" s="16"/>
      <c r="C621" s="16"/>
    </row>
    <row r="622" spans="1:3" ht="15.75" customHeight="1" x14ac:dyDescent="0.25">
      <c r="A622" s="16"/>
      <c r="B622" s="16"/>
      <c r="C622" s="16"/>
    </row>
    <row r="623" spans="1:3" ht="15.75" customHeight="1" x14ac:dyDescent="0.25">
      <c r="A623" s="16"/>
      <c r="B623" s="16"/>
      <c r="C623" s="16"/>
    </row>
    <row r="624" spans="1:3" ht="15.75" customHeight="1" x14ac:dyDescent="0.25">
      <c r="A624" s="16"/>
      <c r="B624" s="16"/>
      <c r="C624" s="16"/>
    </row>
    <row r="625" spans="1:3" ht="15.75" customHeight="1" x14ac:dyDescent="0.25">
      <c r="A625" s="16"/>
      <c r="B625" s="16"/>
      <c r="C625" s="16"/>
    </row>
    <row r="626" spans="1:3" ht="15.75" customHeight="1" x14ac:dyDescent="0.25">
      <c r="A626" s="16"/>
      <c r="B626" s="16"/>
      <c r="C626" s="16"/>
    </row>
    <row r="627" spans="1:3" ht="15.75" customHeight="1" x14ac:dyDescent="0.25">
      <c r="A627" s="16"/>
      <c r="B627" s="16"/>
      <c r="C627" s="16"/>
    </row>
    <row r="628" spans="1:3" ht="15.75" customHeight="1" x14ac:dyDescent="0.25">
      <c r="A628" s="16"/>
      <c r="B628" s="16"/>
      <c r="C628" s="16"/>
    </row>
    <row r="629" spans="1:3" ht="15.75" customHeight="1" x14ac:dyDescent="0.25">
      <c r="A629" s="16"/>
      <c r="B629" s="16"/>
      <c r="C629" s="16"/>
    </row>
    <row r="630" spans="1:3" ht="15.75" customHeight="1" x14ac:dyDescent="0.25">
      <c r="A630" s="16"/>
      <c r="B630" s="16"/>
      <c r="C630" s="16"/>
    </row>
    <row r="631" spans="1:3" ht="15.75" customHeight="1" x14ac:dyDescent="0.25">
      <c r="A631" s="16"/>
      <c r="B631" s="16"/>
      <c r="C631" s="16"/>
    </row>
    <row r="632" spans="1:3" ht="15.75" customHeight="1" x14ac:dyDescent="0.25">
      <c r="A632" s="16"/>
      <c r="B632" s="16"/>
      <c r="C632" s="16"/>
    </row>
    <row r="633" spans="1:3" ht="15.75" customHeight="1" x14ac:dyDescent="0.25">
      <c r="A633" s="16"/>
      <c r="B633" s="16"/>
      <c r="C633" s="16"/>
    </row>
    <row r="634" spans="1:3" ht="15.75" customHeight="1" x14ac:dyDescent="0.25">
      <c r="A634" s="16"/>
      <c r="B634" s="16"/>
      <c r="C634" s="16"/>
    </row>
    <row r="635" spans="1:3" ht="15.75" customHeight="1" x14ac:dyDescent="0.25">
      <c r="A635" s="16"/>
      <c r="B635" s="16"/>
      <c r="C635" s="16"/>
    </row>
    <row r="636" spans="1:3" ht="15.75" customHeight="1" x14ac:dyDescent="0.25">
      <c r="A636" s="16"/>
      <c r="B636" s="16"/>
      <c r="C636" s="16"/>
    </row>
    <row r="637" spans="1:3" ht="15.75" customHeight="1" x14ac:dyDescent="0.25">
      <c r="A637" s="16"/>
      <c r="B637" s="16"/>
      <c r="C637" s="16"/>
    </row>
    <row r="638" spans="1:3" ht="15.75" customHeight="1" x14ac:dyDescent="0.25">
      <c r="A638" s="16"/>
      <c r="B638" s="16"/>
      <c r="C638" s="16"/>
    </row>
    <row r="639" spans="1:3" ht="15.75" customHeight="1" x14ac:dyDescent="0.25">
      <c r="A639" s="16"/>
      <c r="B639" s="16"/>
      <c r="C639" s="16"/>
    </row>
    <row r="640" spans="1:3" ht="15.75" customHeight="1" x14ac:dyDescent="0.25">
      <c r="A640" s="16"/>
      <c r="B640" s="16"/>
      <c r="C640" s="16"/>
    </row>
    <row r="641" spans="1:3" ht="15.75" customHeight="1" x14ac:dyDescent="0.25">
      <c r="A641" s="16"/>
      <c r="B641" s="16"/>
      <c r="C641" s="16"/>
    </row>
    <row r="642" spans="1:3" ht="15.75" customHeight="1" x14ac:dyDescent="0.25">
      <c r="A642" s="16"/>
      <c r="B642" s="16"/>
      <c r="C642" s="16"/>
    </row>
    <row r="643" spans="1:3" ht="15.75" customHeight="1" x14ac:dyDescent="0.25">
      <c r="A643" s="16"/>
      <c r="B643" s="16"/>
      <c r="C643" s="16"/>
    </row>
    <row r="644" spans="1:3" ht="15.75" customHeight="1" x14ac:dyDescent="0.25">
      <c r="A644" s="16"/>
      <c r="B644" s="16"/>
      <c r="C644" s="16"/>
    </row>
    <row r="645" spans="1:3" ht="15.75" customHeight="1" x14ac:dyDescent="0.25">
      <c r="A645" s="16"/>
      <c r="B645" s="16"/>
      <c r="C645" s="16"/>
    </row>
    <row r="646" spans="1:3" ht="15.75" customHeight="1" x14ac:dyDescent="0.25">
      <c r="A646" s="16"/>
      <c r="B646" s="16"/>
      <c r="C646" s="16"/>
    </row>
    <row r="647" spans="1:3" ht="15.75" customHeight="1" x14ac:dyDescent="0.25">
      <c r="A647" s="16"/>
      <c r="B647" s="16"/>
      <c r="C647" s="16"/>
    </row>
    <row r="648" spans="1:3" ht="15.75" customHeight="1" x14ac:dyDescent="0.25">
      <c r="A648" s="16"/>
      <c r="B648" s="16"/>
      <c r="C648" s="16"/>
    </row>
    <row r="649" spans="1:3" ht="15.75" customHeight="1" x14ac:dyDescent="0.25">
      <c r="A649" s="16"/>
      <c r="B649" s="16"/>
      <c r="C649" s="16"/>
    </row>
    <row r="650" spans="1:3" ht="15.75" customHeight="1" x14ac:dyDescent="0.25">
      <c r="A650" s="16"/>
      <c r="B650" s="16"/>
      <c r="C650" s="16"/>
    </row>
    <row r="651" spans="1:3" ht="15.75" customHeight="1" x14ac:dyDescent="0.25">
      <c r="A651" s="16"/>
      <c r="B651" s="16"/>
      <c r="C651" s="16"/>
    </row>
    <row r="652" spans="1:3" ht="15.75" customHeight="1" x14ac:dyDescent="0.25">
      <c r="A652" s="16"/>
      <c r="B652" s="16"/>
      <c r="C652" s="16"/>
    </row>
    <row r="653" spans="1:3" ht="15.75" customHeight="1" x14ac:dyDescent="0.25">
      <c r="A653" s="16"/>
      <c r="B653" s="16"/>
      <c r="C653" s="16"/>
    </row>
    <row r="654" spans="1:3" ht="15.75" customHeight="1" x14ac:dyDescent="0.25">
      <c r="A654" s="16"/>
      <c r="B654" s="16"/>
      <c r="C654" s="16"/>
    </row>
    <row r="655" spans="1:3" ht="15.75" customHeight="1" x14ac:dyDescent="0.25">
      <c r="A655" s="16"/>
      <c r="B655" s="16"/>
      <c r="C655" s="16"/>
    </row>
    <row r="656" spans="1:3" ht="15.75" customHeight="1" x14ac:dyDescent="0.25">
      <c r="A656" s="16"/>
      <c r="B656" s="16"/>
      <c r="C656" s="16"/>
    </row>
    <row r="657" spans="1:3" ht="15.75" customHeight="1" x14ac:dyDescent="0.25">
      <c r="A657" s="16"/>
      <c r="B657" s="16"/>
      <c r="C657" s="16"/>
    </row>
    <row r="658" spans="1:3" ht="15.75" customHeight="1" x14ac:dyDescent="0.25">
      <c r="A658" s="16"/>
      <c r="B658" s="16"/>
      <c r="C658" s="16"/>
    </row>
    <row r="659" spans="1:3" ht="15.75" customHeight="1" x14ac:dyDescent="0.25">
      <c r="A659" s="16"/>
      <c r="B659" s="16"/>
      <c r="C659" s="16"/>
    </row>
    <row r="660" spans="1:3" ht="15.75" customHeight="1" x14ac:dyDescent="0.25">
      <c r="A660" s="16"/>
      <c r="B660" s="16"/>
      <c r="C660" s="16"/>
    </row>
    <row r="661" spans="1:3" ht="15.75" customHeight="1" x14ac:dyDescent="0.25">
      <c r="A661" s="16"/>
      <c r="B661" s="16"/>
      <c r="C661" s="16"/>
    </row>
    <row r="662" spans="1:3" ht="15.75" customHeight="1" x14ac:dyDescent="0.25">
      <c r="A662" s="16"/>
      <c r="B662" s="16"/>
      <c r="C662" s="16"/>
    </row>
    <row r="663" spans="1:3" ht="15.75" customHeight="1" x14ac:dyDescent="0.25">
      <c r="A663" s="16"/>
      <c r="B663" s="16"/>
      <c r="C663" s="16"/>
    </row>
    <row r="664" spans="1:3" ht="15.75" customHeight="1" x14ac:dyDescent="0.25">
      <c r="A664" s="16"/>
      <c r="B664" s="16"/>
      <c r="C664" s="16"/>
    </row>
    <row r="665" spans="1:3" ht="15.75" customHeight="1" x14ac:dyDescent="0.25">
      <c r="A665" s="16"/>
      <c r="B665" s="16"/>
      <c r="C665" s="16"/>
    </row>
    <row r="666" spans="1:3" ht="15.75" customHeight="1" x14ac:dyDescent="0.25">
      <c r="A666" s="16"/>
      <c r="B666" s="16"/>
      <c r="C666" s="16"/>
    </row>
    <row r="667" spans="1:3" ht="15.75" customHeight="1" x14ac:dyDescent="0.25">
      <c r="A667" s="16"/>
      <c r="B667" s="16"/>
      <c r="C667" s="16"/>
    </row>
    <row r="668" spans="1:3" ht="15.75" customHeight="1" x14ac:dyDescent="0.25">
      <c r="A668" s="16"/>
      <c r="B668" s="16"/>
      <c r="C668" s="16"/>
    </row>
    <row r="669" spans="1:3" ht="15.75" customHeight="1" x14ac:dyDescent="0.25">
      <c r="A669" s="16"/>
      <c r="B669" s="16"/>
      <c r="C669" s="16"/>
    </row>
    <row r="670" spans="1:3" ht="15.75" customHeight="1" x14ac:dyDescent="0.25">
      <c r="A670" s="16"/>
      <c r="B670" s="16"/>
      <c r="C670" s="16"/>
    </row>
    <row r="671" spans="1:3" ht="15.75" customHeight="1" x14ac:dyDescent="0.25">
      <c r="A671" s="16"/>
      <c r="B671" s="16"/>
      <c r="C671" s="16"/>
    </row>
    <row r="672" spans="1:3" ht="15.75" customHeight="1" x14ac:dyDescent="0.25">
      <c r="A672" s="16"/>
      <c r="B672" s="16"/>
      <c r="C672" s="16"/>
    </row>
    <row r="673" spans="1:3" ht="15.75" customHeight="1" x14ac:dyDescent="0.25">
      <c r="A673" s="16"/>
      <c r="B673" s="16"/>
      <c r="C673" s="16"/>
    </row>
    <row r="674" spans="1:3" ht="15.75" customHeight="1" x14ac:dyDescent="0.25">
      <c r="A674" s="16"/>
      <c r="B674" s="16"/>
      <c r="C674" s="16"/>
    </row>
    <row r="675" spans="1:3" ht="15.75" customHeight="1" x14ac:dyDescent="0.25">
      <c r="A675" s="16"/>
      <c r="B675" s="16"/>
      <c r="C675" s="16"/>
    </row>
    <row r="676" spans="1:3" ht="15.75" customHeight="1" x14ac:dyDescent="0.25">
      <c r="A676" s="16"/>
      <c r="B676" s="16"/>
      <c r="C676" s="16"/>
    </row>
    <row r="677" spans="1:3" ht="15.75" customHeight="1" x14ac:dyDescent="0.25">
      <c r="A677" s="16"/>
      <c r="B677" s="16"/>
      <c r="C677" s="16"/>
    </row>
    <row r="678" spans="1:3" ht="15.75" customHeight="1" x14ac:dyDescent="0.25">
      <c r="A678" s="16"/>
      <c r="B678" s="16"/>
      <c r="C678" s="16"/>
    </row>
    <row r="679" spans="1:3" ht="15.75" customHeight="1" x14ac:dyDescent="0.25">
      <c r="A679" s="16"/>
      <c r="B679" s="16"/>
      <c r="C679" s="16"/>
    </row>
    <row r="680" spans="1:3" ht="15.75" customHeight="1" x14ac:dyDescent="0.25">
      <c r="A680" s="16"/>
      <c r="B680" s="16"/>
      <c r="C680" s="16"/>
    </row>
    <row r="681" spans="1:3" ht="15.75" customHeight="1" x14ac:dyDescent="0.25">
      <c r="A681" s="16"/>
      <c r="B681" s="16"/>
      <c r="C681" s="16"/>
    </row>
    <row r="682" spans="1:3" ht="15.75" customHeight="1" x14ac:dyDescent="0.25">
      <c r="A682" s="16"/>
      <c r="B682" s="16"/>
      <c r="C682" s="16"/>
    </row>
    <row r="683" spans="1:3" ht="15.75" customHeight="1" x14ac:dyDescent="0.25">
      <c r="A683" s="16"/>
      <c r="B683" s="16"/>
      <c r="C683" s="16"/>
    </row>
    <row r="684" spans="1:3" ht="15.75" customHeight="1" x14ac:dyDescent="0.25">
      <c r="A684" s="16"/>
      <c r="B684" s="16"/>
      <c r="C684" s="16"/>
    </row>
    <row r="685" spans="1:3" ht="15.75" customHeight="1" x14ac:dyDescent="0.25">
      <c r="A685" s="16"/>
      <c r="B685" s="16"/>
      <c r="C685" s="16"/>
    </row>
    <row r="686" spans="1:3" ht="15.75" customHeight="1" x14ac:dyDescent="0.25">
      <c r="A686" s="16"/>
      <c r="B686" s="16"/>
      <c r="C686" s="16"/>
    </row>
    <row r="687" spans="1:3" ht="15.75" customHeight="1" x14ac:dyDescent="0.25">
      <c r="A687" s="16"/>
      <c r="B687" s="16"/>
      <c r="C687" s="16"/>
    </row>
    <row r="688" spans="1:3" ht="15.75" customHeight="1" x14ac:dyDescent="0.25">
      <c r="A688" s="16"/>
      <c r="B688" s="16"/>
      <c r="C688" s="16"/>
    </row>
    <row r="689" spans="1:3" ht="15.75" customHeight="1" x14ac:dyDescent="0.25">
      <c r="A689" s="16"/>
      <c r="B689" s="16"/>
      <c r="C689" s="16"/>
    </row>
    <row r="690" spans="1:3" ht="15.75" customHeight="1" x14ac:dyDescent="0.25">
      <c r="A690" s="16"/>
      <c r="B690" s="16"/>
      <c r="C690" s="16"/>
    </row>
    <row r="691" spans="1:3" ht="15.75" customHeight="1" x14ac:dyDescent="0.25">
      <c r="A691" s="16"/>
      <c r="B691" s="16"/>
      <c r="C691" s="16"/>
    </row>
    <row r="692" spans="1:3" ht="15.75" customHeight="1" x14ac:dyDescent="0.25">
      <c r="A692" s="16"/>
      <c r="B692" s="16"/>
      <c r="C692" s="16"/>
    </row>
    <row r="693" spans="1:3" ht="15.75" customHeight="1" x14ac:dyDescent="0.25">
      <c r="A693" s="16"/>
      <c r="B693" s="16"/>
      <c r="C693" s="16"/>
    </row>
    <row r="694" spans="1:3" ht="15.75" customHeight="1" x14ac:dyDescent="0.25">
      <c r="A694" s="16"/>
      <c r="B694" s="16"/>
      <c r="C694" s="16"/>
    </row>
    <row r="695" spans="1:3" ht="15.75" customHeight="1" x14ac:dyDescent="0.25">
      <c r="A695" s="16"/>
      <c r="B695" s="16"/>
      <c r="C695" s="16"/>
    </row>
    <row r="696" spans="1:3" ht="15.75" customHeight="1" x14ac:dyDescent="0.25">
      <c r="A696" s="16"/>
      <c r="B696" s="16"/>
      <c r="C696" s="16"/>
    </row>
    <row r="697" spans="1:3" ht="15.75" customHeight="1" x14ac:dyDescent="0.25">
      <c r="A697" s="16"/>
      <c r="B697" s="16"/>
      <c r="C697" s="16"/>
    </row>
    <row r="698" spans="1:3" ht="15.75" customHeight="1" x14ac:dyDescent="0.25">
      <c r="A698" s="16"/>
      <c r="B698" s="16"/>
      <c r="C698" s="16"/>
    </row>
    <row r="699" spans="1:3" ht="15.75" customHeight="1" x14ac:dyDescent="0.25">
      <c r="A699" s="16"/>
      <c r="B699" s="16"/>
      <c r="C699" s="16"/>
    </row>
    <row r="700" spans="1:3" ht="15.75" customHeight="1" x14ac:dyDescent="0.25">
      <c r="A700" s="16"/>
      <c r="B700" s="16"/>
      <c r="C700" s="16"/>
    </row>
    <row r="701" spans="1:3" ht="15.75" customHeight="1" x14ac:dyDescent="0.25">
      <c r="A701" s="16"/>
      <c r="B701" s="16"/>
      <c r="C701" s="16"/>
    </row>
    <row r="702" spans="1:3" ht="15.75" customHeight="1" x14ac:dyDescent="0.25">
      <c r="A702" s="16"/>
      <c r="B702" s="16"/>
      <c r="C702" s="16"/>
    </row>
    <row r="703" spans="1:3" ht="15.75" customHeight="1" x14ac:dyDescent="0.25">
      <c r="A703" s="16"/>
      <c r="B703" s="16"/>
      <c r="C703" s="16"/>
    </row>
    <row r="704" spans="1:3" ht="15.75" customHeight="1" x14ac:dyDescent="0.25">
      <c r="A704" s="16"/>
      <c r="B704" s="16"/>
      <c r="C704" s="16"/>
    </row>
    <row r="705" spans="1:3" ht="15.75" customHeight="1" x14ac:dyDescent="0.25">
      <c r="A705" s="16"/>
      <c r="B705" s="16"/>
      <c r="C705" s="16"/>
    </row>
    <row r="706" spans="1:3" ht="15.75" customHeight="1" x14ac:dyDescent="0.25">
      <c r="A706" s="16"/>
      <c r="B706" s="16"/>
      <c r="C706" s="16"/>
    </row>
    <row r="707" spans="1:3" ht="15.75" customHeight="1" x14ac:dyDescent="0.25">
      <c r="A707" s="16"/>
      <c r="B707" s="16"/>
      <c r="C707" s="16"/>
    </row>
    <row r="708" spans="1:3" ht="15.75" customHeight="1" x14ac:dyDescent="0.25">
      <c r="A708" s="16"/>
      <c r="B708" s="16"/>
      <c r="C708" s="16"/>
    </row>
    <row r="709" spans="1:3" ht="15.75" customHeight="1" x14ac:dyDescent="0.25">
      <c r="A709" s="16"/>
      <c r="B709" s="16"/>
      <c r="C709" s="16"/>
    </row>
    <row r="710" spans="1:3" ht="15.75" customHeight="1" x14ac:dyDescent="0.25">
      <c r="A710" s="16"/>
      <c r="B710" s="16"/>
      <c r="C710" s="16"/>
    </row>
    <row r="711" spans="1:3" ht="15.75" customHeight="1" x14ac:dyDescent="0.25">
      <c r="A711" s="16"/>
      <c r="B711" s="16"/>
      <c r="C711" s="16"/>
    </row>
    <row r="712" spans="1:3" ht="15.75" customHeight="1" x14ac:dyDescent="0.25">
      <c r="A712" s="16"/>
      <c r="B712" s="16"/>
      <c r="C712" s="16"/>
    </row>
    <row r="713" spans="1:3" ht="15.75" customHeight="1" x14ac:dyDescent="0.25">
      <c r="A713" s="16"/>
      <c r="B713" s="16"/>
      <c r="C713" s="16"/>
    </row>
    <row r="714" spans="1:3" ht="15.75" customHeight="1" x14ac:dyDescent="0.25">
      <c r="A714" s="16"/>
      <c r="B714" s="16"/>
      <c r="C714" s="16"/>
    </row>
    <row r="715" spans="1:3" ht="15.75" customHeight="1" x14ac:dyDescent="0.25">
      <c r="A715" s="16"/>
      <c r="B715" s="16"/>
      <c r="C715" s="16"/>
    </row>
    <row r="716" spans="1:3" ht="15.75" customHeight="1" x14ac:dyDescent="0.25">
      <c r="A716" s="16"/>
      <c r="B716" s="16"/>
      <c r="C716" s="16"/>
    </row>
    <row r="717" spans="1:3" ht="15.75" customHeight="1" x14ac:dyDescent="0.25">
      <c r="A717" s="16"/>
      <c r="B717" s="16"/>
      <c r="C717" s="16"/>
    </row>
    <row r="718" spans="1:3" ht="15.75" customHeight="1" x14ac:dyDescent="0.25">
      <c r="A718" s="16"/>
      <c r="B718" s="16"/>
      <c r="C718" s="16"/>
    </row>
    <row r="719" spans="1:3" ht="15.75" customHeight="1" x14ac:dyDescent="0.25">
      <c r="A719" s="16"/>
      <c r="B719" s="16"/>
      <c r="C719" s="16"/>
    </row>
    <row r="720" spans="1:3" ht="15.75" customHeight="1" x14ac:dyDescent="0.25">
      <c r="A720" s="16"/>
      <c r="B720" s="16"/>
      <c r="C720" s="16"/>
    </row>
    <row r="721" spans="1:3" ht="15.75" customHeight="1" x14ac:dyDescent="0.25">
      <c r="A721" s="16"/>
      <c r="B721" s="16"/>
      <c r="C721" s="16"/>
    </row>
    <row r="722" spans="1:3" ht="15.75" customHeight="1" x14ac:dyDescent="0.25">
      <c r="A722" s="16"/>
      <c r="B722" s="16"/>
      <c r="C722" s="16"/>
    </row>
    <row r="723" spans="1:3" ht="15.75" customHeight="1" x14ac:dyDescent="0.25">
      <c r="A723" s="16"/>
      <c r="B723" s="16"/>
      <c r="C723" s="16"/>
    </row>
    <row r="724" spans="1:3" ht="15.75" customHeight="1" x14ac:dyDescent="0.25">
      <c r="A724" s="16"/>
      <c r="B724" s="16"/>
      <c r="C724" s="16"/>
    </row>
    <row r="725" spans="1:3" ht="15.75" customHeight="1" x14ac:dyDescent="0.25">
      <c r="A725" s="16"/>
      <c r="B725" s="16"/>
      <c r="C725" s="16"/>
    </row>
    <row r="726" spans="1:3" ht="15.75" customHeight="1" x14ac:dyDescent="0.25">
      <c r="A726" s="16"/>
      <c r="B726" s="16"/>
      <c r="C726" s="16"/>
    </row>
    <row r="727" spans="1:3" ht="15.75" customHeight="1" x14ac:dyDescent="0.25">
      <c r="A727" s="16"/>
      <c r="B727" s="16"/>
      <c r="C727" s="16"/>
    </row>
    <row r="728" spans="1:3" ht="15.75" customHeight="1" x14ac:dyDescent="0.25">
      <c r="A728" s="16"/>
      <c r="B728" s="16"/>
      <c r="C728" s="16"/>
    </row>
    <row r="729" spans="1:3" ht="15.75" customHeight="1" x14ac:dyDescent="0.25">
      <c r="A729" s="16"/>
      <c r="B729" s="16"/>
      <c r="C729" s="16"/>
    </row>
    <row r="730" spans="1:3" ht="15.75" customHeight="1" x14ac:dyDescent="0.25">
      <c r="A730" s="16"/>
      <c r="B730" s="16"/>
      <c r="C730" s="16"/>
    </row>
    <row r="731" spans="1:3" ht="15.75" customHeight="1" x14ac:dyDescent="0.25">
      <c r="A731" s="16"/>
      <c r="B731" s="16"/>
      <c r="C731" s="16"/>
    </row>
    <row r="732" spans="1:3" ht="15.75" customHeight="1" x14ac:dyDescent="0.25">
      <c r="A732" s="16"/>
      <c r="B732" s="16"/>
      <c r="C732" s="16"/>
    </row>
    <row r="733" spans="1:3" ht="15.75" customHeight="1" x14ac:dyDescent="0.25">
      <c r="A733" s="16"/>
      <c r="B733" s="16"/>
      <c r="C733" s="16"/>
    </row>
    <row r="734" spans="1:3" ht="15.75" customHeight="1" x14ac:dyDescent="0.25">
      <c r="A734" s="16"/>
      <c r="B734" s="16"/>
      <c r="C734" s="16"/>
    </row>
    <row r="735" spans="1:3" ht="15.75" customHeight="1" x14ac:dyDescent="0.25">
      <c r="A735" s="16"/>
      <c r="B735" s="16"/>
      <c r="C735" s="16"/>
    </row>
    <row r="736" spans="1:3" ht="15.75" customHeight="1" x14ac:dyDescent="0.25">
      <c r="A736" s="16"/>
      <c r="B736" s="16"/>
      <c r="C736" s="16"/>
    </row>
    <row r="737" spans="1:3" ht="15.75" customHeight="1" x14ac:dyDescent="0.25">
      <c r="A737" s="16"/>
      <c r="B737" s="16"/>
      <c r="C737" s="16"/>
    </row>
    <row r="738" spans="1:3" ht="15.75" customHeight="1" x14ac:dyDescent="0.25">
      <c r="A738" s="16"/>
      <c r="B738" s="16"/>
      <c r="C738" s="16"/>
    </row>
    <row r="739" spans="1:3" ht="15.75" customHeight="1" x14ac:dyDescent="0.25">
      <c r="A739" s="16"/>
      <c r="B739" s="16"/>
      <c r="C739" s="16"/>
    </row>
    <row r="740" spans="1:3" ht="15.75" customHeight="1" x14ac:dyDescent="0.25">
      <c r="A740" s="16"/>
      <c r="B740" s="16"/>
      <c r="C740" s="16"/>
    </row>
    <row r="741" spans="1:3" ht="15.75" customHeight="1" x14ac:dyDescent="0.25">
      <c r="A741" s="16"/>
      <c r="B741" s="16"/>
      <c r="C741" s="16"/>
    </row>
    <row r="742" spans="1:3" ht="15.75" customHeight="1" x14ac:dyDescent="0.25">
      <c r="A742" s="16"/>
      <c r="B742" s="16"/>
      <c r="C742" s="16"/>
    </row>
    <row r="743" spans="1:3" ht="15.75" customHeight="1" x14ac:dyDescent="0.25">
      <c r="A743" s="16"/>
      <c r="B743" s="16"/>
      <c r="C743" s="16"/>
    </row>
    <row r="744" spans="1:3" ht="15.75" customHeight="1" x14ac:dyDescent="0.25">
      <c r="A744" s="16"/>
      <c r="B744" s="16"/>
      <c r="C744" s="16"/>
    </row>
    <row r="745" spans="1:3" ht="15.75" customHeight="1" x14ac:dyDescent="0.25">
      <c r="A745" s="16"/>
      <c r="B745" s="16"/>
      <c r="C745" s="16"/>
    </row>
    <row r="746" spans="1:3" ht="15.75" customHeight="1" x14ac:dyDescent="0.25">
      <c r="A746" s="16"/>
      <c r="B746" s="16"/>
      <c r="C746" s="16"/>
    </row>
    <row r="747" spans="1:3" ht="15.75" customHeight="1" x14ac:dyDescent="0.25">
      <c r="A747" s="16"/>
      <c r="B747" s="16"/>
      <c r="C747" s="16"/>
    </row>
    <row r="748" spans="1:3" ht="15.75" customHeight="1" x14ac:dyDescent="0.25">
      <c r="A748" s="16"/>
      <c r="B748" s="16"/>
      <c r="C748" s="16"/>
    </row>
    <row r="749" spans="1:3" ht="15.75" customHeight="1" x14ac:dyDescent="0.25">
      <c r="A749" s="16"/>
      <c r="B749" s="16"/>
      <c r="C749" s="16"/>
    </row>
    <row r="750" spans="1:3" ht="15.75" customHeight="1" x14ac:dyDescent="0.25">
      <c r="A750" s="16"/>
      <c r="B750" s="16"/>
      <c r="C750" s="16"/>
    </row>
    <row r="751" spans="1:3" ht="15.75" customHeight="1" x14ac:dyDescent="0.25">
      <c r="A751" s="16"/>
      <c r="B751" s="16"/>
      <c r="C751" s="16"/>
    </row>
    <row r="752" spans="1:3" ht="15.75" customHeight="1" x14ac:dyDescent="0.25">
      <c r="A752" s="16"/>
      <c r="B752" s="16"/>
      <c r="C752" s="16"/>
    </row>
    <row r="753" spans="1:3" ht="15.75" customHeight="1" x14ac:dyDescent="0.25">
      <c r="A753" s="16"/>
      <c r="B753" s="16"/>
      <c r="C753" s="16"/>
    </row>
    <row r="754" spans="1:3" ht="15.75" customHeight="1" x14ac:dyDescent="0.25">
      <c r="A754" s="16"/>
      <c r="B754" s="16"/>
      <c r="C754" s="16"/>
    </row>
    <row r="755" spans="1:3" ht="15.75" customHeight="1" x14ac:dyDescent="0.25">
      <c r="A755" s="16"/>
      <c r="B755" s="16"/>
      <c r="C755" s="16"/>
    </row>
    <row r="756" spans="1:3" ht="15.75" customHeight="1" x14ac:dyDescent="0.25">
      <c r="A756" s="16"/>
      <c r="B756" s="16"/>
      <c r="C756" s="16"/>
    </row>
    <row r="757" spans="1:3" ht="15.75" customHeight="1" x14ac:dyDescent="0.25">
      <c r="A757" s="16"/>
      <c r="B757" s="16"/>
      <c r="C757" s="16"/>
    </row>
    <row r="758" spans="1:3" ht="15.75" customHeight="1" x14ac:dyDescent="0.25">
      <c r="A758" s="16"/>
      <c r="B758" s="16"/>
      <c r="C758" s="16"/>
    </row>
    <row r="759" spans="1:3" ht="15.75" customHeight="1" x14ac:dyDescent="0.25">
      <c r="A759" s="16"/>
      <c r="B759" s="16"/>
      <c r="C759" s="16"/>
    </row>
    <row r="760" spans="1:3" ht="15.75" customHeight="1" x14ac:dyDescent="0.25">
      <c r="A760" s="16"/>
      <c r="B760" s="16"/>
      <c r="C760" s="16"/>
    </row>
    <row r="761" spans="1:3" ht="15.75" customHeight="1" x14ac:dyDescent="0.25">
      <c r="A761" s="16"/>
      <c r="B761" s="16"/>
      <c r="C761" s="16"/>
    </row>
    <row r="762" spans="1:3" ht="15.75" customHeight="1" x14ac:dyDescent="0.25">
      <c r="A762" s="16"/>
      <c r="B762" s="16"/>
      <c r="C762" s="16"/>
    </row>
    <row r="763" spans="1:3" ht="15.75" customHeight="1" x14ac:dyDescent="0.25">
      <c r="A763" s="16"/>
      <c r="B763" s="16"/>
      <c r="C763" s="16"/>
    </row>
    <row r="764" spans="1:3" ht="15.75" customHeight="1" x14ac:dyDescent="0.25">
      <c r="A764" s="16"/>
      <c r="B764" s="16"/>
      <c r="C764" s="16"/>
    </row>
    <row r="765" spans="1:3" ht="15.75" customHeight="1" x14ac:dyDescent="0.25">
      <c r="A765" s="16"/>
      <c r="B765" s="16"/>
      <c r="C765" s="16"/>
    </row>
    <row r="766" spans="1:3" ht="15.75" customHeight="1" x14ac:dyDescent="0.25">
      <c r="A766" s="16"/>
      <c r="B766" s="16"/>
      <c r="C766" s="16"/>
    </row>
    <row r="767" spans="1:3" ht="15.75" customHeight="1" x14ac:dyDescent="0.25">
      <c r="A767" s="16"/>
      <c r="B767" s="16"/>
      <c r="C767" s="16"/>
    </row>
    <row r="768" spans="1:3" ht="15.75" customHeight="1" x14ac:dyDescent="0.25">
      <c r="A768" s="16"/>
      <c r="B768" s="16"/>
      <c r="C768" s="16"/>
    </row>
    <row r="769" spans="1:3" ht="15.75" customHeight="1" x14ac:dyDescent="0.25">
      <c r="A769" s="16"/>
      <c r="B769" s="16"/>
      <c r="C769" s="16"/>
    </row>
    <row r="770" spans="1:3" ht="15.75" customHeight="1" x14ac:dyDescent="0.25">
      <c r="A770" s="16"/>
      <c r="B770" s="16"/>
      <c r="C770" s="16"/>
    </row>
    <row r="771" spans="1:3" ht="15.75" customHeight="1" x14ac:dyDescent="0.25">
      <c r="A771" s="16"/>
      <c r="B771" s="16"/>
      <c r="C771" s="16"/>
    </row>
    <row r="772" spans="1:3" ht="15.75" customHeight="1" x14ac:dyDescent="0.25">
      <c r="A772" s="16"/>
      <c r="B772" s="16"/>
      <c r="C772" s="16"/>
    </row>
    <row r="773" spans="1:3" ht="15.75" customHeight="1" x14ac:dyDescent="0.25">
      <c r="A773" s="16"/>
      <c r="B773" s="16"/>
      <c r="C773" s="16"/>
    </row>
    <row r="774" spans="1:3" ht="15.75" customHeight="1" x14ac:dyDescent="0.25">
      <c r="A774" s="16"/>
      <c r="B774" s="16"/>
      <c r="C774" s="16"/>
    </row>
    <row r="775" spans="1:3" ht="15.75" customHeight="1" x14ac:dyDescent="0.25">
      <c r="A775" s="16"/>
      <c r="B775" s="16"/>
      <c r="C775" s="16"/>
    </row>
    <row r="776" spans="1:3" ht="15.75" customHeight="1" x14ac:dyDescent="0.25">
      <c r="A776" s="16"/>
      <c r="B776" s="16"/>
      <c r="C776" s="16"/>
    </row>
    <row r="777" spans="1:3" ht="15.75" customHeight="1" x14ac:dyDescent="0.25">
      <c r="A777" s="16"/>
      <c r="B777" s="16"/>
      <c r="C777" s="16"/>
    </row>
    <row r="778" spans="1:3" ht="15.75" customHeight="1" x14ac:dyDescent="0.25">
      <c r="A778" s="16"/>
      <c r="B778" s="16"/>
      <c r="C778" s="16"/>
    </row>
    <row r="779" spans="1:3" ht="15.75" customHeight="1" x14ac:dyDescent="0.25">
      <c r="A779" s="16"/>
      <c r="B779" s="16"/>
      <c r="C779" s="16"/>
    </row>
    <row r="780" spans="1:3" ht="15.75" customHeight="1" x14ac:dyDescent="0.25">
      <c r="A780" s="16"/>
      <c r="B780" s="16"/>
      <c r="C780" s="16"/>
    </row>
    <row r="781" spans="1:3" ht="15.75" customHeight="1" x14ac:dyDescent="0.25">
      <c r="A781" s="16"/>
      <c r="B781" s="16"/>
      <c r="C781" s="16"/>
    </row>
    <row r="782" spans="1:3" ht="15.75" customHeight="1" x14ac:dyDescent="0.25">
      <c r="A782" s="16"/>
      <c r="B782" s="16"/>
      <c r="C782" s="16"/>
    </row>
    <row r="783" spans="1:3" ht="15.75" customHeight="1" x14ac:dyDescent="0.25">
      <c r="A783" s="16"/>
      <c r="B783" s="16"/>
      <c r="C783" s="16"/>
    </row>
    <row r="784" spans="1:3" ht="15.75" customHeight="1" x14ac:dyDescent="0.25">
      <c r="A784" s="16"/>
      <c r="B784" s="16"/>
      <c r="C784" s="16"/>
    </row>
    <row r="785" spans="1:3" ht="15.75" customHeight="1" x14ac:dyDescent="0.25">
      <c r="A785" s="16"/>
      <c r="B785" s="16"/>
      <c r="C785" s="16"/>
    </row>
    <row r="786" spans="1:3" ht="15.75" customHeight="1" x14ac:dyDescent="0.25">
      <c r="A786" s="16"/>
      <c r="B786" s="16"/>
      <c r="C786" s="16"/>
    </row>
    <row r="787" spans="1:3" ht="15.75" customHeight="1" x14ac:dyDescent="0.25">
      <c r="A787" s="16"/>
      <c r="B787" s="16"/>
      <c r="C787" s="16"/>
    </row>
    <row r="788" spans="1:3" ht="15.75" customHeight="1" x14ac:dyDescent="0.25">
      <c r="A788" s="16"/>
      <c r="B788" s="16"/>
      <c r="C788" s="16"/>
    </row>
    <row r="789" spans="1:3" ht="15.75" customHeight="1" x14ac:dyDescent="0.25">
      <c r="A789" s="16"/>
      <c r="B789" s="16"/>
      <c r="C789" s="16"/>
    </row>
    <row r="790" spans="1:3" ht="15.75" customHeight="1" x14ac:dyDescent="0.25">
      <c r="A790" s="16"/>
      <c r="B790" s="16"/>
      <c r="C790" s="16"/>
    </row>
    <row r="791" spans="1:3" ht="15.75" customHeight="1" x14ac:dyDescent="0.25">
      <c r="A791" s="16"/>
      <c r="B791" s="16"/>
      <c r="C791" s="16"/>
    </row>
    <row r="792" spans="1:3" ht="15.75" customHeight="1" x14ac:dyDescent="0.25">
      <c r="A792" s="16"/>
      <c r="B792" s="16"/>
      <c r="C792" s="16"/>
    </row>
    <row r="793" spans="1:3" ht="15.75" customHeight="1" x14ac:dyDescent="0.25">
      <c r="A793" s="16"/>
      <c r="B793" s="16"/>
      <c r="C793" s="16"/>
    </row>
    <row r="794" spans="1:3" ht="15.75" customHeight="1" x14ac:dyDescent="0.25">
      <c r="A794" s="16"/>
      <c r="B794" s="16"/>
      <c r="C794" s="16"/>
    </row>
    <row r="795" spans="1:3" ht="15.75" customHeight="1" x14ac:dyDescent="0.25">
      <c r="A795" s="16"/>
      <c r="B795" s="16"/>
      <c r="C795" s="16"/>
    </row>
    <row r="796" spans="1:3" ht="15.75" customHeight="1" x14ac:dyDescent="0.25">
      <c r="A796" s="16"/>
      <c r="B796" s="16"/>
      <c r="C796" s="16"/>
    </row>
    <row r="797" spans="1:3" ht="15.75" customHeight="1" x14ac:dyDescent="0.25">
      <c r="A797" s="16"/>
      <c r="B797" s="16"/>
      <c r="C797" s="16"/>
    </row>
    <row r="798" spans="1:3" ht="15.75" customHeight="1" x14ac:dyDescent="0.25">
      <c r="A798" s="16"/>
      <c r="B798" s="16"/>
      <c r="C798" s="16"/>
    </row>
    <row r="799" spans="1:3" ht="15.75" customHeight="1" x14ac:dyDescent="0.25">
      <c r="A799" s="16"/>
      <c r="B799" s="16"/>
      <c r="C799" s="16"/>
    </row>
    <row r="800" spans="1:3" ht="15.75" customHeight="1" x14ac:dyDescent="0.25">
      <c r="A800" s="16"/>
      <c r="B800" s="16"/>
      <c r="C800" s="16"/>
    </row>
    <row r="801" spans="1:3" ht="15.75" customHeight="1" x14ac:dyDescent="0.25">
      <c r="A801" s="16"/>
      <c r="B801" s="16"/>
      <c r="C801" s="16"/>
    </row>
    <row r="802" spans="1:3" ht="15.75" customHeight="1" x14ac:dyDescent="0.25">
      <c r="A802" s="16"/>
      <c r="B802" s="16"/>
      <c r="C802" s="16"/>
    </row>
    <row r="803" spans="1:3" ht="15.75" customHeight="1" x14ac:dyDescent="0.25">
      <c r="A803" s="16"/>
      <c r="B803" s="16"/>
      <c r="C803" s="16"/>
    </row>
    <row r="804" spans="1:3" ht="15.75" customHeight="1" x14ac:dyDescent="0.25">
      <c r="A804" s="16"/>
      <c r="B804" s="16"/>
      <c r="C804" s="16"/>
    </row>
    <row r="805" spans="1:3" ht="15.75" customHeight="1" x14ac:dyDescent="0.25">
      <c r="A805" s="16"/>
      <c r="B805" s="16"/>
      <c r="C805" s="16"/>
    </row>
    <row r="806" spans="1:3" ht="15.75" customHeight="1" x14ac:dyDescent="0.25">
      <c r="A806" s="16"/>
      <c r="B806" s="16"/>
      <c r="C806" s="16"/>
    </row>
    <row r="807" spans="1:3" ht="15.75" customHeight="1" x14ac:dyDescent="0.25">
      <c r="A807" s="16"/>
      <c r="B807" s="16"/>
      <c r="C807" s="16"/>
    </row>
    <row r="808" spans="1:3" ht="15.75" customHeight="1" x14ac:dyDescent="0.25">
      <c r="A808" s="16"/>
      <c r="B808" s="16"/>
      <c r="C808" s="16"/>
    </row>
    <row r="809" spans="1:3" ht="15.75" customHeight="1" x14ac:dyDescent="0.25">
      <c r="A809" s="16"/>
      <c r="B809" s="16"/>
      <c r="C809" s="16"/>
    </row>
    <row r="810" spans="1:3" ht="15.75" customHeight="1" x14ac:dyDescent="0.25">
      <c r="A810" s="16"/>
      <c r="B810" s="16"/>
      <c r="C810" s="16"/>
    </row>
    <row r="811" spans="1:3" ht="15.75" customHeight="1" x14ac:dyDescent="0.25">
      <c r="A811" s="16"/>
      <c r="B811" s="16"/>
      <c r="C811" s="16"/>
    </row>
    <row r="812" spans="1:3" ht="15.75" customHeight="1" x14ac:dyDescent="0.25">
      <c r="A812" s="16"/>
      <c r="B812" s="16"/>
      <c r="C812" s="16"/>
    </row>
    <row r="813" spans="1:3" ht="15.75" customHeight="1" x14ac:dyDescent="0.25">
      <c r="A813" s="16"/>
      <c r="B813" s="16"/>
      <c r="C813" s="16"/>
    </row>
    <row r="814" spans="1:3" ht="15.75" customHeight="1" x14ac:dyDescent="0.25">
      <c r="A814" s="16"/>
      <c r="B814" s="16"/>
      <c r="C814" s="16"/>
    </row>
    <row r="815" spans="1:3" ht="15.75" customHeight="1" x14ac:dyDescent="0.25">
      <c r="A815" s="16"/>
      <c r="B815" s="16"/>
      <c r="C815" s="16"/>
    </row>
    <row r="816" spans="1:3" ht="15.75" customHeight="1" x14ac:dyDescent="0.25">
      <c r="A816" s="16"/>
      <c r="B816" s="16"/>
      <c r="C816" s="16"/>
    </row>
    <row r="817" spans="1:3" ht="15.75" customHeight="1" x14ac:dyDescent="0.25">
      <c r="A817" s="16"/>
      <c r="B817" s="16"/>
      <c r="C817" s="16"/>
    </row>
    <row r="818" spans="1:3" ht="15.75" customHeight="1" x14ac:dyDescent="0.25">
      <c r="A818" s="16"/>
      <c r="B818" s="16"/>
      <c r="C818" s="16"/>
    </row>
    <row r="819" spans="1:3" ht="15.75" customHeight="1" x14ac:dyDescent="0.25">
      <c r="A819" s="16"/>
      <c r="B819" s="16"/>
      <c r="C819" s="16"/>
    </row>
    <row r="820" spans="1:3" ht="15.75" customHeight="1" x14ac:dyDescent="0.25">
      <c r="A820" s="16"/>
      <c r="B820" s="16"/>
      <c r="C820" s="16"/>
    </row>
    <row r="821" spans="1:3" ht="15.75" customHeight="1" x14ac:dyDescent="0.25">
      <c r="A821" s="16"/>
      <c r="B821" s="16"/>
      <c r="C821" s="16"/>
    </row>
    <row r="822" spans="1:3" ht="15.75" customHeight="1" x14ac:dyDescent="0.25">
      <c r="A822" s="16"/>
      <c r="B822" s="16"/>
      <c r="C822" s="16"/>
    </row>
    <row r="823" spans="1:3" ht="15.75" customHeight="1" x14ac:dyDescent="0.25">
      <c r="A823" s="16"/>
      <c r="B823" s="16"/>
      <c r="C823" s="16"/>
    </row>
    <row r="824" spans="1:3" ht="15.75" customHeight="1" x14ac:dyDescent="0.25">
      <c r="A824" s="16"/>
      <c r="B824" s="16"/>
      <c r="C824" s="16"/>
    </row>
    <row r="825" spans="1:3" ht="15.75" customHeight="1" x14ac:dyDescent="0.25">
      <c r="A825" s="16"/>
      <c r="B825" s="16"/>
      <c r="C825" s="16"/>
    </row>
    <row r="826" spans="1:3" ht="15.75" customHeight="1" x14ac:dyDescent="0.25">
      <c r="A826" s="16"/>
      <c r="B826" s="16"/>
      <c r="C826" s="16"/>
    </row>
    <row r="827" spans="1:3" ht="15.75" customHeight="1" x14ac:dyDescent="0.25">
      <c r="A827" s="16"/>
      <c r="B827" s="16"/>
      <c r="C827" s="16"/>
    </row>
    <row r="828" spans="1:3" ht="15.75" customHeight="1" x14ac:dyDescent="0.25">
      <c r="A828" s="16"/>
      <c r="B828" s="16"/>
      <c r="C828" s="16"/>
    </row>
    <row r="829" spans="1:3" ht="15.75" customHeight="1" x14ac:dyDescent="0.25">
      <c r="A829" s="16"/>
      <c r="B829" s="16"/>
      <c r="C829" s="16"/>
    </row>
    <row r="830" spans="1:3" ht="15.75" customHeight="1" x14ac:dyDescent="0.25">
      <c r="A830" s="16"/>
      <c r="B830" s="16"/>
      <c r="C830" s="16"/>
    </row>
    <row r="831" spans="1:3" ht="15.75" customHeight="1" x14ac:dyDescent="0.25">
      <c r="A831" s="16"/>
      <c r="B831" s="16"/>
      <c r="C831" s="16"/>
    </row>
    <row r="832" spans="1:3" ht="15.75" customHeight="1" x14ac:dyDescent="0.25">
      <c r="A832" s="16"/>
      <c r="B832" s="16"/>
      <c r="C832" s="16"/>
    </row>
    <row r="833" spans="1:3" ht="15.75" customHeight="1" x14ac:dyDescent="0.25">
      <c r="A833" s="16"/>
      <c r="B833" s="16"/>
      <c r="C833" s="16"/>
    </row>
    <row r="834" spans="1:3" ht="15.75" customHeight="1" x14ac:dyDescent="0.25">
      <c r="A834" s="16"/>
      <c r="B834" s="16"/>
      <c r="C834" s="16"/>
    </row>
    <row r="835" spans="1:3" ht="15.75" customHeight="1" x14ac:dyDescent="0.25">
      <c r="A835" s="16"/>
      <c r="B835" s="16"/>
      <c r="C835" s="16"/>
    </row>
    <row r="836" spans="1:3" ht="15.75" customHeight="1" x14ac:dyDescent="0.25">
      <c r="A836" s="16"/>
      <c r="B836" s="16"/>
      <c r="C836" s="16"/>
    </row>
    <row r="837" spans="1:3" ht="15.75" customHeight="1" x14ac:dyDescent="0.25">
      <c r="A837" s="16"/>
      <c r="B837" s="16"/>
      <c r="C837" s="16"/>
    </row>
    <row r="838" spans="1:3" ht="15.75" customHeight="1" x14ac:dyDescent="0.25">
      <c r="A838" s="16"/>
      <c r="B838" s="16"/>
      <c r="C838" s="16"/>
    </row>
    <row r="839" spans="1:3" ht="15.75" customHeight="1" x14ac:dyDescent="0.25">
      <c r="A839" s="16"/>
      <c r="B839" s="16"/>
      <c r="C839" s="16"/>
    </row>
    <row r="840" spans="1:3" ht="15.75" customHeight="1" x14ac:dyDescent="0.25">
      <c r="A840" s="16"/>
      <c r="B840" s="16"/>
      <c r="C840" s="16"/>
    </row>
    <row r="841" spans="1:3" ht="15.75" customHeight="1" x14ac:dyDescent="0.25">
      <c r="A841" s="16"/>
      <c r="B841" s="16"/>
      <c r="C841" s="16"/>
    </row>
    <row r="842" spans="1:3" ht="15.75" customHeight="1" x14ac:dyDescent="0.25">
      <c r="A842" s="16"/>
      <c r="B842" s="16"/>
      <c r="C842" s="16"/>
    </row>
    <row r="843" spans="1:3" ht="15.75" customHeight="1" x14ac:dyDescent="0.25">
      <c r="A843" s="16"/>
      <c r="B843" s="16"/>
      <c r="C843" s="16"/>
    </row>
    <row r="844" spans="1:3" ht="15.75" customHeight="1" x14ac:dyDescent="0.25">
      <c r="A844" s="16"/>
      <c r="B844" s="16"/>
      <c r="C844" s="16"/>
    </row>
    <row r="845" spans="1:3" ht="15.75" customHeight="1" x14ac:dyDescent="0.25">
      <c r="A845" s="16"/>
      <c r="B845" s="16"/>
      <c r="C845" s="16"/>
    </row>
    <row r="846" spans="1:3" ht="15.75" customHeight="1" x14ac:dyDescent="0.25">
      <c r="A846" s="16"/>
      <c r="B846" s="16"/>
      <c r="C846" s="16"/>
    </row>
    <row r="847" spans="1:3" ht="15.75" customHeight="1" x14ac:dyDescent="0.25">
      <c r="A847" s="16"/>
      <c r="B847" s="16"/>
      <c r="C847" s="16"/>
    </row>
    <row r="848" spans="1:3" ht="15.75" customHeight="1" x14ac:dyDescent="0.25">
      <c r="A848" s="16"/>
      <c r="B848" s="16"/>
      <c r="C848" s="16"/>
    </row>
    <row r="849" spans="1:3" ht="15.75" customHeight="1" x14ac:dyDescent="0.25">
      <c r="A849" s="16"/>
      <c r="B849" s="16"/>
      <c r="C849" s="16"/>
    </row>
    <row r="850" spans="1:3" ht="15.75" customHeight="1" x14ac:dyDescent="0.25">
      <c r="A850" s="16"/>
      <c r="B850" s="16"/>
      <c r="C850" s="16"/>
    </row>
    <row r="851" spans="1:3" ht="15.75" customHeight="1" x14ac:dyDescent="0.25">
      <c r="A851" s="16"/>
      <c r="B851" s="16"/>
      <c r="C851" s="16"/>
    </row>
    <row r="852" spans="1:3" ht="15.75" customHeight="1" x14ac:dyDescent="0.25">
      <c r="A852" s="16"/>
      <c r="B852" s="16"/>
      <c r="C852" s="16"/>
    </row>
    <row r="853" spans="1:3" ht="15.75" customHeight="1" x14ac:dyDescent="0.25">
      <c r="A853" s="16"/>
      <c r="B853" s="16"/>
      <c r="C853" s="16"/>
    </row>
    <row r="854" spans="1:3" ht="15.75" customHeight="1" x14ac:dyDescent="0.25">
      <c r="A854" s="16"/>
      <c r="B854" s="16"/>
      <c r="C854" s="16"/>
    </row>
    <row r="855" spans="1:3" ht="15.75" customHeight="1" x14ac:dyDescent="0.25">
      <c r="A855" s="16"/>
      <c r="B855" s="16"/>
      <c r="C855" s="16"/>
    </row>
    <row r="856" spans="1:3" ht="15.75" customHeight="1" x14ac:dyDescent="0.25">
      <c r="A856" s="16"/>
      <c r="B856" s="16"/>
      <c r="C856" s="16"/>
    </row>
    <row r="857" spans="1:3" ht="15.75" customHeight="1" x14ac:dyDescent="0.25">
      <c r="A857" s="16"/>
      <c r="B857" s="16"/>
      <c r="C857" s="16"/>
    </row>
    <row r="858" spans="1:3" ht="15.75" customHeight="1" x14ac:dyDescent="0.25">
      <c r="A858" s="16"/>
      <c r="B858" s="16"/>
      <c r="C858" s="16"/>
    </row>
    <row r="859" spans="1:3" ht="15.75" customHeight="1" x14ac:dyDescent="0.25">
      <c r="A859" s="16"/>
      <c r="B859" s="16"/>
      <c r="C859" s="16"/>
    </row>
    <row r="860" spans="1:3" ht="15.75" customHeight="1" x14ac:dyDescent="0.25">
      <c r="A860" s="16"/>
      <c r="B860" s="16"/>
      <c r="C860" s="16"/>
    </row>
    <row r="861" spans="1:3" ht="15.75" customHeight="1" x14ac:dyDescent="0.25">
      <c r="A861" s="16"/>
      <c r="B861" s="16"/>
      <c r="C861" s="16"/>
    </row>
    <row r="862" spans="1:3" ht="15.75" customHeight="1" x14ac:dyDescent="0.25">
      <c r="A862" s="16"/>
      <c r="B862" s="16"/>
      <c r="C862" s="16"/>
    </row>
    <row r="863" spans="1:3" ht="15.75" customHeight="1" x14ac:dyDescent="0.25">
      <c r="A863" s="16"/>
      <c r="B863" s="16"/>
      <c r="C863" s="16"/>
    </row>
    <row r="864" spans="1:3" ht="15.75" customHeight="1" x14ac:dyDescent="0.25">
      <c r="A864" s="16"/>
      <c r="B864" s="16"/>
      <c r="C864" s="16"/>
    </row>
    <row r="865" spans="1:3" ht="15.75" customHeight="1" x14ac:dyDescent="0.25">
      <c r="A865" s="16"/>
      <c r="B865" s="16"/>
      <c r="C865" s="16"/>
    </row>
    <row r="866" spans="1:3" ht="15.75" customHeight="1" x14ac:dyDescent="0.25">
      <c r="A866" s="16"/>
      <c r="B866" s="16"/>
      <c r="C866" s="16"/>
    </row>
    <row r="867" spans="1:3" ht="15.75" customHeight="1" x14ac:dyDescent="0.25">
      <c r="A867" s="16"/>
      <c r="B867" s="16"/>
      <c r="C867" s="16"/>
    </row>
    <row r="868" spans="1:3" ht="15.75" customHeight="1" x14ac:dyDescent="0.25">
      <c r="A868" s="16"/>
      <c r="B868" s="16"/>
      <c r="C868" s="16"/>
    </row>
    <row r="869" spans="1:3" ht="15.75" customHeight="1" x14ac:dyDescent="0.25">
      <c r="A869" s="16"/>
      <c r="B869" s="16"/>
      <c r="C869" s="16"/>
    </row>
    <row r="870" spans="1:3" ht="15.75" customHeight="1" x14ac:dyDescent="0.25">
      <c r="A870" s="16"/>
      <c r="B870" s="16"/>
      <c r="C870" s="16"/>
    </row>
    <row r="871" spans="1:3" ht="15.75" customHeight="1" x14ac:dyDescent="0.25">
      <c r="A871" s="16"/>
      <c r="B871" s="16"/>
      <c r="C871" s="16"/>
    </row>
    <row r="872" spans="1:3" ht="15.75" customHeight="1" x14ac:dyDescent="0.25">
      <c r="A872" s="16"/>
      <c r="B872" s="16"/>
      <c r="C872" s="16"/>
    </row>
    <row r="873" spans="1:3" ht="15.75" customHeight="1" x14ac:dyDescent="0.25">
      <c r="A873" s="16"/>
      <c r="B873" s="16"/>
      <c r="C873" s="16"/>
    </row>
    <row r="874" spans="1:3" ht="15.75" customHeight="1" x14ac:dyDescent="0.25">
      <c r="A874" s="16"/>
      <c r="B874" s="16"/>
      <c r="C874" s="16"/>
    </row>
    <row r="875" spans="1:3" ht="15.75" customHeight="1" x14ac:dyDescent="0.25">
      <c r="A875" s="16"/>
      <c r="B875" s="16"/>
      <c r="C875" s="16"/>
    </row>
    <row r="876" spans="1:3" ht="15.75" customHeight="1" x14ac:dyDescent="0.25">
      <c r="A876" s="16"/>
      <c r="B876" s="16"/>
      <c r="C876" s="16"/>
    </row>
    <row r="877" spans="1:3" ht="15.75" customHeight="1" x14ac:dyDescent="0.25">
      <c r="A877" s="16"/>
      <c r="B877" s="16"/>
      <c r="C877" s="16"/>
    </row>
    <row r="878" spans="1:3" ht="15.75" customHeight="1" x14ac:dyDescent="0.25">
      <c r="A878" s="16"/>
      <c r="B878" s="16"/>
      <c r="C878" s="16"/>
    </row>
    <row r="879" spans="1:3" ht="15.75" customHeight="1" x14ac:dyDescent="0.25">
      <c r="A879" s="16"/>
      <c r="B879" s="16"/>
      <c r="C879" s="16"/>
    </row>
    <row r="880" spans="1:3" ht="15.75" customHeight="1" x14ac:dyDescent="0.25">
      <c r="A880" s="16"/>
      <c r="B880" s="16"/>
      <c r="C880" s="16"/>
    </row>
    <row r="881" spans="1:3" ht="15.75" customHeight="1" x14ac:dyDescent="0.25">
      <c r="A881" s="16"/>
      <c r="B881" s="16"/>
      <c r="C881" s="16"/>
    </row>
    <row r="882" spans="1:3" ht="15.75" customHeight="1" x14ac:dyDescent="0.25">
      <c r="A882" s="16"/>
      <c r="B882" s="16"/>
      <c r="C882" s="16"/>
    </row>
    <row r="883" spans="1:3" ht="15.75" customHeight="1" x14ac:dyDescent="0.25">
      <c r="A883" s="16"/>
      <c r="B883" s="16"/>
      <c r="C883" s="16"/>
    </row>
    <row r="884" spans="1:3" ht="15.75" customHeight="1" x14ac:dyDescent="0.25">
      <c r="A884" s="16"/>
      <c r="B884" s="16"/>
      <c r="C884" s="16"/>
    </row>
    <row r="885" spans="1:3" ht="15.75" customHeight="1" x14ac:dyDescent="0.25">
      <c r="A885" s="16"/>
      <c r="B885" s="16"/>
      <c r="C885" s="16"/>
    </row>
    <row r="886" spans="1:3" ht="15.75" customHeight="1" x14ac:dyDescent="0.25">
      <c r="A886" s="16"/>
      <c r="B886" s="16"/>
      <c r="C886" s="16"/>
    </row>
    <row r="887" spans="1:3" ht="15.75" customHeight="1" x14ac:dyDescent="0.25">
      <c r="A887" s="16"/>
      <c r="B887" s="16"/>
      <c r="C887" s="16"/>
    </row>
    <row r="888" spans="1:3" ht="15.75" customHeight="1" x14ac:dyDescent="0.25">
      <c r="A888" s="16"/>
      <c r="B888" s="16"/>
      <c r="C888" s="16"/>
    </row>
    <row r="889" spans="1:3" ht="15.75" customHeight="1" x14ac:dyDescent="0.25">
      <c r="A889" s="16"/>
      <c r="B889" s="16"/>
      <c r="C889" s="16"/>
    </row>
    <row r="890" spans="1:3" ht="15.75" customHeight="1" x14ac:dyDescent="0.25">
      <c r="A890" s="16"/>
      <c r="B890" s="16"/>
      <c r="C890" s="16"/>
    </row>
    <row r="891" spans="1:3" ht="15.75" customHeight="1" x14ac:dyDescent="0.25">
      <c r="A891" s="16"/>
      <c r="B891" s="16"/>
      <c r="C891" s="16"/>
    </row>
    <row r="892" spans="1:3" ht="15.75" customHeight="1" x14ac:dyDescent="0.25">
      <c r="A892" s="16"/>
      <c r="B892" s="16"/>
      <c r="C892" s="16"/>
    </row>
    <row r="893" spans="1:3" ht="15.75" customHeight="1" x14ac:dyDescent="0.25">
      <c r="A893" s="16"/>
      <c r="B893" s="16"/>
      <c r="C893" s="16"/>
    </row>
    <row r="894" spans="1:3" ht="15.75" customHeight="1" x14ac:dyDescent="0.25">
      <c r="A894" s="16"/>
      <c r="B894" s="16"/>
      <c r="C894" s="16"/>
    </row>
    <row r="895" spans="1:3" ht="15.75" customHeight="1" x14ac:dyDescent="0.25">
      <c r="A895" s="16"/>
      <c r="B895" s="16"/>
      <c r="C895" s="16"/>
    </row>
    <row r="896" spans="1:3" ht="15.75" customHeight="1" x14ac:dyDescent="0.25">
      <c r="A896" s="16"/>
      <c r="B896" s="16"/>
      <c r="C896" s="16"/>
    </row>
    <row r="897" spans="1:3" ht="15.75" customHeight="1" x14ac:dyDescent="0.25">
      <c r="A897" s="16"/>
      <c r="B897" s="16"/>
      <c r="C897" s="16"/>
    </row>
    <row r="898" spans="1:3" ht="15.75" customHeight="1" x14ac:dyDescent="0.25">
      <c r="A898" s="16"/>
      <c r="B898" s="16"/>
      <c r="C898" s="16"/>
    </row>
    <row r="899" spans="1:3" ht="15.75" customHeight="1" x14ac:dyDescent="0.25">
      <c r="A899" s="16"/>
      <c r="B899" s="16"/>
      <c r="C899" s="16"/>
    </row>
    <row r="900" spans="1:3" ht="15.75" customHeight="1" x14ac:dyDescent="0.25">
      <c r="A900" s="16"/>
      <c r="B900" s="16"/>
      <c r="C900" s="16"/>
    </row>
    <row r="901" spans="1:3" ht="15.75" customHeight="1" x14ac:dyDescent="0.25">
      <c r="A901" s="16"/>
      <c r="B901" s="16"/>
      <c r="C901" s="16"/>
    </row>
    <row r="902" spans="1:3" ht="15.75" customHeight="1" x14ac:dyDescent="0.25">
      <c r="A902" s="16"/>
      <c r="B902" s="16"/>
      <c r="C902" s="16"/>
    </row>
    <row r="903" spans="1:3" ht="15.75" customHeight="1" x14ac:dyDescent="0.25">
      <c r="A903" s="16"/>
      <c r="B903" s="16"/>
      <c r="C903" s="16"/>
    </row>
    <row r="904" spans="1:3" ht="15.75" customHeight="1" x14ac:dyDescent="0.25">
      <c r="A904" s="16"/>
      <c r="B904" s="16"/>
      <c r="C904" s="16"/>
    </row>
    <row r="905" spans="1:3" ht="15.75" customHeight="1" x14ac:dyDescent="0.25">
      <c r="A905" s="16"/>
      <c r="B905" s="16"/>
      <c r="C905" s="16"/>
    </row>
    <row r="906" spans="1:3" ht="15.75" customHeight="1" x14ac:dyDescent="0.25">
      <c r="A906" s="16"/>
      <c r="B906" s="16"/>
      <c r="C906" s="16"/>
    </row>
    <row r="907" spans="1:3" ht="15.75" customHeight="1" x14ac:dyDescent="0.25">
      <c r="A907" s="16"/>
      <c r="B907" s="16"/>
      <c r="C907" s="16"/>
    </row>
    <row r="908" spans="1:3" ht="15.75" customHeight="1" x14ac:dyDescent="0.25">
      <c r="A908" s="16"/>
      <c r="B908" s="16"/>
      <c r="C908" s="16"/>
    </row>
    <row r="909" spans="1:3" ht="15.75" customHeight="1" x14ac:dyDescent="0.25">
      <c r="A909" s="16"/>
      <c r="B909" s="16"/>
      <c r="C909" s="16"/>
    </row>
    <row r="910" spans="1:3" ht="15.75" customHeight="1" x14ac:dyDescent="0.25">
      <c r="A910" s="16"/>
      <c r="B910" s="16"/>
      <c r="C910" s="16"/>
    </row>
    <row r="911" spans="1:3" ht="15.75" customHeight="1" x14ac:dyDescent="0.25">
      <c r="A911" s="16"/>
      <c r="B911" s="16"/>
      <c r="C911" s="16"/>
    </row>
    <row r="912" spans="1:3" ht="15.75" customHeight="1" x14ac:dyDescent="0.25">
      <c r="A912" s="16"/>
      <c r="B912" s="16"/>
      <c r="C912" s="16"/>
    </row>
    <row r="913" spans="1:3" ht="15.75" customHeight="1" x14ac:dyDescent="0.25">
      <c r="A913" s="16"/>
      <c r="B913" s="16"/>
      <c r="C913" s="16"/>
    </row>
    <row r="914" spans="1:3" ht="15.75" customHeight="1" x14ac:dyDescent="0.25">
      <c r="A914" s="16"/>
      <c r="B914" s="16"/>
      <c r="C914" s="16"/>
    </row>
    <row r="915" spans="1:3" ht="15.75" customHeight="1" x14ac:dyDescent="0.25">
      <c r="A915" s="16"/>
      <c r="B915" s="16"/>
      <c r="C915" s="16"/>
    </row>
    <row r="916" spans="1:3" ht="15.75" customHeight="1" x14ac:dyDescent="0.25">
      <c r="A916" s="16"/>
      <c r="B916" s="16"/>
      <c r="C916" s="16"/>
    </row>
    <row r="917" spans="1:3" ht="15.75" customHeight="1" x14ac:dyDescent="0.25">
      <c r="A917" s="16"/>
      <c r="B917" s="16"/>
      <c r="C917" s="16"/>
    </row>
    <row r="918" spans="1:3" ht="15.75" customHeight="1" x14ac:dyDescent="0.25">
      <c r="A918" s="16"/>
      <c r="B918" s="16"/>
      <c r="C918" s="16"/>
    </row>
    <row r="919" spans="1:3" ht="15.75" customHeight="1" x14ac:dyDescent="0.25">
      <c r="A919" s="16"/>
      <c r="B919" s="16"/>
      <c r="C919" s="16"/>
    </row>
    <row r="920" spans="1:3" ht="15.75" customHeight="1" x14ac:dyDescent="0.25">
      <c r="A920" s="16"/>
      <c r="B920" s="16"/>
      <c r="C920" s="16"/>
    </row>
    <row r="921" spans="1:3" ht="15.75" customHeight="1" x14ac:dyDescent="0.25">
      <c r="A921" s="16"/>
      <c r="B921" s="16"/>
      <c r="C921" s="16"/>
    </row>
    <row r="922" spans="1:3" ht="15.75" customHeight="1" x14ac:dyDescent="0.25">
      <c r="A922" s="16"/>
      <c r="B922" s="16"/>
      <c r="C922" s="16"/>
    </row>
    <row r="923" spans="1:3" ht="15.75" customHeight="1" x14ac:dyDescent="0.25">
      <c r="A923" s="16"/>
      <c r="B923" s="16"/>
      <c r="C923" s="16"/>
    </row>
    <row r="924" spans="1:3" ht="15.75" customHeight="1" x14ac:dyDescent="0.25">
      <c r="A924" s="16"/>
      <c r="B924" s="16"/>
      <c r="C924" s="16"/>
    </row>
    <row r="925" spans="1:3" ht="15.75" customHeight="1" x14ac:dyDescent="0.25">
      <c r="A925" s="16"/>
      <c r="B925" s="16"/>
      <c r="C925" s="16"/>
    </row>
    <row r="926" spans="1:3" ht="15.75" customHeight="1" x14ac:dyDescent="0.25">
      <c r="A926" s="16"/>
      <c r="B926" s="16"/>
      <c r="C926" s="16"/>
    </row>
    <row r="927" spans="1:3" ht="15.75" customHeight="1" x14ac:dyDescent="0.25">
      <c r="A927" s="16"/>
      <c r="B927" s="16"/>
      <c r="C927" s="16"/>
    </row>
    <row r="928" spans="1:3" ht="15.75" customHeight="1" x14ac:dyDescent="0.25">
      <c r="A928" s="16"/>
      <c r="B928" s="16"/>
      <c r="C928" s="16"/>
    </row>
    <row r="929" spans="1:3" ht="15.75" customHeight="1" x14ac:dyDescent="0.25">
      <c r="A929" s="16"/>
      <c r="B929" s="16"/>
      <c r="C929" s="16"/>
    </row>
    <row r="930" spans="1:3" ht="15.75" customHeight="1" x14ac:dyDescent="0.25">
      <c r="A930" s="16"/>
      <c r="B930" s="16"/>
      <c r="C930" s="16"/>
    </row>
    <row r="931" spans="1:3" ht="15.75" customHeight="1" x14ac:dyDescent="0.25">
      <c r="A931" s="16"/>
      <c r="B931" s="16"/>
      <c r="C931" s="16"/>
    </row>
    <row r="932" spans="1:3" ht="15.75" customHeight="1" x14ac:dyDescent="0.25">
      <c r="A932" s="16"/>
      <c r="B932" s="16"/>
      <c r="C932" s="16"/>
    </row>
    <row r="933" spans="1:3" ht="15.75" customHeight="1" x14ac:dyDescent="0.25">
      <c r="A933" s="16"/>
      <c r="B933" s="16"/>
      <c r="C933" s="16"/>
    </row>
    <row r="934" spans="1:3" ht="15.75" customHeight="1" x14ac:dyDescent="0.25">
      <c r="A934" s="16"/>
      <c r="B934" s="16"/>
      <c r="C934" s="16"/>
    </row>
    <row r="935" spans="1:3" ht="15.75" customHeight="1" x14ac:dyDescent="0.25">
      <c r="A935" s="16"/>
      <c r="B935" s="16"/>
      <c r="C935" s="16"/>
    </row>
    <row r="936" spans="1:3" ht="15.75" customHeight="1" x14ac:dyDescent="0.25">
      <c r="A936" s="16"/>
      <c r="B936" s="16"/>
      <c r="C936" s="16"/>
    </row>
    <row r="937" spans="1:3" ht="15.75" customHeight="1" x14ac:dyDescent="0.25">
      <c r="A937" s="16"/>
      <c r="B937" s="16"/>
      <c r="C937" s="16"/>
    </row>
    <row r="938" spans="1:3" ht="15.75" customHeight="1" x14ac:dyDescent="0.25">
      <c r="A938" s="16"/>
      <c r="B938" s="16"/>
      <c r="C938" s="16"/>
    </row>
    <row r="939" spans="1:3" ht="15.75" customHeight="1" x14ac:dyDescent="0.25">
      <c r="A939" s="16"/>
      <c r="B939" s="16"/>
      <c r="C939" s="16"/>
    </row>
    <row r="940" spans="1:3" ht="15.75" customHeight="1" x14ac:dyDescent="0.25">
      <c r="A940" s="16"/>
      <c r="B940" s="16"/>
      <c r="C940" s="16"/>
    </row>
    <row r="941" spans="1:3" ht="15.75" customHeight="1" x14ac:dyDescent="0.25">
      <c r="A941" s="16"/>
      <c r="B941" s="16"/>
      <c r="C941" s="16"/>
    </row>
    <row r="942" spans="1:3" ht="15.75" customHeight="1" x14ac:dyDescent="0.25">
      <c r="A942" s="16"/>
      <c r="B942" s="16"/>
      <c r="C942" s="16"/>
    </row>
    <row r="943" spans="1:3" ht="15.75" customHeight="1" x14ac:dyDescent="0.25">
      <c r="A943" s="16"/>
      <c r="B943" s="16"/>
      <c r="C943" s="16"/>
    </row>
    <row r="944" spans="1:3" ht="15.75" customHeight="1" x14ac:dyDescent="0.25">
      <c r="A944" s="16"/>
      <c r="B944" s="16"/>
      <c r="C944" s="16"/>
    </row>
    <row r="945" spans="1:3" ht="15.75" customHeight="1" x14ac:dyDescent="0.25">
      <c r="A945" s="16"/>
      <c r="B945" s="16"/>
      <c r="C945" s="16"/>
    </row>
    <row r="946" spans="1:3" ht="15.75" customHeight="1" x14ac:dyDescent="0.25">
      <c r="A946" s="16"/>
      <c r="B946" s="16"/>
      <c r="C946" s="16"/>
    </row>
    <row r="947" spans="1:3" ht="15.75" customHeight="1" x14ac:dyDescent="0.25">
      <c r="A947" s="16"/>
      <c r="B947" s="16"/>
      <c r="C947" s="16"/>
    </row>
    <row r="948" spans="1:3" ht="15.75" customHeight="1" x14ac:dyDescent="0.25">
      <c r="A948" s="16"/>
      <c r="B948" s="16"/>
      <c r="C948" s="16"/>
    </row>
    <row r="949" spans="1:3" ht="15.75" customHeight="1" x14ac:dyDescent="0.25">
      <c r="A949" s="16"/>
      <c r="B949" s="16"/>
      <c r="C949" s="16"/>
    </row>
    <row r="950" spans="1:3" ht="15.75" customHeight="1" x14ac:dyDescent="0.25">
      <c r="A950" s="16"/>
      <c r="B950" s="16"/>
      <c r="C950" s="16"/>
    </row>
    <row r="951" spans="1:3" ht="15.75" customHeight="1" x14ac:dyDescent="0.25">
      <c r="A951" s="16"/>
      <c r="B951" s="16"/>
      <c r="C951" s="16"/>
    </row>
    <row r="952" spans="1:3" ht="15.75" customHeight="1" x14ac:dyDescent="0.25">
      <c r="A952" s="16"/>
      <c r="B952" s="16"/>
      <c r="C952" s="16"/>
    </row>
    <row r="953" spans="1:3" ht="15.75" customHeight="1" x14ac:dyDescent="0.25">
      <c r="A953" s="16"/>
      <c r="B953" s="16"/>
      <c r="C953" s="16"/>
    </row>
    <row r="954" spans="1:3" ht="15.75" customHeight="1" x14ac:dyDescent="0.25">
      <c r="A954" s="16"/>
      <c r="B954" s="16"/>
      <c r="C954" s="16"/>
    </row>
    <row r="955" spans="1:3" ht="15.75" customHeight="1" x14ac:dyDescent="0.25">
      <c r="A955" s="16"/>
      <c r="B955" s="16"/>
      <c r="C955" s="16"/>
    </row>
    <row r="956" spans="1:3" ht="15.75" customHeight="1" x14ac:dyDescent="0.25">
      <c r="A956" s="16"/>
      <c r="B956" s="16"/>
      <c r="C956" s="16"/>
    </row>
    <row r="957" spans="1:3" ht="15.75" customHeight="1" x14ac:dyDescent="0.25">
      <c r="A957" s="16"/>
      <c r="B957" s="16"/>
      <c r="C957" s="16"/>
    </row>
    <row r="958" spans="1:3" ht="15.75" customHeight="1" x14ac:dyDescent="0.25">
      <c r="A958" s="16"/>
      <c r="B958" s="16"/>
      <c r="C958" s="16"/>
    </row>
    <row r="959" spans="1:3" ht="15.75" customHeight="1" x14ac:dyDescent="0.25">
      <c r="A959" s="16"/>
      <c r="B959" s="16"/>
      <c r="C959" s="16"/>
    </row>
    <row r="960" spans="1:3" ht="15.75" customHeight="1" x14ac:dyDescent="0.25">
      <c r="A960" s="16"/>
      <c r="B960" s="16"/>
      <c r="C960" s="16"/>
    </row>
    <row r="961" spans="1:3" ht="15.75" customHeight="1" x14ac:dyDescent="0.25">
      <c r="A961" s="16"/>
      <c r="B961" s="16"/>
      <c r="C961" s="16"/>
    </row>
    <row r="962" spans="1:3" ht="15.75" customHeight="1" x14ac:dyDescent="0.25">
      <c r="A962" s="16"/>
      <c r="B962" s="16"/>
      <c r="C962" s="16"/>
    </row>
    <row r="963" spans="1:3" ht="15.75" customHeight="1" x14ac:dyDescent="0.25">
      <c r="A963" s="16"/>
      <c r="B963" s="16"/>
      <c r="C963" s="16"/>
    </row>
    <row r="964" spans="1:3" ht="15.75" customHeight="1" x14ac:dyDescent="0.25">
      <c r="A964" s="16"/>
      <c r="B964" s="16"/>
      <c r="C964" s="16"/>
    </row>
    <row r="965" spans="1:3" ht="15.75" customHeight="1" x14ac:dyDescent="0.25">
      <c r="A965" s="16"/>
      <c r="B965" s="16"/>
      <c r="C965" s="16"/>
    </row>
    <row r="966" spans="1:3" ht="15.75" customHeight="1" x14ac:dyDescent="0.25">
      <c r="A966" s="16"/>
      <c r="B966" s="16"/>
      <c r="C966" s="16"/>
    </row>
    <row r="967" spans="1:3" ht="15.75" customHeight="1" x14ac:dyDescent="0.25">
      <c r="A967" s="16"/>
      <c r="B967" s="16"/>
      <c r="C967" s="16"/>
    </row>
    <row r="968" spans="1:3" ht="15.75" customHeight="1" x14ac:dyDescent="0.25">
      <c r="A968" s="16"/>
      <c r="B968" s="16"/>
      <c r="C968" s="16"/>
    </row>
    <row r="969" spans="1:3" ht="15.75" customHeight="1" x14ac:dyDescent="0.25">
      <c r="A969" s="16"/>
      <c r="B969" s="16"/>
      <c r="C969" s="16"/>
    </row>
    <row r="970" spans="1:3" ht="15.75" customHeight="1" x14ac:dyDescent="0.25">
      <c r="A970" s="16"/>
      <c r="B970" s="16"/>
      <c r="C970" s="16"/>
    </row>
    <row r="971" spans="1:3" ht="15.75" customHeight="1" x14ac:dyDescent="0.25">
      <c r="A971" s="16"/>
      <c r="B971" s="16"/>
      <c r="C971" s="16"/>
    </row>
    <row r="972" spans="1:3" ht="15.75" customHeight="1" x14ac:dyDescent="0.25">
      <c r="A972" s="16"/>
      <c r="B972" s="16"/>
      <c r="C972" s="16"/>
    </row>
    <row r="973" spans="1:3" ht="15.75" customHeight="1" x14ac:dyDescent="0.25">
      <c r="A973" s="16"/>
      <c r="B973" s="16"/>
      <c r="C973" s="16"/>
    </row>
    <row r="974" spans="1:3" ht="15.75" customHeight="1" x14ac:dyDescent="0.25">
      <c r="A974" s="16"/>
      <c r="B974" s="16"/>
      <c r="C974" s="16"/>
    </row>
    <row r="975" spans="1:3" ht="15.75" customHeight="1" x14ac:dyDescent="0.25">
      <c r="A975" s="16"/>
      <c r="B975" s="16"/>
      <c r="C975" s="16"/>
    </row>
    <row r="976" spans="1:3" ht="15.75" customHeight="1" x14ac:dyDescent="0.25">
      <c r="A976" s="16"/>
      <c r="B976" s="16"/>
      <c r="C976" s="16"/>
    </row>
    <row r="977" spans="1:3" ht="15.75" customHeight="1" x14ac:dyDescent="0.25">
      <c r="A977" s="16"/>
      <c r="B977" s="16"/>
      <c r="C977" s="16"/>
    </row>
    <row r="978" spans="1:3" ht="15.75" customHeight="1" x14ac:dyDescent="0.25">
      <c r="A978" s="16"/>
      <c r="B978" s="16"/>
      <c r="C978" s="16"/>
    </row>
    <row r="979" spans="1:3" ht="15.75" customHeight="1" x14ac:dyDescent="0.25">
      <c r="A979" s="16"/>
      <c r="B979" s="16"/>
      <c r="C979" s="16"/>
    </row>
    <row r="980" spans="1:3" ht="15.75" customHeight="1" x14ac:dyDescent="0.25">
      <c r="A980" s="16"/>
      <c r="B980" s="16"/>
      <c r="C980" s="16"/>
    </row>
    <row r="981" spans="1:3" ht="15.75" customHeight="1" x14ac:dyDescent="0.25">
      <c r="A981" s="16"/>
      <c r="B981" s="16"/>
      <c r="C981" s="16"/>
    </row>
    <row r="982" spans="1:3" ht="15.75" customHeight="1" x14ac:dyDescent="0.25">
      <c r="A982" s="16"/>
      <c r="B982" s="16"/>
      <c r="C982" s="16"/>
    </row>
    <row r="983" spans="1:3" ht="15.75" customHeight="1" x14ac:dyDescent="0.25">
      <c r="A983" s="16"/>
      <c r="B983" s="16"/>
      <c r="C983" s="16"/>
    </row>
    <row r="984" spans="1:3" ht="15.75" customHeight="1" x14ac:dyDescent="0.25">
      <c r="A984" s="16"/>
      <c r="B984" s="16"/>
      <c r="C984" s="16"/>
    </row>
    <row r="985" spans="1:3" ht="15.75" customHeight="1" x14ac:dyDescent="0.25">
      <c r="A985" s="16"/>
      <c r="B985" s="16"/>
      <c r="C985" s="16"/>
    </row>
    <row r="986" spans="1:3" ht="15.75" customHeight="1" x14ac:dyDescent="0.25">
      <c r="A986" s="16"/>
      <c r="B986" s="16"/>
      <c r="C986" s="16"/>
    </row>
    <row r="987" spans="1:3" ht="15.75" customHeight="1" x14ac:dyDescent="0.25">
      <c r="A987" s="16"/>
      <c r="B987" s="16"/>
      <c r="C987" s="16"/>
    </row>
    <row r="988" spans="1:3" ht="15.75" customHeight="1" x14ac:dyDescent="0.25">
      <c r="A988" s="16"/>
      <c r="B988" s="16"/>
      <c r="C988" s="16"/>
    </row>
    <row r="989" spans="1:3" ht="15.75" customHeight="1" x14ac:dyDescent="0.25">
      <c r="A989" s="16"/>
      <c r="B989" s="16"/>
      <c r="C989" s="16"/>
    </row>
    <row r="990" spans="1:3" ht="15.75" customHeight="1" x14ac:dyDescent="0.25">
      <c r="A990" s="16"/>
      <c r="B990" s="16"/>
      <c r="C990" s="16"/>
    </row>
    <row r="991" spans="1:3" ht="15.75" customHeight="1" x14ac:dyDescent="0.25">
      <c r="A991" s="16"/>
      <c r="B991" s="16"/>
      <c r="C991" s="16"/>
    </row>
    <row r="992" spans="1:3" ht="15.75" customHeight="1" x14ac:dyDescent="0.25">
      <c r="A992" s="16"/>
      <c r="B992" s="16"/>
      <c r="C992" s="16"/>
    </row>
    <row r="993" spans="1:3" ht="15.75" customHeight="1" x14ac:dyDescent="0.25">
      <c r="A993" s="16"/>
      <c r="B993" s="16"/>
      <c r="C993" s="16"/>
    </row>
    <row r="994" spans="1:3" ht="15.75" customHeight="1" x14ac:dyDescent="0.25">
      <c r="A994" s="16"/>
      <c r="B994" s="16"/>
      <c r="C994" s="16"/>
    </row>
    <row r="995" spans="1:3" ht="15.75" customHeight="1" x14ac:dyDescent="0.25">
      <c r="A995" s="16"/>
      <c r="B995" s="16"/>
      <c r="C995" s="16"/>
    </row>
    <row r="996" spans="1:3" ht="15.75" customHeight="1" x14ac:dyDescent="0.25">
      <c r="A996" s="16"/>
      <c r="B996" s="16"/>
      <c r="C996" s="16"/>
    </row>
    <row r="997" spans="1:3" ht="15.75" customHeight="1" x14ac:dyDescent="0.25">
      <c r="A997" s="16"/>
      <c r="B997" s="16"/>
      <c r="C997" s="16"/>
    </row>
    <row r="998" spans="1:3" ht="15.75" customHeight="1" x14ac:dyDescent="0.25">
      <c r="A998" s="16"/>
      <c r="B998" s="16"/>
      <c r="C998" s="16"/>
    </row>
    <row r="999" spans="1:3" ht="15.75" customHeight="1" x14ac:dyDescent="0.25">
      <c r="A999" s="16"/>
      <c r="B999" s="16"/>
      <c r="C999" s="16"/>
    </row>
    <row r="1000" spans="1:3" ht="15.75" customHeight="1" x14ac:dyDescent="0.25">
      <c r="A1000" s="16"/>
      <c r="B1000" s="16"/>
      <c r="C1000" s="16"/>
    </row>
  </sheetData>
  <hyperlinks>
    <hyperlink ref="A1" location="Google_Sheet_Link_580983373" display="Volver al índice"/>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heetViews>
  <sheetFormatPr baseColWidth="10" defaultColWidth="14.42578125" defaultRowHeight="15" customHeight="1" x14ac:dyDescent="0.25"/>
  <cols>
    <col min="1" max="26" width="10.7109375" customWidth="1"/>
  </cols>
  <sheetData>
    <row r="1" spans="1:7" x14ac:dyDescent="0.25">
      <c r="A1" s="198" t="s">
        <v>0</v>
      </c>
      <c r="B1" s="157"/>
      <c r="C1" s="157" t="s">
        <v>711</v>
      </c>
      <c r="D1" s="157"/>
      <c r="E1" s="157"/>
      <c r="F1" s="157"/>
      <c r="G1" s="157" t="s">
        <v>712</v>
      </c>
    </row>
    <row r="2" spans="1:7" x14ac:dyDescent="0.25">
      <c r="A2" s="20">
        <v>1</v>
      </c>
      <c r="B2" s="157"/>
      <c r="C2" s="157" t="s">
        <v>13</v>
      </c>
      <c r="D2" s="157"/>
      <c r="E2" s="29"/>
      <c r="F2" s="157"/>
      <c r="G2" s="157" t="s">
        <v>713</v>
      </c>
    </row>
    <row r="3" spans="1:7" x14ac:dyDescent="0.25">
      <c r="A3" s="20">
        <v>0.5</v>
      </c>
      <c r="B3" s="157"/>
      <c r="C3" s="157" t="s">
        <v>603</v>
      </c>
      <c r="D3" s="157"/>
      <c r="E3" s="29"/>
      <c r="F3" s="157"/>
      <c r="G3" s="157" t="s">
        <v>714</v>
      </c>
    </row>
    <row r="4" spans="1:7" x14ac:dyDescent="0.25">
      <c r="A4" s="20">
        <v>0</v>
      </c>
      <c r="B4" s="157"/>
      <c r="C4" s="157"/>
      <c r="D4" s="157"/>
      <c r="E4" s="29"/>
      <c r="F4" s="157"/>
      <c r="G4" s="157" t="s">
        <v>715</v>
      </c>
    </row>
    <row r="5" spans="1:7" x14ac:dyDescent="0.25">
      <c r="A5" s="20" t="s">
        <v>716</v>
      </c>
      <c r="B5" s="157"/>
      <c r="C5" s="157"/>
      <c r="D5" s="157"/>
      <c r="E5" s="29"/>
      <c r="F5" s="157"/>
      <c r="G5" s="157"/>
    </row>
    <row r="6" spans="1:7" x14ac:dyDescent="0.25">
      <c r="A6" s="157"/>
      <c r="B6" s="157"/>
      <c r="C6" s="157"/>
      <c r="D6" s="157"/>
      <c r="E6" s="29"/>
      <c r="F6" s="157"/>
      <c r="G6" s="157"/>
    </row>
    <row r="7" spans="1:7" x14ac:dyDescent="0.25">
      <c r="A7" s="157"/>
      <c r="B7" s="157"/>
      <c r="C7" s="157"/>
      <c r="D7" s="157"/>
      <c r="E7" s="29"/>
      <c r="F7" s="157"/>
      <c r="G7" s="157"/>
    </row>
    <row r="8" spans="1:7" x14ac:dyDescent="0.25">
      <c r="A8" s="157"/>
      <c r="B8" s="157"/>
      <c r="C8" s="157"/>
      <c r="D8" s="157"/>
      <c r="E8" s="29"/>
      <c r="F8" s="157"/>
      <c r="G8" s="157"/>
    </row>
    <row r="9" spans="1:7" x14ac:dyDescent="0.25">
      <c r="A9" s="157"/>
      <c r="B9" s="157"/>
      <c r="C9" s="157"/>
      <c r="D9" s="157"/>
      <c r="E9" s="29"/>
      <c r="F9" s="157"/>
      <c r="G9" s="157"/>
    </row>
    <row r="10" spans="1:7" x14ac:dyDescent="0.25">
      <c r="A10" s="157"/>
      <c r="B10" s="157"/>
      <c r="C10" s="157"/>
      <c r="D10" s="157"/>
      <c r="E10" s="29"/>
      <c r="F10" s="157"/>
      <c r="G10" s="157"/>
    </row>
    <row r="11" spans="1:7" x14ac:dyDescent="0.25">
      <c r="A11" s="157"/>
      <c r="B11" s="157"/>
      <c r="C11" s="157"/>
      <c r="D11" s="157"/>
      <c r="E11" s="29"/>
      <c r="F11" s="157"/>
      <c r="G11" s="157"/>
    </row>
    <row r="12" spans="1:7" x14ac:dyDescent="0.25">
      <c r="A12" s="157"/>
      <c r="B12" s="157"/>
      <c r="C12" s="157"/>
      <c r="D12" s="157"/>
      <c r="E12" s="29"/>
      <c r="F12" s="157"/>
      <c r="G12" s="157"/>
    </row>
    <row r="13" spans="1:7" x14ac:dyDescent="0.25">
      <c r="A13" s="157"/>
      <c r="B13" s="157"/>
      <c r="C13" s="157"/>
      <c r="D13" s="157"/>
      <c r="E13" s="29"/>
      <c r="F13" s="157"/>
      <c r="G13" s="157"/>
    </row>
    <row r="14" spans="1:7" x14ac:dyDescent="0.25">
      <c r="A14" s="157"/>
      <c r="B14" s="157"/>
      <c r="C14" s="157"/>
      <c r="D14" s="157"/>
      <c r="E14" s="29"/>
      <c r="F14" s="157"/>
      <c r="G14" s="157"/>
    </row>
    <row r="15" spans="1:7" x14ac:dyDescent="0.25">
      <c r="A15" s="157"/>
      <c r="B15" s="157"/>
      <c r="C15" s="157"/>
      <c r="D15" s="157"/>
      <c r="E15" s="29"/>
      <c r="F15" s="157"/>
      <c r="G15" s="157"/>
    </row>
    <row r="16" spans="1:7" x14ac:dyDescent="0.25">
      <c r="A16" s="157"/>
      <c r="B16" s="157"/>
      <c r="C16" s="157"/>
      <c r="D16" s="157"/>
      <c r="E16" s="29"/>
      <c r="F16" s="157"/>
      <c r="G16" s="157"/>
    </row>
    <row r="17" spans="5:5" x14ac:dyDescent="0.25">
      <c r="E17" s="29"/>
    </row>
    <row r="18" spans="5:5" x14ac:dyDescent="0.25">
      <c r="E18" s="29"/>
    </row>
    <row r="19" spans="5:5" x14ac:dyDescent="0.25">
      <c r="E19" s="29"/>
    </row>
    <row r="20" spans="5:5" x14ac:dyDescent="0.25">
      <c r="E20" s="29"/>
    </row>
    <row r="21" spans="5:5" ht="15.75" customHeight="1" x14ac:dyDescent="0.25">
      <c r="E21" s="29"/>
    </row>
    <row r="22" spans="5:5" ht="15.75" customHeight="1" x14ac:dyDescent="0.25">
      <c r="E22" s="157"/>
    </row>
    <row r="23" spans="5:5" ht="15.75" customHeight="1" x14ac:dyDescent="0.25">
      <c r="E23" s="157"/>
    </row>
    <row r="24" spans="5:5" ht="15.75" customHeight="1" x14ac:dyDescent="0.25">
      <c r="E24" s="157"/>
    </row>
    <row r="25" spans="5:5" ht="15.75" customHeight="1" x14ac:dyDescent="0.25">
      <c r="E25" s="157"/>
    </row>
    <row r="26" spans="5:5" ht="15.75" customHeight="1" x14ac:dyDescent="0.25">
      <c r="E26" s="157"/>
    </row>
    <row r="27" spans="5:5" ht="15.75" customHeight="1" x14ac:dyDescent="0.25">
      <c r="E27" s="157"/>
    </row>
    <row r="28" spans="5:5" ht="15.75" customHeight="1" x14ac:dyDescent="0.25">
      <c r="E28" s="157"/>
    </row>
    <row r="29" spans="5:5" ht="15.75" customHeight="1" x14ac:dyDescent="0.25">
      <c r="E29" s="157"/>
    </row>
    <row r="30" spans="5:5" ht="15.75" customHeight="1" x14ac:dyDescent="0.25">
      <c r="E30" s="157"/>
    </row>
    <row r="31" spans="5:5" ht="15.75" customHeight="1" x14ac:dyDescent="0.25">
      <c r="E31" s="157"/>
    </row>
    <row r="32" spans="5:5" ht="15.75" customHeight="1" x14ac:dyDescent="0.25">
      <c r="E32" s="157"/>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dataValidations count="1">
    <dataValidation type="list" allowBlank="1" showErrorMessage="1" sqref="H15">
      <formula1>$A$2:$A$5</formula1>
    </dataValidation>
  </dataValidations>
  <hyperlinks>
    <hyperlink ref="A1" location="Google_Sheet_Link_888297728" display="Volver al índice"/>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870"/>
  <sheetViews>
    <sheetView workbookViewId="0">
      <selection activeCell="K35" sqref="K35"/>
    </sheetView>
  </sheetViews>
  <sheetFormatPr baseColWidth="10" defaultColWidth="14.42578125" defaultRowHeight="15" customHeight="1" x14ac:dyDescent="0.25"/>
  <cols>
    <col min="1" max="1" width="3.7109375" style="52" customWidth="1"/>
    <col min="2" max="2" width="2" style="52" customWidth="1"/>
    <col min="3" max="3" width="5.140625" style="52" customWidth="1"/>
    <col min="4" max="4" width="1.85546875" style="52" customWidth="1"/>
    <col min="5" max="5" width="9.5703125" style="52" customWidth="1"/>
    <col min="6" max="6" width="1.85546875" style="52" customWidth="1"/>
    <col min="7" max="7" width="9.5703125" style="52" customWidth="1"/>
    <col min="8" max="8" width="1.85546875" style="52" customWidth="1"/>
    <col min="9" max="9" width="9.5703125" style="52" customWidth="1"/>
    <col min="10" max="10" width="1.85546875" style="52" customWidth="1"/>
    <col min="11" max="11" width="9.5703125" style="52" customWidth="1"/>
    <col min="12" max="12" width="1.85546875" style="52" customWidth="1"/>
    <col min="13" max="13" width="9.5703125" style="52" customWidth="1"/>
    <col min="14" max="14" width="1.85546875" style="52" customWidth="1"/>
    <col min="15" max="15" width="9.5703125" style="52" customWidth="1"/>
    <col min="16" max="16" width="1.85546875" style="52" customWidth="1"/>
    <col min="17" max="17" width="9.5703125" style="52" customWidth="1"/>
    <col min="18" max="18" width="3.42578125" style="52" customWidth="1"/>
    <col min="19" max="19" width="3.7109375" style="52" customWidth="1"/>
    <col min="20" max="36" width="11.42578125" style="52" hidden="1" customWidth="1"/>
    <col min="37" max="16384" width="14.42578125" style="52"/>
  </cols>
  <sheetData>
    <row r="1" spans="1:36" ht="13.5" customHeight="1" x14ac:dyDescent="0.25">
      <c r="A1" s="385" t="s">
        <v>0</v>
      </c>
      <c r="B1" s="385"/>
      <c r="C1" s="385"/>
      <c r="D1" s="385"/>
      <c r="E1" s="385"/>
      <c r="F1" s="181"/>
      <c r="G1" s="182"/>
      <c r="H1" s="181"/>
      <c r="I1" s="182"/>
      <c r="J1" s="181"/>
      <c r="K1" s="182"/>
      <c r="L1" s="181"/>
      <c r="M1" s="182"/>
      <c r="N1" s="181"/>
      <c r="O1" s="182"/>
      <c r="P1" s="181"/>
      <c r="Q1" s="181"/>
      <c r="R1" s="161"/>
      <c r="S1" s="162"/>
      <c r="W1" s="112" t="s">
        <v>717</v>
      </c>
      <c r="X1" s="52" t="s">
        <v>718</v>
      </c>
      <c r="Y1" s="52" t="s">
        <v>719</v>
      </c>
    </row>
    <row r="2" spans="1:36" ht="15.75" x14ac:dyDescent="0.25">
      <c r="A2" s="159"/>
      <c r="B2" s="181"/>
      <c r="C2" s="182"/>
      <c r="D2" s="181"/>
      <c r="E2" s="182"/>
      <c r="F2" s="181"/>
      <c r="G2" s="183"/>
      <c r="H2" s="166"/>
      <c r="I2" s="199"/>
      <c r="J2" s="166"/>
      <c r="K2" s="183"/>
      <c r="L2" s="185"/>
      <c r="M2" s="183"/>
      <c r="N2" s="185"/>
      <c r="O2" s="183"/>
      <c r="P2" s="185"/>
      <c r="Q2" s="185"/>
      <c r="R2" s="161"/>
      <c r="S2" s="162"/>
      <c r="W2" s="106" t="s">
        <v>720</v>
      </c>
      <c r="X2" s="107" t="s">
        <v>721</v>
      </c>
      <c r="Y2" s="111" t="s">
        <v>722</v>
      </c>
      <c r="Z2" s="113" t="s">
        <v>723</v>
      </c>
    </row>
    <row r="3" spans="1:36" ht="33" customHeight="1" x14ac:dyDescent="0.25">
      <c r="A3" s="159"/>
      <c r="B3" s="160"/>
      <c r="C3" s="184"/>
      <c r="D3" s="160"/>
      <c r="E3" s="184"/>
      <c r="F3" s="166"/>
      <c r="G3" s="389" t="str">
        <f>Resultados!D2</f>
        <v>Universidad Tecnológica de Calvillo</v>
      </c>
      <c r="H3" s="387"/>
      <c r="I3" s="387"/>
      <c r="J3" s="387"/>
      <c r="K3" s="387"/>
      <c r="L3" s="387"/>
      <c r="M3" s="387"/>
      <c r="N3" s="387"/>
      <c r="O3" s="387"/>
      <c r="P3" s="387"/>
      <c r="Q3" s="388"/>
      <c r="R3" s="161"/>
      <c r="S3" s="162"/>
      <c r="W3" s="106" t="s">
        <v>724</v>
      </c>
      <c r="X3" s="107" t="s">
        <v>725</v>
      </c>
      <c r="Y3" s="111" t="s">
        <v>726</v>
      </c>
      <c r="Z3" s="113"/>
    </row>
    <row r="4" spans="1:36" ht="10.5" customHeight="1" x14ac:dyDescent="0.25">
      <c r="A4" s="159"/>
      <c r="B4" s="160"/>
      <c r="C4" s="184"/>
      <c r="D4" s="160"/>
      <c r="E4" s="184"/>
      <c r="F4" s="166"/>
      <c r="G4" s="186"/>
      <c r="H4" s="186"/>
      <c r="I4" s="186"/>
      <c r="J4" s="186"/>
      <c r="K4" s="186"/>
      <c r="L4" s="186"/>
      <c r="M4" s="186"/>
      <c r="N4" s="186"/>
      <c r="O4" s="186"/>
      <c r="P4" s="186"/>
      <c r="Q4" s="186"/>
      <c r="R4" s="161"/>
      <c r="S4" s="162"/>
      <c r="W4" s="106"/>
      <c r="X4" s="107"/>
      <c r="Y4" s="111"/>
      <c r="Z4" s="113"/>
    </row>
    <row r="5" spans="1:36" ht="33.75" customHeight="1" x14ac:dyDescent="0.25">
      <c r="A5" s="159"/>
      <c r="B5" s="160"/>
      <c r="C5" s="395" t="s">
        <v>727</v>
      </c>
      <c r="D5" s="359"/>
      <c r="E5" s="359"/>
      <c r="F5" s="161"/>
      <c r="G5" s="394" t="s">
        <v>728</v>
      </c>
      <c r="H5" s="387"/>
      <c r="I5" s="387"/>
      <c r="J5" s="387"/>
      <c r="K5" s="387"/>
      <c r="L5" s="387"/>
      <c r="M5" s="387"/>
      <c r="N5" s="387"/>
      <c r="O5" s="387"/>
      <c r="P5" s="387"/>
      <c r="Q5" s="387"/>
      <c r="R5" s="388"/>
      <c r="S5" s="162"/>
      <c r="W5" s="106" t="s">
        <v>729</v>
      </c>
      <c r="X5" s="107" t="s">
        <v>730</v>
      </c>
      <c r="Y5" s="111" t="s">
        <v>731</v>
      </c>
    </row>
    <row r="6" spans="1:36" ht="4.5" customHeight="1" x14ac:dyDescent="0.25">
      <c r="A6" s="159"/>
      <c r="B6" s="160"/>
      <c r="C6" s="184"/>
      <c r="D6" s="160"/>
      <c r="E6" s="184"/>
      <c r="F6" s="161"/>
      <c r="G6" s="199"/>
      <c r="H6" s="161"/>
      <c r="I6" s="199"/>
      <c r="J6" s="161"/>
      <c r="K6" s="184"/>
      <c r="L6" s="190"/>
      <c r="M6" s="184"/>
      <c r="N6" s="190"/>
      <c r="O6" s="184"/>
      <c r="P6" s="159"/>
      <c r="Q6" s="159"/>
      <c r="R6" s="161"/>
      <c r="S6" s="162"/>
      <c r="W6" s="106" t="s">
        <v>732</v>
      </c>
      <c r="X6" s="107" t="s">
        <v>733</v>
      </c>
      <c r="Y6" s="111"/>
    </row>
    <row r="7" spans="1:36" ht="15.75" x14ac:dyDescent="0.25">
      <c r="A7" s="159"/>
      <c r="B7" s="103"/>
      <c r="C7" s="187"/>
      <c r="D7" s="390"/>
      <c r="E7" s="391"/>
      <c r="F7" s="188"/>
      <c r="G7" s="187"/>
      <c r="H7" s="188"/>
      <c r="I7" s="187"/>
      <c r="J7" s="188"/>
      <c r="K7" s="189"/>
      <c r="L7" s="392"/>
      <c r="M7" s="391"/>
      <c r="N7" s="391"/>
      <c r="O7" s="391"/>
      <c r="P7" s="391"/>
      <c r="Q7" s="188"/>
      <c r="R7" s="104"/>
      <c r="S7" s="162"/>
      <c r="W7" s="106" t="s">
        <v>734</v>
      </c>
      <c r="X7" s="107" t="s">
        <v>735</v>
      </c>
      <c r="Y7" s="111"/>
    </row>
    <row r="8" spans="1:36" ht="24" customHeight="1" x14ac:dyDescent="0.25">
      <c r="A8" s="159"/>
      <c r="B8" s="86"/>
      <c r="C8" s="182"/>
      <c r="D8" s="159"/>
      <c r="E8" s="393" t="s">
        <v>736</v>
      </c>
      <c r="F8" s="359"/>
      <c r="G8" s="359"/>
      <c r="H8" s="359"/>
      <c r="I8" s="359"/>
      <c r="J8" s="359"/>
      <c r="K8" s="359"/>
      <c r="L8" s="359"/>
      <c r="M8" s="359"/>
      <c r="N8" s="359"/>
      <c r="O8" s="359"/>
      <c r="P8" s="359"/>
      <c r="Q8" s="359"/>
      <c r="R8" s="101"/>
      <c r="S8" s="162"/>
      <c r="W8" s="106" t="s">
        <v>737</v>
      </c>
      <c r="X8" s="107" t="s">
        <v>738</v>
      </c>
      <c r="Y8" s="111"/>
    </row>
    <row r="9" spans="1:36" ht="24" customHeight="1" x14ac:dyDescent="0.25">
      <c r="A9" s="159"/>
      <c r="B9" s="86"/>
      <c r="C9" s="182"/>
      <c r="D9" s="159"/>
      <c r="E9" s="184"/>
      <c r="F9" s="190"/>
      <c r="G9" s="184"/>
      <c r="H9" s="190"/>
      <c r="I9" s="184"/>
      <c r="J9" s="190"/>
      <c r="K9" s="184"/>
      <c r="L9" s="190"/>
      <c r="M9" s="184"/>
      <c r="N9" s="190"/>
      <c r="O9" s="184"/>
      <c r="P9" s="190"/>
      <c r="Q9" s="190"/>
      <c r="R9" s="101"/>
      <c r="S9" s="162"/>
      <c r="W9" s="106"/>
      <c r="X9" s="107"/>
      <c r="Y9" s="111"/>
    </row>
    <row r="10" spans="1:36" ht="15.75" x14ac:dyDescent="0.25">
      <c r="A10" s="160"/>
      <c r="B10" s="53"/>
      <c r="C10" s="184" t="s">
        <v>14</v>
      </c>
      <c r="D10" s="160"/>
      <c r="E10" s="96" t="s">
        <v>13</v>
      </c>
      <c r="F10" s="160"/>
      <c r="G10" s="184" t="s">
        <v>83</v>
      </c>
      <c r="H10" s="160"/>
      <c r="I10" s="96" t="s">
        <v>13</v>
      </c>
      <c r="J10" s="190"/>
      <c r="K10" s="184" t="s">
        <v>95</v>
      </c>
      <c r="L10" s="160"/>
      <c r="M10" s="96" t="s">
        <v>13</v>
      </c>
      <c r="N10" s="160"/>
      <c r="O10" s="184" t="s">
        <v>107</v>
      </c>
      <c r="P10" s="190"/>
      <c r="Q10" s="94" t="s">
        <v>13</v>
      </c>
      <c r="R10" s="102"/>
      <c r="S10" s="162"/>
      <c r="T10" s="78"/>
      <c r="U10" s="78"/>
      <c r="V10" s="78"/>
      <c r="W10" s="108"/>
      <c r="X10" s="109"/>
      <c r="Y10" s="110"/>
      <c r="Z10" s="78"/>
      <c r="AA10" s="78"/>
      <c r="AB10" s="78"/>
      <c r="AC10" s="78"/>
      <c r="AD10" s="78"/>
      <c r="AE10" s="78"/>
      <c r="AF10" s="78"/>
      <c r="AG10" s="78"/>
      <c r="AH10" s="78"/>
      <c r="AI10" s="78"/>
      <c r="AJ10" s="78"/>
    </row>
    <row r="11" spans="1:36" ht="4.5" customHeight="1" x14ac:dyDescent="0.25">
      <c r="A11" s="159"/>
      <c r="B11" s="86"/>
      <c r="C11" s="184"/>
      <c r="D11" s="190"/>
      <c r="E11" s="160"/>
      <c r="F11" s="190"/>
      <c r="G11" s="184"/>
      <c r="H11" s="190"/>
      <c r="I11" s="160"/>
      <c r="J11" s="190"/>
      <c r="K11" s="184"/>
      <c r="L11" s="190"/>
      <c r="M11" s="160"/>
      <c r="N11" s="190"/>
      <c r="O11" s="184"/>
      <c r="P11" s="190"/>
      <c r="Q11" s="160"/>
      <c r="R11" s="101"/>
      <c r="S11" s="162"/>
      <c r="W11" s="106"/>
      <c r="X11" s="107"/>
      <c r="Y11" s="111"/>
    </row>
    <row r="12" spans="1:36" ht="15.75" x14ac:dyDescent="0.25">
      <c r="A12" s="160"/>
      <c r="B12" s="53"/>
      <c r="C12" s="184" t="s">
        <v>15</v>
      </c>
      <c r="D12" s="160"/>
      <c r="E12" s="96" t="s">
        <v>13</v>
      </c>
      <c r="F12" s="160"/>
      <c r="G12" s="184" t="s">
        <v>84</v>
      </c>
      <c r="H12" s="160"/>
      <c r="I12" s="96" t="s">
        <v>13</v>
      </c>
      <c r="J12" s="190"/>
      <c r="K12" s="184" t="s">
        <v>96</v>
      </c>
      <c r="L12" s="160"/>
      <c r="M12" s="94" t="s">
        <v>13</v>
      </c>
      <c r="N12" s="160"/>
      <c r="O12" s="184" t="s">
        <v>108</v>
      </c>
      <c r="P12" s="190"/>
      <c r="Q12" s="94" t="s">
        <v>13</v>
      </c>
      <c r="R12" s="102"/>
      <c r="S12" s="162"/>
      <c r="T12" s="78"/>
      <c r="U12" s="78"/>
      <c r="V12" s="78"/>
      <c r="W12" s="108"/>
      <c r="X12" s="109"/>
      <c r="Y12" s="110"/>
      <c r="Z12" s="78"/>
      <c r="AA12" s="78"/>
      <c r="AB12" s="78"/>
      <c r="AC12" s="78"/>
      <c r="AD12" s="78"/>
      <c r="AE12" s="78"/>
      <c r="AF12" s="78"/>
      <c r="AG12" s="78"/>
      <c r="AH12" s="78"/>
      <c r="AI12" s="78"/>
      <c r="AJ12" s="78"/>
    </row>
    <row r="13" spans="1:36" ht="4.5" customHeight="1" x14ac:dyDescent="0.25">
      <c r="A13" s="159"/>
      <c r="B13" s="86"/>
      <c r="C13" s="184"/>
      <c r="D13" s="190"/>
      <c r="E13" s="160"/>
      <c r="F13" s="190"/>
      <c r="G13" s="184"/>
      <c r="H13" s="190"/>
      <c r="I13" s="160"/>
      <c r="J13" s="190"/>
      <c r="K13" s="184"/>
      <c r="L13" s="190"/>
      <c r="M13" s="160"/>
      <c r="N13" s="190"/>
      <c r="O13" s="184"/>
      <c r="P13" s="190"/>
      <c r="Q13" s="160"/>
      <c r="R13" s="101"/>
      <c r="S13" s="162"/>
      <c r="W13" s="106"/>
      <c r="X13" s="107"/>
      <c r="Y13" s="111"/>
    </row>
    <row r="14" spans="1:36" ht="15.75" x14ac:dyDescent="0.25">
      <c r="A14" s="160"/>
      <c r="B14" s="53"/>
      <c r="C14" s="184" t="s">
        <v>16</v>
      </c>
      <c r="D14" s="160"/>
      <c r="E14" s="96" t="s">
        <v>13</v>
      </c>
      <c r="F14" s="160"/>
      <c r="G14" s="184" t="s">
        <v>85</v>
      </c>
      <c r="H14" s="160"/>
      <c r="I14" s="94" t="s">
        <v>603</v>
      </c>
      <c r="J14" s="190"/>
      <c r="K14" s="184" t="s">
        <v>97</v>
      </c>
      <c r="L14" s="160"/>
      <c r="M14" s="96" t="s">
        <v>13</v>
      </c>
      <c r="N14" s="160"/>
      <c r="O14" s="184" t="s">
        <v>109</v>
      </c>
      <c r="P14" s="190"/>
      <c r="Q14" s="96" t="s">
        <v>13</v>
      </c>
      <c r="R14" s="102"/>
      <c r="S14" s="162"/>
      <c r="T14" s="78"/>
      <c r="U14" s="78"/>
      <c r="V14" s="78"/>
      <c r="W14" s="108"/>
      <c r="X14" s="109"/>
      <c r="Y14" s="110"/>
      <c r="Z14" s="78"/>
      <c r="AA14" s="78"/>
      <c r="AB14" s="78"/>
      <c r="AC14" s="78"/>
      <c r="AD14" s="78"/>
      <c r="AE14" s="78"/>
      <c r="AF14" s="78"/>
      <c r="AG14" s="78"/>
      <c r="AH14" s="78"/>
      <c r="AI14" s="78"/>
      <c r="AJ14" s="78"/>
    </row>
    <row r="15" spans="1:36" ht="4.5" customHeight="1" x14ac:dyDescent="0.25">
      <c r="A15" s="159"/>
      <c r="B15" s="86"/>
      <c r="C15" s="184"/>
      <c r="D15" s="190"/>
      <c r="E15" s="160"/>
      <c r="F15" s="190"/>
      <c r="G15" s="184"/>
      <c r="H15" s="190"/>
      <c r="I15" s="160"/>
      <c r="J15" s="190"/>
      <c r="K15" s="184"/>
      <c r="L15" s="190"/>
      <c r="M15" s="160"/>
      <c r="N15" s="190"/>
      <c r="O15" s="184"/>
      <c r="P15" s="190"/>
      <c r="Q15" s="160"/>
      <c r="R15" s="101"/>
      <c r="S15" s="162"/>
      <c r="W15" s="106"/>
      <c r="X15" s="107"/>
      <c r="Y15" s="111"/>
    </row>
    <row r="16" spans="1:36" ht="15.75" x14ac:dyDescent="0.25">
      <c r="A16" s="160"/>
      <c r="B16" s="53"/>
      <c r="C16" s="184" t="s">
        <v>17</v>
      </c>
      <c r="D16" s="160"/>
      <c r="E16" s="96" t="s">
        <v>13</v>
      </c>
      <c r="F16" s="160"/>
      <c r="G16" s="184" t="s">
        <v>86</v>
      </c>
      <c r="H16" s="160"/>
      <c r="I16" s="96" t="s">
        <v>13</v>
      </c>
      <c r="J16" s="190"/>
      <c r="K16" s="184" t="s">
        <v>98</v>
      </c>
      <c r="L16" s="160"/>
      <c r="M16" s="94" t="s">
        <v>13</v>
      </c>
      <c r="N16" s="160"/>
      <c r="O16" s="184" t="s">
        <v>110</v>
      </c>
      <c r="P16" s="190"/>
      <c r="Q16" s="94" t="s">
        <v>13</v>
      </c>
      <c r="R16" s="102"/>
      <c r="S16" s="162"/>
      <c r="T16" s="78"/>
      <c r="U16" s="78"/>
      <c r="V16" s="78"/>
      <c r="W16" s="108"/>
      <c r="X16" s="109"/>
      <c r="Y16" s="110"/>
      <c r="Z16" s="78"/>
      <c r="AA16" s="78"/>
      <c r="AB16" s="78"/>
      <c r="AC16" s="78"/>
      <c r="AD16" s="78"/>
      <c r="AE16" s="78"/>
      <c r="AF16" s="78"/>
      <c r="AG16" s="78"/>
      <c r="AH16" s="78"/>
      <c r="AI16" s="78"/>
      <c r="AJ16" s="78"/>
    </row>
    <row r="17" spans="1:36" ht="4.5" customHeight="1" x14ac:dyDescent="0.25">
      <c r="A17" s="159"/>
      <c r="B17" s="86"/>
      <c r="C17" s="184"/>
      <c r="D17" s="190"/>
      <c r="E17" s="160"/>
      <c r="F17" s="190"/>
      <c r="G17" s="184"/>
      <c r="H17" s="190"/>
      <c r="I17" s="160"/>
      <c r="J17" s="190"/>
      <c r="K17" s="184"/>
      <c r="L17" s="190"/>
      <c r="M17" s="160"/>
      <c r="N17" s="190"/>
      <c r="O17" s="184"/>
      <c r="P17" s="190"/>
      <c r="Q17" s="160"/>
      <c r="R17" s="101"/>
      <c r="S17" s="162"/>
      <c r="W17" s="106"/>
      <c r="X17" s="107"/>
      <c r="Y17" s="111"/>
    </row>
    <row r="18" spans="1:36" ht="15.75" x14ac:dyDescent="0.25">
      <c r="A18" s="160"/>
      <c r="B18" s="53"/>
      <c r="C18" s="184" t="s">
        <v>18</v>
      </c>
      <c r="D18" s="160"/>
      <c r="E18" s="96" t="s">
        <v>13</v>
      </c>
      <c r="F18" s="160"/>
      <c r="G18" s="184" t="s">
        <v>87</v>
      </c>
      <c r="H18" s="160"/>
      <c r="I18" s="96" t="s">
        <v>13</v>
      </c>
      <c r="J18" s="190"/>
      <c r="K18" s="184" t="s">
        <v>99</v>
      </c>
      <c r="L18" s="160"/>
      <c r="M18" s="96" t="s">
        <v>13</v>
      </c>
      <c r="N18" s="160"/>
      <c r="O18" s="184" t="s">
        <v>111</v>
      </c>
      <c r="P18" s="190"/>
      <c r="Q18" s="94" t="s">
        <v>13</v>
      </c>
      <c r="R18" s="102"/>
      <c r="S18" s="162"/>
      <c r="T18" s="78"/>
      <c r="U18" s="78"/>
      <c r="V18" s="78"/>
      <c r="W18" s="108"/>
      <c r="X18" s="109"/>
      <c r="Y18" s="110"/>
      <c r="Z18" s="78"/>
      <c r="AA18" s="78"/>
      <c r="AB18" s="78"/>
      <c r="AC18" s="78"/>
      <c r="AD18" s="78"/>
      <c r="AE18" s="78"/>
      <c r="AF18" s="78"/>
      <c r="AG18" s="78"/>
      <c r="AH18" s="78"/>
      <c r="AI18" s="78"/>
      <c r="AJ18" s="78"/>
    </row>
    <row r="19" spans="1:36" ht="4.5" customHeight="1" x14ac:dyDescent="0.25">
      <c r="A19" s="159"/>
      <c r="B19" s="86"/>
      <c r="C19" s="184"/>
      <c r="D19" s="190"/>
      <c r="E19" s="160"/>
      <c r="F19" s="190"/>
      <c r="G19" s="184"/>
      <c r="H19" s="190"/>
      <c r="I19" s="160"/>
      <c r="J19" s="190"/>
      <c r="K19" s="184"/>
      <c r="L19" s="190"/>
      <c r="M19" s="160"/>
      <c r="N19" s="190"/>
      <c r="O19" s="184"/>
      <c r="P19" s="190"/>
      <c r="Q19" s="160"/>
      <c r="R19" s="101"/>
      <c r="S19" s="162"/>
      <c r="W19" s="106"/>
      <c r="X19" s="107"/>
      <c r="Y19" s="111"/>
    </row>
    <row r="20" spans="1:36" ht="15.75" x14ac:dyDescent="0.25">
      <c r="A20" s="160"/>
      <c r="B20" s="53"/>
      <c r="C20" s="184" t="s">
        <v>76</v>
      </c>
      <c r="D20" s="160"/>
      <c r="E20" s="96" t="s">
        <v>13</v>
      </c>
      <c r="F20" s="160"/>
      <c r="G20" s="184" t="s">
        <v>88</v>
      </c>
      <c r="H20" s="160"/>
      <c r="I20" s="94" t="s">
        <v>603</v>
      </c>
      <c r="J20" s="190"/>
      <c r="K20" s="184" t="s">
        <v>100</v>
      </c>
      <c r="L20" s="160"/>
      <c r="M20" s="96" t="s">
        <v>13</v>
      </c>
      <c r="N20" s="160"/>
      <c r="O20" s="184" t="s">
        <v>112</v>
      </c>
      <c r="P20" s="190"/>
      <c r="Q20" s="94" t="s">
        <v>603</v>
      </c>
      <c r="R20" s="102"/>
      <c r="S20" s="162"/>
      <c r="T20" s="78"/>
      <c r="U20" s="78"/>
      <c r="V20" s="78"/>
      <c r="W20" s="108"/>
      <c r="X20" s="109"/>
      <c r="Y20" s="110"/>
      <c r="Z20" s="78"/>
      <c r="AA20" s="78"/>
      <c r="AB20" s="78"/>
      <c r="AC20" s="78"/>
      <c r="AD20" s="78"/>
      <c r="AE20" s="78"/>
      <c r="AF20" s="78"/>
      <c r="AG20" s="78"/>
      <c r="AH20" s="78"/>
      <c r="AI20" s="78"/>
      <c r="AJ20" s="78"/>
    </row>
    <row r="21" spans="1:36" ht="4.5" customHeight="1" x14ac:dyDescent="0.25">
      <c r="A21" s="159"/>
      <c r="B21" s="86"/>
      <c r="C21" s="184"/>
      <c r="D21" s="190"/>
      <c r="E21" s="160"/>
      <c r="F21" s="190"/>
      <c r="G21" s="184"/>
      <c r="H21" s="190"/>
      <c r="I21" s="160"/>
      <c r="J21" s="190"/>
      <c r="K21" s="184"/>
      <c r="L21" s="190"/>
      <c r="M21" s="160"/>
      <c r="N21" s="190"/>
      <c r="O21" s="184"/>
      <c r="P21" s="190"/>
      <c r="Q21" s="160"/>
      <c r="R21" s="101"/>
      <c r="S21" s="162"/>
      <c r="W21" s="106"/>
      <c r="X21" s="107"/>
      <c r="Y21" s="111"/>
    </row>
    <row r="22" spans="1:36" ht="15.75" x14ac:dyDescent="0.25">
      <c r="A22" s="160"/>
      <c r="B22" s="53"/>
      <c r="C22" s="184" t="s">
        <v>77</v>
      </c>
      <c r="D22" s="160"/>
      <c r="E22" s="96" t="s">
        <v>13</v>
      </c>
      <c r="F22" s="160"/>
      <c r="G22" s="184" t="s">
        <v>89</v>
      </c>
      <c r="H22" s="160"/>
      <c r="I22" s="96" t="s">
        <v>13</v>
      </c>
      <c r="J22" s="190"/>
      <c r="K22" s="184" t="s">
        <v>101</v>
      </c>
      <c r="L22" s="160"/>
      <c r="M22" s="94" t="s">
        <v>13</v>
      </c>
      <c r="N22" s="160"/>
      <c r="O22" s="184" t="s">
        <v>113</v>
      </c>
      <c r="P22" s="190"/>
      <c r="Q22" s="94" t="s">
        <v>13</v>
      </c>
      <c r="R22" s="102"/>
      <c r="S22" s="162"/>
      <c r="T22" s="78"/>
      <c r="U22" s="78"/>
      <c r="V22" s="78"/>
      <c r="W22" s="108"/>
      <c r="X22" s="109"/>
      <c r="Y22" s="110"/>
      <c r="Z22" s="78"/>
      <c r="AA22" s="78"/>
      <c r="AB22" s="78"/>
      <c r="AC22" s="78"/>
      <c r="AD22" s="78"/>
      <c r="AE22" s="78"/>
      <c r="AF22" s="78"/>
      <c r="AG22" s="78"/>
      <c r="AH22" s="78"/>
      <c r="AI22" s="78"/>
      <c r="AJ22" s="78"/>
    </row>
    <row r="23" spans="1:36" ht="4.5" customHeight="1" x14ac:dyDescent="0.25">
      <c r="A23" s="159"/>
      <c r="B23" s="86"/>
      <c r="C23" s="184"/>
      <c r="D23" s="190"/>
      <c r="E23" s="160"/>
      <c r="F23" s="190"/>
      <c r="G23" s="184"/>
      <c r="H23" s="190"/>
      <c r="I23" s="160"/>
      <c r="J23" s="190"/>
      <c r="K23" s="184"/>
      <c r="L23" s="190"/>
      <c r="M23" s="160"/>
      <c r="N23" s="190"/>
      <c r="O23" s="184"/>
      <c r="P23" s="190"/>
      <c r="Q23" s="160"/>
      <c r="R23" s="101"/>
      <c r="S23" s="162"/>
      <c r="W23" s="106"/>
      <c r="X23" s="107"/>
      <c r="Y23" s="111"/>
    </row>
    <row r="24" spans="1:36" ht="15.75" x14ac:dyDescent="0.25">
      <c r="A24" s="160"/>
      <c r="B24" s="53"/>
      <c r="C24" s="184" t="s">
        <v>78</v>
      </c>
      <c r="D24" s="160"/>
      <c r="E24" s="96" t="s">
        <v>13</v>
      </c>
      <c r="F24" s="160"/>
      <c r="G24" s="184" t="s">
        <v>90</v>
      </c>
      <c r="H24" s="160"/>
      <c r="I24" s="96" t="s">
        <v>13</v>
      </c>
      <c r="J24" s="190"/>
      <c r="K24" s="184" t="s">
        <v>102</v>
      </c>
      <c r="L24" s="160"/>
      <c r="M24" s="94" t="s">
        <v>13</v>
      </c>
      <c r="N24" s="160"/>
      <c r="O24" s="184" t="s">
        <v>114</v>
      </c>
      <c r="P24" s="190"/>
      <c r="Q24" s="94" t="s">
        <v>13</v>
      </c>
      <c r="R24" s="102"/>
      <c r="S24" s="162"/>
      <c r="T24" s="78"/>
      <c r="U24" s="78"/>
      <c r="V24" s="78"/>
      <c r="W24" s="108"/>
      <c r="X24" s="109"/>
      <c r="Y24" s="110"/>
      <c r="Z24" s="78"/>
      <c r="AA24" s="78"/>
      <c r="AB24" s="78"/>
      <c r="AC24" s="78"/>
      <c r="AD24" s="78"/>
      <c r="AE24" s="78"/>
      <c r="AF24" s="78"/>
      <c r="AG24" s="78"/>
      <c r="AH24" s="78"/>
      <c r="AI24" s="78"/>
      <c r="AJ24" s="78"/>
    </row>
    <row r="25" spans="1:36" ht="4.5" customHeight="1" x14ac:dyDescent="0.25">
      <c r="A25" s="159"/>
      <c r="B25" s="86"/>
      <c r="C25" s="184"/>
      <c r="D25" s="190"/>
      <c r="E25" s="160"/>
      <c r="F25" s="190"/>
      <c r="G25" s="184"/>
      <c r="H25" s="190"/>
      <c r="I25" s="160"/>
      <c r="J25" s="190"/>
      <c r="K25" s="184"/>
      <c r="L25" s="190"/>
      <c r="M25" s="160"/>
      <c r="N25" s="190"/>
      <c r="O25" s="184"/>
      <c r="P25" s="190"/>
      <c r="Q25" s="160"/>
      <c r="R25" s="101"/>
      <c r="S25" s="162"/>
      <c r="W25" s="106"/>
      <c r="X25" s="107"/>
      <c r="Y25" s="111"/>
    </row>
    <row r="26" spans="1:36" ht="15.75" x14ac:dyDescent="0.25">
      <c r="A26" s="160"/>
      <c r="B26" s="53"/>
      <c r="C26" s="184" t="s">
        <v>79</v>
      </c>
      <c r="D26" s="160"/>
      <c r="E26" s="96" t="s">
        <v>13</v>
      </c>
      <c r="F26" s="160"/>
      <c r="G26" s="184" t="s">
        <v>91</v>
      </c>
      <c r="H26" s="160"/>
      <c r="I26" s="96" t="s">
        <v>13</v>
      </c>
      <c r="J26" s="190"/>
      <c r="K26" s="184" t="s">
        <v>103</v>
      </c>
      <c r="L26" s="160"/>
      <c r="M26" s="96" t="s">
        <v>13</v>
      </c>
      <c r="N26" s="160"/>
      <c r="O26" s="184" t="s">
        <v>115</v>
      </c>
      <c r="P26" s="190"/>
      <c r="Q26" s="96" t="s">
        <v>13</v>
      </c>
      <c r="R26" s="102"/>
      <c r="S26" s="162"/>
      <c r="T26" s="78"/>
      <c r="U26" s="78"/>
      <c r="V26" s="78"/>
      <c r="W26" s="108"/>
      <c r="X26" s="109"/>
      <c r="Y26" s="110"/>
      <c r="Z26" s="78"/>
      <c r="AA26" s="78"/>
      <c r="AB26" s="78"/>
      <c r="AC26" s="78"/>
      <c r="AD26" s="78"/>
      <c r="AE26" s="78"/>
      <c r="AF26" s="78"/>
      <c r="AG26" s="78"/>
      <c r="AH26" s="78"/>
      <c r="AI26" s="78"/>
      <c r="AJ26" s="78"/>
    </row>
    <row r="27" spans="1:36" ht="4.5" customHeight="1" x14ac:dyDescent="0.25">
      <c r="A27" s="159"/>
      <c r="B27" s="86"/>
      <c r="C27" s="184"/>
      <c r="D27" s="190"/>
      <c r="E27" s="160"/>
      <c r="F27" s="190"/>
      <c r="G27" s="184"/>
      <c r="H27" s="190"/>
      <c r="I27" s="160"/>
      <c r="J27" s="190"/>
      <c r="K27" s="184"/>
      <c r="L27" s="190"/>
      <c r="M27" s="160"/>
      <c r="N27" s="190"/>
      <c r="O27" s="184"/>
      <c r="P27" s="190"/>
      <c r="Q27" s="160"/>
      <c r="R27" s="101"/>
      <c r="S27" s="162"/>
      <c r="W27" s="106"/>
      <c r="X27" s="107"/>
      <c r="Y27" s="111"/>
    </row>
    <row r="28" spans="1:36" ht="15.75" x14ac:dyDescent="0.25">
      <c r="A28" s="160"/>
      <c r="B28" s="53"/>
      <c r="C28" s="184" t="s">
        <v>80</v>
      </c>
      <c r="D28" s="160"/>
      <c r="E28" s="96" t="s">
        <v>13</v>
      </c>
      <c r="F28" s="160"/>
      <c r="G28" s="184" t="s">
        <v>92</v>
      </c>
      <c r="H28" s="160"/>
      <c r="I28" s="94" t="s">
        <v>603</v>
      </c>
      <c r="J28" s="190"/>
      <c r="K28" s="184" t="s">
        <v>104</v>
      </c>
      <c r="L28" s="160"/>
      <c r="M28" s="94" t="s">
        <v>13</v>
      </c>
      <c r="N28" s="160"/>
      <c r="O28" s="184" t="s">
        <v>116</v>
      </c>
      <c r="P28" s="190"/>
      <c r="Q28" s="94" t="s">
        <v>603</v>
      </c>
      <c r="R28" s="102"/>
      <c r="S28" s="162"/>
      <c r="T28" s="78"/>
      <c r="U28" s="78"/>
      <c r="V28" s="78"/>
      <c r="W28" s="108"/>
      <c r="X28" s="109"/>
      <c r="Y28" s="110"/>
      <c r="Z28" s="78"/>
      <c r="AA28" s="78"/>
      <c r="AB28" s="78"/>
      <c r="AC28" s="78"/>
      <c r="AD28" s="78"/>
      <c r="AE28" s="78"/>
      <c r="AF28" s="78"/>
      <c r="AG28" s="78"/>
      <c r="AH28" s="78"/>
      <c r="AI28" s="78"/>
      <c r="AJ28" s="78"/>
    </row>
    <row r="29" spans="1:36" ht="4.5" customHeight="1" x14ac:dyDescent="0.25">
      <c r="A29" s="159"/>
      <c r="B29" s="86"/>
      <c r="C29" s="184"/>
      <c r="D29" s="190"/>
      <c r="E29" s="160"/>
      <c r="F29" s="190"/>
      <c r="G29" s="184"/>
      <c r="H29" s="190"/>
      <c r="I29" s="160"/>
      <c r="J29" s="190"/>
      <c r="K29" s="184"/>
      <c r="L29" s="190"/>
      <c r="M29" s="160"/>
      <c r="N29" s="190"/>
      <c r="O29" s="184"/>
      <c r="P29" s="190"/>
      <c r="Q29" s="160"/>
      <c r="R29" s="101"/>
      <c r="S29" s="162"/>
      <c r="W29" s="106"/>
      <c r="X29" s="107"/>
      <c r="Y29" s="111"/>
    </row>
    <row r="30" spans="1:36" ht="15.75" x14ac:dyDescent="0.25">
      <c r="A30" s="160"/>
      <c r="B30" s="53"/>
      <c r="C30" s="184" t="s">
        <v>81</v>
      </c>
      <c r="D30" s="160"/>
      <c r="E30" s="96" t="s">
        <v>13</v>
      </c>
      <c r="F30" s="160"/>
      <c r="G30" s="184" t="s">
        <v>93</v>
      </c>
      <c r="H30" s="160"/>
      <c r="I30" s="96" t="s">
        <v>13</v>
      </c>
      <c r="J30" s="190"/>
      <c r="K30" s="184" t="s">
        <v>105</v>
      </c>
      <c r="L30" s="160"/>
      <c r="M30" s="96" t="s">
        <v>13</v>
      </c>
      <c r="N30" s="160"/>
      <c r="O30" s="184" t="s">
        <v>117</v>
      </c>
      <c r="P30" s="190"/>
      <c r="Q30" s="94" t="s">
        <v>13</v>
      </c>
      <c r="R30" s="102"/>
      <c r="S30" s="162"/>
      <c r="T30" s="78"/>
      <c r="U30" s="78"/>
      <c r="V30" s="78"/>
      <c r="W30" s="108"/>
      <c r="X30" s="109"/>
      <c r="Y30" s="110"/>
      <c r="Z30" s="78"/>
      <c r="AA30" s="78"/>
      <c r="AB30" s="78"/>
      <c r="AC30" s="78"/>
      <c r="AD30" s="78"/>
      <c r="AE30" s="78"/>
      <c r="AF30" s="78"/>
      <c r="AG30" s="78"/>
      <c r="AH30" s="78"/>
      <c r="AI30" s="78"/>
      <c r="AJ30" s="78"/>
    </row>
    <row r="31" spans="1:36" ht="4.5" customHeight="1" x14ac:dyDescent="0.25">
      <c r="A31" s="159"/>
      <c r="B31" s="86"/>
      <c r="C31" s="184"/>
      <c r="D31" s="190"/>
      <c r="E31" s="160"/>
      <c r="F31" s="190"/>
      <c r="G31" s="184"/>
      <c r="H31" s="190"/>
      <c r="I31" s="160"/>
      <c r="J31" s="190"/>
      <c r="K31" s="184"/>
      <c r="L31" s="190"/>
      <c r="M31" s="160"/>
      <c r="N31" s="190"/>
      <c r="O31" s="184"/>
      <c r="P31" s="190"/>
      <c r="Q31" s="160"/>
      <c r="R31" s="101"/>
      <c r="S31" s="162"/>
      <c r="W31" s="106"/>
      <c r="X31" s="107"/>
      <c r="Y31" s="111"/>
    </row>
    <row r="32" spans="1:36" ht="15.75" x14ac:dyDescent="0.25">
      <c r="A32" s="160"/>
      <c r="B32" s="53"/>
      <c r="C32" s="184" t="s">
        <v>82</v>
      </c>
      <c r="D32" s="184"/>
      <c r="E32" s="94" t="s">
        <v>603</v>
      </c>
      <c r="F32" s="184"/>
      <c r="G32" s="184" t="s">
        <v>94</v>
      </c>
      <c r="H32" s="184"/>
      <c r="I32" s="96" t="s">
        <v>13</v>
      </c>
      <c r="J32" s="184"/>
      <c r="K32" s="184" t="s">
        <v>106</v>
      </c>
      <c r="L32" s="160"/>
      <c r="M32" s="96" t="s">
        <v>603</v>
      </c>
      <c r="N32" s="160"/>
      <c r="O32" s="184" t="s">
        <v>118</v>
      </c>
      <c r="P32" s="190"/>
      <c r="Q32" s="96" t="s">
        <v>13</v>
      </c>
      <c r="R32" s="102"/>
      <c r="S32" s="162"/>
      <c r="T32" s="78"/>
      <c r="U32" s="78"/>
      <c r="V32" s="78"/>
      <c r="W32" s="108"/>
      <c r="X32" s="109"/>
      <c r="Y32" s="110"/>
      <c r="Z32" s="78"/>
      <c r="AA32" s="78"/>
      <c r="AB32" s="78"/>
      <c r="AC32" s="78"/>
      <c r="AD32" s="78"/>
      <c r="AE32" s="78"/>
      <c r="AF32" s="78"/>
      <c r="AG32" s="78"/>
      <c r="AH32" s="78"/>
      <c r="AI32" s="78"/>
      <c r="AJ32" s="78"/>
    </row>
    <row r="33" spans="1:36" ht="4.5" customHeight="1" x14ac:dyDescent="0.25">
      <c r="A33" s="159"/>
      <c r="B33" s="86"/>
      <c r="C33" s="184"/>
      <c r="D33" s="184"/>
      <c r="E33" s="184"/>
      <c r="F33" s="184"/>
      <c r="G33" s="184"/>
      <c r="H33" s="184"/>
      <c r="I33" s="160"/>
      <c r="J33" s="184"/>
      <c r="K33" s="184"/>
      <c r="L33" s="190"/>
      <c r="M33" s="160"/>
      <c r="N33" s="190"/>
      <c r="O33" s="184"/>
      <c r="P33" s="190"/>
      <c r="Q33" s="190"/>
      <c r="R33" s="101"/>
      <c r="S33" s="162"/>
      <c r="W33" s="106"/>
      <c r="X33" s="107"/>
      <c r="Y33" s="111"/>
    </row>
    <row r="34" spans="1:36" ht="15.75" x14ac:dyDescent="0.25">
      <c r="A34" s="160"/>
      <c r="B34" s="53"/>
      <c r="C34" s="184"/>
      <c r="D34" s="184"/>
      <c r="E34" s="184"/>
      <c r="F34" s="184"/>
      <c r="G34" s="184"/>
      <c r="H34" s="184"/>
      <c r="I34" s="184"/>
      <c r="J34" s="184"/>
      <c r="K34" s="184" t="s">
        <v>739</v>
      </c>
      <c r="L34" s="184"/>
      <c r="M34" s="96" t="s">
        <v>13</v>
      </c>
      <c r="N34" s="160"/>
      <c r="O34" s="184" t="s">
        <v>740</v>
      </c>
      <c r="P34" s="190"/>
      <c r="Q34" s="96" t="s">
        <v>13</v>
      </c>
      <c r="R34" s="102"/>
      <c r="S34" s="162"/>
      <c r="T34" s="78"/>
      <c r="U34" s="78"/>
      <c r="V34" s="78"/>
      <c r="W34" s="108"/>
      <c r="X34" s="109"/>
      <c r="Y34" s="110"/>
      <c r="Z34" s="78"/>
      <c r="AA34" s="78"/>
      <c r="AB34" s="78"/>
      <c r="AC34" s="78"/>
      <c r="AD34" s="78"/>
      <c r="AE34" s="78"/>
      <c r="AF34" s="78"/>
      <c r="AG34" s="78"/>
      <c r="AH34" s="78"/>
      <c r="AI34" s="78"/>
      <c r="AJ34" s="78"/>
    </row>
    <row r="35" spans="1:36" ht="15.75" customHeight="1" x14ac:dyDescent="0.25">
      <c r="A35" s="159"/>
      <c r="B35" s="99"/>
      <c r="C35" s="192"/>
      <c r="D35" s="193"/>
      <c r="E35" s="192"/>
      <c r="F35" s="193"/>
      <c r="G35" s="192"/>
      <c r="H35" s="193"/>
      <c r="I35" s="192"/>
      <c r="J35" s="193"/>
      <c r="K35" s="192"/>
      <c r="L35" s="193"/>
      <c r="M35" s="192"/>
      <c r="N35" s="193"/>
      <c r="O35" s="192"/>
      <c r="P35" s="193"/>
      <c r="Q35" s="193"/>
      <c r="R35" s="100"/>
      <c r="S35" s="159"/>
      <c r="W35" s="106" t="s">
        <v>741</v>
      </c>
      <c r="X35" s="107" t="s">
        <v>742</v>
      </c>
    </row>
    <row r="36" spans="1:36" ht="16.5" customHeight="1" x14ac:dyDescent="0.25">
      <c r="A36" s="159"/>
      <c r="B36" s="159"/>
      <c r="C36" s="182"/>
      <c r="D36" s="159"/>
      <c r="E36" s="182"/>
      <c r="F36" s="159"/>
      <c r="G36" s="182"/>
      <c r="H36" s="159"/>
      <c r="I36" s="182"/>
      <c r="J36" s="159"/>
      <c r="K36" s="182"/>
      <c r="L36" s="159"/>
      <c r="M36" s="182"/>
      <c r="N36" s="159"/>
      <c r="O36" s="182"/>
      <c r="P36" s="159"/>
      <c r="Q36" s="159"/>
      <c r="R36" s="159"/>
      <c r="S36" s="159"/>
      <c r="W36" s="106" t="s">
        <v>743</v>
      </c>
      <c r="X36" s="107" t="s">
        <v>744</v>
      </c>
    </row>
    <row r="37" spans="1:36" ht="16.5" customHeight="1" x14ac:dyDescent="0.25">
      <c r="A37" s="159"/>
      <c r="B37" s="159"/>
      <c r="C37" s="182"/>
      <c r="D37" s="159"/>
      <c r="E37" s="182"/>
      <c r="F37" s="159"/>
      <c r="G37" s="182"/>
      <c r="H37" s="159"/>
      <c r="I37" s="182"/>
      <c r="J37" s="159"/>
      <c r="K37" s="182"/>
      <c r="L37" s="159"/>
      <c r="M37" s="182"/>
      <c r="N37" s="159"/>
      <c r="O37" s="182"/>
      <c r="P37" s="159"/>
      <c r="Q37" s="159"/>
      <c r="R37" s="159"/>
      <c r="S37" s="159"/>
      <c r="W37" s="106" t="s">
        <v>745</v>
      </c>
      <c r="X37" s="107" t="s">
        <v>746</v>
      </c>
    </row>
    <row r="38" spans="1:36" ht="15.75" customHeight="1" x14ac:dyDescent="0.25">
      <c r="A38" s="159"/>
      <c r="B38" s="159"/>
      <c r="C38" s="182"/>
      <c r="D38" s="159"/>
      <c r="E38" s="182"/>
      <c r="F38" s="159"/>
      <c r="G38" s="182"/>
      <c r="H38" s="159"/>
      <c r="I38" s="182"/>
      <c r="J38" s="159"/>
      <c r="K38" s="194" t="s">
        <v>606</v>
      </c>
      <c r="L38" s="159"/>
      <c r="M38" s="386" t="str">
        <f>Resultados!B48</f>
        <v>LIC. JUAN MANUEL RODRÍGUEZ PICAZO</v>
      </c>
      <c r="N38" s="387"/>
      <c r="O38" s="387"/>
      <c r="P38" s="387"/>
      <c r="Q38" s="388"/>
      <c r="R38" s="159"/>
      <c r="S38" s="159"/>
      <c r="W38" s="106" t="s">
        <v>747</v>
      </c>
      <c r="X38" s="107" t="s">
        <v>748</v>
      </c>
    </row>
    <row r="39" spans="1:36" ht="15.75" customHeight="1" x14ac:dyDescent="0.25">
      <c r="A39" s="159"/>
      <c r="B39" s="159"/>
      <c r="C39" s="182"/>
      <c r="D39" s="159"/>
      <c r="E39" s="182"/>
      <c r="F39" s="159"/>
      <c r="G39" s="182"/>
      <c r="H39" s="159"/>
      <c r="I39" s="182"/>
      <c r="J39" s="159"/>
      <c r="K39" s="182"/>
      <c r="L39" s="159"/>
      <c r="M39" s="182"/>
      <c r="N39" s="159"/>
      <c r="O39" s="195"/>
      <c r="P39" s="159"/>
      <c r="Q39" s="159"/>
      <c r="R39" s="159"/>
      <c r="S39" s="159"/>
      <c r="W39" s="106" t="s">
        <v>749</v>
      </c>
      <c r="X39" s="107" t="s">
        <v>750</v>
      </c>
    </row>
    <row r="40" spans="1:36" ht="15.75" customHeight="1" x14ac:dyDescent="0.25">
      <c r="A40" s="159"/>
      <c r="B40" s="159"/>
      <c r="C40" s="182"/>
      <c r="D40" s="159"/>
      <c r="E40" s="182"/>
      <c r="F40" s="159"/>
      <c r="G40" s="182"/>
      <c r="H40" s="159"/>
      <c r="I40" s="182"/>
      <c r="J40" s="159"/>
      <c r="K40" s="182"/>
      <c r="L40" s="159"/>
      <c r="M40" s="182"/>
      <c r="N40" s="159"/>
      <c r="O40" s="195"/>
      <c r="P40" s="159"/>
      <c r="Q40" s="159"/>
      <c r="R40" s="159"/>
      <c r="S40" s="159"/>
      <c r="W40" s="106" t="s">
        <v>751</v>
      </c>
      <c r="X40" s="107" t="s">
        <v>752</v>
      </c>
    </row>
    <row r="41" spans="1:36" ht="15.75" customHeight="1" x14ac:dyDescent="0.25">
      <c r="A41" s="159"/>
      <c r="B41" s="159"/>
      <c r="C41" s="182"/>
      <c r="D41" s="159"/>
      <c r="E41" s="182"/>
      <c r="F41" s="159"/>
      <c r="G41" s="182"/>
      <c r="H41" s="159"/>
      <c r="I41" s="182"/>
      <c r="J41" s="159"/>
      <c r="K41" s="182"/>
      <c r="L41" s="159"/>
      <c r="M41" s="182"/>
      <c r="N41" s="159"/>
      <c r="O41" s="195"/>
      <c r="P41" s="159"/>
      <c r="Q41" s="159"/>
      <c r="R41" s="159"/>
      <c r="S41" s="159"/>
      <c r="W41" s="200" t="s">
        <v>753</v>
      </c>
      <c r="X41" s="107" t="s">
        <v>754</v>
      </c>
    </row>
    <row r="42" spans="1:36" ht="15.75" hidden="1" customHeight="1" x14ac:dyDescent="0.25">
      <c r="A42" s="200"/>
      <c r="B42" s="200"/>
      <c r="C42" s="201"/>
      <c r="D42" s="200"/>
      <c r="E42" s="201"/>
      <c r="F42" s="200"/>
      <c r="G42" s="201"/>
      <c r="H42" s="200"/>
      <c r="I42" s="201"/>
      <c r="J42" s="200"/>
      <c r="K42" s="201"/>
      <c r="L42" s="200"/>
      <c r="M42" s="201"/>
      <c r="N42" s="200"/>
      <c r="O42" s="201"/>
      <c r="P42" s="200"/>
      <c r="Q42" s="200"/>
      <c r="R42" s="200"/>
      <c r="S42" s="200"/>
      <c r="T42" s="200"/>
      <c r="U42" s="200"/>
      <c r="V42" s="200"/>
      <c r="W42" s="200" t="s">
        <v>755</v>
      </c>
      <c r="X42" s="200" t="s">
        <v>756</v>
      </c>
      <c r="Y42" s="200"/>
      <c r="Z42" s="200"/>
      <c r="AA42" s="200"/>
      <c r="AB42" s="200"/>
      <c r="AC42" s="200"/>
      <c r="AD42" s="200"/>
      <c r="AE42" s="200"/>
      <c r="AF42" s="200"/>
      <c r="AG42" s="200"/>
      <c r="AH42" s="200"/>
      <c r="AI42" s="200"/>
      <c r="AJ42" s="200"/>
    </row>
    <row r="43" spans="1:36" ht="15.75" hidden="1" customHeight="1" x14ac:dyDescent="0.25">
      <c r="A43" s="200"/>
      <c r="B43" s="200"/>
      <c r="C43" s="201"/>
      <c r="D43" s="200"/>
      <c r="E43" s="201"/>
      <c r="F43" s="200"/>
      <c r="G43" s="201"/>
      <c r="H43" s="200"/>
      <c r="I43" s="201"/>
      <c r="J43" s="200"/>
      <c r="K43" s="201"/>
      <c r="L43" s="200"/>
      <c r="M43" s="201"/>
      <c r="N43" s="200"/>
      <c r="O43" s="201"/>
      <c r="P43" s="200"/>
      <c r="Q43" s="200"/>
      <c r="R43" s="200"/>
      <c r="S43" s="200"/>
      <c r="T43" s="200"/>
      <c r="U43" s="200"/>
      <c r="V43" s="200"/>
      <c r="W43" s="200" t="s">
        <v>757</v>
      </c>
      <c r="X43" s="200" t="s">
        <v>758</v>
      </c>
      <c r="Y43" s="200"/>
      <c r="Z43" s="200"/>
      <c r="AA43" s="200"/>
      <c r="AB43" s="200"/>
      <c r="AC43" s="200"/>
      <c r="AD43" s="200"/>
      <c r="AE43" s="200"/>
      <c r="AF43" s="200"/>
      <c r="AG43" s="200"/>
      <c r="AH43" s="200"/>
      <c r="AI43" s="200"/>
      <c r="AJ43" s="200"/>
    </row>
    <row r="44" spans="1:36" ht="15.75" hidden="1" customHeight="1" x14ac:dyDescent="0.25">
      <c r="A44" s="200"/>
      <c r="B44" s="200"/>
      <c r="C44" s="201"/>
      <c r="D44" s="200"/>
      <c r="E44" s="201"/>
      <c r="F44" s="200"/>
      <c r="G44" s="201"/>
      <c r="H44" s="200"/>
      <c r="I44" s="201"/>
      <c r="J44" s="200"/>
      <c r="K44" s="201"/>
      <c r="L44" s="200"/>
      <c r="M44" s="201"/>
      <c r="N44" s="200"/>
      <c r="O44" s="201"/>
      <c r="P44" s="200"/>
      <c r="Q44" s="200"/>
      <c r="R44" s="200"/>
      <c r="S44" s="200"/>
      <c r="T44" s="200"/>
      <c r="U44" s="200"/>
      <c r="V44" s="200"/>
      <c r="W44" s="200" t="s">
        <v>759</v>
      </c>
      <c r="X44" s="200" t="s">
        <v>760</v>
      </c>
      <c r="Y44" s="200"/>
      <c r="Z44" s="200"/>
      <c r="AA44" s="200"/>
      <c r="AB44" s="200"/>
      <c r="AC44" s="200"/>
      <c r="AD44" s="200"/>
      <c r="AE44" s="200"/>
      <c r="AF44" s="200"/>
      <c r="AG44" s="200"/>
      <c r="AH44" s="200"/>
      <c r="AI44" s="200"/>
      <c r="AJ44" s="200"/>
    </row>
    <row r="45" spans="1:36" ht="15.75" hidden="1" customHeight="1" x14ac:dyDescent="0.25">
      <c r="A45" s="200"/>
      <c r="B45" s="200"/>
      <c r="C45" s="201"/>
      <c r="D45" s="200"/>
      <c r="E45" s="201"/>
      <c r="F45" s="200"/>
      <c r="G45" s="201"/>
      <c r="H45" s="200"/>
      <c r="I45" s="201"/>
      <c r="J45" s="200"/>
      <c r="K45" s="201"/>
      <c r="L45" s="200"/>
      <c r="M45" s="201"/>
      <c r="N45" s="200"/>
      <c r="O45" s="201"/>
      <c r="P45" s="200"/>
      <c r="Q45" s="200"/>
      <c r="R45" s="200"/>
      <c r="S45" s="200"/>
      <c r="T45" s="200"/>
      <c r="U45" s="200"/>
      <c r="V45" s="200"/>
      <c r="W45" s="200" t="s">
        <v>761</v>
      </c>
      <c r="X45" s="200" t="s">
        <v>762</v>
      </c>
      <c r="Y45" s="200"/>
      <c r="Z45" s="200"/>
      <c r="AA45" s="200"/>
      <c r="AB45" s="200"/>
      <c r="AC45" s="200"/>
      <c r="AD45" s="200"/>
      <c r="AE45" s="200"/>
      <c r="AF45" s="200"/>
      <c r="AG45" s="200"/>
      <c r="AH45" s="200"/>
      <c r="AI45" s="200"/>
      <c r="AJ45" s="200"/>
    </row>
    <row r="46" spans="1:36" ht="15.75" hidden="1" customHeight="1" x14ac:dyDescent="0.25">
      <c r="A46" s="200"/>
      <c r="B46" s="200"/>
      <c r="C46" s="201"/>
      <c r="D46" s="200"/>
      <c r="E46" s="201"/>
      <c r="F46" s="200"/>
      <c r="G46" s="201"/>
      <c r="H46" s="200"/>
      <c r="I46" s="201"/>
      <c r="J46" s="200"/>
      <c r="K46" s="201"/>
      <c r="L46" s="200"/>
      <c r="M46" s="201"/>
      <c r="N46" s="200"/>
      <c r="O46" s="201"/>
      <c r="P46" s="200"/>
      <c r="Q46" s="200"/>
      <c r="R46" s="200"/>
      <c r="S46" s="200"/>
      <c r="T46" s="200"/>
      <c r="U46" s="200"/>
      <c r="V46" s="200"/>
      <c r="W46" s="200" t="s">
        <v>763</v>
      </c>
      <c r="X46" s="200" t="s">
        <v>764</v>
      </c>
      <c r="Y46" s="200"/>
      <c r="Z46" s="200"/>
      <c r="AA46" s="200"/>
      <c r="AB46" s="200"/>
      <c r="AC46" s="200"/>
      <c r="AD46" s="200"/>
      <c r="AE46" s="200"/>
      <c r="AF46" s="200"/>
      <c r="AG46" s="200"/>
      <c r="AH46" s="200"/>
      <c r="AI46" s="200"/>
      <c r="AJ46" s="200"/>
    </row>
    <row r="47" spans="1:36" ht="15.75" hidden="1" customHeight="1" x14ac:dyDescent="0.25">
      <c r="A47" s="200"/>
      <c r="B47" s="200"/>
      <c r="C47" s="201"/>
      <c r="D47" s="200"/>
      <c r="E47" s="201"/>
      <c r="F47" s="200"/>
      <c r="G47" s="201"/>
      <c r="H47" s="200"/>
      <c r="I47" s="201"/>
      <c r="J47" s="200"/>
      <c r="K47" s="201"/>
      <c r="L47" s="200"/>
      <c r="M47" s="201"/>
      <c r="N47" s="200"/>
      <c r="O47" s="201"/>
      <c r="P47" s="200"/>
      <c r="Q47" s="200"/>
      <c r="R47" s="200"/>
      <c r="S47" s="200"/>
      <c r="T47" s="200"/>
      <c r="U47" s="200"/>
      <c r="V47" s="200"/>
      <c r="W47" s="200" t="s">
        <v>765</v>
      </c>
      <c r="X47" s="200" t="s">
        <v>766</v>
      </c>
      <c r="Y47" s="200"/>
      <c r="Z47" s="200"/>
      <c r="AA47" s="200"/>
      <c r="AB47" s="200"/>
      <c r="AC47" s="200"/>
      <c r="AD47" s="200"/>
      <c r="AE47" s="200"/>
      <c r="AF47" s="200"/>
      <c r="AG47" s="200"/>
      <c r="AH47" s="200"/>
      <c r="AI47" s="200"/>
      <c r="AJ47" s="200"/>
    </row>
    <row r="48" spans="1:36" ht="15.75" hidden="1" customHeight="1" x14ac:dyDescent="0.25">
      <c r="A48" s="200"/>
      <c r="B48" s="200"/>
      <c r="C48" s="201"/>
      <c r="D48" s="200"/>
      <c r="E48" s="201"/>
      <c r="F48" s="200"/>
      <c r="G48" s="201"/>
      <c r="H48" s="200"/>
      <c r="I48" s="201"/>
      <c r="J48" s="200"/>
      <c r="K48" s="201"/>
      <c r="L48" s="200"/>
      <c r="M48" s="201"/>
      <c r="N48" s="200"/>
      <c r="O48" s="201"/>
      <c r="P48" s="200"/>
      <c r="Q48" s="200"/>
      <c r="R48" s="200"/>
      <c r="S48" s="200"/>
      <c r="T48" s="200"/>
      <c r="U48" s="200"/>
      <c r="V48" s="200"/>
      <c r="W48" s="200" t="s">
        <v>767</v>
      </c>
      <c r="X48" s="200"/>
      <c r="Y48" s="200"/>
      <c r="Z48" s="200"/>
      <c r="AA48" s="200"/>
      <c r="AB48" s="200"/>
      <c r="AC48" s="200"/>
      <c r="AD48" s="200"/>
      <c r="AE48" s="200"/>
      <c r="AF48" s="200"/>
      <c r="AG48" s="200"/>
      <c r="AH48" s="200"/>
      <c r="AI48" s="200"/>
      <c r="AJ48" s="200"/>
    </row>
    <row r="49" spans="1:36" hidden="1" x14ac:dyDescent="0.25">
      <c r="A49" s="200"/>
      <c r="B49" s="200"/>
      <c r="C49" s="201"/>
      <c r="D49" s="200"/>
      <c r="E49" s="201"/>
      <c r="F49" s="200"/>
      <c r="G49" s="201"/>
      <c r="H49" s="200"/>
      <c r="I49" s="201"/>
      <c r="J49" s="200"/>
      <c r="K49" s="201"/>
      <c r="L49" s="200"/>
      <c r="M49" s="201"/>
      <c r="N49" s="200"/>
      <c r="O49" s="201"/>
      <c r="P49" s="200"/>
      <c r="Q49" s="200"/>
      <c r="R49" s="200"/>
      <c r="S49" s="200"/>
      <c r="T49" s="200"/>
      <c r="U49" s="200"/>
      <c r="V49" s="200"/>
      <c r="W49" s="200" t="s">
        <v>768</v>
      </c>
      <c r="X49" s="200"/>
      <c r="Y49" s="200"/>
      <c r="Z49" s="200"/>
      <c r="AA49" s="200"/>
      <c r="AB49" s="200"/>
      <c r="AC49" s="200"/>
      <c r="AD49" s="200"/>
      <c r="AE49" s="200"/>
      <c r="AF49" s="200"/>
      <c r="AG49" s="200"/>
      <c r="AH49" s="200"/>
      <c r="AI49" s="200"/>
      <c r="AJ49" s="200"/>
    </row>
    <row r="50" spans="1:36" hidden="1" x14ac:dyDescent="0.25">
      <c r="A50" s="200"/>
      <c r="B50" s="200"/>
      <c r="C50" s="201"/>
      <c r="D50" s="200"/>
      <c r="E50" s="201"/>
      <c r="F50" s="200"/>
      <c r="G50" s="201"/>
      <c r="H50" s="200"/>
      <c r="I50" s="201"/>
      <c r="J50" s="200"/>
      <c r="K50" s="201"/>
      <c r="L50" s="200"/>
      <c r="M50" s="201"/>
      <c r="N50" s="200"/>
      <c r="O50" s="201"/>
      <c r="P50" s="200"/>
      <c r="Q50" s="200"/>
      <c r="R50" s="200"/>
      <c r="S50" s="200"/>
      <c r="T50" s="200"/>
      <c r="U50" s="200"/>
      <c r="V50" s="200"/>
      <c r="W50" s="200" t="s">
        <v>769</v>
      </c>
      <c r="X50" s="200"/>
      <c r="Y50" s="200"/>
      <c r="Z50" s="200"/>
      <c r="AA50" s="200"/>
      <c r="AB50" s="200"/>
      <c r="AC50" s="200"/>
      <c r="AD50" s="200"/>
      <c r="AE50" s="200"/>
      <c r="AF50" s="200"/>
      <c r="AG50" s="200"/>
      <c r="AH50" s="200"/>
      <c r="AI50" s="200"/>
      <c r="AJ50" s="200"/>
    </row>
    <row r="51" spans="1:36" hidden="1" x14ac:dyDescent="0.25">
      <c r="A51" s="200"/>
      <c r="B51" s="200"/>
      <c r="C51" s="201"/>
      <c r="D51" s="200"/>
      <c r="E51" s="201"/>
      <c r="F51" s="200"/>
      <c r="G51" s="201"/>
      <c r="H51" s="200"/>
      <c r="I51" s="201"/>
      <c r="J51" s="200"/>
      <c r="K51" s="201"/>
      <c r="L51" s="200"/>
      <c r="M51" s="201"/>
      <c r="N51" s="200"/>
      <c r="O51" s="201"/>
      <c r="P51" s="200"/>
      <c r="Q51" s="200"/>
      <c r="R51" s="200"/>
      <c r="S51" s="200"/>
      <c r="T51" s="200"/>
      <c r="U51" s="200"/>
      <c r="V51" s="200"/>
      <c r="W51" s="200" t="s">
        <v>770</v>
      </c>
      <c r="X51" s="200"/>
      <c r="Y51" s="200"/>
      <c r="Z51" s="200"/>
      <c r="AA51" s="200"/>
      <c r="AB51" s="200"/>
      <c r="AC51" s="200"/>
      <c r="AD51" s="200"/>
      <c r="AE51" s="200"/>
      <c r="AF51" s="200"/>
      <c r="AG51" s="200"/>
      <c r="AH51" s="200"/>
      <c r="AI51" s="200"/>
      <c r="AJ51" s="200"/>
    </row>
    <row r="52" spans="1:36" hidden="1" x14ac:dyDescent="0.25">
      <c r="A52" s="200"/>
      <c r="B52" s="200"/>
      <c r="C52" s="201"/>
      <c r="D52" s="200"/>
      <c r="E52" s="201"/>
      <c r="F52" s="200"/>
      <c r="G52" s="201"/>
      <c r="H52" s="200"/>
      <c r="I52" s="201"/>
      <c r="J52" s="200"/>
      <c r="K52" s="201"/>
      <c r="L52" s="200"/>
      <c r="M52" s="201"/>
      <c r="N52" s="200"/>
      <c r="O52" s="201"/>
      <c r="P52" s="200"/>
      <c r="Q52" s="200"/>
      <c r="R52" s="200"/>
      <c r="S52" s="200"/>
      <c r="T52" s="200"/>
      <c r="U52" s="200"/>
      <c r="V52" s="200"/>
      <c r="W52" s="200" t="s">
        <v>771</v>
      </c>
      <c r="X52" s="200"/>
      <c r="Y52" s="200"/>
      <c r="Z52" s="200"/>
      <c r="AA52" s="200"/>
      <c r="AB52" s="200"/>
      <c r="AC52" s="200"/>
      <c r="AD52" s="200"/>
      <c r="AE52" s="200"/>
      <c r="AF52" s="200"/>
      <c r="AG52" s="200"/>
      <c r="AH52" s="200"/>
      <c r="AI52" s="200"/>
      <c r="AJ52" s="200"/>
    </row>
    <row r="53" spans="1:36" hidden="1" x14ac:dyDescent="0.25">
      <c r="A53" s="200"/>
      <c r="B53" s="200"/>
      <c r="C53" s="201"/>
      <c r="D53" s="200"/>
      <c r="E53" s="201"/>
      <c r="F53" s="200"/>
      <c r="G53" s="201"/>
      <c r="H53" s="200"/>
      <c r="I53" s="201"/>
      <c r="J53" s="200"/>
      <c r="K53" s="201"/>
      <c r="L53" s="200"/>
      <c r="M53" s="201"/>
      <c r="N53" s="200"/>
      <c r="O53" s="201"/>
      <c r="P53" s="200"/>
      <c r="Q53" s="200"/>
      <c r="R53" s="200"/>
      <c r="S53" s="200"/>
      <c r="T53" s="200"/>
      <c r="U53" s="200"/>
      <c r="V53" s="200"/>
      <c r="W53" s="200" t="s">
        <v>772</v>
      </c>
      <c r="X53" s="200"/>
      <c r="Y53" s="200"/>
      <c r="Z53" s="200"/>
      <c r="AA53" s="200"/>
      <c r="AB53" s="200"/>
      <c r="AC53" s="200"/>
      <c r="AD53" s="200"/>
      <c r="AE53" s="200"/>
      <c r="AF53" s="200"/>
      <c r="AG53" s="200"/>
      <c r="AH53" s="200"/>
      <c r="AI53" s="200"/>
      <c r="AJ53" s="200"/>
    </row>
    <row r="54" spans="1:36" hidden="1" x14ac:dyDescent="0.25">
      <c r="A54" s="200"/>
      <c r="B54" s="200"/>
      <c r="C54" s="201"/>
      <c r="D54" s="200"/>
      <c r="E54" s="201"/>
      <c r="F54" s="200"/>
      <c r="G54" s="201"/>
      <c r="H54" s="200"/>
      <c r="I54" s="201"/>
      <c r="J54" s="200"/>
      <c r="K54" s="201"/>
      <c r="L54" s="200"/>
      <c r="M54" s="201"/>
      <c r="N54" s="200"/>
      <c r="O54" s="201"/>
      <c r="P54" s="200"/>
      <c r="Q54" s="200"/>
      <c r="R54" s="200"/>
      <c r="S54" s="200"/>
      <c r="T54" s="200"/>
      <c r="U54" s="200"/>
      <c r="V54" s="200"/>
      <c r="W54" s="200" t="s">
        <v>773</v>
      </c>
      <c r="X54" s="200"/>
      <c r="Y54" s="200"/>
      <c r="Z54" s="200"/>
      <c r="AA54" s="200"/>
      <c r="AB54" s="200"/>
      <c r="AC54" s="200"/>
      <c r="AD54" s="200"/>
      <c r="AE54" s="200"/>
      <c r="AF54" s="200"/>
      <c r="AG54" s="200"/>
      <c r="AH54" s="200"/>
      <c r="AI54" s="200"/>
      <c r="AJ54" s="200"/>
    </row>
    <row r="55" spans="1:36" hidden="1" x14ac:dyDescent="0.25">
      <c r="A55" s="200"/>
      <c r="B55" s="200"/>
      <c r="C55" s="201"/>
      <c r="D55" s="200"/>
      <c r="E55" s="201"/>
      <c r="F55" s="200"/>
      <c r="G55" s="201"/>
      <c r="H55" s="200"/>
      <c r="I55" s="201"/>
      <c r="J55" s="200"/>
      <c r="K55" s="201"/>
      <c r="L55" s="200"/>
      <c r="M55" s="201"/>
      <c r="N55" s="200"/>
      <c r="O55" s="201"/>
      <c r="P55" s="200"/>
      <c r="Q55" s="200"/>
      <c r="R55" s="200"/>
      <c r="S55" s="200"/>
      <c r="T55" s="200"/>
      <c r="U55" s="200"/>
      <c r="V55" s="200"/>
      <c r="W55" s="200" t="s">
        <v>774</v>
      </c>
      <c r="X55" s="200"/>
      <c r="Y55" s="200"/>
      <c r="Z55" s="200"/>
      <c r="AA55" s="200"/>
      <c r="AB55" s="200"/>
      <c r="AC55" s="200"/>
      <c r="AD55" s="200"/>
      <c r="AE55" s="200"/>
      <c r="AF55" s="200"/>
      <c r="AG55" s="200"/>
      <c r="AH55" s="200"/>
      <c r="AI55" s="200"/>
      <c r="AJ55" s="200"/>
    </row>
    <row r="56" spans="1:36" hidden="1" x14ac:dyDescent="0.25">
      <c r="A56" s="200"/>
      <c r="B56" s="200"/>
      <c r="C56" s="201"/>
      <c r="D56" s="200"/>
      <c r="E56" s="201"/>
      <c r="F56" s="200"/>
      <c r="G56" s="201"/>
      <c r="H56" s="200"/>
      <c r="I56" s="201"/>
      <c r="J56" s="200"/>
      <c r="K56" s="201"/>
      <c r="L56" s="200"/>
      <c r="M56" s="201"/>
      <c r="N56" s="200"/>
      <c r="O56" s="201"/>
      <c r="P56" s="200"/>
      <c r="Q56" s="200"/>
      <c r="R56" s="200"/>
      <c r="S56" s="200"/>
      <c r="T56" s="200"/>
      <c r="U56" s="200"/>
      <c r="V56" s="200"/>
      <c r="W56" s="200" t="s">
        <v>775</v>
      </c>
      <c r="X56" s="200"/>
      <c r="Y56" s="200"/>
      <c r="Z56" s="200"/>
      <c r="AA56" s="200"/>
      <c r="AB56" s="200"/>
      <c r="AC56" s="200"/>
      <c r="AD56" s="200"/>
      <c r="AE56" s="200"/>
      <c r="AF56" s="200"/>
      <c r="AG56" s="200"/>
      <c r="AH56" s="200"/>
      <c r="AI56" s="200"/>
      <c r="AJ56" s="200"/>
    </row>
    <row r="57" spans="1:36" hidden="1" x14ac:dyDescent="0.25">
      <c r="A57" s="200"/>
      <c r="B57" s="200"/>
      <c r="C57" s="201"/>
      <c r="D57" s="200"/>
      <c r="E57" s="201"/>
      <c r="F57" s="200"/>
      <c r="G57" s="201"/>
      <c r="H57" s="200"/>
      <c r="I57" s="201"/>
      <c r="J57" s="200"/>
      <c r="K57" s="201"/>
      <c r="L57" s="200"/>
      <c r="M57" s="201"/>
      <c r="N57" s="200"/>
      <c r="O57" s="201"/>
      <c r="P57" s="200"/>
      <c r="Q57" s="200"/>
      <c r="R57" s="200"/>
      <c r="S57" s="200"/>
      <c r="T57" s="200"/>
      <c r="U57" s="200"/>
      <c r="V57" s="200"/>
      <c r="W57" s="200" t="s">
        <v>776</v>
      </c>
      <c r="X57" s="200"/>
      <c r="Y57" s="200"/>
      <c r="Z57" s="200"/>
      <c r="AA57" s="200"/>
      <c r="AB57" s="200"/>
      <c r="AC57" s="200"/>
      <c r="AD57" s="200"/>
      <c r="AE57" s="200"/>
      <c r="AF57" s="200"/>
      <c r="AG57" s="200"/>
      <c r="AH57" s="200"/>
      <c r="AI57" s="200"/>
      <c r="AJ57" s="200"/>
    </row>
    <row r="58" spans="1:36" hidden="1" x14ac:dyDescent="0.25">
      <c r="A58" s="200"/>
      <c r="B58" s="200"/>
      <c r="C58" s="201"/>
      <c r="D58" s="200"/>
      <c r="E58" s="201"/>
      <c r="F58" s="200"/>
      <c r="G58" s="201"/>
      <c r="H58" s="200"/>
      <c r="I58" s="201"/>
      <c r="J58" s="200"/>
      <c r="K58" s="201"/>
      <c r="L58" s="200"/>
      <c r="M58" s="201"/>
      <c r="N58" s="200"/>
      <c r="O58" s="201"/>
      <c r="P58" s="200"/>
      <c r="Q58" s="200"/>
      <c r="R58" s="200"/>
      <c r="S58" s="200"/>
      <c r="T58" s="200"/>
      <c r="U58" s="200"/>
      <c r="V58" s="200"/>
      <c r="W58" s="200" t="s">
        <v>777</v>
      </c>
      <c r="X58" s="200"/>
      <c r="Y58" s="200"/>
      <c r="Z58" s="200"/>
      <c r="AA58" s="200"/>
      <c r="AB58" s="200"/>
      <c r="AC58" s="200"/>
      <c r="AD58" s="200"/>
      <c r="AE58" s="200"/>
      <c r="AF58" s="200"/>
      <c r="AG58" s="200"/>
      <c r="AH58" s="200"/>
      <c r="AI58" s="200"/>
      <c r="AJ58" s="200"/>
    </row>
    <row r="59" spans="1:36" hidden="1" x14ac:dyDescent="0.25">
      <c r="A59" s="200"/>
      <c r="B59" s="200"/>
      <c r="C59" s="201"/>
      <c r="D59" s="200"/>
      <c r="E59" s="201"/>
      <c r="F59" s="200"/>
      <c r="G59" s="201"/>
      <c r="H59" s="200"/>
      <c r="I59" s="201"/>
      <c r="J59" s="200"/>
      <c r="K59" s="201"/>
      <c r="L59" s="200"/>
      <c r="M59" s="201"/>
      <c r="N59" s="200"/>
      <c r="O59" s="201"/>
      <c r="P59" s="200"/>
      <c r="Q59" s="200"/>
      <c r="R59" s="200"/>
      <c r="S59" s="200"/>
      <c r="T59" s="200"/>
      <c r="U59" s="200"/>
      <c r="V59" s="200"/>
      <c r="W59" s="200" t="s">
        <v>778</v>
      </c>
      <c r="X59" s="200"/>
      <c r="Y59" s="200"/>
      <c r="Z59" s="200"/>
      <c r="AA59" s="200"/>
      <c r="AB59" s="200"/>
      <c r="AC59" s="200"/>
      <c r="AD59" s="200"/>
      <c r="AE59" s="200"/>
      <c r="AF59" s="200"/>
      <c r="AG59" s="200"/>
      <c r="AH59" s="200"/>
      <c r="AI59" s="200"/>
      <c r="AJ59" s="200"/>
    </row>
    <row r="60" spans="1:36" hidden="1" x14ac:dyDescent="0.25">
      <c r="A60" s="200"/>
      <c r="B60" s="200"/>
      <c r="C60" s="201"/>
      <c r="D60" s="200"/>
      <c r="E60" s="201"/>
      <c r="F60" s="200"/>
      <c r="G60" s="201"/>
      <c r="H60" s="200"/>
      <c r="I60" s="201"/>
      <c r="J60" s="200"/>
      <c r="K60" s="201"/>
      <c r="L60" s="200"/>
      <c r="M60" s="201"/>
      <c r="N60" s="200"/>
      <c r="O60" s="201"/>
      <c r="P60" s="200"/>
      <c r="Q60" s="200"/>
      <c r="R60" s="200"/>
      <c r="S60" s="200"/>
      <c r="T60" s="200"/>
      <c r="U60" s="200"/>
      <c r="V60" s="200"/>
      <c r="W60" s="200" t="s">
        <v>779</v>
      </c>
      <c r="X60" s="200"/>
      <c r="Y60" s="200"/>
      <c r="Z60" s="200"/>
      <c r="AA60" s="200"/>
      <c r="AB60" s="200"/>
      <c r="AC60" s="200"/>
      <c r="AD60" s="200"/>
      <c r="AE60" s="200"/>
      <c r="AF60" s="200"/>
      <c r="AG60" s="200"/>
      <c r="AH60" s="200"/>
      <c r="AI60" s="200"/>
      <c r="AJ60" s="200"/>
    </row>
    <row r="61" spans="1:36" hidden="1" x14ac:dyDescent="0.25">
      <c r="A61" s="200"/>
      <c r="B61" s="200"/>
      <c r="C61" s="201"/>
      <c r="D61" s="200"/>
      <c r="E61" s="201"/>
      <c r="F61" s="200"/>
      <c r="G61" s="201"/>
      <c r="H61" s="200"/>
      <c r="I61" s="201"/>
      <c r="J61" s="200"/>
      <c r="K61" s="201"/>
      <c r="L61" s="200"/>
      <c r="M61" s="201"/>
      <c r="N61" s="200"/>
      <c r="O61" s="201"/>
      <c r="P61" s="200"/>
      <c r="Q61" s="200"/>
      <c r="R61" s="200"/>
      <c r="S61" s="200"/>
      <c r="T61" s="200"/>
      <c r="U61" s="200"/>
      <c r="V61" s="200"/>
      <c r="W61" s="200" t="s">
        <v>780</v>
      </c>
      <c r="X61" s="200"/>
      <c r="Y61" s="200"/>
      <c r="Z61" s="200"/>
      <c r="AA61" s="200"/>
      <c r="AB61" s="200"/>
      <c r="AC61" s="200"/>
      <c r="AD61" s="200"/>
      <c r="AE61" s="200"/>
      <c r="AF61" s="200"/>
      <c r="AG61" s="200"/>
      <c r="AH61" s="200"/>
      <c r="AI61" s="200"/>
      <c r="AJ61" s="200"/>
    </row>
    <row r="62" spans="1:36" hidden="1" x14ac:dyDescent="0.25">
      <c r="A62" s="200"/>
      <c r="B62" s="200"/>
      <c r="C62" s="201"/>
      <c r="D62" s="200"/>
      <c r="E62" s="201"/>
      <c r="F62" s="200"/>
      <c r="G62" s="201"/>
      <c r="H62" s="200"/>
      <c r="I62" s="201"/>
      <c r="J62" s="200"/>
      <c r="K62" s="201"/>
      <c r="L62" s="200"/>
      <c r="M62" s="201"/>
      <c r="N62" s="200"/>
      <c r="O62" s="201"/>
      <c r="P62" s="200"/>
      <c r="Q62" s="200"/>
      <c r="R62" s="200"/>
      <c r="S62" s="200"/>
      <c r="T62" s="200"/>
      <c r="U62" s="200"/>
      <c r="V62" s="200"/>
      <c r="W62" s="200" t="s">
        <v>781</v>
      </c>
      <c r="X62" s="200"/>
      <c r="Y62" s="200"/>
      <c r="Z62" s="200"/>
      <c r="AA62" s="200"/>
      <c r="AB62" s="200"/>
      <c r="AC62" s="200"/>
      <c r="AD62" s="200"/>
      <c r="AE62" s="200"/>
      <c r="AF62" s="200"/>
      <c r="AG62" s="200"/>
      <c r="AH62" s="200"/>
      <c r="AI62" s="200"/>
      <c r="AJ62" s="200"/>
    </row>
    <row r="63" spans="1:36" hidden="1" x14ac:dyDescent="0.25">
      <c r="A63" s="200"/>
      <c r="B63" s="200"/>
      <c r="C63" s="201"/>
      <c r="D63" s="200"/>
      <c r="E63" s="201"/>
      <c r="F63" s="200"/>
      <c r="G63" s="201"/>
      <c r="H63" s="200"/>
      <c r="I63" s="201"/>
      <c r="J63" s="200"/>
      <c r="K63" s="201"/>
      <c r="L63" s="200"/>
      <c r="M63" s="201"/>
      <c r="N63" s="200"/>
      <c r="O63" s="201"/>
      <c r="P63" s="200"/>
      <c r="Q63" s="200"/>
      <c r="R63" s="200"/>
      <c r="S63" s="200"/>
      <c r="T63" s="200"/>
      <c r="U63" s="200"/>
      <c r="V63" s="200"/>
      <c r="W63" s="200" t="s">
        <v>782</v>
      </c>
      <c r="X63" s="200"/>
      <c r="Y63" s="200"/>
      <c r="Z63" s="200"/>
      <c r="AA63" s="200"/>
      <c r="AB63" s="200"/>
      <c r="AC63" s="200"/>
      <c r="AD63" s="200"/>
      <c r="AE63" s="200"/>
      <c r="AF63" s="200"/>
      <c r="AG63" s="200"/>
      <c r="AH63" s="200"/>
      <c r="AI63" s="200"/>
      <c r="AJ63" s="200"/>
    </row>
    <row r="64" spans="1:36" hidden="1" x14ac:dyDescent="0.25">
      <c r="A64" s="200"/>
      <c r="B64" s="200"/>
      <c r="C64" s="201"/>
      <c r="D64" s="200"/>
      <c r="E64" s="201"/>
      <c r="F64" s="200"/>
      <c r="G64" s="201"/>
      <c r="H64" s="200"/>
      <c r="I64" s="201"/>
      <c r="J64" s="200"/>
      <c r="K64" s="201"/>
      <c r="L64" s="200"/>
      <c r="M64" s="201"/>
      <c r="N64" s="200"/>
      <c r="O64" s="201"/>
      <c r="P64" s="200"/>
      <c r="Q64" s="200"/>
      <c r="R64" s="200"/>
      <c r="S64" s="200"/>
      <c r="T64" s="200"/>
      <c r="U64" s="200"/>
      <c r="V64" s="200"/>
      <c r="W64" s="200" t="s">
        <v>783</v>
      </c>
      <c r="X64" s="200"/>
      <c r="Y64" s="200"/>
      <c r="Z64" s="200"/>
      <c r="AA64" s="200"/>
      <c r="AB64" s="200"/>
      <c r="AC64" s="200"/>
      <c r="AD64" s="200"/>
      <c r="AE64" s="200"/>
      <c r="AF64" s="200"/>
      <c r="AG64" s="200"/>
      <c r="AH64" s="200"/>
      <c r="AI64" s="200"/>
      <c r="AJ64" s="200"/>
    </row>
    <row r="65" spans="1:36" hidden="1" x14ac:dyDescent="0.25">
      <c r="A65" s="200"/>
      <c r="B65" s="200"/>
      <c r="C65" s="201"/>
      <c r="D65" s="200"/>
      <c r="E65" s="201"/>
      <c r="F65" s="200"/>
      <c r="G65" s="201"/>
      <c r="H65" s="200"/>
      <c r="I65" s="201"/>
      <c r="J65" s="200"/>
      <c r="K65" s="201"/>
      <c r="L65" s="200"/>
      <c r="M65" s="201"/>
      <c r="N65" s="200"/>
      <c r="O65" s="201"/>
      <c r="P65" s="200"/>
      <c r="Q65" s="200"/>
      <c r="R65" s="200"/>
      <c r="S65" s="200"/>
      <c r="T65" s="200"/>
      <c r="U65" s="200"/>
      <c r="V65" s="200"/>
      <c r="W65" s="200" t="s">
        <v>784</v>
      </c>
      <c r="X65" s="200"/>
      <c r="Y65" s="200"/>
      <c r="Z65" s="200"/>
      <c r="AA65" s="200"/>
      <c r="AB65" s="200"/>
      <c r="AC65" s="200"/>
      <c r="AD65" s="200"/>
      <c r="AE65" s="200"/>
      <c r="AF65" s="200"/>
      <c r="AG65" s="200"/>
      <c r="AH65" s="200"/>
      <c r="AI65" s="200"/>
      <c r="AJ65" s="200"/>
    </row>
    <row r="66" spans="1:36" hidden="1" x14ac:dyDescent="0.25">
      <c r="A66" s="200"/>
      <c r="B66" s="200"/>
      <c r="C66" s="201"/>
      <c r="D66" s="200"/>
      <c r="E66" s="201"/>
      <c r="F66" s="200"/>
      <c r="G66" s="201"/>
      <c r="H66" s="200"/>
      <c r="I66" s="201"/>
      <c r="J66" s="200"/>
      <c r="K66" s="201"/>
      <c r="L66" s="200"/>
      <c r="M66" s="201"/>
      <c r="N66" s="200"/>
      <c r="O66" s="201"/>
      <c r="P66" s="200"/>
      <c r="Q66" s="200"/>
      <c r="R66" s="200"/>
      <c r="S66" s="200"/>
      <c r="T66" s="200"/>
      <c r="U66" s="200"/>
      <c r="V66" s="200"/>
      <c r="W66" s="200" t="s">
        <v>785</v>
      </c>
      <c r="X66" s="200"/>
      <c r="Y66" s="200"/>
      <c r="Z66" s="200"/>
      <c r="AA66" s="200"/>
      <c r="AB66" s="200"/>
      <c r="AC66" s="200"/>
      <c r="AD66" s="200"/>
      <c r="AE66" s="200"/>
      <c r="AF66" s="200"/>
      <c r="AG66" s="200"/>
      <c r="AH66" s="200"/>
      <c r="AI66" s="200"/>
      <c r="AJ66" s="200"/>
    </row>
    <row r="67" spans="1:36" hidden="1" x14ac:dyDescent="0.25">
      <c r="A67" s="200"/>
      <c r="B67" s="200"/>
      <c r="C67" s="201"/>
      <c r="D67" s="200"/>
      <c r="E67" s="201"/>
      <c r="F67" s="200"/>
      <c r="G67" s="201"/>
      <c r="H67" s="200"/>
      <c r="I67" s="201"/>
      <c r="J67" s="200"/>
      <c r="K67" s="201"/>
      <c r="L67" s="200"/>
      <c r="M67" s="201"/>
      <c r="N67" s="200"/>
      <c r="O67" s="201"/>
      <c r="P67" s="200"/>
      <c r="Q67" s="200"/>
      <c r="R67" s="200"/>
      <c r="S67" s="200"/>
      <c r="T67" s="200"/>
      <c r="U67" s="200"/>
      <c r="V67" s="200"/>
      <c r="W67" s="200" t="s">
        <v>786</v>
      </c>
      <c r="X67" s="200"/>
      <c r="Y67" s="200"/>
      <c r="Z67" s="200"/>
      <c r="AA67" s="200"/>
      <c r="AB67" s="200"/>
      <c r="AC67" s="200"/>
      <c r="AD67" s="200"/>
      <c r="AE67" s="200"/>
      <c r="AF67" s="200"/>
      <c r="AG67" s="200"/>
      <c r="AH67" s="200"/>
      <c r="AI67" s="200"/>
      <c r="AJ67" s="200"/>
    </row>
    <row r="68" spans="1:36" hidden="1" x14ac:dyDescent="0.25">
      <c r="A68" s="200"/>
      <c r="B68" s="200"/>
      <c r="C68" s="201"/>
      <c r="D68" s="200"/>
      <c r="E68" s="201"/>
      <c r="F68" s="200"/>
      <c r="G68" s="201"/>
      <c r="H68" s="200"/>
      <c r="I68" s="201"/>
      <c r="J68" s="200"/>
      <c r="K68" s="201"/>
      <c r="L68" s="200"/>
      <c r="M68" s="201"/>
      <c r="N68" s="200"/>
      <c r="O68" s="201"/>
      <c r="P68" s="200"/>
      <c r="Q68" s="200"/>
      <c r="R68" s="200"/>
      <c r="S68" s="200"/>
      <c r="T68" s="200"/>
      <c r="U68" s="200"/>
      <c r="V68" s="200"/>
      <c r="W68" s="200" t="s">
        <v>787</v>
      </c>
      <c r="X68" s="200"/>
      <c r="Y68" s="200"/>
      <c r="Z68" s="200"/>
      <c r="AA68" s="200"/>
      <c r="AB68" s="200"/>
      <c r="AC68" s="200"/>
      <c r="AD68" s="200"/>
      <c r="AE68" s="200"/>
      <c r="AF68" s="200"/>
      <c r="AG68" s="200"/>
      <c r="AH68" s="200"/>
      <c r="AI68" s="200"/>
      <c r="AJ68" s="200"/>
    </row>
    <row r="69" spans="1:36" hidden="1" x14ac:dyDescent="0.25">
      <c r="A69" s="200"/>
      <c r="B69" s="200"/>
      <c r="C69" s="201"/>
      <c r="D69" s="200"/>
      <c r="E69" s="201"/>
      <c r="F69" s="200"/>
      <c r="G69" s="201"/>
      <c r="H69" s="200"/>
      <c r="I69" s="201"/>
      <c r="J69" s="200"/>
      <c r="K69" s="201"/>
      <c r="L69" s="200"/>
      <c r="M69" s="201"/>
      <c r="N69" s="200"/>
      <c r="O69" s="201"/>
      <c r="P69" s="200"/>
      <c r="Q69" s="200"/>
      <c r="R69" s="200"/>
      <c r="S69" s="200"/>
      <c r="T69" s="200"/>
      <c r="U69" s="200"/>
      <c r="V69" s="200"/>
      <c r="W69" s="200" t="s">
        <v>788</v>
      </c>
      <c r="X69" s="200"/>
      <c r="Y69" s="200"/>
      <c r="Z69" s="200"/>
      <c r="AA69" s="200"/>
      <c r="AB69" s="200"/>
      <c r="AC69" s="200"/>
      <c r="AD69" s="200"/>
      <c r="AE69" s="200"/>
      <c r="AF69" s="200"/>
      <c r="AG69" s="200"/>
      <c r="AH69" s="200"/>
      <c r="AI69" s="200"/>
      <c r="AJ69" s="200"/>
    </row>
    <row r="70" spans="1:36" hidden="1" x14ac:dyDescent="0.25">
      <c r="A70" s="200"/>
      <c r="B70" s="200"/>
      <c r="C70" s="201"/>
      <c r="D70" s="200"/>
      <c r="E70" s="201"/>
      <c r="F70" s="200"/>
      <c r="G70" s="201"/>
      <c r="H70" s="200"/>
      <c r="I70" s="201"/>
      <c r="J70" s="200"/>
      <c r="K70" s="201"/>
      <c r="L70" s="200"/>
      <c r="M70" s="201"/>
      <c r="N70" s="200"/>
      <c r="O70" s="201"/>
      <c r="P70" s="200"/>
      <c r="Q70" s="200"/>
      <c r="R70" s="200"/>
      <c r="S70" s="200"/>
      <c r="T70" s="200"/>
      <c r="U70" s="200"/>
      <c r="V70" s="200"/>
      <c r="W70" s="200" t="s">
        <v>789</v>
      </c>
      <c r="X70" s="200"/>
      <c r="Y70" s="200"/>
      <c r="Z70" s="200"/>
      <c r="AA70" s="200"/>
      <c r="AB70" s="200"/>
      <c r="AC70" s="200"/>
      <c r="AD70" s="200"/>
      <c r="AE70" s="200"/>
      <c r="AF70" s="200"/>
      <c r="AG70" s="200"/>
      <c r="AH70" s="200"/>
      <c r="AI70" s="200"/>
      <c r="AJ70" s="200"/>
    </row>
    <row r="71" spans="1:36" hidden="1" x14ac:dyDescent="0.25">
      <c r="A71" s="200"/>
      <c r="B71" s="200"/>
      <c r="C71" s="201"/>
      <c r="D71" s="200"/>
      <c r="E71" s="201"/>
      <c r="F71" s="200"/>
      <c r="G71" s="201"/>
      <c r="H71" s="200"/>
      <c r="I71" s="201"/>
      <c r="J71" s="200"/>
      <c r="K71" s="201"/>
      <c r="L71" s="200"/>
      <c r="M71" s="201"/>
      <c r="N71" s="200"/>
      <c r="O71" s="201"/>
      <c r="P71" s="200"/>
      <c r="Q71" s="200"/>
      <c r="R71" s="200"/>
      <c r="S71" s="200"/>
      <c r="T71" s="200"/>
      <c r="U71" s="200"/>
      <c r="V71" s="200"/>
      <c r="W71" s="200" t="s">
        <v>790</v>
      </c>
      <c r="X71" s="200"/>
      <c r="Y71" s="200"/>
      <c r="Z71" s="200"/>
      <c r="AA71" s="200"/>
      <c r="AB71" s="200"/>
      <c r="AC71" s="200"/>
      <c r="AD71" s="200"/>
      <c r="AE71" s="200"/>
      <c r="AF71" s="200"/>
      <c r="AG71" s="200"/>
      <c r="AH71" s="200"/>
      <c r="AI71" s="200"/>
      <c r="AJ71" s="200"/>
    </row>
    <row r="72" spans="1:36" hidden="1" x14ac:dyDescent="0.25">
      <c r="A72" s="200"/>
      <c r="B72" s="200"/>
      <c r="C72" s="201"/>
      <c r="D72" s="200"/>
      <c r="E72" s="201"/>
      <c r="F72" s="200"/>
      <c r="G72" s="201"/>
      <c r="H72" s="200"/>
      <c r="I72" s="201"/>
      <c r="J72" s="200"/>
      <c r="K72" s="201"/>
      <c r="L72" s="200"/>
      <c r="M72" s="201"/>
      <c r="N72" s="200"/>
      <c r="O72" s="201"/>
      <c r="P72" s="200"/>
      <c r="Q72" s="200"/>
      <c r="R72" s="200"/>
      <c r="S72" s="200"/>
      <c r="T72" s="200"/>
      <c r="U72" s="200"/>
      <c r="V72" s="200"/>
      <c r="W72" s="200" t="s">
        <v>791</v>
      </c>
      <c r="X72" s="200"/>
      <c r="Y72" s="200"/>
      <c r="Z72" s="200"/>
      <c r="AA72" s="200"/>
      <c r="AB72" s="200"/>
      <c r="AC72" s="200"/>
      <c r="AD72" s="200"/>
      <c r="AE72" s="200"/>
      <c r="AF72" s="200"/>
      <c r="AG72" s="200"/>
      <c r="AH72" s="200"/>
      <c r="AI72" s="200"/>
      <c r="AJ72" s="200"/>
    </row>
    <row r="73" spans="1:36" hidden="1" x14ac:dyDescent="0.25">
      <c r="A73" s="200"/>
      <c r="B73" s="200"/>
      <c r="C73" s="201"/>
      <c r="D73" s="200"/>
      <c r="E73" s="201"/>
      <c r="F73" s="200"/>
      <c r="G73" s="201"/>
      <c r="H73" s="200"/>
      <c r="I73" s="201"/>
      <c r="J73" s="200"/>
      <c r="K73" s="201"/>
      <c r="L73" s="200"/>
      <c r="M73" s="201"/>
      <c r="N73" s="200"/>
      <c r="O73" s="201"/>
      <c r="P73" s="200"/>
      <c r="Q73" s="200"/>
      <c r="R73" s="200"/>
      <c r="S73" s="200"/>
      <c r="T73" s="200"/>
      <c r="U73" s="200"/>
      <c r="V73" s="200"/>
      <c r="W73" s="200" t="s">
        <v>792</v>
      </c>
      <c r="X73" s="200"/>
      <c r="Y73" s="200"/>
      <c r="Z73" s="200"/>
      <c r="AA73" s="200"/>
      <c r="AB73" s="200"/>
      <c r="AC73" s="200"/>
      <c r="AD73" s="200"/>
      <c r="AE73" s="200"/>
      <c r="AF73" s="200"/>
      <c r="AG73" s="200"/>
      <c r="AH73" s="200"/>
      <c r="AI73" s="200"/>
      <c r="AJ73" s="200"/>
    </row>
    <row r="74" spans="1:36" hidden="1" x14ac:dyDescent="0.25">
      <c r="A74" s="200"/>
      <c r="B74" s="200"/>
      <c r="C74" s="201"/>
      <c r="D74" s="200"/>
      <c r="E74" s="201"/>
      <c r="F74" s="200"/>
      <c r="G74" s="201"/>
      <c r="H74" s="200"/>
      <c r="I74" s="201"/>
      <c r="J74" s="200"/>
      <c r="K74" s="201"/>
      <c r="L74" s="200"/>
      <c r="M74" s="201"/>
      <c r="N74" s="200"/>
      <c r="O74" s="201"/>
      <c r="P74" s="200"/>
      <c r="Q74" s="200"/>
      <c r="R74" s="200"/>
      <c r="S74" s="200"/>
      <c r="T74" s="200"/>
      <c r="U74" s="200"/>
      <c r="V74" s="200"/>
      <c r="W74" s="200" t="s">
        <v>793</v>
      </c>
      <c r="X74" s="200"/>
      <c r="Y74" s="200"/>
      <c r="Z74" s="200"/>
      <c r="AA74" s="200"/>
      <c r="AB74" s="200"/>
      <c r="AC74" s="200"/>
      <c r="AD74" s="200"/>
      <c r="AE74" s="200"/>
      <c r="AF74" s="200"/>
      <c r="AG74" s="200"/>
      <c r="AH74" s="200"/>
      <c r="AI74" s="200"/>
      <c r="AJ74" s="200"/>
    </row>
    <row r="75" spans="1:36" hidden="1" x14ac:dyDescent="0.25">
      <c r="A75" s="200"/>
      <c r="B75" s="200"/>
      <c r="C75" s="201"/>
      <c r="D75" s="200"/>
      <c r="E75" s="201"/>
      <c r="F75" s="200"/>
      <c r="G75" s="201"/>
      <c r="H75" s="200"/>
      <c r="I75" s="201"/>
      <c r="J75" s="200"/>
      <c r="K75" s="201"/>
      <c r="L75" s="200"/>
      <c r="M75" s="201"/>
      <c r="N75" s="200"/>
      <c r="O75" s="201"/>
      <c r="P75" s="200"/>
      <c r="Q75" s="200"/>
      <c r="R75" s="200"/>
      <c r="S75" s="200"/>
      <c r="T75" s="200"/>
      <c r="U75" s="200"/>
      <c r="V75" s="200"/>
      <c r="W75" s="200" t="s">
        <v>794</v>
      </c>
      <c r="X75" s="200"/>
      <c r="Y75" s="200"/>
      <c r="Z75" s="200"/>
      <c r="AA75" s="200"/>
      <c r="AB75" s="200"/>
      <c r="AC75" s="200"/>
      <c r="AD75" s="200"/>
      <c r="AE75" s="200"/>
      <c r="AF75" s="200"/>
      <c r="AG75" s="200"/>
      <c r="AH75" s="200"/>
      <c r="AI75" s="200"/>
      <c r="AJ75" s="200"/>
    </row>
    <row r="76" spans="1:36" hidden="1" x14ac:dyDescent="0.25">
      <c r="A76" s="200"/>
      <c r="B76" s="200"/>
      <c r="C76" s="201"/>
      <c r="D76" s="200"/>
      <c r="E76" s="201"/>
      <c r="F76" s="200"/>
      <c r="G76" s="201"/>
      <c r="H76" s="200"/>
      <c r="I76" s="201"/>
      <c r="J76" s="200"/>
      <c r="K76" s="201"/>
      <c r="L76" s="200"/>
      <c r="M76" s="201"/>
      <c r="N76" s="200"/>
      <c r="O76" s="201"/>
      <c r="P76" s="200"/>
      <c r="Q76" s="200"/>
      <c r="R76" s="200"/>
      <c r="S76" s="200"/>
      <c r="T76" s="200"/>
      <c r="U76" s="200"/>
      <c r="V76" s="200"/>
      <c r="W76" s="200" t="s">
        <v>795</v>
      </c>
      <c r="X76" s="200"/>
      <c r="Y76" s="200"/>
      <c r="Z76" s="200"/>
      <c r="AA76" s="200"/>
      <c r="AB76" s="200"/>
      <c r="AC76" s="200"/>
      <c r="AD76" s="200"/>
      <c r="AE76" s="200"/>
      <c r="AF76" s="200"/>
      <c r="AG76" s="200"/>
      <c r="AH76" s="200"/>
      <c r="AI76" s="200"/>
      <c r="AJ76" s="200"/>
    </row>
    <row r="77" spans="1:36" hidden="1" x14ac:dyDescent="0.25">
      <c r="A77" s="200"/>
      <c r="B77" s="200"/>
      <c r="C77" s="201"/>
      <c r="D77" s="200"/>
      <c r="E77" s="201"/>
      <c r="F77" s="200"/>
      <c r="G77" s="201"/>
      <c r="H77" s="200"/>
      <c r="I77" s="201"/>
      <c r="J77" s="200"/>
      <c r="K77" s="201"/>
      <c r="L77" s="200"/>
      <c r="M77" s="201"/>
      <c r="N77" s="200"/>
      <c r="O77" s="201"/>
      <c r="P77" s="200"/>
      <c r="Q77" s="200"/>
      <c r="R77" s="200"/>
      <c r="S77" s="200"/>
      <c r="T77" s="200"/>
      <c r="U77" s="200"/>
      <c r="V77" s="200"/>
      <c r="W77" s="200" t="s">
        <v>796</v>
      </c>
      <c r="X77" s="200"/>
      <c r="Y77" s="200"/>
      <c r="Z77" s="200"/>
      <c r="AA77" s="200"/>
      <c r="AB77" s="200"/>
      <c r="AC77" s="200"/>
      <c r="AD77" s="200"/>
      <c r="AE77" s="200"/>
      <c r="AF77" s="200"/>
      <c r="AG77" s="200"/>
      <c r="AH77" s="200"/>
      <c r="AI77" s="200"/>
      <c r="AJ77" s="200"/>
    </row>
    <row r="78" spans="1:36" hidden="1" x14ac:dyDescent="0.25">
      <c r="A78" s="200"/>
      <c r="B78" s="200"/>
      <c r="C78" s="201"/>
      <c r="D78" s="200"/>
      <c r="E78" s="201"/>
      <c r="F78" s="200"/>
      <c r="G78" s="201"/>
      <c r="H78" s="200"/>
      <c r="I78" s="201"/>
      <c r="J78" s="200"/>
      <c r="K78" s="201"/>
      <c r="L78" s="200"/>
      <c r="M78" s="201"/>
      <c r="N78" s="200"/>
      <c r="O78" s="201"/>
      <c r="P78" s="200"/>
      <c r="Q78" s="200"/>
      <c r="R78" s="200"/>
      <c r="S78" s="200"/>
      <c r="T78" s="200"/>
      <c r="U78" s="200"/>
      <c r="V78" s="200"/>
      <c r="W78" s="200" t="s">
        <v>797</v>
      </c>
      <c r="X78" s="200"/>
      <c r="Y78" s="200"/>
      <c r="Z78" s="200"/>
      <c r="AA78" s="200"/>
      <c r="AB78" s="200"/>
      <c r="AC78" s="200"/>
      <c r="AD78" s="200"/>
      <c r="AE78" s="200"/>
      <c r="AF78" s="200"/>
      <c r="AG78" s="200"/>
      <c r="AH78" s="200"/>
      <c r="AI78" s="200"/>
      <c r="AJ78" s="200"/>
    </row>
    <row r="79" spans="1:36" hidden="1" x14ac:dyDescent="0.25">
      <c r="A79" s="200"/>
      <c r="B79" s="200"/>
      <c r="C79" s="201"/>
      <c r="D79" s="200"/>
      <c r="E79" s="201"/>
      <c r="F79" s="200"/>
      <c r="G79" s="201"/>
      <c r="H79" s="200"/>
      <c r="I79" s="201"/>
      <c r="J79" s="200"/>
      <c r="K79" s="201"/>
      <c r="L79" s="200"/>
      <c r="M79" s="201"/>
      <c r="N79" s="200"/>
      <c r="O79" s="201"/>
      <c r="P79" s="200"/>
      <c r="Q79" s="200"/>
      <c r="R79" s="200"/>
      <c r="S79" s="200"/>
      <c r="T79" s="200"/>
      <c r="U79" s="200"/>
      <c r="V79" s="200"/>
      <c r="W79" s="200" t="s">
        <v>798</v>
      </c>
      <c r="X79" s="200"/>
      <c r="Y79" s="200"/>
      <c r="Z79" s="200"/>
      <c r="AA79" s="200"/>
      <c r="AB79" s="200"/>
      <c r="AC79" s="200"/>
      <c r="AD79" s="200"/>
      <c r="AE79" s="200"/>
      <c r="AF79" s="200"/>
      <c r="AG79" s="200"/>
      <c r="AH79" s="200"/>
      <c r="AI79" s="200"/>
      <c r="AJ79" s="200"/>
    </row>
    <row r="80" spans="1:36" hidden="1" x14ac:dyDescent="0.25">
      <c r="A80" s="200"/>
      <c r="B80" s="200"/>
      <c r="C80" s="201"/>
      <c r="D80" s="200"/>
      <c r="E80" s="201"/>
      <c r="F80" s="200"/>
      <c r="G80" s="201"/>
      <c r="H80" s="200"/>
      <c r="I80" s="201"/>
      <c r="J80" s="200"/>
      <c r="K80" s="201"/>
      <c r="L80" s="200"/>
      <c r="M80" s="201"/>
      <c r="N80" s="200"/>
      <c r="O80" s="201"/>
      <c r="P80" s="200"/>
      <c r="Q80" s="200"/>
      <c r="R80" s="200"/>
      <c r="S80" s="200"/>
      <c r="T80" s="200"/>
      <c r="U80" s="200"/>
      <c r="V80" s="200"/>
      <c r="W80" s="200" t="s">
        <v>799</v>
      </c>
      <c r="X80" s="200"/>
      <c r="Y80" s="200"/>
      <c r="Z80" s="200"/>
      <c r="AA80" s="200"/>
      <c r="AB80" s="200"/>
      <c r="AC80" s="200"/>
      <c r="AD80" s="200"/>
      <c r="AE80" s="200"/>
      <c r="AF80" s="200"/>
      <c r="AG80" s="200"/>
      <c r="AH80" s="200"/>
      <c r="AI80" s="200"/>
      <c r="AJ80" s="200"/>
    </row>
    <row r="81" spans="1:36" hidden="1" x14ac:dyDescent="0.25">
      <c r="A81" s="200"/>
      <c r="B81" s="200"/>
      <c r="C81" s="201"/>
      <c r="D81" s="200"/>
      <c r="E81" s="201"/>
      <c r="F81" s="200"/>
      <c r="G81" s="201"/>
      <c r="H81" s="200"/>
      <c r="I81" s="201"/>
      <c r="J81" s="200"/>
      <c r="K81" s="201"/>
      <c r="L81" s="200"/>
      <c r="M81" s="201"/>
      <c r="N81" s="200"/>
      <c r="O81" s="201"/>
      <c r="P81" s="200"/>
      <c r="Q81" s="200"/>
      <c r="R81" s="200"/>
      <c r="S81" s="200"/>
      <c r="T81" s="200"/>
      <c r="U81" s="200"/>
      <c r="V81" s="200"/>
      <c r="W81" s="200" t="s">
        <v>800</v>
      </c>
      <c r="X81" s="200"/>
      <c r="Y81" s="200"/>
      <c r="Z81" s="200"/>
      <c r="AA81" s="200"/>
      <c r="AB81" s="200"/>
      <c r="AC81" s="200"/>
      <c r="AD81" s="200"/>
      <c r="AE81" s="200"/>
      <c r="AF81" s="200"/>
      <c r="AG81" s="200"/>
      <c r="AH81" s="200"/>
      <c r="AI81" s="200"/>
      <c r="AJ81" s="200"/>
    </row>
    <row r="82" spans="1:36" hidden="1" x14ac:dyDescent="0.25">
      <c r="A82" s="200"/>
      <c r="B82" s="200"/>
      <c r="C82" s="201"/>
      <c r="D82" s="200"/>
      <c r="E82" s="201"/>
      <c r="F82" s="200"/>
      <c r="G82" s="201"/>
      <c r="H82" s="200"/>
      <c r="I82" s="201"/>
      <c r="J82" s="200"/>
      <c r="K82" s="201"/>
      <c r="L82" s="200"/>
      <c r="M82" s="201"/>
      <c r="N82" s="200"/>
      <c r="O82" s="201"/>
      <c r="P82" s="200"/>
      <c r="Q82" s="200"/>
      <c r="R82" s="200"/>
      <c r="S82" s="200"/>
      <c r="T82" s="200"/>
      <c r="U82" s="200"/>
      <c r="V82" s="200"/>
      <c r="W82" s="200" t="s">
        <v>801</v>
      </c>
      <c r="X82" s="200"/>
      <c r="Y82" s="200"/>
      <c r="Z82" s="200"/>
      <c r="AA82" s="200"/>
      <c r="AB82" s="200"/>
      <c r="AC82" s="200"/>
      <c r="AD82" s="200"/>
      <c r="AE82" s="200"/>
      <c r="AF82" s="200"/>
      <c r="AG82" s="200"/>
      <c r="AH82" s="200"/>
      <c r="AI82" s="200"/>
      <c r="AJ82" s="200"/>
    </row>
    <row r="83" spans="1:36" hidden="1" x14ac:dyDescent="0.25">
      <c r="A83" s="200"/>
      <c r="B83" s="200"/>
      <c r="C83" s="201"/>
      <c r="D83" s="200"/>
      <c r="E83" s="201"/>
      <c r="F83" s="200"/>
      <c r="G83" s="201"/>
      <c r="H83" s="200"/>
      <c r="I83" s="201"/>
      <c r="J83" s="200"/>
      <c r="K83" s="201"/>
      <c r="L83" s="200"/>
      <c r="M83" s="201"/>
      <c r="N83" s="200"/>
      <c r="O83" s="201"/>
      <c r="P83" s="200"/>
      <c r="Q83" s="200"/>
      <c r="R83" s="200"/>
      <c r="S83" s="200"/>
      <c r="T83" s="200"/>
      <c r="U83" s="200"/>
      <c r="V83" s="200"/>
      <c r="W83" s="200" t="s">
        <v>802</v>
      </c>
      <c r="X83" s="200"/>
      <c r="Y83" s="200"/>
      <c r="Z83" s="200"/>
      <c r="AA83" s="200"/>
      <c r="AB83" s="200"/>
      <c r="AC83" s="200"/>
      <c r="AD83" s="200"/>
      <c r="AE83" s="200"/>
      <c r="AF83" s="200"/>
      <c r="AG83" s="200"/>
      <c r="AH83" s="200"/>
      <c r="AI83" s="200"/>
      <c r="AJ83" s="200"/>
    </row>
    <row r="84" spans="1:36" hidden="1" x14ac:dyDescent="0.25">
      <c r="A84" s="200"/>
      <c r="B84" s="200"/>
      <c r="C84" s="201"/>
      <c r="D84" s="200"/>
      <c r="E84" s="201"/>
      <c r="F84" s="200"/>
      <c r="G84" s="201"/>
      <c r="H84" s="200"/>
      <c r="I84" s="201"/>
      <c r="J84" s="200"/>
      <c r="K84" s="201"/>
      <c r="L84" s="200"/>
      <c r="M84" s="201"/>
      <c r="N84" s="200"/>
      <c r="O84" s="201"/>
      <c r="P84" s="200"/>
      <c r="Q84" s="200"/>
      <c r="R84" s="200"/>
      <c r="S84" s="200"/>
      <c r="T84" s="200"/>
      <c r="U84" s="200"/>
      <c r="V84" s="200"/>
      <c r="W84" s="200" t="s">
        <v>803</v>
      </c>
      <c r="X84" s="200"/>
      <c r="Y84" s="200"/>
      <c r="Z84" s="200"/>
      <c r="AA84" s="200"/>
      <c r="AB84" s="200"/>
      <c r="AC84" s="200"/>
      <c r="AD84" s="200"/>
      <c r="AE84" s="200"/>
      <c r="AF84" s="200"/>
      <c r="AG84" s="200"/>
      <c r="AH84" s="200"/>
      <c r="AI84" s="200"/>
      <c r="AJ84" s="200"/>
    </row>
    <row r="85" spans="1:36" hidden="1" x14ac:dyDescent="0.25">
      <c r="A85" s="200"/>
      <c r="B85" s="200"/>
      <c r="C85" s="201"/>
      <c r="D85" s="200"/>
      <c r="E85" s="201"/>
      <c r="F85" s="200"/>
      <c r="G85" s="201"/>
      <c r="H85" s="200"/>
      <c r="I85" s="201"/>
      <c r="J85" s="200"/>
      <c r="K85" s="201"/>
      <c r="L85" s="200"/>
      <c r="M85" s="201"/>
      <c r="N85" s="200"/>
      <c r="O85" s="201"/>
      <c r="P85" s="200"/>
      <c r="Q85" s="200"/>
      <c r="R85" s="200"/>
      <c r="S85" s="200"/>
      <c r="T85" s="200"/>
      <c r="U85" s="200"/>
      <c r="V85" s="200"/>
      <c r="W85" s="200" t="s">
        <v>804</v>
      </c>
      <c r="X85" s="200"/>
      <c r="Y85" s="200"/>
      <c r="Z85" s="200"/>
      <c r="AA85" s="200"/>
      <c r="AB85" s="200"/>
      <c r="AC85" s="200"/>
      <c r="AD85" s="200"/>
      <c r="AE85" s="200"/>
      <c r="AF85" s="200"/>
      <c r="AG85" s="200"/>
      <c r="AH85" s="200"/>
      <c r="AI85" s="200"/>
      <c r="AJ85" s="200"/>
    </row>
    <row r="86" spans="1:36" hidden="1" x14ac:dyDescent="0.25">
      <c r="A86" s="200"/>
      <c r="B86" s="200"/>
      <c r="C86" s="201"/>
      <c r="D86" s="200"/>
      <c r="E86" s="201"/>
      <c r="F86" s="200"/>
      <c r="G86" s="201"/>
      <c r="H86" s="200"/>
      <c r="I86" s="201"/>
      <c r="J86" s="200"/>
      <c r="K86" s="201"/>
      <c r="L86" s="200"/>
      <c r="M86" s="201"/>
      <c r="N86" s="200"/>
      <c r="O86" s="201"/>
      <c r="P86" s="200"/>
      <c r="Q86" s="200"/>
      <c r="R86" s="200"/>
      <c r="S86" s="200"/>
      <c r="T86" s="200"/>
      <c r="U86" s="200"/>
      <c r="V86" s="200"/>
      <c r="W86" s="200" t="s">
        <v>805</v>
      </c>
      <c r="X86" s="200"/>
      <c r="Y86" s="200"/>
      <c r="Z86" s="200"/>
      <c r="AA86" s="200"/>
      <c r="AB86" s="200"/>
      <c r="AC86" s="200"/>
      <c r="AD86" s="200"/>
      <c r="AE86" s="200"/>
      <c r="AF86" s="200"/>
      <c r="AG86" s="200"/>
      <c r="AH86" s="200"/>
      <c r="AI86" s="200"/>
      <c r="AJ86" s="200"/>
    </row>
    <row r="87" spans="1:36" hidden="1" x14ac:dyDescent="0.25">
      <c r="A87" s="200"/>
      <c r="B87" s="200"/>
      <c r="C87" s="201"/>
      <c r="D87" s="200"/>
      <c r="E87" s="201"/>
      <c r="F87" s="200"/>
      <c r="G87" s="201"/>
      <c r="H87" s="200"/>
      <c r="I87" s="201"/>
      <c r="J87" s="200"/>
      <c r="K87" s="201"/>
      <c r="L87" s="200"/>
      <c r="M87" s="201"/>
      <c r="N87" s="200"/>
      <c r="O87" s="201"/>
      <c r="P87" s="200"/>
      <c r="Q87" s="200"/>
      <c r="R87" s="200"/>
      <c r="S87" s="200"/>
      <c r="T87" s="200"/>
      <c r="U87" s="200"/>
      <c r="V87" s="200"/>
      <c r="W87" s="200" t="s">
        <v>806</v>
      </c>
      <c r="X87" s="200"/>
      <c r="Y87" s="200"/>
      <c r="Z87" s="200"/>
      <c r="AA87" s="200"/>
      <c r="AB87" s="200"/>
      <c r="AC87" s="200"/>
      <c r="AD87" s="200"/>
      <c r="AE87" s="200"/>
      <c r="AF87" s="200"/>
      <c r="AG87" s="200"/>
      <c r="AH87" s="200"/>
      <c r="AI87" s="200"/>
      <c r="AJ87" s="200"/>
    </row>
    <row r="88" spans="1:36" hidden="1" x14ac:dyDescent="0.25">
      <c r="A88" s="200"/>
      <c r="B88" s="200"/>
      <c r="C88" s="201"/>
      <c r="D88" s="200"/>
      <c r="E88" s="201"/>
      <c r="F88" s="200"/>
      <c r="G88" s="201"/>
      <c r="H88" s="200"/>
      <c r="I88" s="201"/>
      <c r="J88" s="200"/>
      <c r="K88" s="201"/>
      <c r="L88" s="200"/>
      <c r="M88" s="201"/>
      <c r="N88" s="200"/>
      <c r="O88" s="201"/>
      <c r="P88" s="200"/>
      <c r="Q88" s="200"/>
      <c r="R88" s="200"/>
      <c r="S88" s="200"/>
      <c r="T88" s="200"/>
      <c r="U88" s="200"/>
      <c r="V88" s="200"/>
      <c r="W88" s="200" t="s">
        <v>807</v>
      </c>
      <c r="X88" s="200"/>
      <c r="Y88" s="200"/>
      <c r="Z88" s="200"/>
      <c r="AA88" s="200"/>
      <c r="AB88" s="200"/>
      <c r="AC88" s="200"/>
      <c r="AD88" s="200"/>
      <c r="AE88" s="200"/>
      <c r="AF88" s="200"/>
      <c r="AG88" s="200"/>
      <c r="AH88" s="200"/>
      <c r="AI88" s="200"/>
      <c r="AJ88" s="200"/>
    </row>
    <row r="89" spans="1:36" hidden="1" x14ac:dyDescent="0.25">
      <c r="A89" s="200"/>
      <c r="B89" s="200"/>
      <c r="C89" s="201"/>
      <c r="D89" s="200"/>
      <c r="E89" s="201"/>
      <c r="F89" s="200"/>
      <c r="G89" s="201"/>
      <c r="H89" s="200"/>
      <c r="I89" s="201"/>
      <c r="J89" s="200"/>
      <c r="K89" s="201"/>
      <c r="L89" s="200"/>
      <c r="M89" s="201"/>
      <c r="N89" s="200"/>
      <c r="O89" s="201"/>
      <c r="P89" s="200"/>
      <c r="Q89" s="200"/>
      <c r="R89" s="200"/>
      <c r="S89" s="200"/>
      <c r="T89" s="200"/>
      <c r="U89" s="200"/>
      <c r="V89" s="200"/>
      <c r="W89" s="200" t="s">
        <v>808</v>
      </c>
      <c r="X89" s="200"/>
      <c r="Y89" s="200"/>
      <c r="Z89" s="200"/>
      <c r="AA89" s="200"/>
      <c r="AB89" s="200"/>
      <c r="AC89" s="200"/>
      <c r="AD89" s="200"/>
      <c r="AE89" s="200"/>
      <c r="AF89" s="200"/>
      <c r="AG89" s="200"/>
      <c r="AH89" s="200"/>
      <c r="AI89" s="200"/>
      <c r="AJ89" s="200"/>
    </row>
    <row r="90" spans="1:36" hidden="1" x14ac:dyDescent="0.25">
      <c r="A90" s="200"/>
      <c r="B90" s="200"/>
      <c r="C90" s="201"/>
      <c r="D90" s="200"/>
      <c r="E90" s="201"/>
      <c r="F90" s="200"/>
      <c r="G90" s="201"/>
      <c r="H90" s="200"/>
      <c r="I90" s="201"/>
      <c r="J90" s="200"/>
      <c r="K90" s="201"/>
      <c r="L90" s="200"/>
      <c r="M90" s="201"/>
      <c r="N90" s="200"/>
      <c r="O90" s="201"/>
      <c r="P90" s="200"/>
      <c r="Q90" s="200"/>
      <c r="R90" s="200"/>
      <c r="S90" s="200"/>
      <c r="T90" s="200"/>
      <c r="U90" s="200"/>
      <c r="V90" s="200"/>
      <c r="W90" s="200" t="s">
        <v>809</v>
      </c>
      <c r="X90" s="200"/>
      <c r="Y90" s="200"/>
      <c r="Z90" s="200"/>
      <c r="AA90" s="200"/>
      <c r="AB90" s="200"/>
      <c r="AC90" s="200"/>
      <c r="AD90" s="200"/>
      <c r="AE90" s="200"/>
      <c r="AF90" s="200"/>
      <c r="AG90" s="200"/>
      <c r="AH90" s="200"/>
      <c r="AI90" s="200"/>
      <c r="AJ90" s="200"/>
    </row>
    <row r="91" spans="1:36" hidden="1" x14ac:dyDescent="0.25">
      <c r="A91" s="200"/>
      <c r="B91" s="200"/>
      <c r="C91" s="201"/>
      <c r="D91" s="200"/>
      <c r="E91" s="201"/>
      <c r="F91" s="200"/>
      <c r="G91" s="201"/>
      <c r="H91" s="200"/>
      <c r="I91" s="201"/>
      <c r="J91" s="200"/>
      <c r="K91" s="201"/>
      <c r="L91" s="200"/>
      <c r="M91" s="201"/>
      <c r="N91" s="200"/>
      <c r="O91" s="201"/>
      <c r="P91" s="200"/>
      <c r="Q91" s="200"/>
      <c r="R91" s="200"/>
      <c r="S91" s="200"/>
      <c r="T91" s="200"/>
      <c r="U91" s="200"/>
      <c r="V91" s="200"/>
      <c r="W91" s="200" t="s">
        <v>810</v>
      </c>
      <c r="X91" s="200"/>
      <c r="Y91" s="200"/>
      <c r="Z91" s="200"/>
      <c r="AA91" s="200"/>
      <c r="AB91" s="200"/>
      <c r="AC91" s="200"/>
      <c r="AD91" s="200"/>
      <c r="AE91" s="200"/>
      <c r="AF91" s="200"/>
      <c r="AG91" s="200"/>
      <c r="AH91" s="200"/>
      <c r="AI91" s="200"/>
      <c r="AJ91" s="200"/>
    </row>
    <row r="92" spans="1:36" hidden="1" x14ac:dyDescent="0.25">
      <c r="A92" s="200"/>
      <c r="B92" s="200"/>
      <c r="C92" s="201"/>
      <c r="D92" s="200"/>
      <c r="E92" s="201"/>
      <c r="F92" s="200"/>
      <c r="G92" s="201"/>
      <c r="H92" s="200"/>
      <c r="I92" s="201"/>
      <c r="J92" s="200"/>
      <c r="K92" s="201"/>
      <c r="L92" s="200"/>
      <c r="M92" s="201"/>
      <c r="N92" s="200"/>
      <c r="O92" s="201"/>
      <c r="P92" s="200"/>
      <c r="Q92" s="200"/>
      <c r="R92" s="200"/>
      <c r="S92" s="200"/>
      <c r="T92" s="200"/>
      <c r="U92" s="200"/>
      <c r="V92" s="200"/>
      <c r="W92" s="200" t="s">
        <v>811</v>
      </c>
      <c r="X92" s="200"/>
      <c r="Y92" s="200"/>
      <c r="Z92" s="200"/>
      <c r="AA92" s="200"/>
      <c r="AB92" s="200"/>
      <c r="AC92" s="200"/>
      <c r="AD92" s="200"/>
      <c r="AE92" s="200"/>
      <c r="AF92" s="200"/>
      <c r="AG92" s="200"/>
      <c r="AH92" s="200"/>
      <c r="AI92" s="200"/>
      <c r="AJ92" s="200"/>
    </row>
    <row r="93" spans="1:36" hidden="1" x14ac:dyDescent="0.25">
      <c r="A93" s="200"/>
      <c r="B93" s="200"/>
      <c r="C93" s="201"/>
      <c r="D93" s="200"/>
      <c r="E93" s="201"/>
      <c r="F93" s="200"/>
      <c r="G93" s="201"/>
      <c r="H93" s="200"/>
      <c r="I93" s="201"/>
      <c r="J93" s="200"/>
      <c r="K93" s="201"/>
      <c r="L93" s="200"/>
      <c r="M93" s="201"/>
      <c r="N93" s="200"/>
      <c r="O93" s="201"/>
      <c r="P93" s="200"/>
      <c r="Q93" s="200"/>
      <c r="R93" s="200"/>
      <c r="S93" s="200"/>
      <c r="T93" s="200"/>
      <c r="U93" s="200"/>
      <c r="V93" s="200"/>
      <c r="W93" s="200" t="s">
        <v>812</v>
      </c>
      <c r="X93" s="200"/>
      <c r="Y93" s="200"/>
      <c r="Z93" s="200"/>
      <c r="AA93" s="200"/>
      <c r="AB93" s="200"/>
      <c r="AC93" s="200"/>
      <c r="AD93" s="200"/>
      <c r="AE93" s="200"/>
      <c r="AF93" s="200"/>
      <c r="AG93" s="200"/>
      <c r="AH93" s="200"/>
      <c r="AI93" s="200"/>
      <c r="AJ93" s="200"/>
    </row>
    <row r="94" spans="1:36" hidden="1" x14ac:dyDescent="0.25">
      <c r="A94" s="200"/>
      <c r="B94" s="200"/>
      <c r="C94" s="201"/>
      <c r="D94" s="200"/>
      <c r="E94" s="201"/>
      <c r="F94" s="200"/>
      <c r="G94" s="201"/>
      <c r="H94" s="200"/>
      <c r="I94" s="201"/>
      <c r="J94" s="200"/>
      <c r="K94" s="201"/>
      <c r="L94" s="200"/>
      <c r="M94" s="201"/>
      <c r="N94" s="200"/>
      <c r="O94" s="201"/>
      <c r="P94" s="200"/>
      <c r="Q94" s="200"/>
      <c r="R94" s="200"/>
      <c r="S94" s="200"/>
      <c r="T94" s="200"/>
      <c r="U94" s="200"/>
      <c r="V94" s="200"/>
      <c r="W94" s="200" t="s">
        <v>813</v>
      </c>
      <c r="X94" s="200"/>
      <c r="Y94" s="200"/>
      <c r="Z94" s="200"/>
      <c r="AA94" s="200"/>
      <c r="AB94" s="200"/>
      <c r="AC94" s="200"/>
      <c r="AD94" s="200"/>
      <c r="AE94" s="200"/>
      <c r="AF94" s="200"/>
      <c r="AG94" s="200"/>
      <c r="AH94" s="200"/>
      <c r="AI94" s="200"/>
      <c r="AJ94" s="200"/>
    </row>
    <row r="95" spans="1:36" hidden="1" x14ac:dyDescent="0.25">
      <c r="A95" s="200"/>
      <c r="B95" s="200"/>
      <c r="C95" s="201"/>
      <c r="D95" s="200"/>
      <c r="E95" s="201"/>
      <c r="F95" s="200"/>
      <c r="G95" s="201"/>
      <c r="H95" s="200"/>
      <c r="I95" s="201"/>
      <c r="J95" s="200"/>
      <c r="K95" s="201"/>
      <c r="L95" s="200"/>
      <c r="M95" s="201"/>
      <c r="N95" s="200"/>
      <c r="O95" s="201"/>
      <c r="P95" s="200"/>
      <c r="Q95" s="200"/>
      <c r="R95" s="200"/>
      <c r="S95" s="200"/>
      <c r="T95" s="200"/>
      <c r="U95" s="200"/>
      <c r="V95" s="200"/>
      <c r="W95" s="200" t="s">
        <v>814</v>
      </c>
      <c r="X95" s="200"/>
      <c r="Y95" s="200"/>
      <c r="Z95" s="200"/>
      <c r="AA95" s="200"/>
      <c r="AB95" s="200"/>
      <c r="AC95" s="200"/>
      <c r="AD95" s="200"/>
      <c r="AE95" s="200"/>
      <c r="AF95" s="200"/>
      <c r="AG95" s="200"/>
      <c r="AH95" s="200"/>
      <c r="AI95" s="200"/>
      <c r="AJ95" s="200"/>
    </row>
    <row r="96" spans="1:36" hidden="1" x14ac:dyDescent="0.25">
      <c r="A96" s="200"/>
      <c r="B96" s="200"/>
      <c r="C96" s="201"/>
      <c r="D96" s="200"/>
      <c r="E96" s="201"/>
      <c r="F96" s="200"/>
      <c r="G96" s="201"/>
      <c r="H96" s="200"/>
      <c r="I96" s="201"/>
      <c r="J96" s="200"/>
      <c r="K96" s="201"/>
      <c r="L96" s="200"/>
      <c r="M96" s="201"/>
      <c r="N96" s="200"/>
      <c r="O96" s="201"/>
      <c r="P96" s="200"/>
      <c r="Q96" s="200"/>
      <c r="R96" s="200"/>
      <c r="S96" s="200"/>
      <c r="T96" s="200"/>
      <c r="U96" s="200"/>
      <c r="V96" s="200"/>
      <c r="W96" s="200" t="s">
        <v>815</v>
      </c>
      <c r="X96" s="200"/>
      <c r="Y96" s="200"/>
      <c r="Z96" s="200"/>
      <c r="AA96" s="200"/>
      <c r="AB96" s="200"/>
      <c r="AC96" s="200"/>
      <c r="AD96" s="200"/>
      <c r="AE96" s="200"/>
      <c r="AF96" s="200"/>
      <c r="AG96" s="200"/>
      <c r="AH96" s="200"/>
      <c r="AI96" s="200"/>
      <c r="AJ96" s="200"/>
    </row>
    <row r="97" spans="1:36" hidden="1" x14ac:dyDescent="0.25">
      <c r="A97" s="200"/>
      <c r="B97" s="200"/>
      <c r="C97" s="201"/>
      <c r="D97" s="200"/>
      <c r="E97" s="201"/>
      <c r="F97" s="200"/>
      <c r="G97" s="201"/>
      <c r="H97" s="200"/>
      <c r="I97" s="201"/>
      <c r="J97" s="200"/>
      <c r="K97" s="201"/>
      <c r="L97" s="200"/>
      <c r="M97" s="201"/>
      <c r="N97" s="200"/>
      <c r="O97" s="201"/>
      <c r="P97" s="200"/>
      <c r="Q97" s="200"/>
      <c r="R97" s="200"/>
      <c r="S97" s="200"/>
      <c r="T97" s="200"/>
      <c r="U97" s="200"/>
      <c r="V97" s="200"/>
      <c r="W97" s="200" t="s">
        <v>816</v>
      </c>
      <c r="X97" s="200"/>
      <c r="Y97" s="200"/>
      <c r="Z97" s="200"/>
      <c r="AA97" s="200"/>
      <c r="AB97" s="200"/>
      <c r="AC97" s="200"/>
      <c r="AD97" s="200"/>
      <c r="AE97" s="200"/>
      <c r="AF97" s="200"/>
      <c r="AG97" s="200"/>
      <c r="AH97" s="200"/>
      <c r="AI97" s="200"/>
      <c r="AJ97" s="200"/>
    </row>
    <row r="98" spans="1:36" hidden="1" x14ac:dyDescent="0.25">
      <c r="A98" s="200"/>
      <c r="B98" s="200"/>
      <c r="C98" s="201"/>
      <c r="D98" s="200"/>
      <c r="E98" s="201"/>
      <c r="F98" s="200"/>
      <c r="G98" s="201"/>
      <c r="H98" s="200"/>
      <c r="I98" s="201"/>
      <c r="J98" s="200"/>
      <c r="K98" s="201"/>
      <c r="L98" s="200"/>
      <c r="M98" s="201"/>
      <c r="N98" s="200"/>
      <c r="O98" s="201"/>
      <c r="P98" s="200"/>
      <c r="Q98" s="200"/>
      <c r="R98" s="200"/>
      <c r="S98" s="200"/>
      <c r="T98" s="200"/>
      <c r="U98" s="200"/>
      <c r="V98" s="200"/>
      <c r="W98" s="200" t="s">
        <v>817</v>
      </c>
      <c r="X98" s="200"/>
      <c r="Y98" s="200"/>
      <c r="Z98" s="200"/>
      <c r="AA98" s="200"/>
      <c r="AB98" s="200"/>
      <c r="AC98" s="200"/>
      <c r="AD98" s="200"/>
      <c r="AE98" s="200"/>
      <c r="AF98" s="200"/>
      <c r="AG98" s="200"/>
      <c r="AH98" s="200"/>
      <c r="AI98" s="200"/>
      <c r="AJ98" s="200"/>
    </row>
    <row r="99" spans="1:36" hidden="1" x14ac:dyDescent="0.25">
      <c r="A99" s="200"/>
      <c r="B99" s="200"/>
      <c r="C99" s="201"/>
      <c r="D99" s="200"/>
      <c r="E99" s="201"/>
      <c r="F99" s="200"/>
      <c r="G99" s="201"/>
      <c r="H99" s="200"/>
      <c r="I99" s="201"/>
      <c r="J99" s="200"/>
      <c r="K99" s="201"/>
      <c r="L99" s="200"/>
      <c r="M99" s="201"/>
      <c r="N99" s="200"/>
      <c r="O99" s="201"/>
      <c r="P99" s="200"/>
      <c r="Q99" s="200"/>
      <c r="R99" s="200"/>
      <c r="S99" s="200"/>
      <c r="T99" s="200"/>
      <c r="U99" s="200"/>
      <c r="V99" s="200"/>
      <c r="W99" s="200" t="s">
        <v>818</v>
      </c>
      <c r="X99" s="200"/>
      <c r="Y99" s="200"/>
      <c r="Z99" s="200"/>
      <c r="AA99" s="200"/>
      <c r="AB99" s="200"/>
      <c r="AC99" s="200"/>
      <c r="AD99" s="200"/>
      <c r="AE99" s="200"/>
      <c r="AF99" s="200"/>
      <c r="AG99" s="200"/>
      <c r="AH99" s="200"/>
      <c r="AI99" s="200"/>
      <c r="AJ99" s="200"/>
    </row>
    <row r="100" spans="1:36" hidden="1" x14ac:dyDescent="0.25">
      <c r="A100" s="200"/>
      <c r="B100" s="200"/>
      <c r="C100" s="201"/>
      <c r="D100" s="200"/>
      <c r="E100" s="201"/>
      <c r="F100" s="200"/>
      <c r="G100" s="201"/>
      <c r="H100" s="200"/>
      <c r="I100" s="201"/>
      <c r="J100" s="200"/>
      <c r="K100" s="201"/>
      <c r="L100" s="200"/>
      <c r="M100" s="201"/>
      <c r="N100" s="200"/>
      <c r="O100" s="201"/>
      <c r="P100" s="200"/>
      <c r="Q100" s="200"/>
      <c r="R100" s="200"/>
      <c r="S100" s="200"/>
      <c r="T100" s="200"/>
      <c r="U100" s="200"/>
      <c r="V100" s="200"/>
      <c r="W100" s="200" t="s">
        <v>819</v>
      </c>
      <c r="X100" s="200"/>
      <c r="Y100" s="200"/>
      <c r="Z100" s="200"/>
      <c r="AA100" s="200"/>
      <c r="AB100" s="200"/>
      <c r="AC100" s="200"/>
      <c r="AD100" s="200"/>
      <c r="AE100" s="200"/>
      <c r="AF100" s="200"/>
      <c r="AG100" s="200"/>
      <c r="AH100" s="200"/>
      <c r="AI100" s="200"/>
      <c r="AJ100" s="200"/>
    </row>
    <row r="101" spans="1:36" hidden="1" x14ac:dyDescent="0.25">
      <c r="A101" s="200"/>
      <c r="B101" s="200"/>
      <c r="C101" s="201"/>
      <c r="D101" s="200"/>
      <c r="E101" s="201"/>
      <c r="F101" s="200"/>
      <c r="G101" s="201"/>
      <c r="H101" s="200"/>
      <c r="I101" s="201"/>
      <c r="J101" s="200"/>
      <c r="K101" s="201"/>
      <c r="L101" s="200"/>
      <c r="M101" s="201"/>
      <c r="N101" s="200"/>
      <c r="O101" s="201"/>
      <c r="P101" s="200"/>
      <c r="Q101" s="200"/>
      <c r="R101" s="200"/>
      <c r="S101" s="200"/>
      <c r="T101" s="200"/>
      <c r="U101" s="200"/>
      <c r="V101" s="200"/>
      <c r="W101" s="200" t="s">
        <v>820</v>
      </c>
      <c r="X101" s="200"/>
      <c r="Y101" s="200"/>
      <c r="Z101" s="200"/>
      <c r="AA101" s="200"/>
      <c r="AB101" s="200"/>
      <c r="AC101" s="200"/>
      <c r="AD101" s="200"/>
      <c r="AE101" s="200"/>
      <c r="AF101" s="200"/>
      <c r="AG101" s="200"/>
      <c r="AH101" s="200"/>
      <c r="AI101" s="200"/>
      <c r="AJ101" s="200"/>
    </row>
    <row r="102" spans="1:36" hidden="1" x14ac:dyDescent="0.25">
      <c r="A102" s="200"/>
      <c r="B102" s="200"/>
      <c r="C102" s="201"/>
      <c r="D102" s="200"/>
      <c r="E102" s="201"/>
      <c r="F102" s="200"/>
      <c r="G102" s="201"/>
      <c r="H102" s="200"/>
      <c r="I102" s="201"/>
      <c r="J102" s="200"/>
      <c r="K102" s="201"/>
      <c r="L102" s="200"/>
      <c r="M102" s="201"/>
      <c r="N102" s="200"/>
      <c r="O102" s="201"/>
      <c r="P102" s="200"/>
      <c r="Q102" s="200"/>
      <c r="R102" s="200"/>
      <c r="S102" s="200"/>
      <c r="T102" s="200"/>
      <c r="U102" s="200"/>
      <c r="V102" s="200"/>
      <c r="W102" s="200" t="s">
        <v>821</v>
      </c>
      <c r="X102" s="200"/>
      <c r="Y102" s="200"/>
      <c r="Z102" s="200"/>
      <c r="AA102" s="200"/>
      <c r="AB102" s="200"/>
      <c r="AC102" s="200"/>
      <c r="AD102" s="200"/>
      <c r="AE102" s="200"/>
      <c r="AF102" s="200"/>
      <c r="AG102" s="200"/>
      <c r="AH102" s="200"/>
      <c r="AI102" s="200"/>
      <c r="AJ102" s="200"/>
    </row>
    <row r="103" spans="1:36" hidden="1" x14ac:dyDescent="0.25">
      <c r="A103" s="200"/>
      <c r="B103" s="200"/>
      <c r="C103" s="201"/>
      <c r="D103" s="200"/>
      <c r="E103" s="201"/>
      <c r="F103" s="200"/>
      <c r="G103" s="201"/>
      <c r="H103" s="200"/>
      <c r="I103" s="201"/>
      <c r="J103" s="200"/>
      <c r="K103" s="201"/>
      <c r="L103" s="200"/>
      <c r="M103" s="201"/>
      <c r="N103" s="200"/>
      <c r="O103" s="201"/>
      <c r="P103" s="200"/>
      <c r="Q103" s="200"/>
      <c r="R103" s="200"/>
      <c r="S103" s="200"/>
      <c r="T103" s="200"/>
      <c r="U103" s="200"/>
      <c r="V103" s="200"/>
      <c r="W103" s="200" t="s">
        <v>822</v>
      </c>
      <c r="X103" s="200"/>
      <c r="Y103" s="200"/>
      <c r="Z103" s="200"/>
      <c r="AA103" s="200"/>
      <c r="AB103" s="200"/>
      <c r="AC103" s="200"/>
      <c r="AD103" s="200"/>
      <c r="AE103" s="200"/>
      <c r="AF103" s="200"/>
      <c r="AG103" s="200"/>
      <c r="AH103" s="200"/>
      <c r="AI103" s="200"/>
      <c r="AJ103" s="200"/>
    </row>
    <row r="104" spans="1:36" hidden="1" x14ac:dyDescent="0.25">
      <c r="A104" s="200"/>
      <c r="B104" s="200"/>
      <c r="C104" s="201"/>
      <c r="D104" s="200"/>
      <c r="E104" s="201"/>
      <c r="F104" s="200"/>
      <c r="G104" s="201"/>
      <c r="H104" s="200"/>
      <c r="I104" s="201"/>
      <c r="J104" s="200"/>
      <c r="K104" s="201"/>
      <c r="L104" s="200"/>
      <c r="M104" s="201"/>
      <c r="N104" s="200"/>
      <c r="O104" s="201"/>
      <c r="P104" s="200"/>
      <c r="Q104" s="200"/>
      <c r="R104" s="200"/>
      <c r="S104" s="200"/>
      <c r="T104" s="200"/>
      <c r="U104" s="200"/>
      <c r="V104" s="200"/>
      <c r="W104" s="200" t="s">
        <v>823</v>
      </c>
      <c r="X104" s="200"/>
      <c r="Y104" s="200"/>
      <c r="Z104" s="200"/>
      <c r="AA104" s="200"/>
      <c r="AB104" s="200"/>
      <c r="AC104" s="200"/>
      <c r="AD104" s="200"/>
      <c r="AE104" s="200"/>
      <c r="AF104" s="200"/>
      <c r="AG104" s="200"/>
      <c r="AH104" s="200"/>
      <c r="AI104" s="200"/>
      <c r="AJ104" s="200"/>
    </row>
    <row r="105" spans="1:36" hidden="1" x14ac:dyDescent="0.25">
      <c r="A105" s="200"/>
      <c r="B105" s="200"/>
      <c r="C105" s="201"/>
      <c r="D105" s="200"/>
      <c r="E105" s="201"/>
      <c r="F105" s="200"/>
      <c r="G105" s="201"/>
      <c r="H105" s="200"/>
      <c r="I105" s="201"/>
      <c r="J105" s="200"/>
      <c r="K105" s="201"/>
      <c r="L105" s="200"/>
      <c r="M105" s="201"/>
      <c r="N105" s="200"/>
      <c r="O105" s="201"/>
      <c r="P105" s="200"/>
      <c r="Q105" s="200"/>
      <c r="R105" s="200"/>
      <c r="S105" s="200"/>
      <c r="T105" s="200"/>
      <c r="U105" s="200"/>
      <c r="V105" s="200"/>
      <c r="W105" s="200" t="s">
        <v>824</v>
      </c>
      <c r="X105" s="200"/>
      <c r="Y105" s="200"/>
      <c r="Z105" s="200"/>
      <c r="AA105" s="200"/>
      <c r="AB105" s="200"/>
      <c r="AC105" s="200"/>
      <c r="AD105" s="200"/>
      <c r="AE105" s="200"/>
      <c r="AF105" s="200"/>
      <c r="AG105" s="200"/>
      <c r="AH105" s="200"/>
      <c r="AI105" s="200"/>
      <c r="AJ105" s="200"/>
    </row>
    <row r="106" spans="1:36" hidden="1" x14ac:dyDescent="0.25">
      <c r="A106" s="200"/>
      <c r="B106" s="200"/>
      <c r="C106" s="201"/>
      <c r="D106" s="200"/>
      <c r="E106" s="201"/>
      <c r="F106" s="200"/>
      <c r="G106" s="201"/>
      <c r="H106" s="200"/>
      <c r="I106" s="201"/>
      <c r="J106" s="200"/>
      <c r="K106" s="201"/>
      <c r="L106" s="200"/>
      <c r="M106" s="201"/>
      <c r="N106" s="200"/>
      <c r="O106" s="201"/>
      <c r="P106" s="200"/>
      <c r="Q106" s="200"/>
      <c r="R106" s="200"/>
      <c r="S106" s="200"/>
      <c r="T106" s="200"/>
      <c r="U106" s="200"/>
      <c r="V106" s="200"/>
      <c r="W106" s="200" t="s">
        <v>825</v>
      </c>
      <c r="X106" s="200"/>
      <c r="Y106" s="200"/>
      <c r="Z106" s="200"/>
      <c r="AA106" s="200"/>
      <c r="AB106" s="200"/>
      <c r="AC106" s="200"/>
      <c r="AD106" s="200"/>
      <c r="AE106" s="200"/>
      <c r="AF106" s="200"/>
      <c r="AG106" s="200"/>
      <c r="AH106" s="200"/>
      <c r="AI106" s="200"/>
      <c r="AJ106" s="200"/>
    </row>
    <row r="107" spans="1:36" hidden="1" x14ac:dyDescent="0.25">
      <c r="A107" s="200"/>
      <c r="B107" s="200"/>
      <c r="C107" s="201"/>
      <c r="D107" s="200"/>
      <c r="E107" s="201"/>
      <c r="F107" s="200"/>
      <c r="G107" s="201"/>
      <c r="H107" s="200"/>
      <c r="I107" s="201"/>
      <c r="J107" s="200"/>
      <c r="K107" s="201"/>
      <c r="L107" s="200"/>
      <c r="M107" s="201"/>
      <c r="N107" s="200"/>
      <c r="O107" s="201"/>
      <c r="P107" s="200"/>
      <c r="Q107" s="200"/>
      <c r="R107" s="200"/>
      <c r="S107" s="200"/>
      <c r="T107" s="200"/>
      <c r="U107" s="200"/>
      <c r="V107" s="200"/>
      <c r="W107" s="200" t="s">
        <v>826</v>
      </c>
      <c r="X107" s="200"/>
      <c r="Y107" s="200"/>
      <c r="Z107" s="200"/>
      <c r="AA107" s="200"/>
      <c r="AB107" s="200"/>
      <c r="AC107" s="200"/>
      <c r="AD107" s="200"/>
      <c r="AE107" s="200"/>
      <c r="AF107" s="200"/>
      <c r="AG107" s="200"/>
      <c r="AH107" s="200"/>
      <c r="AI107" s="200"/>
      <c r="AJ107" s="200"/>
    </row>
    <row r="108" spans="1:36" hidden="1" x14ac:dyDescent="0.25">
      <c r="A108" s="200"/>
      <c r="B108" s="200"/>
      <c r="C108" s="201"/>
      <c r="D108" s="200"/>
      <c r="E108" s="201"/>
      <c r="F108" s="200"/>
      <c r="G108" s="201"/>
      <c r="H108" s="200"/>
      <c r="I108" s="201"/>
      <c r="J108" s="200"/>
      <c r="K108" s="201"/>
      <c r="L108" s="200"/>
      <c r="M108" s="201"/>
      <c r="N108" s="200"/>
      <c r="O108" s="201"/>
      <c r="P108" s="200"/>
      <c r="Q108" s="200"/>
      <c r="R108" s="200"/>
      <c r="S108" s="200"/>
      <c r="T108" s="200"/>
      <c r="U108" s="200"/>
      <c r="V108" s="200"/>
      <c r="W108" s="200" t="s">
        <v>827</v>
      </c>
      <c r="X108" s="200"/>
      <c r="Y108" s="200"/>
      <c r="Z108" s="200"/>
      <c r="AA108" s="200"/>
      <c r="AB108" s="200"/>
      <c r="AC108" s="200"/>
      <c r="AD108" s="200"/>
      <c r="AE108" s="200"/>
      <c r="AF108" s="200"/>
      <c r="AG108" s="200"/>
      <c r="AH108" s="200"/>
      <c r="AI108" s="200"/>
      <c r="AJ108" s="200"/>
    </row>
    <row r="109" spans="1:36" hidden="1" x14ac:dyDescent="0.25">
      <c r="A109" s="200"/>
      <c r="B109" s="200"/>
      <c r="C109" s="201"/>
      <c r="D109" s="200"/>
      <c r="E109" s="201"/>
      <c r="F109" s="200"/>
      <c r="G109" s="201"/>
      <c r="H109" s="200"/>
      <c r="I109" s="201"/>
      <c r="J109" s="200"/>
      <c r="K109" s="201"/>
      <c r="L109" s="200"/>
      <c r="M109" s="201"/>
      <c r="N109" s="200"/>
      <c r="O109" s="201"/>
      <c r="P109" s="200"/>
      <c r="Q109" s="200"/>
      <c r="R109" s="200"/>
      <c r="S109" s="200"/>
      <c r="T109" s="200"/>
      <c r="U109" s="200"/>
      <c r="V109" s="200"/>
      <c r="W109" s="200" t="s">
        <v>828</v>
      </c>
      <c r="X109" s="200"/>
      <c r="Y109" s="200"/>
      <c r="Z109" s="200"/>
      <c r="AA109" s="200"/>
      <c r="AB109" s="200"/>
      <c r="AC109" s="200"/>
      <c r="AD109" s="200"/>
      <c r="AE109" s="200"/>
      <c r="AF109" s="200"/>
      <c r="AG109" s="200"/>
      <c r="AH109" s="200"/>
      <c r="AI109" s="200"/>
      <c r="AJ109" s="200"/>
    </row>
    <row r="110" spans="1:36" hidden="1" x14ac:dyDescent="0.25">
      <c r="A110" s="200"/>
      <c r="B110" s="200"/>
      <c r="C110" s="201"/>
      <c r="D110" s="200"/>
      <c r="E110" s="201"/>
      <c r="F110" s="200"/>
      <c r="G110" s="201"/>
      <c r="H110" s="200"/>
      <c r="I110" s="201"/>
      <c r="J110" s="200"/>
      <c r="K110" s="201"/>
      <c r="L110" s="200"/>
      <c r="M110" s="201"/>
      <c r="N110" s="200"/>
      <c r="O110" s="201"/>
      <c r="P110" s="200"/>
      <c r="Q110" s="200"/>
      <c r="R110" s="200"/>
      <c r="S110" s="200"/>
      <c r="T110" s="200"/>
      <c r="U110" s="200"/>
      <c r="V110" s="200"/>
      <c r="W110" s="200" t="s">
        <v>829</v>
      </c>
      <c r="X110" s="200"/>
      <c r="Y110" s="200"/>
      <c r="Z110" s="200"/>
      <c r="AA110" s="200"/>
      <c r="AB110" s="200"/>
      <c r="AC110" s="200"/>
      <c r="AD110" s="200"/>
      <c r="AE110" s="200"/>
      <c r="AF110" s="200"/>
      <c r="AG110" s="200"/>
      <c r="AH110" s="200"/>
      <c r="AI110" s="200"/>
      <c r="AJ110" s="200"/>
    </row>
    <row r="111" spans="1:36" hidden="1" x14ac:dyDescent="0.25">
      <c r="A111" s="200"/>
      <c r="B111" s="200"/>
      <c r="C111" s="201"/>
      <c r="D111" s="200"/>
      <c r="E111" s="201"/>
      <c r="F111" s="200"/>
      <c r="G111" s="201"/>
      <c r="H111" s="200"/>
      <c r="I111" s="201"/>
      <c r="J111" s="200"/>
      <c r="K111" s="201"/>
      <c r="L111" s="200"/>
      <c r="M111" s="201"/>
      <c r="N111" s="200"/>
      <c r="O111" s="201"/>
      <c r="P111" s="200"/>
      <c r="Q111" s="200"/>
      <c r="R111" s="200"/>
      <c r="S111" s="200"/>
      <c r="T111" s="200"/>
      <c r="U111" s="200"/>
      <c r="V111" s="200"/>
      <c r="W111" s="200" t="s">
        <v>830</v>
      </c>
      <c r="X111" s="200"/>
      <c r="Y111" s="200"/>
      <c r="Z111" s="200"/>
      <c r="AA111" s="200"/>
      <c r="AB111" s="200"/>
      <c r="AC111" s="200"/>
      <c r="AD111" s="200"/>
      <c r="AE111" s="200"/>
      <c r="AF111" s="200"/>
      <c r="AG111" s="200"/>
      <c r="AH111" s="200"/>
      <c r="AI111" s="200"/>
      <c r="AJ111" s="200"/>
    </row>
    <row r="112" spans="1:36" hidden="1" x14ac:dyDescent="0.25">
      <c r="A112" s="200"/>
      <c r="B112" s="200"/>
      <c r="C112" s="201"/>
      <c r="D112" s="200"/>
      <c r="E112" s="201"/>
      <c r="F112" s="200"/>
      <c r="G112" s="201"/>
      <c r="H112" s="200"/>
      <c r="I112" s="201"/>
      <c r="J112" s="200"/>
      <c r="K112" s="201"/>
      <c r="L112" s="200"/>
      <c r="M112" s="201"/>
      <c r="N112" s="200"/>
      <c r="O112" s="201"/>
      <c r="P112" s="200"/>
      <c r="Q112" s="200"/>
      <c r="R112" s="200"/>
      <c r="S112" s="200"/>
      <c r="T112" s="200"/>
      <c r="U112" s="200"/>
      <c r="V112" s="200"/>
      <c r="W112" s="200" t="s">
        <v>831</v>
      </c>
      <c r="X112" s="200"/>
      <c r="Y112" s="200"/>
      <c r="Z112" s="200"/>
      <c r="AA112" s="200"/>
      <c r="AB112" s="200"/>
      <c r="AC112" s="200"/>
      <c r="AD112" s="200"/>
      <c r="AE112" s="200"/>
      <c r="AF112" s="200"/>
      <c r="AG112" s="200"/>
      <c r="AH112" s="200"/>
      <c r="AI112" s="200"/>
      <c r="AJ112" s="200"/>
    </row>
    <row r="113" spans="1:36" hidden="1" x14ac:dyDescent="0.25">
      <c r="A113" s="200"/>
      <c r="B113" s="200"/>
      <c r="C113" s="201"/>
      <c r="D113" s="200"/>
      <c r="E113" s="201"/>
      <c r="F113" s="200"/>
      <c r="G113" s="201"/>
      <c r="H113" s="200"/>
      <c r="I113" s="201"/>
      <c r="J113" s="200"/>
      <c r="K113" s="201"/>
      <c r="L113" s="200"/>
      <c r="M113" s="201"/>
      <c r="N113" s="200"/>
      <c r="O113" s="201"/>
      <c r="P113" s="200"/>
      <c r="Q113" s="200"/>
      <c r="R113" s="200"/>
      <c r="S113" s="200"/>
      <c r="T113" s="200"/>
      <c r="U113" s="200"/>
      <c r="V113" s="200"/>
      <c r="W113" s="200" t="s">
        <v>832</v>
      </c>
      <c r="X113" s="200"/>
      <c r="Y113" s="200"/>
      <c r="Z113" s="200"/>
      <c r="AA113" s="200"/>
      <c r="AB113" s="200"/>
      <c r="AC113" s="200"/>
      <c r="AD113" s="200"/>
      <c r="AE113" s="200"/>
      <c r="AF113" s="200"/>
      <c r="AG113" s="200"/>
      <c r="AH113" s="200"/>
      <c r="AI113" s="200"/>
      <c r="AJ113" s="200"/>
    </row>
    <row r="114" spans="1:36" hidden="1" x14ac:dyDescent="0.25">
      <c r="A114" s="200"/>
      <c r="B114" s="200"/>
      <c r="C114" s="201"/>
      <c r="D114" s="200"/>
      <c r="E114" s="201"/>
      <c r="F114" s="200"/>
      <c r="G114" s="201"/>
      <c r="H114" s="200"/>
      <c r="I114" s="201"/>
      <c r="J114" s="200"/>
      <c r="K114" s="201"/>
      <c r="L114" s="200"/>
      <c r="M114" s="201"/>
      <c r="N114" s="200"/>
      <c r="O114" s="201"/>
      <c r="P114" s="200"/>
      <c r="Q114" s="200"/>
      <c r="R114" s="200"/>
      <c r="S114" s="200"/>
      <c r="T114" s="200"/>
      <c r="U114" s="200"/>
      <c r="V114" s="200"/>
      <c r="W114" s="200" t="s">
        <v>833</v>
      </c>
      <c r="X114" s="200"/>
      <c r="Y114" s="200"/>
      <c r="Z114" s="200"/>
      <c r="AA114" s="200"/>
      <c r="AB114" s="200"/>
      <c r="AC114" s="200"/>
      <c r="AD114" s="200"/>
      <c r="AE114" s="200"/>
      <c r="AF114" s="200"/>
      <c r="AG114" s="200"/>
      <c r="AH114" s="200"/>
      <c r="AI114" s="200"/>
      <c r="AJ114" s="200"/>
    </row>
    <row r="115" spans="1:36" hidden="1" x14ac:dyDescent="0.25">
      <c r="A115" s="200"/>
      <c r="B115" s="200"/>
      <c r="C115" s="201"/>
      <c r="D115" s="200"/>
      <c r="E115" s="201"/>
      <c r="F115" s="200"/>
      <c r="G115" s="201"/>
      <c r="H115" s="200"/>
      <c r="I115" s="201"/>
      <c r="J115" s="200"/>
      <c r="K115" s="201"/>
      <c r="L115" s="200"/>
      <c r="M115" s="201"/>
      <c r="N115" s="200"/>
      <c r="O115" s="201"/>
      <c r="P115" s="200"/>
      <c r="Q115" s="200"/>
      <c r="R115" s="200"/>
      <c r="S115" s="200"/>
      <c r="T115" s="200"/>
      <c r="U115" s="200"/>
      <c r="V115" s="200"/>
      <c r="W115" s="200" t="s">
        <v>834</v>
      </c>
      <c r="X115" s="200"/>
      <c r="Y115" s="200"/>
      <c r="Z115" s="200"/>
      <c r="AA115" s="200"/>
      <c r="AB115" s="200"/>
      <c r="AC115" s="200"/>
      <c r="AD115" s="200"/>
      <c r="AE115" s="200"/>
      <c r="AF115" s="200"/>
      <c r="AG115" s="200"/>
      <c r="AH115" s="200"/>
      <c r="AI115" s="200"/>
      <c r="AJ115" s="200"/>
    </row>
    <row r="116" spans="1:36" hidden="1" x14ac:dyDescent="0.25">
      <c r="A116" s="200"/>
      <c r="B116" s="200"/>
      <c r="C116" s="201"/>
      <c r="D116" s="200"/>
      <c r="E116" s="201"/>
      <c r="F116" s="200"/>
      <c r="G116" s="201"/>
      <c r="H116" s="200"/>
      <c r="I116" s="201"/>
      <c r="J116" s="200"/>
      <c r="K116" s="201"/>
      <c r="L116" s="200"/>
      <c r="M116" s="201"/>
      <c r="N116" s="200"/>
      <c r="O116" s="201"/>
      <c r="P116" s="200"/>
      <c r="Q116" s="200"/>
      <c r="R116" s="200"/>
      <c r="S116" s="200"/>
      <c r="T116" s="200"/>
      <c r="U116" s="200"/>
      <c r="V116" s="200"/>
      <c r="W116" s="200" t="s">
        <v>835</v>
      </c>
      <c r="X116" s="200"/>
      <c r="Y116" s="200"/>
      <c r="Z116" s="200"/>
      <c r="AA116" s="200"/>
      <c r="AB116" s="200"/>
      <c r="AC116" s="200"/>
      <c r="AD116" s="200"/>
      <c r="AE116" s="200"/>
      <c r="AF116" s="200"/>
      <c r="AG116" s="200"/>
      <c r="AH116" s="200"/>
      <c r="AI116" s="200"/>
      <c r="AJ116" s="200"/>
    </row>
    <row r="117" spans="1:36" hidden="1" x14ac:dyDescent="0.25">
      <c r="A117" s="200"/>
      <c r="B117" s="200"/>
      <c r="C117" s="201"/>
      <c r="D117" s="200"/>
      <c r="E117" s="201"/>
      <c r="F117" s="200"/>
      <c r="G117" s="201"/>
      <c r="H117" s="200"/>
      <c r="I117" s="201"/>
      <c r="J117" s="200"/>
      <c r="K117" s="201"/>
      <c r="L117" s="200"/>
      <c r="M117" s="201"/>
      <c r="N117" s="200"/>
      <c r="O117" s="201"/>
      <c r="P117" s="200"/>
      <c r="Q117" s="200"/>
      <c r="R117" s="200"/>
      <c r="S117" s="200"/>
      <c r="T117" s="200"/>
      <c r="U117" s="200"/>
      <c r="V117" s="200"/>
      <c r="W117" s="200" t="s">
        <v>836</v>
      </c>
      <c r="X117" s="200"/>
      <c r="Y117" s="200"/>
      <c r="Z117" s="200"/>
      <c r="AA117" s="200"/>
      <c r="AB117" s="200"/>
      <c r="AC117" s="200"/>
      <c r="AD117" s="200"/>
      <c r="AE117" s="200"/>
      <c r="AF117" s="200"/>
      <c r="AG117" s="200"/>
      <c r="AH117" s="200"/>
      <c r="AI117" s="200"/>
      <c r="AJ117" s="200"/>
    </row>
    <row r="118" spans="1:36" hidden="1" x14ac:dyDescent="0.25">
      <c r="A118" s="200"/>
      <c r="B118" s="200"/>
      <c r="C118" s="201"/>
      <c r="D118" s="200"/>
      <c r="E118" s="201"/>
      <c r="F118" s="200"/>
      <c r="G118" s="201"/>
      <c r="H118" s="200"/>
      <c r="I118" s="201"/>
      <c r="J118" s="200"/>
      <c r="K118" s="201"/>
      <c r="L118" s="200"/>
      <c r="M118" s="201"/>
      <c r="N118" s="200"/>
      <c r="O118" s="201"/>
      <c r="P118" s="200"/>
      <c r="Q118" s="200"/>
      <c r="R118" s="200"/>
      <c r="S118" s="200"/>
      <c r="T118" s="200"/>
      <c r="U118" s="200"/>
      <c r="V118" s="200"/>
      <c r="W118" s="200" t="s">
        <v>837</v>
      </c>
      <c r="X118" s="200"/>
      <c r="Y118" s="200"/>
      <c r="Z118" s="200"/>
      <c r="AA118" s="200"/>
      <c r="AB118" s="200"/>
      <c r="AC118" s="200"/>
      <c r="AD118" s="200"/>
      <c r="AE118" s="200"/>
      <c r="AF118" s="200"/>
      <c r="AG118" s="200"/>
      <c r="AH118" s="200"/>
      <c r="AI118" s="200"/>
      <c r="AJ118" s="200"/>
    </row>
    <row r="119" spans="1:36" hidden="1" x14ac:dyDescent="0.25">
      <c r="A119" s="200"/>
      <c r="B119" s="200"/>
      <c r="C119" s="201"/>
      <c r="D119" s="200"/>
      <c r="E119" s="201"/>
      <c r="F119" s="200"/>
      <c r="G119" s="201"/>
      <c r="H119" s="200"/>
      <c r="I119" s="201"/>
      <c r="J119" s="200"/>
      <c r="K119" s="201"/>
      <c r="L119" s="200"/>
      <c r="M119" s="201"/>
      <c r="N119" s="200"/>
      <c r="O119" s="201"/>
      <c r="P119" s="200"/>
      <c r="Q119" s="200"/>
      <c r="R119" s="200"/>
      <c r="S119" s="200"/>
      <c r="T119" s="200"/>
      <c r="U119" s="200"/>
      <c r="V119" s="200"/>
      <c r="W119" s="200" t="s">
        <v>838</v>
      </c>
      <c r="X119" s="200"/>
      <c r="Y119" s="200"/>
      <c r="Z119" s="200"/>
      <c r="AA119" s="200"/>
      <c r="AB119" s="200"/>
      <c r="AC119" s="200"/>
      <c r="AD119" s="200"/>
      <c r="AE119" s="200"/>
      <c r="AF119" s="200"/>
      <c r="AG119" s="200"/>
      <c r="AH119" s="200"/>
      <c r="AI119" s="200"/>
      <c r="AJ119" s="200"/>
    </row>
    <row r="120" spans="1:36" hidden="1" x14ac:dyDescent="0.25">
      <c r="A120" s="200"/>
      <c r="B120" s="200"/>
      <c r="C120" s="201"/>
      <c r="D120" s="200"/>
      <c r="E120" s="201"/>
      <c r="F120" s="200"/>
      <c r="G120" s="201"/>
      <c r="H120" s="200"/>
      <c r="I120" s="201"/>
      <c r="J120" s="200"/>
      <c r="K120" s="201"/>
      <c r="L120" s="200"/>
      <c r="M120" s="201"/>
      <c r="N120" s="200"/>
      <c r="O120" s="201"/>
      <c r="P120" s="200"/>
      <c r="Q120" s="200"/>
      <c r="R120" s="200"/>
      <c r="S120" s="200"/>
      <c r="T120" s="200"/>
      <c r="U120" s="200"/>
      <c r="V120" s="200"/>
      <c r="W120" s="200" t="s">
        <v>839</v>
      </c>
      <c r="X120" s="200"/>
      <c r="Y120" s="200"/>
      <c r="Z120" s="200"/>
      <c r="AA120" s="200"/>
      <c r="AB120" s="200"/>
      <c r="AC120" s="200"/>
      <c r="AD120" s="200"/>
      <c r="AE120" s="200"/>
      <c r="AF120" s="200"/>
      <c r="AG120" s="200"/>
      <c r="AH120" s="200"/>
      <c r="AI120" s="200"/>
      <c r="AJ120" s="200"/>
    </row>
    <row r="121" spans="1:36" hidden="1" x14ac:dyDescent="0.25">
      <c r="A121" s="200"/>
      <c r="B121" s="200"/>
      <c r="C121" s="201"/>
      <c r="D121" s="200"/>
      <c r="E121" s="201"/>
      <c r="F121" s="200"/>
      <c r="G121" s="201"/>
      <c r="H121" s="200"/>
      <c r="I121" s="201"/>
      <c r="J121" s="200"/>
      <c r="K121" s="201"/>
      <c r="L121" s="200"/>
      <c r="M121" s="201"/>
      <c r="N121" s="200"/>
      <c r="O121" s="201"/>
      <c r="P121" s="200"/>
      <c r="Q121" s="200"/>
      <c r="R121" s="200"/>
      <c r="S121" s="200"/>
      <c r="T121" s="200"/>
      <c r="U121" s="200"/>
      <c r="V121" s="200"/>
      <c r="W121" s="200" t="s">
        <v>840</v>
      </c>
      <c r="X121" s="200"/>
      <c r="Y121" s="200"/>
      <c r="Z121" s="200"/>
      <c r="AA121" s="200"/>
      <c r="AB121" s="200"/>
      <c r="AC121" s="200"/>
      <c r="AD121" s="200"/>
      <c r="AE121" s="200"/>
      <c r="AF121" s="200"/>
      <c r="AG121" s="200"/>
      <c r="AH121" s="200"/>
      <c r="AI121" s="200"/>
      <c r="AJ121" s="200"/>
    </row>
    <row r="122" spans="1:36" hidden="1" x14ac:dyDescent="0.25">
      <c r="A122" s="200"/>
      <c r="B122" s="200"/>
      <c r="C122" s="201"/>
      <c r="D122" s="200"/>
      <c r="E122" s="201"/>
      <c r="F122" s="200"/>
      <c r="G122" s="201"/>
      <c r="H122" s="200"/>
      <c r="I122" s="201"/>
      <c r="J122" s="200"/>
      <c r="K122" s="201"/>
      <c r="L122" s="200"/>
      <c r="M122" s="201"/>
      <c r="N122" s="200"/>
      <c r="O122" s="201"/>
      <c r="P122" s="200"/>
      <c r="Q122" s="200"/>
      <c r="R122" s="200"/>
      <c r="S122" s="200"/>
      <c r="T122" s="200"/>
      <c r="U122" s="200"/>
      <c r="V122" s="200"/>
      <c r="W122" s="200" t="s">
        <v>841</v>
      </c>
      <c r="X122" s="200"/>
      <c r="Y122" s="200"/>
      <c r="Z122" s="200"/>
      <c r="AA122" s="200"/>
      <c r="AB122" s="200"/>
      <c r="AC122" s="200"/>
      <c r="AD122" s="200"/>
      <c r="AE122" s="200"/>
      <c r="AF122" s="200"/>
      <c r="AG122" s="200"/>
      <c r="AH122" s="200"/>
      <c r="AI122" s="200"/>
      <c r="AJ122" s="200"/>
    </row>
    <row r="123" spans="1:36" hidden="1" x14ac:dyDescent="0.25">
      <c r="A123" s="200"/>
      <c r="B123" s="200"/>
      <c r="C123" s="201"/>
      <c r="D123" s="200"/>
      <c r="E123" s="201"/>
      <c r="F123" s="200"/>
      <c r="G123" s="201"/>
      <c r="H123" s="200"/>
      <c r="I123" s="201"/>
      <c r="J123" s="200"/>
      <c r="K123" s="201"/>
      <c r="L123" s="200"/>
      <c r="M123" s="201"/>
      <c r="N123" s="200"/>
      <c r="O123" s="201"/>
      <c r="P123" s="200"/>
      <c r="Q123" s="200"/>
      <c r="R123" s="200"/>
      <c r="S123" s="200"/>
      <c r="T123" s="200"/>
      <c r="U123" s="200"/>
      <c r="V123" s="200"/>
      <c r="W123" s="200" t="s">
        <v>842</v>
      </c>
      <c r="X123" s="200"/>
      <c r="Y123" s="200"/>
      <c r="Z123" s="200"/>
      <c r="AA123" s="200"/>
      <c r="AB123" s="200"/>
      <c r="AC123" s="200"/>
      <c r="AD123" s="200"/>
      <c r="AE123" s="200"/>
      <c r="AF123" s="200"/>
      <c r="AG123" s="200"/>
      <c r="AH123" s="200"/>
      <c r="AI123" s="200"/>
      <c r="AJ123" s="200"/>
    </row>
    <row r="124" spans="1:36" hidden="1" x14ac:dyDescent="0.25">
      <c r="A124" s="200"/>
      <c r="B124" s="200"/>
      <c r="C124" s="201"/>
      <c r="D124" s="200"/>
      <c r="E124" s="201"/>
      <c r="F124" s="200"/>
      <c r="G124" s="201"/>
      <c r="H124" s="200"/>
      <c r="I124" s="201"/>
      <c r="J124" s="200"/>
      <c r="K124" s="201"/>
      <c r="L124" s="200"/>
      <c r="M124" s="201"/>
      <c r="N124" s="200"/>
      <c r="O124" s="201"/>
      <c r="P124" s="200"/>
      <c r="Q124" s="200"/>
      <c r="R124" s="200"/>
      <c r="S124" s="200"/>
      <c r="T124" s="200"/>
      <c r="U124" s="200"/>
      <c r="V124" s="200"/>
      <c r="W124" s="200" t="s">
        <v>843</v>
      </c>
      <c r="X124" s="200"/>
      <c r="Y124" s="200"/>
      <c r="Z124" s="200"/>
      <c r="AA124" s="200"/>
      <c r="AB124" s="200"/>
      <c r="AC124" s="200"/>
      <c r="AD124" s="200"/>
      <c r="AE124" s="200"/>
      <c r="AF124" s="200"/>
      <c r="AG124" s="200"/>
      <c r="AH124" s="200"/>
      <c r="AI124" s="200"/>
      <c r="AJ124" s="200"/>
    </row>
    <row r="125" spans="1:36" hidden="1" x14ac:dyDescent="0.25">
      <c r="A125" s="200"/>
      <c r="B125" s="200"/>
      <c r="C125" s="201"/>
      <c r="D125" s="200"/>
      <c r="E125" s="201"/>
      <c r="F125" s="200"/>
      <c r="G125" s="201"/>
      <c r="H125" s="200"/>
      <c r="I125" s="201"/>
      <c r="J125" s="200"/>
      <c r="K125" s="201"/>
      <c r="L125" s="200"/>
      <c r="M125" s="201"/>
      <c r="N125" s="200"/>
      <c r="O125" s="201"/>
      <c r="P125" s="200"/>
      <c r="Q125" s="200"/>
      <c r="R125" s="200"/>
      <c r="S125" s="200"/>
      <c r="T125" s="200"/>
      <c r="U125" s="200"/>
      <c r="V125" s="200"/>
      <c r="W125" s="200" t="s">
        <v>844</v>
      </c>
      <c r="X125" s="200"/>
      <c r="Y125" s="200"/>
      <c r="Z125" s="200"/>
      <c r="AA125" s="200"/>
      <c r="AB125" s="200"/>
      <c r="AC125" s="200"/>
      <c r="AD125" s="200"/>
      <c r="AE125" s="200"/>
      <c r="AF125" s="200"/>
      <c r="AG125" s="200"/>
      <c r="AH125" s="200"/>
      <c r="AI125" s="200"/>
      <c r="AJ125" s="200"/>
    </row>
    <row r="126" spans="1:36" hidden="1" x14ac:dyDescent="0.25">
      <c r="A126" s="200"/>
      <c r="B126" s="200"/>
      <c r="C126" s="201"/>
      <c r="D126" s="200"/>
      <c r="E126" s="201"/>
      <c r="F126" s="200"/>
      <c r="G126" s="201"/>
      <c r="H126" s="200"/>
      <c r="I126" s="201"/>
      <c r="J126" s="200"/>
      <c r="K126" s="201"/>
      <c r="L126" s="200"/>
      <c r="M126" s="201"/>
      <c r="N126" s="200"/>
      <c r="O126" s="201"/>
      <c r="P126" s="200"/>
      <c r="Q126" s="200"/>
      <c r="R126" s="200"/>
      <c r="S126" s="200"/>
      <c r="T126" s="200"/>
      <c r="U126" s="200"/>
      <c r="V126" s="200"/>
      <c r="W126" s="200" t="s">
        <v>845</v>
      </c>
      <c r="X126" s="200"/>
      <c r="Y126" s="200"/>
      <c r="Z126" s="200"/>
      <c r="AA126" s="200"/>
      <c r="AB126" s="200"/>
      <c r="AC126" s="200"/>
      <c r="AD126" s="200"/>
      <c r="AE126" s="200"/>
      <c r="AF126" s="200"/>
      <c r="AG126" s="200"/>
      <c r="AH126" s="200"/>
      <c r="AI126" s="200"/>
      <c r="AJ126" s="200"/>
    </row>
    <row r="127" spans="1:36" hidden="1" x14ac:dyDescent="0.25">
      <c r="A127" s="200"/>
      <c r="B127" s="200"/>
      <c r="C127" s="201"/>
      <c r="D127" s="200"/>
      <c r="E127" s="201"/>
      <c r="F127" s="200"/>
      <c r="G127" s="201"/>
      <c r="H127" s="200"/>
      <c r="I127" s="201"/>
      <c r="J127" s="200"/>
      <c r="K127" s="201"/>
      <c r="L127" s="200"/>
      <c r="M127" s="201"/>
      <c r="N127" s="200"/>
      <c r="O127" s="201"/>
      <c r="P127" s="200"/>
      <c r="Q127" s="200"/>
      <c r="R127" s="200"/>
      <c r="S127" s="200"/>
      <c r="T127" s="200"/>
      <c r="U127" s="200"/>
      <c r="V127" s="200"/>
      <c r="W127" s="200" t="s">
        <v>846</v>
      </c>
      <c r="X127" s="200"/>
      <c r="Y127" s="200"/>
      <c r="Z127" s="200"/>
      <c r="AA127" s="200"/>
      <c r="AB127" s="200"/>
      <c r="AC127" s="200"/>
      <c r="AD127" s="200"/>
      <c r="AE127" s="200"/>
      <c r="AF127" s="200"/>
      <c r="AG127" s="200"/>
      <c r="AH127" s="200"/>
      <c r="AI127" s="200"/>
      <c r="AJ127" s="200"/>
    </row>
    <row r="128" spans="1:36" hidden="1" x14ac:dyDescent="0.25">
      <c r="A128" s="200"/>
      <c r="B128" s="200"/>
      <c r="C128" s="201"/>
      <c r="D128" s="200"/>
      <c r="E128" s="201"/>
      <c r="F128" s="200"/>
      <c r="G128" s="201"/>
      <c r="H128" s="200"/>
      <c r="I128" s="201"/>
      <c r="J128" s="200"/>
      <c r="K128" s="201"/>
      <c r="L128" s="200"/>
      <c r="M128" s="201"/>
      <c r="N128" s="200"/>
      <c r="O128" s="201"/>
      <c r="P128" s="200"/>
      <c r="Q128" s="200"/>
      <c r="R128" s="200"/>
      <c r="S128" s="200"/>
      <c r="T128" s="200"/>
      <c r="U128" s="200"/>
      <c r="V128" s="200"/>
      <c r="W128" s="200" t="s">
        <v>847</v>
      </c>
      <c r="X128" s="200"/>
      <c r="Y128" s="200"/>
      <c r="Z128" s="200"/>
      <c r="AA128" s="200"/>
      <c r="AB128" s="200"/>
      <c r="AC128" s="200"/>
      <c r="AD128" s="200"/>
      <c r="AE128" s="200"/>
      <c r="AF128" s="200"/>
      <c r="AG128" s="200"/>
      <c r="AH128" s="200"/>
      <c r="AI128" s="200"/>
      <c r="AJ128" s="200"/>
    </row>
    <row r="129" spans="1:36" hidden="1" x14ac:dyDescent="0.25">
      <c r="A129" s="200"/>
      <c r="B129" s="200"/>
      <c r="C129" s="201"/>
      <c r="D129" s="200"/>
      <c r="E129" s="201"/>
      <c r="F129" s="200"/>
      <c r="G129" s="201"/>
      <c r="H129" s="200"/>
      <c r="I129" s="201"/>
      <c r="J129" s="200"/>
      <c r="K129" s="201"/>
      <c r="L129" s="200"/>
      <c r="M129" s="201"/>
      <c r="N129" s="200"/>
      <c r="O129" s="201"/>
      <c r="P129" s="200"/>
      <c r="Q129" s="200"/>
      <c r="R129" s="200"/>
      <c r="S129" s="200"/>
      <c r="T129" s="200"/>
      <c r="U129" s="200"/>
      <c r="V129" s="200"/>
      <c r="W129" s="200" t="s">
        <v>848</v>
      </c>
      <c r="X129" s="200"/>
      <c r="Y129" s="200"/>
      <c r="Z129" s="200"/>
      <c r="AA129" s="200"/>
      <c r="AB129" s="200"/>
      <c r="AC129" s="200"/>
      <c r="AD129" s="200"/>
      <c r="AE129" s="200"/>
      <c r="AF129" s="200"/>
      <c r="AG129" s="200"/>
      <c r="AH129" s="200"/>
      <c r="AI129" s="200"/>
      <c r="AJ129" s="200"/>
    </row>
    <row r="130" spans="1:36" hidden="1" x14ac:dyDescent="0.25">
      <c r="A130" s="200"/>
      <c r="B130" s="200"/>
      <c r="C130" s="201"/>
      <c r="D130" s="200"/>
      <c r="E130" s="201"/>
      <c r="F130" s="200"/>
      <c r="G130" s="201"/>
      <c r="H130" s="200"/>
      <c r="I130" s="201"/>
      <c r="J130" s="200"/>
      <c r="K130" s="201"/>
      <c r="L130" s="200"/>
      <c r="M130" s="201"/>
      <c r="N130" s="200"/>
      <c r="O130" s="201"/>
      <c r="P130" s="200"/>
      <c r="Q130" s="200"/>
      <c r="R130" s="200"/>
      <c r="S130" s="200"/>
      <c r="T130" s="200"/>
      <c r="U130" s="200"/>
      <c r="V130" s="200"/>
      <c r="W130" s="200" t="s">
        <v>849</v>
      </c>
      <c r="X130" s="200"/>
      <c r="Y130" s="200"/>
      <c r="Z130" s="200"/>
      <c r="AA130" s="200"/>
      <c r="AB130" s="200"/>
      <c r="AC130" s="200"/>
      <c r="AD130" s="200"/>
      <c r="AE130" s="200"/>
      <c r="AF130" s="200"/>
      <c r="AG130" s="200"/>
      <c r="AH130" s="200"/>
      <c r="AI130" s="200"/>
      <c r="AJ130" s="200"/>
    </row>
    <row r="131" spans="1:36" hidden="1" x14ac:dyDescent="0.25">
      <c r="A131" s="200"/>
      <c r="B131" s="200"/>
      <c r="C131" s="201"/>
      <c r="D131" s="200"/>
      <c r="E131" s="201"/>
      <c r="F131" s="200"/>
      <c r="G131" s="201"/>
      <c r="H131" s="200"/>
      <c r="I131" s="201"/>
      <c r="J131" s="200"/>
      <c r="K131" s="201"/>
      <c r="L131" s="200"/>
      <c r="M131" s="201"/>
      <c r="N131" s="200"/>
      <c r="O131" s="201"/>
      <c r="P131" s="200"/>
      <c r="Q131" s="200"/>
      <c r="R131" s="200"/>
      <c r="S131" s="200"/>
      <c r="T131" s="200"/>
      <c r="U131" s="200"/>
      <c r="V131" s="200"/>
      <c r="W131" s="200" t="s">
        <v>850</v>
      </c>
      <c r="X131" s="200"/>
      <c r="Y131" s="200"/>
      <c r="Z131" s="200"/>
      <c r="AA131" s="200"/>
      <c r="AB131" s="200"/>
      <c r="AC131" s="200"/>
      <c r="AD131" s="200"/>
      <c r="AE131" s="200"/>
      <c r="AF131" s="200"/>
      <c r="AG131" s="200"/>
      <c r="AH131" s="200"/>
      <c r="AI131" s="200"/>
      <c r="AJ131" s="200"/>
    </row>
    <row r="132" spans="1:36" hidden="1" x14ac:dyDescent="0.25">
      <c r="A132" s="200"/>
      <c r="B132" s="200"/>
      <c r="C132" s="201"/>
      <c r="D132" s="200"/>
      <c r="E132" s="201"/>
      <c r="F132" s="200"/>
      <c r="G132" s="201"/>
      <c r="H132" s="200"/>
      <c r="I132" s="201"/>
      <c r="J132" s="200"/>
      <c r="K132" s="201"/>
      <c r="L132" s="200"/>
      <c r="M132" s="201"/>
      <c r="N132" s="200"/>
      <c r="O132" s="201"/>
      <c r="P132" s="200"/>
      <c r="Q132" s="200"/>
      <c r="R132" s="200"/>
      <c r="S132" s="200"/>
      <c r="T132" s="200"/>
      <c r="U132" s="200"/>
      <c r="V132" s="200"/>
      <c r="W132" s="200" t="s">
        <v>851</v>
      </c>
      <c r="X132" s="200"/>
      <c r="Y132" s="200"/>
      <c r="Z132" s="200"/>
      <c r="AA132" s="200"/>
      <c r="AB132" s="200"/>
      <c r="AC132" s="200"/>
      <c r="AD132" s="200"/>
      <c r="AE132" s="200"/>
      <c r="AF132" s="200"/>
      <c r="AG132" s="200"/>
      <c r="AH132" s="200"/>
      <c r="AI132" s="200"/>
      <c r="AJ132" s="200"/>
    </row>
    <row r="133" spans="1:36" hidden="1" x14ac:dyDescent="0.25">
      <c r="A133" s="200"/>
      <c r="B133" s="200"/>
      <c r="C133" s="201"/>
      <c r="D133" s="200"/>
      <c r="E133" s="201"/>
      <c r="F133" s="200"/>
      <c r="G133" s="201"/>
      <c r="H133" s="200"/>
      <c r="I133" s="201"/>
      <c r="J133" s="200"/>
      <c r="K133" s="201"/>
      <c r="L133" s="200"/>
      <c r="M133" s="201"/>
      <c r="N133" s="200"/>
      <c r="O133" s="201"/>
      <c r="P133" s="200"/>
      <c r="Q133" s="200"/>
      <c r="R133" s="200"/>
      <c r="S133" s="200"/>
      <c r="T133" s="200"/>
      <c r="U133" s="200"/>
      <c r="V133" s="200"/>
      <c r="W133" s="200" t="s">
        <v>852</v>
      </c>
      <c r="X133" s="200"/>
      <c r="Y133" s="200"/>
      <c r="Z133" s="200"/>
      <c r="AA133" s="200"/>
      <c r="AB133" s="200"/>
      <c r="AC133" s="200"/>
      <c r="AD133" s="200"/>
      <c r="AE133" s="200"/>
      <c r="AF133" s="200"/>
      <c r="AG133" s="200"/>
      <c r="AH133" s="200"/>
      <c r="AI133" s="200"/>
      <c r="AJ133" s="200"/>
    </row>
    <row r="134" spans="1:36" hidden="1" x14ac:dyDescent="0.25">
      <c r="A134" s="200"/>
      <c r="B134" s="200"/>
      <c r="C134" s="201"/>
      <c r="D134" s="200"/>
      <c r="E134" s="201"/>
      <c r="F134" s="200"/>
      <c r="G134" s="201"/>
      <c r="H134" s="200"/>
      <c r="I134" s="201"/>
      <c r="J134" s="200"/>
      <c r="K134" s="201"/>
      <c r="L134" s="200"/>
      <c r="M134" s="201"/>
      <c r="N134" s="200"/>
      <c r="O134" s="201"/>
      <c r="P134" s="200"/>
      <c r="Q134" s="200"/>
      <c r="R134" s="200"/>
      <c r="S134" s="200"/>
      <c r="T134" s="200"/>
      <c r="U134" s="200"/>
      <c r="V134" s="200"/>
      <c r="W134" s="200" t="s">
        <v>853</v>
      </c>
      <c r="X134" s="200"/>
      <c r="Y134" s="200"/>
      <c r="Z134" s="200"/>
      <c r="AA134" s="200"/>
      <c r="AB134" s="200"/>
      <c r="AC134" s="200"/>
      <c r="AD134" s="200"/>
      <c r="AE134" s="200"/>
      <c r="AF134" s="200"/>
      <c r="AG134" s="200"/>
      <c r="AH134" s="200"/>
      <c r="AI134" s="200"/>
      <c r="AJ134" s="200"/>
    </row>
    <row r="135" spans="1:36" hidden="1" x14ac:dyDescent="0.25">
      <c r="A135" s="200"/>
      <c r="B135" s="200"/>
      <c r="C135" s="201"/>
      <c r="D135" s="200"/>
      <c r="E135" s="201"/>
      <c r="F135" s="200"/>
      <c r="G135" s="201"/>
      <c r="H135" s="200"/>
      <c r="I135" s="201"/>
      <c r="J135" s="200"/>
      <c r="K135" s="201"/>
      <c r="L135" s="200"/>
      <c r="M135" s="201"/>
      <c r="N135" s="200"/>
      <c r="O135" s="201"/>
      <c r="P135" s="200"/>
      <c r="Q135" s="200"/>
      <c r="R135" s="200"/>
      <c r="S135" s="200"/>
      <c r="T135" s="200"/>
      <c r="U135" s="200"/>
      <c r="V135" s="200"/>
      <c r="W135" s="200" t="s">
        <v>854</v>
      </c>
      <c r="X135" s="200"/>
      <c r="Y135" s="200"/>
      <c r="Z135" s="200"/>
      <c r="AA135" s="200"/>
      <c r="AB135" s="200"/>
      <c r="AC135" s="200"/>
      <c r="AD135" s="200"/>
      <c r="AE135" s="200"/>
      <c r="AF135" s="200"/>
      <c r="AG135" s="200"/>
      <c r="AH135" s="200"/>
      <c r="AI135" s="200"/>
      <c r="AJ135" s="200"/>
    </row>
    <row r="136" spans="1:36" hidden="1" x14ac:dyDescent="0.25">
      <c r="A136" s="200"/>
      <c r="B136" s="200"/>
      <c r="C136" s="201"/>
      <c r="D136" s="200"/>
      <c r="E136" s="201"/>
      <c r="F136" s="200"/>
      <c r="G136" s="201"/>
      <c r="H136" s="200"/>
      <c r="I136" s="201"/>
      <c r="J136" s="200"/>
      <c r="K136" s="201"/>
      <c r="L136" s="200"/>
      <c r="M136" s="201"/>
      <c r="N136" s="200"/>
      <c r="O136" s="201"/>
      <c r="P136" s="200"/>
      <c r="Q136" s="200"/>
      <c r="R136" s="200"/>
      <c r="S136" s="200"/>
      <c r="T136" s="200"/>
      <c r="U136" s="200"/>
      <c r="V136" s="200"/>
      <c r="W136" s="200" t="s">
        <v>855</v>
      </c>
      <c r="X136" s="200"/>
      <c r="Y136" s="200"/>
      <c r="Z136" s="200"/>
      <c r="AA136" s="200"/>
      <c r="AB136" s="200"/>
      <c r="AC136" s="200"/>
      <c r="AD136" s="200"/>
      <c r="AE136" s="200"/>
      <c r="AF136" s="200"/>
      <c r="AG136" s="200"/>
      <c r="AH136" s="200"/>
      <c r="AI136" s="200"/>
      <c r="AJ136" s="200"/>
    </row>
    <row r="137" spans="1:36" hidden="1" x14ac:dyDescent="0.25">
      <c r="A137" s="200"/>
      <c r="B137" s="200"/>
      <c r="C137" s="201"/>
      <c r="D137" s="200"/>
      <c r="E137" s="201"/>
      <c r="F137" s="200"/>
      <c r="G137" s="201"/>
      <c r="H137" s="200"/>
      <c r="I137" s="201"/>
      <c r="J137" s="200"/>
      <c r="K137" s="201"/>
      <c r="L137" s="200"/>
      <c r="M137" s="201"/>
      <c r="N137" s="200"/>
      <c r="O137" s="201"/>
      <c r="P137" s="200"/>
      <c r="Q137" s="200"/>
      <c r="R137" s="200"/>
      <c r="S137" s="200"/>
      <c r="T137" s="200"/>
      <c r="U137" s="200"/>
      <c r="V137" s="200"/>
      <c r="W137" s="200" t="s">
        <v>856</v>
      </c>
      <c r="X137" s="200"/>
      <c r="Y137" s="200"/>
      <c r="Z137" s="200"/>
      <c r="AA137" s="200"/>
      <c r="AB137" s="200"/>
      <c r="AC137" s="200"/>
      <c r="AD137" s="200"/>
      <c r="AE137" s="200"/>
      <c r="AF137" s="200"/>
      <c r="AG137" s="200"/>
      <c r="AH137" s="200"/>
      <c r="AI137" s="200"/>
      <c r="AJ137" s="200"/>
    </row>
    <row r="138" spans="1:36" hidden="1" x14ac:dyDescent="0.25">
      <c r="A138" s="200"/>
      <c r="B138" s="200"/>
      <c r="C138" s="201"/>
      <c r="D138" s="200"/>
      <c r="E138" s="201"/>
      <c r="F138" s="200"/>
      <c r="G138" s="201"/>
      <c r="H138" s="200"/>
      <c r="I138" s="201"/>
      <c r="J138" s="200"/>
      <c r="K138" s="201"/>
      <c r="L138" s="200"/>
      <c r="M138" s="201"/>
      <c r="N138" s="200"/>
      <c r="O138" s="201"/>
      <c r="P138" s="200"/>
      <c r="Q138" s="200"/>
      <c r="R138" s="200"/>
      <c r="S138" s="200"/>
      <c r="T138" s="200"/>
      <c r="U138" s="200"/>
      <c r="V138" s="200"/>
      <c r="W138" s="200" t="s">
        <v>857</v>
      </c>
      <c r="X138" s="200"/>
      <c r="Y138" s="200"/>
      <c r="Z138" s="200"/>
      <c r="AA138" s="200"/>
      <c r="AB138" s="200"/>
      <c r="AC138" s="200"/>
      <c r="AD138" s="200"/>
      <c r="AE138" s="200"/>
      <c r="AF138" s="200"/>
      <c r="AG138" s="200"/>
      <c r="AH138" s="200"/>
      <c r="AI138" s="200"/>
      <c r="AJ138" s="200"/>
    </row>
    <row r="139" spans="1:36" hidden="1" x14ac:dyDescent="0.25">
      <c r="A139" s="200"/>
      <c r="B139" s="200"/>
      <c r="C139" s="201"/>
      <c r="D139" s="200"/>
      <c r="E139" s="201"/>
      <c r="F139" s="200"/>
      <c r="G139" s="201"/>
      <c r="H139" s="200"/>
      <c r="I139" s="201"/>
      <c r="J139" s="200"/>
      <c r="K139" s="201"/>
      <c r="L139" s="200"/>
      <c r="M139" s="201"/>
      <c r="N139" s="200"/>
      <c r="O139" s="201"/>
      <c r="P139" s="200"/>
      <c r="Q139" s="200"/>
      <c r="R139" s="200"/>
      <c r="S139" s="200"/>
      <c r="T139" s="200"/>
      <c r="U139" s="200"/>
      <c r="V139" s="200"/>
      <c r="W139" s="200" t="s">
        <v>858</v>
      </c>
      <c r="X139" s="200"/>
      <c r="Y139" s="200"/>
      <c r="Z139" s="200"/>
      <c r="AA139" s="200"/>
      <c r="AB139" s="200"/>
      <c r="AC139" s="200"/>
      <c r="AD139" s="200"/>
      <c r="AE139" s="200"/>
      <c r="AF139" s="200"/>
      <c r="AG139" s="200"/>
      <c r="AH139" s="200"/>
      <c r="AI139" s="200"/>
      <c r="AJ139" s="200"/>
    </row>
    <row r="140" spans="1:36" hidden="1" x14ac:dyDescent="0.25">
      <c r="A140" s="200"/>
      <c r="B140" s="200"/>
      <c r="C140" s="201"/>
      <c r="D140" s="200"/>
      <c r="E140" s="201"/>
      <c r="F140" s="200"/>
      <c r="G140" s="201"/>
      <c r="H140" s="200"/>
      <c r="I140" s="201"/>
      <c r="J140" s="200"/>
      <c r="K140" s="201"/>
      <c r="L140" s="200"/>
      <c r="M140" s="201"/>
      <c r="N140" s="200"/>
      <c r="O140" s="201"/>
      <c r="P140" s="200"/>
      <c r="Q140" s="200"/>
      <c r="R140" s="200"/>
      <c r="S140" s="200"/>
      <c r="T140" s="200"/>
      <c r="U140" s="200"/>
      <c r="V140" s="200"/>
      <c r="W140" s="200" t="s">
        <v>859</v>
      </c>
      <c r="X140" s="200"/>
      <c r="Y140" s="200"/>
      <c r="Z140" s="200"/>
      <c r="AA140" s="200"/>
      <c r="AB140" s="200"/>
      <c r="AC140" s="200"/>
      <c r="AD140" s="200"/>
      <c r="AE140" s="200"/>
      <c r="AF140" s="200"/>
      <c r="AG140" s="200"/>
      <c r="AH140" s="200"/>
      <c r="AI140" s="200"/>
      <c r="AJ140" s="200"/>
    </row>
    <row r="141" spans="1:36" hidden="1" x14ac:dyDescent="0.25">
      <c r="A141" s="200"/>
      <c r="B141" s="200"/>
      <c r="C141" s="201"/>
      <c r="D141" s="200"/>
      <c r="E141" s="201"/>
      <c r="F141" s="200"/>
      <c r="G141" s="201"/>
      <c r="H141" s="200"/>
      <c r="I141" s="201"/>
      <c r="J141" s="200"/>
      <c r="K141" s="201"/>
      <c r="L141" s="200"/>
      <c r="M141" s="201"/>
      <c r="N141" s="200"/>
      <c r="O141" s="201"/>
      <c r="P141" s="200"/>
      <c r="Q141" s="200"/>
      <c r="R141" s="200"/>
      <c r="S141" s="200"/>
      <c r="T141" s="200"/>
      <c r="U141" s="200"/>
      <c r="V141" s="200"/>
      <c r="W141" s="200" t="s">
        <v>860</v>
      </c>
      <c r="X141" s="200"/>
      <c r="Y141" s="200"/>
      <c r="Z141" s="200"/>
      <c r="AA141" s="200"/>
      <c r="AB141" s="200"/>
      <c r="AC141" s="200"/>
      <c r="AD141" s="200"/>
      <c r="AE141" s="200"/>
      <c r="AF141" s="200"/>
      <c r="AG141" s="200"/>
      <c r="AH141" s="200"/>
      <c r="AI141" s="200"/>
      <c r="AJ141" s="200"/>
    </row>
    <row r="142" spans="1:36" hidden="1" x14ac:dyDescent="0.25">
      <c r="A142" s="200"/>
      <c r="B142" s="200"/>
      <c r="C142" s="201"/>
      <c r="D142" s="200"/>
      <c r="E142" s="201"/>
      <c r="F142" s="200"/>
      <c r="G142" s="201"/>
      <c r="H142" s="200"/>
      <c r="I142" s="201"/>
      <c r="J142" s="200"/>
      <c r="K142" s="201"/>
      <c r="L142" s="200"/>
      <c r="M142" s="201"/>
      <c r="N142" s="200"/>
      <c r="O142" s="201"/>
      <c r="P142" s="200"/>
      <c r="Q142" s="200"/>
      <c r="R142" s="200"/>
      <c r="S142" s="200"/>
      <c r="T142" s="200"/>
      <c r="U142" s="200"/>
      <c r="V142" s="200"/>
      <c r="W142" s="200" t="s">
        <v>861</v>
      </c>
      <c r="X142" s="200"/>
      <c r="Y142" s="200"/>
      <c r="Z142" s="200"/>
      <c r="AA142" s="200"/>
      <c r="AB142" s="200"/>
      <c r="AC142" s="200"/>
      <c r="AD142" s="200"/>
      <c r="AE142" s="200"/>
      <c r="AF142" s="200"/>
      <c r="AG142" s="200"/>
      <c r="AH142" s="200"/>
      <c r="AI142" s="200"/>
      <c r="AJ142" s="200"/>
    </row>
    <row r="143" spans="1:36" hidden="1" x14ac:dyDescent="0.25">
      <c r="A143" s="200"/>
      <c r="B143" s="200"/>
      <c r="C143" s="201"/>
      <c r="D143" s="200"/>
      <c r="E143" s="201"/>
      <c r="F143" s="200"/>
      <c r="G143" s="201"/>
      <c r="H143" s="200"/>
      <c r="I143" s="201"/>
      <c r="J143" s="200"/>
      <c r="K143" s="201"/>
      <c r="L143" s="200"/>
      <c r="M143" s="201"/>
      <c r="N143" s="200"/>
      <c r="O143" s="201"/>
      <c r="P143" s="200"/>
      <c r="Q143" s="200"/>
      <c r="R143" s="200"/>
      <c r="S143" s="200"/>
      <c r="T143" s="200"/>
      <c r="U143" s="200"/>
      <c r="V143" s="200"/>
      <c r="W143" s="200" t="s">
        <v>862</v>
      </c>
      <c r="X143" s="200"/>
      <c r="Y143" s="200"/>
      <c r="Z143" s="200"/>
      <c r="AA143" s="200"/>
      <c r="AB143" s="200"/>
      <c r="AC143" s="200"/>
      <c r="AD143" s="200"/>
      <c r="AE143" s="200"/>
      <c r="AF143" s="200"/>
      <c r="AG143" s="200"/>
      <c r="AH143" s="200"/>
      <c r="AI143" s="200"/>
      <c r="AJ143" s="200"/>
    </row>
    <row r="144" spans="1:36" hidden="1" x14ac:dyDescent="0.25">
      <c r="A144" s="200"/>
      <c r="B144" s="200"/>
      <c r="C144" s="201"/>
      <c r="D144" s="200"/>
      <c r="E144" s="201"/>
      <c r="F144" s="200"/>
      <c r="G144" s="201"/>
      <c r="H144" s="200"/>
      <c r="I144" s="201"/>
      <c r="J144" s="200"/>
      <c r="K144" s="201"/>
      <c r="L144" s="200"/>
      <c r="M144" s="201"/>
      <c r="N144" s="200"/>
      <c r="O144" s="201"/>
      <c r="P144" s="200"/>
      <c r="Q144" s="200"/>
      <c r="R144" s="200"/>
      <c r="S144" s="200"/>
      <c r="T144" s="200"/>
      <c r="U144" s="200"/>
      <c r="V144" s="200"/>
      <c r="W144" s="200" t="s">
        <v>863</v>
      </c>
      <c r="X144" s="200"/>
      <c r="Y144" s="200"/>
      <c r="Z144" s="200"/>
      <c r="AA144" s="200"/>
      <c r="AB144" s="200"/>
      <c r="AC144" s="200"/>
      <c r="AD144" s="200"/>
      <c r="AE144" s="200"/>
      <c r="AF144" s="200"/>
      <c r="AG144" s="200"/>
      <c r="AH144" s="200"/>
      <c r="AI144" s="200"/>
      <c r="AJ144" s="200"/>
    </row>
    <row r="145" spans="1:36" hidden="1" x14ac:dyDescent="0.25">
      <c r="A145" s="200"/>
      <c r="B145" s="200"/>
      <c r="C145" s="201"/>
      <c r="D145" s="200"/>
      <c r="E145" s="201"/>
      <c r="F145" s="200"/>
      <c r="G145" s="201"/>
      <c r="H145" s="200"/>
      <c r="I145" s="201"/>
      <c r="J145" s="200"/>
      <c r="K145" s="201"/>
      <c r="L145" s="200"/>
      <c r="M145" s="201"/>
      <c r="N145" s="200"/>
      <c r="O145" s="201"/>
      <c r="P145" s="200"/>
      <c r="Q145" s="200"/>
      <c r="R145" s="200"/>
      <c r="S145" s="200"/>
      <c r="T145" s="200"/>
      <c r="U145" s="200"/>
      <c r="V145" s="200"/>
      <c r="W145" s="200" t="s">
        <v>864</v>
      </c>
      <c r="X145" s="200"/>
      <c r="Y145" s="200"/>
      <c r="Z145" s="200"/>
      <c r="AA145" s="200"/>
      <c r="AB145" s="200"/>
      <c r="AC145" s="200"/>
      <c r="AD145" s="200"/>
      <c r="AE145" s="200"/>
      <c r="AF145" s="200"/>
      <c r="AG145" s="200"/>
      <c r="AH145" s="200"/>
      <c r="AI145" s="200"/>
      <c r="AJ145" s="200"/>
    </row>
    <row r="146" spans="1:36" hidden="1" x14ac:dyDescent="0.25">
      <c r="A146" s="200"/>
      <c r="B146" s="200"/>
      <c r="C146" s="201"/>
      <c r="D146" s="200"/>
      <c r="E146" s="201"/>
      <c r="F146" s="200"/>
      <c r="G146" s="201"/>
      <c r="H146" s="200"/>
      <c r="I146" s="201"/>
      <c r="J146" s="200"/>
      <c r="K146" s="201"/>
      <c r="L146" s="200"/>
      <c r="M146" s="201"/>
      <c r="N146" s="200"/>
      <c r="O146" s="201"/>
      <c r="P146" s="200"/>
      <c r="Q146" s="200"/>
      <c r="R146" s="200"/>
      <c r="S146" s="200"/>
      <c r="T146" s="200"/>
      <c r="U146" s="200"/>
      <c r="V146" s="200"/>
      <c r="W146" s="200" t="s">
        <v>865</v>
      </c>
      <c r="X146" s="200"/>
      <c r="Y146" s="200"/>
      <c r="Z146" s="200"/>
      <c r="AA146" s="200"/>
      <c r="AB146" s="200"/>
      <c r="AC146" s="200"/>
      <c r="AD146" s="200"/>
      <c r="AE146" s="200"/>
      <c r="AF146" s="200"/>
      <c r="AG146" s="200"/>
      <c r="AH146" s="200"/>
      <c r="AI146" s="200"/>
      <c r="AJ146" s="200"/>
    </row>
    <row r="147" spans="1:36" hidden="1" x14ac:dyDescent="0.25">
      <c r="A147" s="200"/>
      <c r="B147" s="200"/>
      <c r="C147" s="201"/>
      <c r="D147" s="200"/>
      <c r="E147" s="201"/>
      <c r="F147" s="200"/>
      <c r="G147" s="201"/>
      <c r="H147" s="200"/>
      <c r="I147" s="201"/>
      <c r="J147" s="200"/>
      <c r="K147" s="201"/>
      <c r="L147" s="200"/>
      <c r="M147" s="201"/>
      <c r="N147" s="200"/>
      <c r="O147" s="201"/>
      <c r="P147" s="200"/>
      <c r="Q147" s="200"/>
      <c r="R147" s="200"/>
      <c r="S147" s="200"/>
      <c r="T147" s="200"/>
      <c r="U147" s="200"/>
      <c r="V147" s="200"/>
      <c r="W147" s="200" t="s">
        <v>866</v>
      </c>
      <c r="X147" s="200"/>
      <c r="Y147" s="200"/>
      <c r="Z147" s="200"/>
      <c r="AA147" s="200"/>
      <c r="AB147" s="200"/>
      <c r="AC147" s="200"/>
      <c r="AD147" s="200"/>
      <c r="AE147" s="200"/>
      <c r="AF147" s="200"/>
      <c r="AG147" s="200"/>
      <c r="AH147" s="200"/>
      <c r="AI147" s="200"/>
      <c r="AJ147" s="200"/>
    </row>
    <row r="148" spans="1:36" hidden="1" x14ac:dyDescent="0.25">
      <c r="A148" s="200"/>
      <c r="B148" s="200"/>
      <c r="C148" s="201"/>
      <c r="D148" s="200"/>
      <c r="E148" s="201"/>
      <c r="F148" s="200"/>
      <c r="G148" s="201"/>
      <c r="H148" s="200"/>
      <c r="I148" s="201"/>
      <c r="J148" s="200"/>
      <c r="K148" s="201"/>
      <c r="L148" s="200"/>
      <c r="M148" s="201"/>
      <c r="N148" s="200"/>
      <c r="O148" s="201"/>
      <c r="P148" s="200"/>
      <c r="Q148" s="200"/>
      <c r="R148" s="200"/>
      <c r="S148" s="200"/>
      <c r="T148" s="200"/>
      <c r="U148" s="200"/>
      <c r="V148" s="200"/>
      <c r="W148" s="200" t="s">
        <v>867</v>
      </c>
      <c r="X148" s="200"/>
      <c r="Y148" s="200"/>
      <c r="Z148" s="200"/>
      <c r="AA148" s="200"/>
      <c r="AB148" s="200"/>
      <c r="AC148" s="200"/>
      <c r="AD148" s="200"/>
      <c r="AE148" s="200"/>
      <c r="AF148" s="200"/>
      <c r="AG148" s="200"/>
      <c r="AH148" s="200"/>
      <c r="AI148" s="200"/>
      <c r="AJ148" s="200"/>
    </row>
    <row r="149" spans="1:36" hidden="1" x14ac:dyDescent="0.25">
      <c r="A149" s="200"/>
      <c r="B149" s="200"/>
      <c r="C149" s="201"/>
      <c r="D149" s="200"/>
      <c r="E149" s="201"/>
      <c r="F149" s="200"/>
      <c r="G149" s="201"/>
      <c r="H149" s="200"/>
      <c r="I149" s="201"/>
      <c r="J149" s="200"/>
      <c r="K149" s="201"/>
      <c r="L149" s="200"/>
      <c r="M149" s="201"/>
      <c r="N149" s="200"/>
      <c r="O149" s="201"/>
      <c r="P149" s="200"/>
      <c r="Q149" s="200"/>
      <c r="R149" s="200"/>
      <c r="S149" s="200"/>
      <c r="T149" s="200"/>
      <c r="U149" s="200"/>
      <c r="V149" s="200"/>
      <c r="W149" s="200" t="s">
        <v>868</v>
      </c>
      <c r="X149" s="200"/>
      <c r="Y149" s="200"/>
      <c r="Z149" s="200"/>
      <c r="AA149" s="200"/>
      <c r="AB149" s="200"/>
      <c r="AC149" s="200"/>
      <c r="AD149" s="200"/>
      <c r="AE149" s="200"/>
      <c r="AF149" s="200"/>
      <c r="AG149" s="200"/>
      <c r="AH149" s="200"/>
      <c r="AI149" s="200"/>
      <c r="AJ149" s="200"/>
    </row>
    <row r="150" spans="1:36" hidden="1" x14ac:dyDescent="0.25">
      <c r="A150" s="200"/>
      <c r="B150" s="200"/>
      <c r="C150" s="201"/>
      <c r="D150" s="200"/>
      <c r="E150" s="201"/>
      <c r="F150" s="200"/>
      <c r="G150" s="201"/>
      <c r="H150" s="200"/>
      <c r="I150" s="201"/>
      <c r="J150" s="200"/>
      <c r="K150" s="201"/>
      <c r="L150" s="200"/>
      <c r="M150" s="201"/>
      <c r="N150" s="200"/>
      <c r="O150" s="201"/>
      <c r="P150" s="200"/>
      <c r="Q150" s="200"/>
      <c r="R150" s="200"/>
      <c r="S150" s="200"/>
      <c r="T150" s="200"/>
      <c r="U150" s="200"/>
      <c r="V150" s="200"/>
      <c r="W150" s="200" t="s">
        <v>869</v>
      </c>
      <c r="X150" s="200"/>
      <c r="Y150" s="200"/>
      <c r="Z150" s="200"/>
      <c r="AA150" s="200"/>
      <c r="AB150" s="200"/>
      <c r="AC150" s="200"/>
      <c r="AD150" s="200"/>
      <c r="AE150" s="200"/>
      <c r="AF150" s="200"/>
      <c r="AG150" s="200"/>
      <c r="AH150" s="200"/>
      <c r="AI150" s="200"/>
      <c r="AJ150" s="200"/>
    </row>
    <row r="151" spans="1:36" hidden="1" x14ac:dyDescent="0.25">
      <c r="A151" s="200"/>
      <c r="B151" s="200"/>
      <c r="C151" s="201"/>
      <c r="D151" s="200"/>
      <c r="E151" s="201"/>
      <c r="F151" s="200"/>
      <c r="G151" s="201"/>
      <c r="H151" s="200"/>
      <c r="I151" s="201"/>
      <c r="J151" s="200"/>
      <c r="K151" s="201"/>
      <c r="L151" s="200"/>
      <c r="M151" s="201"/>
      <c r="N151" s="200"/>
      <c r="O151" s="201"/>
      <c r="P151" s="200"/>
      <c r="Q151" s="200"/>
      <c r="R151" s="200"/>
      <c r="S151" s="200"/>
      <c r="T151" s="200"/>
      <c r="U151" s="200"/>
      <c r="V151" s="200"/>
      <c r="W151" s="200" t="s">
        <v>870</v>
      </c>
      <c r="X151" s="200"/>
      <c r="Y151" s="200"/>
      <c r="Z151" s="200"/>
      <c r="AA151" s="200"/>
      <c r="AB151" s="200"/>
      <c r="AC151" s="200"/>
      <c r="AD151" s="200"/>
      <c r="AE151" s="200"/>
      <c r="AF151" s="200"/>
      <c r="AG151" s="200"/>
      <c r="AH151" s="200"/>
      <c r="AI151" s="200"/>
      <c r="AJ151" s="200"/>
    </row>
    <row r="152" spans="1:36" hidden="1" x14ac:dyDescent="0.25">
      <c r="A152" s="200"/>
      <c r="B152" s="200"/>
      <c r="C152" s="201"/>
      <c r="D152" s="200"/>
      <c r="E152" s="201"/>
      <c r="F152" s="200"/>
      <c r="G152" s="201"/>
      <c r="H152" s="200"/>
      <c r="I152" s="201"/>
      <c r="J152" s="200"/>
      <c r="K152" s="201"/>
      <c r="L152" s="200"/>
      <c r="M152" s="201"/>
      <c r="N152" s="200"/>
      <c r="O152" s="201"/>
      <c r="P152" s="200"/>
      <c r="Q152" s="200"/>
      <c r="R152" s="200"/>
      <c r="S152" s="200"/>
      <c r="T152" s="200"/>
      <c r="U152" s="200"/>
      <c r="V152" s="200"/>
      <c r="W152" s="200" t="s">
        <v>871</v>
      </c>
      <c r="X152" s="200"/>
      <c r="Y152" s="200"/>
      <c r="Z152" s="200"/>
      <c r="AA152" s="200"/>
      <c r="AB152" s="200"/>
      <c r="AC152" s="200"/>
      <c r="AD152" s="200"/>
      <c r="AE152" s="200"/>
      <c r="AF152" s="200"/>
      <c r="AG152" s="200"/>
      <c r="AH152" s="200"/>
      <c r="AI152" s="200"/>
      <c r="AJ152" s="200"/>
    </row>
    <row r="153" spans="1:36" hidden="1" x14ac:dyDescent="0.25">
      <c r="A153" s="200"/>
      <c r="B153" s="200"/>
      <c r="C153" s="201"/>
      <c r="D153" s="200"/>
      <c r="E153" s="201"/>
      <c r="F153" s="200"/>
      <c r="G153" s="201"/>
      <c r="H153" s="200"/>
      <c r="I153" s="201"/>
      <c r="J153" s="200"/>
      <c r="K153" s="201"/>
      <c r="L153" s="200"/>
      <c r="M153" s="201"/>
      <c r="N153" s="200"/>
      <c r="O153" s="201"/>
      <c r="P153" s="200"/>
      <c r="Q153" s="200"/>
      <c r="R153" s="200"/>
      <c r="S153" s="200"/>
      <c r="T153" s="200"/>
      <c r="U153" s="200"/>
      <c r="V153" s="200"/>
      <c r="W153" s="200" t="s">
        <v>871</v>
      </c>
      <c r="X153" s="200"/>
      <c r="Y153" s="200"/>
      <c r="Z153" s="200"/>
      <c r="AA153" s="200"/>
      <c r="AB153" s="200"/>
      <c r="AC153" s="200"/>
      <c r="AD153" s="200"/>
      <c r="AE153" s="200"/>
      <c r="AF153" s="200"/>
      <c r="AG153" s="200"/>
      <c r="AH153" s="200"/>
      <c r="AI153" s="200"/>
      <c r="AJ153" s="200"/>
    </row>
    <row r="154" spans="1:36" hidden="1" x14ac:dyDescent="0.25">
      <c r="A154" s="200"/>
      <c r="B154" s="200"/>
      <c r="C154" s="201"/>
      <c r="D154" s="200"/>
      <c r="E154" s="201"/>
      <c r="F154" s="200"/>
      <c r="G154" s="201"/>
      <c r="H154" s="200"/>
      <c r="I154" s="201"/>
      <c r="J154" s="200"/>
      <c r="K154" s="201"/>
      <c r="L154" s="200"/>
      <c r="M154" s="201"/>
      <c r="N154" s="200"/>
      <c r="O154" s="201"/>
      <c r="P154" s="200"/>
      <c r="Q154" s="200"/>
      <c r="R154" s="200"/>
      <c r="S154" s="200"/>
      <c r="T154" s="200"/>
      <c r="U154" s="200"/>
      <c r="V154" s="200"/>
      <c r="W154" s="200" t="s">
        <v>872</v>
      </c>
      <c r="X154" s="200"/>
      <c r="Y154" s="200"/>
      <c r="Z154" s="200"/>
      <c r="AA154" s="200"/>
      <c r="AB154" s="200"/>
      <c r="AC154" s="200"/>
      <c r="AD154" s="200"/>
      <c r="AE154" s="200"/>
      <c r="AF154" s="200"/>
      <c r="AG154" s="200"/>
      <c r="AH154" s="200"/>
      <c r="AI154" s="200"/>
      <c r="AJ154" s="200"/>
    </row>
    <row r="155" spans="1:36" hidden="1" x14ac:dyDescent="0.25">
      <c r="A155" s="200"/>
      <c r="B155" s="200"/>
      <c r="C155" s="201"/>
      <c r="D155" s="200"/>
      <c r="E155" s="201"/>
      <c r="F155" s="200"/>
      <c r="G155" s="201"/>
      <c r="H155" s="200"/>
      <c r="I155" s="201"/>
      <c r="J155" s="200"/>
      <c r="K155" s="201"/>
      <c r="L155" s="200"/>
      <c r="M155" s="201"/>
      <c r="N155" s="200"/>
      <c r="O155" s="201"/>
      <c r="P155" s="200"/>
      <c r="Q155" s="200"/>
      <c r="R155" s="200"/>
      <c r="S155" s="200"/>
      <c r="T155" s="200"/>
      <c r="U155" s="200"/>
      <c r="V155" s="200"/>
      <c r="W155" s="200" t="s">
        <v>873</v>
      </c>
      <c r="X155" s="200"/>
      <c r="Y155" s="200"/>
      <c r="Z155" s="200"/>
      <c r="AA155" s="200"/>
      <c r="AB155" s="200"/>
      <c r="AC155" s="200"/>
      <c r="AD155" s="200"/>
      <c r="AE155" s="200"/>
      <c r="AF155" s="200"/>
      <c r="AG155" s="200"/>
      <c r="AH155" s="200"/>
      <c r="AI155" s="200"/>
      <c r="AJ155" s="200"/>
    </row>
    <row r="156" spans="1:36" hidden="1" x14ac:dyDescent="0.25">
      <c r="A156" s="200"/>
      <c r="B156" s="200"/>
      <c r="C156" s="201"/>
      <c r="D156" s="200"/>
      <c r="E156" s="201"/>
      <c r="F156" s="200"/>
      <c r="G156" s="201"/>
      <c r="H156" s="200"/>
      <c r="I156" s="201"/>
      <c r="J156" s="200"/>
      <c r="K156" s="201"/>
      <c r="L156" s="200"/>
      <c r="M156" s="201"/>
      <c r="N156" s="200"/>
      <c r="O156" s="201"/>
      <c r="P156" s="200"/>
      <c r="Q156" s="200"/>
      <c r="R156" s="200"/>
      <c r="S156" s="200"/>
      <c r="T156" s="200"/>
      <c r="U156" s="200"/>
      <c r="V156" s="200"/>
      <c r="W156" s="200" t="s">
        <v>874</v>
      </c>
      <c r="X156" s="200"/>
      <c r="Y156" s="200"/>
      <c r="Z156" s="200"/>
      <c r="AA156" s="200"/>
      <c r="AB156" s="200"/>
      <c r="AC156" s="200"/>
      <c r="AD156" s="200"/>
      <c r="AE156" s="200"/>
      <c r="AF156" s="200"/>
      <c r="AG156" s="200"/>
      <c r="AH156" s="200"/>
      <c r="AI156" s="200"/>
      <c r="AJ156" s="200"/>
    </row>
    <row r="157" spans="1:36" hidden="1" x14ac:dyDescent="0.25">
      <c r="A157" s="200"/>
      <c r="B157" s="200"/>
      <c r="C157" s="201"/>
      <c r="D157" s="200"/>
      <c r="E157" s="201"/>
      <c r="F157" s="200"/>
      <c r="G157" s="201"/>
      <c r="H157" s="200"/>
      <c r="I157" s="201"/>
      <c r="J157" s="200"/>
      <c r="K157" s="201"/>
      <c r="L157" s="200"/>
      <c r="M157" s="201"/>
      <c r="N157" s="200"/>
      <c r="O157" s="201"/>
      <c r="P157" s="200"/>
      <c r="Q157" s="200"/>
      <c r="R157" s="200"/>
      <c r="S157" s="200"/>
      <c r="T157" s="200"/>
      <c r="U157" s="200"/>
      <c r="V157" s="200"/>
      <c r="W157" s="200" t="s">
        <v>875</v>
      </c>
      <c r="X157" s="200"/>
      <c r="Y157" s="200"/>
      <c r="Z157" s="200"/>
      <c r="AA157" s="200"/>
      <c r="AB157" s="200"/>
      <c r="AC157" s="200"/>
      <c r="AD157" s="200"/>
      <c r="AE157" s="200"/>
      <c r="AF157" s="200"/>
      <c r="AG157" s="200"/>
      <c r="AH157" s="200"/>
      <c r="AI157" s="200"/>
      <c r="AJ157" s="200"/>
    </row>
    <row r="158" spans="1:36" hidden="1" x14ac:dyDescent="0.25">
      <c r="A158" s="200"/>
      <c r="B158" s="200"/>
      <c r="C158" s="201"/>
      <c r="D158" s="200"/>
      <c r="E158" s="201"/>
      <c r="F158" s="200"/>
      <c r="G158" s="201"/>
      <c r="H158" s="200"/>
      <c r="I158" s="201"/>
      <c r="J158" s="200"/>
      <c r="K158" s="201"/>
      <c r="L158" s="200"/>
      <c r="M158" s="201"/>
      <c r="N158" s="200"/>
      <c r="O158" s="201"/>
      <c r="P158" s="200"/>
      <c r="Q158" s="200"/>
      <c r="R158" s="200"/>
      <c r="S158" s="200"/>
      <c r="T158" s="200"/>
      <c r="U158" s="200"/>
      <c r="V158" s="200"/>
      <c r="W158" s="200" t="s">
        <v>876</v>
      </c>
      <c r="X158" s="200"/>
      <c r="Y158" s="200"/>
      <c r="Z158" s="200"/>
      <c r="AA158" s="200"/>
      <c r="AB158" s="200"/>
      <c r="AC158" s="200"/>
      <c r="AD158" s="200"/>
      <c r="AE158" s="200"/>
      <c r="AF158" s="200"/>
      <c r="AG158" s="200"/>
      <c r="AH158" s="200"/>
      <c r="AI158" s="200"/>
      <c r="AJ158" s="200"/>
    </row>
    <row r="159" spans="1:36" hidden="1" x14ac:dyDescent="0.25">
      <c r="A159" s="200"/>
      <c r="B159" s="200"/>
      <c r="C159" s="201"/>
      <c r="D159" s="200"/>
      <c r="E159" s="201"/>
      <c r="F159" s="200"/>
      <c r="G159" s="201"/>
      <c r="H159" s="200"/>
      <c r="I159" s="201"/>
      <c r="J159" s="200"/>
      <c r="K159" s="201"/>
      <c r="L159" s="200"/>
      <c r="M159" s="201"/>
      <c r="N159" s="200"/>
      <c r="O159" s="201"/>
      <c r="P159" s="200"/>
      <c r="Q159" s="200"/>
      <c r="R159" s="200"/>
      <c r="S159" s="200"/>
      <c r="T159" s="200"/>
      <c r="U159" s="200"/>
      <c r="V159" s="200"/>
      <c r="W159" s="200" t="s">
        <v>877</v>
      </c>
      <c r="X159" s="200"/>
      <c r="Y159" s="200"/>
      <c r="Z159" s="200"/>
      <c r="AA159" s="200"/>
      <c r="AB159" s="200"/>
      <c r="AC159" s="200"/>
      <c r="AD159" s="200"/>
      <c r="AE159" s="200"/>
      <c r="AF159" s="200"/>
      <c r="AG159" s="200"/>
      <c r="AH159" s="200"/>
      <c r="AI159" s="200"/>
      <c r="AJ159" s="200"/>
    </row>
    <row r="160" spans="1:36" hidden="1" x14ac:dyDescent="0.25">
      <c r="A160" s="200"/>
      <c r="B160" s="200"/>
      <c r="C160" s="201"/>
      <c r="D160" s="200"/>
      <c r="E160" s="201"/>
      <c r="F160" s="200"/>
      <c r="G160" s="201"/>
      <c r="H160" s="200"/>
      <c r="I160" s="201"/>
      <c r="J160" s="200"/>
      <c r="K160" s="201"/>
      <c r="L160" s="200"/>
      <c r="M160" s="201"/>
      <c r="N160" s="200"/>
      <c r="O160" s="201"/>
      <c r="P160" s="200"/>
      <c r="Q160" s="200"/>
      <c r="R160" s="200"/>
      <c r="S160" s="200"/>
      <c r="T160" s="200"/>
      <c r="U160" s="200"/>
      <c r="V160" s="200"/>
      <c r="W160" s="200" t="s">
        <v>878</v>
      </c>
      <c r="X160" s="200"/>
      <c r="Y160" s="200"/>
      <c r="Z160" s="200"/>
      <c r="AA160" s="200"/>
      <c r="AB160" s="200"/>
      <c r="AC160" s="200"/>
      <c r="AD160" s="200"/>
      <c r="AE160" s="200"/>
      <c r="AF160" s="200"/>
      <c r="AG160" s="200"/>
      <c r="AH160" s="200"/>
      <c r="AI160" s="200"/>
      <c r="AJ160" s="200"/>
    </row>
    <row r="161" spans="1:36" hidden="1" x14ac:dyDescent="0.25">
      <c r="A161" s="200"/>
      <c r="B161" s="200"/>
      <c r="C161" s="201"/>
      <c r="D161" s="200"/>
      <c r="E161" s="201"/>
      <c r="F161" s="200"/>
      <c r="G161" s="201"/>
      <c r="H161" s="200"/>
      <c r="I161" s="201"/>
      <c r="J161" s="200"/>
      <c r="K161" s="201"/>
      <c r="L161" s="200"/>
      <c r="M161" s="201"/>
      <c r="N161" s="200"/>
      <c r="O161" s="201"/>
      <c r="P161" s="200"/>
      <c r="Q161" s="200"/>
      <c r="R161" s="200"/>
      <c r="S161" s="200"/>
      <c r="T161" s="200"/>
      <c r="U161" s="200"/>
      <c r="V161" s="200"/>
      <c r="W161" s="200" t="s">
        <v>879</v>
      </c>
      <c r="X161" s="200"/>
      <c r="Y161" s="200"/>
      <c r="Z161" s="200"/>
      <c r="AA161" s="200"/>
      <c r="AB161" s="200"/>
      <c r="AC161" s="200"/>
      <c r="AD161" s="200"/>
      <c r="AE161" s="200"/>
      <c r="AF161" s="200"/>
      <c r="AG161" s="200"/>
      <c r="AH161" s="200"/>
      <c r="AI161" s="200"/>
      <c r="AJ161" s="200"/>
    </row>
    <row r="162" spans="1:36" hidden="1" x14ac:dyDescent="0.25">
      <c r="A162" s="200"/>
      <c r="B162" s="200"/>
      <c r="C162" s="201"/>
      <c r="D162" s="200"/>
      <c r="E162" s="201"/>
      <c r="F162" s="200"/>
      <c r="G162" s="201"/>
      <c r="H162" s="200"/>
      <c r="I162" s="201"/>
      <c r="J162" s="200"/>
      <c r="K162" s="201"/>
      <c r="L162" s="200"/>
      <c r="M162" s="201"/>
      <c r="N162" s="200"/>
      <c r="O162" s="201"/>
      <c r="P162" s="200"/>
      <c r="Q162" s="200"/>
      <c r="R162" s="200"/>
      <c r="S162" s="200"/>
      <c r="T162" s="200"/>
      <c r="U162" s="200"/>
      <c r="V162" s="200"/>
      <c r="W162" s="200" t="s">
        <v>880</v>
      </c>
      <c r="X162" s="200"/>
      <c r="Y162" s="200"/>
      <c r="Z162" s="200"/>
      <c r="AA162" s="200"/>
      <c r="AB162" s="200"/>
      <c r="AC162" s="200"/>
      <c r="AD162" s="200"/>
      <c r="AE162" s="200"/>
      <c r="AF162" s="200"/>
      <c r="AG162" s="200"/>
      <c r="AH162" s="200"/>
      <c r="AI162" s="200"/>
      <c r="AJ162" s="200"/>
    </row>
    <row r="163" spans="1:36" hidden="1" x14ac:dyDescent="0.25">
      <c r="A163" s="200"/>
      <c r="B163" s="200"/>
      <c r="C163" s="201"/>
      <c r="D163" s="200"/>
      <c r="E163" s="201"/>
      <c r="F163" s="200"/>
      <c r="G163" s="201"/>
      <c r="H163" s="200"/>
      <c r="I163" s="201"/>
      <c r="J163" s="200"/>
      <c r="K163" s="201"/>
      <c r="L163" s="200"/>
      <c r="M163" s="201"/>
      <c r="N163" s="200"/>
      <c r="O163" s="201"/>
      <c r="P163" s="200"/>
      <c r="Q163" s="200"/>
      <c r="R163" s="200"/>
      <c r="S163" s="200"/>
      <c r="T163" s="200"/>
      <c r="U163" s="200"/>
      <c r="V163" s="200"/>
      <c r="W163" s="200" t="s">
        <v>881</v>
      </c>
      <c r="X163" s="200"/>
      <c r="Y163" s="200"/>
      <c r="Z163" s="200"/>
      <c r="AA163" s="200"/>
      <c r="AB163" s="200"/>
      <c r="AC163" s="200"/>
      <c r="AD163" s="200"/>
      <c r="AE163" s="200"/>
      <c r="AF163" s="200"/>
      <c r="AG163" s="200"/>
      <c r="AH163" s="200"/>
      <c r="AI163" s="200"/>
      <c r="AJ163" s="200"/>
    </row>
    <row r="164" spans="1:36" hidden="1" x14ac:dyDescent="0.25">
      <c r="A164" s="200"/>
      <c r="B164" s="200"/>
      <c r="C164" s="201"/>
      <c r="D164" s="200"/>
      <c r="E164" s="201"/>
      <c r="F164" s="200"/>
      <c r="G164" s="201"/>
      <c r="H164" s="200"/>
      <c r="I164" s="201"/>
      <c r="J164" s="200"/>
      <c r="K164" s="201"/>
      <c r="L164" s="200"/>
      <c r="M164" s="201"/>
      <c r="N164" s="200"/>
      <c r="O164" s="201"/>
      <c r="P164" s="200"/>
      <c r="Q164" s="200"/>
      <c r="R164" s="200"/>
      <c r="S164" s="200"/>
      <c r="T164" s="200"/>
      <c r="U164" s="200"/>
      <c r="V164" s="200"/>
      <c r="W164" s="200" t="s">
        <v>882</v>
      </c>
      <c r="X164" s="200"/>
      <c r="Y164" s="200"/>
      <c r="Z164" s="200"/>
      <c r="AA164" s="200"/>
      <c r="AB164" s="200"/>
      <c r="AC164" s="200"/>
      <c r="AD164" s="200"/>
      <c r="AE164" s="200"/>
      <c r="AF164" s="200"/>
      <c r="AG164" s="200"/>
      <c r="AH164" s="200"/>
      <c r="AI164" s="200"/>
      <c r="AJ164" s="200"/>
    </row>
    <row r="165" spans="1:36" hidden="1" x14ac:dyDescent="0.25">
      <c r="A165" s="200"/>
      <c r="B165" s="200"/>
      <c r="C165" s="201"/>
      <c r="D165" s="200"/>
      <c r="E165" s="201"/>
      <c r="F165" s="200"/>
      <c r="G165" s="201"/>
      <c r="H165" s="200"/>
      <c r="I165" s="201"/>
      <c r="J165" s="200"/>
      <c r="K165" s="201"/>
      <c r="L165" s="200"/>
      <c r="M165" s="201"/>
      <c r="N165" s="200"/>
      <c r="O165" s="201"/>
      <c r="P165" s="200"/>
      <c r="Q165" s="200"/>
      <c r="R165" s="200"/>
      <c r="S165" s="200"/>
      <c r="T165" s="200"/>
      <c r="U165" s="200"/>
      <c r="V165" s="200"/>
      <c r="W165" s="200" t="s">
        <v>883</v>
      </c>
      <c r="X165" s="200"/>
      <c r="Y165" s="200"/>
      <c r="Z165" s="200"/>
      <c r="AA165" s="200"/>
      <c r="AB165" s="200"/>
      <c r="AC165" s="200"/>
      <c r="AD165" s="200"/>
      <c r="AE165" s="200"/>
      <c r="AF165" s="200"/>
      <c r="AG165" s="200"/>
      <c r="AH165" s="200"/>
      <c r="AI165" s="200"/>
      <c r="AJ165" s="200"/>
    </row>
    <row r="166" spans="1:36" hidden="1" x14ac:dyDescent="0.25">
      <c r="A166" s="200"/>
      <c r="B166" s="200"/>
      <c r="C166" s="201"/>
      <c r="D166" s="200"/>
      <c r="E166" s="201"/>
      <c r="F166" s="200"/>
      <c r="G166" s="201"/>
      <c r="H166" s="200"/>
      <c r="I166" s="201"/>
      <c r="J166" s="200"/>
      <c r="K166" s="201"/>
      <c r="L166" s="200"/>
      <c r="M166" s="201"/>
      <c r="N166" s="200"/>
      <c r="O166" s="201"/>
      <c r="P166" s="200"/>
      <c r="Q166" s="200"/>
      <c r="R166" s="200"/>
      <c r="S166" s="200"/>
      <c r="T166" s="200"/>
      <c r="U166" s="200"/>
      <c r="V166" s="200"/>
      <c r="W166" s="200" t="s">
        <v>884</v>
      </c>
      <c r="X166" s="200"/>
      <c r="Y166" s="200"/>
      <c r="Z166" s="200"/>
      <c r="AA166" s="200"/>
      <c r="AB166" s="200"/>
      <c r="AC166" s="200"/>
      <c r="AD166" s="200"/>
      <c r="AE166" s="200"/>
      <c r="AF166" s="200"/>
      <c r="AG166" s="200"/>
      <c r="AH166" s="200"/>
      <c r="AI166" s="200"/>
      <c r="AJ166" s="200"/>
    </row>
    <row r="167" spans="1:36" hidden="1" x14ac:dyDescent="0.25">
      <c r="A167" s="200"/>
      <c r="B167" s="200"/>
      <c r="C167" s="201"/>
      <c r="D167" s="200"/>
      <c r="E167" s="201"/>
      <c r="F167" s="200"/>
      <c r="G167" s="201"/>
      <c r="H167" s="200"/>
      <c r="I167" s="201"/>
      <c r="J167" s="200"/>
      <c r="K167" s="201"/>
      <c r="L167" s="200"/>
      <c r="M167" s="201"/>
      <c r="N167" s="200"/>
      <c r="O167" s="201"/>
      <c r="P167" s="200"/>
      <c r="Q167" s="200"/>
      <c r="R167" s="200"/>
      <c r="S167" s="200"/>
      <c r="T167" s="200"/>
      <c r="U167" s="200"/>
      <c r="V167" s="200"/>
      <c r="W167" s="200" t="s">
        <v>885</v>
      </c>
      <c r="X167" s="200"/>
      <c r="Y167" s="200"/>
      <c r="Z167" s="200"/>
      <c r="AA167" s="200"/>
      <c r="AB167" s="200"/>
      <c r="AC167" s="200"/>
      <c r="AD167" s="200"/>
      <c r="AE167" s="200"/>
      <c r="AF167" s="200"/>
      <c r="AG167" s="200"/>
      <c r="AH167" s="200"/>
      <c r="AI167" s="200"/>
      <c r="AJ167" s="200"/>
    </row>
    <row r="168" spans="1:36" hidden="1" x14ac:dyDescent="0.25">
      <c r="A168" s="200"/>
      <c r="B168" s="200"/>
      <c r="C168" s="201"/>
      <c r="D168" s="200"/>
      <c r="E168" s="201"/>
      <c r="F168" s="200"/>
      <c r="G168" s="201"/>
      <c r="H168" s="200"/>
      <c r="I168" s="201"/>
      <c r="J168" s="200"/>
      <c r="K168" s="201"/>
      <c r="L168" s="200"/>
      <c r="M168" s="201"/>
      <c r="N168" s="200"/>
      <c r="O168" s="201"/>
      <c r="P168" s="200"/>
      <c r="Q168" s="200"/>
      <c r="R168" s="200"/>
      <c r="S168" s="200"/>
      <c r="T168" s="200"/>
      <c r="U168" s="200"/>
      <c r="V168" s="200"/>
      <c r="W168" s="200" t="s">
        <v>886</v>
      </c>
      <c r="X168" s="200"/>
      <c r="Y168" s="200"/>
      <c r="Z168" s="200"/>
      <c r="AA168" s="200"/>
      <c r="AB168" s="200"/>
      <c r="AC168" s="200"/>
      <c r="AD168" s="200"/>
      <c r="AE168" s="200"/>
      <c r="AF168" s="200"/>
      <c r="AG168" s="200"/>
      <c r="AH168" s="200"/>
      <c r="AI168" s="200"/>
      <c r="AJ168" s="200"/>
    </row>
    <row r="169" spans="1:36" hidden="1" x14ac:dyDescent="0.25">
      <c r="A169" s="200"/>
      <c r="B169" s="200"/>
      <c r="C169" s="201"/>
      <c r="D169" s="200"/>
      <c r="E169" s="201"/>
      <c r="F169" s="200"/>
      <c r="G169" s="201"/>
      <c r="H169" s="200"/>
      <c r="I169" s="201"/>
      <c r="J169" s="200"/>
      <c r="K169" s="201"/>
      <c r="L169" s="200"/>
      <c r="M169" s="201"/>
      <c r="N169" s="200"/>
      <c r="O169" s="201"/>
      <c r="P169" s="200"/>
      <c r="Q169" s="200"/>
      <c r="R169" s="200"/>
      <c r="S169" s="200"/>
      <c r="T169" s="200"/>
      <c r="U169" s="200"/>
      <c r="V169" s="200"/>
      <c r="W169" s="200" t="s">
        <v>887</v>
      </c>
      <c r="X169" s="200"/>
      <c r="Y169" s="200"/>
      <c r="Z169" s="200"/>
      <c r="AA169" s="200"/>
      <c r="AB169" s="200"/>
      <c r="AC169" s="200"/>
      <c r="AD169" s="200"/>
      <c r="AE169" s="200"/>
      <c r="AF169" s="200"/>
      <c r="AG169" s="200"/>
      <c r="AH169" s="200"/>
      <c r="AI169" s="200"/>
      <c r="AJ169" s="200"/>
    </row>
    <row r="170" spans="1:36" hidden="1" x14ac:dyDescent="0.25">
      <c r="A170" s="200"/>
      <c r="B170" s="200"/>
      <c r="C170" s="201"/>
      <c r="D170" s="200"/>
      <c r="E170" s="201"/>
      <c r="F170" s="200"/>
      <c r="G170" s="201"/>
      <c r="H170" s="200"/>
      <c r="I170" s="201"/>
      <c r="J170" s="200"/>
      <c r="K170" s="201"/>
      <c r="L170" s="200"/>
      <c r="M170" s="201"/>
      <c r="N170" s="200"/>
      <c r="O170" s="201"/>
      <c r="P170" s="200"/>
      <c r="Q170" s="200"/>
      <c r="R170" s="200"/>
      <c r="S170" s="200"/>
      <c r="T170" s="200"/>
      <c r="U170" s="200"/>
      <c r="V170" s="200"/>
      <c r="W170" s="200" t="s">
        <v>888</v>
      </c>
      <c r="X170" s="200"/>
      <c r="Y170" s="200"/>
      <c r="Z170" s="200"/>
      <c r="AA170" s="200"/>
      <c r="AB170" s="200"/>
      <c r="AC170" s="200"/>
      <c r="AD170" s="200"/>
      <c r="AE170" s="200"/>
      <c r="AF170" s="200"/>
      <c r="AG170" s="200"/>
      <c r="AH170" s="200"/>
      <c r="AI170" s="200"/>
      <c r="AJ170" s="200"/>
    </row>
    <row r="171" spans="1:36" hidden="1" x14ac:dyDescent="0.25">
      <c r="A171" s="200"/>
      <c r="B171" s="200"/>
      <c r="C171" s="201"/>
      <c r="D171" s="200"/>
      <c r="E171" s="201"/>
      <c r="F171" s="200"/>
      <c r="G171" s="201"/>
      <c r="H171" s="200"/>
      <c r="I171" s="201"/>
      <c r="J171" s="200"/>
      <c r="K171" s="201"/>
      <c r="L171" s="200"/>
      <c r="M171" s="201"/>
      <c r="N171" s="200"/>
      <c r="O171" s="201"/>
      <c r="P171" s="200"/>
      <c r="Q171" s="200"/>
      <c r="R171" s="200"/>
      <c r="S171" s="200"/>
      <c r="T171" s="200"/>
      <c r="U171" s="200"/>
      <c r="V171" s="200"/>
      <c r="W171" s="200" t="s">
        <v>889</v>
      </c>
      <c r="X171" s="200"/>
      <c r="Y171" s="200"/>
      <c r="Z171" s="200"/>
      <c r="AA171" s="200"/>
      <c r="AB171" s="200"/>
      <c r="AC171" s="200"/>
      <c r="AD171" s="200"/>
      <c r="AE171" s="200"/>
      <c r="AF171" s="200"/>
      <c r="AG171" s="200"/>
      <c r="AH171" s="200"/>
      <c r="AI171" s="200"/>
      <c r="AJ171" s="200"/>
    </row>
    <row r="172" spans="1:36" hidden="1" x14ac:dyDescent="0.25">
      <c r="A172" s="200"/>
      <c r="B172" s="200"/>
      <c r="C172" s="201"/>
      <c r="D172" s="200"/>
      <c r="E172" s="201"/>
      <c r="F172" s="200"/>
      <c r="G172" s="201"/>
      <c r="H172" s="200"/>
      <c r="I172" s="201"/>
      <c r="J172" s="200"/>
      <c r="K172" s="201"/>
      <c r="L172" s="200"/>
      <c r="M172" s="201"/>
      <c r="N172" s="200"/>
      <c r="O172" s="201"/>
      <c r="P172" s="200"/>
      <c r="Q172" s="200"/>
      <c r="R172" s="200"/>
      <c r="S172" s="200"/>
      <c r="T172" s="200"/>
      <c r="U172" s="200"/>
      <c r="V172" s="200"/>
      <c r="W172" s="200" t="s">
        <v>889</v>
      </c>
      <c r="X172" s="200"/>
      <c r="Y172" s="200"/>
      <c r="Z172" s="200"/>
      <c r="AA172" s="200"/>
      <c r="AB172" s="200"/>
      <c r="AC172" s="200"/>
      <c r="AD172" s="200"/>
      <c r="AE172" s="200"/>
      <c r="AF172" s="200"/>
      <c r="AG172" s="200"/>
      <c r="AH172" s="200"/>
      <c r="AI172" s="200"/>
      <c r="AJ172" s="200"/>
    </row>
    <row r="173" spans="1:36" hidden="1" x14ac:dyDescent="0.25">
      <c r="A173" s="200"/>
      <c r="B173" s="200"/>
      <c r="C173" s="201"/>
      <c r="D173" s="200"/>
      <c r="E173" s="201"/>
      <c r="F173" s="200"/>
      <c r="G173" s="201"/>
      <c r="H173" s="200"/>
      <c r="I173" s="201"/>
      <c r="J173" s="200"/>
      <c r="K173" s="201"/>
      <c r="L173" s="200"/>
      <c r="M173" s="201"/>
      <c r="N173" s="200"/>
      <c r="O173" s="201"/>
      <c r="P173" s="200"/>
      <c r="Q173" s="200"/>
      <c r="R173" s="200"/>
      <c r="S173" s="200"/>
      <c r="T173" s="200"/>
      <c r="U173" s="200"/>
      <c r="V173" s="200"/>
      <c r="W173" s="200" t="s">
        <v>890</v>
      </c>
      <c r="X173" s="200"/>
      <c r="Y173" s="200"/>
      <c r="Z173" s="200"/>
      <c r="AA173" s="200"/>
      <c r="AB173" s="200"/>
      <c r="AC173" s="200"/>
      <c r="AD173" s="200"/>
      <c r="AE173" s="200"/>
      <c r="AF173" s="200"/>
      <c r="AG173" s="200"/>
      <c r="AH173" s="200"/>
      <c r="AI173" s="200"/>
      <c r="AJ173" s="200"/>
    </row>
    <row r="174" spans="1:36" hidden="1" x14ac:dyDescent="0.25">
      <c r="A174" s="200"/>
      <c r="B174" s="200"/>
      <c r="C174" s="201"/>
      <c r="D174" s="200"/>
      <c r="E174" s="201"/>
      <c r="F174" s="200"/>
      <c r="G174" s="201"/>
      <c r="H174" s="200"/>
      <c r="I174" s="201"/>
      <c r="J174" s="200"/>
      <c r="K174" s="201"/>
      <c r="L174" s="200"/>
      <c r="M174" s="201"/>
      <c r="N174" s="200"/>
      <c r="O174" s="201"/>
      <c r="P174" s="200"/>
      <c r="Q174" s="200"/>
      <c r="R174" s="200"/>
      <c r="S174" s="200"/>
      <c r="T174" s="200"/>
      <c r="U174" s="200"/>
      <c r="V174" s="200"/>
      <c r="W174" s="200" t="s">
        <v>891</v>
      </c>
      <c r="X174" s="200"/>
      <c r="Y174" s="200"/>
      <c r="Z174" s="200"/>
      <c r="AA174" s="200"/>
      <c r="AB174" s="200"/>
      <c r="AC174" s="200"/>
      <c r="AD174" s="200"/>
      <c r="AE174" s="200"/>
      <c r="AF174" s="200"/>
      <c r="AG174" s="200"/>
      <c r="AH174" s="200"/>
      <c r="AI174" s="200"/>
      <c r="AJ174" s="200"/>
    </row>
    <row r="175" spans="1:36" hidden="1" x14ac:dyDescent="0.25">
      <c r="A175" s="200"/>
      <c r="B175" s="200"/>
      <c r="C175" s="201"/>
      <c r="D175" s="200"/>
      <c r="E175" s="201"/>
      <c r="F175" s="200"/>
      <c r="G175" s="201"/>
      <c r="H175" s="200"/>
      <c r="I175" s="201"/>
      <c r="J175" s="200"/>
      <c r="K175" s="201"/>
      <c r="L175" s="200"/>
      <c r="M175" s="201"/>
      <c r="N175" s="200"/>
      <c r="O175" s="201"/>
      <c r="P175" s="200"/>
      <c r="Q175" s="200"/>
      <c r="R175" s="200"/>
      <c r="S175" s="200"/>
      <c r="T175" s="200"/>
      <c r="U175" s="200"/>
      <c r="V175" s="200"/>
      <c r="W175" s="200" t="s">
        <v>891</v>
      </c>
      <c r="X175" s="200"/>
      <c r="Y175" s="200"/>
      <c r="Z175" s="200"/>
      <c r="AA175" s="200"/>
      <c r="AB175" s="200"/>
      <c r="AC175" s="200"/>
      <c r="AD175" s="200"/>
      <c r="AE175" s="200"/>
      <c r="AF175" s="200"/>
      <c r="AG175" s="200"/>
      <c r="AH175" s="200"/>
      <c r="AI175" s="200"/>
      <c r="AJ175" s="200"/>
    </row>
    <row r="176" spans="1:36" hidden="1" x14ac:dyDescent="0.25">
      <c r="A176" s="200"/>
      <c r="B176" s="200"/>
      <c r="C176" s="201"/>
      <c r="D176" s="200"/>
      <c r="E176" s="201"/>
      <c r="F176" s="200"/>
      <c r="G176" s="201"/>
      <c r="H176" s="200"/>
      <c r="I176" s="201"/>
      <c r="J176" s="200"/>
      <c r="K176" s="201"/>
      <c r="L176" s="200"/>
      <c r="M176" s="201"/>
      <c r="N176" s="200"/>
      <c r="O176" s="201"/>
      <c r="P176" s="200"/>
      <c r="Q176" s="200"/>
      <c r="R176" s="200"/>
      <c r="S176" s="200"/>
      <c r="T176" s="200"/>
      <c r="U176" s="200"/>
      <c r="V176" s="200"/>
      <c r="W176" s="200" t="s">
        <v>892</v>
      </c>
      <c r="X176" s="200"/>
      <c r="Y176" s="200"/>
      <c r="Z176" s="200"/>
      <c r="AA176" s="200"/>
      <c r="AB176" s="200"/>
      <c r="AC176" s="200"/>
      <c r="AD176" s="200"/>
      <c r="AE176" s="200"/>
      <c r="AF176" s="200"/>
      <c r="AG176" s="200"/>
      <c r="AH176" s="200"/>
      <c r="AI176" s="200"/>
      <c r="AJ176" s="200"/>
    </row>
    <row r="177" spans="1:36" hidden="1" x14ac:dyDescent="0.25">
      <c r="A177" s="200"/>
      <c r="B177" s="200"/>
      <c r="C177" s="201"/>
      <c r="D177" s="200"/>
      <c r="E177" s="201"/>
      <c r="F177" s="200"/>
      <c r="G177" s="201"/>
      <c r="H177" s="200"/>
      <c r="I177" s="201"/>
      <c r="J177" s="200"/>
      <c r="K177" s="201"/>
      <c r="L177" s="200"/>
      <c r="M177" s="201"/>
      <c r="N177" s="200"/>
      <c r="O177" s="201"/>
      <c r="P177" s="200"/>
      <c r="Q177" s="200"/>
      <c r="R177" s="200"/>
      <c r="S177" s="200"/>
      <c r="T177" s="200"/>
      <c r="U177" s="200"/>
      <c r="V177" s="200"/>
      <c r="W177" s="200" t="s">
        <v>893</v>
      </c>
      <c r="X177" s="200"/>
      <c r="Y177" s="200"/>
      <c r="Z177" s="200"/>
      <c r="AA177" s="200"/>
      <c r="AB177" s="200"/>
      <c r="AC177" s="200"/>
      <c r="AD177" s="200"/>
      <c r="AE177" s="200"/>
      <c r="AF177" s="200"/>
      <c r="AG177" s="200"/>
      <c r="AH177" s="200"/>
      <c r="AI177" s="200"/>
      <c r="AJ177" s="200"/>
    </row>
    <row r="178" spans="1:36" hidden="1" x14ac:dyDescent="0.25">
      <c r="A178" s="200"/>
      <c r="B178" s="200"/>
      <c r="C178" s="201"/>
      <c r="D178" s="200"/>
      <c r="E178" s="201"/>
      <c r="F178" s="200"/>
      <c r="G178" s="201"/>
      <c r="H178" s="200"/>
      <c r="I178" s="201"/>
      <c r="J178" s="200"/>
      <c r="K178" s="201"/>
      <c r="L178" s="200"/>
      <c r="M178" s="201"/>
      <c r="N178" s="200"/>
      <c r="O178" s="201"/>
      <c r="P178" s="200"/>
      <c r="Q178" s="200"/>
      <c r="R178" s="200"/>
      <c r="S178" s="200"/>
      <c r="T178" s="200"/>
      <c r="U178" s="200"/>
      <c r="V178" s="200"/>
      <c r="W178" s="200" t="s">
        <v>894</v>
      </c>
      <c r="X178" s="200"/>
      <c r="Y178" s="200"/>
      <c r="Z178" s="200"/>
      <c r="AA178" s="200"/>
      <c r="AB178" s="200"/>
      <c r="AC178" s="200"/>
      <c r="AD178" s="200"/>
      <c r="AE178" s="200"/>
      <c r="AF178" s="200"/>
      <c r="AG178" s="200"/>
      <c r="AH178" s="200"/>
      <c r="AI178" s="200"/>
      <c r="AJ178" s="200"/>
    </row>
    <row r="179" spans="1:36" hidden="1" x14ac:dyDescent="0.25">
      <c r="A179" s="200"/>
      <c r="B179" s="200"/>
      <c r="C179" s="201"/>
      <c r="D179" s="200"/>
      <c r="E179" s="201"/>
      <c r="F179" s="200"/>
      <c r="G179" s="201"/>
      <c r="H179" s="200"/>
      <c r="I179" s="201"/>
      <c r="J179" s="200"/>
      <c r="K179" s="201"/>
      <c r="L179" s="200"/>
      <c r="M179" s="201"/>
      <c r="N179" s="200"/>
      <c r="O179" s="201"/>
      <c r="P179" s="200"/>
      <c r="Q179" s="200"/>
      <c r="R179" s="200"/>
      <c r="S179" s="200"/>
      <c r="T179" s="200"/>
      <c r="U179" s="200"/>
      <c r="V179" s="200"/>
      <c r="W179" s="200" t="s">
        <v>894</v>
      </c>
      <c r="X179" s="200"/>
      <c r="Y179" s="200"/>
      <c r="Z179" s="200"/>
      <c r="AA179" s="200"/>
      <c r="AB179" s="200"/>
      <c r="AC179" s="200"/>
      <c r="AD179" s="200"/>
      <c r="AE179" s="200"/>
      <c r="AF179" s="200"/>
      <c r="AG179" s="200"/>
      <c r="AH179" s="200"/>
      <c r="AI179" s="200"/>
      <c r="AJ179" s="200"/>
    </row>
    <row r="180" spans="1:36" hidden="1" x14ac:dyDescent="0.25">
      <c r="A180" s="200"/>
      <c r="B180" s="200"/>
      <c r="C180" s="201"/>
      <c r="D180" s="200"/>
      <c r="E180" s="201"/>
      <c r="F180" s="200"/>
      <c r="G180" s="201"/>
      <c r="H180" s="200"/>
      <c r="I180" s="201"/>
      <c r="J180" s="200"/>
      <c r="K180" s="201"/>
      <c r="L180" s="200"/>
      <c r="M180" s="201"/>
      <c r="N180" s="200"/>
      <c r="O180" s="201"/>
      <c r="P180" s="200"/>
      <c r="Q180" s="200"/>
      <c r="R180" s="200"/>
      <c r="S180" s="200"/>
      <c r="T180" s="200"/>
      <c r="U180" s="200"/>
      <c r="V180" s="200"/>
      <c r="W180" s="200" t="s">
        <v>895</v>
      </c>
      <c r="X180" s="200"/>
      <c r="Y180" s="200"/>
      <c r="Z180" s="200"/>
      <c r="AA180" s="200"/>
      <c r="AB180" s="200"/>
      <c r="AC180" s="200"/>
      <c r="AD180" s="200"/>
      <c r="AE180" s="200"/>
      <c r="AF180" s="200"/>
      <c r="AG180" s="200"/>
      <c r="AH180" s="200"/>
      <c r="AI180" s="200"/>
      <c r="AJ180" s="200"/>
    </row>
    <row r="181" spans="1:36" hidden="1" x14ac:dyDescent="0.25">
      <c r="A181" s="200"/>
      <c r="B181" s="200"/>
      <c r="C181" s="201"/>
      <c r="D181" s="200"/>
      <c r="E181" s="201"/>
      <c r="F181" s="200"/>
      <c r="G181" s="201"/>
      <c r="H181" s="200"/>
      <c r="I181" s="201"/>
      <c r="J181" s="200"/>
      <c r="K181" s="201"/>
      <c r="L181" s="200"/>
      <c r="M181" s="201"/>
      <c r="N181" s="200"/>
      <c r="O181" s="201"/>
      <c r="P181" s="200"/>
      <c r="Q181" s="200"/>
      <c r="R181" s="200"/>
      <c r="S181" s="200"/>
      <c r="T181" s="200"/>
      <c r="U181" s="200"/>
      <c r="V181" s="200"/>
      <c r="W181" s="200" t="s">
        <v>896</v>
      </c>
      <c r="X181" s="200"/>
      <c r="Y181" s="200"/>
      <c r="Z181" s="200"/>
      <c r="AA181" s="200"/>
      <c r="AB181" s="200"/>
      <c r="AC181" s="200"/>
      <c r="AD181" s="200"/>
      <c r="AE181" s="200"/>
      <c r="AF181" s="200"/>
      <c r="AG181" s="200"/>
      <c r="AH181" s="200"/>
      <c r="AI181" s="200"/>
      <c r="AJ181" s="200"/>
    </row>
    <row r="182" spans="1:36" hidden="1" x14ac:dyDescent="0.25">
      <c r="A182" s="200"/>
      <c r="B182" s="200"/>
      <c r="C182" s="201"/>
      <c r="D182" s="200"/>
      <c r="E182" s="201"/>
      <c r="F182" s="200"/>
      <c r="G182" s="201"/>
      <c r="H182" s="200"/>
      <c r="I182" s="201"/>
      <c r="J182" s="200"/>
      <c r="K182" s="201"/>
      <c r="L182" s="200"/>
      <c r="M182" s="201"/>
      <c r="N182" s="200"/>
      <c r="O182" s="201"/>
      <c r="P182" s="200"/>
      <c r="Q182" s="200"/>
      <c r="R182" s="200"/>
      <c r="S182" s="200"/>
      <c r="T182" s="200"/>
      <c r="U182" s="200"/>
      <c r="V182" s="200"/>
      <c r="W182" s="200" t="s">
        <v>896</v>
      </c>
      <c r="X182" s="200"/>
      <c r="Y182" s="200"/>
      <c r="Z182" s="200"/>
      <c r="AA182" s="200"/>
      <c r="AB182" s="200"/>
      <c r="AC182" s="200"/>
      <c r="AD182" s="200"/>
      <c r="AE182" s="200"/>
      <c r="AF182" s="200"/>
      <c r="AG182" s="200"/>
      <c r="AH182" s="200"/>
      <c r="AI182" s="200"/>
      <c r="AJ182" s="200"/>
    </row>
    <row r="183" spans="1:36" hidden="1" x14ac:dyDescent="0.25">
      <c r="A183" s="200"/>
      <c r="B183" s="200"/>
      <c r="C183" s="201"/>
      <c r="D183" s="200"/>
      <c r="E183" s="201"/>
      <c r="F183" s="200"/>
      <c r="G183" s="201"/>
      <c r="H183" s="200"/>
      <c r="I183" s="201"/>
      <c r="J183" s="200"/>
      <c r="K183" s="201"/>
      <c r="L183" s="200"/>
      <c r="M183" s="201"/>
      <c r="N183" s="200"/>
      <c r="O183" s="201"/>
      <c r="P183" s="200"/>
      <c r="Q183" s="200"/>
      <c r="R183" s="200"/>
      <c r="S183" s="200"/>
      <c r="T183" s="200"/>
      <c r="U183" s="200"/>
      <c r="V183" s="200"/>
      <c r="W183" s="200" t="s">
        <v>897</v>
      </c>
      <c r="X183" s="200"/>
      <c r="Y183" s="200"/>
      <c r="Z183" s="200"/>
      <c r="AA183" s="200"/>
      <c r="AB183" s="200"/>
      <c r="AC183" s="200"/>
      <c r="AD183" s="200"/>
      <c r="AE183" s="200"/>
      <c r="AF183" s="200"/>
      <c r="AG183" s="200"/>
      <c r="AH183" s="200"/>
      <c r="AI183" s="200"/>
      <c r="AJ183" s="200"/>
    </row>
    <row r="184" spans="1:36" hidden="1" x14ac:dyDescent="0.25">
      <c r="A184" s="200"/>
      <c r="B184" s="200"/>
      <c r="C184" s="201"/>
      <c r="D184" s="200"/>
      <c r="E184" s="201"/>
      <c r="F184" s="200"/>
      <c r="G184" s="201"/>
      <c r="H184" s="200"/>
      <c r="I184" s="201"/>
      <c r="J184" s="200"/>
      <c r="K184" s="201"/>
      <c r="L184" s="200"/>
      <c r="M184" s="201"/>
      <c r="N184" s="200"/>
      <c r="O184" s="201"/>
      <c r="P184" s="200"/>
      <c r="Q184" s="200"/>
      <c r="R184" s="200"/>
      <c r="S184" s="200"/>
      <c r="T184" s="200"/>
      <c r="U184" s="200"/>
      <c r="V184" s="200"/>
      <c r="W184" s="200" t="s">
        <v>898</v>
      </c>
      <c r="X184" s="200"/>
      <c r="Y184" s="200"/>
      <c r="Z184" s="200"/>
      <c r="AA184" s="200"/>
      <c r="AB184" s="200"/>
      <c r="AC184" s="200"/>
      <c r="AD184" s="200"/>
      <c r="AE184" s="200"/>
      <c r="AF184" s="200"/>
      <c r="AG184" s="200"/>
      <c r="AH184" s="200"/>
      <c r="AI184" s="200"/>
      <c r="AJ184" s="200"/>
    </row>
    <row r="185" spans="1:36" hidden="1" x14ac:dyDescent="0.25">
      <c r="A185" s="200"/>
      <c r="B185" s="200"/>
      <c r="C185" s="201"/>
      <c r="D185" s="200"/>
      <c r="E185" s="201"/>
      <c r="F185" s="200"/>
      <c r="G185" s="201"/>
      <c r="H185" s="200"/>
      <c r="I185" s="201"/>
      <c r="J185" s="200"/>
      <c r="K185" s="201"/>
      <c r="L185" s="200"/>
      <c r="M185" s="201"/>
      <c r="N185" s="200"/>
      <c r="O185" s="201"/>
      <c r="P185" s="200"/>
      <c r="Q185" s="200"/>
      <c r="R185" s="200"/>
      <c r="S185" s="200"/>
      <c r="T185" s="200"/>
      <c r="U185" s="200"/>
      <c r="V185" s="200"/>
      <c r="W185" s="200" t="s">
        <v>899</v>
      </c>
      <c r="X185" s="200"/>
      <c r="Y185" s="200"/>
      <c r="Z185" s="200"/>
      <c r="AA185" s="200"/>
      <c r="AB185" s="200"/>
      <c r="AC185" s="200"/>
      <c r="AD185" s="200"/>
      <c r="AE185" s="200"/>
      <c r="AF185" s="200"/>
      <c r="AG185" s="200"/>
      <c r="AH185" s="200"/>
      <c r="AI185" s="200"/>
      <c r="AJ185" s="200"/>
    </row>
    <row r="186" spans="1:36" hidden="1" x14ac:dyDescent="0.25">
      <c r="A186" s="200"/>
      <c r="B186" s="200"/>
      <c r="C186" s="201"/>
      <c r="D186" s="200"/>
      <c r="E186" s="201"/>
      <c r="F186" s="200"/>
      <c r="G186" s="201"/>
      <c r="H186" s="200"/>
      <c r="I186" s="201"/>
      <c r="J186" s="200"/>
      <c r="K186" s="201"/>
      <c r="L186" s="200"/>
      <c r="M186" s="201"/>
      <c r="N186" s="200"/>
      <c r="O186" s="201"/>
      <c r="P186" s="200"/>
      <c r="Q186" s="200"/>
      <c r="R186" s="200"/>
      <c r="S186" s="200"/>
      <c r="T186" s="200"/>
      <c r="U186" s="200"/>
      <c r="V186" s="200"/>
      <c r="W186" s="200" t="s">
        <v>900</v>
      </c>
      <c r="X186" s="200"/>
      <c r="Y186" s="200"/>
      <c r="Z186" s="200"/>
      <c r="AA186" s="200"/>
      <c r="AB186" s="200"/>
      <c r="AC186" s="200"/>
      <c r="AD186" s="200"/>
      <c r="AE186" s="200"/>
      <c r="AF186" s="200"/>
      <c r="AG186" s="200"/>
      <c r="AH186" s="200"/>
      <c r="AI186" s="200"/>
      <c r="AJ186" s="200"/>
    </row>
    <row r="187" spans="1:36" hidden="1" x14ac:dyDescent="0.25">
      <c r="A187" s="200"/>
      <c r="B187" s="200"/>
      <c r="C187" s="201"/>
      <c r="D187" s="200"/>
      <c r="E187" s="201"/>
      <c r="F187" s="200"/>
      <c r="G187" s="201"/>
      <c r="H187" s="200"/>
      <c r="I187" s="201"/>
      <c r="J187" s="200"/>
      <c r="K187" s="201"/>
      <c r="L187" s="200"/>
      <c r="M187" s="201"/>
      <c r="N187" s="200"/>
      <c r="O187" s="201"/>
      <c r="P187" s="200"/>
      <c r="Q187" s="200"/>
      <c r="R187" s="200"/>
      <c r="S187" s="200"/>
      <c r="T187" s="200"/>
      <c r="U187" s="200"/>
      <c r="V187" s="200"/>
      <c r="W187" s="200" t="s">
        <v>901</v>
      </c>
      <c r="X187" s="200"/>
      <c r="Y187" s="200"/>
      <c r="Z187" s="200"/>
      <c r="AA187" s="200"/>
      <c r="AB187" s="200"/>
      <c r="AC187" s="200"/>
      <c r="AD187" s="200"/>
      <c r="AE187" s="200"/>
      <c r="AF187" s="200"/>
      <c r="AG187" s="200"/>
      <c r="AH187" s="200"/>
      <c r="AI187" s="200"/>
      <c r="AJ187" s="200"/>
    </row>
    <row r="188" spans="1:36" hidden="1" x14ac:dyDescent="0.25">
      <c r="A188" s="200"/>
      <c r="B188" s="200"/>
      <c r="C188" s="201"/>
      <c r="D188" s="200"/>
      <c r="E188" s="201"/>
      <c r="F188" s="200"/>
      <c r="G188" s="201"/>
      <c r="H188" s="200"/>
      <c r="I188" s="201"/>
      <c r="J188" s="200"/>
      <c r="K188" s="201"/>
      <c r="L188" s="200"/>
      <c r="M188" s="201"/>
      <c r="N188" s="200"/>
      <c r="O188" s="201"/>
      <c r="P188" s="200"/>
      <c r="Q188" s="200"/>
      <c r="R188" s="200"/>
      <c r="S188" s="200"/>
      <c r="T188" s="200"/>
      <c r="U188" s="200"/>
      <c r="V188" s="200"/>
      <c r="W188" s="200" t="s">
        <v>902</v>
      </c>
      <c r="X188" s="200"/>
      <c r="Y188" s="200"/>
      <c r="Z188" s="200"/>
      <c r="AA188" s="200"/>
      <c r="AB188" s="200"/>
      <c r="AC188" s="200"/>
      <c r="AD188" s="200"/>
      <c r="AE188" s="200"/>
      <c r="AF188" s="200"/>
      <c r="AG188" s="200"/>
      <c r="AH188" s="200"/>
      <c r="AI188" s="200"/>
      <c r="AJ188" s="200"/>
    </row>
    <row r="189" spans="1:36" hidden="1" x14ac:dyDescent="0.25">
      <c r="A189" s="200"/>
      <c r="B189" s="200"/>
      <c r="C189" s="201"/>
      <c r="D189" s="200"/>
      <c r="E189" s="201"/>
      <c r="F189" s="200"/>
      <c r="G189" s="201"/>
      <c r="H189" s="200"/>
      <c r="I189" s="201"/>
      <c r="J189" s="200"/>
      <c r="K189" s="201"/>
      <c r="L189" s="200"/>
      <c r="M189" s="201"/>
      <c r="N189" s="200"/>
      <c r="O189" s="201"/>
      <c r="P189" s="200"/>
      <c r="Q189" s="200"/>
      <c r="R189" s="200"/>
      <c r="S189" s="200"/>
      <c r="T189" s="200"/>
      <c r="U189" s="200"/>
      <c r="V189" s="200"/>
      <c r="W189" s="200" t="s">
        <v>903</v>
      </c>
      <c r="X189" s="200"/>
      <c r="Y189" s="200"/>
      <c r="Z189" s="200"/>
      <c r="AA189" s="200"/>
      <c r="AB189" s="200"/>
      <c r="AC189" s="200"/>
      <c r="AD189" s="200"/>
      <c r="AE189" s="200"/>
      <c r="AF189" s="200"/>
      <c r="AG189" s="200"/>
      <c r="AH189" s="200"/>
      <c r="AI189" s="200"/>
      <c r="AJ189" s="200"/>
    </row>
    <row r="190" spans="1:36" hidden="1" x14ac:dyDescent="0.25">
      <c r="A190" s="200"/>
      <c r="B190" s="200"/>
      <c r="C190" s="201"/>
      <c r="D190" s="200"/>
      <c r="E190" s="201"/>
      <c r="F190" s="200"/>
      <c r="G190" s="201"/>
      <c r="H190" s="200"/>
      <c r="I190" s="201"/>
      <c r="J190" s="200"/>
      <c r="K190" s="201"/>
      <c r="L190" s="200"/>
      <c r="M190" s="201"/>
      <c r="N190" s="200"/>
      <c r="O190" s="201"/>
      <c r="P190" s="200"/>
      <c r="Q190" s="200"/>
      <c r="R190" s="200"/>
      <c r="S190" s="200"/>
      <c r="T190" s="200"/>
      <c r="U190" s="200"/>
      <c r="V190" s="200"/>
      <c r="W190" s="200" t="s">
        <v>904</v>
      </c>
      <c r="X190" s="200"/>
      <c r="Y190" s="200"/>
      <c r="Z190" s="200"/>
      <c r="AA190" s="200"/>
      <c r="AB190" s="200"/>
      <c r="AC190" s="200"/>
      <c r="AD190" s="200"/>
      <c r="AE190" s="200"/>
      <c r="AF190" s="200"/>
      <c r="AG190" s="200"/>
      <c r="AH190" s="200"/>
      <c r="AI190" s="200"/>
      <c r="AJ190" s="200"/>
    </row>
    <row r="191" spans="1:36" hidden="1" x14ac:dyDescent="0.25">
      <c r="A191" s="200"/>
      <c r="B191" s="200"/>
      <c r="C191" s="201"/>
      <c r="D191" s="200"/>
      <c r="E191" s="201"/>
      <c r="F191" s="200"/>
      <c r="G191" s="201"/>
      <c r="H191" s="200"/>
      <c r="I191" s="201"/>
      <c r="J191" s="200"/>
      <c r="K191" s="201"/>
      <c r="L191" s="200"/>
      <c r="M191" s="201"/>
      <c r="N191" s="200"/>
      <c r="O191" s="201"/>
      <c r="P191" s="200"/>
      <c r="Q191" s="200"/>
      <c r="R191" s="200"/>
      <c r="S191" s="200"/>
      <c r="T191" s="200"/>
      <c r="U191" s="200"/>
      <c r="V191" s="200"/>
      <c r="W191" s="200" t="s">
        <v>905</v>
      </c>
      <c r="X191" s="200"/>
      <c r="Y191" s="200"/>
      <c r="Z191" s="200"/>
      <c r="AA191" s="200"/>
      <c r="AB191" s="200"/>
      <c r="AC191" s="200"/>
      <c r="AD191" s="200"/>
      <c r="AE191" s="200"/>
      <c r="AF191" s="200"/>
      <c r="AG191" s="200"/>
      <c r="AH191" s="200"/>
      <c r="AI191" s="200"/>
      <c r="AJ191" s="200"/>
    </row>
    <row r="192" spans="1:36" hidden="1" x14ac:dyDescent="0.25">
      <c r="A192" s="200"/>
      <c r="B192" s="200"/>
      <c r="C192" s="201"/>
      <c r="D192" s="200"/>
      <c r="E192" s="201"/>
      <c r="F192" s="200"/>
      <c r="G192" s="201"/>
      <c r="H192" s="200"/>
      <c r="I192" s="201"/>
      <c r="J192" s="200"/>
      <c r="K192" s="201"/>
      <c r="L192" s="200"/>
      <c r="M192" s="201"/>
      <c r="N192" s="200"/>
      <c r="O192" s="201"/>
      <c r="P192" s="200"/>
      <c r="Q192" s="200"/>
      <c r="R192" s="200"/>
      <c r="S192" s="200"/>
      <c r="T192" s="200"/>
      <c r="U192" s="200"/>
      <c r="V192" s="200"/>
      <c r="W192" s="200" t="s">
        <v>906</v>
      </c>
      <c r="X192" s="200"/>
      <c r="Y192" s="200"/>
      <c r="Z192" s="200"/>
      <c r="AA192" s="200"/>
      <c r="AB192" s="200"/>
      <c r="AC192" s="200"/>
      <c r="AD192" s="200"/>
      <c r="AE192" s="200"/>
      <c r="AF192" s="200"/>
      <c r="AG192" s="200"/>
      <c r="AH192" s="200"/>
      <c r="AI192" s="200"/>
      <c r="AJ192" s="200"/>
    </row>
    <row r="193" spans="1:36" hidden="1" x14ac:dyDescent="0.25">
      <c r="A193" s="200"/>
      <c r="B193" s="200"/>
      <c r="C193" s="201"/>
      <c r="D193" s="200"/>
      <c r="E193" s="201"/>
      <c r="F193" s="200"/>
      <c r="G193" s="201"/>
      <c r="H193" s="200"/>
      <c r="I193" s="201"/>
      <c r="J193" s="200"/>
      <c r="K193" s="201"/>
      <c r="L193" s="200"/>
      <c r="M193" s="201"/>
      <c r="N193" s="200"/>
      <c r="O193" s="201"/>
      <c r="P193" s="200"/>
      <c r="Q193" s="200"/>
      <c r="R193" s="200"/>
      <c r="S193" s="200"/>
      <c r="T193" s="200"/>
      <c r="U193" s="200"/>
      <c r="V193" s="200"/>
      <c r="W193" s="200" t="s">
        <v>907</v>
      </c>
      <c r="X193" s="200"/>
      <c r="Y193" s="200"/>
      <c r="Z193" s="200"/>
      <c r="AA193" s="200"/>
      <c r="AB193" s="200"/>
      <c r="AC193" s="200"/>
      <c r="AD193" s="200"/>
      <c r="AE193" s="200"/>
      <c r="AF193" s="200"/>
      <c r="AG193" s="200"/>
      <c r="AH193" s="200"/>
      <c r="AI193" s="200"/>
      <c r="AJ193" s="200"/>
    </row>
    <row r="194" spans="1:36" hidden="1" x14ac:dyDescent="0.25">
      <c r="A194" s="200"/>
      <c r="B194" s="200"/>
      <c r="C194" s="201"/>
      <c r="D194" s="200"/>
      <c r="E194" s="201"/>
      <c r="F194" s="200"/>
      <c r="G194" s="201"/>
      <c r="H194" s="200"/>
      <c r="I194" s="201"/>
      <c r="J194" s="200"/>
      <c r="K194" s="201"/>
      <c r="L194" s="200"/>
      <c r="M194" s="201"/>
      <c r="N194" s="200"/>
      <c r="O194" s="201"/>
      <c r="P194" s="200"/>
      <c r="Q194" s="200"/>
      <c r="R194" s="200"/>
      <c r="S194" s="200"/>
      <c r="T194" s="200"/>
      <c r="U194" s="200"/>
      <c r="V194" s="200"/>
      <c r="W194" s="200" t="s">
        <v>908</v>
      </c>
      <c r="X194" s="200"/>
      <c r="Y194" s="200"/>
      <c r="Z194" s="200"/>
      <c r="AA194" s="200"/>
      <c r="AB194" s="200"/>
      <c r="AC194" s="200"/>
      <c r="AD194" s="200"/>
      <c r="AE194" s="200"/>
      <c r="AF194" s="200"/>
      <c r="AG194" s="200"/>
      <c r="AH194" s="200"/>
      <c r="AI194" s="200"/>
      <c r="AJ194" s="200"/>
    </row>
    <row r="195" spans="1:36" hidden="1" x14ac:dyDescent="0.25">
      <c r="A195" s="200"/>
      <c r="B195" s="200"/>
      <c r="C195" s="201"/>
      <c r="D195" s="200"/>
      <c r="E195" s="201"/>
      <c r="F195" s="200"/>
      <c r="G195" s="201"/>
      <c r="H195" s="200"/>
      <c r="I195" s="201"/>
      <c r="J195" s="200"/>
      <c r="K195" s="201"/>
      <c r="L195" s="200"/>
      <c r="M195" s="201"/>
      <c r="N195" s="200"/>
      <c r="O195" s="201"/>
      <c r="P195" s="200"/>
      <c r="Q195" s="200"/>
      <c r="R195" s="200"/>
      <c r="S195" s="200"/>
      <c r="T195" s="200"/>
      <c r="U195" s="200"/>
      <c r="V195" s="200"/>
      <c r="W195" s="200" t="s">
        <v>909</v>
      </c>
      <c r="X195" s="200"/>
      <c r="Y195" s="200"/>
      <c r="Z195" s="200"/>
      <c r="AA195" s="200"/>
      <c r="AB195" s="200"/>
      <c r="AC195" s="200"/>
      <c r="AD195" s="200"/>
      <c r="AE195" s="200"/>
      <c r="AF195" s="200"/>
      <c r="AG195" s="200"/>
      <c r="AH195" s="200"/>
      <c r="AI195" s="200"/>
      <c r="AJ195" s="200"/>
    </row>
    <row r="196" spans="1:36" hidden="1" x14ac:dyDescent="0.25">
      <c r="A196" s="200"/>
      <c r="B196" s="200"/>
      <c r="C196" s="201"/>
      <c r="D196" s="200"/>
      <c r="E196" s="201"/>
      <c r="F196" s="200"/>
      <c r="G196" s="201"/>
      <c r="H196" s="200"/>
      <c r="I196" s="201"/>
      <c r="J196" s="200"/>
      <c r="K196" s="201"/>
      <c r="L196" s="200"/>
      <c r="M196" s="201"/>
      <c r="N196" s="200"/>
      <c r="O196" s="201"/>
      <c r="P196" s="200"/>
      <c r="Q196" s="200"/>
      <c r="R196" s="200"/>
      <c r="S196" s="200"/>
      <c r="T196" s="200"/>
      <c r="U196" s="200"/>
      <c r="V196" s="200"/>
      <c r="W196" s="200" t="s">
        <v>910</v>
      </c>
      <c r="X196" s="200"/>
      <c r="Y196" s="200"/>
      <c r="Z196" s="200"/>
      <c r="AA196" s="200"/>
      <c r="AB196" s="200"/>
      <c r="AC196" s="200"/>
      <c r="AD196" s="200"/>
      <c r="AE196" s="200"/>
      <c r="AF196" s="200"/>
      <c r="AG196" s="200"/>
      <c r="AH196" s="200"/>
      <c r="AI196" s="200"/>
      <c r="AJ196" s="200"/>
    </row>
    <row r="197" spans="1:36" hidden="1" x14ac:dyDescent="0.25">
      <c r="A197" s="200"/>
      <c r="B197" s="200"/>
      <c r="C197" s="201"/>
      <c r="D197" s="200"/>
      <c r="E197" s="201"/>
      <c r="F197" s="200"/>
      <c r="G197" s="201"/>
      <c r="H197" s="200"/>
      <c r="I197" s="201"/>
      <c r="J197" s="200"/>
      <c r="K197" s="201"/>
      <c r="L197" s="200"/>
      <c r="M197" s="201"/>
      <c r="N197" s="200"/>
      <c r="O197" s="201"/>
      <c r="P197" s="200"/>
      <c r="Q197" s="200"/>
      <c r="R197" s="200"/>
      <c r="S197" s="200"/>
      <c r="T197" s="200"/>
      <c r="U197" s="200"/>
      <c r="V197" s="200"/>
      <c r="W197" s="200" t="s">
        <v>911</v>
      </c>
      <c r="X197" s="200"/>
      <c r="Y197" s="200"/>
      <c r="Z197" s="200"/>
      <c r="AA197" s="200"/>
      <c r="AB197" s="200"/>
      <c r="AC197" s="200"/>
      <c r="AD197" s="200"/>
      <c r="AE197" s="200"/>
      <c r="AF197" s="200"/>
      <c r="AG197" s="200"/>
      <c r="AH197" s="200"/>
      <c r="AI197" s="200"/>
      <c r="AJ197" s="200"/>
    </row>
    <row r="198" spans="1:36" hidden="1" x14ac:dyDescent="0.25">
      <c r="A198" s="200"/>
      <c r="B198" s="200"/>
      <c r="C198" s="201"/>
      <c r="D198" s="200"/>
      <c r="E198" s="201"/>
      <c r="F198" s="200"/>
      <c r="G198" s="201"/>
      <c r="H198" s="200"/>
      <c r="I198" s="201"/>
      <c r="J198" s="200"/>
      <c r="K198" s="201"/>
      <c r="L198" s="200"/>
      <c r="M198" s="201"/>
      <c r="N198" s="200"/>
      <c r="O198" s="201"/>
      <c r="P198" s="200"/>
      <c r="Q198" s="200"/>
      <c r="R198" s="200"/>
      <c r="S198" s="200"/>
      <c r="T198" s="200"/>
      <c r="U198" s="200"/>
      <c r="V198" s="200"/>
      <c r="W198" s="200" t="s">
        <v>912</v>
      </c>
      <c r="X198" s="200"/>
      <c r="Y198" s="200"/>
      <c r="Z198" s="200"/>
      <c r="AA198" s="200"/>
      <c r="AB198" s="200"/>
      <c r="AC198" s="200"/>
      <c r="AD198" s="200"/>
      <c r="AE198" s="200"/>
      <c r="AF198" s="200"/>
      <c r="AG198" s="200"/>
      <c r="AH198" s="200"/>
      <c r="AI198" s="200"/>
      <c r="AJ198" s="200"/>
    </row>
    <row r="199" spans="1:36" hidden="1" x14ac:dyDescent="0.25">
      <c r="A199" s="200"/>
      <c r="B199" s="200"/>
      <c r="C199" s="201"/>
      <c r="D199" s="200"/>
      <c r="E199" s="201"/>
      <c r="F199" s="200"/>
      <c r="G199" s="201"/>
      <c r="H199" s="200"/>
      <c r="I199" s="201"/>
      <c r="J199" s="200"/>
      <c r="K199" s="201"/>
      <c r="L199" s="200"/>
      <c r="M199" s="201"/>
      <c r="N199" s="200"/>
      <c r="O199" s="201"/>
      <c r="P199" s="200"/>
      <c r="Q199" s="200"/>
      <c r="R199" s="200"/>
      <c r="S199" s="200"/>
      <c r="T199" s="200"/>
      <c r="U199" s="200"/>
      <c r="V199" s="200"/>
      <c r="W199" s="200" t="s">
        <v>913</v>
      </c>
      <c r="X199" s="200"/>
      <c r="Y199" s="200"/>
      <c r="Z199" s="200"/>
      <c r="AA199" s="200"/>
      <c r="AB199" s="200"/>
      <c r="AC199" s="200"/>
      <c r="AD199" s="200"/>
      <c r="AE199" s="200"/>
      <c r="AF199" s="200"/>
      <c r="AG199" s="200"/>
      <c r="AH199" s="200"/>
      <c r="AI199" s="200"/>
      <c r="AJ199" s="200"/>
    </row>
    <row r="200" spans="1:36" hidden="1" x14ac:dyDescent="0.25">
      <c r="A200" s="200"/>
      <c r="B200" s="200"/>
      <c r="C200" s="201"/>
      <c r="D200" s="200"/>
      <c r="E200" s="201"/>
      <c r="F200" s="200"/>
      <c r="G200" s="201"/>
      <c r="H200" s="200"/>
      <c r="I200" s="201"/>
      <c r="J200" s="200"/>
      <c r="K200" s="201"/>
      <c r="L200" s="200"/>
      <c r="M200" s="201"/>
      <c r="N200" s="200"/>
      <c r="O200" s="201"/>
      <c r="P200" s="200"/>
      <c r="Q200" s="200"/>
      <c r="R200" s="200"/>
      <c r="S200" s="200"/>
      <c r="T200" s="200"/>
      <c r="U200" s="200"/>
      <c r="V200" s="200"/>
      <c r="W200" s="200" t="s">
        <v>914</v>
      </c>
      <c r="X200" s="200"/>
      <c r="Y200" s="200"/>
      <c r="Z200" s="200"/>
      <c r="AA200" s="200"/>
      <c r="AB200" s="200"/>
      <c r="AC200" s="200"/>
      <c r="AD200" s="200"/>
      <c r="AE200" s="200"/>
      <c r="AF200" s="200"/>
      <c r="AG200" s="200"/>
      <c r="AH200" s="200"/>
      <c r="AI200" s="200"/>
      <c r="AJ200" s="200"/>
    </row>
    <row r="201" spans="1:36" hidden="1" x14ac:dyDescent="0.25">
      <c r="A201" s="200"/>
      <c r="B201" s="200"/>
      <c r="C201" s="201"/>
      <c r="D201" s="200"/>
      <c r="E201" s="201"/>
      <c r="F201" s="200"/>
      <c r="G201" s="201"/>
      <c r="H201" s="200"/>
      <c r="I201" s="201"/>
      <c r="J201" s="200"/>
      <c r="K201" s="201"/>
      <c r="L201" s="200"/>
      <c r="M201" s="201"/>
      <c r="N201" s="200"/>
      <c r="O201" s="201"/>
      <c r="P201" s="200"/>
      <c r="Q201" s="200"/>
      <c r="R201" s="200"/>
      <c r="S201" s="200"/>
      <c r="T201" s="200"/>
      <c r="U201" s="200"/>
      <c r="V201" s="200"/>
      <c r="W201" s="200" t="s">
        <v>915</v>
      </c>
      <c r="X201" s="200"/>
      <c r="Y201" s="200"/>
      <c r="Z201" s="200"/>
      <c r="AA201" s="200"/>
      <c r="AB201" s="200"/>
      <c r="AC201" s="200"/>
      <c r="AD201" s="200"/>
      <c r="AE201" s="200"/>
      <c r="AF201" s="200"/>
      <c r="AG201" s="200"/>
      <c r="AH201" s="200"/>
      <c r="AI201" s="200"/>
      <c r="AJ201" s="200"/>
    </row>
    <row r="202" spans="1:36" hidden="1" x14ac:dyDescent="0.25">
      <c r="A202" s="200"/>
      <c r="B202" s="200"/>
      <c r="C202" s="201"/>
      <c r="D202" s="200"/>
      <c r="E202" s="201"/>
      <c r="F202" s="200"/>
      <c r="G202" s="201"/>
      <c r="H202" s="200"/>
      <c r="I202" s="201"/>
      <c r="J202" s="200"/>
      <c r="K202" s="201"/>
      <c r="L202" s="200"/>
      <c r="M202" s="201"/>
      <c r="N202" s="200"/>
      <c r="O202" s="201"/>
      <c r="P202" s="200"/>
      <c r="Q202" s="200"/>
      <c r="R202" s="200"/>
      <c r="S202" s="200"/>
      <c r="T202" s="200"/>
      <c r="U202" s="200"/>
      <c r="V202" s="200"/>
      <c r="W202" s="200" t="s">
        <v>916</v>
      </c>
      <c r="X202" s="200"/>
      <c r="Y202" s="200"/>
      <c r="Z202" s="200"/>
      <c r="AA202" s="200"/>
      <c r="AB202" s="200"/>
      <c r="AC202" s="200"/>
      <c r="AD202" s="200"/>
      <c r="AE202" s="200"/>
      <c r="AF202" s="200"/>
      <c r="AG202" s="200"/>
      <c r="AH202" s="200"/>
      <c r="AI202" s="200"/>
      <c r="AJ202" s="200"/>
    </row>
    <row r="203" spans="1:36" hidden="1" x14ac:dyDescent="0.25">
      <c r="A203" s="200"/>
      <c r="B203" s="200"/>
      <c r="C203" s="201"/>
      <c r="D203" s="200"/>
      <c r="E203" s="201"/>
      <c r="F203" s="200"/>
      <c r="G203" s="201"/>
      <c r="H203" s="200"/>
      <c r="I203" s="201"/>
      <c r="J203" s="200"/>
      <c r="K203" s="201"/>
      <c r="L203" s="200"/>
      <c r="M203" s="201"/>
      <c r="N203" s="200"/>
      <c r="O203" s="201"/>
      <c r="P203" s="200"/>
      <c r="Q203" s="200"/>
      <c r="R203" s="200"/>
      <c r="S203" s="200"/>
      <c r="T203" s="200"/>
      <c r="U203" s="200"/>
      <c r="V203" s="200"/>
      <c r="W203" s="200" t="s">
        <v>917</v>
      </c>
      <c r="X203" s="200"/>
      <c r="Y203" s="200"/>
      <c r="Z203" s="200"/>
      <c r="AA203" s="200"/>
      <c r="AB203" s="200"/>
      <c r="AC203" s="200"/>
      <c r="AD203" s="200"/>
      <c r="AE203" s="200"/>
      <c r="AF203" s="200"/>
      <c r="AG203" s="200"/>
      <c r="AH203" s="200"/>
      <c r="AI203" s="200"/>
      <c r="AJ203" s="200"/>
    </row>
    <row r="204" spans="1:36" hidden="1" x14ac:dyDescent="0.25">
      <c r="A204" s="200"/>
      <c r="B204" s="200"/>
      <c r="C204" s="201"/>
      <c r="D204" s="200"/>
      <c r="E204" s="201"/>
      <c r="F204" s="200"/>
      <c r="G204" s="201"/>
      <c r="H204" s="200"/>
      <c r="I204" s="201"/>
      <c r="J204" s="200"/>
      <c r="K204" s="201"/>
      <c r="L204" s="200"/>
      <c r="M204" s="201"/>
      <c r="N204" s="200"/>
      <c r="O204" s="201"/>
      <c r="P204" s="200"/>
      <c r="Q204" s="200"/>
      <c r="R204" s="200"/>
      <c r="S204" s="200"/>
      <c r="T204" s="200"/>
      <c r="U204" s="200"/>
      <c r="V204" s="200"/>
      <c r="W204" s="200" t="s">
        <v>918</v>
      </c>
      <c r="X204" s="200"/>
      <c r="Y204" s="200"/>
      <c r="Z204" s="200"/>
      <c r="AA204" s="200"/>
      <c r="AB204" s="200"/>
      <c r="AC204" s="200"/>
      <c r="AD204" s="200"/>
      <c r="AE204" s="200"/>
      <c r="AF204" s="200"/>
      <c r="AG204" s="200"/>
      <c r="AH204" s="200"/>
      <c r="AI204" s="200"/>
      <c r="AJ204" s="200"/>
    </row>
    <row r="205" spans="1:36" hidden="1" x14ac:dyDescent="0.25">
      <c r="A205" s="200"/>
      <c r="B205" s="200"/>
      <c r="C205" s="201"/>
      <c r="D205" s="200"/>
      <c r="E205" s="201"/>
      <c r="F205" s="200"/>
      <c r="G205" s="201"/>
      <c r="H205" s="200"/>
      <c r="I205" s="201"/>
      <c r="J205" s="200"/>
      <c r="K205" s="201"/>
      <c r="L205" s="200"/>
      <c r="M205" s="201"/>
      <c r="N205" s="200"/>
      <c r="O205" s="201"/>
      <c r="P205" s="200"/>
      <c r="Q205" s="200"/>
      <c r="R205" s="200"/>
      <c r="S205" s="200"/>
      <c r="T205" s="200"/>
      <c r="U205" s="200"/>
      <c r="V205" s="200"/>
      <c r="W205" s="200" t="s">
        <v>919</v>
      </c>
      <c r="X205" s="200"/>
      <c r="Y205" s="200"/>
      <c r="Z205" s="200"/>
      <c r="AA205" s="200"/>
      <c r="AB205" s="200"/>
      <c r="AC205" s="200"/>
      <c r="AD205" s="200"/>
      <c r="AE205" s="200"/>
      <c r="AF205" s="200"/>
      <c r="AG205" s="200"/>
      <c r="AH205" s="200"/>
      <c r="AI205" s="200"/>
      <c r="AJ205" s="200"/>
    </row>
    <row r="206" spans="1:36" hidden="1" x14ac:dyDescent="0.25">
      <c r="A206" s="200"/>
      <c r="B206" s="200"/>
      <c r="C206" s="201"/>
      <c r="D206" s="200"/>
      <c r="E206" s="201"/>
      <c r="F206" s="200"/>
      <c r="G206" s="201"/>
      <c r="H206" s="200"/>
      <c r="I206" s="201"/>
      <c r="J206" s="200"/>
      <c r="K206" s="201"/>
      <c r="L206" s="200"/>
      <c r="M206" s="201"/>
      <c r="N206" s="200"/>
      <c r="O206" s="201"/>
      <c r="P206" s="200"/>
      <c r="Q206" s="200"/>
      <c r="R206" s="200"/>
      <c r="S206" s="200"/>
      <c r="T206" s="200"/>
      <c r="U206" s="200"/>
      <c r="V206" s="200"/>
      <c r="W206" s="200" t="s">
        <v>920</v>
      </c>
      <c r="X206" s="200"/>
      <c r="Y206" s="200"/>
      <c r="Z206" s="200"/>
      <c r="AA206" s="200"/>
      <c r="AB206" s="200"/>
      <c r="AC206" s="200"/>
      <c r="AD206" s="200"/>
      <c r="AE206" s="200"/>
      <c r="AF206" s="200"/>
      <c r="AG206" s="200"/>
      <c r="AH206" s="200"/>
      <c r="AI206" s="200"/>
      <c r="AJ206" s="200"/>
    </row>
    <row r="207" spans="1:36" hidden="1" x14ac:dyDescent="0.25">
      <c r="A207" s="200"/>
      <c r="B207" s="200"/>
      <c r="C207" s="201"/>
      <c r="D207" s="200"/>
      <c r="E207" s="201"/>
      <c r="F207" s="200"/>
      <c r="G207" s="201"/>
      <c r="H207" s="200"/>
      <c r="I207" s="201"/>
      <c r="J207" s="200"/>
      <c r="K207" s="201"/>
      <c r="L207" s="200"/>
      <c r="M207" s="201"/>
      <c r="N207" s="200"/>
      <c r="O207" s="201"/>
      <c r="P207" s="200"/>
      <c r="Q207" s="200"/>
      <c r="R207" s="200"/>
      <c r="S207" s="200"/>
      <c r="T207" s="200"/>
      <c r="U207" s="200"/>
      <c r="V207" s="200"/>
      <c r="W207" s="200" t="s">
        <v>921</v>
      </c>
      <c r="X207" s="200"/>
      <c r="Y207" s="200"/>
      <c r="Z207" s="200"/>
      <c r="AA207" s="200"/>
      <c r="AB207" s="200"/>
      <c r="AC207" s="200"/>
      <c r="AD207" s="200"/>
      <c r="AE207" s="200"/>
      <c r="AF207" s="200"/>
      <c r="AG207" s="200"/>
      <c r="AH207" s="200"/>
      <c r="AI207" s="200"/>
      <c r="AJ207" s="200"/>
    </row>
    <row r="208" spans="1:36" hidden="1" x14ac:dyDescent="0.25">
      <c r="A208" s="200"/>
      <c r="B208" s="200"/>
      <c r="C208" s="201"/>
      <c r="D208" s="200"/>
      <c r="E208" s="201"/>
      <c r="F208" s="200"/>
      <c r="G208" s="201"/>
      <c r="H208" s="200"/>
      <c r="I208" s="201"/>
      <c r="J208" s="200"/>
      <c r="K208" s="201"/>
      <c r="L208" s="200"/>
      <c r="M208" s="201"/>
      <c r="N208" s="200"/>
      <c r="O208" s="201"/>
      <c r="P208" s="200"/>
      <c r="Q208" s="200"/>
      <c r="R208" s="200"/>
      <c r="S208" s="200"/>
      <c r="T208" s="200"/>
      <c r="U208" s="200"/>
      <c r="V208" s="200"/>
      <c r="W208" s="200" t="s">
        <v>922</v>
      </c>
      <c r="X208" s="200"/>
      <c r="Y208" s="200"/>
      <c r="Z208" s="200"/>
      <c r="AA208" s="200"/>
      <c r="AB208" s="200"/>
      <c r="AC208" s="200"/>
      <c r="AD208" s="200"/>
      <c r="AE208" s="200"/>
      <c r="AF208" s="200"/>
      <c r="AG208" s="200"/>
      <c r="AH208" s="200"/>
      <c r="AI208" s="200"/>
      <c r="AJ208" s="200"/>
    </row>
    <row r="209" spans="1:36" hidden="1" x14ac:dyDescent="0.25">
      <c r="A209" s="200"/>
      <c r="B209" s="200"/>
      <c r="C209" s="201"/>
      <c r="D209" s="200"/>
      <c r="E209" s="201"/>
      <c r="F209" s="200"/>
      <c r="G209" s="201"/>
      <c r="H209" s="200"/>
      <c r="I209" s="201"/>
      <c r="J209" s="200"/>
      <c r="K209" s="201"/>
      <c r="L209" s="200"/>
      <c r="M209" s="201"/>
      <c r="N209" s="200"/>
      <c r="O209" s="201"/>
      <c r="P209" s="200"/>
      <c r="Q209" s="200"/>
      <c r="R209" s="200"/>
      <c r="S209" s="200"/>
      <c r="T209" s="200"/>
      <c r="U209" s="200"/>
      <c r="V209" s="200"/>
      <c r="W209" s="200" t="s">
        <v>923</v>
      </c>
      <c r="X209" s="200"/>
      <c r="Y209" s="200"/>
      <c r="Z209" s="200"/>
      <c r="AA209" s="200"/>
      <c r="AB209" s="200"/>
      <c r="AC209" s="200"/>
      <c r="AD209" s="200"/>
      <c r="AE209" s="200"/>
      <c r="AF209" s="200"/>
      <c r="AG209" s="200"/>
      <c r="AH209" s="200"/>
      <c r="AI209" s="200"/>
      <c r="AJ209" s="200"/>
    </row>
    <row r="210" spans="1:36" hidden="1" x14ac:dyDescent="0.25">
      <c r="A210" s="200"/>
      <c r="B210" s="200"/>
      <c r="C210" s="201"/>
      <c r="D210" s="200"/>
      <c r="E210" s="201"/>
      <c r="F210" s="200"/>
      <c r="G210" s="201"/>
      <c r="H210" s="200"/>
      <c r="I210" s="201"/>
      <c r="J210" s="200"/>
      <c r="K210" s="201"/>
      <c r="L210" s="200"/>
      <c r="M210" s="201"/>
      <c r="N210" s="200"/>
      <c r="O210" s="201"/>
      <c r="P210" s="200"/>
      <c r="Q210" s="200"/>
      <c r="R210" s="200"/>
      <c r="S210" s="200"/>
      <c r="T210" s="200"/>
      <c r="U210" s="200"/>
      <c r="V210" s="200"/>
      <c r="W210" s="200" t="s">
        <v>924</v>
      </c>
      <c r="X210" s="200"/>
      <c r="Y210" s="200"/>
      <c r="Z210" s="200"/>
      <c r="AA210" s="200"/>
      <c r="AB210" s="200"/>
      <c r="AC210" s="200"/>
      <c r="AD210" s="200"/>
      <c r="AE210" s="200"/>
      <c r="AF210" s="200"/>
      <c r="AG210" s="200"/>
      <c r="AH210" s="200"/>
      <c r="AI210" s="200"/>
      <c r="AJ210" s="200"/>
    </row>
    <row r="211" spans="1:36" hidden="1" x14ac:dyDescent="0.25">
      <c r="A211" s="200"/>
      <c r="B211" s="200"/>
      <c r="C211" s="201"/>
      <c r="D211" s="200"/>
      <c r="E211" s="201"/>
      <c r="F211" s="200"/>
      <c r="G211" s="201"/>
      <c r="H211" s="200"/>
      <c r="I211" s="201"/>
      <c r="J211" s="200"/>
      <c r="K211" s="201"/>
      <c r="L211" s="200"/>
      <c r="M211" s="201"/>
      <c r="N211" s="200"/>
      <c r="O211" s="201"/>
      <c r="P211" s="200"/>
      <c r="Q211" s="200"/>
      <c r="R211" s="200"/>
      <c r="S211" s="200"/>
      <c r="T211" s="200"/>
      <c r="U211" s="200"/>
      <c r="V211" s="200"/>
      <c r="W211" s="200" t="s">
        <v>925</v>
      </c>
      <c r="X211" s="200"/>
      <c r="Y211" s="200"/>
      <c r="Z211" s="200"/>
      <c r="AA211" s="200"/>
      <c r="AB211" s="200"/>
      <c r="AC211" s="200"/>
      <c r="AD211" s="200"/>
      <c r="AE211" s="200"/>
      <c r="AF211" s="200"/>
      <c r="AG211" s="200"/>
      <c r="AH211" s="200"/>
      <c r="AI211" s="200"/>
      <c r="AJ211" s="200"/>
    </row>
    <row r="212" spans="1:36" hidden="1" x14ac:dyDescent="0.25">
      <c r="A212" s="200"/>
      <c r="B212" s="200"/>
      <c r="C212" s="201"/>
      <c r="D212" s="200"/>
      <c r="E212" s="201"/>
      <c r="F212" s="200"/>
      <c r="G212" s="201"/>
      <c r="H212" s="200"/>
      <c r="I212" s="201"/>
      <c r="J212" s="200"/>
      <c r="K212" s="201"/>
      <c r="L212" s="200"/>
      <c r="M212" s="201"/>
      <c r="N212" s="200"/>
      <c r="O212" s="201"/>
      <c r="P212" s="200"/>
      <c r="Q212" s="200"/>
      <c r="R212" s="200"/>
      <c r="S212" s="200"/>
      <c r="T212" s="200"/>
      <c r="U212" s="200"/>
      <c r="V212" s="200"/>
      <c r="W212" s="200" t="s">
        <v>926</v>
      </c>
      <c r="X212" s="200"/>
      <c r="Y212" s="200"/>
      <c r="Z212" s="200"/>
      <c r="AA212" s="200"/>
      <c r="AB212" s="200"/>
      <c r="AC212" s="200"/>
      <c r="AD212" s="200"/>
      <c r="AE212" s="200"/>
      <c r="AF212" s="200"/>
      <c r="AG212" s="200"/>
      <c r="AH212" s="200"/>
      <c r="AI212" s="200"/>
      <c r="AJ212" s="200"/>
    </row>
    <row r="213" spans="1:36" hidden="1" x14ac:dyDescent="0.25">
      <c r="A213" s="200"/>
      <c r="B213" s="200"/>
      <c r="C213" s="201"/>
      <c r="D213" s="200"/>
      <c r="E213" s="201"/>
      <c r="F213" s="200"/>
      <c r="G213" s="201"/>
      <c r="H213" s="200"/>
      <c r="I213" s="201"/>
      <c r="J213" s="200"/>
      <c r="K213" s="201"/>
      <c r="L213" s="200"/>
      <c r="M213" s="201"/>
      <c r="N213" s="200"/>
      <c r="O213" s="201"/>
      <c r="P213" s="200"/>
      <c r="Q213" s="200"/>
      <c r="R213" s="200"/>
      <c r="S213" s="200"/>
      <c r="T213" s="200"/>
      <c r="U213" s="200"/>
      <c r="V213" s="200"/>
      <c r="W213" s="200" t="s">
        <v>927</v>
      </c>
      <c r="X213" s="200"/>
      <c r="Y213" s="200"/>
      <c r="Z213" s="200"/>
      <c r="AA213" s="200"/>
      <c r="AB213" s="200"/>
      <c r="AC213" s="200"/>
      <c r="AD213" s="200"/>
      <c r="AE213" s="200"/>
      <c r="AF213" s="200"/>
      <c r="AG213" s="200"/>
      <c r="AH213" s="200"/>
      <c r="AI213" s="200"/>
      <c r="AJ213" s="200"/>
    </row>
    <row r="214" spans="1:36" hidden="1" x14ac:dyDescent="0.25">
      <c r="A214" s="200"/>
      <c r="B214" s="200"/>
      <c r="C214" s="201"/>
      <c r="D214" s="200"/>
      <c r="E214" s="201"/>
      <c r="F214" s="200"/>
      <c r="G214" s="201"/>
      <c r="H214" s="200"/>
      <c r="I214" s="201"/>
      <c r="J214" s="200"/>
      <c r="K214" s="201"/>
      <c r="L214" s="200"/>
      <c r="M214" s="201"/>
      <c r="N214" s="200"/>
      <c r="O214" s="201"/>
      <c r="P214" s="200"/>
      <c r="Q214" s="200"/>
      <c r="R214" s="200"/>
      <c r="S214" s="200"/>
      <c r="T214" s="200"/>
      <c r="U214" s="200"/>
      <c r="V214" s="200"/>
      <c r="W214" s="200" t="s">
        <v>928</v>
      </c>
      <c r="X214" s="200"/>
      <c r="Y214" s="200"/>
      <c r="Z214" s="200"/>
      <c r="AA214" s="200"/>
      <c r="AB214" s="200"/>
      <c r="AC214" s="200"/>
      <c r="AD214" s="200"/>
      <c r="AE214" s="200"/>
      <c r="AF214" s="200"/>
      <c r="AG214" s="200"/>
      <c r="AH214" s="200"/>
      <c r="AI214" s="200"/>
      <c r="AJ214" s="200"/>
    </row>
    <row r="215" spans="1:36" hidden="1" x14ac:dyDescent="0.25">
      <c r="A215" s="200"/>
      <c r="B215" s="200"/>
      <c r="C215" s="201"/>
      <c r="D215" s="200"/>
      <c r="E215" s="201"/>
      <c r="F215" s="200"/>
      <c r="G215" s="201"/>
      <c r="H215" s="200"/>
      <c r="I215" s="201"/>
      <c r="J215" s="200"/>
      <c r="K215" s="201"/>
      <c r="L215" s="200"/>
      <c r="M215" s="201"/>
      <c r="N215" s="200"/>
      <c r="O215" s="201"/>
      <c r="P215" s="200"/>
      <c r="Q215" s="200"/>
      <c r="R215" s="200"/>
      <c r="S215" s="200"/>
      <c r="T215" s="200"/>
      <c r="U215" s="200"/>
      <c r="V215" s="200"/>
      <c r="W215" s="200" t="s">
        <v>929</v>
      </c>
      <c r="X215" s="200"/>
      <c r="Y215" s="200"/>
      <c r="Z215" s="200"/>
      <c r="AA215" s="200"/>
      <c r="AB215" s="200"/>
      <c r="AC215" s="200"/>
      <c r="AD215" s="200"/>
      <c r="AE215" s="200"/>
      <c r="AF215" s="200"/>
      <c r="AG215" s="200"/>
      <c r="AH215" s="200"/>
      <c r="AI215" s="200"/>
      <c r="AJ215" s="200"/>
    </row>
    <row r="216" spans="1:36" hidden="1" x14ac:dyDescent="0.25">
      <c r="A216" s="200"/>
      <c r="B216" s="200"/>
      <c r="C216" s="201"/>
      <c r="D216" s="200"/>
      <c r="E216" s="201"/>
      <c r="F216" s="200"/>
      <c r="G216" s="201"/>
      <c r="H216" s="200"/>
      <c r="I216" s="201"/>
      <c r="J216" s="200"/>
      <c r="K216" s="201"/>
      <c r="L216" s="200"/>
      <c r="M216" s="201"/>
      <c r="N216" s="200"/>
      <c r="O216" s="201"/>
      <c r="P216" s="200"/>
      <c r="Q216" s="200"/>
      <c r="R216" s="200"/>
      <c r="S216" s="200"/>
      <c r="T216" s="200"/>
      <c r="U216" s="200"/>
      <c r="V216" s="200"/>
      <c r="W216" s="200" t="s">
        <v>930</v>
      </c>
      <c r="X216" s="200"/>
      <c r="Y216" s="200"/>
      <c r="Z216" s="200"/>
      <c r="AA216" s="200"/>
      <c r="AB216" s="200"/>
      <c r="AC216" s="200"/>
      <c r="AD216" s="200"/>
      <c r="AE216" s="200"/>
      <c r="AF216" s="200"/>
      <c r="AG216" s="200"/>
      <c r="AH216" s="200"/>
      <c r="AI216" s="200"/>
      <c r="AJ216" s="200"/>
    </row>
    <row r="217" spans="1:36" hidden="1" x14ac:dyDescent="0.25">
      <c r="A217" s="200"/>
      <c r="B217" s="200"/>
      <c r="C217" s="201"/>
      <c r="D217" s="200"/>
      <c r="E217" s="201"/>
      <c r="F217" s="200"/>
      <c r="G217" s="201"/>
      <c r="H217" s="200"/>
      <c r="I217" s="201"/>
      <c r="J217" s="200"/>
      <c r="K217" s="201"/>
      <c r="L217" s="200"/>
      <c r="M217" s="201"/>
      <c r="N217" s="200"/>
      <c r="O217" s="201"/>
      <c r="P217" s="200"/>
      <c r="Q217" s="200"/>
      <c r="R217" s="200"/>
      <c r="S217" s="200"/>
      <c r="T217" s="200"/>
      <c r="U217" s="200"/>
      <c r="V217" s="200"/>
      <c r="W217" s="200" t="s">
        <v>931</v>
      </c>
      <c r="X217" s="200"/>
      <c r="Y217" s="200"/>
      <c r="Z217" s="200"/>
      <c r="AA217" s="200"/>
      <c r="AB217" s="200"/>
      <c r="AC217" s="200"/>
      <c r="AD217" s="200"/>
      <c r="AE217" s="200"/>
      <c r="AF217" s="200"/>
      <c r="AG217" s="200"/>
      <c r="AH217" s="200"/>
      <c r="AI217" s="200"/>
      <c r="AJ217" s="200"/>
    </row>
    <row r="218" spans="1:36" hidden="1" x14ac:dyDescent="0.25">
      <c r="A218" s="200"/>
      <c r="B218" s="200"/>
      <c r="C218" s="201"/>
      <c r="D218" s="200"/>
      <c r="E218" s="201"/>
      <c r="F218" s="200"/>
      <c r="G218" s="201"/>
      <c r="H218" s="200"/>
      <c r="I218" s="201"/>
      <c r="J218" s="200"/>
      <c r="K218" s="201"/>
      <c r="L218" s="200"/>
      <c r="M218" s="201"/>
      <c r="N218" s="200"/>
      <c r="O218" s="201"/>
      <c r="P218" s="200"/>
      <c r="Q218" s="200"/>
      <c r="R218" s="200"/>
      <c r="S218" s="200"/>
      <c r="T218" s="200"/>
      <c r="U218" s="200"/>
      <c r="V218" s="200"/>
      <c r="W218" s="200" t="s">
        <v>932</v>
      </c>
      <c r="X218" s="200"/>
      <c r="Y218" s="200"/>
      <c r="Z218" s="200"/>
      <c r="AA218" s="200"/>
      <c r="AB218" s="200"/>
      <c r="AC218" s="200"/>
      <c r="AD218" s="200"/>
      <c r="AE218" s="200"/>
      <c r="AF218" s="200"/>
      <c r="AG218" s="200"/>
      <c r="AH218" s="200"/>
      <c r="AI218" s="200"/>
      <c r="AJ218" s="200"/>
    </row>
    <row r="219" spans="1:36" hidden="1" x14ac:dyDescent="0.25">
      <c r="A219" s="200"/>
      <c r="B219" s="200"/>
      <c r="C219" s="201"/>
      <c r="D219" s="200"/>
      <c r="E219" s="201"/>
      <c r="F219" s="200"/>
      <c r="G219" s="201"/>
      <c r="H219" s="200"/>
      <c r="I219" s="201"/>
      <c r="J219" s="200"/>
      <c r="K219" s="201"/>
      <c r="L219" s="200"/>
      <c r="M219" s="201"/>
      <c r="N219" s="200"/>
      <c r="O219" s="201"/>
      <c r="P219" s="200"/>
      <c r="Q219" s="200"/>
      <c r="R219" s="200"/>
      <c r="S219" s="200"/>
      <c r="T219" s="200"/>
      <c r="U219" s="200"/>
      <c r="V219" s="200"/>
      <c r="W219" s="200" t="s">
        <v>933</v>
      </c>
      <c r="X219" s="200"/>
      <c r="Y219" s="200"/>
      <c r="Z219" s="200"/>
      <c r="AA219" s="200"/>
      <c r="AB219" s="200"/>
      <c r="AC219" s="200"/>
      <c r="AD219" s="200"/>
      <c r="AE219" s="200"/>
      <c r="AF219" s="200"/>
      <c r="AG219" s="200"/>
      <c r="AH219" s="200"/>
      <c r="AI219" s="200"/>
      <c r="AJ219" s="200"/>
    </row>
    <row r="220" spans="1:36" hidden="1" x14ac:dyDescent="0.25">
      <c r="A220" s="200"/>
      <c r="B220" s="200"/>
      <c r="C220" s="201"/>
      <c r="D220" s="200"/>
      <c r="E220" s="201"/>
      <c r="F220" s="200"/>
      <c r="G220" s="201"/>
      <c r="H220" s="200"/>
      <c r="I220" s="201"/>
      <c r="J220" s="200"/>
      <c r="K220" s="201"/>
      <c r="L220" s="200"/>
      <c r="M220" s="201"/>
      <c r="N220" s="200"/>
      <c r="O220" s="201"/>
      <c r="P220" s="200"/>
      <c r="Q220" s="200"/>
      <c r="R220" s="200"/>
      <c r="S220" s="200"/>
      <c r="T220" s="200"/>
      <c r="U220" s="200"/>
      <c r="V220" s="200"/>
      <c r="W220" s="200" t="s">
        <v>934</v>
      </c>
      <c r="X220" s="200"/>
      <c r="Y220" s="200"/>
      <c r="Z220" s="200"/>
      <c r="AA220" s="200"/>
      <c r="AB220" s="200"/>
      <c r="AC220" s="200"/>
      <c r="AD220" s="200"/>
      <c r="AE220" s="200"/>
      <c r="AF220" s="200"/>
      <c r="AG220" s="200"/>
      <c r="AH220" s="200"/>
      <c r="AI220" s="200"/>
      <c r="AJ220" s="200"/>
    </row>
    <row r="221" spans="1:36" hidden="1" x14ac:dyDescent="0.25">
      <c r="A221" s="200"/>
      <c r="B221" s="200"/>
      <c r="C221" s="201"/>
      <c r="D221" s="200"/>
      <c r="E221" s="201"/>
      <c r="F221" s="200"/>
      <c r="G221" s="201"/>
      <c r="H221" s="200"/>
      <c r="I221" s="201"/>
      <c r="J221" s="200"/>
      <c r="K221" s="201"/>
      <c r="L221" s="200"/>
      <c r="M221" s="201"/>
      <c r="N221" s="200"/>
      <c r="O221" s="201"/>
      <c r="P221" s="200"/>
      <c r="Q221" s="200"/>
      <c r="R221" s="200"/>
      <c r="S221" s="200"/>
      <c r="T221" s="200"/>
      <c r="U221" s="200"/>
      <c r="V221" s="200"/>
      <c r="W221" s="200" t="s">
        <v>934</v>
      </c>
      <c r="X221" s="200"/>
      <c r="Y221" s="200"/>
      <c r="Z221" s="200"/>
      <c r="AA221" s="200"/>
      <c r="AB221" s="200"/>
      <c r="AC221" s="200"/>
      <c r="AD221" s="200"/>
      <c r="AE221" s="200"/>
      <c r="AF221" s="200"/>
      <c r="AG221" s="200"/>
      <c r="AH221" s="200"/>
      <c r="AI221" s="200"/>
      <c r="AJ221" s="200"/>
    </row>
    <row r="222" spans="1:36" hidden="1" x14ac:dyDescent="0.25">
      <c r="A222" s="200"/>
      <c r="B222" s="200"/>
      <c r="C222" s="201"/>
      <c r="D222" s="200"/>
      <c r="E222" s="201"/>
      <c r="F222" s="200"/>
      <c r="G222" s="201"/>
      <c r="H222" s="200"/>
      <c r="I222" s="201"/>
      <c r="J222" s="200"/>
      <c r="K222" s="201"/>
      <c r="L222" s="200"/>
      <c r="M222" s="201"/>
      <c r="N222" s="200"/>
      <c r="O222" s="201"/>
      <c r="P222" s="200"/>
      <c r="Q222" s="200"/>
      <c r="R222" s="200"/>
      <c r="S222" s="200"/>
      <c r="T222" s="200"/>
      <c r="U222" s="200"/>
      <c r="V222" s="200"/>
      <c r="W222" s="200" t="s">
        <v>935</v>
      </c>
      <c r="X222" s="200"/>
      <c r="Y222" s="200"/>
      <c r="Z222" s="200"/>
      <c r="AA222" s="200"/>
      <c r="AB222" s="200"/>
      <c r="AC222" s="200"/>
      <c r="AD222" s="200"/>
      <c r="AE222" s="200"/>
      <c r="AF222" s="200"/>
      <c r="AG222" s="200"/>
      <c r="AH222" s="200"/>
      <c r="AI222" s="200"/>
      <c r="AJ222" s="200"/>
    </row>
    <row r="223" spans="1:36" hidden="1" x14ac:dyDescent="0.25">
      <c r="A223" s="200"/>
      <c r="B223" s="200"/>
      <c r="C223" s="201"/>
      <c r="D223" s="200"/>
      <c r="E223" s="201"/>
      <c r="F223" s="200"/>
      <c r="G223" s="201"/>
      <c r="H223" s="200"/>
      <c r="I223" s="201"/>
      <c r="J223" s="200"/>
      <c r="K223" s="201"/>
      <c r="L223" s="200"/>
      <c r="M223" s="201"/>
      <c r="N223" s="200"/>
      <c r="O223" s="201"/>
      <c r="P223" s="200"/>
      <c r="Q223" s="200"/>
      <c r="R223" s="200"/>
      <c r="S223" s="200"/>
      <c r="T223" s="200"/>
      <c r="U223" s="200"/>
      <c r="V223" s="200"/>
      <c r="W223" s="200" t="s">
        <v>936</v>
      </c>
      <c r="X223" s="200"/>
      <c r="Y223" s="200"/>
      <c r="Z223" s="200"/>
      <c r="AA223" s="200"/>
      <c r="AB223" s="200"/>
      <c r="AC223" s="200"/>
      <c r="AD223" s="200"/>
      <c r="AE223" s="200"/>
      <c r="AF223" s="200"/>
      <c r="AG223" s="200"/>
      <c r="AH223" s="200"/>
      <c r="AI223" s="200"/>
      <c r="AJ223" s="200"/>
    </row>
    <row r="224" spans="1:36" hidden="1" x14ac:dyDescent="0.25">
      <c r="A224" s="200"/>
      <c r="B224" s="200"/>
      <c r="C224" s="201"/>
      <c r="D224" s="200"/>
      <c r="E224" s="201"/>
      <c r="F224" s="200"/>
      <c r="G224" s="201"/>
      <c r="H224" s="200"/>
      <c r="I224" s="201"/>
      <c r="J224" s="200"/>
      <c r="K224" s="201"/>
      <c r="L224" s="200"/>
      <c r="M224" s="201"/>
      <c r="N224" s="200"/>
      <c r="O224" s="201"/>
      <c r="P224" s="200"/>
      <c r="Q224" s="200"/>
      <c r="R224" s="200"/>
      <c r="S224" s="200"/>
      <c r="T224" s="200"/>
      <c r="U224" s="200"/>
      <c r="V224" s="200"/>
      <c r="W224" s="200" t="s">
        <v>937</v>
      </c>
      <c r="X224" s="200"/>
      <c r="Y224" s="200"/>
      <c r="Z224" s="200"/>
      <c r="AA224" s="200"/>
      <c r="AB224" s="200"/>
      <c r="AC224" s="200"/>
      <c r="AD224" s="200"/>
      <c r="AE224" s="200"/>
      <c r="AF224" s="200"/>
      <c r="AG224" s="200"/>
      <c r="AH224" s="200"/>
      <c r="AI224" s="200"/>
      <c r="AJ224" s="200"/>
    </row>
    <row r="225" spans="1:36" hidden="1" x14ac:dyDescent="0.25">
      <c r="A225" s="200"/>
      <c r="B225" s="200"/>
      <c r="C225" s="201"/>
      <c r="D225" s="200"/>
      <c r="E225" s="201"/>
      <c r="F225" s="200"/>
      <c r="G225" s="201"/>
      <c r="H225" s="200"/>
      <c r="I225" s="201"/>
      <c r="J225" s="200"/>
      <c r="K225" s="201"/>
      <c r="L225" s="200"/>
      <c r="M225" s="201"/>
      <c r="N225" s="200"/>
      <c r="O225" s="201"/>
      <c r="P225" s="200"/>
      <c r="Q225" s="200"/>
      <c r="R225" s="200"/>
      <c r="S225" s="200"/>
      <c r="T225" s="200"/>
      <c r="U225" s="200"/>
      <c r="V225" s="200"/>
      <c r="W225" s="200" t="s">
        <v>938</v>
      </c>
      <c r="X225" s="200"/>
      <c r="Y225" s="200"/>
      <c r="Z225" s="200"/>
      <c r="AA225" s="200"/>
      <c r="AB225" s="200"/>
      <c r="AC225" s="200"/>
      <c r="AD225" s="200"/>
      <c r="AE225" s="200"/>
      <c r="AF225" s="200"/>
      <c r="AG225" s="200"/>
      <c r="AH225" s="200"/>
      <c r="AI225" s="200"/>
      <c r="AJ225" s="200"/>
    </row>
    <row r="226" spans="1:36" hidden="1" x14ac:dyDescent="0.25">
      <c r="A226" s="200"/>
      <c r="B226" s="200"/>
      <c r="C226" s="201"/>
      <c r="D226" s="200"/>
      <c r="E226" s="201"/>
      <c r="F226" s="200"/>
      <c r="G226" s="201"/>
      <c r="H226" s="200"/>
      <c r="I226" s="201"/>
      <c r="J226" s="200"/>
      <c r="K226" s="201"/>
      <c r="L226" s="200"/>
      <c r="M226" s="201"/>
      <c r="N226" s="200"/>
      <c r="O226" s="201"/>
      <c r="P226" s="200"/>
      <c r="Q226" s="200"/>
      <c r="R226" s="200"/>
      <c r="S226" s="200"/>
      <c r="T226" s="200"/>
      <c r="U226" s="200"/>
      <c r="V226" s="200"/>
      <c r="W226" s="200" t="s">
        <v>939</v>
      </c>
      <c r="X226" s="200"/>
      <c r="Y226" s="200"/>
      <c r="Z226" s="200"/>
      <c r="AA226" s="200"/>
      <c r="AB226" s="200"/>
      <c r="AC226" s="200"/>
      <c r="AD226" s="200"/>
      <c r="AE226" s="200"/>
      <c r="AF226" s="200"/>
      <c r="AG226" s="200"/>
      <c r="AH226" s="200"/>
      <c r="AI226" s="200"/>
      <c r="AJ226" s="200"/>
    </row>
    <row r="227" spans="1:36" hidden="1" x14ac:dyDescent="0.25">
      <c r="A227" s="200"/>
      <c r="B227" s="200"/>
      <c r="C227" s="201"/>
      <c r="D227" s="200"/>
      <c r="E227" s="201"/>
      <c r="F227" s="200"/>
      <c r="G227" s="201"/>
      <c r="H227" s="200"/>
      <c r="I227" s="201"/>
      <c r="J227" s="200"/>
      <c r="K227" s="201"/>
      <c r="L227" s="200"/>
      <c r="M227" s="201"/>
      <c r="N227" s="200"/>
      <c r="O227" s="201"/>
      <c r="P227" s="200"/>
      <c r="Q227" s="200"/>
      <c r="R227" s="200"/>
      <c r="S227" s="200"/>
      <c r="T227" s="200"/>
      <c r="U227" s="200"/>
      <c r="V227" s="200"/>
      <c r="W227" s="200" t="s">
        <v>940</v>
      </c>
      <c r="X227" s="200"/>
      <c r="Y227" s="200"/>
      <c r="Z227" s="200"/>
      <c r="AA227" s="200"/>
      <c r="AB227" s="200"/>
      <c r="AC227" s="200"/>
      <c r="AD227" s="200"/>
      <c r="AE227" s="200"/>
      <c r="AF227" s="200"/>
      <c r="AG227" s="200"/>
      <c r="AH227" s="200"/>
      <c r="AI227" s="200"/>
      <c r="AJ227" s="200"/>
    </row>
    <row r="228" spans="1:36" hidden="1" x14ac:dyDescent="0.25">
      <c r="A228" s="200"/>
      <c r="B228" s="200"/>
      <c r="C228" s="201"/>
      <c r="D228" s="200"/>
      <c r="E228" s="201"/>
      <c r="F228" s="200"/>
      <c r="G228" s="201"/>
      <c r="H228" s="200"/>
      <c r="I228" s="201"/>
      <c r="J228" s="200"/>
      <c r="K228" s="201"/>
      <c r="L228" s="200"/>
      <c r="M228" s="201"/>
      <c r="N228" s="200"/>
      <c r="O228" s="201"/>
      <c r="P228" s="200"/>
      <c r="Q228" s="200"/>
      <c r="R228" s="200"/>
      <c r="S228" s="200"/>
      <c r="T228" s="200"/>
      <c r="U228" s="200"/>
      <c r="V228" s="200"/>
      <c r="W228" s="200" t="s">
        <v>940</v>
      </c>
      <c r="X228" s="200"/>
      <c r="Y228" s="200"/>
      <c r="Z228" s="200"/>
      <c r="AA228" s="200"/>
      <c r="AB228" s="200"/>
      <c r="AC228" s="200"/>
      <c r="AD228" s="200"/>
      <c r="AE228" s="200"/>
      <c r="AF228" s="200"/>
      <c r="AG228" s="200"/>
      <c r="AH228" s="200"/>
      <c r="AI228" s="200"/>
      <c r="AJ228" s="200"/>
    </row>
    <row r="229" spans="1:36" hidden="1" x14ac:dyDescent="0.25">
      <c r="A229" s="200"/>
      <c r="B229" s="200"/>
      <c r="C229" s="201"/>
      <c r="D229" s="200"/>
      <c r="E229" s="201"/>
      <c r="F229" s="200"/>
      <c r="G229" s="201"/>
      <c r="H229" s="200"/>
      <c r="I229" s="201"/>
      <c r="J229" s="200"/>
      <c r="K229" s="201"/>
      <c r="L229" s="200"/>
      <c r="M229" s="201"/>
      <c r="N229" s="200"/>
      <c r="O229" s="201"/>
      <c r="P229" s="200"/>
      <c r="Q229" s="200"/>
      <c r="R229" s="200"/>
      <c r="S229" s="200"/>
      <c r="T229" s="200"/>
      <c r="U229" s="200"/>
      <c r="V229" s="200"/>
      <c r="W229" s="200" t="s">
        <v>941</v>
      </c>
      <c r="X229" s="200"/>
      <c r="Y229" s="200"/>
      <c r="Z229" s="200"/>
      <c r="AA229" s="200"/>
      <c r="AB229" s="200"/>
      <c r="AC229" s="200"/>
      <c r="AD229" s="200"/>
      <c r="AE229" s="200"/>
      <c r="AF229" s="200"/>
      <c r="AG229" s="200"/>
      <c r="AH229" s="200"/>
      <c r="AI229" s="200"/>
      <c r="AJ229" s="200"/>
    </row>
    <row r="230" spans="1:36" hidden="1" x14ac:dyDescent="0.25">
      <c r="A230" s="200"/>
      <c r="B230" s="200"/>
      <c r="C230" s="201"/>
      <c r="D230" s="200"/>
      <c r="E230" s="201"/>
      <c r="F230" s="200"/>
      <c r="G230" s="201"/>
      <c r="H230" s="200"/>
      <c r="I230" s="201"/>
      <c r="J230" s="200"/>
      <c r="K230" s="201"/>
      <c r="L230" s="200"/>
      <c r="M230" s="201"/>
      <c r="N230" s="200"/>
      <c r="O230" s="201"/>
      <c r="P230" s="200"/>
      <c r="Q230" s="200"/>
      <c r="R230" s="200"/>
      <c r="S230" s="200"/>
      <c r="T230" s="200"/>
      <c r="U230" s="200"/>
      <c r="V230" s="200"/>
      <c r="W230" s="200" t="s">
        <v>942</v>
      </c>
      <c r="X230" s="200"/>
      <c r="Y230" s="200"/>
      <c r="Z230" s="200"/>
      <c r="AA230" s="200"/>
      <c r="AB230" s="200"/>
      <c r="AC230" s="200"/>
      <c r="AD230" s="200"/>
      <c r="AE230" s="200"/>
      <c r="AF230" s="200"/>
      <c r="AG230" s="200"/>
      <c r="AH230" s="200"/>
      <c r="AI230" s="200"/>
      <c r="AJ230" s="200"/>
    </row>
    <row r="231" spans="1:36" hidden="1" x14ac:dyDescent="0.25">
      <c r="A231" s="200"/>
      <c r="B231" s="200"/>
      <c r="C231" s="201"/>
      <c r="D231" s="200"/>
      <c r="E231" s="201"/>
      <c r="F231" s="200"/>
      <c r="G231" s="201"/>
      <c r="H231" s="200"/>
      <c r="I231" s="201"/>
      <c r="J231" s="200"/>
      <c r="K231" s="201"/>
      <c r="L231" s="200"/>
      <c r="M231" s="201"/>
      <c r="N231" s="200"/>
      <c r="O231" s="201"/>
      <c r="P231" s="200"/>
      <c r="Q231" s="200"/>
      <c r="R231" s="200"/>
      <c r="S231" s="200"/>
      <c r="T231" s="200"/>
      <c r="U231" s="200"/>
      <c r="V231" s="200"/>
      <c r="W231" s="200" t="s">
        <v>943</v>
      </c>
      <c r="X231" s="200"/>
      <c r="Y231" s="200"/>
      <c r="Z231" s="200"/>
      <c r="AA231" s="200"/>
      <c r="AB231" s="200"/>
      <c r="AC231" s="200"/>
      <c r="AD231" s="200"/>
      <c r="AE231" s="200"/>
      <c r="AF231" s="200"/>
      <c r="AG231" s="200"/>
      <c r="AH231" s="200"/>
      <c r="AI231" s="200"/>
      <c r="AJ231" s="200"/>
    </row>
    <row r="232" spans="1:36" hidden="1" x14ac:dyDescent="0.25">
      <c r="A232" s="200"/>
      <c r="B232" s="200"/>
      <c r="C232" s="201"/>
      <c r="D232" s="200"/>
      <c r="E232" s="201"/>
      <c r="F232" s="200"/>
      <c r="G232" s="201"/>
      <c r="H232" s="200"/>
      <c r="I232" s="201"/>
      <c r="J232" s="200"/>
      <c r="K232" s="201"/>
      <c r="L232" s="200"/>
      <c r="M232" s="201"/>
      <c r="N232" s="200"/>
      <c r="O232" s="201"/>
      <c r="P232" s="200"/>
      <c r="Q232" s="200"/>
      <c r="R232" s="200"/>
      <c r="S232" s="200"/>
      <c r="T232" s="200"/>
      <c r="U232" s="200"/>
      <c r="V232" s="200"/>
      <c r="W232" s="200" t="s">
        <v>944</v>
      </c>
      <c r="X232" s="200"/>
      <c r="Y232" s="200"/>
      <c r="Z232" s="200"/>
      <c r="AA232" s="200"/>
      <c r="AB232" s="200"/>
      <c r="AC232" s="200"/>
      <c r="AD232" s="200"/>
      <c r="AE232" s="200"/>
      <c r="AF232" s="200"/>
      <c r="AG232" s="200"/>
      <c r="AH232" s="200"/>
      <c r="AI232" s="200"/>
      <c r="AJ232" s="200"/>
    </row>
    <row r="233" spans="1:36" hidden="1" x14ac:dyDescent="0.25">
      <c r="A233" s="200"/>
      <c r="B233" s="200"/>
      <c r="C233" s="201"/>
      <c r="D233" s="200"/>
      <c r="E233" s="201"/>
      <c r="F233" s="200"/>
      <c r="G233" s="201"/>
      <c r="H233" s="200"/>
      <c r="I233" s="201"/>
      <c r="J233" s="200"/>
      <c r="K233" s="201"/>
      <c r="L233" s="200"/>
      <c r="M233" s="201"/>
      <c r="N233" s="200"/>
      <c r="O233" s="201"/>
      <c r="P233" s="200"/>
      <c r="Q233" s="200"/>
      <c r="R233" s="200"/>
      <c r="S233" s="200"/>
      <c r="T233" s="200"/>
      <c r="U233" s="200"/>
      <c r="V233" s="200"/>
      <c r="W233" s="200" t="s">
        <v>945</v>
      </c>
      <c r="X233" s="200"/>
      <c r="Y233" s="200"/>
      <c r="Z233" s="200"/>
      <c r="AA233" s="200"/>
      <c r="AB233" s="200"/>
      <c r="AC233" s="200"/>
      <c r="AD233" s="200"/>
      <c r="AE233" s="200"/>
      <c r="AF233" s="200"/>
      <c r="AG233" s="200"/>
      <c r="AH233" s="200"/>
      <c r="AI233" s="200"/>
      <c r="AJ233" s="200"/>
    </row>
    <row r="234" spans="1:36" hidden="1" x14ac:dyDescent="0.25">
      <c r="A234" s="200"/>
      <c r="B234" s="200"/>
      <c r="C234" s="201"/>
      <c r="D234" s="200"/>
      <c r="E234" s="201"/>
      <c r="F234" s="200"/>
      <c r="G234" s="201"/>
      <c r="H234" s="200"/>
      <c r="I234" s="201"/>
      <c r="J234" s="200"/>
      <c r="K234" s="201"/>
      <c r="L234" s="200"/>
      <c r="M234" s="201"/>
      <c r="N234" s="200"/>
      <c r="O234" s="201"/>
      <c r="P234" s="200"/>
      <c r="Q234" s="200"/>
      <c r="R234" s="200"/>
      <c r="S234" s="200"/>
      <c r="T234" s="200"/>
      <c r="U234" s="200"/>
      <c r="V234" s="200"/>
      <c r="W234" s="200" t="s">
        <v>946</v>
      </c>
      <c r="X234" s="200"/>
      <c r="Y234" s="200"/>
      <c r="Z234" s="200"/>
      <c r="AA234" s="200"/>
      <c r="AB234" s="200"/>
      <c r="AC234" s="200"/>
      <c r="AD234" s="200"/>
      <c r="AE234" s="200"/>
      <c r="AF234" s="200"/>
      <c r="AG234" s="200"/>
      <c r="AH234" s="200"/>
      <c r="AI234" s="200"/>
      <c r="AJ234" s="200"/>
    </row>
    <row r="235" spans="1:36" hidden="1" x14ac:dyDescent="0.25">
      <c r="A235" s="200"/>
      <c r="B235" s="200"/>
      <c r="C235" s="201"/>
      <c r="D235" s="200"/>
      <c r="E235" s="201"/>
      <c r="F235" s="200"/>
      <c r="G235" s="201"/>
      <c r="H235" s="200"/>
      <c r="I235" s="201"/>
      <c r="J235" s="200"/>
      <c r="K235" s="201"/>
      <c r="L235" s="200"/>
      <c r="M235" s="201"/>
      <c r="N235" s="200"/>
      <c r="O235" s="201"/>
      <c r="P235" s="200"/>
      <c r="Q235" s="200"/>
      <c r="R235" s="200"/>
      <c r="S235" s="200"/>
      <c r="T235" s="200"/>
      <c r="U235" s="200"/>
      <c r="V235" s="200"/>
      <c r="W235" s="200" t="s">
        <v>947</v>
      </c>
      <c r="X235" s="200"/>
      <c r="Y235" s="200"/>
      <c r="Z235" s="200"/>
      <c r="AA235" s="200"/>
      <c r="AB235" s="200"/>
      <c r="AC235" s="200"/>
      <c r="AD235" s="200"/>
      <c r="AE235" s="200"/>
      <c r="AF235" s="200"/>
      <c r="AG235" s="200"/>
      <c r="AH235" s="200"/>
      <c r="AI235" s="200"/>
      <c r="AJ235" s="200"/>
    </row>
    <row r="236" spans="1:36" hidden="1" x14ac:dyDescent="0.25">
      <c r="A236" s="200"/>
      <c r="B236" s="200"/>
      <c r="C236" s="201"/>
      <c r="D236" s="200"/>
      <c r="E236" s="201"/>
      <c r="F236" s="200"/>
      <c r="G236" s="201"/>
      <c r="H236" s="200"/>
      <c r="I236" s="201"/>
      <c r="J236" s="200"/>
      <c r="K236" s="201"/>
      <c r="L236" s="200"/>
      <c r="M236" s="201"/>
      <c r="N236" s="200"/>
      <c r="O236" s="201"/>
      <c r="P236" s="200"/>
      <c r="Q236" s="200"/>
      <c r="R236" s="200"/>
      <c r="S236" s="200"/>
      <c r="T236" s="200"/>
      <c r="U236" s="200"/>
      <c r="V236" s="200"/>
      <c r="W236" s="200" t="s">
        <v>948</v>
      </c>
      <c r="X236" s="200"/>
      <c r="Y236" s="200"/>
      <c r="Z236" s="200"/>
      <c r="AA236" s="200"/>
      <c r="AB236" s="200"/>
      <c r="AC236" s="200"/>
      <c r="AD236" s="200"/>
      <c r="AE236" s="200"/>
      <c r="AF236" s="200"/>
      <c r="AG236" s="200"/>
      <c r="AH236" s="200"/>
      <c r="AI236" s="200"/>
      <c r="AJ236" s="200"/>
    </row>
    <row r="237" spans="1:36" hidden="1" x14ac:dyDescent="0.25">
      <c r="A237" s="200"/>
      <c r="B237" s="200"/>
      <c r="C237" s="201"/>
      <c r="D237" s="200"/>
      <c r="E237" s="201"/>
      <c r="F237" s="200"/>
      <c r="G237" s="201"/>
      <c r="H237" s="200"/>
      <c r="I237" s="201"/>
      <c r="J237" s="200"/>
      <c r="K237" s="201"/>
      <c r="L237" s="200"/>
      <c r="M237" s="201"/>
      <c r="N237" s="200"/>
      <c r="O237" s="201"/>
      <c r="P237" s="200"/>
      <c r="Q237" s="200"/>
      <c r="R237" s="200"/>
      <c r="S237" s="200"/>
      <c r="T237" s="200"/>
      <c r="U237" s="200"/>
      <c r="V237" s="200"/>
      <c r="W237" s="200" t="s">
        <v>949</v>
      </c>
      <c r="X237" s="200"/>
      <c r="Y237" s="200"/>
      <c r="Z237" s="200"/>
      <c r="AA237" s="200"/>
      <c r="AB237" s="200"/>
      <c r="AC237" s="200"/>
      <c r="AD237" s="200"/>
      <c r="AE237" s="200"/>
      <c r="AF237" s="200"/>
      <c r="AG237" s="200"/>
      <c r="AH237" s="200"/>
      <c r="AI237" s="200"/>
      <c r="AJ237" s="200"/>
    </row>
    <row r="238" spans="1:36" hidden="1" x14ac:dyDescent="0.25">
      <c r="A238" s="200"/>
      <c r="B238" s="200"/>
      <c r="C238" s="201"/>
      <c r="D238" s="200"/>
      <c r="E238" s="201"/>
      <c r="F238" s="200"/>
      <c r="G238" s="201"/>
      <c r="H238" s="200"/>
      <c r="I238" s="201"/>
      <c r="J238" s="200"/>
      <c r="K238" s="201"/>
      <c r="L238" s="200"/>
      <c r="M238" s="201"/>
      <c r="N238" s="200"/>
      <c r="O238" s="201"/>
      <c r="P238" s="200"/>
      <c r="Q238" s="200"/>
      <c r="R238" s="200"/>
      <c r="S238" s="200"/>
      <c r="T238" s="200"/>
      <c r="U238" s="200"/>
      <c r="V238" s="200"/>
      <c r="W238" s="200" t="s">
        <v>950</v>
      </c>
      <c r="X238" s="200"/>
      <c r="Y238" s="200"/>
      <c r="Z238" s="200"/>
      <c r="AA238" s="200"/>
      <c r="AB238" s="200"/>
      <c r="AC238" s="200"/>
      <c r="AD238" s="200"/>
      <c r="AE238" s="200"/>
      <c r="AF238" s="200"/>
      <c r="AG238" s="200"/>
      <c r="AH238" s="200"/>
      <c r="AI238" s="200"/>
      <c r="AJ238" s="200"/>
    </row>
    <row r="239" spans="1:36" hidden="1" x14ac:dyDescent="0.25">
      <c r="A239" s="200"/>
      <c r="B239" s="200"/>
      <c r="C239" s="201"/>
      <c r="D239" s="200"/>
      <c r="E239" s="201"/>
      <c r="F239" s="200"/>
      <c r="G239" s="201"/>
      <c r="H239" s="200"/>
      <c r="I239" s="201"/>
      <c r="J239" s="200"/>
      <c r="K239" s="201"/>
      <c r="L239" s="200"/>
      <c r="M239" s="201"/>
      <c r="N239" s="200"/>
      <c r="O239" s="201"/>
      <c r="P239" s="200"/>
      <c r="Q239" s="200"/>
      <c r="R239" s="200"/>
      <c r="S239" s="200"/>
      <c r="T239" s="200"/>
      <c r="U239" s="200"/>
      <c r="V239" s="200"/>
      <c r="W239" s="200" t="s">
        <v>951</v>
      </c>
      <c r="X239" s="200"/>
      <c r="Y239" s="200"/>
      <c r="Z239" s="200"/>
      <c r="AA239" s="200"/>
      <c r="AB239" s="200"/>
      <c r="AC239" s="200"/>
      <c r="AD239" s="200"/>
      <c r="AE239" s="200"/>
      <c r="AF239" s="200"/>
      <c r="AG239" s="200"/>
      <c r="AH239" s="200"/>
      <c r="AI239" s="200"/>
      <c r="AJ239" s="200"/>
    </row>
    <row r="240" spans="1:36" hidden="1" x14ac:dyDescent="0.25">
      <c r="A240" s="200"/>
      <c r="B240" s="200"/>
      <c r="C240" s="201"/>
      <c r="D240" s="200"/>
      <c r="E240" s="201"/>
      <c r="F240" s="200"/>
      <c r="G240" s="201"/>
      <c r="H240" s="200"/>
      <c r="I240" s="201"/>
      <c r="J240" s="200"/>
      <c r="K240" s="201"/>
      <c r="L240" s="200"/>
      <c r="M240" s="201"/>
      <c r="N240" s="200"/>
      <c r="O240" s="201"/>
      <c r="P240" s="200"/>
      <c r="Q240" s="200"/>
      <c r="R240" s="200"/>
      <c r="S240" s="200"/>
      <c r="T240" s="200"/>
      <c r="U240" s="200"/>
      <c r="V240" s="200"/>
      <c r="W240" s="200" t="s">
        <v>952</v>
      </c>
      <c r="X240" s="200"/>
      <c r="Y240" s="200"/>
      <c r="Z240" s="200"/>
      <c r="AA240" s="200"/>
      <c r="AB240" s="200"/>
      <c r="AC240" s="200"/>
      <c r="AD240" s="200"/>
      <c r="AE240" s="200"/>
      <c r="AF240" s="200"/>
      <c r="AG240" s="200"/>
      <c r="AH240" s="200"/>
      <c r="AI240" s="200"/>
      <c r="AJ240" s="200"/>
    </row>
    <row r="241" spans="1:36" hidden="1" x14ac:dyDescent="0.25">
      <c r="A241" s="200"/>
      <c r="B241" s="200"/>
      <c r="C241" s="201"/>
      <c r="D241" s="200"/>
      <c r="E241" s="201"/>
      <c r="F241" s="200"/>
      <c r="G241" s="201"/>
      <c r="H241" s="200"/>
      <c r="I241" s="201"/>
      <c r="J241" s="200"/>
      <c r="K241" s="201"/>
      <c r="L241" s="200"/>
      <c r="M241" s="201"/>
      <c r="N241" s="200"/>
      <c r="O241" s="201"/>
      <c r="P241" s="200"/>
      <c r="Q241" s="200"/>
      <c r="R241" s="200"/>
      <c r="S241" s="200"/>
      <c r="T241" s="200"/>
      <c r="U241" s="200"/>
      <c r="V241" s="200"/>
      <c r="W241" s="200" t="s">
        <v>953</v>
      </c>
      <c r="X241" s="200"/>
      <c r="Y241" s="200"/>
      <c r="Z241" s="200"/>
      <c r="AA241" s="200"/>
      <c r="AB241" s="200"/>
      <c r="AC241" s="200"/>
      <c r="AD241" s="200"/>
      <c r="AE241" s="200"/>
      <c r="AF241" s="200"/>
      <c r="AG241" s="200"/>
      <c r="AH241" s="200"/>
      <c r="AI241" s="200"/>
      <c r="AJ241" s="200"/>
    </row>
    <row r="242" spans="1:36" hidden="1" x14ac:dyDescent="0.25">
      <c r="A242" s="200"/>
      <c r="B242" s="200"/>
      <c r="C242" s="201"/>
      <c r="D242" s="200"/>
      <c r="E242" s="201"/>
      <c r="F242" s="200"/>
      <c r="G242" s="201"/>
      <c r="H242" s="200"/>
      <c r="I242" s="201"/>
      <c r="J242" s="200"/>
      <c r="K242" s="201"/>
      <c r="L242" s="200"/>
      <c r="M242" s="201"/>
      <c r="N242" s="200"/>
      <c r="O242" s="201"/>
      <c r="P242" s="200"/>
      <c r="Q242" s="200"/>
      <c r="R242" s="200"/>
      <c r="S242" s="200"/>
      <c r="T242" s="200"/>
      <c r="U242" s="200"/>
      <c r="V242" s="200"/>
      <c r="W242" s="200" t="s">
        <v>954</v>
      </c>
      <c r="X242" s="200"/>
      <c r="Y242" s="200"/>
      <c r="Z242" s="200"/>
      <c r="AA242" s="200"/>
      <c r="AB242" s="200"/>
      <c r="AC242" s="200"/>
      <c r="AD242" s="200"/>
      <c r="AE242" s="200"/>
      <c r="AF242" s="200"/>
      <c r="AG242" s="200"/>
      <c r="AH242" s="200"/>
      <c r="AI242" s="200"/>
      <c r="AJ242" s="200"/>
    </row>
    <row r="243" spans="1:36" hidden="1" x14ac:dyDescent="0.25">
      <c r="A243" s="200"/>
      <c r="B243" s="200"/>
      <c r="C243" s="201"/>
      <c r="D243" s="200"/>
      <c r="E243" s="201"/>
      <c r="F243" s="200"/>
      <c r="G243" s="201"/>
      <c r="H243" s="200"/>
      <c r="I243" s="201"/>
      <c r="J243" s="200"/>
      <c r="K243" s="201"/>
      <c r="L243" s="200"/>
      <c r="M243" s="201"/>
      <c r="N243" s="200"/>
      <c r="O243" s="201"/>
      <c r="P243" s="200"/>
      <c r="Q243" s="200"/>
      <c r="R243" s="200"/>
      <c r="S243" s="200"/>
      <c r="T243" s="200"/>
      <c r="U243" s="200"/>
      <c r="V243" s="200"/>
      <c r="W243" s="200" t="s">
        <v>955</v>
      </c>
      <c r="X243" s="200"/>
      <c r="Y243" s="200"/>
      <c r="Z243" s="200"/>
      <c r="AA243" s="200"/>
      <c r="AB243" s="200"/>
      <c r="AC243" s="200"/>
      <c r="AD243" s="200"/>
      <c r="AE243" s="200"/>
      <c r="AF243" s="200"/>
      <c r="AG243" s="200"/>
      <c r="AH243" s="200"/>
      <c r="AI243" s="200"/>
      <c r="AJ243" s="200"/>
    </row>
    <row r="244" spans="1:36" hidden="1" x14ac:dyDescent="0.25">
      <c r="A244" s="200"/>
      <c r="B244" s="200"/>
      <c r="C244" s="201"/>
      <c r="D244" s="200"/>
      <c r="E244" s="201"/>
      <c r="F244" s="200"/>
      <c r="G244" s="201"/>
      <c r="H244" s="200"/>
      <c r="I244" s="201"/>
      <c r="J244" s="200"/>
      <c r="K244" s="201"/>
      <c r="L244" s="200"/>
      <c r="M244" s="201"/>
      <c r="N244" s="200"/>
      <c r="O244" s="201"/>
      <c r="P244" s="200"/>
      <c r="Q244" s="200"/>
      <c r="R244" s="200"/>
      <c r="S244" s="200"/>
      <c r="T244" s="200"/>
      <c r="U244" s="200"/>
      <c r="V244" s="200"/>
      <c r="W244" s="200" t="s">
        <v>956</v>
      </c>
      <c r="X244" s="200"/>
      <c r="Y244" s="200"/>
      <c r="Z244" s="200"/>
      <c r="AA244" s="200"/>
      <c r="AB244" s="200"/>
      <c r="AC244" s="200"/>
      <c r="AD244" s="200"/>
      <c r="AE244" s="200"/>
      <c r="AF244" s="200"/>
      <c r="AG244" s="200"/>
      <c r="AH244" s="200"/>
      <c r="AI244" s="200"/>
      <c r="AJ244" s="200"/>
    </row>
    <row r="245" spans="1:36" hidden="1" x14ac:dyDescent="0.25">
      <c r="A245" s="200"/>
      <c r="B245" s="200"/>
      <c r="C245" s="201"/>
      <c r="D245" s="200"/>
      <c r="E245" s="201"/>
      <c r="F245" s="200"/>
      <c r="G245" s="201"/>
      <c r="H245" s="200"/>
      <c r="I245" s="201"/>
      <c r="J245" s="200"/>
      <c r="K245" s="201"/>
      <c r="L245" s="200"/>
      <c r="M245" s="201"/>
      <c r="N245" s="200"/>
      <c r="O245" s="201"/>
      <c r="P245" s="200"/>
      <c r="Q245" s="200"/>
      <c r="R245" s="200"/>
      <c r="S245" s="200"/>
      <c r="T245" s="200"/>
      <c r="U245" s="200"/>
      <c r="V245" s="200"/>
      <c r="W245" s="200" t="s">
        <v>957</v>
      </c>
      <c r="X245" s="200"/>
      <c r="Y245" s="200"/>
      <c r="Z245" s="200"/>
      <c r="AA245" s="200"/>
      <c r="AB245" s="200"/>
      <c r="AC245" s="200"/>
      <c r="AD245" s="200"/>
      <c r="AE245" s="200"/>
      <c r="AF245" s="200"/>
      <c r="AG245" s="200"/>
      <c r="AH245" s="200"/>
      <c r="AI245" s="200"/>
      <c r="AJ245" s="200"/>
    </row>
    <row r="246" spans="1:36" hidden="1" x14ac:dyDescent="0.25">
      <c r="A246" s="200"/>
      <c r="B246" s="200"/>
      <c r="C246" s="201"/>
      <c r="D246" s="200"/>
      <c r="E246" s="201"/>
      <c r="F246" s="200"/>
      <c r="G246" s="201"/>
      <c r="H246" s="200"/>
      <c r="I246" s="201"/>
      <c r="J246" s="200"/>
      <c r="K246" s="201"/>
      <c r="L246" s="200"/>
      <c r="M246" s="201"/>
      <c r="N246" s="200"/>
      <c r="O246" s="201"/>
      <c r="P246" s="200"/>
      <c r="Q246" s="200"/>
      <c r="R246" s="200"/>
      <c r="S246" s="200"/>
      <c r="T246" s="200"/>
      <c r="U246" s="200"/>
      <c r="V246" s="200"/>
      <c r="W246" s="200" t="s">
        <v>958</v>
      </c>
      <c r="X246" s="200"/>
      <c r="Y246" s="200"/>
      <c r="Z246" s="200"/>
      <c r="AA246" s="200"/>
      <c r="AB246" s="200"/>
      <c r="AC246" s="200"/>
      <c r="AD246" s="200"/>
      <c r="AE246" s="200"/>
      <c r="AF246" s="200"/>
      <c r="AG246" s="200"/>
      <c r="AH246" s="200"/>
      <c r="AI246" s="200"/>
      <c r="AJ246" s="200"/>
    </row>
    <row r="247" spans="1:36" hidden="1" x14ac:dyDescent="0.25">
      <c r="A247" s="200"/>
      <c r="B247" s="200"/>
      <c r="C247" s="201"/>
      <c r="D247" s="200"/>
      <c r="E247" s="201"/>
      <c r="F247" s="200"/>
      <c r="G247" s="201"/>
      <c r="H247" s="200"/>
      <c r="I247" s="201"/>
      <c r="J247" s="200"/>
      <c r="K247" s="201"/>
      <c r="L247" s="200"/>
      <c r="M247" s="201"/>
      <c r="N247" s="200"/>
      <c r="O247" s="201"/>
      <c r="P247" s="200"/>
      <c r="Q247" s="200"/>
      <c r="R247" s="200"/>
      <c r="S247" s="200"/>
      <c r="T247" s="200"/>
      <c r="U247" s="200"/>
      <c r="V247" s="200"/>
      <c r="W247" s="200" t="s">
        <v>959</v>
      </c>
      <c r="X247" s="200"/>
      <c r="Y247" s="200"/>
      <c r="Z247" s="200"/>
      <c r="AA247" s="200"/>
      <c r="AB247" s="200"/>
      <c r="AC247" s="200"/>
      <c r="AD247" s="200"/>
      <c r="AE247" s="200"/>
      <c r="AF247" s="200"/>
      <c r="AG247" s="200"/>
      <c r="AH247" s="200"/>
      <c r="AI247" s="200"/>
      <c r="AJ247" s="200"/>
    </row>
    <row r="248" spans="1:36" hidden="1" x14ac:dyDescent="0.25">
      <c r="A248" s="200"/>
      <c r="B248" s="200"/>
      <c r="C248" s="201"/>
      <c r="D248" s="200"/>
      <c r="E248" s="201"/>
      <c r="F248" s="200"/>
      <c r="G248" s="201"/>
      <c r="H248" s="200"/>
      <c r="I248" s="201"/>
      <c r="J248" s="200"/>
      <c r="K248" s="201"/>
      <c r="L248" s="200"/>
      <c r="M248" s="201"/>
      <c r="N248" s="200"/>
      <c r="O248" s="201"/>
      <c r="P248" s="200"/>
      <c r="Q248" s="200"/>
      <c r="R248" s="200"/>
      <c r="S248" s="200"/>
      <c r="T248" s="200"/>
      <c r="U248" s="200"/>
      <c r="V248" s="200"/>
      <c r="W248" s="200" t="s">
        <v>960</v>
      </c>
      <c r="X248" s="200"/>
      <c r="Y248" s="200"/>
      <c r="Z248" s="200"/>
      <c r="AA248" s="200"/>
      <c r="AB248" s="200"/>
      <c r="AC248" s="200"/>
      <c r="AD248" s="200"/>
      <c r="AE248" s="200"/>
      <c r="AF248" s="200"/>
      <c r="AG248" s="200"/>
      <c r="AH248" s="200"/>
      <c r="AI248" s="200"/>
      <c r="AJ248" s="200"/>
    </row>
    <row r="249" spans="1:36" hidden="1" x14ac:dyDescent="0.25">
      <c r="A249" s="200"/>
      <c r="B249" s="200"/>
      <c r="C249" s="201"/>
      <c r="D249" s="200"/>
      <c r="E249" s="201"/>
      <c r="F249" s="200"/>
      <c r="G249" s="201"/>
      <c r="H249" s="200"/>
      <c r="I249" s="201"/>
      <c r="J249" s="200"/>
      <c r="K249" s="201"/>
      <c r="L249" s="200"/>
      <c r="M249" s="201"/>
      <c r="N249" s="200"/>
      <c r="O249" s="201"/>
      <c r="P249" s="200"/>
      <c r="Q249" s="200"/>
      <c r="R249" s="200"/>
      <c r="S249" s="200"/>
      <c r="T249" s="200"/>
      <c r="U249" s="200"/>
      <c r="V249" s="200"/>
      <c r="W249" s="200" t="s">
        <v>961</v>
      </c>
      <c r="X249" s="200"/>
      <c r="Y249" s="200"/>
      <c r="Z249" s="200"/>
      <c r="AA249" s="200"/>
      <c r="AB249" s="200"/>
      <c r="AC249" s="200"/>
      <c r="AD249" s="200"/>
      <c r="AE249" s="200"/>
      <c r="AF249" s="200"/>
      <c r="AG249" s="200"/>
      <c r="AH249" s="200"/>
      <c r="AI249" s="200"/>
      <c r="AJ249" s="200"/>
    </row>
    <row r="250" spans="1:36" hidden="1" x14ac:dyDescent="0.25">
      <c r="A250" s="200"/>
      <c r="B250" s="200"/>
      <c r="C250" s="201"/>
      <c r="D250" s="200"/>
      <c r="E250" s="201"/>
      <c r="F250" s="200"/>
      <c r="G250" s="201"/>
      <c r="H250" s="200"/>
      <c r="I250" s="201"/>
      <c r="J250" s="200"/>
      <c r="K250" s="201"/>
      <c r="L250" s="200"/>
      <c r="M250" s="201"/>
      <c r="N250" s="200"/>
      <c r="O250" s="201"/>
      <c r="P250" s="200"/>
      <c r="Q250" s="200"/>
      <c r="R250" s="200"/>
      <c r="S250" s="200"/>
      <c r="T250" s="200"/>
      <c r="U250" s="200"/>
      <c r="V250" s="200"/>
      <c r="W250" s="200" t="s">
        <v>962</v>
      </c>
      <c r="X250" s="200"/>
      <c r="Y250" s="200"/>
      <c r="Z250" s="200"/>
      <c r="AA250" s="200"/>
      <c r="AB250" s="200"/>
      <c r="AC250" s="200"/>
      <c r="AD250" s="200"/>
      <c r="AE250" s="200"/>
      <c r="AF250" s="200"/>
      <c r="AG250" s="200"/>
      <c r="AH250" s="200"/>
      <c r="AI250" s="200"/>
      <c r="AJ250" s="200"/>
    </row>
    <row r="251" spans="1:36" hidden="1" x14ac:dyDescent="0.25">
      <c r="A251" s="200"/>
      <c r="B251" s="200"/>
      <c r="C251" s="201"/>
      <c r="D251" s="200"/>
      <c r="E251" s="201"/>
      <c r="F251" s="200"/>
      <c r="G251" s="201"/>
      <c r="H251" s="200"/>
      <c r="I251" s="201"/>
      <c r="J251" s="200"/>
      <c r="K251" s="201"/>
      <c r="L251" s="200"/>
      <c r="M251" s="201"/>
      <c r="N251" s="200"/>
      <c r="O251" s="201"/>
      <c r="P251" s="200"/>
      <c r="Q251" s="200"/>
      <c r="R251" s="200"/>
      <c r="S251" s="200"/>
      <c r="T251" s="200"/>
      <c r="U251" s="200"/>
      <c r="V251" s="200"/>
      <c r="W251" s="200" t="s">
        <v>963</v>
      </c>
      <c r="X251" s="200"/>
      <c r="Y251" s="200"/>
      <c r="Z251" s="200"/>
      <c r="AA251" s="200"/>
      <c r="AB251" s="200"/>
      <c r="AC251" s="200"/>
      <c r="AD251" s="200"/>
      <c r="AE251" s="200"/>
      <c r="AF251" s="200"/>
      <c r="AG251" s="200"/>
      <c r="AH251" s="200"/>
      <c r="AI251" s="200"/>
      <c r="AJ251" s="200"/>
    </row>
    <row r="252" spans="1:36" hidden="1" x14ac:dyDescent="0.25">
      <c r="A252" s="200"/>
      <c r="B252" s="200"/>
      <c r="C252" s="201"/>
      <c r="D252" s="200"/>
      <c r="E252" s="201"/>
      <c r="F252" s="200"/>
      <c r="G252" s="201"/>
      <c r="H252" s="200"/>
      <c r="I252" s="201"/>
      <c r="J252" s="200"/>
      <c r="K252" s="201"/>
      <c r="L252" s="200"/>
      <c r="M252" s="201"/>
      <c r="N252" s="200"/>
      <c r="O252" s="201"/>
      <c r="P252" s="200"/>
      <c r="Q252" s="200"/>
      <c r="R252" s="200"/>
      <c r="S252" s="200"/>
      <c r="T252" s="200"/>
      <c r="U252" s="200"/>
      <c r="V252" s="200"/>
      <c r="W252" s="200" t="s">
        <v>964</v>
      </c>
      <c r="X252" s="200"/>
      <c r="Y252" s="200"/>
      <c r="Z252" s="200"/>
      <c r="AA252" s="200"/>
      <c r="AB252" s="200"/>
      <c r="AC252" s="200"/>
      <c r="AD252" s="200"/>
      <c r="AE252" s="200"/>
      <c r="AF252" s="200"/>
      <c r="AG252" s="200"/>
      <c r="AH252" s="200"/>
      <c r="AI252" s="200"/>
      <c r="AJ252" s="200"/>
    </row>
    <row r="253" spans="1:36" hidden="1" x14ac:dyDescent="0.25">
      <c r="A253" s="200"/>
      <c r="B253" s="200"/>
      <c r="C253" s="201"/>
      <c r="D253" s="200"/>
      <c r="E253" s="201"/>
      <c r="F253" s="200"/>
      <c r="G253" s="201"/>
      <c r="H253" s="200"/>
      <c r="I253" s="201"/>
      <c r="J253" s="200"/>
      <c r="K253" s="201"/>
      <c r="L253" s="200"/>
      <c r="M253" s="201"/>
      <c r="N253" s="200"/>
      <c r="O253" s="201"/>
      <c r="P253" s="200"/>
      <c r="Q253" s="200"/>
      <c r="R253" s="200"/>
      <c r="S253" s="200"/>
      <c r="T253" s="200"/>
      <c r="U253" s="200"/>
      <c r="V253" s="200"/>
      <c r="W253" s="200" t="s">
        <v>965</v>
      </c>
      <c r="X253" s="200"/>
      <c r="Y253" s="200"/>
      <c r="Z253" s="200"/>
      <c r="AA253" s="200"/>
      <c r="AB253" s="200"/>
      <c r="AC253" s="200"/>
      <c r="AD253" s="200"/>
      <c r="AE253" s="200"/>
      <c r="AF253" s="200"/>
      <c r="AG253" s="200"/>
      <c r="AH253" s="200"/>
      <c r="AI253" s="200"/>
      <c r="AJ253" s="200"/>
    </row>
    <row r="254" spans="1:36" hidden="1" x14ac:dyDescent="0.25">
      <c r="A254" s="200"/>
      <c r="B254" s="200"/>
      <c r="C254" s="201"/>
      <c r="D254" s="200"/>
      <c r="E254" s="201"/>
      <c r="F254" s="200"/>
      <c r="G254" s="201"/>
      <c r="H254" s="200"/>
      <c r="I254" s="201"/>
      <c r="J254" s="200"/>
      <c r="K254" s="201"/>
      <c r="L254" s="200"/>
      <c r="M254" s="201"/>
      <c r="N254" s="200"/>
      <c r="O254" s="201"/>
      <c r="P254" s="200"/>
      <c r="Q254" s="200"/>
      <c r="R254" s="200"/>
      <c r="S254" s="200"/>
      <c r="T254" s="200"/>
      <c r="U254" s="200"/>
      <c r="V254" s="200"/>
      <c r="W254" s="200" t="s">
        <v>966</v>
      </c>
      <c r="X254" s="200"/>
      <c r="Y254" s="200"/>
      <c r="Z254" s="200"/>
      <c r="AA254" s="200"/>
      <c r="AB254" s="200"/>
      <c r="AC254" s="200"/>
      <c r="AD254" s="200"/>
      <c r="AE254" s="200"/>
      <c r="AF254" s="200"/>
      <c r="AG254" s="200"/>
      <c r="AH254" s="200"/>
      <c r="AI254" s="200"/>
      <c r="AJ254" s="200"/>
    </row>
    <row r="255" spans="1:36" hidden="1" x14ac:dyDescent="0.25">
      <c r="A255" s="200"/>
      <c r="B255" s="200"/>
      <c r="C255" s="201"/>
      <c r="D255" s="200"/>
      <c r="E255" s="201"/>
      <c r="F255" s="200"/>
      <c r="G255" s="201"/>
      <c r="H255" s="200"/>
      <c r="I255" s="201"/>
      <c r="J255" s="200"/>
      <c r="K255" s="201"/>
      <c r="L255" s="200"/>
      <c r="M255" s="201"/>
      <c r="N255" s="200"/>
      <c r="O255" s="201"/>
      <c r="P255" s="200"/>
      <c r="Q255" s="200"/>
      <c r="R255" s="200"/>
      <c r="S255" s="200"/>
      <c r="T255" s="200"/>
      <c r="U255" s="200"/>
      <c r="V255" s="200"/>
      <c r="W255" s="200" t="s">
        <v>967</v>
      </c>
      <c r="X255" s="200"/>
      <c r="Y255" s="200"/>
      <c r="Z255" s="200"/>
      <c r="AA255" s="200"/>
      <c r="AB255" s="200"/>
      <c r="AC255" s="200"/>
      <c r="AD255" s="200"/>
      <c r="AE255" s="200"/>
      <c r="AF255" s="200"/>
      <c r="AG255" s="200"/>
      <c r="AH255" s="200"/>
      <c r="AI255" s="200"/>
      <c r="AJ255" s="200"/>
    </row>
    <row r="256" spans="1:36" hidden="1" x14ac:dyDescent="0.25">
      <c r="A256" s="200"/>
      <c r="B256" s="200"/>
      <c r="C256" s="201"/>
      <c r="D256" s="200"/>
      <c r="E256" s="201"/>
      <c r="F256" s="200"/>
      <c r="G256" s="201"/>
      <c r="H256" s="200"/>
      <c r="I256" s="201"/>
      <c r="J256" s="200"/>
      <c r="K256" s="201"/>
      <c r="L256" s="200"/>
      <c r="M256" s="201"/>
      <c r="N256" s="200"/>
      <c r="O256" s="201"/>
      <c r="P256" s="200"/>
      <c r="Q256" s="200"/>
      <c r="R256" s="200"/>
      <c r="S256" s="200"/>
      <c r="T256" s="200"/>
      <c r="U256" s="200"/>
      <c r="V256" s="200"/>
      <c r="W256" s="200" t="s">
        <v>968</v>
      </c>
      <c r="X256" s="200"/>
      <c r="Y256" s="200"/>
      <c r="Z256" s="200"/>
      <c r="AA256" s="200"/>
      <c r="AB256" s="200"/>
      <c r="AC256" s="200"/>
      <c r="AD256" s="200"/>
      <c r="AE256" s="200"/>
      <c r="AF256" s="200"/>
      <c r="AG256" s="200"/>
      <c r="AH256" s="200"/>
      <c r="AI256" s="200"/>
      <c r="AJ256" s="200"/>
    </row>
    <row r="257" spans="1:36" hidden="1" x14ac:dyDescent="0.25">
      <c r="A257" s="200"/>
      <c r="B257" s="200"/>
      <c r="C257" s="201"/>
      <c r="D257" s="200"/>
      <c r="E257" s="201"/>
      <c r="F257" s="200"/>
      <c r="G257" s="201"/>
      <c r="H257" s="200"/>
      <c r="I257" s="201"/>
      <c r="J257" s="200"/>
      <c r="K257" s="201"/>
      <c r="L257" s="200"/>
      <c r="M257" s="201"/>
      <c r="N257" s="200"/>
      <c r="O257" s="201"/>
      <c r="P257" s="200"/>
      <c r="Q257" s="200"/>
      <c r="R257" s="200"/>
      <c r="S257" s="200"/>
      <c r="T257" s="200"/>
      <c r="U257" s="200"/>
      <c r="V257" s="200"/>
      <c r="W257" s="200" t="s">
        <v>969</v>
      </c>
      <c r="X257" s="200"/>
      <c r="Y257" s="200"/>
      <c r="Z257" s="200"/>
      <c r="AA257" s="200"/>
      <c r="AB257" s="200"/>
      <c r="AC257" s="200"/>
      <c r="AD257" s="200"/>
      <c r="AE257" s="200"/>
      <c r="AF257" s="200"/>
      <c r="AG257" s="200"/>
      <c r="AH257" s="200"/>
      <c r="AI257" s="200"/>
      <c r="AJ257" s="200"/>
    </row>
    <row r="258" spans="1:36" hidden="1" x14ac:dyDescent="0.25">
      <c r="A258" s="200"/>
      <c r="B258" s="200"/>
      <c r="C258" s="201"/>
      <c r="D258" s="200"/>
      <c r="E258" s="201"/>
      <c r="F258" s="200"/>
      <c r="G258" s="201"/>
      <c r="H258" s="200"/>
      <c r="I258" s="201"/>
      <c r="J258" s="200"/>
      <c r="K258" s="201"/>
      <c r="L258" s="200"/>
      <c r="M258" s="201"/>
      <c r="N258" s="200"/>
      <c r="O258" s="201"/>
      <c r="P258" s="200"/>
      <c r="Q258" s="200"/>
      <c r="R258" s="200"/>
      <c r="S258" s="200"/>
      <c r="T258" s="200"/>
      <c r="U258" s="200"/>
      <c r="V258" s="200"/>
      <c r="W258" s="200" t="s">
        <v>970</v>
      </c>
      <c r="X258" s="200"/>
      <c r="Y258" s="200"/>
      <c r="Z258" s="200"/>
      <c r="AA258" s="200"/>
      <c r="AB258" s="200"/>
      <c r="AC258" s="200"/>
      <c r="AD258" s="200"/>
      <c r="AE258" s="200"/>
      <c r="AF258" s="200"/>
      <c r="AG258" s="200"/>
      <c r="AH258" s="200"/>
      <c r="AI258" s="200"/>
      <c r="AJ258" s="200"/>
    </row>
    <row r="259" spans="1:36" hidden="1" x14ac:dyDescent="0.25">
      <c r="A259" s="200"/>
      <c r="B259" s="200"/>
      <c r="C259" s="201"/>
      <c r="D259" s="200"/>
      <c r="E259" s="201"/>
      <c r="F259" s="200"/>
      <c r="G259" s="201"/>
      <c r="H259" s="200"/>
      <c r="I259" s="201"/>
      <c r="J259" s="200"/>
      <c r="K259" s="201"/>
      <c r="L259" s="200"/>
      <c r="M259" s="201"/>
      <c r="N259" s="200"/>
      <c r="O259" s="201"/>
      <c r="P259" s="200"/>
      <c r="Q259" s="200"/>
      <c r="R259" s="200"/>
      <c r="S259" s="200"/>
      <c r="T259" s="200"/>
      <c r="U259" s="200"/>
      <c r="V259" s="200"/>
      <c r="W259" s="200" t="s">
        <v>971</v>
      </c>
      <c r="X259" s="200"/>
      <c r="Y259" s="200"/>
      <c r="Z259" s="200"/>
      <c r="AA259" s="200"/>
      <c r="AB259" s="200"/>
      <c r="AC259" s="200"/>
      <c r="AD259" s="200"/>
      <c r="AE259" s="200"/>
      <c r="AF259" s="200"/>
      <c r="AG259" s="200"/>
      <c r="AH259" s="200"/>
      <c r="AI259" s="200"/>
      <c r="AJ259" s="200"/>
    </row>
    <row r="260" spans="1:36" hidden="1" x14ac:dyDescent="0.25">
      <c r="A260" s="200"/>
      <c r="B260" s="200"/>
      <c r="C260" s="201"/>
      <c r="D260" s="200"/>
      <c r="E260" s="201"/>
      <c r="F260" s="200"/>
      <c r="G260" s="201"/>
      <c r="H260" s="200"/>
      <c r="I260" s="201"/>
      <c r="J260" s="200"/>
      <c r="K260" s="201"/>
      <c r="L260" s="200"/>
      <c r="M260" s="201"/>
      <c r="N260" s="200"/>
      <c r="O260" s="201"/>
      <c r="P260" s="200"/>
      <c r="Q260" s="200"/>
      <c r="R260" s="200"/>
      <c r="S260" s="200"/>
      <c r="T260" s="200"/>
      <c r="U260" s="200"/>
      <c r="V260" s="200"/>
      <c r="W260" s="200" t="s">
        <v>972</v>
      </c>
      <c r="X260" s="200"/>
      <c r="Y260" s="200"/>
      <c r="Z260" s="200"/>
      <c r="AA260" s="200"/>
      <c r="AB260" s="200"/>
      <c r="AC260" s="200"/>
      <c r="AD260" s="200"/>
      <c r="AE260" s="200"/>
      <c r="AF260" s="200"/>
      <c r="AG260" s="200"/>
      <c r="AH260" s="200"/>
      <c r="AI260" s="200"/>
      <c r="AJ260" s="200"/>
    </row>
    <row r="261" spans="1:36" hidden="1" x14ac:dyDescent="0.25">
      <c r="A261" s="200"/>
      <c r="B261" s="200"/>
      <c r="C261" s="201"/>
      <c r="D261" s="200"/>
      <c r="E261" s="201"/>
      <c r="F261" s="200"/>
      <c r="G261" s="201"/>
      <c r="H261" s="200"/>
      <c r="I261" s="201"/>
      <c r="J261" s="200"/>
      <c r="K261" s="201"/>
      <c r="L261" s="200"/>
      <c r="M261" s="201"/>
      <c r="N261" s="200"/>
      <c r="O261" s="201"/>
      <c r="P261" s="200"/>
      <c r="Q261" s="200"/>
      <c r="R261" s="200"/>
      <c r="S261" s="200"/>
      <c r="T261" s="200"/>
      <c r="U261" s="200"/>
      <c r="V261" s="200"/>
      <c r="W261" s="200" t="s">
        <v>973</v>
      </c>
      <c r="X261" s="200"/>
      <c r="Y261" s="200"/>
      <c r="Z261" s="200"/>
      <c r="AA261" s="200"/>
      <c r="AB261" s="200"/>
      <c r="AC261" s="200"/>
      <c r="AD261" s="200"/>
      <c r="AE261" s="200"/>
      <c r="AF261" s="200"/>
      <c r="AG261" s="200"/>
      <c r="AH261" s="200"/>
      <c r="AI261" s="200"/>
      <c r="AJ261" s="200"/>
    </row>
    <row r="262" spans="1:36" hidden="1" x14ac:dyDescent="0.25">
      <c r="A262" s="200"/>
      <c r="B262" s="200"/>
      <c r="C262" s="201"/>
      <c r="D262" s="200"/>
      <c r="E262" s="201"/>
      <c r="F262" s="200"/>
      <c r="G262" s="201"/>
      <c r="H262" s="200"/>
      <c r="I262" s="201"/>
      <c r="J262" s="200"/>
      <c r="K262" s="201"/>
      <c r="L262" s="200"/>
      <c r="M262" s="201"/>
      <c r="N262" s="200"/>
      <c r="O262" s="201"/>
      <c r="P262" s="200"/>
      <c r="Q262" s="200"/>
      <c r="R262" s="200"/>
      <c r="S262" s="200"/>
      <c r="T262" s="200"/>
      <c r="U262" s="200"/>
      <c r="V262" s="200"/>
      <c r="W262" s="200" t="s">
        <v>974</v>
      </c>
      <c r="X262" s="200"/>
      <c r="Y262" s="200"/>
      <c r="Z262" s="200"/>
      <c r="AA262" s="200"/>
      <c r="AB262" s="200"/>
      <c r="AC262" s="200"/>
      <c r="AD262" s="200"/>
      <c r="AE262" s="200"/>
      <c r="AF262" s="200"/>
      <c r="AG262" s="200"/>
      <c r="AH262" s="200"/>
      <c r="AI262" s="200"/>
      <c r="AJ262" s="200"/>
    </row>
    <row r="263" spans="1:36" hidden="1" x14ac:dyDescent="0.25">
      <c r="A263" s="200"/>
      <c r="B263" s="200"/>
      <c r="C263" s="201"/>
      <c r="D263" s="200"/>
      <c r="E263" s="201"/>
      <c r="F263" s="200"/>
      <c r="G263" s="201"/>
      <c r="H263" s="200"/>
      <c r="I263" s="201"/>
      <c r="J263" s="200"/>
      <c r="K263" s="201"/>
      <c r="L263" s="200"/>
      <c r="M263" s="201"/>
      <c r="N263" s="200"/>
      <c r="O263" s="201"/>
      <c r="P263" s="200"/>
      <c r="Q263" s="200"/>
      <c r="R263" s="200"/>
      <c r="S263" s="200"/>
      <c r="T263" s="200"/>
      <c r="U263" s="200"/>
      <c r="V263" s="200"/>
      <c r="W263" s="200" t="s">
        <v>975</v>
      </c>
      <c r="X263" s="200"/>
      <c r="Y263" s="200"/>
      <c r="Z263" s="200"/>
      <c r="AA263" s="200"/>
      <c r="AB263" s="200"/>
      <c r="AC263" s="200"/>
      <c r="AD263" s="200"/>
      <c r="AE263" s="200"/>
      <c r="AF263" s="200"/>
      <c r="AG263" s="200"/>
      <c r="AH263" s="200"/>
      <c r="AI263" s="200"/>
      <c r="AJ263" s="200"/>
    </row>
    <row r="264" spans="1:36" hidden="1" x14ac:dyDescent="0.25">
      <c r="A264" s="200"/>
      <c r="B264" s="200"/>
      <c r="C264" s="201"/>
      <c r="D264" s="200"/>
      <c r="E264" s="201"/>
      <c r="F264" s="200"/>
      <c r="G264" s="201"/>
      <c r="H264" s="200"/>
      <c r="I264" s="201"/>
      <c r="J264" s="200"/>
      <c r="K264" s="201"/>
      <c r="L264" s="200"/>
      <c r="M264" s="201"/>
      <c r="N264" s="200"/>
      <c r="O264" s="201"/>
      <c r="P264" s="200"/>
      <c r="Q264" s="200"/>
      <c r="R264" s="200"/>
      <c r="S264" s="200"/>
      <c r="T264" s="200"/>
      <c r="U264" s="200"/>
      <c r="V264" s="200"/>
      <c r="W264" s="200" t="s">
        <v>976</v>
      </c>
      <c r="X264" s="200"/>
      <c r="Y264" s="200"/>
      <c r="Z264" s="200"/>
      <c r="AA264" s="200"/>
      <c r="AB264" s="200"/>
      <c r="AC264" s="200"/>
      <c r="AD264" s="200"/>
      <c r="AE264" s="200"/>
      <c r="AF264" s="200"/>
      <c r="AG264" s="200"/>
      <c r="AH264" s="200"/>
      <c r="AI264" s="200"/>
      <c r="AJ264" s="200"/>
    </row>
    <row r="265" spans="1:36" hidden="1" x14ac:dyDescent="0.25">
      <c r="A265" s="200"/>
      <c r="B265" s="200"/>
      <c r="C265" s="201"/>
      <c r="D265" s="200"/>
      <c r="E265" s="201"/>
      <c r="F265" s="200"/>
      <c r="G265" s="201"/>
      <c r="H265" s="200"/>
      <c r="I265" s="201"/>
      <c r="J265" s="200"/>
      <c r="K265" s="201"/>
      <c r="L265" s="200"/>
      <c r="M265" s="201"/>
      <c r="N265" s="200"/>
      <c r="O265" s="201"/>
      <c r="P265" s="200"/>
      <c r="Q265" s="200"/>
      <c r="R265" s="200"/>
      <c r="S265" s="200"/>
      <c r="T265" s="200"/>
      <c r="U265" s="200"/>
      <c r="V265" s="200"/>
      <c r="W265" s="200" t="s">
        <v>977</v>
      </c>
      <c r="X265" s="200"/>
      <c r="Y265" s="200"/>
      <c r="Z265" s="200"/>
      <c r="AA265" s="200"/>
      <c r="AB265" s="200"/>
      <c r="AC265" s="200"/>
      <c r="AD265" s="200"/>
      <c r="AE265" s="200"/>
      <c r="AF265" s="200"/>
      <c r="AG265" s="200"/>
      <c r="AH265" s="200"/>
      <c r="AI265" s="200"/>
      <c r="AJ265" s="200"/>
    </row>
    <row r="266" spans="1:36" hidden="1" x14ac:dyDescent="0.25">
      <c r="A266" s="200"/>
      <c r="B266" s="200"/>
      <c r="C266" s="201"/>
      <c r="D266" s="200"/>
      <c r="E266" s="201"/>
      <c r="F266" s="200"/>
      <c r="G266" s="201"/>
      <c r="H266" s="200"/>
      <c r="I266" s="201"/>
      <c r="J266" s="200"/>
      <c r="K266" s="201"/>
      <c r="L266" s="200"/>
      <c r="M266" s="201"/>
      <c r="N266" s="200"/>
      <c r="O266" s="201"/>
      <c r="P266" s="200"/>
      <c r="Q266" s="200"/>
      <c r="R266" s="200"/>
      <c r="S266" s="200"/>
      <c r="T266" s="200"/>
      <c r="U266" s="200"/>
      <c r="V266" s="200"/>
      <c r="W266" s="200" t="s">
        <v>978</v>
      </c>
      <c r="X266" s="200"/>
      <c r="Y266" s="200"/>
      <c r="Z266" s="200"/>
      <c r="AA266" s="200"/>
      <c r="AB266" s="200"/>
      <c r="AC266" s="200"/>
      <c r="AD266" s="200"/>
      <c r="AE266" s="200"/>
      <c r="AF266" s="200"/>
      <c r="AG266" s="200"/>
      <c r="AH266" s="200"/>
      <c r="AI266" s="200"/>
      <c r="AJ266" s="200"/>
    </row>
    <row r="267" spans="1:36" hidden="1" x14ac:dyDescent="0.25">
      <c r="A267" s="200"/>
      <c r="B267" s="200"/>
      <c r="C267" s="201"/>
      <c r="D267" s="200"/>
      <c r="E267" s="201"/>
      <c r="F267" s="200"/>
      <c r="G267" s="201"/>
      <c r="H267" s="200"/>
      <c r="I267" s="201"/>
      <c r="J267" s="200"/>
      <c r="K267" s="201"/>
      <c r="L267" s="200"/>
      <c r="M267" s="201"/>
      <c r="N267" s="200"/>
      <c r="O267" s="201"/>
      <c r="P267" s="200"/>
      <c r="Q267" s="200"/>
      <c r="R267" s="200"/>
      <c r="S267" s="200"/>
      <c r="T267" s="200"/>
      <c r="U267" s="200"/>
      <c r="V267" s="200"/>
      <c r="W267" s="200" t="s">
        <v>979</v>
      </c>
      <c r="X267" s="200"/>
      <c r="Y267" s="200"/>
      <c r="Z267" s="200"/>
      <c r="AA267" s="200"/>
      <c r="AB267" s="200"/>
      <c r="AC267" s="200"/>
      <c r="AD267" s="200"/>
      <c r="AE267" s="200"/>
      <c r="AF267" s="200"/>
      <c r="AG267" s="200"/>
      <c r="AH267" s="200"/>
      <c r="AI267" s="200"/>
      <c r="AJ267" s="200"/>
    </row>
    <row r="268" spans="1:36" ht="15.75" hidden="1" customHeight="1" x14ac:dyDescent="0.25">
      <c r="A268" s="200"/>
      <c r="B268" s="200"/>
      <c r="C268" s="201"/>
      <c r="D268" s="200"/>
      <c r="E268" s="201"/>
      <c r="F268" s="200"/>
      <c r="G268" s="201"/>
      <c r="H268" s="200"/>
      <c r="I268" s="201"/>
      <c r="J268" s="200"/>
      <c r="K268" s="201"/>
      <c r="L268" s="200"/>
      <c r="M268" s="201"/>
      <c r="N268" s="200"/>
      <c r="O268" s="201"/>
      <c r="P268" s="200"/>
      <c r="Q268" s="200"/>
      <c r="R268" s="200"/>
      <c r="S268" s="200"/>
      <c r="T268" s="200"/>
      <c r="U268" s="200"/>
      <c r="V268" s="200"/>
      <c r="W268" s="200" t="s">
        <v>980</v>
      </c>
      <c r="X268" s="200"/>
      <c r="Y268" s="200"/>
      <c r="Z268" s="200"/>
      <c r="AA268" s="200"/>
      <c r="AB268" s="200"/>
      <c r="AC268" s="200"/>
      <c r="AD268" s="200"/>
      <c r="AE268" s="200"/>
      <c r="AF268" s="200"/>
      <c r="AG268" s="200"/>
      <c r="AH268" s="200"/>
      <c r="AI268" s="200"/>
      <c r="AJ268" s="200"/>
    </row>
    <row r="269" spans="1:36" ht="15.75" hidden="1" customHeight="1" x14ac:dyDescent="0.25">
      <c r="A269" s="200"/>
      <c r="B269" s="200"/>
      <c r="C269" s="201"/>
      <c r="D269" s="200"/>
      <c r="E269" s="201"/>
      <c r="F269" s="200"/>
      <c r="G269" s="201"/>
      <c r="H269" s="200"/>
      <c r="I269" s="201"/>
      <c r="J269" s="200"/>
      <c r="K269" s="201"/>
      <c r="L269" s="200"/>
      <c r="M269" s="201"/>
      <c r="N269" s="200"/>
      <c r="O269" s="201"/>
      <c r="P269" s="200"/>
      <c r="Q269" s="200"/>
      <c r="R269" s="200"/>
      <c r="S269" s="200"/>
      <c r="T269" s="200"/>
      <c r="U269" s="200"/>
      <c r="V269" s="200"/>
      <c r="W269" s="200" t="s">
        <v>980</v>
      </c>
      <c r="X269" s="200"/>
      <c r="Y269" s="200"/>
      <c r="Z269" s="200"/>
      <c r="AA269" s="200"/>
      <c r="AB269" s="200"/>
      <c r="AC269" s="200"/>
      <c r="AD269" s="200"/>
      <c r="AE269" s="200"/>
      <c r="AF269" s="200"/>
      <c r="AG269" s="200"/>
      <c r="AH269" s="200"/>
      <c r="AI269" s="200"/>
      <c r="AJ269" s="200"/>
    </row>
    <row r="270" spans="1:36" ht="15.75" hidden="1" customHeight="1" x14ac:dyDescent="0.25">
      <c r="A270" s="200"/>
      <c r="B270" s="200"/>
      <c r="C270" s="201"/>
      <c r="D270" s="200"/>
      <c r="E270" s="201"/>
      <c r="F270" s="200"/>
      <c r="G270" s="201"/>
      <c r="H270" s="200"/>
      <c r="I270" s="201"/>
      <c r="J270" s="200"/>
      <c r="K270" s="201"/>
      <c r="L270" s="200"/>
      <c r="M270" s="201"/>
      <c r="N270" s="200"/>
      <c r="O270" s="201"/>
      <c r="P270" s="200"/>
      <c r="Q270" s="200"/>
      <c r="R270" s="200"/>
      <c r="S270" s="200"/>
      <c r="T270" s="200"/>
      <c r="U270" s="200"/>
      <c r="V270" s="200"/>
      <c r="W270" s="200" t="s">
        <v>981</v>
      </c>
      <c r="X270" s="200"/>
      <c r="Y270" s="200"/>
      <c r="Z270" s="200"/>
      <c r="AA270" s="200"/>
      <c r="AB270" s="200"/>
      <c r="AC270" s="200"/>
      <c r="AD270" s="200"/>
      <c r="AE270" s="200"/>
      <c r="AF270" s="200"/>
      <c r="AG270" s="200"/>
      <c r="AH270" s="200"/>
      <c r="AI270" s="200"/>
      <c r="AJ270" s="200"/>
    </row>
    <row r="271" spans="1:36" ht="15.75" hidden="1" customHeight="1" x14ac:dyDescent="0.25">
      <c r="A271" s="200"/>
      <c r="B271" s="200"/>
      <c r="C271" s="201"/>
      <c r="D271" s="200"/>
      <c r="E271" s="201"/>
      <c r="F271" s="200"/>
      <c r="G271" s="201"/>
      <c r="H271" s="200"/>
      <c r="I271" s="201"/>
      <c r="J271" s="200"/>
      <c r="K271" s="201"/>
      <c r="L271" s="200"/>
      <c r="M271" s="201"/>
      <c r="N271" s="200"/>
      <c r="O271" s="201"/>
      <c r="P271" s="200"/>
      <c r="Q271" s="200"/>
      <c r="R271" s="200"/>
      <c r="S271" s="200"/>
      <c r="T271" s="200"/>
      <c r="U271" s="200"/>
      <c r="V271" s="200"/>
      <c r="W271" s="200" t="s">
        <v>982</v>
      </c>
      <c r="X271" s="200"/>
      <c r="Y271" s="200"/>
      <c r="Z271" s="200"/>
      <c r="AA271" s="200"/>
      <c r="AB271" s="200"/>
      <c r="AC271" s="200"/>
      <c r="AD271" s="200"/>
      <c r="AE271" s="200"/>
      <c r="AF271" s="200"/>
      <c r="AG271" s="200"/>
      <c r="AH271" s="200"/>
      <c r="AI271" s="200"/>
      <c r="AJ271" s="200"/>
    </row>
    <row r="272" spans="1:36" ht="15.75" hidden="1" customHeight="1" x14ac:dyDescent="0.25">
      <c r="A272" s="200"/>
      <c r="B272" s="200"/>
      <c r="C272" s="201"/>
      <c r="D272" s="200"/>
      <c r="E272" s="201"/>
      <c r="F272" s="200"/>
      <c r="G272" s="201"/>
      <c r="H272" s="200"/>
      <c r="I272" s="201"/>
      <c r="J272" s="200"/>
      <c r="K272" s="201"/>
      <c r="L272" s="200"/>
      <c r="M272" s="201"/>
      <c r="N272" s="200"/>
      <c r="O272" s="201"/>
      <c r="P272" s="200"/>
      <c r="Q272" s="200"/>
      <c r="R272" s="200"/>
      <c r="S272" s="200"/>
      <c r="T272" s="200"/>
      <c r="U272" s="200"/>
      <c r="V272" s="200"/>
      <c r="W272" s="200" t="s">
        <v>983</v>
      </c>
      <c r="X272" s="200"/>
      <c r="Y272" s="200"/>
      <c r="Z272" s="200"/>
      <c r="AA272" s="200"/>
      <c r="AB272" s="200"/>
      <c r="AC272" s="200"/>
      <c r="AD272" s="200"/>
      <c r="AE272" s="200"/>
      <c r="AF272" s="200"/>
      <c r="AG272" s="200"/>
      <c r="AH272" s="200"/>
      <c r="AI272" s="200"/>
      <c r="AJ272" s="200"/>
    </row>
    <row r="273" spans="1:36" ht="15.75" hidden="1" customHeight="1" x14ac:dyDescent="0.25">
      <c r="A273" s="200"/>
      <c r="B273" s="200"/>
      <c r="C273" s="201"/>
      <c r="D273" s="200"/>
      <c r="E273" s="201"/>
      <c r="F273" s="200"/>
      <c r="G273" s="201"/>
      <c r="H273" s="200"/>
      <c r="I273" s="201"/>
      <c r="J273" s="200"/>
      <c r="K273" s="201"/>
      <c r="L273" s="200"/>
      <c r="M273" s="201"/>
      <c r="N273" s="200"/>
      <c r="O273" s="201"/>
      <c r="P273" s="200"/>
      <c r="Q273" s="200"/>
      <c r="R273" s="200"/>
      <c r="S273" s="200"/>
      <c r="T273" s="200"/>
      <c r="U273" s="200"/>
      <c r="V273" s="200"/>
      <c r="W273" s="200" t="s">
        <v>984</v>
      </c>
      <c r="X273" s="200"/>
      <c r="Y273" s="200"/>
      <c r="Z273" s="200"/>
      <c r="AA273" s="200"/>
      <c r="AB273" s="200"/>
      <c r="AC273" s="200"/>
      <c r="AD273" s="200"/>
      <c r="AE273" s="200"/>
      <c r="AF273" s="200"/>
      <c r="AG273" s="200"/>
      <c r="AH273" s="200"/>
      <c r="AI273" s="200"/>
      <c r="AJ273" s="200"/>
    </row>
    <row r="274" spans="1:36" ht="15.75" hidden="1" customHeight="1" x14ac:dyDescent="0.25">
      <c r="A274" s="200"/>
      <c r="B274" s="200"/>
      <c r="C274" s="201"/>
      <c r="D274" s="200"/>
      <c r="E274" s="201"/>
      <c r="F274" s="200"/>
      <c r="G274" s="201"/>
      <c r="H274" s="200"/>
      <c r="I274" s="201"/>
      <c r="J274" s="200"/>
      <c r="K274" s="201"/>
      <c r="L274" s="200"/>
      <c r="M274" s="201"/>
      <c r="N274" s="200"/>
      <c r="O274" s="201"/>
      <c r="P274" s="200"/>
      <c r="Q274" s="200"/>
      <c r="R274" s="200"/>
      <c r="S274" s="200"/>
      <c r="T274" s="200"/>
      <c r="U274" s="200"/>
      <c r="V274" s="200"/>
      <c r="W274" s="200" t="s">
        <v>985</v>
      </c>
      <c r="X274" s="200"/>
      <c r="Y274" s="200"/>
      <c r="Z274" s="200"/>
      <c r="AA274" s="200"/>
      <c r="AB274" s="200"/>
      <c r="AC274" s="200"/>
      <c r="AD274" s="200"/>
      <c r="AE274" s="200"/>
      <c r="AF274" s="200"/>
      <c r="AG274" s="200"/>
      <c r="AH274" s="200"/>
      <c r="AI274" s="200"/>
      <c r="AJ274" s="200"/>
    </row>
    <row r="275" spans="1:36" ht="15.75" hidden="1" customHeight="1" x14ac:dyDescent="0.25">
      <c r="A275" s="200"/>
      <c r="B275" s="200"/>
      <c r="C275" s="201"/>
      <c r="D275" s="200"/>
      <c r="E275" s="201"/>
      <c r="F275" s="200"/>
      <c r="G275" s="201"/>
      <c r="H275" s="200"/>
      <c r="I275" s="201"/>
      <c r="J275" s="200"/>
      <c r="K275" s="201"/>
      <c r="L275" s="200"/>
      <c r="M275" s="201"/>
      <c r="N275" s="200"/>
      <c r="O275" s="201"/>
      <c r="P275" s="200"/>
      <c r="Q275" s="200"/>
      <c r="R275" s="200"/>
      <c r="S275" s="200"/>
      <c r="T275" s="200"/>
      <c r="U275" s="200"/>
      <c r="V275" s="200"/>
      <c r="W275" s="200" t="s">
        <v>986</v>
      </c>
      <c r="X275" s="200"/>
      <c r="Y275" s="200"/>
      <c r="Z275" s="200"/>
      <c r="AA275" s="200"/>
      <c r="AB275" s="200"/>
      <c r="AC275" s="200"/>
      <c r="AD275" s="200"/>
      <c r="AE275" s="200"/>
      <c r="AF275" s="200"/>
      <c r="AG275" s="200"/>
      <c r="AH275" s="200"/>
      <c r="AI275" s="200"/>
      <c r="AJ275" s="200"/>
    </row>
    <row r="276" spans="1:36" ht="15.75" hidden="1" customHeight="1" x14ac:dyDescent="0.25">
      <c r="A276" s="200"/>
      <c r="B276" s="200"/>
      <c r="C276" s="201"/>
      <c r="D276" s="200"/>
      <c r="E276" s="201"/>
      <c r="F276" s="200"/>
      <c r="G276" s="201"/>
      <c r="H276" s="200"/>
      <c r="I276" s="201"/>
      <c r="J276" s="200"/>
      <c r="K276" s="201"/>
      <c r="L276" s="200"/>
      <c r="M276" s="201"/>
      <c r="N276" s="200"/>
      <c r="O276" s="201"/>
      <c r="P276" s="200"/>
      <c r="Q276" s="200"/>
      <c r="R276" s="200"/>
      <c r="S276" s="200"/>
      <c r="T276" s="200"/>
      <c r="U276" s="200"/>
      <c r="V276" s="200"/>
      <c r="W276" s="200" t="s">
        <v>987</v>
      </c>
      <c r="X276" s="200"/>
      <c r="Y276" s="200"/>
      <c r="Z276" s="200"/>
      <c r="AA276" s="200"/>
      <c r="AB276" s="200"/>
      <c r="AC276" s="200"/>
      <c r="AD276" s="200"/>
      <c r="AE276" s="200"/>
      <c r="AF276" s="200"/>
      <c r="AG276" s="200"/>
      <c r="AH276" s="200"/>
      <c r="AI276" s="200"/>
      <c r="AJ276" s="200"/>
    </row>
    <row r="277" spans="1:36" ht="15.75" hidden="1" customHeight="1" x14ac:dyDescent="0.25">
      <c r="A277" s="200"/>
      <c r="B277" s="200"/>
      <c r="C277" s="201"/>
      <c r="D277" s="200"/>
      <c r="E277" s="201"/>
      <c r="F277" s="200"/>
      <c r="G277" s="201"/>
      <c r="H277" s="200"/>
      <c r="I277" s="201"/>
      <c r="J277" s="200"/>
      <c r="K277" s="201"/>
      <c r="L277" s="200"/>
      <c r="M277" s="201"/>
      <c r="N277" s="200"/>
      <c r="O277" s="201"/>
      <c r="P277" s="200"/>
      <c r="Q277" s="200"/>
      <c r="R277" s="200"/>
      <c r="S277" s="200"/>
      <c r="T277" s="200"/>
      <c r="U277" s="200"/>
      <c r="V277" s="200"/>
      <c r="W277" s="200" t="s">
        <v>988</v>
      </c>
      <c r="X277" s="200"/>
      <c r="Y277" s="200"/>
      <c r="Z277" s="200"/>
      <c r="AA277" s="200"/>
      <c r="AB277" s="200"/>
      <c r="AC277" s="200"/>
      <c r="AD277" s="200"/>
      <c r="AE277" s="200"/>
      <c r="AF277" s="200"/>
      <c r="AG277" s="200"/>
      <c r="AH277" s="200"/>
      <c r="AI277" s="200"/>
      <c r="AJ277" s="200"/>
    </row>
    <row r="278" spans="1:36" ht="15.75" hidden="1" customHeight="1" x14ac:dyDescent="0.25">
      <c r="A278" s="200"/>
      <c r="B278" s="200"/>
      <c r="C278" s="201"/>
      <c r="D278" s="200"/>
      <c r="E278" s="201"/>
      <c r="F278" s="200"/>
      <c r="G278" s="201"/>
      <c r="H278" s="200"/>
      <c r="I278" s="201"/>
      <c r="J278" s="200"/>
      <c r="K278" s="201"/>
      <c r="L278" s="200"/>
      <c r="M278" s="201"/>
      <c r="N278" s="200"/>
      <c r="O278" s="201"/>
      <c r="P278" s="200"/>
      <c r="Q278" s="200"/>
      <c r="R278" s="200"/>
      <c r="S278" s="200"/>
      <c r="T278" s="200"/>
      <c r="U278" s="200"/>
      <c r="V278" s="200"/>
      <c r="W278" s="200" t="s">
        <v>989</v>
      </c>
      <c r="X278" s="200"/>
      <c r="Y278" s="200"/>
      <c r="Z278" s="200"/>
      <c r="AA278" s="200"/>
      <c r="AB278" s="200"/>
      <c r="AC278" s="200"/>
      <c r="AD278" s="200"/>
      <c r="AE278" s="200"/>
      <c r="AF278" s="200"/>
      <c r="AG278" s="200"/>
      <c r="AH278" s="200"/>
      <c r="AI278" s="200"/>
      <c r="AJ278" s="200"/>
    </row>
    <row r="279" spans="1:36" ht="15.75" hidden="1" customHeight="1" x14ac:dyDescent="0.25">
      <c r="A279" s="200"/>
      <c r="B279" s="200"/>
      <c r="C279" s="201"/>
      <c r="D279" s="200"/>
      <c r="E279" s="201"/>
      <c r="F279" s="200"/>
      <c r="G279" s="201"/>
      <c r="H279" s="200"/>
      <c r="I279" s="201"/>
      <c r="J279" s="200"/>
      <c r="K279" s="201"/>
      <c r="L279" s="200"/>
      <c r="M279" s="201"/>
      <c r="N279" s="200"/>
      <c r="O279" s="201"/>
      <c r="P279" s="200"/>
      <c r="Q279" s="200"/>
      <c r="R279" s="200"/>
      <c r="S279" s="200"/>
      <c r="T279" s="200"/>
      <c r="U279" s="200"/>
      <c r="V279" s="200"/>
      <c r="W279" s="200" t="s">
        <v>990</v>
      </c>
      <c r="X279" s="200"/>
      <c r="Y279" s="200"/>
      <c r="Z279" s="200"/>
      <c r="AA279" s="200"/>
      <c r="AB279" s="200"/>
      <c r="AC279" s="200"/>
      <c r="AD279" s="200"/>
      <c r="AE279" s="200"/>
      <c r="AF279" s="200"/>
      <c r="AG279" s="200"/>
      <c r="AH279" s="200"/>
      <c r="AI279" s="200"/>
      <c r="AJ279" s="200"/>
    </row>
    <row r="280" spans="1:36" ht="15.75" hidden="1" customHeight="1" x14ac:dyDescent="0.25">
      <c r="A280" s="200"/>
      <c r="B280" s="200"/>
      <c r="C280" s="201"/>
      <c r="D280" s="200"/>
      <c r="E280" s="201"/>
      <c r="F280" s="200"/>
      <c r="G280" s="201"/>
      <c r="H280" s="200"/>
      <c r="I280" s="201"/>
      <c r="J280" s="200"/>
      <c r="K280" s="201"/>
      <c r="L280" s="200"/>
      <c r="M280" s="201"/>
      <c r="N280" s="200"/>
      <c r="O280" s="201"/>
      <c r="P280" s="200"/>
      <c r="Q280" s="200"/>
      <c r="R280" s="200"/>
      <c r="S280" s="200"/>
      <c r="T280" s="200"/>
      <c r="U280" s="200"/>
      <c r="V280" s="200"/>
      <c r="W280" s="200" t="s">
        <v>991</v>
      </c>
      <c r="X280" s="200"/>
      <c r="Y280" s="200"/>
      <c r="Z280" s="200"/>
      <c r="AA280" s="200"/>
      <c r="AB280" s="200"/>
      <c r="AC280" s="200"/>
      <c r="AD280" s="200"/>
      <c r="AE280" s="200"/>
      <c r="AF280" s="200"/>
      <c r="AG280" s="200"/>
      <c r="AH280" s="200"/>
      <c r="AI280" s="200"/>
      <c r="AJ280" s="200"/>
    </row>
    <row r="281" spans="1:36" ht="15.75" hidden="1" customHeight="1" x14ac:dyDescent="0.25">
      <c r="A281" s="200"/>
      <c r="B281" s="200"/>
      <c r="C281" s="201"/>
      <c r="D281" s="200"/>
      <c r="E281" s="201"/>
      <c r="F281" s="200"/>
      <c r="G281" s="201"/>
      <c r="H281" s="200"/>
      <c r="I281" s="201"/>
      <c r="J281" s="200"/>
      <c r="K281" s="201"/>
      <c r="L281" s="200"/>
      <c r="M281" s="201"/>
      <c r="N281" s="200"/>
      <c r="O281" s="201"/>
      <c r="P281" s="200"/>
      <c r="Q281" s="200"/>
      <c r="R281" s="200"/>
      <c r="S281" s="200"/>
      <c r="T281" s="200"/>
      <c r="U281" s="200"/>
      <c r="V281" s="200"/>
      <c r="W281" s="200" t="s">
        <v>992</v>
      </c>
      <c r="X281" s="200"/>
      <c r="Y281" s="200"/>
      <c r="Z281" s="200"/>
      <c r="AA281" s="200"/>
      <c r="AB281" s="200"/>
      <c r="AC281" s="200"/>
      <c r="AD281" s="200"/>
      <c r="AE281" s="200"/>
      <c r="AF281" s="200"/>
      <c r="AG281" s="200"/>
      <c r="AH281" s="200"/>
      <c r="AI281" s="200"/>
      <c r="AJ281" s="200"/>
    </row>
    <row r="282" spans="1:36" ht="15.75" hidden="1" customHeight="1" x14ac:dyDescent="0.25">
      <c r="A282" s="200"/>
      <c r="B282" s="200"/>
      <c r="C282" s="201"/>
      <c r="D282" s="200"/>
      <c r="E282" s="201"/>
      <c r="F282" s="200"/>
      <c r="G282" s="201"/>
      <c r="H282" s="200"/>
      <c r="I282" s="201"/>
      <c r="J282" s="200"/>
      <c r="K282" s="201"/>
      <c r="L282" s="200"/>
      <c r="M282" s="201"/>
      <c r="N282" s="200"/>
      <c r="O282" s="201"/>
      <c r="P282" s="200"/>
      <c r="Q282" s="200"/>
      <c r="R282" s="200"/>
      <c r="S282" s="200"/>
      <c r="T282" s="200"/>
      <c r="U282" s="200"/>
      <c r="V282" s="200"/>
      <c r="W282" s="200" t="s">
        <v>993</v>
      </c>
      <c r="X282" s="200"/>
      <c r="Y282" s="200"/>
      <c r="Z282" s="200"/>
      <c r="AA282" s="200"/>
      <c r="AB282" s="200"/>
      <c r="AC282" s="200"/>
      <c r="AD282" s="200"/>
      <c r="AE282" s="200"/>
      <c r="AF282" s="200"/>
      <c r="AG282" s="200"/>
      <c r="AH282" s="200"/>
      <c r="AI282" s="200"/>
      <c r="AJ282" s="200"/>
    </row>
    <row r="283" spans="1:36" ht="15.75" hidden="1" customHeight="1" x14ac:dyDescent="0.25">
      <c r="A283" s="200"/>
      <c r="B283" s="200"/>
      <c r="C283" s="201"/>
      <c r="D283" s="200"/>
      <c r="E283" s="201"/>
      <c r="F283" s="200"/>
      <c r="G283" s="201"/>
      <c r="H283" s="200"/>
      <c r="I283" s="201"/>
      <c r="J283" s="200"/>
      <c r="K283" s="201"/>
      <c r="L283" s="200"/>
      <c r="M283" s="201"/>
      <c r="N283" s="200"/>
      <c r="O283" s="201"/>
      <c r="P283" s="200"/>
      <c r="Q283" s="200"/>
      <c r="R283" s="200"/>
      <c r="S283" s="200"/>
      <c r="T283" s="200"/>
      <c r="U283" s="200"/>
      <c r="V283" s="200"/>
      <c r="W283" s="200" t="s">
        <v>994</v>
      </c>
      <c r="X283" s="200"/>
      <c r="Y283" s="200"/>
      <c r="Z283" s="200"/>
      <c r="AA283" s="200"/>
      <c r="AB283" s="200"/>
      <c r="AC283" s="200"/>
      <c r="AD283" s="200"/>
      <c r="AE283" s="200"/>
      <c r="AF283" s="200"/>
      <c r="AG283" s="200"/>
      <c r="AH283" s="200"/>
      <c r="AI283" s="200"/>
      <c r="AJ283" s="200"/>
    </row>
    <row r="284" spans="1:36" ht="15.75" hidden="1" customHeight="1" x14ac:dyDescent="0.25">
      <c r="A284" s="200"/>
      <c r="B284" s="200"/>
      <c r="C284" s="201"/>
      <c r="D284" s="200"/>
      <c r="E284" s="201"/>
      <c r="F284" s="200"/>
      <c r="G284" s="201"/>
      <c r="H284" s="200"/>
      <c r="I284" s="201"/>
      <c r="J284" s="200"/>
      <c r="K284" s="201"/>
      <c r="L284" s="200"/>
      <c r="M284" s="201"/>
      <c r="N284" s="200"/>
      <c r="O284" s="201"/>
      <c r="P284" s="200"/>
      <c r="Q284" s="200"/>
      <c r="R284" s="200"/>
      <c r="S284" s="200"/>
      <c r="T284" s="200"/>
      <c r="U284" s="200"/>
      <c r="V284" s="200"/>
      <c r="W284" s="200" t="s">
        <v>995</v>
      </c>
      <c r="X284" s="200"/>
      <c r="Y284" s="200"/>
      <c r="Z284" s="200"/>
      <c r="AA284" s="200"/>
      <c r="AB284" s="200"/>
      <c r="AC284" s="200"/>
      <c r="AD284" s="200"/>
      <c r="AE284" s="200"/>
      <c r="AF284" s="200"/>
      <c r="AG284" s="200"/>
      <c r="AH284" s="200"/>
      <c r="AI284" s="200"/>
      <c r="AJ284" s="200"/>
    </row>
    <row r="285" spans="1:36" ht="15.75" hidden="1" customHeight="1" x14ac:dyDescent="0.25">
      <c r="A285" s="200"/>
      <c r="B285" s="200"/>
      <c r="C285" s="201"/>
      <c r="D285" s="200"/>
      <c r="E285" s="201"/>
      <c r="F285" s="200"/>
      <c r="G285" s="201"/>
      <c r="H285" s="200"/>
      <c r="I285" s="201"/>
      <c r="J285" s="200"/>
      <c r="K285" s="201"/>
      <c r="L285" s="200"/>
      <c r="M285" s="201"/>
      <c r="N285" s="200"/>
      <c r="O285" s="201"/>
      <c r="P285" s="200"/>
      <c r="Q285" s="200"/>
      <c r="R285" s="200"/>
      <c r="S285" s="200"/>
      <c r="T285" s="200"/>
      <c r="U285" s="200"/>
      <c r="V285" s="200"/>
      <c r="W285" s="200" t="s">
        <v>996</v>
      </c>
      <c r="X285" s="200"/>
      <c r="Y285" s="200"/>
      <c r="Z285" s="200"/>
      <c r="AA285" s="200"/>
      <c r="AB285" s="200"/>
      <c r="AC285" s="200"/>
      <c r="AD285" s="200"/>
      <c r="AE285" s="200"/>
      <c r="AF285" s="200"/>
      <c r="AG285" s="200"/>
      <c r="AH285" s="200"/>
      <c r="AI285" s="200"/>
      <c r="AJ285" s="200"/>
    </row>
    <row r="286" spans="1:36" ht="15.75" hidden="1" customHeight="1" x14ac:dyDescent="0.25">
      <c r="A286" s="200"/>
      <c r="B286" s="200"/>
      <c r="C286" s="201"/>
      <c r="D286" s="200"/>
      <c r="E286" s="201"/>
      <c r="F286" s="200"/>
      <c r="G286" s="201"/>
      <c r="H286" s="200"/>
      <c r="I286" s="201"/>
      <c r="J286" s="200"/>
      <c r="K286" s="201"/>
      <c r="L286" s="200"/>
      <c r="M286" s="201"/>
      <c r="N286" s="200"/>
      <c r="O286" s="201"/>
      <c r="P286" s="200"/>
      <c r="Q286" s="200"/>
      <c r="R286" s="200"/>
      <c r="S286" s="200"/>
      <c r="T286" s="200"/>
      <c r="U286" s="200"/>
      <c r="V286" s="200"/>
      <c r="W286" s="200" t="s">
        <v>997</v>
      </c>
      <c r="X286" s="200"/>
      <c r="Y286" s="200"/>
      <c r="Z286" s="200"/>
      <c r="AA286" s="200"/>
      <c r="AB286" s="200"/>
      <c r="AC286" s="200"/>
      <c r="AD286" s="200"/>
      <c r="AE286" s="200"/>
      <c r="AF286" s="200"/>
      <c r="AG286" s="200"/>
      <c r="AH286" s="200"/>
      <c r="AI286" s="200"/>
      <c r="AJ286" s="200"/>
    </row>
    <row r="287" spans="1:36" ht="15.75" hidden="1" customHeight="1" x14ac:dyDescent="0.25">
      <c r="A287" s="200"/>
      <c r="B287" s="200"/>
      <c r="C287" s="201"/>
      <c r="D287" s="200"/>
      <c r="E287" s="201"/>
      <c r="F287" s="200"/>
      <c r="G287" s="201"/>
      <c r="H287" s="200"/>
      <c r="I287" s="201"/>
      <c r="J287" s="200"/>
      <c r="K287" s="201"/>
      <c r="L287" s="200"/>
      <c r="M287" s="201"/>
      <c r="N287" s="200"/>
      <c r="O287" s="201"/>
      <c r="P287" s="200"/>
      <c r="Q287" s="200"/>
      <c r="R287" s="200"/>
      <c r="S287" s="200"/>
      <c r="T287" s="200"/>
      <c r="U287" s="200"/>
      <c r="V287" s="200"/>
      <c r="W287" s="200" t="s">
        <v>998</v>
      </c>
      <c r="X287" s="200"/>
      <c r="Y287" s="200"/>
      <c r="Z287" s="200"/>
      <c r="AA287" s="200"/>
      <c r="AB287" s="200"/>
      <c r="AC287" s="200"/>
      <c r="AD287" s="200"/>
      <c r="AE287" s="200"/>
      <c r="AF287" s="200"/>
      <c r="AG287" s="200"/>
      <c r="AH287" s="200"/>
      <c r="AI287" s="200"/>
      <c r="AJ287" s="200"/>
    </row>
    <row r="288" spans="1:36" ht="15.75" hidden="1" customHeight="1" x14ac:dyDescent="0.25">
      <c r="A288" s="200"/>
      <c r="B288" s="200"/>
      <c r="C288" s="201"/>
      <c r="D288" s="200"/>
      <c r="E288" s="201"/>
      <c r="F288" s="200"/>
      <c r="G288" s="201"/>
      <c r="H288" s="200"/>
      <c r="I288" s="201"/>
      <c r="J288" s="200"/>
      <c r="K288" s="201"/>
      <c r="L288" s="200"/>
      <c r="M288" s="201"/>
      <c r="N288" s="200"/>
      <c r="O288" s="201"/>
      <c r="P288" s="200"/>
      <c r="Q288" s="200"/>
      <c r="R288" s="200"/>
      <c r="S288" s="200"/>
      <c r="T288" s="200"/>
      <c r="U288" s="200"/>
      <c r="V288" s="200"/>
      <c r="W288" s="200" t="s">
        <v>999</v>
      </c>
      <c r="X288" s="200"/>
      <c r="Y288" s="200"/>
      <c r="Z288" s="200"/>
      <c r="AA288" s="200"/>
      <c r="AB288" s="200"/>
      <c r="AC288" s="200"/>
      <c r="AD288" s="200"/>
      <c r="AE288" s="200"/>
      <c r="AF288" s="200"/>
      <c r="AG288" s="200"/>
      <c r="AH288" s="200"/>
      <c r="AI288" s="200"/>
      <c r="AJ288" s="200"/>
    </row>
    <row r="289" spans="1:36" ht="15.75" hidden="1" customHeight="1" x14ac:dyDescent="0.25">
      <c r="A289" s="200"/>
      <c r="B289" s="200"/>
      <c r="C289" s="201"/>
      <c r="D289" s="200"/>
      <c r="E289" s="201"/>
      <c r="F289" s="200"/>
      <c r="G289" s="201"/>
      <c r="H289" s="200"/>
      <c r="I289" s="201"/>
      <c r="J289" s="200"/>
      <c r="K289" s="201"/>
      <c r="L289" s="200"/>
      <c r="M289" s="201"/>
      <c r="N289" s="200"/>
      <c r="O289" s="201"/>
      <c r="P289" s="200"/>
      <c r="Q289" s="200"/>
      <c r="R289" s="200"/>
      <c r="S289" s="200"/>
      <c r="T289" s="200"/>
      <c r="U289" s="200"/>
      <c r="V289" s="200"/>
      <c r="W289" s="200" t="s">
        <v>1000</v>
      </c>
      <c r="X289" s="200"/>
      <c r="Y289" s="200"/>
      <c r="Z289" s="200"/>
      <c r="AA289" s="200"/>
      <c r="AB289" s="200"/>
      <c r="AC289" s="200"/>
      <c r="AD289" s="200"/>
      <c r="AE289" s="200"/>
      <c r="AF289" s="200"/>
      <c r="AG289" s="200"/>
      <c r="AH289" s="200"/>
      <c r="AI289" s="200"/>
      <c r="AJ289" s="200"/>
    </row>
    <row r="290" spans="1:36" ht="15.75" hidden="1" customHeight="1" x14ac:dyDescent="0.25">
      <c r="A290" s="200"/>
      <c r="B290" s="200"/>
      <c r="C290" s="201"/>
      <c r="D290" s="200"/>
      <c r="E290" s="201"/>
      <c r="F290" s="200"/>
      <c r="G290" s="201"/>
      <c r="H290" s="200"/>
      <c r="I290" s="201"/>
      <c r="J290" s="200"/>
      <c r="K290" s="201"/>
      <c r="L290" s="200"/>
      <c r="M290" s="201"/>
      <c r="N290" s="200"/>
      <c r="O290" s="201"/>
      <c r="P290" s="200"/>
      <c r="Q290" s="200"/>
      <c r="R290" s="200"/>
      <c r="S290" s="200"/>
      <c r="T290" s="200"/>
      <c r="U290" s="200"/>
      <c r="V290" s="200"/>
      <c r="W290" s="200" t="s">
        <v>1001</v>
      </c>
      <c r="X290" s="200"/>
      <c r="Y290" s="200"/>
      <c r="Z290" s="200"/>
      <c r="AA290" s="200"/>
      <c r="AB290" s="200"/>
      <c r="AC290" s="200"/>
      <c r="AD290" s="200"/>
      <c r="AE290" s="200"/>
      <c r="AF290" s="200"/>
      <c r="AG290" s="200"/>
      <c r="AH290" s="200"/>
      <c r="AI290" s="200"/>
      <c r="AJ290" s="200"/>
    </row>
    <row r="291" spans="1:36" ht="15.75" hidden="1" customHeight="1" x14ac:dyDescent="0.25">
      <c r="A291" s="200"/>
      <c r="B291" s="200"/>
      <c r="C291" s="201"/>
      <c r="D291" s="200"/>
      <c r="E291" s="201"/>
      <c r="F291" s="200"/>
      <c r="G291" s="201"/>
      <c r="H291" s="200"/>
      <c r="I291" s="201"/>
      <c r="J291" s="200"/>
      <c r="K291" s="201"/>
      <c r="L291" s="200"/>
      <c r="M291" s="201"/>
      <c r="N291" s="200"/>
      <c r="O291" s="201"/>
      <c r="P291" s="200"/>
      <c r="Q291" s="200"/>
      <c r="R291" s="200"/>
      <c r="S291" s="200"/>
      <c r="T291" s="200"/>
      <c r="U291" s="200"/>
      <c r="V291" s="200"/>
      <c r="W291" s="200" t="s">
        <v>1002</v>
      </c>
      <c r="X291" s="200"/>
      <c r="Y291" s="200"/>
      <c r="Z291" s="200"/>
      <c r="AA291" s="200"/>
      <c r="AB291" s="200"/>
      <c r="AC291" s="200"/>
      <c r="AD291" s="200"/>
      <c r="AE291" s="200"/>
      <c r="AF291" s="200"/>
      <c r="AG291" s="200"/>
      <c r="AH291" s="200"/>
      <c r="AI291" s="200"/>
      <c r="AJ291" s="200"/>
    </row>
    <row r="292" spans="1:36" ht="15.75" hidden="1" customHeight="1" x14ac:dyDescent="0.25">
      <c r="A292" s="200"/>
      <c r="B292" s="200"/>
      <c r="C292" s="201"/>
      <c r="D292" s="200"/>
      <c r="E292" s="201"/>
      <c r="F292" s="200"/>
      <c r="G292" s="201"/>
      <c r="H292" s="200"/>
      <c r="I292" s="201"/>
      <c r="J292" s="200"/>
      <c r="K292" s="201"/>
      <c r="L292" s="200"/>
      <c r="M292" s="201"/>
      <c r="N292" s="200"/>
      <c r="O292" s="201"/>
      <c r="P292" s="200"/>
      <c r="Q292" s="200"/>
      <c r="R292" s="200"/>
      <c r="S292" s="200"/>
      <c r="T292" s="200"/>
      <c r="U292" s="200"/>
      <c r="V292" s="200"/>
      <c r="W292" s="200" t="s">
        <v>1003</v>
      </c>
      <c r="X292" s="200"/>
      <c r="Y292" s="200"/>
      <c r="Z292" s="200"/>
      <c r="AA292" s="200"/>
      <c r="AB292" s="200"/>
      <c r="AC292" s="200"/>
      <c r="AD292" s="200"/>
      <c r="AE292" s="200"/>
      <c r="AF292" s="200"/>
      <c r="AG292" s="200"/>
      <c r="AH292" s="200"/>
      <c r="AI292" s="200"/>
      <c r="AJ292" s="200"/>
    </row>
    <row r="293" spans="1:36" ht="15.75" hidden="1" customHeight="1" x14ac:dyDescent="0.25">
      <c r="A293" s="200"/>
      <c r="B293" s="200"/>
      <c r="C293" s="201"/>
      <c r="D293" s="200"/>
      <c r="E293" s="201"/>
      <c r="F293" s="200"/>
      <c r="G293" s="201"/>
      <c r="H293" s="200"/>
      <c r="I293" s="201"/>
      <c r="J293" s="200"/>
      <c r="K293" s="201"/>
      <c r="L293" s="200"/>
      <c r="M293" s="201"/>
      <c r="N293" s="200"/>
      <c r="O293" s="201"/>
      <c r="P293" s="200"/>
      <c r="Q293" s="200"/>
      <c r="R293" s="200"/>
      <c r="S293" s="200"/>
      <c r="T293" s="200"/>
      <c r="U293" s="200"/>
      <c r="V293" s="200"/>
      <c r="W293" s="200" t="s">
        <v>1004</v>
      </c>
      <c r="X293" s="200"/>
      <c r="Y293" s="200"/>
      <c r="Z293" s="200"/>
      <c r="AA293" s="200"/>
      <c r="AB293" s="200"/>
      <c r="AC293" s="200"/>
      <c r="AD293" s="200"/>
      <c r="AE293" s="200"/>
      <c r="AF293" s="200"/>
      <c r="AG293" s="200"/>
      <c r="AH293" s="200"/>
      <c r="AI293" s="200"/>
      <c r="AJ293" s="200"/>
    </row>
    <row r="294" spans="1:36" ht="15.75" hidden="1" customHeight="1" x14ac:dyDescent="0.25">
      <c r="A294" s="200"/>
      <c r="B294" s="200"/>
      <c r="C294" s="201"/>
      <c r="D294" s="200"/>
      <c r="E294" s="201"/>
      <c r="F294" s="200"/>
      <c r="G294" s="201"/>
      <c r="H294" s="200"/>
      <c r="I294" s="201"/>
      <c r="J294" s="200"/>
      <c r="K294" s="201"/>
      <c r="L294" s="200"/>
      <c r="M294" s="201"/>
      <c r="N294" s="200"/>
      <c r="O294" s="201"/>
      <c r="P294" s="200"/>
      <c r="Q294" s="200"/>
      <c r="R294" s="200"/>
      <c r="S294" s="200"/>
      <c r="T294" s="200"/>
      <c r="U294" s="200"/>
      <c r="V294" s="200"/>
      <c r="W294" s="200" t="s">
        <v>1005</v>
      </c>
      <c r="X294" s="200"/>
      <c r="Y294" s="200"/>
      <c r="Z294" s="200"/>
      <c r="AA294" s="200"/>
      <c r="AB294" s="200"/>
      <c r="AC294" s="200"/>
      <c r="AD294" s="200"/>
      <c r="AE294" s="200"/>
      <c r="AF294" s="200"/>
      <c r="AG294" s="200"/>
      <c r="AH294" s="200"/>
      <c r="AI294" s="200"/>
      <c r="AJ294" s="200"/>
    </row>
    <row r="295" spans="1:36" ht="15.75" hidden="1" customHeight="1" x14ac:dyDescent="0.25">
      <c r="A295" s="200"/>
      <c r="B295" s="200"/>
      <c r="C295" s="201"/>
      <c r="D295" s="200"/>
      <c r="E295" s="201"/>
      <c r="F295" s="200"/>
      <c r="G295" s="201"/>
      <c r="H295" s="200"/>
      <c r="I295" s="201"/>
      <c r="J295" s="200"/>
      <c r="K295" s="201"/>
      <c r="L295" s="200"/>
      <c r="M295" s="201"/>
      <c r="N295" s="200"/>
      <c r="O295" s="201"/>
      <c r="P295" s="200"/>
      <c r="Q295" s="200"/>
      <c r="R295" s="200"/>
      <c r="S295" s="200"/>
      <c r="T295" s="200"/>
      <c r="U295" s="200"/>
      <c r="V295" s="200"/>
      <c r="W295" s="200" t="s">
        <v>1006</v>
      </c>
      <c r="X295" s="200"/>
      <c r="Y295" s="200"/>
      <c r="Z295" s="200"/>
      <c r="AA295" s="200"/>
      <c r="AB295" s="200"/>
      <c r="AC295" s="200"/>
      <c r="AD295" s="200"/>
      <c r="AE295" s="200"/>
      <c r="AF295" s="200"/>
      <c r="AG295" s="200"/>
      <c r="AH295" s="200"/>
      <c r="AI295" s="200"/>
      <c r="AJ295" s="200"/>
    </row>
    <row r="296" spans="1:36" ht="15.75" hidden="1" customHeight="1" x14ac:dyDescent="0.25">
      <c r="A296" s="200"/>
      <c r="B296" s="200"/>
      <c r="C296" s="201"/>
      <c r="D296" s="200"/>
      <c r="E296" s="201"/>
      <c r="F296" s="200"/>
      <c r="G296" s="201"/>
      <c r="H296" s="200"/>
      <c r="I296" s="201"/>
      <c r="J296" s="200"/>
      <c r="K296" s="201"/>
      <c r="L296" s="200"/>
      <c r="M296" s="201"/>
      <c r="N296" s="200"/>
      <c r="O296" s="201"/>
      <c r="P296" s="200"/>
      <c r="Q296" s="200"/>
      <c r="R296" s="200"/>
      <c r="S296" s="200"/>
      <c r="T296" s="200"/>
      <c r="U296" s="200"/>
      <c r="V296" s="200"/>
      <c r="W296" s="200" t="s">
        <v>1007</v>
      </c>
      <c r="X296" s="200"/>
      <c r="Y296" s="200"/>
      <c r="Z296" s="200"/>
      <c r="AA296" s="200"/>
      <c r="AB296" s="200"/>
      <c r="AC296" s="200"/>
      <c r="AD296" s="200"/>
      <c r="AE296" s="200"/>
      <c r="AF296" s="200"/>
      <c r="AG296" s="200"/>
      <c r="AH296" s="200"/>
      <c r="AI296" s="200"/>
      <c r="AJ296" s="200"/>
    </row>
    <row r="297" spans="1:36" ht="15.75" hidden="1" customHeight="1" x14ac:dyDescent="0.25">
      <c r="A297" s="200"/>
      <c r="B297" s="200"/>
      <c r="C297" s="201"/>
      <c r="D297" s="200"/>
      <c r="E297" s="201"/>
      <c r="F297" s="200"/>
      <c r="G297" s="201"/>
      <c r="H297" s="200"/>
      <c r="I297" s="201"/>
      <c r="J297" s="200"/>
      <c r="K297" s="201"/>
      <c r="L297" s="200"/>
      <c r="M297" s="201"/>
      <c r="N297" s="200"/>
      <c r="O297" s="201"/>
      <c r="P297" s="200"/>
      <c r="Q297" s="200"/>
      <c r="R297" s="200"/>
      <c r="S297" s="200"/>
      <c r="T297" s="200"/>
      <c r="U297" s="200"/>
      <c r="V297" s="200"/>
      <c r="W297" s="200" t="s">
        <v>1008</v>
      </c>
      <c r="X297" s="200"/>
      <c r="Y297" s="200"/>
      <c r="Z297" s="200"/>
      <c r="AA297" s="200"/>
      <c r="AB297" s="200"/>
      <c r="AC297" s="200"/>
      <c r="AD297" s="200"/>
      <c r="AE297" s="200"/>
      <c r="AF297" s="200"/>
      <c r="AG297" s="200"/>
      <c r="AH297" s="200"/>
      <c r="AI297" s="200"/>
      <c r="AJ297" s="200"/>
    </row>
    <row r="298" spans="1:36" ht="15.75" hidden="1" customHeight="1" x14ac:dyDescent="0.25">
      <c r="A298" s="200"/>
      <c r="B298" s="200"/>
      <c r="C298" s="201"/>
      <c r="D298" s="200"/>
      <c r="E298" s="201"/>
      <c r="F298" s="200"/>
      <c r="G298" s="201"/>
      <c r="H298" s="200"/>
      <c r="I298" s="201"/>
      <c r="J298" s="200"/>
      <c r="K298" s="201"/>
      <c r="L298" s="200"/>
      <c r="M298" s="201"/>
      <c r="N298" s="200"/>
      <c r="O298" s="201"/>
      <c r="P298" s="200"/>
      <c r="Q298" s="200"/>
      <c r="R298" s="200"/>
      <c r="S298" s="200"/>
      <c r="T298" s="200"/>
      <c r="U298" s="200"/>
      <c r="V298" s="200"/>
      <c r="W298" s="200" t="s">
        <v>1009</v>
      </c>
      <c r="X298" s="200"/>
      <c r="Y298" s="200"/>
      <c r="Z298" s="200"/>
      <c r="AA298" s="200"/>
      <c r="AB298" s="200"/>
      <c r="AC298" s="200"/>
      <c r="AD298" s="200"/>
      <c r="AE298" s="200"/>
      <c r="AF298" s="200"/>
      <c r="AG298" s="200"/>
      <c r="AH298" s="200"/>
      <c r="AI298" s="200"/>
      <c r="AJ298" s="200"/>
    </row>
    <row r="299" spans="1:36" ht="15.75" hidden="1" customHeight="1" x14ac:dyDescent="0.25">
      <c r="A299" s="200"/>
      <c r="B299" s="200"/>
      <c r="C299" s="201"/>
      <c r="D299" s="200"/>
      <c r="E299" s="201"/>
      <c r="F299" s="200"/>
      <c r="G299" s="201"/>
      <c r="H299" s="200"/>
      <c r="I299" s="201"/>
      <c r="J299" s="200"/>
      <c r="K299" s="201"/>
      <c r="L299" s="200"/>
      <c r="M299" s="201"/>
      <c r="N299" s="200"/>
      <c r="O299" s="201"/>
      <c r="P299" s="200"/>
      <c r="Q299" s="200"/>
      <c r="R299" s="200"/>
      <c r="S299" s="200"/>
      <c r="T299" s="200"/>
      <c r="U299" s="200"/>
      <c r="V299" s="200"/>
      <c r="W299" s="200" t="s">
        <v>1010</v>
      </c>
      <c r="X299" s="200"/>
      <c r="Y299" s="200"/>
      <c r="Z299" s="200"/>
      <c r="AA299" s="200"/>
      <c r="AB299" s="200"/>
      <c r="AC299" s="200"/>
      <c r="AD299" s="200"/>
      <c r="AE299" s="200"/>
      <c r="AF299" s="200"/>
      <c r="AG299" s="200"/>
      <c r="AH299" s="200"/>
      <c r="AI299" s="200"/>
      <c r="AJ299" s="200"/>
    </row>
    <row r="300" spans="1:36" ht="15.75" hidden="1" customHeight="1" x14ac:dyDescent="0.25">
      <c r="A300" s="200"/>
      <c r="B300" s="200"/>
      <c r="C300" s="201"/>
      <c r="D300" s="200"/>
      <c r="E300" s="201"/>
      <c r="F300" s="200"/>
      <c r="G300" s="201"/>
      <c r="H300" s="200"/>
      <c r="I300" s="201"/>
      <c r="J300" s="200"/>
      <c r="K300" s="201"/>
      <c r="L300" s="200"/>
      <c r="M300" s="201"/>
      <c r="N300" s="200"/>
      <c r="O300" s="201"/>
      <c r="P300" s="200"/>
      <c r="Q300" s="200"/>
      <c r="R300" s="200"/>
      <c r="S300" s="200"/>
      <c r="T300" s="200"/>
      <c r="U300" s="200"/>
      <c r="V300" s="200"/>
      <c r="W300" s="200" t="s">
        <v>1011</v>
      </c>
      <c r="X300" s="200"/>
      <c r="Y300" s="200"/>
      <c r="Z300" s="200"/>
      <c r="AA300" s="200"/>
      <c r="AB300" s="200"/>
      <c r="AC300" s="200"/>
      <c r="AD300" s="200"/>
      <c r="AE300" s="200"/>
      <c r="AF300" s="200"/>
      <c r="AG300" s="200"/>
      <c r="AH300" s="200"/>
      <c r="AI300" s="200"/>
      <c r="AJ300" s="200"/>
    </row>
    <row r="301" spans="1:36" ht="15.75" hidden="1" customHeight="1" x14ac:dyDescent="0.25">
      <c r="A301" s="200"/>
      <c r="B301" s="200"/>
      <c r="C301" s="201"/>
      <c r="D301" s="200"/>
      <c r="E301" s="201"/>
      <c r="F301" s="200"/>
      <c r="G301" s="201"/>
      <c r="H301" s="200"/>
      <c r="I301" s="201"/>
      <c r="J301" s="200"/>
      <c r="K301" s="201"/>
      <c r="L301" s="200"/>
      <c r="M301" s="201"/>
      <c r="N301" s="200"/>
      <c r="O301" s="201"/>
      <c r="P301" s="200"/>
      <c r="Q301" s="200"/>
      <c r="R301" s="200"/>
      <c r="S301" s="200"/>
      <c r="T301" s="200"/>
      <c r="U301" s="200"/>
      <c r="V301" s="200"/>
      <c r="W301" s="200" t="s">
        <v>1012</v>
      </c>
      <c r="X301" s="200"/>
      <c r="Y301" s="200"/>
      <c r="Z301" s="200"/>
      <c r="AA301" s="200"/>
      <c r="AB301" s="200"/>
      <c r="AC301" s="200"/>
      <c r="AD301" s="200"/>
      <c r="AE301" s="200"/>
      <c r="AF301" s="200"/>
      <c r="AG301" s="200"/>
      <c r="AH301" s="200"/>
      <c r="AI301" s="200"/>
      <c r="AJ301" s="200"/>
    </row>
    <row r="302" spans="1:36" ht="15.75" hidden="1" customHeight="1" x14ac:dyDescent="0.25">
      <c r="A302" s="200"/>
      <c r="B302" s="200"/>
      <c r="C302" s="201"/>
      <c r="D302" s="200"/>
      <c r="E302" s="201"/>
      <c r="F302" s="200"/>
      <c r="G302" s="201"/>
      <c r="H302" s="200"/>
      <c r="I302" s="201"/>
      <c r="J302" s="200"/>
      <c r="K302" s="201"/>
      <c r="L302" s="200"/>
      <c r="M302" s="201"/>
      <c r="N302" s="200"/>
      <c r="O302" s="201"/>
      <c r="P302" s="200"/>
      <c r="Q302" s="200"/>
      <c r="R302" s="200"/>
      <c r="S302" s="200"/>
      <c r="T302" s="200"/>
      <c r="U302" s="200"/>
      <c r="V302" s="200"/>
      <c r="W302" s="200" t="s">
        <v>1013</v>
      </c>
      <c r="X302" s="200"/>
      <c r="Y302" s="200"/>
      <c r="Z302" s="200"/>
      <c r="AA302" s="200"/>
      <c r="AB302" s="200"/>
      <c r="AC302" s="200"/>
      <c r="AD302" s="200"/>
      <c r="AE302" s="200"/>
      <c r="AF302" s="200"/>
      <c r="AG302" s="200"/>
      <c r="AH302" s="200"/>
      <c r="AI302" s="200"/>
      <c r="AJ302" s="200"/>
    </row>
    <row r="303" spans="1:36" ht="15.75" hidden="1" customHeight="1" x14ac:dyDescent="0.25">
      <c r="A303" s="200"/>
      <c r="B303" s="200"/>
      <c r="C303" s="201"/>
      <c r="D303" s="200"/>
      <c r="E303" s="201"/>
      <c r="F303" s="200"/>
      <c r="G303" s="201"/>
      <c r="H303" s="200"/>
      <c r="I303" s="201"/>
      <c r="J303" s="200"/>
      <c r="K303" s="201"/>
      <c r="L303" s="200"/>
      <c r="M303" s="201"/>
      <c r="N303" s="200"/>
      <c r="O303" s="201"/>
      <c r="P303" s="200"/>
      <c r="Q303" s="200"/>
      <c r="R303" s="200"/>
      <c r="S303" s="200"/>
      <c r="T303" s="200"/>
      <c r="U303" s="200"/>
      <c r="V303" s="200"/>
      <c r="W303" s="200" t="s">
        <v>1014</v>
      </c>
      <c r="X303" s="200"/>
      <c r="Y303" s="200"/>
      <c r="Z303" s="200"/>
      <c r="AA303" s="200"/>
      <c r="AB303" s="200"/>
      <c r="AC303" s="200"/>
      <c r="AD303" s="200"/>
      <c r="AE303" s="200"/>
      <c r="AF303" s="200"/>
      <c r="AG303" s="200"/>
      <c r="AH303" s="200"/>
      <c r="AI303" s="200"/>
      <c r="AJ303" s="200"/>
    </row>
    <row r="304" spans="1:36" ht="15.75" hidden="1" customHeight="1" x14ac:dyDescent="0.25">
      <c r="A304" s="200"/>
      <c r="B304" s="200"/>
      <c r="C304" s="201"/>
      <c r="D304" s="200"/>
      <c r="E304" s="201"/>
      <c r="F304" s="200"/>
      <c r="G304" s="201"/>
      <c r="H304" s="200"/>
      <c r="I304" s="201"/>
      <c r="J304" s="200"/>
      <c r="K304" s="201"/>
      <c r="L304" s="200"/>
      <c r="M304" s="201"/>
      <c r="N304" s="200"/>
      <c r="O304" s="201"/>
      <c r="P304" s="200"/>
      <c r="Q304" s="200"/>
      <c r="R304" s="200"/>
      <c r="S304" s="200"/>
      <c r="T304" s="200"/>
      <c r="U304" s="200"/>
      <c r="V304" s="200"/>
      <c r="W304" s="200" t="s">
        <v>1015</v>
      </c>
      <c r="X304" s="200"/>
      <c r="Y304" s="200"/>
      <c r="Z304" s="200"/>
      <c r="AA304" s="200"/>
      <c r="AB304" s="200"/>
      <c r="AC304" s="200"/>
      <c r="AD304" s="200"/>
      <c r="AE304" s="200"/>
      <c r="AF304" s="200"/>
      <c r="AG304" s="200"/>
      <c r="AH304" s="200"/>
      <c r="AI304" s="200"/>
      <c r="AJ304" s="200"/>
    </row>
    <row r="305" spans="1:36" ht="15.75" hidden="1" customHeight="1" x14ac:dyDescent="0.25">
      <c r="A305" s="200"/>
      <c r="B305" s="200"/>
      <c r="C305" s="201"/>
      <c r="D305" s="200"/>
      <c r="E305" s="201"/>
      <c r="F305" s="200"/>
      <c r="G305" s="201"/>
      <c r="H305" s="200"/>
      <c r="I305" s="201"/>
      <c r="J305" s="200"/>
      <c r="K305" s="201"/>
      <c r="L305" s="200"/>
      <c r="M305" s="201"/>
      <c r="N305" s="200"/>
      <c r="O305" s="201"/>
      <c r="P305" s="200"/>
      <c r="Q305" s="200"/>
      <c r="R305" s="200"/>
      <c r="S305" s="200"/>
      <c r="T305" s="200"/>
      <c r="U305" s="200"/>
      <c r="V305" s="200"/>
      <c r="W305" s="200" t="s">
        <v>1016</v>
      </c>
      <c r="X305" s="200"/>
      <c r="Y305" s="200"/>
      <c r="Z305" s="200"/>
      <c r="AA305" s="200"/>
      <c r="AB305" s="200"/>
      <c r="AC305" s="200"/>
      <c r="AD305" s="200"/>
      <c r="AE305" s="200"/>
      <c r="AF305" s="200"/>
      <c r="AG305" s="200"/>
      <c r="AH305" s="200"/>
      <c r="AI305" s="200"/>
      <c r="AJ305" s="200"/>
    </row>
    <row r="306" spans="1:36" ht="15.75" hidden="1" customHeight="1" x14ac:dyDescent="0.25">
      <c r="A306" s="200"/>
      <c r="B306" s="200"/>
      <c r="C306" s="201"/>
      <c r="D306" s="200"/>
      <c r="E306" s="201"/>
      <c r="F306" s="200"/>
      <c r="G306" s="201"/>
      <c r="H306" s="200"/>
      <c r="I306" s="201"/>
      <c r="J306" s="200"/>
      <c r="K306" s="201"/>
      <c r="L306" s="200"/>
      <c r="M306" s="201"/>
      <c r="N306" s="200"/>
      <c r="O306" s="201"/>
      <c r="P306" s="200"/>
      <c r="Q306" s="200"/>
      <c r="R306" s="200"/>
      <c r="S306" s="200"/>
      <c r="T306" s="200"/>
      <c r="U306" s="200"/>
      <c r="V306" s="200"/>
      <c r="W306" s="200" t="s">
        <v>1017</v>
      </c>
      <c r="X306" s="200"/>
      <c r="Y306" s="200"/>
      <c r="Z306" s="200"/>
      <c r="AA306" s="200"/>
      <c r="AB306" s="200"/>
      <c r="AC306" s="200"/>
      <c r="AD306" s="200"/>
      <c r="AE306" s="200"/>
      <c r="AF306" s="200"/>
      <c r="AG306" s="200"/>
      <c r="AH306" s="200"/>
      <c r="AI306" s="200"/>
      <c r="AJ306" s="200"/>
    </row>
    <row r="307" spans="1:36" ht="15.75" hidden="1" customHeight="1" x14ac:dyDescent="0.25">
      <c r="A307" s="200"/>
      <c r="B307" s="200"/>
      <c r="C307" s="201"/>
      <c r="D307" s="200"/>
      <c r="E307" s="201"/>
      <c r="F307" s="200"/>
      <c r="G307" s="201"/>
      <c r="H307" s="200"/>
      <c r="I307" s="201"/>
      <c r="J307" s="200"/>
      <c r="K307" s="201"/>
      <c r="L307" s="200"/>
      <c r="M307" s="201"/>
      <c r="N307" s="200"/>
      <c r="O307" s="201"/>
      <c r="P307" s="200"/>
      <c r="Q307" s="200"/>
      <c r="R307" s="200"/>
      <c r="S307" s="200"/>
      <c r="T307" s="200"/>
      <c r="U307" s="200"/>
      <c r="V307" s="200"/>
      <c r="W307" s="200" t="s">
        <v>1018</v>
      </c>
      <c r="X307" s="200"/>
      <c r="Y307" s="200"/>
      <c r="Z307" s="200"/>
      <c r="AA307" s="200"/>
      <c r="AB307" s="200"/>
      <c r="AC307" s="200"/>
      <c r="AD307" s="200"/>
      <c r="AE307" s="200"/>
      <c r="AF307" s="200"/>
      <c r="AG307" s="200"/>
      <c r="AH307" s="200"/>
      <c r="AI307" s="200"/>
      <c r="AJ307" s="200"/>
    </row>
    <row r="308" spans="1:36" ht="15.75" hidden="1" customHeight="1" x14ac:dyDescent="0.25">
      <c r="A308" s="200"/>
      <c r="B308" s="200"/>
      <c r="C308" s="201"/>
      <c r="D308" s="200"/>
      <c r="E308" s="201"/>
      <c r="F308" s="200"/>
      <c r="G308" s="201"/>
      <c r="H308" s="200"/>
      <c r="I308" s="201"/>
      <c r="J308" s="200"/>
      <c r="K308" s="201"/>
      <c r="L308" s="200"/>
      <c r="M308" s="201"/>
      <c r="N308" s="200"/>
      <c r="O308" s="201"/>
      <c r="P308" s="200"/>
      <c r="Q308" s="200"/>
      <c r="R308" s="200"/>
      <c r="S308" s="200"/>
      <c r="T308" s="200"/>
      <c r="U308" s="200"/>
      <c r="V308" s="200"/>
      <c r="W308" s="200" t="s">
        <v>1019</v>
      </c>
      <c r="X308" s="200"/>
      <c r="Y308" s="200"/>
      <c r="Z308" s="200"/>
      <c r="AA308" s="200"/>
      <c r="AB308" s="200"/>
      <c r="AC308" s="200"/>
      <c r="AD308" s="200"/>
      <c r="AE308" s="200"/>
      <c r="AF308" s="200"/>
      <c r="AG308" s="200"/>
      <c r="AH308" s="200"/>
      <c r="AI308" s="200"/>
      <c r="AJ308" s="200"/>
    </row>
    <row r="309" spans="1:36" ht="15.75" hidden="1" customHeight="1" x14ac:dyDescent="0.25">
      <c r="A309" s="200"/>
      <c r="B309" s="200"/>
      <c r="C309" s="201"/>
      <c r="D309" s="200"/>
      <c r="E309" s="201"/>
      <c r="F309" s="200"/>
      <c r="G309" s="201"/>
      <c r="H309" s="200"/>
      <c r="I309" s="201"/>
      <c r="J309" s="200"/>
      <c r="K309" s="201"/>
      <c r="L309" s="200"/>
      <c r="M309" s="201"/>
      <c r="N309" s="200"/>
      <c r="O309" s="201"/>
      <c r="P309" s="200"/>
      <c r="Q309" s="200"/>
      <c r="R309" s="200"/>
      <c r="S309" s="200"/>
      <c r="T309" s="200"/>
      <c r="U309" s="200"/>
      <c r="V309" s="200"/>
      <c r="W309" s="200" t="s">
        <v>1020</v>
      </c>
      <c r="X309" s="200"/>
      <c r="Y309" s="200"/>
      <c r="Z309" s="200"/>
      <c r="AA309" s="200"/>
      <c r="AB309" s="200"/>
      <c r="AC309" s="200"/>
      <c r="AD309" s="200"/>
      <c r="AE309" s="200"/>
      <c r="AF309" s="200"/>
      <c r="AG309" s="200"/>
      <c r="AH309" s="200"/>
      <c r="AI309" s="200"/>
      <c r="AJ309" s="200"/>
    </row>
    <row r="310" spans="1:36" ht="15.75" hidden="1" customHeight="1" x14ac:dyDescent="0.25">
      <c r="A310" s="200"/>
      <c r="B310" s="200"/>
      <c r="C310" s="201"/>
      <c r="D310" s="200"/>
      <c r="E310" s="201"/>
      <c r="F310" s="200"/>
      <c r="G310" s="201"/>
      <c r="H310" s="200"/>
      <c r="I310" s="201"/>
      <c r="J310" s="200"/>
      <c r="K310" s="201"/>
      <c r="L310" s="200"/>
      <c r="M310" s="201"/>
      <c r="N310" s="200"/>
      <c r="O310" s="201"/>
      <c r="P310" s="200"/>
      <c r="Q310" s="200"/>
      <c r="R310" s="200"/>
      <c r="S310" s="200"/>
      <c r="T310" s="200"/>
      <c r="U310" s="200"/>
      <c r="V310" s="200"/>
      <c r="W310" s="200" t="s">
        <v>1021</v>
      </c>
      <c r="X310" s="200"/>
      <c r="Y310" s="200"/>
      <c r="Z310" s="200"/>
      <c r="AA310" s="200"/>
      <c r="AB310" s="200"/>
      <c r="AC310" s="200"/>
      <c r="AD310" s="200"/>
      <c r="AE310" s="200"/>
      <c r="AF310" s="200"/>
      <c r="AG310" s="200"/>
      <c r="AH310" s="200"/>
      <c r="AI310" s="200"/>
      <c r="AJ310" s="200"/>
    </row>
    <row r="311" spans="1:36" ht="15.75" hidden="1" customHeight="1" x14ac:dyDescent="0.25">
      <c r="A311" s="200"/>
      <c r="B311" s="200"/>
      <c r="C311" s="201"/>
      <c r="D311" s="200"/>
      <c r="E311" s="201"/>
      <c r="F311" s="200"/>
      <c r="G311" s="201"/>
      <c r="H311" s="200"/>
      <c r="I311" s="201"/>
      <c r="J311" s="200"/>
      <c r="K311" s="201"/>
      <c r="L311" s="200"/>
      <c r="M311" s="201"/>
      <c r="N311" s="200"/>
      <c r="O311" s="201"/>
      <c r="P311" s="200"/>
      <c r="Q311" s="200"/>
      <c r="R311" s="200"/>
      <c r="S311" s="200"/>
      <c r="T311" s="200"/>
      <c r="U311" s="200"/>
      <c r="V311" s="200"/>
      <c r="W311" s="200" t="s">
        <v>1022</v>
      </c>
      <c r="X311" s="200"/>
      <c r="Y311" s="200"/>
      <c r="Z311" s="200"/>
      <c r="AA311" s="200"/>
      <c r="AB311" s="200"/>
      <c r="AC311" s="200"/>
      <c r="AD311" s="200"/>
      <c r="AE311" s="200"/>
      <c r="AF311" s="200"/>
      <c r="AG311" s="200"/>
      <c r="AH311" s="200"/>
      <c r="AI311" s="200"/>
      <c r="AJ311" s="200"/>
    </row>
    <row r="312" spans="1:36" ht="15.75" hidden="1" customHeight="1" x14ac:dyDescent="0.25">
      <c r="A312" s="200"/>
      <c r="B312" s="200"/>
      <c r="C312" s="201"/>
      <c r="D312" s="200"/>
      <c r="E312" s="201"/>
      <c r="F312" s="200"/>
      <c r="G312" s="201"/>
      <c r="H312" s="200"/>
      <c r="I312" s="201"/>
      <c r="J312" s="200"/>
      <c r="K312" s="201"/>
      <c r="L312" s="200"/>
      <c r="M312" s="201"/>
      <c r="N312" s="200"/>
      <c r="O312" s="201"/>
      <c r="P312" s="200"/>
      <c r="Q312" s="200"/>
      <c r="R312" s="200"/>
      <c r="S312" s="200"/>
      <c r="T312" s="200"/>
      <c r="U312" s="200"/>
      <c r="V312" s="200"/>
      <c r="W312" s="200" t="s">
        <v>1023</v>
      </c>
      <c r="X312" s="200"/>
      <c r="Y312" s="200"/>
      <c r="Z312" s="200"/>
      <c r="AA312" s="200"/>
      <c r="AB312" s="200"/>
      <c r="AC312" s="200"/>
      <c r="AD312" s="200"/>
      <c r="AE312" s="200"/>
      <c r="AF312" s="200"/>
      <c r="AG312" s="200"/>
      <c r="AH312" s="200"/>
      <c r="AI312" s="200"/>
      <c r="AJ312" s="200"/>
    </row>
    <row r="313" spans="1:36" ht="15.75" hidden="1" customHeight="1" x14ac:dyDescent="0.25">
      <c r="A313" s="200"/>
      <c r="B313" s="200"/>
      <c r="C313" s="201"/>
      <c r="D313" s="200"/>
      <c r="E313" s="201"/>
      <c r="F313" s="200"/>
      <c r="G313" s="201"/>
      <c r="H313" s="200"/>
      <c r="I313" s="201"/>
      <c r="J313" s="200"/>
      <c r="K313" s="201"/>
      <c r="L313" s="200"/>
      <c r="M313" s="201"/>
      <c r="N313" s="200"/>
      <c r="O313" s="201"/>
      <c r="P313" s="200"/>
      <c r="Q313" s="200"/>
      <c r="R313" s="200"/>
      <c r="S313" s="200"/>
      <c r="T313" s="200"/>
      <c r="U313" s="200"/>
      <c r="V313" s="200"/>
      <c r="W313" s="200" t="s">
        <v>1024</v>
      </c>
      <c r="X313" s="200"/>
      <c r="Y313" s="200"/>
      <c r="Z313" s="200"/>
      <c r="AA313" s="200"/>
      <c r="AB313" s="200"/>
      <c r="AC313" s="200"/>
      <c r="AD313" s="200"/>
      <c r="AE313" s="200"/>
      <c r="AF313" s="200"/>
      <c r="AG313" s="200"/>
      <c r="AH313" s="200"/>
      <c r="AI313" s="200"/>
      <c r="AJ313" s="200"/>
    </row>
    <row r="314" spans="1:36" ht="15.75" hidden="1" customHeight="1" x14ac:dyDescent="0.25">
      <c r="A314" s="200"/>
      <c r="B314" s="200"/>
      <c r="C314" s="201"/>
      <c r="D314" s="200"/>
      <c r="E314" s="201"/>
      <c r="F314" s="200"/>
      <c r="G314" s="201"/>
      <c r="H314" s="200"/>
      <c r="I314" s="201"/>
      <c r="J314" s="200"/>
      <c r="K314" s="201"/>
      <c r="L314" s="200"/>
      <c r="M314" s="201"/>
      <c r="N314" s="200"/>
      <c r="O314" s="201"/>
      <c r="P314" s="200"/>
      <c r="Q314" s="200"/>
      <c r="R314" s="200"/>
      <c r="S314" s="200"/>
      <c r="T314" s="200"/>
      <c r="U314" s="200"/>
      <c r="V314" s="200"/>
      <c r="W314" s="200" t="s">
        <v>1025</v>
      </c>
      <c r="X314" s="200"/>
      <c r="Y314" s="200"/>
      <c r="Z314" s="200"/>
      <c r="AA314" s="200"/>
      <c r="AB314" s="200"/>
      <c r="AC314" s="200"/>
      <c r="AD314" s="200"/>
      <c r="AE314" s="200"/>
      <c r="AF314" s="200"/>
      <c r="AG314" s="200"/>
      <c r="AH314" s="200"/>
      <c r="AI314" s="200"/>
      <c r="AJ314" s="200"/>
    </row>
    <row r="315" spans="1:36" ht="15.75" hidden="1" customHeight="1" x14ac:dyDescent="0.25">
      <c r="A315" s="200"/>
      <c r="B315" s="200"/>
      <c r="C315" s="201"/>
      <c r="D315" s="200"/>
      <c r="E315" s="201"/>
      <c r="F315" s="200"/>
      <c r="G315" s="201"/>
      <c r="H315" s="200"/>
      <c r="I315" s="201"/>
      <c r="J315" s="200"/>
      <c r="K315" s="201"/>
      <c r="L315" s="200"/>
      <c r="M315" s="201"/>
      <c r="N315" s="200"/>
      <c r="O315" s="201"/>
      <c r="P315" s="200"/>
      <c r="Q315" s="200"/>
      <c r="R315" s="200"/>
      <c r="S315" s="200"/>
      <c r="T315" s="200"/>
      <c r="U315" s="200"/>
      <c r="V315" s="200"/>
      <c r="W315" s="200" t="s">
        <v>1026</v>
      </c>
      <c r="X315" s="200"/>
      <c r="Y315" s="200"/>
      <c r="Z315" s="200"/>
      <c r="AA315" s="200"/>
      <c r="AB315" s="200"/>
      <c r="AC315" s="200"/>
      <c r="AD315" s="200"/>
      <c r="AE315" s="200"/>
      <c r="AF315" s="200"/>
      <c r="AG315" s="200"/>
      <c r="AH315" s="200"/>
      <c r="AI315" s="200"/>
      <c r="AJ315" s="200"/>
    </row>
    <row r="316" spans="1:36" ht="15.75" hidden="1" customHeight="1" x14ac:dyDescent="0.25">
      <c r="A316" s="200"/>
      <c r="B316" s="200"/>
      <c r="C316" s="201"/>
      <c r="D316" s="200"/>
      <c r="E316" s="201"/>
      <c r="F316" s="200"/>
      <c r="G316" s="201"/>
      <c r="H316" s="200"/>
      <c r="I316" s="201"/>
      <c r="J316" s="200"/>
      <c r="K316" s="201"/>
      <c r="L316" s="200"/>
      <c r="M316" s="201"/>
      <c r="N316" s="200"/>
      <c r="O316" s="201"/>
      <c r="P316" s="200"/>
      <c r="Q316" s="200"/>
      <c r="R316" s="200"/>
      <c r="S316" s="200"/>
      <c r="T316" s="200"/>
      <c r="U316" s="200"/>
      <c r="V316" s="200"/>
      <c r="W316" s="200" t="s">
        <v>1027</v>
      </c>
      <c r="X316" s="200"/>
      <c r="Y316" s="200"/>
      <c r="Z316" s="200"/>
      <c r="AA316" s="200"/>
      <c r="AB316" s="200"/>
      <c r="AC316" s="200"/>
      <c r="AD316" s="200"/>
      <c r="AE316" s="200"/>
      <c r="AF316" s="200"/>
      <c r="AG316" s="200"/>
      <c r="AH316" s="200"/>
      <c r="AI316" s="200"/>
      <c r="AJ316" s="200"/>
    </row>
    <row r="317" spans="1:36" ht="15.75" hidden="1" customHeight="1" x14ac:dyDescent="0.25">
      <c r="A317" s="200"/>
      <c r="B317" s="200"/>
      <c r="C317" s="201"/>
      <c r="D317" s="200"/>
      <c r="E317" s="201"/>
      <c r="F317" s="200"/>
      <c r="G317" s="201"/>
      <c r="H317" s="200"/>
      <c r="I317" s="201"/>
      <c r="J317" s="200"/>
      <c r="K317" s="201"/>
      <c r="L317" s="200"/>
      <c r="M317" s="201"/>
      <c r="N317" s="200"/>
      <c r="O317" s="201"/>
      <c r="P317" s="200"/>
      <c r="Q317" s="200"/>
      <c r="R317" s="200"/>
      <c r="S317" s="200"/>
      <c r="T317" s="200"/>
      <c r="U317" s="200"/>
      <c r="V317" s="200"/>
      <c r="W317" s="200" t="s">
        <v>1028</v>
      </c>
      <c r="X317" s="200"/>
      <c r="Y317" s="200"/>
      <c r="Z317" s="200"/>
      <c r="AA317" s="200"/>
      <c r="AB317" s="200"/>
      <c r="AC317" s="200"/>
      <c r="AD317" s="200"/>
      <c r="AE317" s="200"/>
      <c r="AF317" s="200"/>
      <c r="AG317" s="200"/>
      <c r="AH317" s="200"/>
      <c r="AI317" s="200"/>
      <c r="AJ317" s="200"/>
    </row>
    <row r="318" spans="1:36" ht="15.75" hidden="1" customHeight="1" x14ac:dyDescent="0.25">
      <c r="A318" s="200"/>
      <c r="B318" s="200"/>
      <c r="C318" s="201"/>
      <c r="D318" s="200"/>
      <c r="E318" s="201"/>
      <c r="F318" s="200"/>
      <c r="G318" s="201"/>
      <c r="H318" s="200"/>
      <c r="I318" s="201"/>
      <c r="J318" s="200"/>
      <c r="K318" s="201"/>
      <c r="L318" s="200"/>
      <c r="M318" s="201"/>
      <c r="N318" s="200"/>
      <c r="O318" s="201"/>
      <c r="P318" s="200"/>
      <c r="Q318" s="200"/>
      <c r="R318" s="200"/>
      <c r="S318" s="200"/>
      <c r="T318" s="200"/>
      <c r="U318" s="200"/>
      <c r="V318" s="200"/>
      <c r="W318" s="200" t="s">
        <v>1029</v>
      </c>
      <c r="X318" s="200"/>
      <c r="Y318" s="200"/>
      <c r="Z318" s="200"/>
      <c r="AA318" s="200"/>
      <c r="AB318" s="200"/>
      <c r="AC318" s="200"/>
      <c r="AD318" s="200"/>
      <c r="AE318" s="200"/>
      <c r="AF318" s="200"/>
      <c r="AG318" s="200"/>
      <c r="AH318" s="200"/>
      <c r="AI318" s="200"/>
      <c r="AJ318" s="200"/>
    </row>
    <row r="319" spans="1:36" ht="15.75" hidden="1" customHeight="1" x14ac:dyDescent="0.25">
      <c r="A319" s="200"/>
      <c r="B319" s="200"/>
      <c r="C319" s="201"/>
      <c r="D319" s="200"/>
      <c r="E319" s="201"/>
      <c r="F319" s="200"/>
      <c r="G319" s="201"/>
      <c r="H319" s="200"/>
      <c r="I319" s="201"/>
      <c r="J319" s="200"/>
      <c r="K319" s="201"/>
      <c r="L319" s="200"/>
      <c r="M319" s="201"/>
      <c r="N319" s="200"/>
      <c r="O319" s="201"/>
      <c r="P319" s="200"/>
      <c r="Q319" s="200"/>
      <c r="R319" s="200"/>
      <c r="S319" s="200"/>
      <c r="T319" s="200"/>
      <c r="U319" s="200"/>
      <c r="V319" s="200"/>
      <c r="W319" s="200" t="s">
        <v>1030</v>
      </c>
      <c r="X319" s="200"/>
      <c r="Y319" s="200"/>
      <c r="Z319" s="200"/>
      <c r="AA319" s="200"/>
      <c r="AB319" s="200"/>
      <c r="AC319" s="200"/>
      <c r="AD319" s="200"/>
      <c r="AE319" s="200"/>
      <c r="AF319" s="200"/>
      <c r="AG319" s="200"/>
      <c r="AH319" s="200"/>
      <c r="AI319" s="200"/>
      <c r="AJ319" s="200"/>
    </row>
    <row r="320" spans="1:36" ht="15.75" hidden="1" customHeight="1" x14ac:dyDescent="0.25">
      <c r="A320" s="200"/>
      <c r="B320" s="200"/>
      <c r="C320" s="201"/>
      <c r="D320" s="200"/>
      <c r="E320" s="201"/>
      <c r="F320" s="200"/>
      <c r="G320" s="201"/>
      <c r="H320" s="200"/>
      <c r="I320" s="201"/>
      <c r="J320" s="200"/>
      <c r="K320" s="201"/>
      <c r="L320" s="200"/>
      <c r="M320" s="201"/>
      <c r="N320" s="200"/>
      <c r="O320" s="201"/>
      <c r="P320" s="200"/>
      <c r="Q320" s="200"/>
      <c r="R320" s="200"/>
      <c r="S320" s="200"/>
      <c r="T320" s="200"/>
      <c r="U320" s="200"/>
      <c r="V320" s="200"/>
      <c r="W320" s="200" t="s">
        <v>1031</v>
      </c>
      <c r="X320" s="200"/>
      <c r="Y320" s="200"/>
      <c r="Z320" s="200"/>
      <c r="AA320" s="200"/>
      <c r="AB320" s="200"/>
      <c r="AC320" s="200"/>
      <c r="AD320" s="200"/>
      <c r="AE320" s="200"/>
      <c r="AF320" s="200"/>
      <c r="AG320" s="200"/>
      <c r="AH320" s="200"/>
      <c r="AI320" s="200"/>
      <c r="AJ320" s="200"/>
    </row>
    <row r="321" spans="1:36" ht="15.75" hidden="1" customHeight="1" x14ac:dyDescent="0.25">
      <c r="A321" s="200"/>
      <c r="B321" s="200"/>
      <c r="C321" s="201"/>
      <c r="D321" s="200"/>
      <c r="E321" s="201"/>
      <c r="F321" s="200"/>
      <c r="G321" s="201"/>
      <c r="H321" s="200"/>
      <c r="I321" s="201"/>
      <c r="J321" s="200"/>
      <c r="K321" s="201"/>
      <c r="L321" s="200"/>
      <c r="M321" s="201"/>
      <c r="N321" s="200"/>
      <c r="O321" s="201"/>
      <c r="P321" s="200"/>
      <c r="Q321" s="200"/>
      <c r="R321" s="200"/>
      <c r="S321" s="200"/>
      <c r="T321" s="200"/>
      <c r="U321" s="200"/>
      <c r="V321" s="200"/>
      <c r="W321" s="200" t="s">
        <v>1032</v>
      </c>
      <c r="X321" s="200"/>
      <c r="Y321" s="200"/>
      <c r="Z321" s="200"/>
      <c r="AA321" s="200"/>
      <c r="AB321" s="200"/>
      <c r="AC321" s="200"/>
      <c r="AD321" s="200"/>
      <c r="AE321" s="200"/>
      <c r="AF321" s="200"/>
      <c r="AG321" s="200"/>
      <c r="AH321" s="200"/>
      <c r="AI321" s="200"/>
      <c r="AJ321" s="200"/>
    </row>
    <row r="322" spans="1:36" ht="15.75" hidden="1" customHeight="1" x14ac:dyDescent="0.25">
      <c r="A322" s="200"/>
      <c r="B322" s="200"/>
      <c r="C322" s="201"/>
      <c r="D322" s="200"/>
      <c r="E322" s="201"/>
      <c r="F322" s="200"/>
      <c r="G322" s="201"/>
      <c r="H322" s="200"/>
      <c r="I322" s="201"/>
      <c r="J322" s="200"/>
      <c r="K322" s="201"/>
      <c r="L322" s="200"/>
      <c r="M322" s="201"/>
      <c r="N322" s="200"/>
      <c r="O322" s="201"/>
      <c r="P322" s="200"/>
      <c r="Q322" s="200"/>
      <c r="R322" s="200"/>
      <c r="S322" s="200"/>
      <c r="T322" s="200"/>
      <c r="U322" s="200"/>
      <c r="V322" s="200"/>
      <c r="W322" s="200" t="s">
        <v>1033</v>
      </c>
      <c r="X322" s="200"/>
      <c r="Y322" s="200"/>
      <c r="Z322" s="200"/>
      <c r="AA322" s="200"/>
      <c r="AB322" s="200"/>
      <c r="AC322" s="200"/>
      <c r="AD322" s="200"/>
      <c r="AE322" s="200"/>
      <c r="AF322" s="200"/>
      <c r="AG322" s="200"/>
      <c r="AH322" s="200"/>
      <c r="AI322" s="200"/>
      <c r="AJ322" s="200"/>
    </row>
    <row r="323" spans="1:36" ht="15.75" hidden="1" customHeight="1" x14ac:dyDescent="0.25">
      <c r="A323" s="200"/>
      <c r="B323" s="200"/>
      <c r="C323" s="201"/>
      <c r="D323" s="200"/>
      <c r="E323" s="201"/>
      <c r="F323" s="200"/>
      <c r="G323" s="201"/>
      <c r="H323" s="200"/>
      <c r="I323" s="201"/>
      <c r="J323" s="200"/>
      <c r="K323" s="201"/>
      <c r="L323" s="200"/>
      <c r="M323" s="201"/>
      <c r="N323" s="200"/>
      <c r="O323" s="201"/>
      <c r="P323" s="200"/>
      <c r="Q323" s="200"/>
      <c r="R323" s="200"/>
      <c r="S323" s="200"/>
      <c r="T323" s="200"/>
      <c r="U323" s="200"/>
      <c r="V323" s="200"/>
      <c r="W323" s="200" t="s">
        <v>1034</v>
      </c>
      <c r="X323" s="200"/>
      <c r="Y323" s="200"/>
      <c r="Z323" s="200"/>
      <c r="AA323" s="200"/>
      <c r="AB323" s="200"/>
      <c r="AC323" s="200"/>
      <c r="AD323" s="200"/>
      <c r="AE323" s="200"/>
      <c r="AF323" s="200"/>
      <c r="AG323" s="200"/>
      <c r="AH323" s="200"/>
      <c r="AI323" s="200"/>
      <c r="AJ323" s="200"/>
    </row>
    <row r="324" spans="1:36" ht="15.75" hidden="1" customHeight="1" x14ac:dyDescent="0.25">
      <c r="A324" s="200"/>
      <c r="B324" s="200"/>
      <c r="C324" s="201"/>
      <c r="D324" s="200"/>
      <c r="E324" s="201"/>
      <c r="F324" s="200"/>
      <c r="G324" s="201"/>
      <c r="H324" s="200"/>
      <c r="I324" s="201"/>
      <c r="J324" s="200"/>
      <c r="K324" s="201"/>
      <c r="L324" s="200"/>
      <c r="M324" s="201"/>
      <c r="N324" s="200"/>
      <c r="O324" s="201"/>
      <c r="P324" s="200"/>
      <c r="Q324" s="200"/>
      <c r="R324" s="200"/>
      <c r="S324" s="200"/>
      <c r="T324" s="200"/>
      <c r="U324" s="200"/>
      <c r="V324" s="200"/>
      <c r="W324" s="200" t="s">
        <v>1035</v>
      </c>
      <c r="X324" s="200"/>
      <c r="Y324" s="200"/>
      <c r="Z324" s="200"/>
      <c r="AA324" s="200"/>
      <c r="AB324" s="200"/>
      <c r="AC324" s="200"/>
      <c r="AD324" s="200"/>
      <c r="AE324" s="200"/>
      <c r="AF324" s="200"/>
      <c r="AG324" s="200"/>
      <c r="AH324" s="200"/>
      <c r="AI324" s="200"/>
      <c r="AJ324" s="200"/>
    </row>
    <row r="325" spans="1:36" ht="15.75" hidden="1" customHeight="1" x14ac:dyDescent="0.25">
      <c r="A325" s="200"/>
      <c r="B325" s="200"/>
      <c r="C325" s="201"/>
      <c r="D325" s="200"/>
      <c r="E325" s="201"/>
      <c r="F325" s="200"/>
      <c r="G325" s="201"/>
      <c r="H325" s="200"/>
      <c r="I325" s="201"/>
      <c r="J325" s="200"/>
      <c r="K325" s="201"/>
      <c r="L325" s="200"/>
      <c r="M325" s="201"/>
      <c r="N325" s="200"/>
      <c r="O325" s="201"/>
      <c r="P325" s="200"/>
      <c r="Q325" s="200"/>
      <c r="R325" s="200"/>
      <c r="S325" s="200"/>
      <c r="T325" s="200"/>
      <c r="U325" s="200"/>
      <c r="V325" s="200"/>
      <c r="W325" s="200" t="s">
        <v>1036</v>
      </c>
      <c r="X325" s="200"/>
      <c r="Y325" s="200"/>
      <c r="Z325" s="200"/>
      <c r="AA325" s="200"/>
      <c r="AB325" s="200"/>
      <c r="AC325" s="200"/>
      <c r="AD325" s="200"/>
      <c r="AE325" s="200"/>
      <c r="AF325" s="200"/>
      <c r="AG325" s="200"/>
      <c r="AH325" s="200"/>
      <c r="AI325" s="200"/>
      <c r="AJ325" s="200"/>
    </row>
    <row r="326" spans="1:36" ht="15.75" hidden="1" customHeight="1" x14ac:dyDescent="0.25">
      <c r="A326" s="200"/>
      <c r="B326" s="200"/>
      <c r="C326" s="201"/>
      <c r="D326" s="200"/>
      <c r="E326" s="201"/>
      <c r="F326" s="200"/>
      <c r="G326" s="201"/>
      <c r="H326" s="200"/>
      <c r="I326" s="201"/>
      <c r="J326" s="200"/>
      <c r="K326" s="201"/>
      <c r="L326" s="200"/>
      <c r="M326" s="201"/>
      <c r="N326" s="200"/>
      <c r="O326" s="201"/>
      <c r="P326" s="200"/>
      <c r="Q326" s="200"/>
      <c r="R326" s="200"/>
      <c r="S326" s="200"/>
      <c r="T326" s="200"/>
      <c r="U326" s="200"/>
      <c r="V326" s="200"/>
      <c r="W326" s="200" t="s">
        <v>1037</v>
      </c>
      <c r="X326" s="200"/>
      <c r="Y326" s="200"/>
      <c r="Z326" s="200"/>
      <c r="AA326" s="200"/>
      <c r="AB326" s="200"/>
      <c r="AC326" s="200"/>
      <c r="AD326" s="200"/>
      <c r="AE326" s="200"/>
      <c r="AF326" s="200"/>
      <c r="AG326" s="200"/>
      <c r="AH326" s="200"/>
      <c r="AI326" s="200"/>
      <c r="AJ326" s="200"/>
    </row>
    <row r="327" spans="1:36" ht="15.75" hidden="1" customHeight="1" x14ac:dyDescent="0.25">
      <c r="A327" s="200"/>
      <c r="B327" s="200"/>
      <c r="C327" s="201"/>
      <c r="D327" s="200"/>
      <c r="E327" s="201"/>
      <c r="F327" s="200"/>
      <c r="G327" s="201"/>
      <c r="H327" s="200"/>
      <c r="I327" s="201"/>
      <c r="J327" s="200"/>
      <c r="K327" s="201"/>
      <c r="L327" s="200"/>
      <c r="M327" s="201"/>
      <c r="N327" s="200"/>
      <c r="O327" s="201"/>
      <c r="P327" s="200"/>
      <c r="Q327" s="200"/>
      <c r="R327" s="200"/>
      <c r="S327" s="200"/>
      <c r="T327" s="200"/>
      <c r="U327" s="200"/>
      <c r="V327" s="200"/>
      <c r="W327" s="200" t="s">
        <v>1038</v>
      </c>
      <c r="X327" s="200"/>
      <c r="Y327" s="200"/>
      <c r="Z327" s="200"/>
      <c r="AA327" s="200"/>
      <c r="AB327" s="200"/>
      <c r="AC327" s="200"/>
      <c r="AD327" s="200"/>
      <c r="AE327" s="200"/>
      <c r="AF327" s="200"/>
      <c r="AG327" s="200"/>
      <c r="AH327" s="200"/>
      <c r="AI327" s="200"/>
      <c r="AJ327" s="200"/>
    </row>
    <row r="328" spans="1:36" ht="15.75" hidden="1" customHeight="1" x14ac:dyDescent="0.25">
      <c r="A328" s="200"/>
      <c r="B328" s="200"/>
      <c r="C328" s="201"/>
      <c r="D328" s="200"/>
      <c r="E328" s="201"/>
      <c r="F328" s="200"/>
      <c r="G328" s="201"/>
      <c r="H328" s="200"/>
      <c r="I328" s="201"/>
      <c r="J328" s="200"/>
      <c r="K328" s="201"/>
      <c r="L328" s="200"/>
      <c r="M328" s="201"/>
      <c r="N328" s="200"/>
      <c r="O328" s="201"/>
      <c r="P328" s="200"/>
      <c r="Q328" s="200"/>
      <c r="R328" s="200"/>
      <c r="S328" s="200"/>
      <c r="T328" s="200"/>
      <c r="U328" s="200"/>
      <c r="V328" s="200"/>
      <c r="W328" s="200" t="s">
        <v>1039</v>
      </c>
      <c r="X328" s="200"/>
      <c r="Y328" s="200"/>
      <c r="Z328" s="200"/>
      <c r="AA328" s="200"/>
      <c r="AB328" s="200"/>
      <c r="AC328" s="200"/>
      <c r="AD328" s="200"/>
      <c r="AE328" s="200"/>
      <c r="AF328" s="200"/>
      <c r="AG328" s="200"/>
      <c r="AH328" s="200"/>
      <c r="AI328" s="200"/>
      <c r="AJ328" s="200"/>
    </row>
    <row r="329" spans="1:36" ht="15.75" hidden="1" customHeight="1" x14ac:dyDescent="0.25">
      <c r="A329" s="200"/>
      <c r="B329" s="200"/>
      <c r="C329" s="201"/>
      <c r="D329" s="200"/>
      <c r="E329" s="201"/>
      <c r="F329" s="200"/>
      <c r="G329" s="201"/>
      <c r="H329" s="200"/>
      <c r="I329" s="201"/>
      <c r="J329" s="200"/>
      <c r="K329" s="201"/>
      <c r="L329" s="200"/>
      <c r="M329" s="201"/>
      <c r="N329" s="200"/>
      <c r="O329" s="201"/>
      <c r="P329" s="200"/>
      <c r="Q329" s="200"/>
      <c r="R329" s="200"/>
      <c r="S329" s="200"/>
      <c r="T329" s="200"/>
      <c r="U329" s="200"/>
      <c r="V329" s="200"/>
      <c r="W329" s="200" t="s">
        <v>1040</v>
      </c>
      <c r="X329" s="200"/>
      <c r="Y329" s="200"/>
      <c r="Z329" s="200"/>
      <c r="AA329" s="200"/>
      <c r="AB329" s="200"/>
      <c r="AC329" s="200"/>
      <c r="AD329" s="200"/>
      <c r="AE329" s="200"/>
      <c r="AF329" s="200"/>
      <c r="AG329" s="200"/>
      <c r="AH329" s="200"/>
      <c r="AI329" s="200"/>
      <c r="AJ329" s="200"/>
    </row>
    <row r="330" spans="1:36" ht="15.75" hidden="1" customHeight="1" x14ac:dyDescent="0.25">
      <c r="A330" s="200"/>
      <c r="B330" s="200"/>
      <c r="C330" s="201"/>
      <c r="D330" s="200"/>
      <c r="E330" s="201"/>
      <c r="F330" s="200"/>
      <c r="G330" s="201"/>
      <c r="H330" s="200"/>
      <c r="I330" s="201"/>
      <c r="J330" s="200"/>
      <c r="K330" s="201"/>
      <c r="L330" s="200"/>
      <c r="M330" s="201"/>
      <c r="N330" s="200"/>
      <c r="O330" s="201"/>
      <c r="P330" s="200"/>
      <c r="Q330" s="200"/>
      <c r="R330" s="200"/>
      <c r="S330" s="200"/>
      <c r="T330" s="200"/>
      <c r="U330" s="200"/>
      <c r="V330" s="200"/>
      <c r="W330" s="200" t="s">
        <v>1041</v>
      </c>
      <c r="X330" s="200"/>
      <c r="Y330" s="200"/>
      <c r="Z330" s="200"/>
      <c r="AA330" s="200"/>
      <c r="AB330" s="200"/>
      <c r="AC330" s="200"/>
      <c r="AD330" s="200"/>
      <c r="AE330" s="200"/>
      <c r="AF330" s="200"/>
      <c r="AG330" s="200"/>
      <c r="AH330" s="200"/>
      <c r="AI330" s="200"/>
      <c r="AJ330" s="200"/>
    </row>
    <row r="331" spans="1:36" ht="15.75" hidden="1" customHeight="1" x14ac:dyDescent="0.25">
      <c r="A331" s="200"/>
      <c r="B331" s="200"/>
      <c r="C331" s="201"/>
      <c r="D331" s="200"/>
      <c r="E331" s="201"/>
      <c r="F331" s="200"/>
      <c r="G331" s="201"/>
      <c r="H331" s="200"/>
      <c r="I331" s="201"/>
      <c r="J331" s="200"/>
      <c r="K331" s="201"/>
      <c r="L331" s="200"/>
      <c r="M331" s="201"/>
      <c r="N331" s="200"/>
      <c r="O331" s="201"/>
      <c r="P331" s="200"/>
      <c r="Q331" s="200"/>
      <c r="R331" s="200"/>
      <c r="S331" s="200"/>
      <c r="T331" s="200"/>
      <c r="U331" s="200"/>
      <c r="V331" s="200"/>
      <c r="W331" s="200" t="s">
        <v>1042</v>
      </c>
      <c r="X331" s="200"/>
      <c r="Y331" s="200"/>
      <c r="Z331" s="200"/>
      <c r="AA331" s="200"/>
      <c r="AB331" s="200"/>
      <c r="AC331" s="200"/>
      <c r="AD331" s="200"/>
      <c r="AE331" s="200"/>
      <c r="AF331" s="200"/>
      <c r="AG331" s="200"/>
      <c r="AH331" s="200"/>
      <c r="AI331" s="200"/>
      <c r="AJ331" s="200"/>
    </row>
    <row r="332" spans="1:36" ht="15.75" hidden="1" customHeight="1" x14ac:dyDescent="0.25">
      <c r="A332" s="200"/>
      <c r="B332" s="200"/>
      <c r="C332" s="201"/>
      <c r="D332" s="200"/>
      <c r="E332" s="201"/>
      <c r="F332" s="200"/>
      <c r="G332" s="201"/>
      <c r="H332" s="200"/>
      <c r="I332" s="201"/>
      <c r="J332" s="200"/>
      <c r="K332" s="201"/>
      <c r="L332" s="200"/>
      <c r="M332" s="201"/>
      <c r="N332" s="200"/>
      <c r="O332" s="201"/>
      <c r="P332" s="200"/>
      <c r="Q332" s="200"/>
      <c r="R332" s="200"/>
      <c r="S332" s="200"/>
      <c r="T332" s="200"/>
      <c r="U332" s="200"/>
      <c r="V332" s="200"/>
      <c r="W332" s="200" t="s">
        <v>1043</v>
      </c>
      <c r="X332" s="200"/>
      <c r="Y332" s="200"/>
      <c r="Z332" s="200"/>
      <c r="AA332" s="200"/>
      <c r="AB332" s="200"/>
      <c r="AC332" s="200"/>
      <c r="AD332" s="200"/>
      <c r="AE332" s="200"/>
      <c r="AF332" s="200"/>
      <c r="AG332" s="200"/>
      <c r="AH332" s="200"/>
      <c r="AI332" s="200"/>
      <c r="AJ332" s="200"/>
    </row>
    <row r="333" spans="1:36" ht="15.75" hidden="1" customHeight="1" x14ac:dyDescent="0.25">
      <c r="A333" s="200"/>
      <c r="B333" s="200"/>
      <c r="C333" s="201"/>
      <c r="D333" s="200"/>
      <c r="E333" s="201"/>
      <c r="F333" s="200"/>
      <c r="G333" s="201"/>
      <c r="H333" s="200"/>
      <c r="I333" s="201"/>
      <c r="J333" s="200"/>
      <c r="K333" s="201"/>
      <c r="L333" s="200"/>
      <c r="M333" s="201"/>
      <c r="N333" s="200"/>
      <c r="O333" s="201"/>
      <c r="P333" s="200"/>
      <c r="Q333" s="200"/>
      <c r="R333" s="200"/>
      <c r="S333" s="200"/>
      <c r="T333" s="200"/>
      <c r="U333" s="200"/>
      <c r="V333" s="200"/>
      <c r="W333" s="200" t="s">
        <v>1044</v>
      </c>
      <c r="X333" s="200"/>
      <c r="Y333" s="200"/>
      <c r="Z333" s="200"/>
      <c r="AA333" s="200"/>
      <c r="AB333" s="200"/>
      <c r="AC333" s="200"/>
      <c r="AD333" s="200"/>
      <c r="AE333" s="200"/>
      <c r="AF333" s="200"/>
      <c r="AG333" s="200"/>
      <c r="AH333" s="200"/>
      <c r="AI333" s="200"/>
      <c r="AJ333" s="200"/>
    </row>
    <row r="334" spans="1:36" ht="15.75" hidden="1" customHeight="1" x14ac:dyDescent="0.25">
      <c r="A334" s="200"/>
      <c r="B334" s="200"/>
      <c r="C334" s="201"/>
      <c r="D334" s="200"/>
      <c r="E334" s="201"/>
      <c r="F334" s="200"/>
      <c r="G334" s="201"/>
      <c r="H334" s="200"/>
      <c r="I334" s="201"/>
      <c r="J334" s="200"/>
      <c r="K334" s="201"/>
      <c r="L334" s="200"/>
      <c r="M334" s="201"/>
      <c r="N334" s="200"/>
      <c r="O334" s="201"/>
      <c r="P334" s="200"/>
      <c r="Q334" s="200"/>
      <c r="R334" s="200"/>
      <c r="S334" s="200"/>
      <c r="T334" s="200"/>
      <c r="U334" s="200"/>
      <c r="V334" s="200"/>
      <c r="W334" s="200" t="s">
        <v>1045</v>
      </c>
      <c r="X334" s="200"/>
      <c r="Y334" s="200"/>
      <c r="Z334" s="200"/>
      <c r="AA334" s="200"/>
      <c r="AB334" s="200"/>
      <c r="AC334" s="200"/>
      <c r="AD334" s="200"/>
      <c r="AE334" s="200"/>
      <c r="AF334" s="200"/>
      <c r="AG334" s="200"/>
      <c r="AH334" s="200"/>
      <c r="AI334" s="200"/>
      <c r="AJ334" s="200"/>
    </row>
    <row r="335" spans="1:36" ht="15.75" hidden="1" customHeight="1" x14ac:dyDescent="0.25">
      <c r="A335" s="200"/>
      <c r="B335" s="200"/>
      <c r="C335" s="201"/>
      <c r="D335" s="200"/>
      <c r="E335" s="201"/>
      <c r="F335" s="200"/>
      <c r="G335" s="201"/>
      <c r="H335" s="200"/>
      <c r="I335" s="201"/>
      <c r="J335" s="200"/>
      <c r="K335" s="201"/>
      <c r="L335" s="200"/>
      <c r="M335" s="201"/>
      <c r="N335" s="200"/>
      <c r="O335" s="201"/>
      <c r="P335" s="200"/>
      <c r="Q335" s="200"/>
      <c r="R335" s="200"/>
      <c r="S335" s="200"/>
      <c r="T335" s="200"/>
      <c r="U335" s="200"/>
      <c r="V335" s="200"/>
      <c r="W335" s="200" t="s">
        <v>1046</v>
      </c>
      <c r="X335" s="200"/>
      <c r="Y335" s="200"/>
      <c r="Z335" s="200"/>
      <c r="AA335" s="200"/>
      <c r="AB335" s="200"/>
      <c r="AC335" s="200"/>
      <c r="AD335" s="200"/>
      <c r="AE335" s="200"/>
      <c r="AF335" s="200"/>
      <c r="AG335" s="200"/>
      <c r="AH335" s="200"/>
      <c r="AI335" s="200"/>
      <c r="AJ335" s="200"/>
    </row>
    <row r="336" spans="1:36" ht="15.75" hidden="1" customHeight="1" x14ac:dyDescent="0.25">
      <c r="A336" s="200"/>
      <c r="B336" s="200"/>
      <c r="C336" s="201"/>
      <c r="D336" s="200"/>
      <c r="E336" s="201"/>
      <c r="F336" s="200"/>
      <c r="G336" s="201"/>
      <c r="H336" s="200"/>
      <c r="I336" s="201"/>
      <c r="J336" s="200"/>
      <c r="K336" s="201"/>
      <c r="L336" s="200"/>
      <c r="M336" s="201"/>
      <c r="N336" s="200"/>
      <c r="O336" s="201"/>
      <c r="P336" s="200"/>
      <c r="Q336" s="200"/>
      <c r="R336" s="200"/>
      <c r="S336" s="200"/>
      <c r="T336" s="200"/>
      <c r="U336" s="200"/>
      <c r="V336" s="200"/>
      <c r="W336" s="200" t="s">
        <v>1047</v>
      </c>
      <c r="X336" s="200"/>
      <c r="Y336" s="200"/>
      <c r="Z336" s="200"/>
      <c r="AA336" s="200"/>
      <c r="AB336" s="200"/>
      <c r="AC336" s="200"/>
      <c r="AD336" s="200"/>
      <c r="AE336" s="200"/>
      <c r="AF336" s="200"/>
      <c r="AG336" s="200"/>
      <c r="AH336" s="200"/>
      <c r="AI336" s="200"/>
      <c r="AJ336" s="200"/>
    </row>
    <row r="337" spans="1:36" ht="15.75" hidden="1" customHeight="1" x14ac:dyDescent="0.25">
      <c r="A337" s="200"/>
      <c r="B337" s="200"/>
      <c r="C337" s="201"/>
      <c r="D337" s="200"/>
      <c r="E337" s="201"/>
      <c r="F337" s="200"/>
      <c r="G337" s="201"/>
      <c r="H337" s="200"/>
      <c r="I337" s="201"/>
      <c r="J337" s="200"/>
      <c r="K337" s="201"/>
      <c r="L337" s="200"/>
      <c r="M337" s="201"/>
      <c r="N337" s="200"/>
      <c r="O337" s="201"/>
      <c r="P337" s="200"/>
      <c r="Q337" s="200"/>
      <c r="R337" s="200"/>
      <c r="S337" s="200"/>
      <c r="T337" s="200"/>
      <c r="U337" s="200"/>
      <c r="V337" s="200"/>
      <c r="W337" s="200" t="s">
        <v>1048</v>
      </c>
      <c r="X337" s="200"/>
      <c r="Y337" s="200"/>
      <c r="Z337" s="200"/>
      <c r="AA337" s="200"/>
      <c r="AB337" s="200"/>
      <c r="AC337" s="200"/>
      <c r="AD337" s="200"/>
      <c r="AE337" s="200"/>
      <c r="AF337" s="200"/>
      <c r="AG337" s="200"/>
      <c r="AH337" s="200"/>
      <c r="AI337" s="200"/>
      <c r="AJ337" s="200"/>
    </row>
    <row r="338" spans="1:36" ht="15.75" hidden="1" customHeight="1" x14ac:dyDescent="0.25">
      <c r="A338" s="200"/>
      <c r="B338" s="200"/>
      <c r="C338" s="201"/>
      <c r="D338" s="200"/>
      <c r="E338" s="201"/>
      <c r="F338" s="200"/>
      <c r="G338" s="201"/>
      <c r="H338" s="200"/>
      <c r="I338" s="201"/>
      <c r="J338" s="200"/>
      <c r="K338" s="201"/>
      <c r="L338" s="200"/>
      <c r="M338" s="201"/>
      <c r="N338" s="200"/>
      <c r="O338" s="201"/>
      <c r="P338" s="200"/>
      <c r="Q338" s="200"/>
      <c r="R338" s="200"/>
      <c r="S338" s="200"/>
      <c r="T338" s="200"/>
      <c r="U338" s="200"/>
      <c r="V338" s="200"/>
      <c r="W338" s="200" t="s">
        <v>1048</v>
      </c>
      <c r="X338" s="200"/>
      <c r="Y338" s="200"/>
      <c r="Z338" s="200"/>
      <c r="AA338" s="200"/>
      <c r="AB338" s="200"/>
      <c r="AC338" s="200"/>
      <c r="AD338" s="200"/>
      <c r="AE338" s="200"/>
      <c r="AF338" s="200"/>
      <c r="AG338" s="200"/>
      <c r="AH338" s="200"/>
      <c r="AI338" s="200"/>
      <c r="AJ338" s="200"/>
    </row>
    <row r="339" spans="1:36" ht="15.75" hidden="1" customHeight="1" x14ac:dyDescent="0.25">
      <c r="A339" s="200"/>
      <c r="B339" s="200"/>
      <c r="C339" s="201"/>
      <c r="D339" s="200"/>
      <c r="E339" s="201"/>
      <c r="F339" s="200"/>
      <c r="G339" s="201"/>
      <c r="H339" s="200"/>
      <c r="I339" s="201"/>
      <c r="J339" s="200"/>
      <c r="K339" s="201"/>
      <c r="L339" s="200"/>
      <c r="M339" s="201"/>
      <c r="N339" s="200"/>
      <c r="O339" s="201"/>
      <c r="P339" s="200"/>
      <c r="Q339" s="200"/>
      <c r="R339" s="200"/>
      <c r="S339" s="200"/>
      <c r="T339" s="200"/>
      <c r="U339" s="200"/>
      <c r="V339" s="200"/>
      <c r="W339" s="200" t="s">
        <v>1049</v>
      </c>
      <c r="X339" s="200"/>
      <c r="Y339" s="200"/>
      <c r="Z339" s="200"/>
      <c r="AA339" s="200"/>
      <c r="AB339" s="200"/>
      <c r="AC339" s="200"/>
      <c r="AD339" s="200"/>
      <c r="AE339" s="200"/>
      <c r="AF339" s="200"/>
      <c r="AG339" s="200"/>
      <c r="AH339" s="200"/>
      <c r="AI339" s="200"/>
      <c r="AJ339" s="200"/>
    </row>
    <row r="340" spans="1:36" ht="15.75" hidden="1" customHeight="1" x14ac:dyDescent="0.25">
      <c r="A340" s="200"/>
      <c r="B340" s="200"/>
      <c r="C340" s="201"/>
      <c r="D340" s="200"/>
      <c r="E340" s="201"/>
      <c r="F340" s="200"/>
      <c r="G340" s="201"/>
      <c r="H340" s="200"/>
      <c r="I340" s="201"/>
      <c r="J340" s="200"/>
      <c r="K340" s="201"/>
      <c r="L340" s="200"/>
      <c r="M340" s="201"/>
      <c r="N340" s="200"/>
      <c r="O340" s="201"/>
      <c r="P340" s="200"/>
      <c r="Q340" s="200"/>
      <c r="R340" s="200"/>
      <c r="S340" s="200"/>
      <c r="T340" s="200"/>
      <c r="U340" s="200"/>
      <c r="V340" s="200"/>
      <c r="W340" s="200" t="s">
        <v>1050</v>
      </c>
      <c r="X340" s="200"/>
      <c r="Y340" s="200"/>
      <c r="Z340" s="200"/>
      <c r="AA340" s="200"/>
      <c r="AB340" s="200"/>
      <c r="AC340" s="200"/>
      <c r="AD340" s="200"/>
      <c r="AE340" s="200"/>
      <c r="AF340" s="200"/>
      <c r="AG340" s="200"/>
      <c r="AH340" s="200"/>
      <c r="AI340" s="200"/>
      <c r="AJ340" s="200"/>
    </row>
    <row r="341" spans="1:36" ht="15.75" hidden="1" customHeight="1" x14ac:dyDescent="0.25">
      <c r="A341" s="200"/>
      <c r="B341" s="200"/>
      <c r="C341" s="201"/>
      <c r="D341" s="200"/>
      <c r="E341" s="201"/>
      <c r="F341" s="200"/>
      <c r="G341" s="201"/>
      <c r="H341" s="200"/>
      <c r="I341" s="201"/>
      <c r="J341" s="200"/>
      <c r="K341" s="201"/>
      <c r="L341" s="200"/>
      <c r="M341" s="201"/>
      <c r="N341" s="200"/>
      <c r="O341" s="201"/>
      <c r="P341" s="200"/>
      <c r="Q341" s="200"/>
      <c r="R341" s="200"/>
      <c r="S341" s="200"/>
      <c r="T341" s="200"/>
      <c r="U341" s="200"/>
      <c r="V341" s="200"/>
      <c r="W341" s="200" t="s">
        <v>1051</v>
      </c>
      <c r="X341" s="200"/>
      <c r="Y341" s="200"/>
      <c r="Z341" s="200"/>
      <c r="AA341" s="200"/>
      <c r="AB341" s="200"/>
      <c r="AC341" s="200"/>
      <c r="AD341" s="200"/>
      <c r="AE341" s="200"/>
      <c r="AF341" s="200"/>
      <c r="AG341" s="200"/>
      <c r="AH341" s="200"/>
      <c r="AI341" s="200"/>
      <c r="AJ341" s="200"/>
    </row>
    <row r="342" spans="1:36" ht="15.75" hidden="1" customHeight="1" x14ac:dyDescent="0.25">
      <c r="A342" s="200"/>
      <c r="B342" s="200"/>
      <c r="C342" s="201"/>
      <c r="D342" s="200"/>
      <c r="E342" s="201"/>
      <c r="F342" s="200"/>
      <c r="G342" s="201"/>
      <c r="H342" s="200"/>
      <c r="I342" s="201"/>
      <c r="J342" s="200"/>
      <c r="K342" s="201"/>
      <c r="L342" s="200"/>
      <c r="M342" s="201"/>
      <c r="N342" s="200"/>
      <c r="O342" s="201"/>
      <c r="P342" s="200"/>
      <c r="Q342" s="200"/>
      <c r="R342" s="200"/>
      <c r="S342" s="200"/>
      <c r="T342" s="200"/>
      <c r="U342" s="200"/>
      <c r="V342" s="200"/>
      <c r="W342" s="200" t="s">
        <v>1052</v>
      </c>
      <c r="X342" s="200"/>
      <c r="Y342" s="200"/>
      <c r="Z342" s="200"/>
      <c r="AA342" s="200"/>
      <c r="AB342" s="200"/>
      <c r="AC342" s="200"/>
      <c r="AD342" s="200"/>
      <c r="AE342" s="200"/>
      <c r="AF342" s="200"/>
      <c r="AG342" s="200"/>
      <c r="AH342" s="200"/>
      <c r="AI342" s="200"/>
      <c r="AJ342" s="200"/>
    </row>
    <row r="343" spans="1:36" ht="15.75" hidden="1" customHeight="1" x14ac:dyDescent="0.25">
      <c r="A343" s="200"/>
      <c r="B343" s="200"/>
      <c r="C343" s="201"/>
      <c r="D343" s="200"/>
      <c r="E343" s="201"/>
      <c r="F343" s="200"/>
      <c r="G343" s="201"/>
      <c r="H343" s="200"/>
      <c r="I343" s="201"/>
      <c r="J343" s="200"/>
      <c r="K343" s="201"/>
      <c r="L343" s="200"/>
      <c r="M343" s="201"/>
      <c r="N343" s="200"/>
      <c r="O343" s="201"/>
      <c r="P343" s="200"/>
      <c r="Q343" s="200"/>
      <c r="R343" s="200"/>
      <c r="S343" s="200"/>
      <c r="T343" s="200"/>
      <c r="U343" s="200"/>
      <c r="V343" s="200"/>
      <c r="W343" s="200" t="s">
        <v>1053</v>
      </c>
      <c r="X343" s="200"/>
      <c r="Y343" s="200"/>
      <c r="Z343" s="200"/>
      <c r="AA343" s="200"/>
      <c r="AB343" s="200"/>
      <c r="AC343" s="200"/>
      <c r="AD343" s="200"/>
      <c r="AE343" s="200"/>
      <c r="AF343" s="200"/>
      <c r="AG343" s="200"/>
      <c r="AH343" s="200"/>
      <c r="AI343" s="200"/>
      <c r="AJ343" s="200"/>
    </row>
    <row r="344" spans="1:36" ht="15.75" hidden="1" customHeight="1" x14ac:dyDescent="0.25">
      <c r="A344" s="200"/>
      <c r="B344" s="200"/>
      <c r="C344" s="201"/>
      <c r="D344" s="200"/>
      <c r="E344" s="201"/>
      <c r="F344" s="200"/>
      <c r="G344" s="201"/>
      <c r="H344" s="200"/>
      <c r="I344" s="201"/>
      <c r="J344" s="200"/>
      <c r="K344" s="201"/>
      <c r="L344" s="200"/>
      <c r="M344" s="201"/>
      <c r="N344" s="200"/>
      <c r="O344" s="201"/>
      <c r="P344" s="200"/>
      <c r="Q344" s="200"/>
      <c r="R344" s="200"/>
      <c r="S344" s="200"/>
      <c r="T344" s="200"/>
      <c r="U344" s="200"/>
      <c r="V344" s="200"/>
      <c r="W344" s="200" t="s">
        <v>1054</v>
      </c>
      <c r="X344" s="200"/>
      <c r="Y344" s="200"/>
      <c r="Z344" s="200"/>
      <c r="AA344" s="200"/>
      <c r="AB344" s="200"/>
      <c r="AC344" s="200"/>
      <c r="AD344" s="200"/>
      <c r="AE344" s="200"/>
      <c r="AF344" s="200"/>
      <c r="AG344" s="200"/>
      <c r="AH344" s="200"/>
      <c r="AI344" s="200"/>
      <c r="AJ344" s="200"/>
    </row>
    <row r="345" spans="1:36" ht="15.75" hidden="1" customHeight="1" x14ac:dyDescent="0.25">
      <c r="A345" s="200"/>
      <c r="B345" s="200"/>
      <c r="C345" s="201"/>
      <c r="D345" s="200"/>
      <c r="E345" s="201"/>
      <c r="F345" s="200"/>
      <c r="G345" s="201"/>
      <c r="H345" s="200"/>
      <c r="I345" s="201"/>
      <c r="J345" s="200"/>
      <c r="K345" s="201"/>
      <c r="L345" s="200"/>
      <c r="M345" s="201"/>
      <c r="N345" s="200"/>
      <c r="O345" s="201"/>
      <c r="P345" s="200"/>
      <c r="Q345" s="200"/>
      <c r="R345" s="200"/>
      <c r="S345" s="200"/>
      <c r="T345" s="200"/>
      <c r="U345" s="200"/>
      <c r="V345" s="200"/>
      <c r="W345" s="200" t="s">
        <v>1055</v>
      </c>
      <c r="X345" s="200"/>
      <c r="Y345" s="200"/>
      <c r="Z345" s="200"/>
      <c r="AA345" s="200"/>
      <c r="AB345" s="200"/>
      <c r="AC345" s="200"/>
      <c r="AD345" s="200"/>
      <c r="AE345" s="200"/>
      <c r="AF345" s="200"/>
      <c r="AG345" s="200"/>
      <c r="AH345" s="200"/>
      <c r="AI345" s="200"/>
      <c r="AJ345" s="200"/>
    </row>
    <row r="346" spans="1:36" ht="15.75" hidden="1" customHeight="1" x14ac:dyDescent="0.25">
      <c r="A346" s="200"/>
      <c r="B346" s="200"/>
      <c r="C346" s="201"/>
      <c r="D346" s="200"/>
      <c r="E346" s="201"/>
      <c r="F346" s="200"/>
      <c r="G346" s="201"/>
      <c r="H346" s="200"/>
      <c r="I346" s="201"/>
      <c r="J346" s="200"/>
      <c r="K346" s="201"/>
      <c r="L346" s="200"/>
      <c r="M346" s="201"/>
      <c r="N346" s="200"/>
      <c r="O346" s="201"/>
      <c r="P346" s="200"/>
      <c r="Q346" s="200"/>
      <c r="R346" s="200"/>
      <c r="S346" s="200"/>
      <c r="T346" s="200"/>
      <c r="U346" s="200"/>
      <c r="V346" s="200"/>
      <c r="W346" s="200" t="s">
        <v>1056</v>
      </c>
      <c r="X346" s="200"/>
      <c r="Y346" s="200"/>
      <c r="Z346" s="200"/>
      <c r="AA346" s="200"/>
      <c r="AB346" s="200"/>
      <c r="AC346" s="200"/>
      <c r="AD346" s="200"/>
      <c r="AE346" s="200"/>
      <c r="AF346" s="200"/>
      <c r="AG346" s="200"/>
      <c r="AH346" s="200"/>
      <c r="AI346" s="200"/>
      <c r="AJ346" s="200"/>
    </row>
    <row r="347" spans="1:36" ht="15.75" hidden="1" customHeight="1" x14ac:dyDescent="0.25">
      <c r="A347" s="200"/>
      <c r="B347" s="200"/>
      <c r="C347" s="201"/>
      <c r="D347" s="200"/>
      <c r="E347" s="201"/>
      <c r="F347" s="200"/>
      <c r="G347" s="201"/>
      <c r="H347" s="200"/>
      <c r="I347" s="201"/>
      <c r="J347" s="200"/>
      <c r="K347" s="201"/>
      <c r="L347" s="200"/>
      <c r="M347" s="201"/>
      <c r="N347" s="200"/>
      <c r="O347" s="201"/>
      <c r="P347" s="200"/>
      <c r="Q347" s="200"/>
      <c r="R347" s="200"/>
      <c r="S347" s="200"/>
      <c r="T347" s="200"/>
      <c r="U347" s="200"/>
      <c r="V347" s="200"/>
      <c r="W347" s="200" t="s">
        <v>1057</v>
      </c>
      <c r="X347" s="200"/>
      <c r="Y347" s="200"/>
      <c r="Z347" s="200"/>
      <c r="AA347" s="200"/>
      <c r="AB347" s="200"/>
      <c r="AC347" s="200"/>
      <c r="AD347" s="200"/>
      <c r="AE347" s="200"/>
      <c r="AF347" s="200"/>
      <c r="AG347" s="200"/>
      <c r="AH347" s="200"/>
      <c r="AI347" s="200"/>
      <c r="AJ347" s="200"/>
    </row>
    <row r="348" spans="1:36" ht="15.75" hidden="1" customHeight="1" x14ac:dyDescent="0.25">
      <c r="A348" s="200"/>
      <c r="B348" s="200"/>
      <c r="C348" s="201"/>
      <c r="D348" s="200"/>
      <c r="E348" s="201"/>
      <c r="F348" s="200"/>
      <c r="G348" s="201"/>
      <c r="H348" s="200"/>
      <c r="I348" s="201"/>
      <c r="J348" s="200"/>
      <c r="K348" s="201"/>
      <c r="L348" s="200"/>
      <c r="M348" s="201"/>
      <c r="N348" s="200"/>
      <c r="O348" s="201"/>
      <c r="P348" s="200"/>
      <c r="Q348" s="200"/>
      <c r="R348" s="200"/>
      <c r="S348" s="200"/>
      <c r="T348" s="200"/>
      <c r="U348" s="200"/>
      <c r="V348" s="200"/>
      <c r="W348" s="200" t="s">
        <v>1058</v>
      </c>
      <c r="X348" s="200"/>
      <c r="Y348" s="200"/>
      <c r="Z348" s="200"/>
      <c r="AA348" s="200"/>
      <c r="AB348" s="200"/>
      <c r="AC348" s="200"/>
      <c r="AD348" s="200"/>
      <c r="AE348" s="200"/>
      <c r="AF348" s="200"/>
      <c r="AG348" s="200"/>
      <c r="AH348" s="200"/>
      <c r="AI348" s="200"/>
      <c r="AJ348" s="200"/>
    </row>
    <row r="349" spans="1:36" ht="15.75" hidden="1" customHeight="1" x14ac:dyDescent="0.25">
      <c r="A349" s="200"/>
      <c r="B349" s="200"/>
      <c r="C349" s="201"/>
      <c r="D349" s="200"/>
      <c r="E349" s="201"/>
      <c r="F349" s="200"/>
      <c r="G349" s="201"/>
      <c r="H349" s="200"/>
      <c r="I349" s="201"/>
      <c r="J349" s="200"/>
      <c r="K349" s="201"/>
      <c r="L349" s="200"/>
      <c r="M349" s="201"/>
      <c r="N349" s="200"/>
      <c r="O349" s="201"/>
      <c r="P349" s="200"/>
      <c r="Q349" s="200"/>
      <c r="R349" s="200"/>
      <c r="S349" s="200"/>
      <c r="T349" s="200"/>
      <c r="U349" s="200"/>
      <c r="V349" s="200"/>
      <c r="W349" s="200" t="s">
        <v>1059</v>
      </c>
      <c r="X349" s="200"/>
      <c r="Y349" s="200"/>
      <c r="Z349" s="200"/>
      <c r="AA349" s="200"/>
      <c r="AB349" s="200"/>
      <c r="AC349" s="200"/>
      <c r="AD349" s="200"/>
      <c r="AE349" s="200"/>
      <c r="AF349" s="200"/>
      <c r="AG349" s="200"/>
      <c r="AH349" s="200"/>
      <c r="AI349" s="200"/>
      <c r="AJ349" s="200"/>
    </row>
    <row r="350" spans="1:36" ht="15.75" hidden="1" customHeight="1" x14ac:dyDescent="0.25">
      <c r="A350" s="200"/>
      <c r="B350" s="200"/>
      <c r="C350" s="201"/>
      <c r="D350" s="200"/>
      <c r="E350" s="201"/>
      <c r="F350" s="200"/>
      <c r="G350" s="201"/>
      <c r="H350" s="200"/>
      <c r="I350" s="201"/>
      <c r="J350" s="200"/>
      <c r="K350" s="201"/>
      <c r="L350" s="200"/>
      <c r="M350" s="201"/>
      <c r="N350" s="200"/>
      <c r="O350" s="201"/>
      <c r="P350" s="200"/>
      <c r="Q350" s="200"/>
      <c r="R350" s="200"/>
      <c r="S350" s="200"/>
      <c r="T350" s="200"/>
      <c r="U350" s="200"/>
      <c r="V350" s="200"/>
      <c r="W350" s="200" t="s">
        <v>1060</v>
      </c>
      <c r="X350" s="200"/>
      <c r="Y350" s="200"/>
      <c r="Z350" s="200"/>
      <c r="AA350" s="200"/>
      <c r="AB350" s="200"/>
      <c r="AC350" s="200"/>
      <c r="AD350" s="200"/>
      <c r="AE350" s="200"/>
      <c r="AF350" s="200"/>
      <c r="AG350" s="200"/>
      <c r="AH350" s="200"/>
      <c r="AI350" s="200"/>
      <c r="AJ350" s="200"/>
    </row>
    <row r="351" spans="1:36" ht="15.75" hidden="1" customHeight="1" x14ac:dyDescent="0.25">
      <c r="A351" s="200"/>
      <c r="B351" s="200"/>
      <c r="C351" s="201"/>
      <c r="D351" s="200"/>
      <c r="E351" s="201"/>
      <c r="F351" s="200"/>
      <c r="G351" s="201"/>
      <c r="H351" s="200"/>
      <c r="I351" s="201"/>
      <c r="J351" s="200"/>
      <c r="K351" s="201"/>
      <c r="L351" s="200"/>
      <c r="M351" s="201"/>
      <c r="N351" s="200"/>
      <c r="O351" s="201"/>
      <c r="P351" s="200"/>
      <c r="Q351" s="200"/>
      <c r="R351" s="200"/>
      <c r="S351" s="200"/>
      <c r="T351" s="200"/>
      <c r="U351" s="200"/>
      <c r="V351" s="200"/>
      <c r="W351" s="200" t="s">
        <v>1061</v>
      </c>
      <c r="X351" s="200"/>
      <c r="Y351" s="200"/>
      <c r="Z351" s="200"/>
      <c r="AA351" s="200"/>
      <c r="AB351" s="200"/>
      <c r="AC351" s="200"/>
      <c r="AD351" s="200"/>
      <c r="AE351" s="200"/>
      <c r="AF351" s="200"/>
      <c r="AG351" s="200"/>
      <c r="AH351" s="200"/>
      <c r="AI351" s="200"/>
      <c r="AJ351" s="200"/>
    </row>
    <row r="352" spans="1:36" ht="15.75" hidden="1" customHeight="1" x14ac:dyDescent="0.25">
      <c r="A352" s="200"/>
      <c r="B352" s="200"/>
      <c r="C352" s="201"/>
      <c r="D352" s="200"/>
      <c r="E352" s="201"/>
      <c r="F352" s="200"/>
      <c r="G352" s="201"/>
      <c r="H352" s="200"/>
      <c r="I352" s="201"/>
      <c r="J352" s="200"/>
      <c r="K352" s="201"/>
      <c r="L352" s="200"/>
      <c r="M352" s="201"/>
      <c r="N352" s="200"/>
      <c r="O352" s="201"/>
      <c r="P352" s="200"/>
      <c r="Q352" s="200"/>
      <c r="R352" s="200"/>
      <c r="S352" s="200"/>
      <c r="T352" s="200"/>
      <c r="U352" s="200"/>
      <c r="V352" s="200"/>
      <c r="W352" s="200" t="s">
        <v>1062</v>
      </c>
      <c r="X352" s="200"/>
      <c r="Y352" s="200"/>
      <c r="Z352" s="200"/>
      <c r="AA352" s="200"/>
      <c r="AB352" s="200"/>
      <c r="AC352" s="200"/>
      <c r="AD352" s="200"/>
      <c r="AE352" s="200"/>
      <c r="AF352" s="200"/>
      <c r="AG352" s="200"/>
      <c r="AH352" s="200"/>
      <c r="AI352" s="200"/>
      <c r="AJ352" s="200"/>
    </row>
    <row r="353" spans="1:36" ht="15.75" hidden="1" customHeight="1" x14ac:dyDescent="0.25">
      <c r="A353" s="200"/>
      <c r="B353" s="200"/>
      <c r="C353" s="201"/>
      <c r="D353" s="200"/>
      <c r="E353" s="201"/>
      <c r="F353" s="200"/>
      <c r="G353" s="201"/>
      <c r="H353" s="200"/>
      <c r="I353" s="201"/>
      <c r="J353" s="200"/>
      <c r="K353" s="201"/>
      <c r="L353" s="200"/>
      <c r="M353" s="201"/>
      <c r="N353" s="200"/>
      <c r="O353" s="201"/>
      <c r="P353" s="200"/>
      <c r="Q353" s="200"/>
      <c r="R353" s="200"/>
      <c r="S353" s="200"/>
      <c r="T353" s="200"/>
      <c r="U353" s="200"/>
      <c r="V353" s="200"/>
      <c r="W353" s="200" t="s">
        <v>1063</v>
      </c>
      <c r="X353" s="200"/>
      <c r="Y353" s="200"/>
      <c r="Z353" s="200"/>
      <c r="AA353" s="200"/>
      <c r="AB353" s="200"/>
      <c r="AC353" s="200"/>
      <c r="AD353" s="200"/>
      <c r="AE353" s="200"/>
      <c r="AF353" s="200"/>
      <c r="AG353" s="200"/>
      <c r="AH353" s="200"/>
      <c r="AI353" s="200"/>
      <c r="AJ353" s="200"/>
    </row>
    <row r="354" spans="1:36" ht="15.75" hidden="1" customHeight="1" x14ac:dyDescent="0.25">
      <c r="A354" s="200"/>
      <c r="B354" s="200"/>
      <c r="C354" s="201"/>
      <c r="D354" s="200"/>
      <c r="E354" s="201"/>
      <c r="F354" s="200"/>
      <c r="G354" s="201"/>
      <c r="H354" s="200"/>
      <c r="I354" s="201"/>
      <c r="J354" s="200"/>
      <c r="K354" s="201"/>
      <c r="L354" s="200"/>
      <c r="M354" s="201"/>
      <c r="N354" s="200"/>
      <c r="O354" s="201"/>
      <c r="P354" s="200"/>
      <c r="Q354" s="200"/>
      <c r="R354" s="200"/>
      <c r="S354" s="200"/>
      <c r="T354" s="200"/>
      <c r="U354" s="200"/>
      <c r="V354" s="200"/>
      <c r="W354" s="200" t="s">
        <v>1064</v>
      </c>
      <c r="X354" s="200"/>
      <c r="Y354" s="200"/>
      <c r="Z354" s="200"/>
      <c r="AA354" s="200"/>
      <c r="AB354" s="200"/>
      <c r="AC354" s="200"/>
      <c r="AD354" s="200"/>
      <c r="AE354" s="200"/>
      <c r="AF354" s="200"/>
      <c r="AG354" s="200"/>
      <c r="AH354" s="200"/>
      <c r="AI354" s="200"/>
      <c r="AJ354" s="200"/>
    </row>
    <row r="355" spans="1:36" ht="15.75" hidden="1" customHeight="1" x14ac:dyDescent="0.25">
      <c r="A355" s="200"/>
      <c r="B355" s="200"/>
      <c r="C355" s="201"/>
      <c r="D355" s="200"/>
      <c r="E355" s="201"/>
      <c r="F355" s="200"/>
      <c r="G355" s="201"/>
      <c r="H355" s="200"/>
      <c r="I355" s="201"/>
      <c r="J355" s="200"/>
      <c r="K355" s="201"/>
      <c r="L355" s="200"/>
      <c r="M355" s="201"/>
      <c r="N355" s="200"/>
      <c r="O355" s="201"/>
      <c r="P355" s="200"/>
      <c r="Q355" s="200"/>
      <c r="R355" s="200"/>
      <c r="S355" s="200"/>
      <c r="T355" s="200"/>
      <c r="U355" s="200"/>
      <c r="V355" s="200"/>
      <c r="W355" s="200" t="s">
        <v>1065</v>
      </c>
      <c r="X355" s="200"/>
      <c r="Y355" s="200"/>
      <c r="Z355" s="200"/>
      <c r="AA355" s="200"/>
      <c r="AB355" s="200"/>
      <c r="AC355" s="200"/>
      <c r="AD355" s="200"/>
      <c r="AE355" s="200"/>
      <c r="AF355" s="200"/>
      <c r="AG355" s="200"/>
      <c r="AH355" s="200"/>
      <c r="AI355" s="200"/>
      <c r="AJ355" s="200"/>
    </row>
    <row r="356" spans="1:36" ht="15.75" hidden="1" customHeight="1" x14ac:dyDescent="0.25">
      <c r="A356" s="200"/>
      <c r="B356" s="200"/>
      <c r="C356" s="201"/>
      <c r="D356" s="200"/>
      <c r="E356" s="201"/>
      <c r="F356" s="200"/>
      <c r="G356" s="201"/>
      <c r="H356" s="200"/>
      <c r="I356" s="201"/>
      <c r="J356" s="200"/>
      <c r="K356" s="201"/>
      <c r="L356" s="200"/>
      <c r="M356" s="201"/>
      <c r="N356" s="200"/>
      <c r="O356" s="201"/>
      <c r="P356" s="200"/>
      <c r="Q356" s="200"/>
      <c r="R356" s="200"/>
      <c r="S356" s="200"/>
      <c r="T356" s="200"/>
      <c r="U356" s="200"/>
      <c r="V356" s="200"/>
      <c r="W356" s="200" t="s">
        <v>1066</v>
      </c>
      <c r="X356" s="200"/>
      <c r="Y356" s="200"/>
      <c r="Z356" s="200"/>
      <c r="AA356" s="200"/>
      <c r="AB356" s="200"/>
      <c r="AC356" s="200"/>
      <c r="AD356" s="200"/>
      <c r="AE356" s="200"/>
      <c r="AF356" s="200"/>
      <c r="AG356" s="200"/>
      <c r="AH356" s="200"/>
      <c r="AI356" s="200"/>
      <c r="AJ356" s="200"/>
    </row>
    <row r="357" spans="1:36" ht="15.75" hidden="1" customHeight="1" x14ac:dyDescent="0.25">
      <c r="A357" s="200"/>
      <c r="B357" s="200"/>
      <c r="C357" s="201"/>
      <c r="D357" s="200"/>
      <c r="E357" s="201"/>
      <c r="F357" s="200"/>
      <c r="G357" s="201"/>
      <c r="H357" s="200"/>
      <c r="I357" s="201"/>
      <c r="J357" s="200"/>
      <c r="K357" s="201"/>
      <c r="L357" s="200"/>
      <c r="M357" s="201"/>
      <c r="N357" s="200"/>
      <c r="O357" s="201"/>
      <c r="P357" s="200"/>
      <c r="Q357" s="200"/>
      <c r="R357" s="200"/>
      <c r="S357" s="200"/>
      <c r="T357" s="200"/>
      <c r="U357" s="200"/>
      <c r="V357" s="200"/>
      <c r="W357" s="200" t="s">
        <v>1067</v>
      </c>
      <c r="X357" s="200"/>
      <c r="Y357" s="200"/>
      <c r="Z357" s="200"/>
      <c r="AA357" s="200"/>
      <c r="AB357" s="200"/>
      <c r="AC357" s="200"/>
      <c r="AD357" s="200"/>
      <c r="AE357" s="200"/>
      <c r="AF357" s="200"/>
      <c r="AG357" s="200"/>
      <c r="AH357" s="200"/>
      <c r="AI357" s="200"/>
      <c r="AJ357" s="200"/>
    </row>
    <row r="358" spans="1:36" ht="15.75" hidden="1" customHeight="1" x14ac:dyDescent="0.25">
      <c r="A358" s="200"/>
      <c r="B358" s="200"/>
      <c r="C358" s="201"/>
      <c r="D358" s="200"/>
      <c r="E358" s="201"/>
      <c r="F358" s="200"/>
      <c r="G358" s="201"/>
      <c r="H358" s="200"/>
      <c r="I358" s="201"/>
      <c r="J358" s="200"/>
      <c r="K358" s="201"/>
      <c r="L358" s="200"/>
      <c r="M358" s="201"/>
      <c r="N358" s="200"/>
      <c r="O358" s="201"/>
      <c r="P358" s="200"/>
      <c r="Q358" s="200"/>
      <c r="R358" s="200"/>
      <c r="S358" s="200"/>
      <c r="T358" s="200"/>
      <c r="U358" s="200"/>
      <c r="V358" s="200"/>
      <c r="W358" s="200" t="s">
        <v>1068</v>
      </c>
      <c r="X358" s="200"/>
      <c r="Y358" s="200"/>
      <c r="Z358" s="200"/>
      <c r="AA358" s="200"/>
      <c r="AB358" s="200"/>
      <c r="AC358" s="200"/>
      <c r="AD358" s="200"/>
      <c r="AE358" s="200"/>
      <c r="AF358" s="200"/>
      <c r="AG358" s="200"/>
      <c r="AH358" s="200"/>
      <c r="AI358" s="200"/>
      <c r="AJ358" s="200"/>
    </row>
    <row r="359" spans="1:36" ht="15.75" hidden="1" customHeight="1" x14ac:dyDescent="0.25">
      <c r="A359" s="200"/>
      <c r="B359" s="200"/>
      <c r="C359" s="201"/>
      <c r="D359" s="200"/>
      <c r="E359" s="201"/>
      <c r="F359" s="200"/>
      <c r="G359" s="201"/>
      <c r="H359" s="200"/>
      <c r="I359" s="201"/>
      <c r="J359" s="200"/>
      <c r="K359" s="201"/>
      <c r="L359" s="200"/>
      <c r="M359" s="201"/>
      <c r="N359" s="200"/>
      <c r="O359" s="201"/>
      <c r="P359" s="200"/>
      <c r="Q359" s="200"/>
      <c r="R359" s="200"/>
      <c r="S359" s="200"/>
      <c r="T359" s="200"/>
      <c r="U359" s="200"/>
      <c r="V359" s="200"/>
      <c r="W359" s="200" t="s">
        <v>1069</v>
      </c>
      <c r="X359" s="200"/>
      <c r="Y359" s="200"/>
      <c r="Z359" s="200"/>
      <c r="AA359" s="200"/>
      <c r="AB359" s="200"/>
      <c r="AC359" s="200"/>
      <c r="AD359" s="200"/>
      <c r="AE359" s="200"/>
      <c r="AF359" s="200"/>
      <c r="AG359" s="200"/>
      <c r="AH359" s="200"/>
      <c r="AI359" s="200"/>
      <c r="AJ359" s="200"/>
    </row>
    <row r="360" spans="1:36" ht="15.75" hidden="1" customHeight="1" x14ac:dyDescent="0.25">
      <c r="A360" s="200"/>
      <c r="B360" s="200"/>
      <c r="C360" s="201"/>
      <c r="D360" s="200"/>
      <c r="E360" s="201"/>
      <c r="F360" s="200"/>
      <c r="G360" s="201"/>
      <c r="H360" s="200"/>
      <c r="I360" s="201"/>
      <c r="J360" s="200"/>
      <c r="K360" s="201"/>
      <c r="L360" s="200"/>
      <c r="M360" s="201"/>
      <c r="N360" s="200"/>
      <c r="O360" s="201"/>
      <c r="P360" s="200"/>
      <c r="Q360" s="200"/>
      <c r="R360" s="200"/>
      <c r="S360" s="200"/>
      <c r="T360" s="200"/>
      <c r="U360" s="200"/>
      <c r="V360" s="200"/>
      <c r="W360" s="200" t="s">
        <v>1070</v>
      </c>
      <c r="X360" s="200"/>
      <c r="Y360" s="200"/>
      <c r="Z360" s="200"/>
      <c r="AA360" s="200"/>
      <c r="AB360" s="200"/>
      <c r="AC360" s="200"/>
      <c r="AD360" s="200"/>
      <c r="AE360" s="200"/>
      <c r="AF360" s="200"/>
      <c r="AG360" s="200"/>
      <c r="AH360" s="200"/>
      <c r="AI360" s="200"/>
      <c r="AJ360" s="200"/>
    </row>
    <row r="361" spans="1:36" ht="15.75" hidden="1" customHeight="1" x14ac:dyDescent="0.25">
      <c r="A361" s="200"/>
      <c r="B361" s="200"/>
      <c r="C361" s="201"/>
      <c r="D361" s="200"/>
      <c r="E361" s="201"/>
      <c r="F361" s="200"/>
      <c r="G361" s="201"/>
      <c r="H361" s="200"/>
      <c r="I361" s="201"/>
      <c r="J361" s="200"/>
      <c r="K361" s="201"/>
      <c r="L361" s="200"/>
      <c r="M361" s="201"/>
      <c r="N361" s="200"/>
      <c r="O361" s="201"/>
      <c r="P361" s="200"/>
      <c r="Q361" s="200"/>
      <c r="R361" s="200"/>
      <c r="S361" s="200"/>
      <c r="T361" s="200"/>
      <c r="U361" s="200"/>
      <c r="V361" s="200"/>
      <c r="W361" s="200" t="s">
        <v>1071</v>
      </c>
      <c r="X361" s="200"/>
      <c r="Y361" s="200"/>
      <c r="Z361" s="200"/>
      <c r="AA361" s="200"/>
      <c r="AB361" s="200"/>
      <c r="AC361" s="200"/>
      <c r="AD361" s="200"/>
      <c r="AE361" s="200"/>
      <c r="AF361" s="200"/>
      <c r="AG361" s="200"/>
      <c r="AH361" s="200"/>
      <c r="AI361" s="200"/>
      <c r="AJ361" s="200"/>
    </row>
    <row r="362" spans="1:36" ht="15.75" hidden="1" customHeight="1" x14ac:dyDescent="0.25">
      <c r="A362" s="200"/>
      <c r="B362" s="200"/>
      <c r="C362" s="201"/>
      <c r="D362" s="200"/>
      <c r="E362" s="201"/>
      <c r="F362" s="200"/>
      <c r="G362" s="201"/>
      <c r="H362" s="200"/>
      <c r="I362" s="201"/>
      <c r="J362" s="200"/>
      <c r="K362" s="201"/>
      <c r="L362" s="200"/>
      <c r="M362" s="201"/>
      <c r="N362" s="200"/>
      <c r="O362" s="201"/>
      <c r="P362" s="200"/>
      <c r="Q362" s="200"/>
      <c r="R362" s="200"/>
      <c r="S362" s="200"/>
      <c r="T362" s="200"/>
      <c r="U362" s="200"/>
      <c r="V362" s="200"/>
      <c r="W362" s="200" t="s">
        <v>1072</v>
      </c>
      <c r="X362" s="200"/>
      <c r="Y362" s="200"/>
      <c r="Z362" s="200"/>
      <c r="AA362" s="200"/>
      <c r="AB362" s="200"/>
      <c r="AC362" s="200"/>
      <c r="AD362" s="200"/>
      <c r="AE362" s="200"/>
      <c r="AF362" s="200"/>
      <c r="AG362" s="200"/>
      <c r="AH362" s="200"/>
      <c r="AI362" s="200"/>
      <c r="AJ362" s="200"/>
    </row>
    <row r="363" spans="1:36" ht="15.75" hidden="1" customHeight="1" x14ac:dyDescent="0.25">
      <c r="A363" s="200"/>
      <c r="B363" s="200"/>
      <c r="C363" s="201"/>
      <c r="D363" s="200"/>
      <c r="E363" s="201"/>
      <c r="F363" s="200"/>
      <c r="G363" s="201"/>
      <c r="H363" s="200"/>
      <c r="I363" s="201"/>
      <c r="J363" s="200"/>
      <c r="K363" s="201"/>
      <c r="L363" s="200"/>
      <c r="M363" s="201"/>
      <c r="N363" s="200"/>
      <c r="O363" s="201"/>
      <c r="P363" s="200"/>
      <c r="Q363" s="200"/>
      <c r="R363" s="200"/>
      <c r="S363" s="200"/>
      <c r="T363" s="200"/>
      <c r="U363" s="200"/>
      <c r="V363" s="200"/>
      <c r="W363" s="200" t="s">
        <v>1073</v>
      </c>
      <c r="X363" s="200"/>
      <c r="Y363" s="200"/>
      <c r="Z363" s="200"/>
      <c r="AA363" s="200"/>
      <c r="AB363" s="200"/>
      <c r="AC363" s="200"/>
      <c r="AD363" s="200"/>
      <c r="AE363" s="200"/>
      <c r="AF363" s="200"/>
      <c r="AG363" s="200"/>
      <c r="AH363" s="200"/>
      <c r="AI363" s="200"/>
      <c r="AJ363" s="200"/>
    </row>
    <row r="364" spans="1:36" ht="15.75" hidden="1" customHeight="1" x14ac:dyDescent="0.25">
      <c r="A364" s="200"/>
      <c r="B364" s="200"/>
      <c r="C364" s="201"/>
      <c r="D364" s="200"/>
      <c r="E364" s="201"/>
      <c r="F364" s="200"/>
      <c r="G364" s="201"/>
      <c r="H364" s="200"/>
      <c r="I364" s="201"/>
      <c r="J364" s="200"/>
      <c r="K364" s="201"/>
      <c r="L364" s="200"/>
      <c r="M364" s="201"/>
      <c r="N364" s="200"/>
      <c r="O364" s="201"/>
      <c r="P364" s="200"/>
      <c r="Q364" s="200"/>
      <c r="R364" s="200"/>
      <c r="S364" s="200"/>
      <c r="T364" s="200"/>
      <c r="U364" s="200"/>
      <c r="V364" s="200"/>
      <c r="W364" s="200" t="s">
        <v>1074</v>
      </c>
      <c r="X364" s="200"/>
      <c r="Y364" s="200"/>
      <c r="Z364" s="200"/>
      <c r="AA364" s="200"/>
      <c r="AB364" s="200"/>
      <c r="AC364" s="200"/>
      <c r="AD364" s="200"/>
      <c r="AE364" s="200"/>
      <c r="AF364" s="200"/>
      <c r="AG364" s="200"/>
      <c r="AH364" s="200"/>
      <c r="AI364" s="200"/>
      <c r="AJ364" s="200"/>
    </row>
    <row r="365" spans="1:36" ht="15.75" hidden="1" customHeight="1" x14ac:dyDescent="0.25">
      <c r="A365" s="200"/>
      <c r="B365" s="200"/>
      <c r="C365" s="201"/>
      <c r="D365" s="200"/>
      <c r="E365" s="201"/>
      <c r="F365" s="200"/>
      <c r="G365" s="201"/>
      <c r="H365" s="200"/>
      <c r="I365" s="201"/>
      <c r="J365" s="200"/>
      <c r="K365" s="201"/>
      <c r="L365" s="200"/>
      <c r="M365" s="201"/>
      <c r="N365" s="200"/>
      <c r="O365" s="201"/>
      <c r="P365" s="200"/>
      <c r="Q365" s="200"/>
      <c r="R365" s="200"/>
      <c r="S365" s="200"/>
      <c r="T365" s="200"/>
      <c r="U365" s="200"/>
      <c r="V365" s="200"/>
      <c r="W365" s="200" t="s">
        <v>1075</v>
      </c>
      <c r="X365" s="200"/>
      <c r="Y365" s="200"/>
      <c r="Z365" s="200"/>
      <c r="AA365" s="200"/>
      <c r="AB365" s="200"/>
      <c r="AC365" s="200"/>
      <c r="AD365" s="200"/>
      <c r="AE365" s="200"/>
      <c r="AF365" s="200"/>
      <c r="AG365" s="200"/>
      <c r="AH365" s="200"/>
      <c r="AI365" s="200"/>
      <c r="AJ365" s="200"/>
    </row>
    <row r="366" spans="1:36" ht="15.75" hidden="1" customHeight="1" x14ac:dyDescent="0.25">
      <c r="A366" s="200"/>
      <c r="B366" s="200"/>
      <c r="C366" s="201"/>
      <c r="D366" s="200"/>
      <c r="E366" s="201"/>
      <c r="F366" s="200"/>
      <c r="G366" s="201"/>
      <c r="H366" s="200"/>
      <c r="I366" s="201"/>
      <c r="J366" s="200"/>
      <c r="K366" s="201"/>
      <c r="L366" s="200"/>
      <c r="M366" s="201"/>
      <c r="N366" s="200"/>
      <c r="O366" s="201"/>
      <c r="P366" s="200"/>
      <c r="Q366" s="200"/>
      <c r="R366" s="200"/>
      <c r="S366" s="200"/>
      <c r="T366" s="200"/>
      <c r="U366" s="200"/>
      <c r="V366" s="200"/>
      <c r="W366" s="200" t="s">
        <v>1076</v>
      </c>
      <c r="X366" s="200"/>
      <c r="Y366" s="200"/>
      <c r="Z366" s="200"/>
      <c r="AA366" s="200"/>
      <c r="AB366" s="200"/>
      <c r="AC366" s="200"/>
      <c r="AD366" s="200"/>
      <c r="AE366" s="200"/>
      <c r="AF366" s="200"/>
      <c r="AG366" s="200"/>
      <c r="AH366" s="200"/>
      <c r="AI366" s="200"/>
      <c r="AJ366" s="200"/>
    </row>
    <row r="367" spans="1:36" ht="15.75" hidden="1" customHeight="1" x14ac:dyDescent="0.25">
      <c r="A367" s="200"/>
      <c r="B367" s="200"/>
      <c r="C367" s="201"/>
      <c r="D367" s="200"/>
      <c r="E367" s="201"/>
      <c r="F367" s="200"/>
      <c r="G367" s="201"/>
      <c r="H367" s="200"/>
      <c r="I367" s="201"/>
      <c r="J367" s="200"/>
      <c r="K367" s="201"/>
      <c r="L367" s="200"/>
      <c r="M367" s="201"/>
      <c r="N367" s="200"/>
      <c r="O367" s="201"/>
      <c r="P367" s="200"/>
      <c r="Q367" s="200"/>
      <c r="R367" s="200"/>
      <c r="S367" s="200"/>
      <c r="T367" s="200"/>
      <c r="U367" s="200"/>
      <c r="V367" s="200"/>
      <c r="W367" s="200" t="s">
        <v>1077</v>
      </c>
      <c r="X367" s="200"/>
      <c r="Y367" s="200"/>
      <c r="Z367" s="200"/>
      <c r="AA367" s="200"/>
      <c r="AB367" s="200"/>
      <c r="AC367" s="200"/>
      <c r="AD367" s="200"/>
      <c r="AE367" s="200"/>
      <c r="AF367" s="200"/>
      <c r="AG367" s="200"/>
      <c r="AH367" s="200"/>
      <c r="AI367" s="200"/>
      <c r="AJ367" s="200"/>
    </row>
    <row r="368" spans="1:36" ht="15.75" hidden="1" customHeight="1" x14ac:dyDescent="0.25">
      <c r="A368" s="200"/>
      <c r="B368" s="200"/>
      <c r="C368" s="201"/>
      <c r="D368" s="200"/>
      <c r="E368" s="201"/>
      <c r="F368" s="200"/>
      <c r="G368" s="201"/>
      <c r="H368" s="200"/>
      <c r="I368" s="201"/>
      <c r="J368" s="200"/>
      <c r="K368" s="201"/>
      <c r="L368" s="200"/>
      <c r="M368" s="201"/>
      <c r="N368" s="200"/>
      <c r="O368" s="201"/>
      <c r="P368" s="200"/>
      <c r="Q368" s="200"/>
      <c r="R368" s="200"/>
      <c r="S368" s="200"/>
      <c r="T368" s="200"/>
      <c r="U368" s="200"/>
      <c r="V368" s="200"/>
      <c r="W368" s="200" t="s">
        <v>1078</v>
      </c>
      <c r="X368" s="200"/>
      <c r="Y368" s="200"/>
      <c r="Z368" s="200"/>
      <c r="AA368" s="200"/>
      <c r="AB368" s="200"/>
      <c r="AC368" s="200"/>
      <c r="AD368" s="200"/>
      <c r="AE368" s="200"/>
      <c r="AF368" s="200"/>
      <c r="AG368" s="200"/>
      <c r="AH368" s="200"/>
      <c r="AI368" s="200"/>
      <c r="AJ368" s="200"/>
    </row>
    <row r="369" spans="1:36" ht="15.75" hidden="1" customHeight="1" x14ac:dyDescent="0.25">
      <c r="A369" s="200"/>
      <c r="B369" s="200"/>
      <c r="C369" s="201"/>
      <c r="D369" s="200"/>
      <c r="E369" s="201"/>
      <c r="F369" s="200"/>
      <c r="G369" s="201"/>
      <c r="H369" s="200"/>
      <c r="I369" s="201"/>
      <c r="J369" s="200"/>
      <c r="K369" s="201"/>
      <c r="L369" s="200"/>
      <c r="M369" s="201"/>
      <c r="N369" s="200"/>
      <c r="O369" s="201"/>
      <c r="P369" s="200"/>
      <c r="Q369" s="200"/>
      <c r="R369" s="200"/>
      <c r="S369" s="200"/>
      <c r="T369" s="200"/>
      <c r="U369" s="200"/>
      <c r="V369" s="200"/>
      <c r="W369" s="200" t="s">
        <v>1079</v>
      </c>
      <c r="X369" s="200"/>
      <c r="Y369" s="200"/>
      <c r="Z369" s="200"/>
      <c r="AA369" s="200"/>
      <c r="AB369" s="200"/>
      <c r="AC369" s="200"/>
      <c r="AD369" s="200"/>
      <c r="AE369" s="200"/>
      <c r="AF369" s="200"/>
      <c r="AG369" s="200"/>
      <c r="AH369" s="200"/>
      <c r="AI369" s="200"/>
      <c r="AJ369" s="200"/>
    </row>
    <row r="370" spans="1:36" ht="15.75" hidden="1" customHeight="1" x14ac:dyDescent="0.25">
      <c r="A370" s="200"/>
      <c r="B370" s="200"/>
      <c r="C370" s="201"/>
      <c r="D370" s="200"/>
      <c r="E370" s="201"/>
      <c r="F370" s="200"/>
      <c r="G370" s="201"/>
      <c r="H370" s="200"/>
      <c r="I370" s="201"/>
      <c r="J370" s="200"/>
      <c r="K370" s="201"/>
      <c r="L370" s="200"/>
      <c r="M370" s="201"/>
      <c r="N370" s="200"/>
      <c r="O370" s="201"/>
      <c r="P370" s="200"/>
      <c r="Q370" s="200"/>
      <c r="R370" s="200"/>
      <c r="S370" s="200"/>
      <c r="T370" s="200"/>
      <c r="U370" s="200"/>
      <c r="V370" s="200"/>
      <c r="W370" s="200" t="s">
        <v>1080</v>
      </c>
      <c r="X370" s="200"/>
      <c r="Y370" s="200"/>
      <c r="Z370" s="200"/>
      <c r="AA370" s="200"/>
      <c r="AB370" s="200"/>
      <c r="AC370" s="200"/>
      <c r="AD370" s="200"/>
      <c r="AE370" s="200"/>
      <c r="AF370" s="200"/>
      <c r="AG370" s="200"/>
      <c r="AH370" s="200"/>
      <c r="AI370" s="200"/>
      <c r="AJ370" s="200"/>
    </row>
    <row r="371" spans="1:36" ht="15.75" hidden="1" customHeight="1" x14ac:dyDescent="0.25">
      <c r="A371" s="200"/>
      <c r="B371" s="200"/>
      <c r="C371" s="201"/>
      <c r="D371" s="200"/>
      <c r="E371" s="201"/>
      <c r="F371" s="200"/>
      <c r="G371" s="201"/>
      <c r="H371" s="200"/>
      <c r="I371" s="201"/>
      <c r="J371" s="200"/>
      <c r="K371" s="201"/>
      <c r="L371" s="200"/>
      <c r="M371" s="201"/>
      <c r="N371" s="200"/>
      <c r="O371" s="201"/>
      <c r="P371" s="200"/>
      <c r="Q371" s="200"/>
      <c r="R371" s="200"/>
      <c r="S371" s="200"/>
      <c r="T371" s="200"/>
      <c r="U371" s="200"/>
      <c r="V371" s="200"/>
      <c r="W371" s="200" t="s">
        <v>1081</v>
      </c>
      <c r="X371" s="200"/>
      <c r="Y371" s="200"/>
      <c r="Z371" s="200"/>
      <c r="AA371" s="200"/>
      <c r="AB371" s="200"/>
      <c r="AC371" s="200"/>
      <c r="AD371" s="200"/>
      <c r="AE371" s="200"/>
      <c r="AF371" s="200"/>
      <c r="AG371" s="200"/>
      <c r="AH371" s="200"/>
      <c r="AI371" s="200"/>
      <c r="AJ371" s="200"/>
    </row>
    <row r="372" spans="1:36" ht="15.75" hidden="1" customHeight="1" x14ac:dyDescent="0.25">
      <c r="A372" s="200"/>
      <c r="B372" s="200"/>
      <c r="C372" s="201"/>
      <c r="D372" s="200"/>
      <c r="E372" s="201"/>
      <c r="F372" s="200"/>
      <c r="G372" s="201"/>
      <c r="H372" s="200"/>
      <c r="I372" s="201"/>
      <c r="J372" s="200"/>
      <c r="K372" s="201"/>
      <c r="L372" s="200"/>
      <c r="M372" s="201"/>
      <c r="N372" s="200"/>
      <c r="O372" s="201"/>
      <c r="P372" s="200"/>
      <c r="Q372" s="200"/>
      <c r="R372" s="200"/>
      <c r="S372" s="200"/>
      <c r="T372" s="200"/>
      <c r="U372" s="200"/>
      <c r="V372" s="200"/>
      <c r="W372" s="200" t="s">
        <v>1082</v>
      </c>
      <c r="X372" s="200"/>
      <c r="Y372" s="200"/>
      <c r="Z372" s="200"/>
      <c r="AA372" s="200"/>
      <c r="AB372" s="200"/>
      <c r="AC372" s="200"/>
      <c r="AD372" s="200"/>
      <c r="AE372" s="200"/>
      <c r="AF372" s="200"/>
      <c r="AG372" s="200"/>
      <c r="AH372" s="200"/>
      <c r="AI372" s="200"/>
      <c r="AJ372" s="200"/>
    </row>
    <row r="373" spans="1:36" ht="15.75" hidden="1" customHeight="1" x14ac:dyDescent="0.25">
      <c r="A373" s="200"/>
      <c r="B373" s="200"/>
      <c r="C373" s="201"/>
      <c r="D373" s="200"/>
      <c r="E373" s="201"/>
      <c r="F373" s="200"/>
      <c r="G373" s="201"/>
      <c r="H373" s="200"/>
      <c r="I373" s="201"/>
      <c r="J373" s="200"/>
      <c r="K373" s="201"/>
      <c r="L373" s="200"/>
      <c r="M373" s="201"/>
      <c r="N373" s="200"/>
      <c r="O373" s="201"/>
      <c r="P373" s="200"/>
      <c r="Q373" s="200"/>
      <c r="R373" s="200"/>
      <c r="S373" s="200"/>
      <c r="T373" s="200"/>
      <c r="U373" s="200"/>
      <c r="V373" s="200"/>
      <c r="W373" s="200" t="s">
        <v>1083</v>
      </c>
      <c r="X373" s="200"/>
      <c r="Y373" s="200"/>
      <c r="Z373" s="200"/>
      <c r="AA373" s="200"/>
      <c r="AB373" s="200"/>
      <c r="AC373" s="200"/>
      <c r="AD373" s="200"/>
      <c r="AE373" s="200"/>
      <c r="AF373" s="200"/>
      <c r="AG373" s="200"/>
      <c r="AH373" s="200"/>
      <c r="AI373" s="200"/>
      <c r="AJ373" s="200"/>
    </row>
    <row r="374" spans="1:36" ht="15.75" hidden="1" customHeight="1" x14ac:dyDescent="0.25">
      <c r="A374" s="200"/>
      <c r="B374" s="200"/>
      <c r="C374" s="201"/>
      <c r="D374" s="200"/>
      <c r="E374" s="201"/>
      <c r="F374" s="200"/>
      <c r="G374" s="201"/>
      <c r="H374" s="200"/>
      <c r="I374" s="201"/>
      <c r="J374" s="200"/>
      <c r="K374" s="201"/>
      <c r="L374" s="200"/>
      <c r="M374" s="201"/>
      <c r="N374" s="200"/>
      <c r="O374" s="201"/>
      <c r="P374" s="200"/>
      <c r="Q374" s="200"/>
      <c r="R374" s="200"/>
      <c r="S374" s="200"/>
      <c r="T374" s="200"/>
      <c r="U374" s="200"/>
      <c r="V374" s="200"/>
      <c r="W374" s="200" t="s">
        <v>1084</v>
      </c>
      <c r="X374" s="200"/>
      <c r="Y374" s="200"/>
      <c r="Z374" s="200"/>
      <c r="AA374" s="200"/>
      <c r="AB374" s="200"/>
      <c r="AC374" s="200"/>
      <c r="AD374" s="200"/>
      <c r="AE374" s="200"/>
      <c r="AF374" s="200"/>
      <c r="AG374" s="200"/>
      <c r="AH374" s="200"/>
      <c r="AI374" s="200"/>
      <c r="AJ374" s="200"/>
    </row>
    <row r="375" spans="1:36" ht="15.75" hidden="1" customHeight="1" x14ac:dyDescent="0.25">
      <c r="A375" s="200"/>
      <c r="B375" s="200"/>
      <c r="C375" s="201"/>
      <c r="D375" s="200"/>
      <c r="E375" s="201"/>
      <c r="F375" s="200"/>
      <c r="G375" s="201"/>
      <c r="H375" s="200"/>
      <c r="I375" s="201"/>
      <c r="J375" s="200"/>
      <c r="K375" s="201"/>
      <c r="L375" s="200"/>
      <c r="M375" s="201"/>
      <c r="N375" s="200"/>
      <c r="O375" s="201"/>
      <c r="P375" s="200"/>
      <c r="Q375" s="200"/>
      <c r="R375" s="200"/>
      <c r="S375" s="200"/>
      <c r="T375" s="200"/>
      <c r="U375" s="200"/>
      <c r="V375" s="200"/>
      <c r="W375" s="200" t="s">
        <v>1085</v>
      </c>
      <c r="X375" s="200"/>
      <c r="Y375" s="200"/>
      <c r="Z375" s="200"/>
      <c r="AA375" s="200"/>
      <c r="AB375" s="200"/>
      <c r="AC375" s="200"/>
      <c r="AD375" s="200"/>
      <c r="AE375" s="200"/>
      <c r="AF375" s="200"/>
      <c r="AG375" s="200"/>
      <c r="AH375" s="200"/>
      <c r="AI375" s="200"/>
      <c r="AJ375" s="200"/>
    </row>
    <row r="376" spans="1:36" ht="15.75" hidden="1" customHeight="1" x14ac:dyDescent="0.25">
      <c r="A376" s="200"/>
      <c r="B376" s="200"/>
      <c r="C376" s="201"/>
      <c r="D376" s="200"/>
      <c r="E376" s="201"/>
      <c r="F376" s="200"/>
      <c r="G376" s="201"/>
      <c r="H376" s="200"/>
      <c r="I376" s="201"/>
      <c r="J376" s="200"/>
      <c r="K376" s="201"/>
      <c r="L376" s="200"/>
      <c r="M376" s="201"/>
      <c r="N376" s="200"/>
      <c r="O376" s="201"/>
      <c r="P376" s="200"/>
      <c r="Q376" s="200"/>
      <c r="R376" s="200"/>
      <c r="S376" s="200"/>
      <c r="T376" s="200"/>
      <c r="U376" s="200"/>
      <c r="V376" s="200"/>
      <c r="W376" s="200" t="s">
        <v>1086</v>
      </c>
      <c r="X376" s="200"/>
      <c r="Y376" s="200"/>
      <c r="Z376" s="200"/>
      <c r="AA376" s="200"/>
      <c r="AB376" s="200"/>
      <c r="AC376" s="200"/>
      <c r="AD376" s="200"/>
      <c r="AE376" s="200"/>
      <c r="AF376" s="200"/>
      <c r="AG376" s="200"/>
      <c r="AH376" s="200"/>
      <c r="AI376" s="200"/>
      <c r="AJ376" s="200"/>
    </row>
    <row r="377" spans="1:36" ht="15.75" hidden="1" customHeight="1" x14ac:dyDescent="0.25">
      <c r="A377" s="200"/>
      <c r="B377" s="200"/>
      <c r="C377" s="201"/>
      <c r="D377" s="200"/>
      <c r="E377" s="201"/>
      <c r="F377" s="200"/>
      <c r="G377" s="201"/>
      <c r="H377" s="200"/>
      <c r="I377" s="201"/>
      <c r="J377" s="200"/>
      <c r="K377" s="201"/>
      <c r="L377" s="200"/>
      <c r="M377" s="201"/>
      <c r="N377" s="200"/>
      <c r="O377" s="201"/>
      <c r="P377" s="200"/>
      <c r="Q377" s="200"/>
      <c r="R377" s="200"/>
      <c r="S377" s="200"/>
      <c r="T377" s="200"/>
      <c r="U377" s="200"/>
      <c r="V377" s="200"/>
      <c r="W377" s="200" t="s">
        <v>1087</v>
      </c>
      <c r="X377" s="200"/>
      <c r="Y377" s="200"/>
      <c r="Z377" s="200"/>
      <c r="AA377" s="200"/>
      <c r="AB377" s="200"/>
      <c r="AC377" s="200"/>
      <c r="AD377" s="200"/>
      <c r="AE377" s="200"/>
      <c r="AF377" s="200"/>
      <c r="AG377" s="200"/>
      <c r="AH377" s="200"/>
      <c r="AI377" s="200"/>
      <c r="AJ377" s="200"/>
    </row>
    <row r="378" spans="1:36" ht="15.75" hidden="1" customHeight="1" x14ac:dyDescent="0.25">
      <c r="A378" s="200"/>
      <c r="B378" s="200"/>
      <c r="C378" s="201"/>
      <c r="D378" s="200"/>
      <c r="E378" s="201"/>
      <c r="F378" s="200"/>
      <c r="G378" s="201"/>
      <c r="H378" s="200"/>
      <c r="I378" s="201"/>
      <c r="J378" s="200"/>
      <c r="K378" s="201"/>
      <c r="L378" s="200"/>
      <c r="M378" s="201"/>
      <c r="N378" s="200"/>
      <c r="O378" s="201"/>
      <c r="P378" s="200"/>
      <c r="Q378" s="200"/>
      <c r="R378" s="200"/>
      <c r="S378" s="200"/>
      <c r="T378" s="200"/>
      <c r="U378" s="200"/>
      <c r="V378" s="200"/>
      <c r="W378" s="200" t="s">
        <v>1088</v>
      </c>
      <c r="X378" s="200"/>
      <c r="Y378" s="200"/>
      <c r="Z378" s="200"/>
      <c r="AA378" s="200"/>
      <c r="AB378" s="200"/>
      <c r="AC378" s="200"/>
      <c r="AD378" s="200"/>
      <c r="AE378" s="200"/>
      <c r="AF378" s="200"/>
      <c r="AG378" s="200"/>
      <c r="AH378" s="200"/>
      <c r="AI378" s="200"/>
      <c r="AJ378" s="200"/>
    </row>
    <row r="379" spans="1:36" ht="15.75" hidden="1" customHeight="1" x14ac:dyDescent="0.25">
      <c r="A379" s="200"/>
      <c r="B379" s="200"/>
      <c r="C379" s="201"/>
      <c r="D379" s="200"/>
      <c r="E379" s="201"/>
      <c r="F379" s="200"/>
      <c r="G379" s="201"/>
      <c r="H379" s="200"/>
      <c r="I379" s="201"/>
      <c r="J379" s="200"/>
      <c r="K379" s="201"/>
      <c r="L379" s="200"/>
      <c r="M379" s="201"/>
      <c r="N379" s="200"/>
      <c r="O379" s="201"/>
      <c r="P379" s="200"/>
      <c r="Q379" s="200"/>
      <c r="R379" s="200"/>
      <c r="S379" s="200"/>
      <c r="T379" s="200"/>
      <c r="U379" s="200"/>
      <c r="V379" s="200"/>
      <c r="W379" s="200" t="s">
        <v>1089</v>
      </c>
      <c r="X379" s="200"/>
      <c r="Y379" s="200"/>
      <c r="Z379" s="200"/>
      <c r="AA379" s="200"/>
      <c r="AB379" s="200"/>
      <c r="AC379" s="200"/>
      <c r="AD379" s="200"/>
      <c r="AE379" s="200"/>
      <c r="AF379" s="200"/>
      <c r="AG379" s="200"/>
      <c r="AH379" s="200"/>
      <c r="AI379" s="200"/>
      <c r="AJ379" s="200"/>
    </row>
    <row r="380" spans="1:36" ht="15.75" hidden="1" customHeight="1" x14ac:dyDescent="0.25">
      <c r="A380" s="200"/>
      <c r="B380" s="200"/>
      <c r="C380" s="201"/>
      <c r="D380" s="200"/>
      <c r="E380" s="201"/>
      <c r="F380" s="200"/>
      <c r="G380" s="201"/>
      <c r="H380" s="200"/>
      <c r="I380" s="201"/>
      <c r="J380" s="200"/>
      <c r="K380" s="201"/>
      <c r="L380" s="200"/>
      <c r="M380" s="201"/>
      <c r="N380" s="200"/>
      <c r="O380" s="201"/>
      <c r="P380" s="200"/>
      <c r="Q380" s="200"/>
      <c r="R380" s="200"/>
      <c r="S380" s="200"/>
      <c r="T380" s="200"/>
      <c r="U380" s="200"/>
      <c r="V380" s="200"/>
      <c r="W380" s="200" t="s">
        <v>1090</v>
      </c>
      <c r="X380" s="200"/>
      <c r="Y380" s="200"/>
      <c r="Z380" s="200"/>
      <c r="AA380" s="200"/>
      <c r="AB380" s="200"/>
      <c r="AC380" s="200"/>
      <c r="AD380" s="200"/>
      <c r="AE380" s="200"/>
      <c r="AF380" s="200"/>
      <c r="AG380" s="200"/>
      <c r="AH380" s="200"/>
      <c r="AI380" s="200"/>
      <c r="AJ380" s="200"/>
    </row>
    <row r="381" spans="1:36" ht="15.75" hidden="1" customHeight="1" x14ac:dyDescent="0.25">
      <c r="A381" s="200"/>
      <c r="B381" s="200"/>
      <c r="C381" s="201"/>
      <c r="D381" s="200"/>
      <c r="E381" s="201"/>
      <c r="F381" s="200"/>
      <c r="G381" s="201"/>
      <c r="H381" s="200"/>
      <c r="I381" s="201"/>
      <c r="J381" s="200"/>
      <c r="K381" s="201"/>
      <c r="L381" s="200"/>
      <c r="M381" s="201"/>
      <c r="N381" s="200"/>
      <c r="O381" s="201"/>
      <c r="P381" s="200"/>
      <c r="Q381" s="200"/>
      <c r="R381" s="200"/>
      <c r="S381" s="200"/>
      <c r="T381" s="200"/>
      <c r="U381" s="200"/>
      <c r="V381" s="200"/>
      <c r="W381" s="200" t="s">
        <v>1091</v>
      </c>
      <c r="X381" s="200"/>
      <c r="Y381" s="200"/>
      <c r="Z381" s="200"/>
      <c r="AA381" s="200"/>
      <c r="AB381" s="200"/>
      <c r="AC381" s="200"/>
      <c r="AD381" s="200"/>
      <c r="AE381" s="200"/>
      <c r="AF381" s="200"/>
      <c r="AG381" s="200"/>
      <c r="AH381" s="200"/>
      <c r="AI381" s="200"/>
      <c r="AJ381" s="200"/>
    </row>
    <row r="382" spans="1:36" ht="15.75" hidden="1" customHeight="1" x14ac:dyDescent="0.25">
      <c r="A382" s="200"/>
      <c r="B382" s="200"/>
      <c r="C382" s="201"/>
      <c r="D382" s="200"/>
      <c r="E382" s="201"/>
      <c r="F382" s="200"/>
      <c r="G382" s="201"/>
      <c r="H382" s="200"/>
      <c r="I382" s="201"/>
      <c r="J382" s="200"/>
      <c r="K382" s="201"/>
      <c r="L382" s="200"/>
      <c r="M382" s="201"/>
      <c r="N382" s="200"/>
      <c r="O382" s="201"/>
      <c r="P382" s="200"/>
      <c r="Q382" s="200"/>
      <c r="R382" s="200"/>
      <c r="S382" s="200"/>
      <c r="T382" s="200"/>
      <c r="U382" s="200"/>
      <c r="V382" s="200"/>
      <c r="W382" s="200" t="s">
        <v>1092</v>
      </c>
      <c r="X382" s="200"/>
      <c r="Y382" s="200"/>
      <c r="Z382" s="200"/>
      <c r="AA382" s="200"/>
      <c r="AB382" s="200"/>
      <c r="AC382" s="200"/>
      <c r="AD382" s="200"/>
      <c r="AE382" s="200"/>
      <c r="AF382" s="200"/>
      <c r="AG382" s="200"/>
      <c r="AH382" s="200"/>
      <c r="AI382" s="200"/>
      <c r="AJ382" s="200"/>
    </row>
    <row r="383" spans="1:36" ht="15.75" hidden="1" customHeight="1" x14ac:dyDescent="0.25">
      <c r="A383" s="200"/>
      <c r="B383" s="200"/>
      <c r="C383" s="201"/>
      <c r="D383" s="200"/>
      <c r="E383" s="201"/>
      <c r="F383" s="200"/>
      <c r="G383" s="201"/>
      <c r="H383" s="200"/>
      <c r="I383" s="201"/>
      <c r="J383" s="200"/>
      <c r="K383" s="201"/>
      <c r="L383" s="200"/>
      <c r="M383" s="201"/>
      <c r="N383" s="200"/>
      <c r="O383" s="201"/>
      <c r="P383" s="200"/>
      <c r="Q383" s="200"/>
      <c r="R383" s="200"/>
      <c r="S383" s="200"/>
      <c r="T383" s="200"/>
      <c r="U383" s="200"/>
      <c r="V383" s="200"/>
      <c r="W383" s="200" t="s">
        <v>1093</v>
      </c>
      <c r="X383" s="200"/>
      <c r="Y383" s="200"/>
      <c r="Z383" s="200"/>
      <c r="AA383" s="200"/>
      <c r="AB383" s="200"/>
      <c r="AC383" s="200"/>
      <c r="AD383" s="200"/>
      <c r="AE383" s="200"/>
      <c r="AF383" s="200"/>
      <c r="AG383" s="200"/>
      <c r="AH383" s="200"/>
      <c r="AI383" s="200"/>
      <c r="AJ383" s="200"/>
    </row>
    <row r="384" spans="1:36" ht="15.75" hidden="1" customHeight="1" x14ac:dyDescent="0.25">
      <c r="A384" s="200"/>
      <c r="B384" s="200"/>
      <c r="C384" s="201"/>
      <c r="D384" s="200"/>
      <c r="E384" s="201"/>
      <c r="F384" s="200"/>
      <c r="G384" s="201"/>
      <c r="H384" s="200"/>
      <c r="I384" s="201"/>
      <c r="J384" s="200"/>
      <c r="K384" s="201"/>
      <c r="L384" s="200"/>
      <c r="M384" s="201"/>
      <c r="N384" s="200"/>
      <c r="O384" s="201"/>
      <c r="P384" s="200"/>
      <c r="Q384" s="200"/>
      <c r="R384" s="200"/>
      <c r="S384" s="200"/>
      <c r="T384" s="200"/>
      <c r="U384" s="200"/>
      <c r="V384" s="200"/>
      <c r="W384" s="200" t="s">
        <v>1094</v>
      </c>
      <c r="X384" s="200"/>
      <c r="Y384" s="200"/>
      <c r="Z384" s="200"/>
      <c r="AA384" s="200"/>
      <c r="AB384" s="200"/>
      <c r="AC384" s="200"/>
      <c r="AD384" s="200"/>
      <c r="AE384" s="200"/>
      <c r="AF384" s="200"/>
      <c r="AG384" s="200"/>
      <c r="AH384" s="200"/>
      <c r="AI384" s="200"/>
      <c r="AJ384" s="200"/>
    </row>
    <row r="385" spans="1:36" ht="15.75" hidden="1" customHeight="1" x14ac:dyDescent="0.25">
      <c r="A385" s="200"/>
      <c r="B385" s="200"/>
      <c r="C385" s="201"/>
      <c r="D385" s="200"/>
      <c r="E385" s="201"/>
      <c r="F385" s="200"/>
      <c r="G385" s="201"/>
      <c r="H385" s="200"/>
      <c r="I385" s="201"/>
      <c r="J385" s="200"/>
      <c r="K385" s="201"/>
      <c r="L385" s="200"/>
      <c r="M385" s="201"/>
      <c r="N385" s="200"/>
      <c r="O385" s="201"/>
      <c r="P385" s="200"/>
      <c r="Q385" s="200"/>
      <c r="R385" s="200"/>
      <c r="S385" s="200"/>
      <c r="T385" s="200"/>
      <c r="U385" s="200"/>
      <c r="V385" s="200"/>
      <c r="W385" s="200" t="s">
        <v>1095</v>
      </c>
      <c r="X385" s="200"/>
      <c r="Y385" s="200"/>
      <c r="Z385" s="200"/>
      <c r="AA385" s="200"/>
      <c r="AB385" s="200"/>
      <c r="AC385" s="200"/>
      <c r="AD385" s="200"/>
      <c r="AE385" s="200"/>
      <c r="AF385" s="200"/>
      <c r="AG385" s="200"/>
      <c r="AH385" s="200"/>
      <c r="AI385" s="200"/>
      <c r="AJ385" s="200"/>
    </row>
    <row r="386" spans="1:36" ht="15.75" hidden="1" customHeight="1" x14ac:dyDescent="0.25">
      <c r="A386" s="200"/>
      <c r="B386" s="200"/>
      <c r="C386" s="201"/>
      <c r="D386" s="200"/>
      <c r="E386" s="201"/>
      <c r="F386" s="200"/>
      <c r="G386" s="201"/>
      <c r="H386" s="200"/>
      <c r="I386" s="201"/>
      <c r="J386" s="200"/>
      <c r="K386" s="201"/>
      <c r="L386" s="200"/>
      <c r="M386" s="201"/>
      <c r="N386" s="200"/>
      <c r="O386" s="201"/>
      <c r="P386" s="200"/>
      <c r="Q386" s="200"/>
      <c r="R386" s="200"/>
      <c r="S386" s="200"/>
      <c r="T386" s="200"/>
      <c r="U386" s="200"/>
      <c r="V386" s="200"/>
      <c r="W386" s="200" t="s">
        <v>1096</v>
      </c>
      <c r="X386" s="200"/>
      <c r="Y386" s="200"/>
      <c r="Z386" s="200"/>
      <c r="AA386" s="200"/>
      <c r="AB386" s="200"/>
      <c r="AC386" s="200"/>
      <c r="AD386" s="200"/>
      <c r="AE386" s="200"/>
      <c r="AF386" s="200"/>
      <c r="AG386" s="200"/>
      <c r="AH386" s="200"/>
      <c r="AI386" s="200"/>
      <c r="AJ386" s="200"/>
    </row>
    <row r="387" spans="1:36" ht="15.75" hidden="1" customHeight="1" x14ac:dyDescent="0.25">
      <c r="A387" s="200"/>
      <c r="B387" s="200"/>
      <c r="C387" s="201"/>
      <c r="D387" s="200"/>
      <c r="E387" s="201"/>
      <c r="F387" s="200"/>
      <c r="G387" s="201"/>
      <c r="H387" s="200"/>
      <c r="I387" s="201"/>
      <c r="J387" s="200"/>
      <c r="K387" s="201"/>
      <c r="L387" s="200"/>
      <c r="M387" s="201"/>
      <c r="N387" s="200"/>
      <c r="O387" s="201"/>
      <c r="P387" s="200"/>
      <c r="Q387" s="200"/>
      <c r="R387" s="200"/>
      <c r="S387" s="200"/>
      <c r="T387" s="200"/>
      <c r="U387" s="200"/>
      <c r="V387" s="200"/>
      <c r="W387" s="200" t="s">
        <v>1097</v>
      </c>
      <c r="X387" s="200"/>
      <c r="Y387" s="200"/>
      <c r="Z387" s="200"/>
      <c r="AA387" s="200"/>
      <c r="AB387" s="200"/>
      <c r="AC387" s="200"/>
      <c r="AD387" s="200"/>
      <c r="AE387" s="200"/>
      <c r="AF387" s="200"/>
      <c r="AG387" s="200"/>
      <c r="AH387" s="200"/>
      <c r="AI387" s="200"/>
      <c r="AJ387" s="200"/>
    </row>
    <row r="388" spans="1:36" ht="15.75" hidden="1" customHeight="1" x14ac:dyDescent="0.25">
      <c r="A388" s="200"/>
      <c r="B388" s="200"/>
      <c r="C388" s="201"/>
      <c r="D388" s="200"/>
      <c r="E388" s="201"/>
      <c r="F388" s="200"/>
      <c r="G388" s="201"/>
      <c r="H388" s="200"/>
      <c r="I388" s="201"/>
      <c r="J388" s="200"/>
      <c r="K388" s="201"/>
      <c r="L388" s="200"/>
      <c r="M388" s="201"/>
      <c r="N388" s="200"/>
      <c r="O388" s="201"/>
      <c r="P388" s="200"/>
      <c r="Q388" s="200"/>
      <c r="R388" s="200"/>
      <c r="S388" s="200"/>
      <c r="T388" s="200"/>
      <c r="U388" s="200"/>
      <c r="V388" s="200"/>
      <c r="W388" s="200" t="s">
        <v>1098</v>
      </c>
      <c r="X388" s="200"/>
      <c r="Y388" s="200"/>
      <c r="Z388" s="200"/>
      <c r="AA388" s="200"/>
      <c r="AB388" s="200"/>
      <c r="AC388" s="200"/>
      <c r="AD388" s="200"/>
      <c r="AE388" s="200"/>
      <c r="AF388" s="200"/>
      <c r="AG388" s="200"/>
      <c r="AH388" s="200"/>
      <c r="AI388" s="200"/>
      <c r="AJ388" s="200"/>
    </row>
    <row r="389" spans="1:36" ht="15.75" hidden="1" customHeight="1" x14ac:dyDescent="0.25">
      <c r="A389" s="200"/>
      <c r="B389" s="200"/>
      <c r="C389" s="201"/>
      <c r="D389" s="200"/>
      <c r="E389" s="201"/>
      <c r="F389" s="200"/>
      <c r="G389" s="201"/>
      <c r="H389" s="200"/>
      <c r="I389" s="201"/>
      <c r="J389" s="200"/>
      <c r="K389" s="201"/>
      <c r="L389" s="200"/>
      <c r="M389" s="201"/>
      <c r="N389" s="200"/>
      <c r="O389" s="201"/>
      <c r="P389" s="200"/>
      <c r="Q389" s="200"/>
      <c r="R389" s="200"/>
      <c r="S389" s="200"/>
      <c r="T389" s="200"/>
      <c r="U389" s="200"/>
      <c r="V389" s="200"/>
      <c r="W389" s="200" t="s">
        <v>1099</v>
      </c>
      <c r="X389" s="200"/>
      <c r="Y389" s="200"/>
      <c r="Z389" s="200"/>
      <c r="AA389" s="200"/>
      <c r="AB389" s="200"/>
      <c r="AC389" s="200"/>
      <c r="AD389" s="200"/>
      <c r="AE389" s="200"/>
      <c r="AF389" s="200"/>
      <c r="AG389" s="200"/>
      <c r="AH389" s="200"/>
      <c r="AI389" s="200"/>
      <c r="AJ389" s="200"/>
    </row>
    <row r="390" spans="1:36" ht="15.75" hidden="1" customHeight="1" x14ac:dyDescent="0.25">
      <c r="A390" s="200"/>
      <c r="B390" s="200"/>
      <c r="C390" s="201"/>
      <c r="D390" s="200"/>
      <c r="E390" s="201"/>
      <c r="F390" s="200"/>
      <c r="G390" s="201"/>
      <c r="H390" s="200"/>
      <c r="I390" s="201"/>
      <c r="J390" s="200"/>
      <c r="K390" s="201"/>
      <c r="L390" s="200"/>
      <c r="M390" s="201"/>
      <c r="N390" s="200"/>
      <c r="O390" s="201"/>
      <c r="P390" s="200"/>
      <c r="Q390" s="200"/>
      <c r="R390" s="200"/>
      <c r="S390" s="200"/>
      <c r="T390" s="200"/>
      <c r="U390" s="200"/>
      <c r="V390" s="200"/>
      <c r="W390" s="200" t="s">
        <v>1100</v>
      </c>
      <c r="X390" s="200"/>
      <c r="Y390" s="200"/>
      <c r="Z390" s="200"/>
      <c r="AA390" s="200"/>
      <c r="AB390" s="200"/>
      <c r="AC390" s="200"/>
      <c r="AD390" s="200"/>
      <c r="AE390" s="200"/>
      <c r="AF390" s="200"/>
      <c r="AG390" s="200"/>
      <c r="AH390" s="200"/>
      <c r="AI390" s="200"/>
      <c r="AJ390" s="200"/>
    </row>
    <row r="391" spans="1:36" ht="15.75" hidden="1" customHeight="1" x14ac:dyDescent="0.25">
      <c r="A391" s="200"/>
      <c r="B391" s="200"/>
      <c r="C391" s="201"/>
      <c r="D391" s="200"/>
      <c r="E391" s="201"/>
      <c r="F391" s="200"/>
      <c r="G391" s="201"/>
      <c r="H391" s="200"/>
      <c r="I391" s="201"/>
      <c r="J391" s="200"/>
      <c r="K391" s="201"/>
      <c r="L391" s="200"/>
      <c r="M391" s="201"/>
      <c r="N391" s="200"/>
      <c r="O391" s="201"/>
      <c r="P391" s="200"/>
      <c r="Q391" s="200"/>
      <c r="R391" s="200"/>
      <c r="S391" s="200"/>
      <c r="T391" s="200"/>
      <c r="U391" s="200"/>
      <c r="V391" s="200"/>
      <c r="W391" s="200" t="s">
        <v>1101</v>
      </c>
      <c r="X391" s="200"/>
      <c r="Y391" s="200"/>
      <c r="Z391" s="200"/>
      <c r="AA391" s="200"/>
      <c r="AB391" s="200"/>
      <c r="AC391" s="200"/>
      <c r="AD391" s="200"/>
      <c r="AE391" s="200"/>
      <c r="AF391" s="200"/>
      <c r="AG391" s="200"/>
      <c r="AH391" s="200"/>
      <c r="AI391" s="200"/>
      <c r="AJ391" s="200"/>
    </row>
    <row r="392" spans="1:36" ht="15.75" hidden="1" customHeight="1" x14ac:dyDescent="0.25">
      <c r="A392" s="200"/>
      <c r="B392" s="200"/>
      <c r="C392" s="201"/>
      <c r="D392" s="200"/>
      <c r="E392" s="201"/>
      <c r="F392" s="200"/>
      <c r="G392" s="201"/>
      <c r="H392" s="200"/>
      <c r="I392" s="201"/>
      <c r="J392" s="200"/>
      <c r="K392" s="201"/>
      <c r="L392" s="200"/>
      <c r="M392" s="201"/>
      <c r="N392" s="200"/>
      <c r="O392" s="201"/>
      <c r="P392" s="200"/>
      <c r="Q392" s="200"/>
      <c r="R392" s="200"/>
      <c r="S392" s="200"/>
      <c r="T392" s="200"/>
      <c r="U392" s="200"/>
      <c r="V392" s="200"/>
      <c r="W392" s="200" t="s">
        <v>1102</v>
      </c>
      <c r="X392" s="200"/>
      <c r="Y392" s="200"/>
      <c r="Z392" s="200"/>
      <c r="AA392" s="200"/>
      <c r="AB392" s="200"/>
      <c r="AC392" s="200"/>
      <c r="AD392" s="200"/>
      <c r="AE392" s="200"/>
      <c r="AF392" s="200"/>
      <c r="AG392" s="200"/>
      <c r="AH392" s="200"/>
      <c r="AI392" s="200"/>
      <c r="AJ392" s="200"/>
    </row>
    <row r="393" spans="1:36" ht="15.75" hidden="1" customHeight="1" x14ac:dyDescent="0.25">
      <c r="A393" s="200"/>
      <c r="B393" s="200"/>
      <c r="C393" s="201"/>
      <c r="D393" s="200"/>
      <c r="E393" s="201"/>
      <c r="F393" s="200"/>
      <c r="G393" s="201"/>
      <c r="H393" s="200"/>
      <c r="I393" s="201"/>
      <c r="J393" s="200"/>
      <c r="K393" s="201"/>
      <c r="L393" s="200"/>
      <c r="M393" s="201"/>
      <c r="N393" s="200"/>
      <c r="O393" s="201"/>
      <c r="P393" s="200"/>
      <c r="Q393" s="200"/>
      <c r="R393" s="200"/>
      <c r="S393" s="200"/>
      <c r="T393" s="200"/>
      <c r="U393" s="200"/>
      <c r="V393" s="200"/>
      <c r="W393" s="200" t="s">
        <v>1103</v>
      </c>
      <c r="X393" s="200"/>
      <c r="Y393" s="200"/>
      <c r="Z393" s="200"/>
      <c r="AA393" s="200"/>
      <c r="AB393" s="200"/>
      <c r="AC393" s="200"/>
      <c r="AD393" s="200"/>
      <c r="AE393" s="200"/>
      <c r="AF393" s="200"/>
      <c r="AG393" s="200"/>
      <c r="AH393" s="200"/>
      <c r="AI393" s="200"/>
      <c r="AJ393" s="200"/>
    </row>
    <row r="394" spans="1:36" ht="15.75" hidden="1" customHeight="1" x14ac:dyDescent="0.25">
      <c r="A394" s="200"/>
      <c r="B394" s="200"/>
      <c r="C394" s="201"/>
      <c r="D394" s="200"/>
      <c r="E394" s="201"/>
      <c r="F394" s="200"/>
      <c r="G394" s="201"/>
      <c r="H394" s="200"/>
      <c r="I394" s="201"/>
      <c r="J394" s="200"/>
      <c r="K394" s="201"/>
      <c r="L394" s="200"/>
      <c r="M394" s="201"/>
      <c r="N394" s="200"/>
      <c r="O394" s="201"/>
      <c r="P394" s="200"/>
      <c r="Q394" s="200"/>
      <c r="R394" s="200"/>
      <c r="S394" s="200"/>
      <c r="T394" s="200"/>
      <c r="U394" s="200"/>
      <c r="V394" s="200"/>
      <c r="W394" s="200" t="s">
        <v>1104</v>
      </c>
      <c r="X394" s="200"/>
      <c r="Y394" s="200"/>
      <c r="Z394" s="200"/>
      <c r="AA394" s="200"/>
      <c r="AB394" s="200"/>
      <c r="AC394" s="200"/>
      <c r="AD394" s="200"/>
      <c r="AE394" s="200"/>
      <c r="AF394" s="200"/>
      <c r="AG394" s="200"/>
      <c r="AH394" s="200"/>
      <c r="AI394" s="200"/>
      <c r="AJ394" s="200"/>
    </row>
    <row r="395" spans="1:36" ht="15.75" hidden="1" customHeight="1" x14ac:dyDescent="0.25">
      <c r="A395" s="200"/>
      <c r="B395" s="200"/>
      <c r="C395" s="201"/>
      <c r="D395" s="200"/>
      <c r="E395" s="201"/>
      <c r="F395" s="200"/>
      <c r="G395" s="201"/>
      <c r="H395" s="200"/>
      <c r="I395" s="201"/>
      <c r="J395" s="200"/>
      <c r="K395" s="201"/>
      <c r="L395" s="200"/>
      <c r="M395" s="201"/>
      <c r="N395" s="200"/>
      <c r="O395" s="201"/>
      <c r="P395" s="200"/>
      <c r="Q395" s="200"/>
      <c r="R395" s="200"/>
      <c r="S395" s="200"/>
      <c r="T395" s="200"/>
      <c r="U395" s="200"/>
      <c r="V395" s="200"/>
      <c r="W395" s="200" t="s">
        <v>1105</v>
      </c>
      <c r="X395" s="200"/>
      <c r="Y395" s="200"/>
      <c r="Z395" s="200"/>
      <c r="AA395" s="200"/>
      <c r="AB395" s="200"/>
      <c r="AC395" s="200"/>
      <c r="AD395" s="200"/>
      <c r="AE395" s="200"/>
      <c r="AF395" s="200"/>
      <c r="AG395" s="200"/>
      <c r="AH395" s="200"/>
      <c r="AI395" s="200"/>
      <c r="AJ395" s="200"/>
    </row>
    <row r="396" spans="1:36" ht="15.75" hidden="1" customHeight="1" x14ac:dyDescent="0.25">
      <c r="A396" s="200"/>
      <c r="B396" s="200"/>
      <c r="C396" s="201"/>
      <c r="D396" s="200"/>
      <c r="E396" s="201"/>
      <c r="F396" s="200"/>
      <c r="G396" s="201"/>
      <c r="H396" s="200"/>
      <c r="I396" s="201"/>
      <c r="J396" s="200"/>
      <c r="K396" s="201"/>
      <c r="L396" s="200"/>
      <c r="M396" s="201"/>
      <c r="N396" s="200"/>
      <c r="O396" s="201"/>
      <c r="P396" s="200"/>
      <c r="Q396" s="200"/>
      <c r="R396" s="200"/>
      <c r="S396" s="200"/>
      <c r="T396" s="200"/>
      <c r="U396" s="200"/>
      <c r="V396" s="200"/>
      <c r="W396" s="200" t="s">
        <v>1106</v>
      </c>
      <c r="X396" s="200"/>
      <c r="Y396" s="200"/>
      <c r="Z396" s="200"/>
      <c r="AA396" s="200"/>
      <c r="AB396" s="200"/>
      <c r="AC396" s="200"/>
      <c r="AD396" s="200"/>
      <c r="AE396" s="200"/>
      <c r="AF396" s="200"/>
      <c r="AG396" s="200"/>
      <c r="AH396" s="200"/>
      <c r="AI396" s="200"/>
      <c r="AJ396" s="200"/>
    </row>
    <row r="397" spans="1:36" ht="15.75" hidden="1" customHeight="1" x14ac:dyDescent="0.25">
      <c r="A397" s="200"/>
      <c r="B397" s="200"/>
      <c r="C397" s="201"/>
      <c r="D397" s="200"/>
      <c r="E397" s="201"/>
      <c r="F397" s="200"/>
      <c r="G397" s="201"/>
      <c r="H397" s="200"/>
      <c r="I397" s="201"/>
      <c r="J397" s="200"/>
      <c r="K397" s="201"/>
      <c r="L397" s="200"/>
      <c r="M397" s="201"/>
      <c r="N397" s="200"/>
      <c r="O397" s="201"/>
      <c r="P397" s="200"/>
      <c r="Q397" s="200"/>
      <c r="R397" s="200"/>
      <c r="S397" s="200"/>
      <c r="T397" s="200"/>
      <c r="U397" s="200"/>
      <c r="V397" s="200"/>
      <c r="W397" s="200" t="s">
        <v>1107</v>
      </c>
      <c r="X397" s="200"/>
      <c r="Y397" s="200"/>
      <c r="Z397" s="200"/>
      <c r="AA397" s="200"/>
      <c r="AB397" s="200"/>
      <c r="AC397" s="200"/>
      <c r="AD397" s="200"/>
      <c r="AE397" s="200"/>
      <c r="AF397" s="200"/>
      <c r="AG397" s="200"/>
      <c r="AH397" s="200"/>
      <c r="AI397" s="200"/>
      <c r="AJ397" s="200"/>
    </row>
    <row r="398" spans="1:36" ht="15.75" hidden="1" customHeight="1" x14ac:dyDescent="0.25">
      <c r="A398" s="200"/>
      <c r="B398" s="200"/>
      <c r="C398" s="201"/>
      <c r="D398" s="200"/>
      <c r="E398" s="201"/>
      <c r="F398" s="200"/>
      <c r="G398" s="201"/>
      <c r="H398" s="200"/>
      <c r="I398" s="201"/>
      <c r="J398" s="200"/>
      <c r="K398" s="201"/>
      <c r="L398" s="200"/>
      <c r="M398" s="201"/>
      <c r="N398" s="200"/>
      <c r="O398" s="201"/>
      <c r="P398" s="200"/>
      <c r="Q398" s="200"/>
      <c r="R398" s="200"/>
      <c r="S398" s="200"/>
      <c r="T398" s="200"/>
      <c r="U398" s="200"/>
      <c r="V398" s="200"/>
      <c r="W398" s="200" t="s">
        <v>1108</v>
      </c>
      <c r="X398" s="200"/>
      <c r="Y398" s="200"/>
      <c r="Z398" s="200"/>
      <c r="AA398" s="200"/>
      <c r="AB398" s="200"/>
      <c r="AC398" s="200"/>
      <c r="AD398" s="200"/>
      <c r="AE398" s="200"/>
      <c r="AF398" s="200"/>
      <c r="AG398" s="200"/>
      <c r="AH398" s="200"/>
      <c r="AI398" s="200"/>
      <c r="AJ398" s="200"/>
    </row>
    <row r="399" spans="1:36" ht="15.75" hidden="1" customHeight="1" x14ac:dyDescent="0.25">
      <c r="A399" s="200"/>
      <c r="B399" s="200"/>
      <c r="C399" s="201"/>
      <c r="D399" s="200"/>
      <c r="E399" s="201"/>
      <c r="F399" s="200"/>
      <c r="G399" s="201"/>
      <c r="H399" s="200"/>
      <c r="I399" s="201"/>
      <c r="J399" s="200"/>
      <c r="K399" s="201"/>
      <c r="L399" s="200"/>
      <c r="M399" s="201"/>
      <c r="N399" s="200"/>
      <c r="O399" s="201"/>
      <c r="P399" s="200"/>
      <c r="Q399" s="200"/>
      <c r="R399" s="200"/>
      <c r="S399" s="200"/>
      <c r="T399" s="200"/>
      <c r="U399" s="200"/>
      <c r="V399" s="200"/>
      <c r="W399" s="200" t="s">
        <v>1109</v>
      </c>
      <c r="X399" s="200"/>
      <c r="Y399" s="200"/>
      <c r="Z399" s="200"/>
      <c r="AA399" s="200"/>
      <c r="AB399" s="200"/>
      <c r="AC399" s="200"/>
      <c r="AD399" s="200"/>
      <c r="AE399" s="200"/>
      <c r="AF399" s="200"/>
      <c r="AG399" s="200"/>
      <c r="AH399" s="200"/>
      <c r="AI399" s="200"/>
      <c r="AJ399" s="200"/>
    </row>
    <row r="400" spans="1:36" ht="15.75" hidden="1" customHeight="1" x14ac:dyDescent="0.25">
      <c r="A400" s="200"/>
      <c r="B400" s="200"/>
      <c r="C400" s="201"/>
      <c r="D400" s="200"/>
      <c r="E400" s="201"/>
      <c r="F400" s="200"/>
      <c r="G400" s="201"/>
      <c r="H400" s="200"/>
      <c r="I400" s="201"/>
      <c r="J400" s="200"/>
      <c r="K400" s="201"/>
      <c r="L400" s="200"/>
      <c r="M400" s="201"/>
      <c r="N400" s="200"/>
      <c r="O400" s="201"/>
      <c r="P400" s="200"/>
      <c r="Q400" s="200"/>
      <c r="R400" s="200"/>
      <c r="S400" s="200"/>
      <c r="T400" s="200"/>
      <c r="U400" s="200"/>
      <c r="V400" s="200"/>
      <c r="W400" s="200" t="s">
        <v>1110</v>
      </c>
      <c r="X400" s="200"/>
      <c r="Y400" s="200"/>
      <c r="Z400" s="200"/>
      <c r="AA400" s="200"/>
      <c r="AB400" s="200"/>
      <c r="AC400" s="200"/>
      <c r="AD400" s="200"/>
      <c r="AE400" s="200"/>
      <c r="AF400" s="200"/>
      <c r="AG400" s="200"/>
      <c r="AH400" s="200"/>
      <c r="AI400" s="200"/>
      <c r="AJ400" s="200"/>
    </row>
    <row r="401" spans="1:36" ht="15.75" hidden="1" customHeight="1" x14ac:dyDescent="0.25">
      <c r="A401" s="200"/>
      <c r="B401" s="200"/>
      <c r="C401" s="201"/>
      <c r="D401" s="200"/>
      <c r="E401" s="201"/>
      <c r="F401" s="200"/>
      <c r="G401" s="201"/>
      <c r="H401" s="200"/>
      <c r="I401" s="201"/>
      <c r="J401" s="200"/>
      <c r="K401" s="201"/>
      <c r="L401" s="200"/>
      <c r="M401" s="201"/>
      <c r="N401" s="200"/>
      <c r="O401" s="201"/>
      <c r="P401" s="200"/>
      <c r="Q401" s="200"/>
      <c r="R401" s="200"/>
      <c r="S401" s="200"/>
      <c r="T401" s="200"/>
      <c r="U401" s="200"/>
      <c r="V401" s="200"/>
      <c r="W401" s="200" t="s">
        <v>1111</v>
      </c>
      <c r="X401" s="200"/>
      <c r="Y401" s="200"/>
      <c r="Z401" s="200"/>
      <c r="AA401" s="200"/>
      <c r="AB401" s="200"/>
      <c r="AC401" s="200"/>
      <c r="AD401" s="200"/>
      <c r="AE401" s="200"/>
      <c r="AF401" s="200"/>
      <c r="AG401" s="200"/>
      <c r="AH401" s="200"/>
      <c r="AI401" s="200"/>
      <c r="AJ401" s="200"/>
    </row>
    <row r="402" spans="1:36" ht="15.75" hidden="1" customHeight="1" x14ac:dyDescent="0.25">
      <c r="A402" s="200"/>
      <c r="B402" s="200"/>
      <c r="C402" s="201"/>
      <c r="D402" s="200"/>
      <c r="E402" s="201"/>
      <c r="F402" s="200"/>
      <c r="G402" s="201"/>
      <c r="H402" s="200"/>
      <c r="I402" s="201"/>
      <c r="J402" s="200"/>
      <c r="K402" s="201"/>
      <c r="L402" s="200"/>
      <c r="M402" s="201"/>
      <c r="N402" s="200"/>
      <c r="O402" s="201"/>
      <c r="P402" s="200"/>
      <c r="Q402" s="200"/>
      <c r="R402" s="200"/>
      <c r="S402" s="200"/>
      <c r="T402" s="200"/>
      <c r="U402" s="200"/>
      <c r="V402" s="200"/>
      <c r="W402" s="200" t="s">
        <v>1112</v>
      </c>
      <c r="X402" s="200"/>
      <c r="Y402" s="200"/>
      <c r="Z402" s="200"/>
      <c r="AA402" s="200"/>
      <c r="AB402" s="200"/>
      <c r="AC402" s="200"/>
      <c r="AD402" s="200"/>
      <c r="AE402" s="200"/>
      <c r="AF402" s="200"/>
      <c r="AG402" s="200"/>
      <c r="AH402" s="200"/>
      <c r="AI402" s="200"/>
      <c r="AJ402" s="200"/>
    </row>
    <row r="403" spans="1:36" ht="15.75" hidden="1" customHeight="1" x14ac:dyDescent="0.25">
      <c r="A403" s="200"/>
      <c r="B403" s="200"/>
      <c r="C403" s="201"/>
      <c r="D403" s="200"/>
      <c r="E403" s="201"/>
      <c r="F403" s="200"/>
      <c r="G403" s="201"/>
      <c r="H403" s="200"/>
      <c r="I403" s="201"/>
      <c r="J403" s="200"/>
      <c r="K403" s="201"/>
      <c r="L403" s="200"/>
      <c r="M403" s="201"/>
      <c r="N403" s="200"/>
      <c r="O403" s="201"/>
      <c r="P403" s="200"/>
      <c r="Q403" s="200"/>
      <c r="R403" s="200"/>
      <c r="S403" s="200"/>
      <c r="T403" s="200"/>
      <c r="U403" s="200"/>
      <c r="V403" s="200"/>
      <c r="W403" s="200" t="s">
        <v>1113</v>
      </c>
      <c r="X403" s="200"/>
      <c r="Y403" s="200"/>
      <c r="Z403" s="200"/>
      <c r="AA403" s="200"/>
      <c r="AB403" s="200"/>
      <c r="AC403" s="200"/>
      <c r="AD403" s="200"/>
      <c r="AE403" s="200"/>
      <c r="AF403" s="200"/>
      <c r="AG403" s="200"/>
      <c r="AH403" s="200"/>
      <c r="AI403" s="200"/>
      <c r="AJ403" s="200"/>
    </row>
    <row r="404" spans="1:36" ht="15.75" hidden="1" customHeight="1" x14ac:dyDescent="0.25">
      <c r="A404" s="200"/>
      <c r="B404" s="200"/>
      <c r="C404" s="201"/>
      <c r="D404" s="200"/>
      <c r="E404" s="201"/>
      <c r="F404" s="200"/>
      <c r="G404" s="201"/>
      <c r="H404" s="200"/>
      <c r="I404" s="201"/>
      <c r="J404" s="200"/>
      <c r="K404" s="201"/>
      <c r="L404" s="200"/>
      <c r="M404" s="201"/>
      <c r="N404" s="200"/>
      <c r="O404" s="201"/>
      <c r="P404" s="200"/>
      <c r="Q404" s="200"/>
      <c r="R404" s="200"/>
      <c r="S404" s="200"/>
      <c r="T404" s="200"/>
      <c r="U404" s="200"/>
      <c r="V404" s="200"/>
      <c r="W404" s="200" t="s">
        <v>1114</v>
      </c>
      <c r="X404" s="200"/>
      <c r="Y404" s="200"/>
      <c r="Z404" s="200"/>
      <c r="AA404" s="200"/>
      <c r="AB404" s="200"/>
      <c r="AC404" s="200"/>
      <c r="AD404" s="200"/>
      <c r="AE404" s="200"/>
      <c r="AF404" s="200"/>
      <c r="AG404" s="200"/>
      <c r="AH404" s="200"/>
      <c r="AI404" s="200"/>
      <c r="AJ404" s="200"/>
    </row>
    <row r="405" spans="1:36" ht="15.75" hidden="1" customHeight="1" x14ac:dyDescent="0.25">
      <c r="A405" s="200"/>
      <c r="B405" s="200"/>
      <c r="C405" s="201"/>
      <c r="D405" s="200"/>
      <c r="E405" s="201"/>
      <c r="F405" s="200"/>
      <c r="G405" s="201"/>
      <c r="H405" s="200"/>
      <c r="I405" s="201"/>
      <c r="J405" s="200"/>
      <c r="K405" s="201"/>
      <c r="L405" s="200"/>
      <c r="M405" s="201"/>
      <c r="N405" s="200"/>
      <c r="O405" s="201"/>
      <c r="P405" s="200"/>
      <c r="Q405" s="200"/>
      <c r="R405" s="200"/>
      <c r="S405" s="200"/>
      <c r="T405" s="200"/>
      <c r="U405" s="200"/>
      <c r="V405" s="200"/>
      <c r="W405" s="200" t="s">
        <v>1115</v>
      </c>
      <c r="X405" s="200"/>
      <c r="Y405" s="200"/>
      <c r="Z405" s="200"/>
      <c r="AA405" s="200"/>
      <c r="AB405" s="200"/>
      <c r="AC405" s="200"/>
      <c r="AD405" s="200"/>
      <c r="AE405" s="200"/>
      <c r="AF405" s="200"/>
      <c r="AG405" s="200"/>
      <c r="AH405" s="200"/>
      <c r="AI405" s="200"/>
      <c r="AJ405" s="200"/>
    </row>
    <row r="406" spans="1:36" ht="15.75" hidden="1" customHeight="1" x14ac:dyDescent="0.25">
      <c r="A406" s="200"/>
      <c r="B406" s="200"/>
      <c r="C406" s="201"/>
      <c r="D406" s="200"/>
      <c r="E406" s="201"/>
      <c r="F406" s="200"/>
      <c r="G406" s="201"/>
      <c r="H406" s="200"/>
      <c r="I406" s="201"/>
      <c r="J406" s="200"/>
      <c r="K406" s="201"/>
      <c r="L406" s="200"/>
      <c r="M406" s="201"/>
      <c r="N406" s="200"/>
      <c r="O406" s="201"/>
      <c r="P406" s="200"/>
      <c r="Q406" s="200"/>
      <c r="R406" s="200"/>
      <c r="S406" s="200"/>
      <c r="T406" s="200"/>
      <c r="U406" s="200"/>
      <c r="V406" s="200"/>
      <c r="W406" s="200" t="s">
        <v>1116</v>
      </c>
      <c r="X406" s="200"/>
      <c r="Y406" s="200"/>
      <c r="Z406" s="200"/>
      <c r="AA406" s="200"/>
      <c r="AB406" s="200"/>
      <c r="AC406" s="200"/>
      <c r="AD406" s="200"/>
      <c r="AE406" s="200"/>
      <c r="AF406" s="200"/>
      <c r="AG406" s="200"/>
      <c r="AH406" s="200"/>
      <c r="AI406" s="200"/>
      <c r="AJ406" s="200"/>
    </row>
    <row r="407" spans="1:36" ht="15.75" hidden="1" customHeight="1" x14ac:dyDescent="0.25">
      <c r="A407" s="200"/>
      <c r="B407" s="200"/>
      <c r="C407" s="201"/>
      <c r="D407" s="200"/>
      <c r="E407" s="201"/>
      <c r="F407" s="200"/>
      <c r="G407" s="201"/>
      <c r="H407" s="200"/>
      <c r="I407" s="201"/>
      <c r="J407" s="200"/>
      <c r="K407" s="201"/>
      <c r="L407" s="200"/>
      <c r="M407" s="201"/>
      <c r="N407" s="200"/>
      <c r="O407" s="201"/>
      <c r="P407" s="200"/>
      <c r="Q407" s="200"/>
      <c r="R407" s="200"/>
      <c r="S407" s="200"/>
      <c r="T407" s="200"/>
      <c r="U407" s="200"/>
      <c r="V407" s="200"/>
      <c r="W407" s="200" t="s">
        <v>1117</v>
      </c>
      <c r="X407" s="200"/>
      <c r="Y407" s="200"/>
      <c r="Z407" s="200"/>
      <c r="AA407" s="200"/>
      <c r="AB407" s="200"/>
      <c r="AC407" s="200"/>
      <c r="AD407" s="200"/>
      <c r="AE407" s="200"/>
      <c r="AF407" s="200"/>
      <c r="AG407" s="200"/>
      <c r="AH407" s="200"/>
      <c r="AI407" s="200"/>
      <c r="AJ407" s="200"/>
    </row>
    <row r="408" spans="1:36" ht="15.75" hidden="1" customHeight="1" x14ac:dyDescent="0.25">
      <c r="A408" s="200"/>
      <c r="B408" s="200"/>
      <c r="C408" s="201"/>
      <c r="D408" s="200"/>
      <c r="E408" s="201"/>
      <c r="F408" s="200"/>
      <c r="G408" s="201"/>
      <c r="H408" s="200"/>
      <c r="I408" s="201"/>
      <c r="J408" s="200"/>
      <c r="K408" s="201"/>
      <c r="L408" s="200"/>
      <c r="M408" s="201"/>
      <c r="N408" s="200"/>
      <c r="O408" s="201"/>
      <c r="P408" s="200"/>
      <c r="Q408" s="200"/>
      <c r="R408" s="200"/>
      <c r="S408" s="200"/>
      <c r="T408" s="200"/>
      <c r="U408" s="200"/>
      <c r="V408" s="200"/>
      <c r="W408" s="200" t="s">
        <v>1118</v>
      </c>
      <c r="X408" s="200"/>
      <c r="Y408" s="200"/>
      <c r="Z408" s="200"/>
      <c r="AA408" s="200"/>
      <c r="AB408" s="200"/>
      <c r="AC408" s="200"/>
      <c r="AD408" s="200"/>
      <c r="AE408" s="200"/>
      <c r="AF408" s="200"/>
      <c r="AG408" s="200"/>
      <c r="AH408" s="200"/>
      <c r="AI408" s="200"/>
      <c r="AJ408" s="200"/>
    </row>
    <row r="409" spans="1:36" ht="15.75" hidden="1" customHeight="1" x14ac:dyDescent="0.25">
      <c r="A409" s="200"/>
      <c r="B409" s="200"/>
      <c r="C409" s="201"/>
      <c r="D409" s="200"/>
      <c r="E409" s="201"/>
      <c r="F409" s="200"/>
      <c r="G409" s="201"/>
      <c r="H409" s="200"/>
      <c r="I409" s="201"/>
      <c r="J409" s="200"/>
      <c r="K409" s="201"/>
      <c r="L409" s="200"/>
      <c r="M409" s="201"/>
      <c r="N409" s="200"/>
      <c r="O409" s="201"/>
      <c r="P409" s="200"/>
      <c r="Q409" s="200"/>
      <c r="R409" s="200"/>
      <c r="S409" s="200"/>
      <c r="T409" s="200"/>
      <c r="U409" s="200"/>
      <c r="V409" s="200"/>
      <c r="W409" s="200" t="s">
        <v>1119</v>
      </c>
      <c r="X409" s="200"/>
      <c r="Y409" s="200"/>
      <c r="Z409" s="200"/>
      <c r="AA409" s="200"/>
      <c r="AB409" s="200"/>
      <c r="AC409" s="200"/>
      <c r="AD409" s="200"/>
      <c r="AE409" s="200"/>
      <c r="AF409" s="200"/>
      <c r="AG409" s="200"/>
      <c r="AH409" s="200"/>
      <c r="AI409" s="200"/>
      <c r="AJ409" s="200"/>
    </row>
    <row r="410" spans="1:36" ht="15.75" hidden="1" customHeight="1" x14ac:dyDescent="0.25">
      <c r="A410" s="200"/>
      <c r="B410" s="200"/>
      <c r="C410" s="201"/>
      <c r="D410" s="200"/>
      <c r="E410" s="201"/>
      <c r="F410" s="200"/>
      <c r="G410" s="201"/>
      <c r="H410" s="200"/>
      <c r="I410" s="201"/>
      <c r="J410" s="200"/>
      <c r="K410" s="201"/>
      <c r="L410" s="200"/>
      <c r="M410" s="201"/>
      <c r="N410" s="200"/>
      <c r="O410" s="201"/>
      <c r="P410" s="200"/>
      <c r="Q410" s="200"/>
      <c r="R410" s="200"/>
      <c r="S410" s="200"/>
      <c r="T410" s="200"/>
      <c r="U410" s="200"/>
      <c r="V410" s="200"/>
      <c r="W410" s="200" t="s">
        <v>1120</v>
      </c>
      <c r="X410" s="200"/>
      <c r="Y410" s="200"/>
      <c r="Z410" s="200"/>
      <c r="AA410" s="200"/>
      <c r="AB410" s="200"/>
      <c r="AC410" s="200"/>
      <c r="AD410" s="200"/>
      <c r="AE410" s="200"/>
      <c r="AF410" s="200"/>
      <c r="AG410" s="200"/>
      <c r="AH410" s="200"/>
      <c r="AI410" s="200"/>
      <c r="AJ410" s="200"/>
    </row>
    <row r="411" spans="1:36" ht="15.75" hidden="1" customHeight="1" x14ac:dyDescent="0.25">
      <c r="A411" s="200"/>
      <c r="B411" s="200"/>
      <c r="C411" s="201"/>
      <c r="D411" s="200"/>
      <c r="E411" s="201"/>
      <c r="F411" s="200"/>
      <c r="G411" s="201"/>
      <c r="H411" s="200"/>
      <c r="I411" s="201"/>
      <c r="J411" s="200"/>
      <c r="K411" s="201"/>
      <c r="L411" s="200"/>
      <c r="M411" s="201"/>
      <c r="N411" s="200"/>
      <c r="O411" s="201"/>
      <c r="P411" s="200"/>
      <c r="Q411" s="200"/>
      <c r="R411" s="200"/>
      <c r="S411" s="200"/>
      <c r="T411" s="200"/>
      <c r="U411" s="200"/>
      <c r="V411" s="200"/>
      <c r="W411" s="200" t="s">
        <v>1121</v>
      </c>
      <c r="X411" s="200"/>
      <c r="Y411" s="200"/>
      <c r="Z411" s="200"/>
      <c r="AA411" s="200"/>
      <c r="AB411" s="200"/>
      <c r="AC411" s="200"/>
      <c r="AD411" s="200"/>
      <c r="AE411" s="200"/>
      <c r="AF411" s="200"/>
      <c r="AG411" s="200"/>
      <c r="AH411" s="200"/>
      <c r="AI411" s="200"/>
      <c r="AJ411" s="200"/>
    </row>
    <row r="412" spans="1:36" ht="15.75" hidden="1" customHeight="1" x14ac:dyDescent="0.25">
      <c r="A412" s="200"/>
      <c r="B412" s="200"/>
      <c r="C412" s="201"/>
      <c r="D412" s="200"/>
      <c r="E412" s="201"/>
      <c r="F412" s="200"/>
      <c r="G412" s="201"/>
      <c r="H412" s="200"/>
      <c r="I412" s="201"/>
      <c r="J412" s="200"/>
      <c r="K412" s="201"/>
      <c r="L412" s="200"/>
      <c r="M412" s="201"/>
      <c r="N412" s="200"/>
      <c r="O412" s="201"/>
      <c r="P412" s="200"/>
      <c r="Q412" s="200"/>
      <c r="R412" s="200"/>
      <c r="S412" s="200"/>
      <c r="T412" s="200"/>
      <c r="U412" s="200"/>
      <c r="V412" s="200"/>
      <c r="W412" s="200" t="s">
        <v>1122</v>
      </c>
      <c r="X412" s="200"/>
      <c r="Y412" s="200"/>
      <c r="Z412" s="200"/>
      <c r="AA412" s="200"/>
      <c r="AB412" s="200"/>
      <c r="AC412" s="200"/>
      <c r="AD412" s="200"/>
      <c r="AE412" s="200"/>
      <c r="AF412" s="200"/>
      <c r="AG412" s="200"/>
      <c r="AH412" s="200"/>
      <c r="AI412" s="200"/>
      <c r="AJ412" s="200"/>
    </row>
    <row r="413" spans="1:36" ht="15.75" hidden="1" customHeight="1" x14ac:dyDescent="0.25">
      <c r="A413" s="200"/>
      <c r="B413" s="200"/>
      <c r="C413" s="201"/>
      <c r="D413" s="200"/>
      <c r="E413" s="201"/>
      <c r="F413" s="200"/>
      <c r="G413" s="201"/>
      <c r="H413" s="200"/>
      <c r="I413" s="201"/>
      <c r="J413" s="200"/>
      <c r="K413" s="201"/>
      <c r="L413" s="200"/>
      <c r="M413" s="201"/>
      <c r="N413" s="200"/>
      <c r="O413" s="201"/>
      <c r="P413" s="200"/>
      <c r="Q413" s="200"/>
      <c r="R413" s="200"/>
      <c r="S413" s="200"/>
      <c r="T413" s="200"/>
      <c r="U413" s="200"/>
      <c r="V413" s="200"/>
      <c r="W413" s="200" t="s">
        <v>1123</v>
      </c>
      <c r="X413" s="200"/>
      <c r="Y413" s="200"/>
      <c r="Z413" s="200"/>
      <c r="AA413" s="200"/>
      <c r="AB413" s="200"/>
      <c r="AC413" s="200"/>
      <c r="AD413" s="200"/>
      <c r="AE413" s="200"/>
      <c r="AF413" s="200"/>
      <c r="AG413" s="200"/>
      <c r="AH413" s="200"/>
      <c r="AI413" s="200"/>
      <c r="AJ413" s="200"/>
    </row>
    <row r="414" spans="1:36" ht="15.75" hidden="1" customHeight="1" x14ac:dyDescent="0.25">
      <c r="A414" s="200"/>
      <c r="B414" s="200"/>
      <c r="C414" s="201"/>
      <c r="D414" s="200"/>
      <c r="E414" s="201"/>
      <c r="F414" s="200"/>
      <c r="G414" s="201"/>
      <c r="H414" s="200"/>
      <c r="I414" s="201"/>
      <c r="J414" s="200"/>
      <c r="K414" s="201"/>
      <c r="L414" s="200"/>
      <c r="M414" s="201"/>
      <c r="N414" s="200"/>
      <c r="O414" s="201"/>
      <c r="P414" s="200"/>
      <c r="Q414" s="200"/>
      <c r="R414" s="200"/>
      <c r="S414" s="200"/>
      <c r="T414" s="200"/>
      <c r="U414" s="200"/>
      <c r="V414" s="200"/>
      <c r="W414" s="200" t="s">
        <v>1124</v>
      </c>
      <c r="X414" s="200"/>
      <c r="Y414" s="200"/>
      <c r="Z414" s="200"/>
      <c r="AA414" s="200"/>
      <c r="AB414" s="200"/>
      <c r="AC414" s="200"/>
      <c r="AD414" s="200"/>
      <c r="AE414" s="200"/>
      <c r="AF414" s="200"/>
      <c r="AG414" s="200"/>
      <c r="AH414" s="200"/>
      <c r="AI414" s="200"/>
      <c r="AJ414" s="200"/>
    </row>
    <row r="415" spans="1:36" ht="15.75" hidden="1" customHeight="1" x14ac:dyDescent="0.25">
      <c r="A415" s="200"/>
      <c r="B415" s="200"/>
      <c r="C415" s="201"/>
      <c r="D415" s="200"/>
      <c r="E415" s="201"/>
      <c r="F415" s="200"/>
      <c r="G415" s="201"/>
      <c r="H415" s="200"/>
      <c r="I415" s="201"/>
      <c r="J415" s="200"/>
      <c r="K415" s="201"/>
      <c r="L415" s="200"/>
      <c r="M415" s="201"/>
      <c r="N415" s="200"/>
      <c r="O415" s="201"/>
      <c r="P415" s="200"/>
      <c r="Q415" s="200"/>
      <c r="R415" s="200"/>
      <c r="S415" s="200"/>
      <c r="T415" s="200"/>
      <c r="U415" s="200"/>
      <c r="V415" s="200"/>
      <c r="W415" s="200" t="s">
        <v>1125</v>
      </c>
      <c r="X415" s="200"/>
      <c r="Y415" s="200"/>
      <c r="Z415" s="200"/>
      <c r="AA415" s="200"/>
      <c r="AB415" s="200"/>
      <c r="AC415" s="200"/>
      <c r="AD415" s="200"/>
      <c r="AE415" s="200"/>
      <c r="AF415" s="200"/>
      <c r="AG415" s="200"/>
      <c r="AH415" s="200"/>
      <c r="AI415" s="200"/>
      <c r="AJ415" s="200"/>
    </row>
    <row r="416" spans="1:36" ht="15.75" hidden="1" customHeight="1" x14ac:dyDescent="0.25">
      <c r="A416" s="200"/>
      <c r="B416" s="200"/>
      <c r="C416" s="201"/>
      <c r="D416" s="200"/>
      <c r="E416" s="201"/>
      <c r="F416" s="200"/>
      <c r="G416" s="201"/>
      <c r="H416" s="200"/>
      <c r="I416" s="201"/>
      <c r="J416" s="200"/>
      <c r="K416" s="201"/>
      <c r="L416" s="200"/>
      <c r="M416" s="201"/>
      <c r="N416" s="200"/>
      <c r="O416" s="201"/>
      <c r="P416" s="200"/>
      <c r="Q416" s="200"/>
      <c r="R416" s="200"/>
      <c r="S416" s="200"/>
      <c r="T416" s="200"/>
      <c r="U416" s="200"/>
      <c r="V416" s="200"/>
      <c r="W416" s="200" t="s">
        <v>1126</v>
      </c>
      <c r="X416" s="200"/>
      <c r="Y416" s="200"/>
      <c r="Z416" s="200"/>
      <c r="AA416" s="200"/>
      <c r="AB416" s="200"/>
      <c r="AC416" s="200"/>
      <c r="AD416" s="200"/>
      <c r="AE416" s="200"/>
      <c r="AF416" s="200"/>
      <c r="AG416" s="200"/>
      <c r="AH416" s="200"/>
      <c r="AI416" s="200"/>
      <c r="AJ416" s="200"/>
    </row>
    <row r="417" spans="1:36" ht="15.75" hidden="1" customHeight="1" x14ac:dyDescent="0.25">
      <c r="A417" s="200"/>
      <c r="B417" s="200"/>
      <c r="C417" s="201"/>
      <c r="D417" s="200"/>
      <c r="E417" s="201"/>
      <c r="F417" s="200"/>
      <c r="G417" s="201"/>
      <c r="H417" s="200"/>
      <c r="I417" s="201"/>
      <c r="J417" s="200"/>
      <c r="K417" s="201"/>
      <c r="L417" s="200"/>
      <c r="M417" s="201"/>
      <c r="N417" s="200"/>
      <c r="O417" s="201"/>
      <c r="P417" s="200"/>
      <c r="Q417" s="200"/>
      <c r="R417" s="200"/>
      <c r="S417" s="200"/>
      <c r="T417" s="200"/>
      <c r="U417" s="200"/>
      <c r="V417" s="200"/>
      <c r="W417" s="200" t="s">
        <v>1127</v>
      </c>
      <c r="X417" s="200"/>
      <c r="Y417" s="200"/>
      <c r="Z417" s="200"/>
      <c r="AA417" s="200"/>
      <c r="AB417" s="200"/>
      <c r="AC417" s="200"/>
      <c r="AD417" s="200"/>
      <c r="AE417" s="200"/>
      <c r="AF417" s="200"/>
      <c r="AG417" s="200"/>
      <c r="AH417" s="200"/>
      <c r="AI417" s="200"/>
      <c r="AJ417" s="200"/>
    </row>
    <row r="418" spans="1:36" ht="15.75" hidden="1" customHeight="1" x14ac:dyDescent="0.25">
      <c r="A418" s="200"/>
      <c r="B418" s="200"/>
      <c r="C418" s="201"/>
      <c r="D418" s="200"/>
      <c r="E418" s="201"/>
      <c r="F418" s="200"/>
      <c r="G418" s="201"/>
      <c r="H418" s="200"/>
      <c r="I418" s="201"/>
      <c r="J418" s="200"/>
      <c r="K418" s="201"/>
      <c r="L418" s="200"/>
      <c r="M418" s="201"/>
      <c r="N418" s="200"/>
      <c r="O418" s="201"/>
      <c r="P418" s="200"/>
      <c r="Q418" s="200"/>
      <c r="R418" s="200"/>
      <c r="S418" s="200"/>
      <c r="T418" s="200"/>
      <c r="U418" s="200"/>
      <c r="V418" s="200"/>
      <c r="W418" s="200" t="s">
        <v>1128</v>
      </c>
      <c r="X418" s="200"/>
      <c r="Y418" s="200"/>
      <c r="Z418" s="200"/>
      <c r="AA418" s="200"/>
      <c r="AB418" s="200"/>
      <c r="AC418" s="200"/>
      <c r="AD418" s="200"/>
      <c r="AE418" s="200"/>
      <c r="AF418" s="200"/>
      <c r="AG418" s="200"/>
      <c r="AH418" s="200"/>
      <c r="AI418" s="200"/>
      <c r="AJ418" s="200"/>
    </row>
    <row r="419" spans="1:36" ht="15.75" hidden="1" customHeight="1" x14ac:dyDescent="0.25">
      <c r="A419" s="200"/>
      <c r="B419" s="200"/>
      <c r="C419" s="201"/>
      <c r="D419" s="200"/>
      <c r="E419" s="201"/>
      <c r="F419" s="200"/>
      <c r="G419" s="201"/>
      <c r="H419" s="200"/>
      <c r="I419" s="201"/>
      <c r="J419" s="200"/>
      <c r="K419" s="201"/>
      <c r="L419" s="200"/>
      <c r="M419" s="201"/>
      <c r="N419" s="200"/>
      <c r="O419" s="201"/>
      <c r="P419" s="200"/>
      <c r="Q419" s="200"/>
      <c r="R419" s="200"/>
      <c r="S419" s="200"/>
      <c r="T419" s="200"/>
      <c r="U419" s="200"/>
      <c r="V419" s="200"/>
      <c r="W419" s="200" t="s">
        <v>1129</v>
      </c>
      <c r="X419" s="200"/>
      <c r="Y419" s="200"/>
      <c r="Z419" s="200"/>
      <c r="AA419" s="200"/>
      <c r="AB419" s="200"/>
      <c r="AC419" s="200"/>
      <c r="AD419" s="200"/>
      <c r="AE419" s="200"/>
      <c r="AF419" s="200"/>
      <c r="AG419" s="200"/>
      <c r="AH419" s="200"/>
      <c r="AI419" s="200"/>
      <c r="AJ419" s="200"/>
    </row>
    <row r="420" spans="1:36" ht="15.75" hidden="1" customHeight="1" x14ac:dyDescent="0.25">
      <c r="A420" s="200"/>
      <c r="B420" s="200"/>
      <c r="C420" s="201"/>
      <c r="D420" s="200"/>
      <c r="E420" s="201"/>
      <c r="F420" s="200"/>
      <c r="G420" s="201"/>
      <c r="H420" s="200"/>
      <c r="I420" s="201"/>
      <c r="J420" s="200"/>
      <c r="K420" s="201"/>
      <c r="L420" s="200"/>
      <c r="M420" s="201"/>
      <c r="N420" s="200"/>
      <c r="O420" s="201"/>
      <c r="P420" s="200"/>
      <c r="Q420" s="200"/>
      <c r="R420" s="200"/>
      <c r="S420" s="200"/>
      <c r="T420" s="200"/>
      <c r="U420" s="200"/>
      <c r="V420" s="200"/>
      <c r="W420" s="200" t="s">
        <v>1130</v>
      </c>
      <c r="X420" s="200"/>
      <c r="Y420" s="200"/>
      <c r="Z420" s="200"/>
      <c r="AA420" s="200"/>
      <c r="AB420" s="200"/>
      <c r="AC420" s="200"/>
      <c r="AD420" s="200"/>
      <c r="AE420" s="200"/>
      <c r="AF420" s="200"/>
      <c r="AG420" s="200"/>
      <c r="AH420" s="200"/>
      <c r="AI420" s="200"/>
      <c r="AJ420" s="200"/>
    </row>
    <row r="421" spans="1:36" ht="15.75" hidden="1" customHeight="1" x14ac:dyDescent="0.25">
      <c r="A421" s="200"/>
      <c r="B421" s="200"/>
      <c r="C421" s="201"/>
      <c r="D421" s="200"/>
      <c r="E421" s="201"/>
      <c r="F421" s="200"/>
      <c r="G421" s="201"/>
      <c r="H421" s="200"/>
      <c r="I421" s="201"/>
      <c r="J421" s="200"/>
      <c r="K421" s="201"/>
      <c r="L421" s="200"/>
      <c r="M421" s="201"/>
      <c r="N421" s="200"/>
      <c r="O421" s="201"/>
      <c r="P421" s="200"/>
      <c r="Q421" s="200"/>
      <c r="R421" s="200"/>
      <c r="S421" s="200"/>
      <c r="T421" s="200"/>
      <c r="U421" s="200"/>
      <c r="V421" s="200"/>
      <c r="W421" s="200" t="s">
        <v>1130</v>
      </c>
      <c r="X421" s="200"/>
      <c r="Y421" s="200"/>
      <c r="Z421" s="200"/>
      <c r="AA421" s="200"/>
      <c r="AB421" s="200"/>
      <c r="AC421" s="200"/>
      <c r="AD421" s="200"/>
      <c r="AE421" s="200"/>
      <c r="AF421" s="200"/>
      <c r="AG421" s="200"/>
      <c r="AH421" s="200"/>
      <c r="AI421" s="200"/>
      <c r="AJ421" s="200"/>
    </row>
    <row r="422" spans="1:36" ht="15.75" hidden="1" customHeight="1" x14ac:dyDescent="0.25">
      <c r="A422" s="200"/>
      <c r="B422" s="200"/>
      <c r="C422" s="201"/>
      <c r="D422" s="200"/>
      <c r="E422" s="201"/>
      <c r="F422" s="200"/>
      <c r="G422" s="201"/>
      <c r="H422" s="200"/>
      <c r="I422" s="201"/>
      <c r="J422" s="200"/>
      <c r="K422" s="201"/>
      <c r="L422" s="200"/>
      <c r="M422" s="201"/>
      <c r="N422" s="200"/>
      <c r="O422" s="201"/>
      <c r="P422" s="200"/>
      <c r="Q422" s="200"/>
      <c r="R422" s="200"/>
      <c r="S422" s="200"/>
      <c r="T422" s="200"/>
      <c r="U422" s="200"/>
      <c r="V422" s="200"/>
      <c r="W422" s="200" t="s">
        <v>1131</v>
      </c>
      <c r="X422" s="200"/>
      <c r="Y422" s="200"/>
      <c r="Z422" s="200"/>
      <c r="AA422" s="200"/>
      <c r="AB422" s="200"/>
      <c r="AC422" s="200"/>
      <c r="AD422" s="200"/>
      <c r="AE422" s="200"/>
      <c r="AF422" s="200"/>
      <c r="AG422" s="200"/>
      <c r="AH422" s="200"/>
      <c r="AI422" s="200"/>
      <c r="AJ422" s="200"/>
    </row>
    <row r="423" spans="1:36" ht="15.75" hidden="1" customHeight="1" x14ac:dyDescent="0.25">
      <c r="A423" s="200"/>
      <c r="B423" s="200"/>
      <c r="C423" s="201"/>
      <c r="D423" s="200"/>
      <c r="E423" s="201"/>
      <c r="F423" s="200"/>
      <c r="G423" s="201"/>
      <c r="H423" s="200"/>
      <c r="I423" s="201"/>
      <c r="J423" s="200"/>
      <c r="K423" s="201"/>
      <c r="L423" s="200"/>
      <c r="M423" s="201"/>
      <c r="N423" s="200"/>
      <c r="O423" s="201"/>
      <c r="P423" s="200"/>
      <c r="Q423" s="200"/>
      <c r="R423" s="200"/>
      <c r="S423" s="200"/>
      <c r="T423" s="200"/>
      <c r="U423" s="200"/>
      <c r="V423" s="200"/>
      <c r="W423" s="200" t="s">
        <v>1132</v>
      </c>
      <c r="X423" s="200"/>
      <c r="Y423" s="200"/>
      <c r="Z423" s="200"/>
      <c r="AA423" s="200"/>
      <c r="AB423" s="200"/>
      <c r="AC423" s="200"/>
      <c r="AD423" s="200"/>
      <c r="AE423" s="200"/>
      <c r="AF423" s="200"/>
      <c r="AG423" s="200"/>
      <c r="AH423" s="200"/>
      <c r="AI423" s="200"/>
      <c r="AJ423" s="200"/>
    </row>
    <row r="424" spans="1:36" ht="15.75" hidden="1" customHeight="1" x14ac:dyDescent="0.25">
      <c r="A424" s="200"/>
      <c r="B424" s="200"/>
      <c r="C424" s="201"/>
      <c r="D424" s="200"/>
      <c r="E424" s="201"/>
      <c r="F424" s="200"/>
      <c r="G424" s="201"/>
      <c r="H424" s="200"/>
      <c r="I424" s="201"/>
      <c r="J424" s="200"/>
      <c r="K424" s="201"/>
      <c r="L424" s="200"/>
      <c r="M424" s="201"/>
      <c r="N424" s="200"/>
      <c r="O424" s="201"/>
      <c r="P424" s="200"/>
      <c r="Q424" s="200"/>
      <c r="R424" s="200"/>
      <c r="S424" s="200"/>
      <c r="T424" s="200"/>
      <c r="U424" s="200"/>
      <c r="V424" s="200"/>
      <c r="W424" s="200" t="s">
        <v>1133</v>
      </c>
      <c r="X424" s="200"/>
      <c r="Y424" s="200"/>
      <c r="Z424" s="200"/>
      <c r="AA424" s="200"/>
      <c r="AB424" s="200"/>
      <c r="AC424" s="200"/>
      <c r="AD424" s="200"/>
      <c r="AE424" s="200"/>
      <c r="AF424" s="200"/>
      <c r="AG424" s="200"/>
      <c r="AH424" s="200"/>
      <c r="AI424" s="200"/>
      <c r="AJ424" s="200"/>
    </row>
    <row r="425" spans="1:36" ht="15.75" hidden="1" customHeight="1" x14ac:dyDescent="0.25">
      <c r="A425" s="200"/>
      <c r="B425" s="200"/>
      <c r="C425" s="201"/>
      <c r="D425" s="200"/>
      <c r="E425" s="201"/>
      <c r="F425" s="200"/>
      <c r="G425" s="201"/>
      <c r="H425" s="200"/>
      <c r="I425" s="201"/>
      <c r="J425" s="200"/>
      <c r="K425" s="201"/>
      <c r="L425" s="200"/>
      <c r="M425" s="201"/>
      <c r="N425" s="200"/>
      <c r="O425" s="201"/>
      <c r="P425" s="200"/>
      <c r="Q425" s="200"/>
      <c r="R425" s="200"/>
      <c r="S425" s="200"/>
      <c r="T425" s="200"/>
      <c r="U425" s="200"/>
      <c r="V425" s="200"/>
      <c r="W425" s="200" t="s">
        <v>1134</v>
      </c>
      <c r="X425" s="200"/>
      <c r="Y425" s="200"/>
      <c r="Z425" s="200"/>
      <c r="AA425" s="200"/>
      <c r="AB425" s="200"/>
      <c r="AC425" s="200"/>
      <c r="AD425" s="200"/>
      <c r="AE425" s="200"/>
      <c r="AF425" s="200"/>
      <c r="AG425" s="200"/>
      <c r="AH425" s="200"/>
      <c r="AI425" s="200"/>
      <c r="AJ425" s="200"/>
    </row>
    <row r="426" spans="1:36" ht="15.75" hidden="1" customHeight="1" x14ac:dyDescent="0.25">
      <c r="A426" s="200"/>
      <c r="B426" s="200"/>
      <c r="C426" s="201"/>
      <c r="D426" s="200"/>
      <c r="E426" s="201"/>
      <c r="F426" s="200"/>
      <c r="G426" s="201"/>
      <c r="H426" s="200"/>
      <c r="I426" s="201"/>
      <c r="J426" s="200"/>
      <c r="K426" s="201"/>
      <c r="L426" s="200"/>
      <c r="M426" s="201"/>
      <c r="N426" s="200"/>
      <c r="O426" s="201"/>
      <c r="P426" s="200"/>
      <c r="Q426" s="200"/>
      <c r="R426" s="200"/>
      <c r="S426" s="200"/>
      <c r="T426" s="200"/>
      <c r="U426" s="200"/>
      <c r="V426" s="200"/>
      <c r="W426" s="200" t="s">
        <v>1135</v>
      </c>
      <c r="X426" s="200"/>
      <c r="Y426" s="200"/>
      <c r="Z426" s="200"/>
      <c r="AA426" s="200"/>
      <c r="AB426" s="200"/>
      <c r="AC426" s="200"/>
      <c r="AD426" s="200"/>
      <c r="AE426" s="200"/>
      <c r="AF426" s="200"/>
      <c r="AG426" s="200"/>
      <c r="AH426" s="200"/>
      <c r="AI426" s="200"/>
      <c r="AJ426" s="200"/>
    </row>
    <row r="427" spans="1:36" ht="15.75" hidden="1" customHeight="1" x14ac:dyDescent="0.25">
      <c r="A427" s="200"/>
      <c r="B427" s="200"/>
      <c r="C427" s="201"/>
      <c r="D427" s="200"/>
      <c r="E427" s="201"/>
      <c r="F427" s="200"/>
      <c r="G427" s="201"/>
      <c r="H427" s="200"/>
      <c r="I427" s="201"/>
      <c r="J427" s="200"/>
      <c r="K427" s="201"/>
      <c r="L427" s="200"/>
      <c r="M427" s="201"/>
      <c r="N427" s="200"/>
      <c r="O427" s="201"/>
      <c r="P427" s="200"/>
      <c r="Q427" s="200"/>
      <c r="R427" s="200"/>
      <c r="S427" s="200"/>
      <c r="T427" s="200"/>
      <c r="U427" s="200"/>
      <c r="V427" s="200"/>
      <c r="W427" s="200" t="s">
        <v>1136</v>
      </c>
      <c r="X427" s="200"/>
      <c r="Y427" s="200"/>
      <c r="Z427" s="200"/>
      <c r="AA427" s="200"/>
      <c r="AB427" s="200"/>
      <c r="AC427" s="200"/>
      <c r="AD427" s="200"/>
      <c r="AE427" s="200"/>
      <c r="AF427" s="200"/>
      <c r="AG427" s="200"/>
      <c r="AH427" s="200"/>
      <c r="AI427" s="200"/>
      <c r="AJ427" s="200"/>
    </row>
    <row r="428" spans="1:36" ht="15.75" hidden="1" customHeight="1" x14ac:dyDescent="0.25">
      <c r="A428" s="200"/>
      <c r="B428" s="200"/>
      <c r="C428" s="201"/>
      <c r="D428" s="200"/>
      <c r="E428" s="201"/>
      <c r="F428" s="200"/>
      <c r="G428" s="201"/>
      <c r="H428" s="200"/>
      <c r="I428" s="201"/>
      <c r="J428" s="200"/>
      <c r="K428" s="201"/>
      <c r="L428" s="200"/>
      <c r="M428" s="201"/>
      <c r="N428" s="200"/>
      <c r="O428" s="201"/>
      <c r="P428" s="200"/>
      <c r="Q428" s="200"/>
      <c r="R428" s="200"/>
      <c r="S428" s="200"/>
      <c r="T428" s="200"/>
      <c r="U428" s="200"/>
      <c r="V428" s="200"/>
      <c r="W428" s="200" t="s">
        <v>1137</v>
      </c>
      <c r="X428" s="200"/>
      <c r="Y428" s="200"/>
      <c r="Z428" s="200"/>
      <c r="AA428" s="200"/>
      <c r="AB428" s="200"/>
      <c r="AC428" s="200"/>
      <c r="AD428" s="200"/>
      <c r="AE428" s="200"/>
      <c r="AF428" s="200"/>
      <c r="AG428" s="200"/>
      <c r="AH428" s="200"/>
      <c r="AI428" s="200"/>
      <c r="AJ428" s="200"/>
    </row>
    <row r="429" spans="1:36" ht="15.75" hidden="1" customHeight="1" x14ac:dyDescent="0.25">
      <c r="A429" s="200"/>
      <c r="B429" s="200"/>
      <c r="C429" s="201"/>
      <c r="D429" s="200"/>
      <c r="E429" s="201"/>
      <c r="F429" s="200"/>
      <c r="G429" s="201"/>
      <c r="H429" s="200"/>
      <c r="I429" s="201"/>
      <c r="J429" s="200"/>
      <c r="K429" s="201"/>
      <c r="L429" s="200"/>
      <c r="M429" s="201"/>
      <c r="N429" s="200"/>
      <c r="O429" s="201"/>
      <c r="P429" s="200"/>
      <c r="Q429" s="200"/>
      <c r="R429" s="200"/>
      <c r="S429" s="200"/>
      <c r="T429" s="200"/>
      <c r="U429" s="200"/>
      <c r="V429" s="200"/>
      <c r="W429" s="200" t="s">
        <v>1138</v>
      </c>
      <c r="X429" s="200"/>
      <c r="Y429" s="200"/>
      <c r="Z429" s="200"/>
      <c r="AA429" s="200"/>
      <c r="AB429" s="200"/>
      <c r="AC429" s="200"/>
      <c r="AD429" s="200"/>
      <c r="AE429" s="200"/>
      <c r="AF429" s="200"/>
      <c r="AG429" s="200"/>
      <c r="AH429" s="200"/>
      <c r="AI429" s="200"/>
      <c r="AJ429" s="200"/>
    </row>
    <row r="430" spans="1:36" ht="15.75" hidden="1" customHeight="1" x14ac:dyDescent="0.25">
      <c r="A430" s="200"/>
      <c r="B430" s="200"/>
      <c r="C430" s="201"/>
      <c r="D430" s="200"/>
      <c r="E430" s="201"/>
      <c r="F430" s="200"/>
      <c r="G430" s="201"/>
      <c r="H430" s="200"/>
      <c r="I430" s="201"/>
      <c r="J430" s="200"/>
      <c r="K430" s="201"/>
      <c r="L430" s="200"/>
      <c r="M430" s="201"/>
      <c r="N430" s="200"/>
      <c r="O430" s="201"/>
      <c r="P430" s="200"/>
      <c r="Q430" s="200"/>
      <c r="R430" s="200"/>
      <c r="S430" s="200"/>
      <c r="T430" s="200"/>
      <c r="U430" s="200"/>
      <c r="V430" s="200"/>
      <c r="W430" s="200" t="s">
        <v>1139</v>
      </c>
      <c r="X430" s="200"/>
      <c r="Y430" s="200"/>
      <c r="Z430" s="200"/>
      <c r="AA430" s="200"/>
      <c r="AB430" s="200"/>
      <c r="AC430" s="200"/>
      <c r="AD430" s="200"/>
      <c r="AE430" s="200"/>
      <c r="AF430" s="200"/>
      <c r="AG430" s="200"/>
      <c r="AH430" s="200"/>
      <c r="AI430" s="200"/>
      <c r="AJ430" s="200"/>
    </row>
    <row r="431" spans="1:36" ht="15.75" hidden="1" customHeight="1" x14ac:dyDescent="0.25">
      <c r="A431" s="200"/>
      <c r="B431" s="200"/>
      <c r="C431" s="201"/>
      <c r="D431" s="200"/>
      <c r="E431" s="201"/>
      <c r="F431" s="200"/>
      <c r="G431" s="201"/>
      <c r="H431" s="200"/>
      <c r="I431" s="201"/>
      <c r="J431" s="200"/>
      <c r="K431" s="201"/>
      <c r="L431" s="200"/>
      <c r="M431" s="201"/>
      <c r="N431" s="200"/>
      <c r="O431" s="201"/>
      <c r="P431" s="200"/>
      <c r="Q431" s="200"/>
      <c r="R431" s="200"/>
      <c r="S431" s="200"/>
      <c r="T431" s="200"/>
      <c r="U431" s="200"/>
      <c r="V431" s="200"/>
      <c r="W431" s="200" t="s">
        <v>1140</v>
      </c>
      <c r="X431" s="200"/>
      <c r="Y431" s="200"/>
      <c r="Z431" s="200"/>
      <c r="AA431" s="200"/>
      <c r="AB431" s="200"/>
      <c r="AC431" s="200"/>
      <c r="AD431" s="200"/>
      <c r="AE431" s="200"/>
      <c r="AF431" s="200"/>
      <c r="AG431" s="200"/>
      <c r="AH431" s="200"/>
      <c r="AI431" s="200"/>
      <c r="AJ431" s="200"/>
    </row>
    <row r="432" spans="1:36" ht="15.75" hidden="1" customHeight="1" x14ac:dyDescent="0.25">
      <c r="A432" s="200"/>
      <c r="B432" s="200"/>
      <c r="C432" s="201"/>
      <c r="D432" s="200"/>
      <c r="E432" s="201"/>
      <c r="F432" s="200"/>
      <c r="G432" s="201"/>
      <c r="H432" s="200"/>
      <c r="I432" s="201"/>
      <c r="J432" s="200"/>
      <c r="K432" s="201"/>
      <c r="L432" s="200"/>
      <c r="M432" s="201"/>
      <c r="N432" s="200"/>
      <c r="O432" s="201"/>
      <c r="P432" s="200"/>
      <c r="Q432" s="200"/>
      <c r="R432" s="200"/>
      <c r="S432" s="200"/>
      <c r="T432" s="200"/>
      <c r="U432" s="200"/>
      <c r="V432" s="200"/>
      <c r="W432" s="200" t="s">
        <v>1141</v>
      </c>
      <c r="X432" s="200"/>
      <c r="Y432" s="200"/>
      <c r="Z432" s="200"/>
      <c r="AA432" s="200"/>
      <c r="AB432" s="200"/>
      <c r="AC432" s="200"/>
      <c r="AD432" s="200"/>
      <c r="AE432" s="200"/>
      <c r="AF432" s="200"/>
      <c r="AG432" s="200"/>
      <c r="AH432" s="200"/>
      <c r="AI432" s="200"/>
      <c r="AJ432" s="200"/>
    </row>
    <row r="433" spans="1:36" ht="15.75" hidden="1" customHeight="1" x14ac:dyDescent="0.25">
      <c r="A433" s="200"/>
      <c r="B433" s="200"/>
      <c r="C433" s="201"/>
      <c r="D433" s="200"/>
      <c r="E433" s="201"/>
      <c r="F433" s="200"/>
      <c r="G433" s="201"/>
      <c r="H433" s="200"/>
      <c r="I433" s="201"/>
      <c r="J433" s="200"/>
      <c r="K433" s="201"/>
      <c r="L433" s="200"/>
      <c r="M433" s="201"/>
      <c r="N433" s="200"/>
      <c r="O433" s="201"/>
      <c r="P433" s="200"/>
      <c r="Q433" s="200"/>
      <c r="R433" s="200"/>
      <c r="S433" s="200"/>
      <c r="T433" s="200"/>
      <c r="U433" s="200"/>
      <c r="V433" s="200"/>
      <c r="W433" s="200" t="s">
        <v>1142</v>
      </c>
      <c r="X433" s="200"/>
      <c r="Y433" s="200"/>
      <c r="Z433" s="200"/>
      <c r="AA433" s="200"/>
      <c r="AB433" s="200"/>
      <c r="AC433" s="200"/>
      <c r="AD433" s="200"/>
      <c r="AE433" s="200"/>
      <c r="AF433" s="200"/>
      <c r="AG433" s="200"/>
      <c r="AH433" s="200"/>
      <c r="AI433" s="200"/>
      <c r="AJ433" s="200"/>
    </row>
    <row r="434" spans="1:36" ht="15.75" hidden="1" customHeight="1" x14ac:dyDescent="0.25">
      <c r="A434" s="200"/>
      <c r="B434" s="200"/>
      <c r="C434" s="201"/>
      <c r="D434" s="200"/>
      <c r="E434" s="201"/>
      <c r="F434" s="200"/>
      <c r="G434" s="201"/>
      <c r="H434" s="200"/>
      <c r="I434" s="201"/>
      <c r="J434" s="200"/>
      <c r="K434" s="201"/>
      <c r="L434" s="200"/>
      <c r="M434" s="201"/>
      <c r="N434" s="200"/>
      <c r="O434" s="201"/>
      <c r="P434" s="200"/>
      <c r="Q434" s="200"/>
      <c r="R434" s="200"/>
      <c r="S434" s="200"/>
      <c r="T434" s="200"/>
      <c r="U434" s="200"/>
      <c r="V434" s="200"/>
      <c r="W434" s="200" t="s">
        <v>1143</v>
      </c>
      <c r="X434" s="200"/>
      <c r="Y434" s="200"/>
      <c r="Z434" s="200"/>
      <c r="AA434" s="200"/>
      <c r="AB434" s="200"/>
      <c r="AC434" s="200"/>
      <c r="AD434" s="200"/>
      <c r="AE434" s="200"/>
      <c r="AF434" s="200"/>
      <c r="AG434" s="200"/>
      <c r="AH434" s="200"/>
      <c r="AI434" s="200"/>
      <c r="AJ434" s="200"/>
    </row>
    <row r="435" spans="1:36" ht="15.75" hidden="1" customHeight="1" x14ac:dyDescent="0.25">
      <c r="A435" s="200"/>
      <c r="B435" s="200"/>
      <c r="C435" s="201"/>
      <c r="D435" s="200"/>
      <c r="E435" s="201"/>
      <c r="F435" s="200"/>
      <c r="G435" s="201"/>
      <c r="H435" s="200"/>
      <c r="I435" s="201"/>
      <c r="J435" s="200"/>
      <c r="K435" s="201"/>
      <c r="L435" s="200"/>
      <c r="M435" s="201"/>
      <c r="N435" s="200"/>
      <c r="O435" s="201"/>
      <c r="P435" s="200"/>
      <c r="Q435" s="200"/>
      <c r="R435" s="200"/>
      <c r="S435" s="200"/>
      <c r="T435" s="200"/>
      <c r="U435" s="200"/>
      <c r="V435" s="200"/>
      <c r="W435" s="200" t="s">
        <v>1144</v>
      </c>
      <c r="X435" s="200"/>
      <c r="Y435" s="200"/>
      <c r="Z435" s="200"/>
      <c r="AA435" s="200"/>
      <c r="AB435" s="200"/>
      <c r="AC435" s="200"/>
      <c r="AD435" s="200"/>
      <c r="AE435" s="200"/>
      <c r="AF435" s="200"/>
      <c r="AG435" s="200"/>
      <c r="AH435" s="200"/>
      <c r="AI435" s="200"/>
      <c r="AJ435" s="200"/>
    </row>
    <row r="436" spans="1:36" ht="15.75" hidden="1" customHeight="1" x14ac:dyDescent="0.25">
      <c r="A436" s="200"/>
      <c r="B436" s="200"/>
      <c r="C436" s="201"/>
      <c r="D436" s="200"/>
      <c r="E436" s="201"/>
      <c r="F436" s="200"/>
      <c r="G436" s="201"/>
      <c r="H436" s="200"/>
      <c r="I436" s="201"/>
      <c r="J436" s="200"/>
      <c r="K436" s="201"/>
      <c r="L436" s="200"/>
      <c r="M436" s="201"/>
      <c r="N436" s="200"/>
      <c r="O436" s="201"/>
      <c r="P436" s="200"/>
      <c r="Q436" s="200"/>
      <c r="R436" s="200"/>
      <c r="S436" s="200"/>
      <c r="T436" s="200"/>
      <c r="U436" s="200"/>
      <c r="V436" s="200"/>
      <c r="W436" s="200" t="s">
        <v>1145</v>
      </c>
      <c r="X436" s="200"/>
      <c r="Y436" s="200"/>
      <c r="Z436" s="200"/>
      <c r="AA436" s="200"/>
      <c r="AB436" s="200"/>
      <c r="AC436" s="200"/>
      <c r="AD436" s="200"/>
      <c r="AE436" s="200"/>
      <c r="AF436" s="200"/>
      <c r="AG436" s="200"/>
      <c r="AH436" s="200"/>
      <c r="AI436" s="200"/>
      <c r="AJ436" s="200"/>
    </row>
    <row r="437" spans="1:36" ht="15.75" hidden="1" customHeight="1" x14ac:dyDescent="0.25">
      <c r="A437" s="200"/>
      <c r="B437" s="200"/>
      <c r="C437" s="201"/>
      <c r="D437" s="200"/>
      <c r="E437" s="201"/>
      <c r="F437" s="200"/>
      <c r="G437" s="201"/>
      <c r="H437" s="200"/>
      <c r="I437" s="201"/>
      <c r="J437" s="200"/>
      <c r="K437" s="201"/>
      <c r="L437" s="200"/>
      <c r="M437" s="201"/>
      <c r="N437" s="200"/>
      <c r="O437" s="201"/>
      <c r="P437" s="200"/>
      <c r="Q437" s="200"/>
      <c r="R437" s="200"/>
      <c r="S437" s="200"/>
      <c r="T437" s="200"/>
      <c r="U437" s="200"/>
      <c r="V437" s="200"/>
      <c r="W437" s="200" t="s">
        <v>1146</v>
      </c>
      <c r="X437" s="200"/>
      <c r="Y437" s="200"/>
      <c r="Z437" s="200"/>
      <c r="AA437" s="200"/>
      <c r="AB437" s="200"/>
      <c r="AC437" s="200"/>
      <c r="AD437" s="200"/>
      <c r="AE437" s="200"/>
      <c r="AF437" s="200"/>
      <c r="AG437" s="200"/>
      <c r="AH437" s="200"/>
      <c r="AI437" s="200"/>
      <c r="AJ437" s="200"/>
    </row>
    <row r="438" spans="1:36" ht="15.75" hidden="1" customHeight="1" x14ac:dyDescent="0.25">
      <c r="A438" s="200"/>
      <c r="B438" s="200"/>
      <c r="C438" s="201"/>
      <c r="D438" s="200"/>
      <c r="E438" s="201"/>
      <c r="F438" s="200"/>
      <c r="G438" s="201"/>
      <c r="H438" s="200"/>
      <c r="I438" s="201"/>
      <c r="J438" s="200"/>
      <c r="K438" s="201"/>
      <c r="L438" s="200"/>
      <c r="M438" s="201"/>
      <c r="N438" s="200"/>
      <c r="O438" s="201"/>
      <c r="P438" s="200"/>
      <c r="Q438" s="200"/>
      <c r="R438" s="200"/>
      <c r="S438" s="200"/>
      <c r="T438" s="200"/>
      <c r="U438" s="200"/>
      <c r="V438" s="200"/>
      <c r="W438" s="200" t="s">
        <v>1147</v>
      </c>
      <c r="X438" s="200"/>
      <c r="Y438" s="200"/>
      <c r="Z438" s="200"/>
      <c r="AA438" s="200"/>
      <c r="AB438" s="200"/>
      <c r="AC438" s="200"/>
      <c r="AD438" s="200"/>
      <c r="AE438" s="200"/>
      <c r="AF438" s="200"/>
      <c r="AG438" s="200"/>
      <c r="AH438" s="200"/>
      <c r="AI438" s="200"/>
      <c r="AJ438" s="200"/>
    </row>
    <row r="439" spans="1:36" ht="15.75" hidden="1" customHeight="1" x14ac:dyDescent="0.25">
      <c r="A439" s="200"/>
      <c r="B439" s="200"/>
      <c r="C439" s="201"/>
      <c r="D439" s="200"/>
      <c r="E439" s="201"/>
      <c r="F439" s="200"/>
      <c r="G439" s="201"/>
      <c r="H439" s="200"/>
      <c r="I439" s="201"/>
      <c r="J439" s="200"/>
      <c r="K439" s="201"/>
      <c r="L439" s="200"/>
      <c r="M439" s="201"/>
      <c r="N439" s="200"/>
      <c r="O439" s="201"/>
      <c r="P439" s="200"/>
      <c r="Q439" s="200"/>
      <c r="R439" s="200"/>
      <c r="S439" s="200"/>
      <c r="T439" s="200"/>
      <c r="U439" s="200"/>
      <c r="V439" s="200"/>
      <c r="W439" s="200" t="s">
        <v>1148</v>
      </c>
      <c r="X439" s="200"/>
      <c r="Y439" s="200"/>
      <c r="Z439" s="200"/>
      <c r="AA439" s="200"/>
      <c r="AB439" s="200"/>
      <c r="AC439" s="200"/>
      <c r="AD439" s="200"/>
      <c r="AE439" s="200"/>
      <c r="AF439" s="200"/>
      <c r="AG439" s="200"/>
      <c r="AH439" s="200"/>
      <c r="AI439" s="200"/>
      <c r="AJ439" s="200"/>
    </row>
    <row r="440" spans="1:36" ht="15.75" hidden="1" customHeight="1" x14ac:dyDescent="0.25">
      <c r="A440" s="200"/>
      <c r="B440" s="200"/>
      <c r="C440" s="201"/>
      <c r="D440" s="200"/>
      <c r="E440" s="201"/>
      <c r="F440" s="200"/>
      <c r="G440" s="201"/>
      <c r="H440" s="200"/>
      <c r="I440" s="201"/>
      <c r="J440" s="200"/>
      <c r="K440" s="201"/>
      <c r="L440" s="200"/>
      <c r="M440" s="201"/>
      <c r="N440" s="200"/>
      <c r="O440" s="201"/>
      <c r="P440" s="200"/>
      <c r="Q440" s="200"/>
      <c r="R440" s="200"/>
      <c r="S440" s="200"/>
      <c r="T440" s="200"/>
      <c r="U440" s="200"/>
      <c r="V440" s="200"/>
      <c r="W440" s="200" t="s">
        <v>1149</v>
      </c>
      <c r="X440" s="200"/>
      <c r="Y440" s="200"/>
      <c r="Z440" s="200"/>
      <c r="AA440" s="200"/>
      <c r="AB440" s="200"/>
      <c r="AC440" s="200"/>
      <c r="AD440" s="200"/>
      <c r="AE440" s="200"/>
      <c r="AF440" s="200"/>
      <c r="AG440" s="200"/>
      <c r="AH440" s="200"/>
      <c r="AI440" s="200"/>
      <c r="AJ440" s="200"/>
    </row>
    <row r="441" spans="1:36" ht="15.75" hidden="1" customHeight="1" x14ac:dyDescent="0.25">
      <c r="A441" s="200"/>
      <c r="B441" s="200"/>
      <c r="C441" s="201"/>
      <c r="D441" s="200"/>
      <c r="E441" s="201"/>
      <c r="F441" s="200"/>
      <c r="G441" s="201"/>
      <c r="H441" s="200"/>
      <c r="I441" s="201"/>
      <c r="J441" s="200"/>
      <c r="K441" s="201"/>
      <c r="L441" s="200"/>
      <c r="M441" s="201"/>
      <c r="N441" s="200"/>
      <c r="O441" s="201"/>
      <c r="P441" s="200"/>
      <c r="Q441" s="200"/>
      <c r="R441" s="200"/>
      <c r="S441" s="200"/>
      <c r="T441" s="200"/>
      <c r="U441" s="200"/>
      <c r="V441" s="200"/>
      <c r="W441" s="200" t="s">
        <v>1150</v>
      </c>
      <c r="X441" s="200"/>
      <c r="Y441" s="200"/>
      <c r="Z441" s="200"/>
      <c r="AA441" s="200"/>
      <c r="AB441" s="200"/>
      <c r="AC441" s="200"/>
      <c r="AD441" s="200"/>
      <c r="AE441" s="200"/>
      <c r="AF441" s="200"/>
      <c r="AG441" s="200"/>
      <c r="AH441" s="200"/>
      <c r="AI441" s="200"/>
      <c r="AJ441" s="200"/>
    </row>
    <row r="442" spans="1:36" ht="15.75" hidden="1" customHeight="1" x14ac:dyDescent="0.25">
      <c r="A442" s="200"/>
      <c r="B442" s="200"/>
      <c r="C442" s="201"/>
      <c r="D442" s="200"/>
      <c r="E442" s="201"/>
      <c r="F442" s="200"/>
      <c r="G442" s="201"/>
      <c r="H442" s="200"/>
      <c r="I442" s="201"/>
      <c r="J442" s="200"/>
      <c r="K442" s="201"/>
      <c r="L442" s="200"/>
      <c r="M442" s="201"/>
      <c r="N442" s="200"/>
      <c r="O442" s="201"/>
      <c r="P442" s="200"/>
      <c r="Q442" s="200"/>
      <c r="R442" s="200"/>
      <c r="S442" s="200"/>
      <c r="T442" s="200"/>
      <c r="U442" s="200"/>
      <c r="V442" s="200"/>
      <c r="W442" s="200" t="s">
        <v>1151</v>
      </c>
      <c r="X442" s="200"/>
      <c r="Y442" s="200"/>
      <c r="Z442" s="200"/>
      <c r="AA442" s="200"/>
      <c r="AB442" s="200"/>
      <c r="AC442" s="200"/>
      <c r="AD442" s="200"/>
      <c r="AE442" s="200"/>
      <c r="AF442" s="200"/>
      <c r="AG442" s="200"/>
      <c r="AH442" s="200"/>
      <c r="AI442" s="200"/>
      <c r="AJ442" s="200"/>
    </row>
    <row r="443" spans="1:36" ht="15.75" hidden="1" customHeight="1" x14ac:dyDescent="0.25">
      <c r="A443" s="200"/>
      <c r="B443" s="200"/>
      <c r="C443" s="201"/>
      <c r="D443" s="200"/>
      <c r="E443" s="201"/>
      <c r="F443" s="200"/>
      <c r="G443" s="201"/>
      <c r="H443" s="200"/>
      <c r="I443" s="201"/>
      <c r="J443" s="200"/>
      <c r="K443" s="201"/>
      <c r="L443" s="200"/>
      <c r="M443" s="201"/>
      <c r="N443" s="200"/>
      <c r="O443" s="201"/>
      <c r="P443" s="200"/>
      <c r="Q443" s="200"/>
      <c r="R443" s="200"/>
      <c r="S443" s="200"/>
      <c r="T443" s="200"/>
      <c r="U443" s="200"/>
      <c r="V443" s="200"/>
      <c r="W443" s="200" t="s">
        <v>1152</v>
      </c>
      <c r="X443" s="200"/>
      <c r="Y443" s="200"/>
      <c r="Z443" s="200"/>
      <c r="AA443" s="200"/>
      <c r="AB443" s="200"/>
      <c r="AC443" s="200"/>
      <c r="AD443" s="200"/>
      <c r="AE443" s="200"/>
      <c r="AF443" s="200"/>
      <c r="AG443" s="200"/>
      <c r="AH443" s="200"/>
      <c r="AI443" s="200"/>
      <c r="AJ443" s="200"/>
    </row>
    <row r="444" spans="1:36" ht="15.75" hidden="1" customHeight="1" x14ac:dyDescent="0.25">
      <c r="A444" s="200"/>
      <c r="B444" s="200"/>
      <c r="C444" s="201"/>
      <c r="D444" s="200"/>
      <c r="E444" s="201"/>
      <c r="F444" s="200"/>
      <c r="G444" s="201"/>
      <c r="H444" s="200"/>
      <c r="I444" s="201"/>
      <c r="J444" s="200"/>
      <c r="K444" s="201"/>
      <c r="L444" s="200"/>
      <c r="M444" s="201"/>
      <c r="N444" s="200"/>
      <c r="O444" s="201"/>
      <c r="P444" s="200"/>
      <c r="Q444" s="200"/>
      <c r="R444" s="200"/>
      <c r="S444" s="200"/>
      <c r="T444" s="200"/>
      <c r="U444" s="200"/>
      <c r="V444" s="200"/>
      <c r="W444" s="200" t="s">
        <v>1153</v>
      </c>
      <c r="X444" s="200"/>
      <c r="Y444" s="200"/>
      <c r="Z444" s="200"/>
      <c r="AA444" s="200"/>
      <c r="AB444" s="200"/>
      <c r="AC444" s="200"/>
      <c r="AD444" s="200"/>
      <c r="AE444" s="200"/>
      <c r="AF444" s="200"/>
      <c r="AG444" s="200"/>
      <c r="AH444" s="200"/>
      <c r="AI444" s="200"/>
      <c r="AJ444" s="200"/>
    </row>
    <row r="445" spans="1:36" ht="15.75" hidden="1" customHeight="1" x14ac:dyDescent="0.25">
      <c r="A445" s="200"/>
      <c r="B445" s="200"/>
      <c r="C445" s="201"/>
      <c r="D445" s="200"/>
      <c r="E445" s="201"/>
      <c r="F445" s="200"/>
      <c r="G445" s="201"/>
      <c r="H445" s="200"/>
      <c r="I445" s="201"/>
      <c r="J445" s="200"/>
      <c r="K445" s="201"/>
      <c r="L445" s="200"/>
      <c r="M445" s="201"/>
      <c r="N445" s="200"/>
      <c r="O445" s="201"/>
      <c r="P445" s="200"/>
      <c r="Q445" s="200"/>
      <c r="R445" s="200"/>
      <c r="S445" s="200"/>
      <c r="T445" s="200"/>
      <c r="U445" s="200"/>
      <c r="V445" s="200"/>
      <c r="W445" s="200" t="s">
        <v>1154</v>
      </c>
      <c r="X445" s="200"/>
      <c r="Y445" s="200"/>
      <c r="Z445" s="200"/>
      <c r="AA445" s="200"/>
      <c r="AB445" s="200"/>
      <c r="AC445" s="200"/>
      <c r="AD445" s="200"/>
      <c r="AE445" s="200"/>
      <c r="AF445" s="200"/>
      <c r="AG445" s="200"/>
      <c r="AH445" s="200"/>
      <c r="AI445" s="200"/>
      <c r="AJ445" s="200"/>
    </row>
    <row r="446" spans="1:36" ht="15.75" hidden="1" customHeight="1" x14ac:dyDescent="0.25">
      <c r="A446" s="200"/>
      <c r="B446" s="200"/>
      <c r="C446" s="201"/>
      <c r="D446" s="200"/>
      <c r="E446" s="201"/>
      <c r="F446" s="200"/>
      <c r="G446" s="201"/>
      <c r="H446" s="200"/>
      <c r="I446" s="201"/>
      <c r="J446" s="200"/>
      <c r="K446" s="201"/>
      <c r="L446" s="200"/>
      <c r="M446" s="201"/>
      <c r="N446" s="200"/>
      <c r="O446" s="201"/>
      <c r="P446" s="200"/>
      <c r="Q446" s="200"/>
      <c r="R446" s="200"/>
      <c r="S446" s="200"/>
      <c r="T446" s="200"/>
      <c r="U446" s="200"/>
      <c r="V446" s="200"/>
      <c r="W446" s="200" t="s">
        <v>1155</v>
      </c>
      <c r="X446" s="200"/>
      <c r="Y446" s="200"/>
      <c r="Z446" s="200"/>
      <c r="AA446" s="200"/>
      <c r="AB446" s="200"/>
      <c r="AC446" s="200"/>
      <c r="AD446" s="200"/>
      <c r="AE446" s="200"/>
      <c r="AF446" s="200"/>
      <c r="AG446" s="200"/>
      <c r="AH446" s="200"/>
      <c r="AI446" s="200"/>
      <c r="AJ446" s="200"/>
    </row>
    <row r="447" spans="1:36" ht="15.75" hidden="1" customHeight="1" x14ac:dyDescent="0.25">
      <c r="A447" s="200"/>
      <c r="B447" s="200"/>
      <c r="C447" s="201"/>
      <c r="D447" s="200"/>
      <c r="E447" s="201"/>
      <c r="F447" s="200"/>
      <c r="G447" s="201"/>
      <c r="H447" s="200"/>
      <c r="I447" s="201"/>
      <c r="J447" s="200"/>
      <c r="K447" s="201"/>
      <c r="L447" s="200"/>
      <c r="M447" s="201"/>
      <c r="N447" s="200"/>
      <c r="O447" s="201"/>
      <c r="P447" s="200"/>
      <c r="Q447" s="200"/>
      <c r="R447" s="200"/>
      <c r="S447" s="200"/>
      <c r="T447" s="200"/>
      <c r="U447" s="200"/>
      <c r="V447" s="200"/>
      <c r="W447" s="200" t="s">
        <v>1156</v>
      </c>
      <c r="X447" s="200"/>
      <c r="Y447" s="200"/>
      <c r="Z447" s="200"/>
      <c r="AA447" s="200"/>
      <c r="AB447" s="200"/>
      <c r="AC447" s="200"/>
      <c r="AD447" s="200"/>
      <c r="AE447" s="200"/>
      <c r="AF447" s="200"/>
      <c r="AG447" s="200"/>
      <c r="AH447" s="200"/>
      <c r="AI447" s="200"/>
      <c r="AJ447" s="200"/>
    </row>
    <row r="448" spans="1:36" ht="15.75" hidden="1" customHeight="1" x14ac:dyDescent="0.25">
      <c r="A448" s="200"/>
      <c r="B448" s="200"/>
      <c r="C448" s="201"/>
      <c r="D448" s="200"/>
      <c r="E448" s="201"/>
      <c r="F448" s="200"/>
      <c r="G448" s="201"/>
      <c r="H448" s="200"/>
      <c r="I448" s="201"/>
      <c r="J448" s="200"/>
      <c r="K448" s="201"/>
      <c r="L448" s="200"/>
      <c r="M448" s="201"/>
      <c r="N448" s="200"/>
      <c r="O448" s="201"/>
      <c r="P448" s="200"/>
      <c r="Q448" s="200"/>
      <c r="R448" s="200"/>
      <c r="S448" s="200"/>
      <c r="T448" s="200"/>
      <c r="U448" s="200"/>
      <c r="V448" s="200"/>
      <c r="W448" s="200" t="s">
        <v>1157</v>
      </c>
      <c r="X448" s="200"/>
      <c r="Y448" s="200"/>
      <c r="Z448" s="200"/>
      <c r="AA448" s="200"/>
      <c r="AB448" s="200"/>
      <c r="AC448" s="200"/>
      <c r="AD448" s="200"/>
      <c r="AE448" s="200"/>
      <c r="AF448" s="200"/>
      <c r="AG448" s="200"/>
      <c r="AH448" s="200"/>
      <c r="AI448" s="200"/>
      <c r="AJ448" s="200"/>
    </row>
    <row r="449" spans="1:36" ht="15.75" hidden="1" customHeight="1" x14ac:dyDescent="0.25">
      <c r="A449" s="200"/>
      <c r="B449" s="200"/>
      <c r="C449" s="201"/>
      <c r="D449" s="200"/>
      <c r="E449" s="201"/>
      <c r="F449" s="200"/>
      <c r="G449" s="201"/>
      <c r="H449" s="200"/>
      <c r="I449" s="201"/>
      <c r="J449" s="200"/>
      <c r="K449" s="201"/>
      <c r="L449" s="200"/>
      <c r="M449" s="201"/>
      <c r="N449" s="200"/>
      <c r="O449" s="201"/>
      <c r="P449" s="200"/>
      <c r="Q449" s="200"/>
      <c r="R449" s="200"/>
      <c r="S449" s="200"/>
      <c r="T449" s="200"/>
      <c r="U449" s="200"/>
      <c r="V449" s="200"/>
      <c r="W449" s="200" t="s">
        <v>1158</v>
      </c>
      <c r="X449" s="200"/>
      <c r="Y449" s="200"/>
      <c r="Z449" s="200"/>
      <c r="AA449" s="200"/>
      <c r="AB449" s="200"/>
      <c r="AC449" s="200"/>
      <c r="AD449" s="200"/>
      <c r="AE449" s="200"/>
      <c r="AF449" s="200"/>
      <c r="AG449" s="200"/>
      <c r="AH449" s="200"/>
      <c r="AI449" s="200"/>
      <c r="AJ449" s="200"/>
    </row>
    <row r="450" spans="1:36" ht="15.75" hidden="1" customHeight="1" x14ac:dyDescent="0.25">
      <c r="A450" s="200"/>
      <c r="B450" s="200"/>
      <c r="C450" s="201"/>
      <c r="D450" s="200"/>
      <c r="E450" s="201"/>
      <c r="F450" s="200"/>
      <c r="G450" s="201"/>
      <c r="H450" s="200"/>
      <c r="I450" s="201"/>
      <c r="J450" s="200"/>
      <c r="K450" s="201"/>
      <c r="L450" s="200"/>
      <c r="M450" s="201"/>
      <c r="N450" s="200"/>
      <c r="O450" s="201"/>
      <c r="P450" s="200"/>
      <c r="Q450" s="200"/>
      <c r="R450" s="200"/>
      <c r="S450" s="200"/>
      <c r="T450" s="200"/>
      <c r="U450" s="200"/>
      <c r="V450" s="200"/>
      <c r="W450" s="200" t="s">
        <v>1159</v>
      </c>
      <c r="X450" s="200"/>
      <c r="Y450" s="200"/>
      <c r="Z450" s="200"/>
      <c r="AA450" s="200"/>
      <c r="AB450" s="200"/>
      <c r="AC450" s="200"/>
      <c r="AD450" s="200"/>
      <c r="AE450" s="200"/>
      <c r="AF450" s="200"/>
      <c r="AG450" s="200"/>
      <c r="AH450" s="200"/>
      <c r="AI450" s="200"/>
      <c r="AJ450" s="200"/>
    </row>
    <row r="451" spans="1:36" ht="15.75" hidden="1" customHeight="1" x14ac:dyDescent="0.25">
      <c r="A451" s="200"/>
      <c r="B451" s="200"/>
      <c r="C451" s="201"/>
      <c r="D451" s="200"/>
      <c r="E451" s="201"/>
      <c r="F451" s="200"/>
      <c r="G451" s="201"/>
      <c r="H451" s="200"/>
      <c r="I451" s="201"/>
      <c r="J451" s="200"/>
      <c r="K451" s="201"/>
      <c r="L451" s="200"/>
      <c r="M451" s="201"/>
      <c r="N451" s="200"/>
      <c r="O451" s="201"/>
      <c r="P451" s="200"/>
      <c r="Q451" s="200"/>
      <c r="R451" s="200"/>
      <c r="S451" s="200"/>
      <c r="T451" s="200"/>
      <c r="U451" s="200"/>
      <c r="V451" s="200"/>
      <c r="W451" s="200" t="s">
        <v>1160</v>
      </c>
      <c r="X451" s="200"/>
      <c r="Y451" s="200"/>
      <c r="Z451" s="200"/>
      <c r="AA451" s="200"/>
      <c r="AB451" s="200"/>
      <c r="AC451" s="200"/>
      <c r="AD451" s="200"/>
      <c r="AE451" s="200"/>
      <c r="AF451" s="200"/>
      <c r="AG451" s="200"/>
      <c r="AH451" s="200"/>
      <c r="AI451" s="200"/>
      <c r="AJ451" s="200"/>
    </row>
    <row r="452" spans="1:36" ht="15.75" hidden="1" customHeight="1" x14ac:dyDescent="0.25">
      <c r="A452" s="200"/>
      <c r="B452" s="200"/>
      <c r="C452" s="201"/>
      <c r="D452" s="200"/>
      <c r="E452" s="201"/>
      <c r="F452" s="200"/>
      <c r="G452" s="201"/>
      <c r="H452" s="200"/>
      <c r="I452" s="201"/>
      <c r="J452" s="200"/>
      <c r="K452" s="201"/>
      <c r="L452" s="200"/>
      <c r="M452" s="201"/>
      <c r="N452" s="200"/>
      <c r="O452" s="201"/>
      <c r="P452" s="200"/>
      <c r="Q452" s="200"/>
      <c r="R452" s="200"/>
      <c r="S452" s="200"/>
      <c r="T452" s="200"/>
      <c r="U452" s="200"/>
      <c r="V452" s="200"/>
      <c r="W452" s="200" t="s">
        <v>1161</v>
      </c>
      <c r="X452" s="200"/>
      <c r="Y452" s="200"/>
      <c r="Z452" s="200"/>
      <c r="AA452" s="200"/>
      <c r="AB452" s="200"/>
      <c r="AC452" s="200"/>
      <c r="AD452" s="200"/>
      <c r="AE452" s="200"/>
      <c r="AF452" s="200"/>
      <c r="AG452" s="200"/>
      <c r="AH452" s="200"/>
      <c r="AI452" s="200"/>
      <c r="AJ452" s="200"/>
    </row>
    <row r="453" spans="1:36" ht="15.75" hidden="1" customHeight="1" x14ac:dyDescent="0.25">
      <c r="A453" s="200"/>
      <c r="B453" s="200"/>
      <c r="C453" s="201"/>
      <c r="D453" s="200"/>
      <c r="E453" s="201"/>
      <c r="F453" s="200"/>
      <c r="G453" s="201"/>
      <c r="H453" s="200"/>
      <c r="I453" s="201"/>
      <c r="J453" s="200"/>
      <c r="K453" s="201"/>
      <c r="L453" s="200"/>
      <c r="M453" s="201"/>
      <c r="N453" s="200"/>
      <c r="O453" s="201"/>
      <c r="P453" s="200"/>
      <c r="Q453" s="200"/>
      <c r="R453" s="200"/>
      <c r="S453" s="200"/>
      <c r="T453" s="200"/>
      <c r="U453" s="200"/>
      <c r="V453" s="200"/>
      <c r="W453" s="200" t="s">
        <v>1162</v>
      </c>
      <c r="X453" s="200"/>
      <c r="Y453" s="200"/>
      <c r="Z453" s="200"/>
      <c r="AA453" s="200"/>
      <c r="AB453" s="200"/>
      <c r="AC453" s="200"/>
      <c r="AD453" s="200"/>
      <c r="AE453" s="200"/>
      <c r="AF453" s="200"/>
      <c r="AG453" s="200"/>
      <c r="AH453" s="200"/>
      <c r="AI453" s="200"/>
      <c r="AJ453" s="200"/>
    </row>
    <row r="454" spans="1:36" ht="15.75" hidden="1" customHeight="1" x14ac:dyDescent="0.25">
      <c r="A454" s="200"/>
      <c r="B454" s="200"/>
      <c r="C454" s="201"/>
      <c r="D454" s="200"/>
      <c r="E454" s="201"/>
      <c r="F454" s="200"/>
      <c r="G454" s="201"/>
      <c r="H454" s="200"/>
      <c r="I454" s="201"/>
      <c r="J454" s="200"/>
      <c r="K454" s="201"/>
      <c r="L454" s="200"/>
      <c r="M454" s="201"/>
      <c r="N454" s="200"/>
      <c r="O454" s="201"/>
      <c r="P454" s="200"/>
      <c r="Q454" s="200"/>
      <c r="R454" s="200"/>
      <c r="S454" s="200"/>
      <c r="T454" s="200"/>
      <c r="U454" s="200"/>
      <c r="V454" s="200"/>
      <c r="W454" s="200" t="s">
        <v>1163</v>
      </c>
      <c r="X454" s="200"/>
      <c r="Y454" s="200"/>
      <c r="Z454" s="200"/>
      <c r="AA454" s="200"/>
      <c r="AB454" s="200"/>
      <c r="AC454" s="200"/>
      <c r="AD454" s="200"/>
      <c r="AE454" s="200"/>
      <c r="AF454" s="200"/>
      <c r="AG454" s="200"/>
      <c r="AH454" s="200"/>
      <c r="AI454" s="200"/>
      <c r="AJ454" s="200"/>
    </row>
    <row r="455" spans="1:36" ht="15.75" hidden="1" customHeight="1" x14ac:dyDescent="0.25">
      <c r="A455" s="200"/>
      <c r="B455" s="200"/>
      <c r="C455" s="201"/>
      <c r="D455" s="200"/>
      <c r="E455" s="201"/>
      <c r="F455" s="200"/>
      <c r="G455" s="201"/>
      <c r="H455" s="200"/>
      <c r="I455" s="201"/>
      <c r="J455" s="200"/>
      <c r="K455" s="201"/>
      <c r="L455" s="200"/>
      <c r="M455" s="201"/>
      <c r="N455" s="200"/>
      <c r="O455" s="201"/>
      <c r="P455" s="200"/>
      <c r="Q455" s="200"/>
      <c r="R455" s="200"/>
      <c r="S455" s="200"/>
      <c r="T455" s="200"/>
      <c r="U455" s="200"/>
      <c r="V455" s="200"/>
      <c r="W455" s="200" t="s">
        <v>1164</v>
      </c>
      <c r="X455" s="200"/>
      <c r="Y455" s="200"/>
      <c r="Z455" s="200"/>
      <c r="AA455" s="200"/>
      <c r="AB455" s="200"/>
      <c r="AC455" s="200"/>
      <c r="AD455" s="200"/>
      <c r="AE455" s="200"/>
      <c r="AF455" s="200"/>
      <c r="AG455" s="200"/>
      <c r="AH455" s="200"/>
      <c r="AI455" s="200"/>
      <c r="AJ455" s="200"/>
    </row>
    <row r="456" spans="1:36" ht="15.75" hidden="1" customHeight="1" x14ac:dyDescent="0.25">
      <c r="A456" s="200"/>
      <c r="B456" s="200"/>
      <c r="C456" s="201"/>
      <c r="D456" s="200"/>
      <c r="E456" s="201"/>
      <c r="F456" s="200"/>
      <c r="G456" s="201"/>
      <c r="H456" s="200"/>
      <c r="I456" s="201"/>
      <c r="J456" s="200"/>
      <c r="K456" s="201"/>
      <c r="L456" s="200"/>
      <c r="M456" s="201"/>
      <c r="N456" s="200"/>
      <c r="O456" s="201"/>
      <c r="P456" s="200"/>
      <c r="Q456" s="200"/>
      <c r="R456" s="200"/>
      <c r="S456" s="200"/>
      <c r="T456" s="200"/>
      <c r="U456" s="200"/>
      <c r="V456" s="200"/>
      <c r="W456" s="200" t="s">
        <v>1165</v>
      </c>
      <c r="X456" s="200"/>
      <c r="Y456" s="200"/>
      <c r="Z456" s="200"/>
      <c r="AA456" s="200"/>
      <c r="AB456" s="200"/>
      <c r="AC456" s="200"/>
      <c r="AD456" s="200"/>
      <c r="AE456" s="200"/>
      <c r="AF456" s="200"/>
      <c r="AG456" s="200"/>
      <c r="AH456" s="200"/>
      <c r="AI456" s="200"/>
      <c r="AJ456" s="200"/>
    </row>
    <row r="457" spans="1:36" ht="15.75" hidden="1" customHeight="1" x14ac:dyDescent="0.25">
      <c r="A457" s="200"/>
      <c r="B457" s="200"/>
      <c r="C457" s="201"/>
      <c r="D457" s="200"/>
      <c r="E457" s="201"/>
      <c r="F457" s="200"/>
      <c r="G457" s="201"/>
      <c r="H457" s="200"/>
      <c r="I457" s="201"/>
      <c r="J457" s="200"/>
      <c r="K457" s="201"/>
      <c r="L457" s="200"/>
      <c r="M457" s="201"/>
      <c r="N457" s="200"/>
      <c r="O457" s="201"/>
      <c r="P457" s="200"/>
      <c r="Q457" s="200"/>
      <c r="R457" s="200"/>
      <c r="S457" s="200"/>
      <c r="T457" s="200"/>
      <c r="U457" s="200"/>
      <c r="V457" s="200"/>
      <c r="W457" s="200" t="s">
        <v>1166</v>
      </c>
      <c r="X457" s="200"/>
      <c r="Y457" s="200"/>
      <c r="Z457" s="200"/>
      <c r="AA457" s="200"/>
      <c r="AB457" s="200"/>
      <c r="AC457" s="200"/>
      <c r="AD457" s="200"/>
      <c r="AE457" s="200"/>
      <c r="AF457" s="200"/>
      <c r="AG457" s="200"/>
      <c r="AH457" s="200"/>
      <c r="AI457" s="200"/>
      <c r="AJ457" s="200"/>
    </row>
    <row r="458" spans="1:36" ht="15.75" hidden="1" customHeight="1" x14ac:dyDescent="0.25">
      <c r="A458" s="200"/>
      <c r="B458" s="200"/>
      <c r="C458" s="201"/>
      <c r="D458" s="200"/>
      <c r="E458" s="201"/>
      <c r="F458" s="200"/>
      <c r="G458" s="201"/>
      <c r="H458" s="200"/>
      <c r="I458" s="201"/>
      <c r="J458" s="200"/>
      <c r="K458" s="201"/>
      <c r="L458" s="200"/>
      <c r="M458" s="201"/>
      <c r="N458" s="200"/>
      <c r="O458" s="201"/>
      <c r="P458" s="200"/>
      <c r="Q458" s="200"/>
      <c r="R458" s="200"/>
      <c r="S458" s="200"/>
      <c r="T458" s="200"/>
      <c r="U458" s="200"/>
      <c r="V458" s="200"/>
      <c r="W458" s="200" t="s">
        <v>1166</v>
      </c>
      <c r="X458" s="200"/>
      <c r="Y458" s="200"/>
      <c r="Z458" s="200"/>
      <c r="AA458" s="200"/>
      <c r="AB458" s="200"/>
      <c r="AC458" s="200"/>
      <c r="AD458" s="200"/>
      <c r="AE458" s="200"/>
      <c r="AF458" s="200"/>
      <c r="AG458" s="200"/>
      <c r="AH458" s="200"/>
      <c r="AI458" s="200"/>
      <c r="AJ458" s="200"/>
    </row>
    <row r="459" spans="1:36" ht="15.75" hidden="1" customHeight="1" x14ac:dyDescent="0.25">
      <c r="A459" s="200"/>
      <c r="B459" s="200"/>
      <c r="C459" s="201"/>
      <c r="D459" s="200"/>
      <c r="E459" s="201"/>
      <c r="F459" s="200"/>
      <c r="G459" s="201"/>
      <c r="H459" s="200"/>
      <c r="I459" s="201"/>
      <c r="J459" s="200"/>
      <c r="K459" s="201"/>
      <c r="L459" s="200"/>
      <c r="M459" s="201"/>
      <c r="N459" s="200"/>
      <c r="O459" s="201"/>
      <c r="P459" s="200"/>
      <c r="Q459" s="200"/>
      <c r="R459" s="200"/>
      <c r="S459" s="200"/>
      <c r="T459" s="200"/>
      <c r="U459" s="200"/>
      <c r="V459" s="200"/>
      <c r="W459" s="200" t="s">
        <v>1167</v>
      </c>
      <c r="X459" s="200"/>
      <c r="Y459" s="200"/>
      <c r="Z459" s="200"/>
      <c r="AA459" s="200"/>
      <c r="AB459" s="200"/>
      <c r="AC459" s="200"/>
      <c r="AD459" s="200"/>
      <c r="AE459" s="200"/>
      <c r="AF459" s="200"/>
      <c r="AG459" s="200"/>
      <c r="AH459" s="200"/>
      <c r="AI459" s="200"/>
      <c r="AJ459" s="200"/>
    </row>
    <row r="460" spans="1:36" ht="15.75" hidden="1" customHeight="1" x14ac:dyDescent="0.25">
      <c r="A460" s="200"/>
      <c r="B460" s="200"/>
      <c r="C460" s="201"/>
      <c r="D460" s="200"/>
      <c r="E460" s="201"/>
      <c r="F460" s="200"/>
      <c r="G460" s="201"/>
      <c r="H460" s="200"/>
      <c r="I460" s="201"/>
      <c r="J460" s="200"/>
      <c r="K460" s="201"/>
      <c r="L460" s="200"/>
      <c r="M460" s="201"/>
      <c r="N460" s="200"/>
      <c r="O460" s="201"/>
      <c r="P460" s="200"/>
      <c r="Q460" s="200"/>
      <c r="R460" s="200"/>
      <c r="S460" s="200"/>
      <c r="T460" s="200"/>
      <c r="U460" s="200"/>
      <c r="V460" s="200"/>
      <c r="W460" s="200" t="s">
        <v>1168</v>
      </c>
      <c r="X460" s="200"/>
      <c r="Y460" s="200"/>
      <c r="Z460" s="200"/>
      <c r="AA460" s="200"/>
      <c r="AB460" s="200"/>
      <c r="AC460" s="200"/>
      <c r="AD460" s="200"/>
      <c r="AE460" s="200"/>
      <c r="AF460" s="200"/>
      <c r="AG460" s="200"/>
      <c r="AH460" s="200"/>
      <c r="AI460" s="200"/>
      <c r="AJ460" s="200"/>
    </row>
    <row r="461" spans="1:36" ht="15.75" hidden="1" customHeight="1" x14ac:dyDescent="0.25">
      <c r="A461" s="200"/>
      <c r="B461" s="200"/>
      <c r="C461" s="201"/>
      <c r="D461" s="200"/>
      <c r="E461" s="201"/>
      <c r="F461" s="200"/>
      <c r="G461" s="201"/>
      <c r="H461" s="200"/>
      <c r="I461" s="201"/>
      <c r="J461" s="200"/>
      <c r="K461" s="201"/>
      <c r="L461" s="200"/>
      <c r="M461" s="201"/>
      <c r="N461" s="200"/>
      <c r="O461" s="201"/>
      <c r="P461" s="200"/>
      <c r="Q461" s="200"/>
      <c r="R461" s="200"/>
      <c r="S461" s="200"/>
      <c r="T461" s="200"/>
      <c r="U461" s="200"/>
      <c r="V461" s="200"/>
      <c r="W461" s="200" t="s">
        <v>1169</v>
      </c>
      <c r="X461" s="200"/>
      <c r="Y461" s="200"/>
      <c r="Z461" s="200"/>
      <c r="AA461" s="200"/>
      <c r="AB461" s="200"/>
      <c r="AC461" s="200"/>
      <c r="AD461" s="200"/>
      <c r="AE461" s="200"/>
      <c r="AF461" s="200"/>
      <c r="AG461" s="200"/>
      <c r="AH461" s="200"/>
      <c r="AI461" s="200"/>
      <c r="AJ461" s="200"/>
    </row>
    <row r="462" spans="1:36" ht="15.75" hidden="1" customHeight="1" x14ac:dyDescent="0.25">
      <c r="A462" s="200"/>
      <c r="B462" s="200"/>
      <c r="C462" s="201"/>
      <c r="D462" s="200"/>
      <c r="E462" s="201"/>
      <c r="F462" s="200"/>
      <c r="G462" s="201"/>
      <c r="H462" s="200"/>
      <c r="I462" s="201"/>
      <c r="J462" s="200"/>
      <c r="K462" s="201"/>
      <c r="L462" s="200"/>
      <c r="M462" s="201"/>
      <c r="N462" s="200"/>
      <c r="O462" s="201"/>
      <c r="P462" s="200"/>
      <c r="Q462" s="200"/>
      <c r="R462" s="200"/>
      <c r="S462" s="200"/>
      <c r="T462" s="200"/>
      <c r="U462" s="200"/>
      <c r="V462" s="200"/>
      <c r="W462" s="200" t="s">
        <v>1170</v>
      </c>
      <c r="X462" s="200"/>
      <c r="Y462" s="200"/>
      <c r="Z462" s="200"/>
      <c r="AA462" s="200"/>
      <c r="AB462" s="200"/>
      <c r="AC462" s="200"/>
      <c r="AD462" s="200"/>
      <c r="AE462" s="200"/>
      <c r="AF462" s="200"/>
      <c r="AG462" s="200"/>
      <c r="AH462" s="200"/>
      <c r="AI462" s="200"/>
      <c r="AJ462" s="200"/>
    </row>
    <row r="463" spans="1:36" ht="15.75" hidden="1" customHeight="1" x14ac:dyDescent="0.25">
      <c r="A463" s="200"/>
      <c r="B463" s="200"/>
      <c r="C463" s="201"/>
      <c r="D463" s="200"/>
      <c r="E463" s="201"/>
      <c r="F463" s="200"/>
      <c r="G463" s="201"/>
      <c r="H463" s="200"/>
      <c r="I463" s="201"/>
      <c r="J463" s="200"/>
      <c r="K463" s="201"/>
      <c r="L463" s="200"/>
      <c r="M463" s="201"/>
      <c r="N463" s="200"/>
      <c r="O463" s="201"/>
      <c r="P463" s="200"/>
      <c r="Q463" s="200"/>
      <c r="R463" s="200"/>
      <c r="S463" s="200"/>
      <c r="T463" s="200"/>
      <c r="U463" s="200"/>
      <c r="V463" s="200"/>
      <c r="W463" s="200" t="s">
        <v>1171</v>
      </c>
      <c r="X463" s="200"/>
      <c r="Y463" s="200"/>
      <c r="Z463" s="200"/>
      <c r="AA463" s="200"/>
      <c r="AB463" s="200"/>
      <c r="AC463" s="200"/>
      <c r="AD463" s="200"/>
      <c r="AE463" s="200"/>
      <c r="AF463" s="200"/>
      <c r="AG463" s="200"/>
      <c r="AH463" s="200"/>
      <c r="AI463" s="200"/>
      <c r="AJ463" s="200"/>
    </row>
    <row r="464" spans="1:36" ht="15.75" hidden="1" customHeight="1" x14ac:dyDescent="0.25">
      <c r="A464" s="200"/>
      <c r="B464" s="200"/>
      <c r="C464" s="201"/>
      <c r="D464" s="200"/>
      <c r="E464" s="201"/>
      <c r="F464" s="200"/>
      <c r="G464" s="201"/>
      <c r="H464" s="200"/>
      <c r="I464" s="201"/>
      <c r="J464" s="200"/>
      <c r="K464" s="201"/>
      <c r="L464" s="200"/>
      <c r="M464" s="201"/>
      <c r="N464" s="200"/>
      <c r="O464" s="201"/>
      <c r="P464" s="200"/>
      <c r="Q464" s="200"/>
      <c r="R464" s="200"/>
      <c r="S464" s="200"/>
      <c r="T464" s="200"/>
      <c r="U464" s="200"/>
      <c r="V464" s="200"/>
      <c r="W464" s="200" t="s">
        <v>1172</v>
      </c>
      <c r="X464" s="200"/>
      <c r="Y464" s="200"/>
      <c r="Z464" s="200"/>
      <c r="AA464" s="200"/>
      <c r="AB464" s="200"/>
      <c r="AC464" s="200"/>
      <c r="AD464" s="200"/>
      <c r="AE464" s="200"/>
      <c r="AF464" s="200"/>
      <c r="AG464" s="200"/>
      <c r="AH464" s="200"/>
      <c r="AI464" s="200"/>
      <c r="AJ464" s="200"/>
    </row>
    <row r="465" spans="1:36" ht="15.75" hidden="1" customHeight="1" x14ac:dyDescent="0.25">
      <c r="A465" s="200"/>
      <c r="B465" s="200"/>
      <c r="C465" s="201"/>
      <c r="D465" s="200"/>
      <c r="E465" s="201"/>
      <c r="F465" s="200"/>
      <c r="G465" s="201"/>
      <c r="H465" s="200"/>
      <c r="I465" s="201"/>
      <c r="J465" s="200"/>
      <c r="K465" s="201"/>
      <c r="L465" s="200"/>
      <c r="M465" s="201"/>
      <c r="N465" s="200"/>
      <c r="O465" s="201"/>
      <c r="P465" s="200"/>
      <c r="Q465" s="200"/>
      <c r="R465" s="200"/>
      <c r="S465" s="200"/>
      <c r="T465" s="200"/>
      <c r="U465" s="200"/>
      <c r="V465" s="200"/>
      <c r="W465" s="200" t="s">
        <v>1173</v>
      </c>
      <c r="X465" s="200"/>
      <c r="Y465" s="200"/>
      <c r="Z465" s="200"/>
      <c r="AA465" s="200"/>
      <c r="AB465" s="200"/>
      <c r="AC465" s="200"/>
      <c r="AD465" s="200"/>
      <c r="AE465" s="200"/>
      <c r="AF465" s="200"/>
      <c r="AG465" s="200"/>
      <c r="AH465" s="200"/>
      <c r="AI465" s="200"/>
      <c r="AJ465" s="200"/>
    </row>
    <row r="466" spans="1:36" ht="15.75" hidden="1" customHeight="1" x14ac:dyDescent="0.25">
      <c r="A466" s="200"/>
      <c r="B466" s="200"/>
      <c r="C466" s="201"/>
      <c r="D466" s="200"/>
      <c r="E466" s="201"/>
      <c r="F466" s="200"/>
      <c r="G466" s="201"/>
      <c r="H466" s="200"/>
      <c r="I466" s="201"/>
      <c r="J466" s="200"/>
      <c r="K466" s="201"/>
      <c r="L466" s="200"/>
      <c r="M466" s="201"/>
      <c r="N466" s="200"/>
      <c r="O466" s="201"/>
      <c r="P466" s="200"/>
      <c r="Q466" s="200"/>
      <c r="R466" s="200"/>
      <c r="S466" s="200"/>
      <c r="T466" s="200"/>
      <c r="U466" s="200"/>
      <c r="V466" s="200"/>
      <c r="W466" s="200" t="s">
        <v>1174</v>
      </c>
      <c r="X466" s="200"/>
      <c r="Y466" s="200"/>
      <c r="Z466" s="200"/>
      <c r="AA466" s="200"/>
      <c r="AB466" s="200"/>
      <c r="AC466" s="200"/>
      <c r="AD466" s="200"/>
      <c r="AE466" s="200"/>
      <c r="AF466" s="200"/>
      <c r="AG466" s="200"/>
      <c r="AH466" s="200"/>
      <c r="AI466" s="200"/>
      <c r="AJ466" s="200"/>
    </row>
    <row r="467" spans="1:36" ht="15.75" hidden="1" customHeight="1" x14ac:dyDescent="0.25">
      <c r="A467" s="200"/>
      <c r="B467" s="200"/>
      <c r="C467" s="201"/>
      <c r="D467" s="200"/>
      <c r="E467" s="201"/>
      <c r="F467" s="200"/>
      <c r="G467" s="201"/>
      <c r="H467" s="200"/>
      <c r="I467" s="201"/>
      <c r="J467" s="200"/>
      <c r="K467" s="201"/>
      <c r="L467" s="200"/>
      <c r="M467" s="201"/>
      <c r="N467" s="200"/>
      <c r="O467" s="201"/>
      <c r="P467" s="200"/>
      <c r="Q467" s="200"/>
      <c r="R467" s="200"/>
      <c r="S467" s="200"/>
      <c r="T467" s="200"/>
      <c r="U467" s="200"/>
      <c r="V467" s="200"/>
      <c r="W467" s="200" t="s">
        <v>1175</v>
      </c>
      <c r="X467" s="200"/>
      <c r="Y467" s="200"/>
      <c r="Z467" s="200"/>
      <c r="AA467" s="200"/>
      <c r="AB467" s="200"/>
      <c r="AC467" s="200"/>
      <c r="AD467" s="200"/>
      <c r="AE467" s="200"/>
      <c r="AF467" s="200"/>
      <c r="AG467" s="200"/>
      <c r="AH467" s="200"/>
      <c r="AI467" s="200"/>
      <c r="AJ467" s="200"/>
    </row>
    <row r="468" spans="1:36" ht="15.75" hidden="1" customHeight="1" x14ac:dyDescent="0.25">
      <c r="A468" s="200"/>
      <c r="B468" s="200"/>
      <c r="C468" s="201"/>
      <c r="D468" s="200"/>
      <c r="E468" s="201"/>
      <c r="F468" s="200"/>
      <c r="G468" s="201"/>
      <c r="H468" s="200"/>
      <c r="I468" s="201"/>
      <c r="J468" s="200"/>
      <c r="K468" s="201"/>
      <c r="L468" s="200"/>
      <c r="M468" s="201"/>
      <c r="N468" s="200"/>
      <c r="O468" s="201"/>
      <c r="P468" s="200"/>
      <c r="Q468" s="200"/>
      <c r="R468" s="200"/>
      <c r="S468" s="200"/>
      <c r="T468" s="200"/>
      <c r="U468" s="200"/>
      <c r="V468" s="200"/>
      <c r="W468" s="200" t="s">
        <v>1175</v>
      </c>
      <c r="X468" s="200"/>
      <c r="Y468" s="200"/>
      <c r="Z468" s="200"/>
      <c r="AA468" s="200"/>
      <c r="AB468" s="200"/>
      <c r="AC468" s="200"/>
      <c r="AD468" s="200"/>
      <c r="AE468" s="200"/>
      <c r="AF468" s="200"/>
      <c r="AG468" s="200"/>
      <c r="AH468" s="200"/>
      <c r="AI468" s="200"/>
      <c r="AJ468" s="200"/>
    </row>
    <row r="469" spans="1:36" ht="15.75" hidden="1" customHeight="1" x14ac:dyDescent="0.25">
      <c r="A469" s="200"/>
      <c r="B469" s="200"/>
      <c r="C469" s="201"/>
      <c r="D469" s="200"/>
      <c r="E469" s="201"/>
      <c r="F469" s="200"/>
      <c r="G469" s="201"/>
      <c r="H469" s="200"/>
      <c r="I469" s="201"/>
      <c r="J469" s="200"/>
      <c r="K469" s="201"/>
      <c r="L469" s="200"/>
      <c r="M469" s="201"/>
      <c r="N469" s="200"/>
      <c r="O469" s="201"/>
      <c r="P469" s="200"/>
      <c r="Q469" s="200"/>
      <c r="R469" s="200"/>
      <c r="S469" s="200"/>
      <c r="T469" s="200"/>
      <c r="U469" s="200"/>
      <c r="V469" s="200"/>
      <c r="W469" s="200" t="s">
        <v>1176</v>
      </c>
      <c r="X469" s="200"/>
      <c r="Y469" s="200"/>
      <c r="Z469" s="200"/>
      <c r="AA469" s="200"/>
      <c r="AB469" s="200"/>
      <c r="AC469" s="200"/>
      <c r="AD469" s="200"/>
      <c r="AE469" s="200"/>
      <c r="AF469" s="200"/>
      <c r="AG469" s="200"/>
      <c r="AH469" s="200"/>
      <c r="AI469" s="200"/>
      <c r="AJ469" s="200"/>
    </row>
    <row r="470" spans="1:36" ht="15.75" hidden="1" customHeight="1" x14ac:dyDescent="0.25">
      <c r="A470" s="200"/>
      <c r="B470" s="200"/>
      <c r="C470" s="201"/>
      <c r="D470" s="200"/>
      <c r="E470" s="201"/>
      <c r="F470" s="200"/>
      <c r="G470" s="201"/>
      <c r="H470" s="200"/>
      <c r="I470" s="201"/>
      <c r="J470" s="200"/>
      <c r="K470" s="201"/>
      <c r="L470" s="200"/>
      <c r="M470" s="201"/>
      <c r="N470" s="200"/>
      <c r="O470" s="201"/>
      <c r="P470" s="200"/>
      <c r="Q470" s="200"/>
      <c r="R470" s="200"/>
      <c r="S470" s="200"/>
      <c r="T470" s="200"/>
      <c r="U470" s="200"/>
      <c r="V470" s="200"/>
      <c r="W470" s="200" t="s">
        <v>1177</v>
      </c>
      <c r="X470" s="200"/>
      <c r="Y470" s="200"/>
      <c r="Z470" s="200"/>
      <c r="AA470" s="200"/>
      <c r="AB470" s="200"/>
      <c r="AC470" s="200"/>
      <c r="AD470" s="200"/>
      <c r="AE470" s="200"/>
      <c r="AF470" s="200"/>
      <c r="AG470" s="200"/>
      <c r="AH470" s="200"/>
      <c r="AI470" s="200"/>
      <c r="AJ470" s="200"/>
    </row>
    <row r="471" spans="1:36" ht="15.75" hidden="1" customHeight="1" x14ac:dyDescent="0.25">
      <c r="A471" s="200"/>
      <c r="B471" s="200"/>
      <c r="C471" s="201"/>
      <c r="D471" s="200"/>
      <c r="E471" s="201"/>
      <c r="F471" s="200"/>
      <c r="G471" s="201"/>
      <c r="H471" s="200"/>
      <c r="I471" s="201"/>
      <c r="J471" s="200"/>
      <c r="K471" s="201"/>
      <c r="L471" s="200"/>
      <c r="M471" s="201"/>
      <c r="N471" s="200"/>
      <c r="O471" s="201"/>
      <c r="P471" s="200"/>
      <c r="Q471" s="200"/>
      <c r="R471" s="200"/>
      <c r="S471" s="200"/>
      <c r="T471" s="200"/>
      <c r="U471" s="200"/>
      <c r="V471" s="200"/>
      <c r="W471" s="200" t="s">
        <v>1177</v>
      </c>
      <c r="X471" s="200"/>
      <c r="Y471" s="200"/>
      <c r="Z471" s="200"/>
      <c r="AA471" s="200"/>
      <c r="AB471" s="200"/>
      <c r="AC471" s="200"/>
      <c r="AD471" s="200"/>
      <c r="AE471" s="200"/>
      <c r="AF471" s="200"/>
      <c r="AG471" s="200"/>
      <c r="AH471" s="200"/>
      <c r="AI471" s="200"/>
      <c r="AJ471" s="200"/>
    </row>
    <row r="472" spans="1:36" ht="15.75" hidden="1" customHeight="1" x14ac:dyDescent="0.25">
      <c r="A472" s="200"/>
      <c r="B472" s="200"/>
      <c r="C472" s="201"/>
      <c r="D472" s="200"/>
      <c r="E472" s="201"/>
      <c r="F472" s="200"/>
      <c r="G472" s="201"/>
      <c r="H472" s="200"/>
      <c r="I472" s="201"/>
      <c r="J472" s="200"/>
      <c r="K472" s="201"/>
      <c r="L472" s="200"/>
      <c r="M472" s="201"/>
      <c r="N472" s="200"/>
      <c r="O472" s="201"/>
      <c r="P472" s="200"/>
      <c r="Q472" s="200"/>
      <c r="R472" s="200"/>
      <c r="S472" s="200"/>
      <c r="T472" s="200"/>
      <c r="U472" s="200"/>
      <c r="V472" s="200"/>
      <c r="W472" s="200" t="s">
        <v>1178</v>
      </c>
      <c r="X472" s="200"/>
      <c r="Y472" s="200"/>
      <c r="Z472" s="200"/>
      <c r="AA472" s="200"/>
      <c r="AB472" s="200"/>
      <c r="AC472" s="200"/>
      <c r="AD472" s="200"/>
      <c r="AE472" s="200"/>
      <c r="AF472" s="200"/>
      <c r="AG472" s="200"/>
      <c r="AH472" s="200"/>
      <c r="AI472" s="200"/>
      <c r="AJ472" s="200"/>
    </row>
    <row r="473" spans="1:36" ht="15.75" hidden="1" customHeight="1" x14ac:dyDescent="0.25">
      <c r="A473" s="200"/>
      <c r="B473" s="200"/>
      <c r="C473" s="201"/>
      <c r="D473" s="200"/>
      <c r="E473" s="201"/>
      <c r="F473" s="200"/>
      <c r="G473" s="201"/>
      <c r="H473" s="200"/>
      <c r="I473" s="201"/>
      <c r="J473" s="200"/>
      <c r="K473" s="201"/>
      <c r="L473" s="200"/>
      <c r="M473" s="201"/>
      <c r="N473" s="200"/>
      <c r="O473" s="201"/>
      <c r="P473" s="200"/>
      <c r="Q473" s="200"/>
      <c r="R473" s="200"/>
      <c r="S473" s="200"/>
      <c r="T473" s="200"/>
      <c r="U473" s="200"/>
      <c r="V473" s="200"/>
      <c r="W473" s="200" t="s">
        <v>1179</v>
      </c>
      <c r="X473" s="200"/>
      <c r="Y473" s="200"/>
      <c r="Z473" s="200"/>
      <c r="AA473" s="200"/>
      <c r="AB473" s="200"/>
      <c r="AC473" s="200"/>
      <c r="AD473" s="200"/>
      <c r="AE473" s="200"/>
      <c r="AF473" s="200"/>
      <c r="AG473" s="200"/>
      <c r="AH473" s="200"/>
      <c r="AI473" s="200"/>
      <c r="AJ473" s="200"/>
    </row>
    <row r="474" spans="1:36" ht="15.75" hidden="1" customHeight="1" x14ac:dyDescent="0.25">
      <c r="A474" s="200"/>
      <c r="B474" s="200"/>
      <c r="C474" s="201"/>
      <c r="D474" s="200"/>
      <c r="E474" s="201"/>
      <c r="F474" s="200"/>
      <c r="G474" s="201"/>
      <c r="H474" s="200"/>
      <c r="I474" s="201"/>
      <c r="J474" s="200"/>
      <c r="K474" s="201"/>
      <c r="L474" s="200"/>
      <c r="M474" s="201"/>
      <c r="N474" s="200"/>
      <c r="O474" s="201"/>
      <c r="P474" s="200"/>
      <c r="Q474" s="200"/>
      <c r="R474" s="200"/>
      <c r="S474" s="200"/>
      <c r="T474" s="200"/>
      <c r="U474" s="200"/>
      <c r="V474" s="200"/>
      <c r="W474" s="200" t="s">
        <v>1180</v>
      </c>
      <c r="X474" s="200"/>
      <c r="Y474" s="200"/>
      <c r="Z474" s="200"/>
      <c r="AA474" s="200"/>
      <c r="AB474" s="200"/>
      <c r="AC474" s="200"/>
      <c r="AD474" s="200"/>
      <c r="AE474" s="200"/>
      <c r="AF474" s="200"/>
      <c r="AG474" s="200"/>
      <c r="AH474" s="200"/>
      <c r="AI474" s="200"/>
      <c r="AJ474" s="200"/>
    </row>
    <row r="475" spans="1:36" ht="15.75" hidden="1" customHeight="1" x14ac:dyDescent="0.25">
      <c r="A475" s="200"/>
      <c r="B475" s="200"/>
      <c r="C475" s="201"/>
      <c r="D475" s="200"/>
      <c r="E475" s="201"/>
      <c r="F475" s="200"/>
      <c r="G475" s="201"/>
      <c r="H475" s="200"/>
      <c r="I475" s="201"/>
      <c r="J475" s="200"/>
      <c r="K475" s="201"/>
      <c r="L475" s="200"/>
      <c r="M475" s="201"/>
      <c r="N475" s="200"/>
      <c r="O475" s="201"/>
      <c r="P475" s="200"/>
      <c r="Q475" s="200"/>
      <c r="R475" s="200"/>
      <c r="S475" s="200"/>
      <c r="T475" s="200"/>
      <c r="U475" s="200"/>
      <c r="V475" s="200"/>
      <c r="W475" s="200" t="s">
        <v>1181</v>
      </c>
      <c r="X475" s="200"/>
      <c r="Y475" s="200"/>
      <c r="Z475" s="200"/>
      <c r="AA475" s="200"/>
      <c r="AB475" s="200"/>
      <c r="AC475" s="200"/>
      <c r="AD475" s="200"/>
      <c r="AE475" s="200"/>
      <c r="AF475" s="200"/>
      <c r="AG475" s="200"/>
      <c r="AH475" s="200"/>
      <c r="AI475" s="200"/>
      <c r="AJ475" s="200"/>
    </row>
    <row r="476" spans="1:36" ht="15.75" hidden="1" customHeight="1" x14ac:dyDescent="0.25">
      <c r="A476" s="200"/>
      <c r="B476" s="200"/>
      <c r="C476" s="201"/>
      <c r="D476" s="200"/>
      <c r="E476" s="201"/>
      <c r="F476" s="200"/>
      <c r="G476" s="201"/>
      <c r="H476" s="200"/>
      <c r="I476" s="201"/>
      <c r="J476" s="200"/>
      <c r="K476" s="201"/>
      <c r="L476" s="200"/>
      <c r="M476" s="201"/>
      <c r="N476" s="200"/>
      <c r="O476" s="201"/>
      <c r="P476" s="200"/>
      <c r="Q476" s="200"/>
      <c r="R476" s="200"/>
      <c r="S476" s="200"/>
      <c r="T476" s="200"/>
      <c r="U476" s="200"/>
      <c r="V476" s="200"/>
      <c r="W476" s="200" t="s">
        <v>1182</v>
      </c>
      <c r="X476" s="200"/>
      <c r="Y476" s="200"/>
      <c r="Z476" s="200"/>
      <c r="AA476" s="200"/>
      <c r="AB476" s="200"/>
      <c r="AC476" s="200"/>
      <c r="AD476" s="200"/>
      <c r="AE476" s="200"/>
      <c r="AF476" s="200"/>
      <c r="AG476" s="200"/>
      <c r="AH476" s="200"/>
      <c r="AI476" s="200"/>
      <c r="AJ476" s="200"/>
    </row>
    <row r="477" spans="1:36" ht="15.75" hidden="1" customHeight="1" x14ac:dyDescent="0.25">
      <c r="A477" s="200"/>
      <c r="B477" s="200"/>
      <c r="C477" s="201"/>
      <c r="D477" s="200"/>
      <c r="E477" s="201"/>
      <c r="F477" s="200"/>
      <c r="G477" s="201"/>
      <c r="H477" s="200"/>
      <c r="I477" s="201"/>
      <c r="J477" s="200"/>
      <c r="K477" s="201"/>
      <c r="L477" s="200"/>
      <c r="M477" s="201"/>
      <c r="N477" s="200"/>
      <c r="O477" s="201"/>
      <c r="P477" s="200"/>
      <c r="Q477" s="200"/>
      <c r="R477" s="200"/>
      <c r="S477" s="200"/>
      <c r="T477" s="200"/>
      <c r="U477" s="200"/>
      <c r="V477" s="200"/>
      <c r="W477" s="200" t="s">
        <v>1183</v>
      </c>
      <c r="X477" s="200"/>
      <c r="Y477" s="200"/>
      <c r="Z477" s="200"/>
      <c r="AA477" s="200"/>
      <c r="AB477" s="200"/>
      <c r="AC477" s="200"/>
      <c r="AD477" s="200"/>
      <c r="AE477" s="200"/>
      <c r="AF477" s="200"/>
      <c r="AG477" s="200"/>
      <c r="AH477" s="200"/>
      <c r="AI477" s="200"/>
      <c r="AJ477" s="200"/>
    </row>
    <row r="478" spans="1:36" ht="15.75" hidden="1" customHeight="1" x14ac:dyDescent="0.25">
      <c r="A478" s="200"/>
      <c r="B478" s="200"/>
      <c r="C478" s="201"/>
      <c r="D478" s="200"/>
      <c r="E478" s="201"/>
      <c r="F478" s="200"/>
      <c r="G478" s="201"/>
      <c r="H478" s="200"/>
      <c r="I478" s="201"/>
      <c r="J478" s="200"/>
      <c r="K478" s="201"/>
      <c r="L478" s="200"/>
      <c r="M478" s="201"/>
      <c r="N478" s="200"/>
      <c r="O478" s="201"/>
      <c r="P478" s="200"/>
      <c r="Q478" s="200"/>
      <c r="R478" s="200"/>
      <c r="S478" s="200"/>
      <c r="T478" s="200"/>
      <c r="U478" s="200"/>
      <c r="V478" s="200"/>
      <c r="W478" s="200" t="s">
        <v>1184</v>
      </c>
      <c r="X478" s="200"/>
      <c r="Y478" s="200"/>
      <c r="Z478" s="200"/>
      <c r="AA478" s="200"/>
      <c r="AB478" s="200"/>
      <c r="AC478" s="200"/>
      <c r="AD478" s="200"/>
      <c r="AE478" s="200"/>
      <c r="AF478" s="200"/>
      <c r="AG478" s="200"/>
      <c r="AH478" s="200"/>
      <c r="AI478" s="200"/>
      <c r="AJ478" s="200"/>
    </row>
    <row r="479" spans="1:36" ht="15.75" hidden="1" customHeight="1" x14ac:dyDescent="0.25">
      <c r="A479" s="200"/>
      <c r="B479" s="200"/>
      <c r="C479" s="201"/>
      <c r="D479" s="200"/>
      <c r="E479" s="201"/>
      <c r="F479" s="200"/>
      <c r="G479" s="201"/>
      <c r="H479" s="200"/>
      <c r="I479" s="201"/>
      <c r="J479" s="200"/>
      <c r="K479" s="201"/>
      <c r="L479" s="200"/>
      <c r="M479" s="201"/>
      <c r="N479" s="200"/>
      <c r="O479" s="201"/>
      <c r="P479" s="200"/>
      <c r="Q479" s="200"/>
      <c r="R479" s="200"/>
      <c r="S479" s="200"/>
      <c r="T479" s="200"/>
      <c r="U479" s="200"/>
      <c r="V479" s="200"/>
      <c r="W479" s="200" t="s">
        <v>1185</v>
      </c>
      <c r="X479" s="200"/>
      <c r="Y479" s="200"/>
      <c r="Z479" s="200"/>
      <c r="AA479" s="200"/>
      <c r="AB479" s="200"/>
      <c r="AC479" s="200"/>
      <c r="AD479" s="200"/>
      <c r="AE479" s="200"/>
      <c r="AF479" s="200"/>
      <c r="AG479" s="200"/>
      <c r="AH479" s="200"/>
      <c r="AI479" s="200"/>
      <c r="AJ479" s="200"/>
    </row>
    <row r="480" spans="1:36" ht="15.75" hidden="1" customHeight="1" x14ac:dyDescent="0.25">
      <c r="A480" s="200"/>
      <c r="B480" s="200"/>
      <c r="C480" s="201"/>
      <c r="D480" s="200"/>
      <c r="E480" s="201"/>
      <c r="F480" s="200"/>
      <c r="G480" s="201"/>
      <c r="H480" s="200"/>
      <c r="I480" s="201"/>
      <c r="J480" s="200"/>
      <c r="K480" s="201"/>
      <c r="L480" s="200"/>
      <c r="M480" s="201"/>
      <c r="N480" s="200"/>
      <c r="O480" s="201"/>
      <c r="P480" s="200"/>
      <c r="Q480" s="200"/>
      <c r="R480" s="200"/>
      <c r="S480" s="200"/>
      <c r="T480" s="200"/>
      <c r="U480" s="200"/>
      <c r="V480" s="200"/>
      <c r="W480" s="200" t="s">
        <v>1186</v>
      </c>
      <c r="X480" s="200"/>
      <c r="Y480" s="200"/>
      <c r="Z480" s="200"/>
      <c r="AA480" s="200"/>
      <c r="AB480" s="200"/>
      <c r="AC480" s="200"/>
      <c r="AD480" s="200"/>
      <c r="AE480" s="200"/>
      <c r="AF480" s="200"/>
      <c r="AG480" s="200"/>
      <c r="AH480" s="200"/>
      <c r="AI480" s="200"/>
      <c r="AJ480" s="200"/>
    </row>
    <row r="481" spans="1:36" ht="15.75" hidden="1" customHeight="1" x14ac:dyDescent="0.25">
      <c r="A481" s="200"/>
      <c r="B481" s="200"/>
      <c r="C481" s="201"/>
      <c r="D481" s="200"/>
      <c r="E481" s="201"/>
      <c r="F481" s="200"/>
      <c r="G481" s="201"/>
      <c r="H481" s="200"/>
      <c r="I481" s="201"/>
      <c r="J481" s="200"/>
      <c r="K481" s="201"/>
      <c r="L481" s="200"/>
      <c r="M481" s="201"/>
      <c r="N481" s="200"/>
      <c r="O481" s="201"/>
      <c r="P481" s="200"/>
      <c r="Q481" s="200"/>
      <c r="R481" s="200"/>
      <c r="S481" s="200"/>
      <c r="T481" s="200"/>
      <c r="U481" s="200"/>
      <c r="V481" s="200"/>
      <c r="W481" s="200" t="s">
        <v>1187</v>
      </c>
      <c r="X481" s="200"/>
      <c r="Y481" s="200"/>
      <c r="Z481" s="200"/>
      <c r="AA481" s="200"/>
      <c r="AB481" s="200"/>
      <c r="AC481" s="200"/>
      <c r="AD481" s="200"/>
      <c r="AE481" s="200"/>
      <c r="AF481" s="200"/>
      <c r="AG481" s="200"/>
      <c r="AH481" s="200"/>
      <c r="AI481" s="200"/>
      <c r="AJ481" s="200"/>
    </row>
    <row r="482" spans="1:36" ht="15.75" hidden="1" customHeight="1" x14ac:dyDescent="0.25">
      <c r="A482" s="200"/>
      <c r="B482" s="200"/>
      <c r="C482" s="201"/>
      <c r="D482" s="200"/>
      <c r="E482" s="201"/>
      <c r="F482" s="200"/>
      <c r="G482" s="201"/>
      <c r="H482" s="200"/>
      <c r="I482" s="201"/>
      <c r="J482" s="200"/>
      <c r="K482" s="201"/>
      <c r="L482" s="200"/>
      <c r="M482" s="201"/>
      <c r="N482" s="200"/>
      <c r="O482" s="201"/>
      <c r="P482" s="200"/>
      <c r="Q482" s="200"/>
      <c r="R482" s="200"/>
      <c r="S482" s="200"/>
      <c r="T482" s="200"/>
      <c r="U482" s="200"/>
      <c r="V482" s="200"/>
      <c r="W482" s="200" t="s">
        <v>1188</v>
      </c>
      <c r="X482" s="200"/>
      <c r="Y482" s="200"/>
      <c r="Z482" s="200"/>
      <c r="AA482" s="200"/>
      <c r="AB482" s="200"/>
      <c r="AC482" s="200"/>
      <c r="AD482" s="200"/>
      <c r="AE482" s="200"/>
      <c r="AF482" s="200"/>
      <c r="AG482" s="200"/>
      <c r="AH482" s="200"/>
      <c r="AI482" s="200"/>
      <c r="AJ482" s="200"/>
    </row>
    <row r="483" spans="1:36" ht="15.75" hidden="1" customHeight="1" x14ac:dyDescent="0.25">
      <c r="A483" s="200"/>
      <c r="B483" s="200"/>
      <c r="C483" s="201"/>
      <c r="D483" s="200"/>
      <c r="E483" s="201"/>
      <c r="F483" s="200"/>
      <c r="G483" s="201"/>
      <c r="H483" s="200"/>
      <c r="I483" s="201"/>
      <c r="J483" s="200"/>
      <c r="K483" s="201"/>
      <c r="L483" s="200"/>
      <c r="M483" s="201"/>
      <c r="N483" s="200"/>
      <c r="O483" s="201"/>
      <c r="P483" s="200"/>
      <c r="Q483" s="200"/>
      <c r="R483" s="200"/>
      <c r="S483" s="200"/>
      <c r="T483" s="200"/>
      <c r="U483" s="200"/>
      <c r="V483" s="200"/>
      <c r="W483" s="200" t="s">
        <v>1189</v>
      </c>
      <c r="X483" s="200"/>
      <c r="Y483" s="200"/>
      <c r="Z483" s="200"/>
      <c r="AA483" s="200"/>
      <c r="AB483" s="200"/>
      <c r="AC483" s="200"/>
      <c r="AD483" s="200"/>
      <c r="AE483" s="200"/>
      <c r="AF483" s="200"/>
      <c r="AG483" s="200"/>
      <c r="AH483" s="200"/>
      <c r="AI483" s="200"/>
      <c r="AJ483" s="200"/>
    </row>
    <row r="484" spans="1:36" ht="15.75" hidden="1" customHeight="1" x14ac:dyDescent="0.25">
      <c r="A484" s="200"/>
      <c r="B484" s="200"/>
      <c r="C484" s="201"/>
      <c r="D484" s="200"/>
      <c r="E484" s="201"/>
      <c r="F484" s="200"/>
      <c r="G484" s="201"/>
      <c r="H484" s="200"/>
      <c r="I484" s="201"/>
      <c r="J484" s="200"/>
      <c r="K484" s="201"/>
      <c r="L484" s="200"/>
      <c r="M484" s="201"/>
      <c r="N484" s="200"/>
      <c r="O484" s="201"/>
      <c r="P484" s="200"/>
      <c r="Q484" s="200"/>
      <c r="R484" s="200"/>
      <c r="S484" s="200"/>
      <c r="T484" s="200"/>
      <c r="U484" s="200"/>
      <c r="V484" s="200"/>
      <c r="W484" s="200" t="s">
        <v>1190</v>
      </c>
      <c r="X484" s="200"/>
      <c r="Y484" s="200"/>
      <c r="Z484" s="200"/>
      <c r="AA484" s="200"/>
      <c r="AB484" s="200"/>
      <c r="AC484" s="200"/>
      <c r="AD484" s="200"/>
      <c r="AE484" s="200"/>
      <c r="AF484" s="200"/>
      <c r="AG484" s="200"/>
      <c r="AH484" s="200"/>
      <c r="AI484" s="200"/>
      <c r="AJ484" s="200"/>
    </row>
    <row r="485" spans="1:36" ht="15.75" hidden="1" customHeight="1" x14ac:dyDescent="0.25">
      <c r="A485" s="200"/>
      <c r="B485" s="200"/>
      <c r="C485" s="201"/>
      <c r="D485" s="200"/>
      <c r="E485" s="201"/>
      <c r="F485" s="200"/>
      <c r="G485" s="201"/>
      <c r="H485" s="200"/>
      <c r="I485" s="201"/>
      <c r="J485" s="200"/>
      <c r="K485" s="201"/>
      <c r="L485" s="200"/>
      <c r="M485" s="201"/>
      <c r="N485" s="200"/>
      <c r="O485" s="201"/>
      <c r="P485" s="200"/>
      <c r="Q485" s="200"/>
      <c r="R485" s="200"/>
      <c r="S485" s="200"/>
      <c r="T485" s="200"/>
      <c r="U485" s="200"/>
      <c r="V485" s="200"/>
      <c r="W485" s="200" t="s">
        <v>1191</v>
      </c>
      <c r="X485" s="200"/>
      <c r="Y485" s="200"/>
      <c r="Z485" s="200"/>
      <c r="AA485" s="200"/>
      <c r="AB485" s="200"/>
      <c r="AC485" s="200"/>
      <c r="AD485" s="200"/>
      <c r="AE485" s="200"/>
      <c r="AF485" s="200"/>
      <c r="AG485" s="200"/>
      <c r="AH485" s="200"/>
      <c r="AI485" s="200"/>
      <c r="AJ485" s="200"/>
    </row>
    <row r="486" spans="1:36" ht="15.75" hidden="1" customHeight="1" x14ac:dyDescent="0.25">
      <c r="A486" s="200"/>
      <c r="B486" s="200"/>
      <c r="C486" s="201"/>
      <c r="D486" s="200"/>
      <c r="E486" s="201"/>
      <c r="F486" s="200"/>
      <c r="G486" s="201"/>
      <c r="H486" s="200"/>
      <c r="I486" s="201"/>
      <c r="J486" s="200"/>
      <c r="K486" s="201"/>
      <c r="L486" s="200"/>
      <c r="M486" s="201"/>
      <c r="N486" s="200"/>
      <c r="O486" s="201"/>
      <c r="P486" s="200"/>
      <c r="Q486" s="200"/>
      <c r="R486" s="200"/>
      <c r="S486" s="200"/>
      <c r="T486" s="200"/>
      <c r="U486" s="200"/>
      <c r="V486" s="200"/>
      <c r="W486" s="200" t="s">
        <v>1192</v>
      </c>
      <c r="X486" s="200"/>
      <c r="Y486" s="200"/>
      <c r="Z486" s="200"/>
      <c r="AA486" s="200"/>
      <c r="AB486" s="200"/>
      <c r="AC486" s="200"/>
      <c r="AD486" s="200"/>
      <c r="AE486" s="200"/>
      <c r="AF486" s="200"/>
      <c r="AG486" s="200"/>
      <c r="AH486" s="200"/>
      <c r="AI486" s="200"/>
      <c r="AJ486" s="200"/>
    </row>
    <row r="487" spans="1:36" ht="15.75" hidden="1" customHeight="1" x14ac:dyDescent="0.25">
      <c r="A487" s="200"/>
      <c r="B487" s="200"/>
      <c r="C487" s="201"/>
      <c r="D487" s="200"/>
      <c r="E487" s="201"/>
      <c r="F487" s="200"/>
      <c r="G487" s="201"/>
      <c r="H487" s="200"/>
      <c r="I487" s="201"/>
      <c r="J487" s="200"/>
      <c r="K487" s="201"/>
      <c r="L487" s="200"/>
      <c r="M487" s="201"/>
      <c r="N487" s="200"/>
      <c r="O487" s="201"/>
      <c r="P487" s="200"/>
      <c r="Q487" s="200"/>
      <c r="R487" s="200"/>
      <c r="S487" s="200"/>
      <c r="T487" s="200"/>
      <c r="U487" s="200"/>
      <c r="V487" s="200"/>
      <c r="W487" s="200" t="s">
        <v>1193</v>
      </c>
      <c r="X487" s="200"/>
      <c r="Y487" s="200"/>
      <c r="Z487" s="200"/>
      <c r="AA487" s="200"/>
      <c r="AB487" s="200"/>
      <c r="AC487" s="200"/>
      <c r="AD487" s="200"/>
      <c r="AE487" s="200"/>
      <c r="AF487" s="200"/>
      <c r="AG487" s="200"/>
      <c r="AH487" s="200"/>
      <c r="AI487" s="200"/>
      <c r="AJ487" s="200"/>
    </row>
    <row r="488" spans="1:36" ht="15.75" hidden="1" customHeight="1" x14ac:dyDescent="0.25">
      <c r="A488" s="200"/>
      <c r="B488" s="200"/>
      <c r="C488" s="201"/>
      <c r="D488" s="200"/>
      <c r="E488" s="201"/>
      <c r="F488" s="200"/>
      <c r="G488" s="201"/>
      <c r="H488" s="200"/>
      <c r="I488" s="201"/>
      <c r="J488" s="200"/>
      <c r="K488" s="201"/>
      <c r="L488" s="200"/>
      <c r="M488" s="201"/>
      <c r="N488" s="200"/>
      <c r="O488" s="201"/>
      <c r="P488" s="200"/>
      <c r="Q488" s="200"/>
      <c r="R488" s="200"/>
      <c r="S488" s="200"/>
      <c r="T488" s="200"/>
      <c r="U488" s="200"/>
      <c r="V488" s="200"/>
      <c r="W488" s="200" t="s">
        <v>1194</v>
      </c>
      <c r="X488" s="200"/>
      <c r="Y488" s="200"/>
      <c r="Z488" s="200"/>
      <c r="AA488" s="200"/>
      <c r="AB488" s="200"/>
      <c r="AC488" s="200"/>
      <c r="AD488" s="200"/>
      <c r="AE488" s="200"/>
      <c r="AF488" s="200"/>
      <c r="AG488" s="200"/>
      <c r="AH488" s="200"/>
      <c r="AI488" s="200"/>
      <c r="AJ488" s="200"/>
    </row>
    <row r="489" spans="1:36" ht="15.75" hidden="1" customHeight="1" x14ac:dyDescent="0.25">
      <c r="A489" s="200"/>
      <c r="B489" s="200"/>
      <c r="C489" s="201"/>
      <c r="D489" s="200"/>
      <c r="E489" s="201"/>
      <c r="F489" s="200"/>
      <c r="G489" s="201"/>
      <c r="H489" s="200"/>
      <c r="I489" s="201"/>
      <c r="J489" s="200"/>
      <c r="K489" s="201"/>
      <c r="L489" s="200"/>
      <c r="M489" s="201"/>
      <c r="N489" s="200"/>
      <c r="O489" s="201"/>
      <c r="P489" s="200"/>
      <c r="Q489" s="200"/>
      <c r="R489" s="200"/>
      <c r="S489" s="200"/>
      <c r="T489" s="200"/>
      <c r="U489" s="200"/>
      <c r="V489" s="200"/>
      <c r="W489" s="200" t="s">
        <v>1195</v>
      </c>
      <c r="X489" s="200"/>
      <c r="Y489" s="200"/>
      <c r="Z489" s="200"/>
      <c r="AA489" s="200"/>
      <c r="AB489" s="200"/>
      <c r="AC489" s="200"/>
      <c r="AD489" s="200"/>
      <c r="AE489" s="200"/>
      <c r="AF489" s="200"/>
      <c r="AG489" s="200"/>
      <c r="AH489" s="200"/>
      <c r="AI489" s="200"/>
      <c r="AJ489" s="200"/>
    </row>
    <row r="490" spans="1:36" ht="15.75" hidden="1" customHeight="1" x14ac:dyDescent="0.25">
      <c r="A490" s="200"/>
      <c r="B490" s="200"/>
      <c r="C490" s="201"/>
      <c r="D490" s="200"/>
      <c r="E490" s="201"/>
      <c r="F490" s="200"/>
      <c r="G490" s="201"/>
      <c r="H490" s="200"/>
      <c r="I490" s="201"/>
      <c r="J490" s="200"/>
      <c r="K490" s="201"/>
      <c r="L490" s="200"/>
      <c r="M490" s="201"/>
      <c r="N490" s="200"/>
      <c r="O490" s="201"/>
      <c r="P490" s="200"/>
      <c r="Q490" s="200"/>
      <c r="R490" s="200"/>
      <c r="S490" s="200"/>
      <c r="T490" s="200"/>
      <c r="U490" s="200"/>
      <c r="V490" s="200"/>
      <c r="W490" s="200" t="s">
        <v>1196</v>
      </c>
      <c r="X490" s="200"/>
      <c r="Y490" s="200"/>
      <c r="Z490" s="200"/>
      <c r="AA490" s="200"/>
      <c r="AB490" s="200"/>
      <c r="AC490" s="200"/>
      <c r="AD490" s="200"/>
      <c r="AE490" s="200"/>
      <c r="AF490" s="200"/>
      <c r="AG490" s="200"/>
      <c r="AH490" s="200"/>
      <c r="AI490" s="200"/>
      <c r="AJ490" s="200"/>
    </row>
    <row r="491" spans="1:36" ht="15.75" hidden="1" customHeight="1" x14ac:dyDescent="0.25">
      <c r="A491" s="200"/>
      <c r="B491" s="200"/>
      <c r="C491" s="201"/>
      <c r="D491" s="200"/>
      <c r="E491" s="201"/>
      <c r="F491" s="200"/>
      <c r="G491" s="201"/>
      <c r="H491" s="200"/>
      <c r="I491" s="201"/>
      <c r="J491" s="200"/>
      <c r="K491" s="201"/>
      <c r="L491" s="200"/>
      <c r="M491" s="201"/>
      <c r="N491" s="200"/>
      <c r="O491" s="201"/>
      <c r="P491" s="200"/>
      <c r="Q491" s="200"/>
      <c r="R491" s="200"/>
      <c r="S491" s="200"/>
      <c r="T491" s="200"/>
      <c r="U491" s="200"/>
      <c r="V491" s="200"/>
      <c r="W491" s="200" t="s">
        <v>1197</v>
      </c>
      <c r="X491" s="200"/>
      <c r="Y491" s="200"/>
      <c r="Z491" s="200"/>
      <c r="AA491" s="200"/>
      <c r="AB491" s="200"/>
      <c r="AC491" s="200"/>
      <c r="AD491" s="200"/>
      <c r="AE491" s="200"/>
      <c r="AF491" s="200"/>
      <c r="AG491" s="200"/>
      <c r="AH491" s="200"/>
      <c r="AI491" s="200"/>
      <c r="AJ491" s="200"/>
    </row>
    <row r="492" spans="1:36" ht="15.75" hidden="1" customHeight="1" x14ac:dyDescent="0.25">
      <c r="A492" s="200"/>
      <c r="B492" s="200"/>
      <c r="C492" s="201"/>
      <c r="D492" s="200"/>
      <c r="E492" s="201"/>
      <c r="F492" s="200"/>
      <c r="G492" s="201"/>
      <c r="H492" s="200"/>
      <c r="I492" s="201"/>
      <c r="J492" s="200"/>
      <c r="K492" s="201"/>
      <c r="L492" s="200"/>
      <c r="M492" s="201"/>
      <c r="N492" s="200"/>
      <c r="O492" s="201"/>
      <c r="P492" s="200"/>
      <c r="Q492" s="200"/>
      <c r="R492" s="200"/>
      <c r="S492" s="200"/>
      <c r="T492" s="200"/>
      <c r="U492" s="200"/>
      <c r="V492" s="200"/>
      <c r="W492" s="200" t="s">
        <v>1198</v>
      </c>
      <c r="X492" s="200"/>
      <c r="Y492" s="200"/>
      <c r="Z492" s="200"/>
      <c r="AA492" s="200"/>
      <c r="AB492" s="200"/>
      <c r="AC492" s="200"/>
      <c r="AD492" s="200"/>
      <c r="AE492" s="200"/>
      <c r="AF492" s="200"/>
      <c r="AG492" s="200"/>
      <c r="AH492" s="200"/>
      <c r="AI492" s="200"/>
      <c r="AJ492" s="200"/>
    </row>
    <row r="493" spans="1:36" ht="15.75" hidden="1" customHeight="1" x14ac:dyDescent="0.25">
      <c r="A493" s="200"/>
      <c r="B493" s="200"/>
      <c r="C493" s="201"/>
      <c r="D493" s="200"/>
      <c r="E493" s="201"/>
      <c r="F493" s="200"/>
      <c r="G493" s="201"/>
      <c r="H493" s="200"/>
      <c r="I493" s="201"/>
      <c r="J493" s="200"/>
      <c r="K493" s="201"/>
      <c r="L493" s="200"/>
      <c r="M493" s="201"/>
      <c r="N493" s="200"/>
      <c r="O493" s="201"/>
      <c r="P493" s="200"/>
      <c r="Q493" s="200"/>
      <c r="R493" s="200"/>
      <c r="S493" s="200"/>
      <c r="T493" s="200"/>
      <c r="U493" s="200"/>
      <c r="V493" s="200"/>
      <c r="W493" s="200" t="s">
        <v>1199</v>
      </c>
      <c r="X493" s="200"/>
      <c r="Y493" s="200"/>
      <c r="Z493" s="200"/>
      <c r="AA493" s="200"/>
      <c r="AB493" s="200"/>
      <c r="AC493" s="200"/>
      <c r="AD493" s="200"/>
      <c r="AE493" s="200"/>
      <c r="AF493" s="200"/>
      <c r="AG493" s="200"/>
      <c r="AH493" s="200"/>
      <c r="AI493" s="200"/>
      <c r="AJ493" s="200"/>
    </row>
    <row r="494" spans="1:36" ht="15.75" hidden="1" customHeight="1" x14ac:dyDescent="0.25">
      <c r="A494" s="200"/>
      <c r="B494" s="200"/>
      <c r="C494" s="201"/>
      <c r="D494" s="200"/>
      <c r="E494" s="201"/>
      <c r="F494" s="200"/>
      <c r="G494" s="201"/>
      <c r="H494" s="200"/>
      <c r="I494" s="201"/>
      <c r="J494" s="200"/>
      <c r="K494" s="201"/>
      <c r="L494" s="200"/>
      <c r="M494" s="201"/>
      <c r="N494" s="200"/>
      <c r="O494" s="201"/>
      <c r="P494" s="200"/>
      <c r="Q494" s="200"/>
      <c r="R494" s="200"/>
      <c r="S494" s="200"/>
      <c r="T494" s="200"/>
      <c r="U494" s="200"/>
      <c r="V494" s="200"/>
      <c r="W494" s="200" t="s">
        <v>1200</v>
      </c>
      <c r="X494" s="200"/>
      <c r="Y494" s="200"/>
      <c r="Z494" s="200"/>
      <c r="AA494" s="200"/>
      <c r="AB494" s="200"/>
      <c r="AC494" s="200"/>
      <c r="AD494" s="200"/>
      <c r="AE494" s="200"/>
      <c r="AF494" s="200"/>
      <c r="AG494" s="200"/>
      <c r="AH494" s="200"/>
      <c r="AI494" s="200"/>
      <c r="AJ494" s="200"/>
    </row>
    <row r="495" spans="1:36" ht="15.75" hidden="1" customHeight="1" x14ac:dyDescent="0.25">
      <c r="A495" s="200"/>
      <c r="B495" s="200"/>
      <c r="C495" s="201"/>
      <c r="D495" s="200"/>
      <c r="E495" s="201"/>
      <c r="F495" s="200"/>
      <c r="G495" s="201"/>
      <c r="H495" s="200"/>
      <c r="I495" s="201"/>
      <c r="J495" s="200"/>
      <c r="K495" s="201"/>
      <c r="L495" s="200"/>
      <c r="M495" s="201"/>
      <c r="N495" s="200"/>
      <c r="O495" s="201"/>
      <c r="P495" s="200"/>
      <c r="Q495" s="200"/>
      <c r="R495" s="200"/>
      <c r="S495" s="200"/>
      <c r="T495" s="200"/>
      <c r="U495" s="200"/>
      <c r="V495" s="200"/>
      <c r="W495" s="200" t="s">
        <v>1201</v>
      </c>
      <c r="X495" s="200"/>
      <c r="Y495" s="200"/>
      <c r="Z495" s="200"/>
      <c r="AA495" s="200"/>
      <c r="AB495" s="200"/>
      <c r="AC495" s="200"/>
      <c r="AD495" s="200"/>
      <c r="AE495" s="200"/>
      <c r="AF495" s="200"/>
      <c r="AG495" s="200"/>
      <c r="AH495" s="200"/>
      <c r="AI495" s="200"/>
      <c r="AJ495" s="200"/>
    </row>
    <row r="496" spans="1:36" ht="15.75" hidden="1" customHeight="1" x14ac:dyDescent="0.25">
      <c r="A496" s="200"/>
      <c r="B496" s="200"/>
      <c r="C496" s="201"/>
      <c r="D496" s="200"/>
      <c r="E496" s="201"/>
      <c r="F496" s="200"/>
      <c r="G496" s="201"/>
      <c r="H496" s="200"/>
      <c r="I496" s="201"/>
      <c r="J496" s="200"/>
      <c r="K496" s="201"/>
      <c r="L496" s="200"/>
      <c r="M496" s="201"/>
      <c r="N496" s="200"/>
      <c r="O496" s="201"/>
      <c r="P496" s="200"/>
      <c r="Q496" s="200"/>
      <c r="R496" s="200"/>
      <c r="S496" s="200"/>
      <c r="T496" s="200"/>
      <c r="U496" s="200"/>
      <c r="V496" s="200"/>
      <c r="W496" s="200" t="s">
        <v>1202</v>
      </c>
      <c r="X496" s="200"/>
      <c r="Y496" s="200"/>
      <c r="Z496" s="200"/>
      <c r="AA496" s="200"/>
      <c r="AB496" s="200"/>
      <c r="AC496" s="200"/>
      <c r="AD496" s="200"/>
      <c r="AE496" s="200"/>
      <c r="AF496" s="200"/>
      <c r="AG496" s="200"/>
      <c r="AH496" s="200"/>
      <c r="AI496" s="200"/>
      <c r="AJ496" s="200"/>
    </row>
    <row r="497" spans="1:36" ht="15.75" hidden="1" customHeight="1" x14ac:dyDescent="0.25">
      <c r="A497" s="200"/>
      <c r="B497" s="200"/>
      <c r="C497" s="201"/>
      <c r="D497" s="200"/>
      <c r="E497" s="201"/>
      <c r="F497" s="200"/>
      <c r="G497" s="201"/>
      <c r="H497" s="200"/>
      <c r="I497" s="201"/>
      <c r="J497" s="200"/>
      <c r="K497" s="201"/>
      <c r="L497" s="200"/>
      <c r="M497" s="201"/>
      <c r="N497" s="200"/>
      <c r="O497" s="201"/>
      <c r="P497" s="200"/>
      <c r="Q497" s="200"/>
      <c r="R497" s="200"/>
      <c r="S497" s="200"/>
      <c r="T497" s="200"/>
      <c r="U497" s="200"/>
      <c r="V497" s="200"/>
      <c r="W497" s="200" t="s">
        <v>1203</v>
      </c>
      <c r="X497" s="200"/>
      <c r="Y497" s="200"/>
      <c r="Z497" s="200"/>
      <c r="AA497" s="200"/>
      <c r="AB497" s="200"/>
      <c r="AC497" s="200"/>
      <c r="AD497" s="200"/>
      <c r="AE497" s="200"/>
      <c r="AF497" s="200"/>
      <c r="AG497" s="200"/>
      <c r="AH497" s="200"/>
      <c r="AI497" s="200"/>
      <c r="AJ497" s="200"/>
    </row>
    <row r="498" spans="1:36" ht="15.75" hidden="1" customHeight="1" x14ac:dyDescent="0.25">
      <c r="A498" s="200"/>
      <c r="B498" s="200"/>
      <c r="C498" s="201"/>
      <c r="D498" s="200"/>
      <c r="E498" s="201"/>
      <c r="F498" s="200"/>
      <c r="G498" s="201"/>
      <c r="H498" s="200"/>
      <c r="I498" s="201"/>
      <c r="J498" s="200"/>
      <c r="K498" s="201"/>
      <c r="L498" s="200"/>
      <c r="M498" s="201"/>
      <c r="N498" s="200"/>
      <c r="O498" s="201"/>
      <c r="P498" s="200"/>
      <c r="Q498" s="200"/>
      <c r="R498" s="200"/>
      <c r="S498" s="200"/>
      <c r="T498" s="200"/>
      <c r="U498" s="200"/>
      <c r="V498" s="200"/>
      <c r="W498" s="200" t="s">
        <v>1204</v>
      </c>
      <c r="X498" s="200"/>
      <c r="Y498" s="200"/>
      <c r="Z498" s="200"/>
      <c r="AA498" s="200"/>
      <c r="AB498" s="200"/>
      <c r="AC498" s="200"/>
      <c r="AD498" s="200"/>
      <c r="AE498" s="200"/>
      <c r="AF498" s="200"/>
      <c r="AG498" s="200"/>
      <c r="AH498" s="200"/>
      <c r="AI498" s="200"/>
      <c r="AJ498" s="200"/>
    </row>
    <row r="499" spans="1:36" ht="15.75" hidden="1" customHeight="1" x14ac:dyDescent="0.25">
      <c r="A499" s="200"/>
      <c r="B499" s="200"/>
      <c r="C499" s="201"/>
      <c r="D499" s="200"/>
      <c r="E499" s="201"/>
      <c r="F499" s="200"/>
      <c r="G499" s="201"/>
      <c r="H499" s="200"/>
      <c r="I499" s="201"/>
      <c r="J499" s="200"/>
      <c r="K499" s="201"/>
      <c r="L499" s="200"/>
      <c r="M499" s="201"/>
      <c r="N499" s="200"/>
      <c r="O499" s="201"/>
      <c r="P499" s="200"/>
      <c r="Q499" s="200"/>
      <c r="R499" s="200"/>
      <c r="S499" s="200"/>
      <c r="T499" s="200"/>
      <c r="U499" s="200"/>
      <c r="V499" s="200"/>
      <c r="W499" s="200" t="s">
        <v>1205</v>
      </c>
      <c r="X499" s="200"/>
      <c r="Y499" s="200"/>
      <c r="Z499" s="200"/>
      <c r="AA499" s="200"/>
      <c r="AB499" s="200"/>
      <c r="AC499" s="200"/>
      <c r="AD499" s="200"/>
      <c r="AE499" s="200"/>
      <c r="AF499" s="200"/>
      <c r="AG499" s="200"/>
      <c r="AH499" s="200"/>
      <c r="AI499" s="200"/>
      <c r="AJ499" s="200"/>
    </row>
    <row r="500" spans="1:36" ht="15.75" hidden="1" customHeight="1" x14ac:dyDescent="0.25">
      <c r="A500" s="200"/>
      <c r="B500" s="200"/>
      <c r="C500" s="201"/>
      <c r="D500" s="200"/>
      <c r="E500" s="201"/>
      <c r="F500" s="200"/>
      <c r="G500" s="201"/>
      <c r="H500" s="200"/>
      <c r="I500" s="201"/>
      <c r="J500" s="200"/>
      <c r="K500" s="201"/>
      <c r="L500" s="200"/>
      <c r="M500" s="201"/>
      <c r="N500" s="200"/>
      <c r="O500" s="201"/>
      <c r="P500" s="200"/>
      <c r="Q500" s="200"/>
      <c r="R500" s="200"/>
      <c r="S500" s="200"/>
      <c r="T500" s="200"/>
      <c r="U500" s="200"/>
      <c r="V500" s="200"/>
      <c r="W500" s="200" t="s">
        <v>1205</v>
      </c>
      <c r="X500" s="200"/>
      <c r="Y500" s="200"/>
      <c r="Z500" s="200"/>
      <c r="AA500" s="200"/>
      <c r="AB500" s="200"/>
      <c r="AC500" s="200"/>
      <c r="AD500" s="200"/>
      <c r="AE500" s="200"/>
      <c r="AF500" s="200"/>
      <c r="AG500" s="200"/>
      <c r="AH500" s="200"/>
      <c r="AI500" s="200"/>
      <c r="AJ500" s="200"/>
    </row>
    <row r="501" spans="1:36" ht="15.75" hidden="1" customHeight="1" x14ac:dyDescent="0.25">
      <c r="A501" s="200"/>
      <c r="B501" s="200"/>
      <c r="C501" s="201"/>
      <c r="D501" s="200"/>
      <c r="E501" s="201"/>
      <c r="F501" s="200"/>
      <c r="G501" s="201"/>
      <c r="H501" s="200"/>
      <c r="I501" s="201"/>
      <c r="J501" s="200"/>
      <c r="K501" s="201"/>
      <c r="L501" s="200"/>
      <c r="M501" s="201"/>
      <c r="N501" s="200"/>
      <c r="O501" s="201"/>
      <c r="P501" s="200"/>
      <c r="Q501" s="200"/>
      <c r="R501" s="200"/>
      <c r="S501" s="200"/>
      <c r="T501" s="200"/>
      <c r="U501" s="200"/>
      <c r="V501" s="200"/>
      <c r="W501" s="200" t="s">
        <v>1206</v>
      </c>
      <c r="X501" s="200"/>
      <c r="Y501" s="200"/>
      <c r="Z501" s="200"/>
      <c r="AA501" s="200"/>
      <c r="AB501" s="200"/>
      <c r="AC501" s="200"/>
      <c r="AD501" s="200"/>
      <c r="AE501" s="200"/>
      <c r="AF501" s="200"/>
      <c r="AG501" s="200"/>
      <c r="AH501" s="200"/>
      <c r="AI501" s="200"/>
      <c r="AJ501" s="200"/>
    </row>
    <row r="502" spans="1:36" ht="15.75" hidden="1" customHeight="1" x14ac:dyDescent="0.25">
      <c r="A502" s="200"/>
      <c r="B502" s="200"/>
      <c r="C502" s="201"/>
      <c r="D502" s="200"/>
      <c r="E502" s="201"/>
      <c r="F502" s="200"/>
      <c r="G502" s="201"/>
      <c r="H502" s="200"/>
      <c r="I502" s="201"/>
      <c r="J502" s="200"/>
      <c r="K502" s="201"/>
      <c r="L502" s="200"/>
      <c r="M502" s="201"/>
      <c r="N502" s="200"/>
      <c r="O502" s="201"/>
      <c r="P502" s="200"/>
      <c r="Q502" s="200"/>
      <c r="R502" s="200"/>
      <c r="S502" s="200"/>
      <c r="T502" s="200"/>
      <c r="U502" s="200"/>
      <c r="V502" s="200"/>
      <c r="W502" s="200" t="s">
        <v>1206</v>
      </c>
      <c r="X502" s="200"/>
      <c r="Y502" s="200"/>
      <c r="Z502" s="200"/>
      <c r="AA502" s="200"/>
      <c r="AB502" s="200"/>
      <c r="AC502" s="200"/>
      <c r="AD502" s="200"/>
      <c r="AE502" s="200"/>
      <c r="AF502" s="200"/>
      <c r="AG502" s="200"/>
      <c r="AH502" s="200"/>
      <c r="AI502" s="200"/>
      <c r="AJ502" s="200"/>
    </row>
    <row r="503" spans="1:36" ht="15.75" hidden="1" customHeight="1" x14ac:dyDescent="0.25">
      <c r="A503" s="200"/>
      <c r="B503" s="200"/>
      <c r="C503" s="201"/>
      <c r="D503" s="200"/>
      <c r="E503" s="201"/>
      <c r="F503" s="200"/>
      <c r="G503" s="201"/>
      <c r="H503" s="200"/>
      <c r="I503" s="201"/>
      <c r="J503" s="200"/>
      <c r="K503" s="201"/>
      <c r="L503" s="200"/>
      <c r="M503" s="201"/>
      <c r="N503" s="200"/>
      <c r="O503" s="201"/>
      <c r="P503" s="200"/>
      <c r="Q503" s="200"/>
      <c r="R503" s="200"/>
      <c r="S503" s="200"/>
      <c r="T503" s="200"/>
      <c r="U503" s="200"/>
      <c r="V503" s="200"/>
      <c r="W503" s="200" t="s">
        <v>1207</v>
      </c>
      <c r="X503" s="200"/>
      <c r="Y503" s="200"/>
      <c r="Z503" s="200"/>
      <c r="AA503" s="200"/>
      <c r="AB503" s="200"/>
      <c r="AC503" s="200"/>
      <c r="AD503" s="200"/>
      <c r="AE503" s="200"/>
      <c r="AF503" s="200"/>
      <c r="AG503" s="200"/>
      <c r="AH503" s="200"/>
      <c r="AI503" s="200"/>
      <c r="AJ503" s="200"/>
    </row>
    <row r="504" spans="1:36" ht="15.75" hidden="1" customHeight="1" x14ac:dyDescent="0.25">
      <c r="A504" s="200"/>
      <c r="B504" s="200"/>
      <c r="C504" s="201"/>
      <c r="D504" s="200"/>
      <c r="E504" s="201"/>
      <c r="F504" s="200"/>
      <c r="G504" s="201"/>
      <c r="H504" s="200"/>
      <c r="I504" s="201"/>
      <c r="J504" s="200"/>
      <c r="K504" s="201"/>
      <c r="L504" s="200"/>
      <c r="M504" s="201"/>
      <c r="N504" s="200"/>
      <c r="O504" s="201"/>
      <c r="P504" s="200"/>
      <c r="Q504" s="200"/>
      <c r="R504" s="200"/>
      <c r="S504" s="200"/>
      <c r="T504" s="200"/>
      <c r="U504" s="200"/>
      <c r="V504" s="200"/>
      <c r="W504" s="200" t="s">
        <v>1207</v>
      </c>
      <c r="X504" s="200"/>
      <c r="Y504" s="200"/>
      <c r="Z504" s="200"/>
      <c r="AA504" s="200"/>
      <c r="AB504" s="200"/>
      <c r="AC504" s="200"/>
      <c r="AD504" s="200"/>
      <c r="AE504" s="200"/>
      <c r="AF504" s="200"/>
      <c r="AG504" s="200"/>
      <c r="AH504" s="200"/>
      <c r="AI504" s="200"/>
      <c r="AJ504" s="200"/>
    </row>
    <row r="505" spans="1:36" ht="15.75" hidden="1" customHeight="1" x14ac:dyDescent="0.25">
      <c r="A505" s="200"/>
      <c r="B505" s="200"/>
      <c r="C505" s="201"/>
      <c r="D505" s="200"/>
      <c r="E505" s="201"/>
      <c r="F505" s="200"/>
      <c r="G505" s="201"/>
      <c r="H505" s="200"/>
      <c r="I505" s="201"/>
      <c r="J505" s="200"/>
      <c r="K505" s="201"/>
      <c r="L505" s="200"/>
      <c r="M505" s="201"/>
      <c r="N505" s="200"/>
      <c r="O505" s="201"/>
      <c r="P505" s="200"/>
      <c r="Q505" s="200"/>
      <c r="R505" s="200"/>
      <c r="S505" s="200"/>
      <c r="T505" s="200"/>
      <c r="U505" s="200"/>
      <c r="V505" s="200"/>
      <c r="W505" s="200" t="s">
        <v>1208</v>
      </c>
      <c r="X505" s="200"/>
      <c r="Y505" s="200"/>
      <c r="Z505" s="200"/>
      <c r="AA505" s="200"/>
      <c r="AB505" s="200"/>
      <c r="AC505" s="200"/>
      <c r="AD505" s="200"/>
      <c r="AE505" s="200"/>
      <c r="AF505" s="200"/>
      <c r="AG505" s="200"/>
      <c r="AH505" s="200"/>
      <c r="AI505" s="200"/>
      <c r="AJ505" s="200"/>
    </row>
    <row r="506" spans="1:36" ht="15.75" hidden="1" customHeight="1" x14ac:dyDescent="0.25">
      <c r="A506" s="200"/>
      <c r="B506" s="200"/>
      <c r="C506" s="201"/>
      <c r="D506" s="200"/>
      <c r="E506" s="201"/>
      <c r="F506" s="200"/>
      <c r="G506" s="201"/>
      <c r="H506" s="200"/>
      <c r="I506" s="201"/>
      <c r="J506" s="200"/>
      <c r="K506" s="201"/>
      <c r="L506" s="200"/>
      <c r="M506" s="201"/>
      <c r="N506" s="200"/>
      <c r="O506" s="201"/>
      <c r="P506" s="200"/>
      <c r="Q506" s="200"/>
      <c r="R506" s="200"/>
      <c r="S506" s="200"/>
      <c r="T506" s="200"/>
      <c r="U506" s="200"/>
      <c r="V506" s="200"/>
      <c r="W506" s="200" t="s">
        <v>1209</v>
      </c>
      <c r="X506" s="200"/>
      <c r="Y506" s="200"/>
      <c r="Z506" s="200"/>
      <c r="AA506" s="200"/>
      <c r="AB506" s="200"/>
      <c r="AC506" s="200"/>
      <c r="AD506" s="200"/>
      <c r="AE506" s="200"/>
      <c r="AF506" s="200"/>
      <c r="AG506" s="200"/>
      <c r="AH506" s="200"/>
      <c r="AI506" s="200"/>
      <c r="AJ506" s="200"/>
    </row>
    <row r="507" spans="1:36" ht="15.75" hidden="1" customHeight="1" x14ac:dyDescent="0.25">
      <c r="A507" s="200"/>
      <c r="B507" s="200"/>
      <c r="C507" s="201"/>
      <c r="D507" s="200"/>
      <c r="E507" s="201"/>
      <c r="F507" s="200"/>
      <c r="G507" s="201"/>
      <c r="H507" s="200"/>
      <c r="I507" s="201"/>
      <c r="J507" s="200"/>
      <c r="K507" s="201"/>
      <c r="L507" s="200"/>
      <c r="M507" s="201"/>
      <c r="N507" s="200"/>
      <c r="O507" s="201"/>
      <c r="P507" s="200"/>
      <c r="Q507" s="200"/>
      <c r="R507" s="200"/>
      <c r="S507" s="200"/>
      <c r="T507" s="200"/>
      <c r="U507" s="200"/>
      <c r="V507" s="200"/>
      <c r="W507" s="200" t="s">
        <v>1210</v>
      </c>
      <c r="X507" s="200"/>
      <c r="Y507" s="200"/>
      <c r="Z507" s="200"/>
      <c r="AA507" s="200"/>
      <c r="AB507" s="200"/>
      <c r="AC507" s="200"/>
      <c r="AD507" s="200"/>
      <c r="AE507" s="200"/>
      <c r="AF507" s="200"/>
      <c r="AG507" s="200"/>
      <c r="AH507" s="200"/>
      <c r="AI507" s="200"/>
      <c r="AJ507" s="200"/>
    </row>
    <row r="508" spans="1:36" ht="15.75" hidden="1" customHeight="1" x14ac:dyDescent="0.25">
      <c r="A508" s="200"/>
      <c r="B508" s="200"/>
      <c r="C508" s="201"/>
      <c r="D508" s="200"/>
      <c r="E508" s="201"/>
      <c r="F508" s="200"/>
      <c r="G508" s="201"/>
      <c r="H508" s="200"/>
      <c r="I508" s="201"/>
      <c r="J508" s="200"/>
      <c r="K508" s="201"/>
      <c r="L508" s="200"/>
      <c r="M508" s="201"/>
      <c r="N508" s="200"/>
      <c r="O508" s="201"/>
      <c r="P508" s="200"/>
      <c r="Q508" s="200"/>
      <c r="R508" s="200"/>
      <c r="S508" s="200"/>
      <c r="T508" s="200"/>
      <c r="U508" s="200"/>
      <c r="V508" s="200"/>
      <c r="W508" s="200" t="s">
        <v>1211</v>
      </c>
      <c r="X508" s="200"/>
      <c r="Y508" s="200"/>
      <c r="Z508" s="200"/>
      <c r="AA508" s="200"/>
      <c r="AB508" s="200"/>
      <c r="AC508" s="200"/>
      <c r="AD508" s="200"/>
      <c r="AE508" s="200"/>
      <c r="AF508" s="200"/>
      <c r="AG508" s="200"/>
      <c r="AH508" s="200"/>
      <c r="AI508" s="200"/>
      <c r="AJ508" s="200"/>
    </row>
    <row r="509" spans="1:36" ht="15.75" hidden="1" customHeight="1" x14ac:dyDescent="0.25">
      <c r="A509" s="200"/>
      <c r="B509" s="200"/>
      <c r="C509" s="201"/>
      <c r="D509" s="200"/>
      <c r="E509" s="201"/>
      <c r="F509" s="200"/>
      <c r="G509" s="201"/>
      <c r="H509" s="200"/>
      <c r="I509" s="201"/>
      <c r="J509" s="200"/>
      <c r="K509" s="201"/>
      <c r="L509" s="200"/>
      <c r="M509" s="201"/>
      <c r="N509" s="200"/>
      <c r="O509" s="201"/>
      <c r="P509" s="200"/>
      <c r="Q509" s="200"/>
      <c r="R509" s="200"/>
      <c r="S509" s="200"/>
      <c r="T509" s="200"/>
      <c r="U509" s="200"/>
      <c r="V509" s="200"/>
      <c r="W509" s="200" t="s">
        <v>1212</v>
      </c>
      <c r="X509" s="200"/>
      <c r="Y509" s="200"/>
      <c r="Z509" s="200"/>
      <c r="AA509" s="200"/>
      <c r="AB509" s="200"/>
      <c r="AC509" s="200"/>
      <c r="AD509" s="200"/>
      <c r="AE509" s="200"/>
      <c r="AF509" s="200"/>
      <c r="AG509" s="200"/>
      <c r="AH509" s="200"/>
      <c r="AI509" s="200"/>
      <c r="AJ509" s="200"/>
    </row>
    <row r="510" spans="1:36" ht="15.75" hidden="1" customHeight="1" x14ac:dyDescent="0.25">
      <c r="A510" s="200"/>
      <c r="B510" s="200"/>
      <c r="C510" s="201"/>
      <c r="D510" s="200"/>
      <c r="E510" s="201"/>
      <c r="F510" s="200"/>
      <c r="G510" s="201"/>
      <c r="H510" s="200"/>
      <c r="I510" s="201"/>
      <c r="J510" s="200"/>
      <c r="K510" s="201"/>
      <c r="L510" s="200"/>
      <c r="M510" s="201"/>
      <c r="N510" s="200"/>
      <c r="O510" s="201"/>
      <c r="P510" s="200"/>
      <c r="Q510" s="200"/>
      <c r="R510" s="200"/>
      <c r="S510" s="200"/>
      <c r="T510" s="200"/>
      <c r="U510" s="200"/>
      <c r="V510" s="200"/>
      <c r="W510" s="200" t="s">
        <v>1213</v>
      </c>
      <c r="X510" s="200"/>
      <c r="Y510" s="200"/>
      <c r="Z510" s="200"/>
      <c r="AA510" s="200"/>
      <c r="AB510" s="200"/>
      <c r="AC510" s="200"/>
      <c r="AD510" s="200"/>
      <c r="AE510" s="200"/>
      <c r="AF510" s="200"/>
      <c r="AG510" s="200"/>
      <c r="AH510" s="200"/>
      <c r="AI510" s="200"/>
      <c r="AJ510" s="200"/>
    </row>
    <row r="511" spans="1:36" ht="15.75" hidden="1" customHeight="1" x14ac:dyDescent="0.25">
      <c r="A511" s="200"/>
      <c r="B511" s="200"/>
      <c r="C511" s="201"/>
      <c r="D511" s="200"/>
      <c r="E511" s="201"/>
      <c r="F511" s="200"/>
      <c r="G511" s="201"/>
      <c r="H511" s="200"/>
      <c r="I511" s="201"/>
      <c r="J511" s="200"/>
      <c r="K511" s="201"/>
      <c r="L511" s="200"/>
      <c r="M511" s="201"/>
      <c r="N511" s="200"/>
      <c r="O511" s="201"/>
      <c r="P511" s="200"/>
      <c r="Q511" s="200"/>
      <c r="R511" s="200"/>
      <c r="S511" s="200"/>
      <c r="T511" s="200"/>
      <c r="U511" s="200"/>
      <c r="V511" s="200"/>
      <c r="W511" s="200" t="s">
        <v>1214</v>
      </c>
      <c r="X511" s="200"/>
      <c r="Y511" s="200"/>
      <c r="Z511" s="200"/>
      <c r="AA511" s="200"/>
      <c r="AB511" s="200"/>
      <c r="AC511" s="200"/>
      <c r="AD511" s="200"/>
      <c r="AE511" s="200"/>
      <c r="AF511" s="200"/>
      <c r="AG511" s="200"/>
      <c r="AH511" s="200"/>
      <c r="AI511" s="200"/>
      <c r="AJ511" s="200"/>
    </row>
    <row r="512" spans="1:36" ht="15.75" hidden="1" customHeight="1" x14ac:dyDescent="0.25">
      <c r="A512" s="200"/>
      <c r="B512" s="200"/>
      <c r="C512" s="201"/>
      <c r="D512" s="200"/>
      <c r="E512" s="201"/>
      <c r="F512" s="200"/>
      <c r="G512" s="201"/>
      <c r="H512" s="200"/>
      <c r="I512" s="201"/>
      <c r="J512" s="200"/>
      <c r="K512" s="201"/>
      <c r="L512" s="200"/>
      <c r="M512" s="201"/>
      <c r="N512" s="200"/>
      <c r="O512" s="201"/>
      <c r="P512" s="200"/>
      <c r="Q512" s="200"/>
      <c r="R512" s="200"/>
      <c r="S512" s="200"/>
      <c r="T512" s="200"/>
      <c r="U512" s="200"/>
      <c r="V512" s="200"/>
      <c r="W512" s="200" t="s">
        <v>1215</v>
      </c>
      <c r="X512" s="200"/>
      <c r="Y512" s="200"/>
      <c r="Z512" s="200"/>
      <c r="AA512" s="200"/>
      <c r="AB512" s="200"/>
      <c r="AC512" s="200"/>
      <c r="AD512" s="200"/>
      <c r="AE512" s="200"/>
      <c r="AF512" s="200"/>
      <c r="AG512" s="200"/>
      <c r="AH512" s="200"/>
      <c r="AI512" s="200"/>
      <c r="AJ512" s="200"/>
    </row>
    <row r="513" spans="1:36" ht="15.75" hidden="1" customHeight="1" x14ac:dyDescent="0.25">
      <c r="A513" s="200"/>
      <c r="B513" s="200"/>
      <c r="C513" s="201"/>
      <c r="D513" s="200"/>
      <c r="E513" s="201"/>
      <c r="F513" s="200"/>
      <c r="G513" s="201"/>
      <c r="H513" s="200"/>
      <c r="I513" s="201"/>
      <c r="J513" s="200"/>
      <c r="K513" s="201"/>
      <c r="L513" s="200"/>
      <c r="M513" s="201"/>
      <c r="N513" s="200"/>
      <c r="O513" s="201"/>
      <c r="P513" s="200"/>
      <c r="Q513" s="200"/>
      <c r="R513" s="200"/>
      <c r="S513" s="200"/>
      <c r="T513" s="200"/>
      <c r="U513" s="200"/>
      <c r="V513" s="200"/>
      <c r="W513" s="200" t="s">
        <v>1216</v>
      </c>
      <c r="X513" s="200"/>
      <c r="Y513" s="200"/>
      <c r="Z513" s="200"/>
      <c r="AA513" s="200"/>
      <c r="AB513" s="200"/>
      <c r="AC513" s="200"/>
      <c r="AD513" s="200"/>
      <c r="AE513" s="200"/>
      <c r="AF513" s="200"/>
      <c r="AG513" s="200"/>
      <c r="AH513" s="200"/>
      <c r="AI513" s="200"/>
      <c r="AJ513" s="200"/>
    </row>
    <row r="514" spans="1:36" ht="15.75" hidden="1" customHeight="1" x14ac:dyDescent="0.25">
      <c r="A514" s="200"/>
      <c r="B514" s="200"/>
      <c r="C514" s="201"/>
      <c r="D514" s="200"/>
      <c r="E514" s="201"/>
      <c r="F514" s="200"/>
      <c r="G514" s="201"/>
      <c r="H514" s="200"/>
      <c r="I514" s="201"/>
      <c r="J514" s="200"/>
      <c r="K514" s="201"/>
      <c r="L514" s="200"/>
      <c r="M514" s="201"/>
      <c r="N514" s="200"/>
      <c r="O514" s="201"/>
      <c r="P514" s="200"/>
      <c r="Q514" s="200"/>
      <c r="R514" s="200"/>
      <c r="S514" s="200"/>
      <c r="T514" s="200"/>
      <c r="U514" s="200"/>
      <c r="V514" s="200"/>
      <c r="W514" s="200" t="s">
        <v>1217</v>
      </c>
      <c r="X514" s="200"/>
      <c r="Y514" s="200"/>
      <c r="Z514" s="200"/>
      <c r="AA514" s="200"/>
      <c r="AB514" s="200"/>
      <c r="AC514" s="200"/>
      <c r="AD514" s="200"/>
      <c r="AE514" s="200"/>
      <c r="AF514" s="200"/>
      <c r="AG514" s="200"/>
      <c r="AH514" s="200"/>
      <c r="AI514" s="200"/>
      <c r="AJ514" s="200"/>
    </row>
    <row r="515" spans="1:36" ht="15.75" hidden="1" customHeight="1" x14ac:dyDescent="0.25">
      <c r="A515" s="200"/>
      <c r="B515" s="200"/>
      <c r="C515" s="201"/>
      <c r="D515" s="200"/>
      <c r="E515" s="201"/>
      <c r="F515" s="200"/>
      <c r="G515" s="201"/>
      <c r="H515" s="200"/>
      <c r="I515" s="201"/>
      <c r="J515" s="200"/>
      <c r="K515" s="201"/>
      <c r="L515" s="200"/>
      <c r="M515" s="201"/>
      <c r="N515" s="200"/>
      <c r="O515" s="201"/>
      <c r="P515" s="200"/>
      <c r="Q515" s="200"/>
      <c r="R515" s="200"/>
      <c r="S515" s="200"/>
      <c r="T515" s="200"/>
      <c r="U515" s="200"/>
      <c r="V515" s="200"/>
      <c r="W515" s="200" t="s">
        <v>1218</v>
      </c>
      <c r="X515" s="200"/>
      <c r="Y515" s="200"/>
      <c r="Z515" s="200"/>
      <c r="AA515" s="200"/>
      <c r="AB515" s="200"/>
      <c r="AC515" s="200"/>
      <c r="AD515" s="200"/>
      <c r="AE515" s="200"/>
      <c r="AF515" s="200"/>
      <c r="AG515" s="200"/>
      <c r="AH515" s="200"/>
      <c r="AI515" s="200"/>
      <c r="AJ515" s="200"/>
    </row>
    <row r="516" spans="1:36" ht="15.75" hidden="1" customHeight="1" x14ac:dyDescent="0.25">
      <c r="A516" s="200"/>
      <c r="B516" s="200"/>
      <c r="C516" s="201"/>
      <c r="D516" s="200"/>
      <c r="E516" s="201"/>
      <c r="F516" s="200"/>
      <c r="G516" s="201"/>
      <c r="H516" s="200"/>
      <c r="I516" s="201"/>
      <c r="J516" s="200"/>
      <c r="K516" s="201"/>
      <c r="L516" s="200"/>
      <c r="M516" s="201"/>
      <c r="N516" s="200"/>
      <c r="O516" s="201"/>
      <c r="P516" s="200"/>
      <c r="Q516" s="200"/>
      <c r="R516" s="200"/>
      <c r="S516" s="200"/>
      <c r="T516" s="200"/>
      <c r="U516" s="200"/>
      <c r="V516" s="200"/>
      <c r="W516" s="200" t="s">
        <v>1219</v>
      </c>
      <c r="X516" s="200"/>
      <c r="Y516" s="200"/>
      <c r="Z516" s="200"/>
      <c r="AA516" s="200"/>
      <c r="AB516" s="200"/>
      <c r="AC516" s="200"/>
      <c r="AD516" s="200"/>
      <c r="AE516" s="200"/>
      <c r="AF516" s="200"/>
      <c r="AG516" s="200"/>
      <c r="AH516" s="200"/>
      <c r="AI516" s="200"/>
      <c r="AJ516" s="200"/>
    </row>
    <row r="517" spans="1:36" ht="15.75" hidden="1" customHeight="1" x14ac:dyDescent="0.25">
      <c r="A517" s="200"/>
      <c r="B517" s="200"/>
      <c r="C517" s="201"/>
      <c r="D517" s="200"/>
      <c r="E517" s="201"/>
      <c r="F517" s="200"/>
      <c r="G517" s="201"/>
      <c r="H517" s="200"/>
      <c r="I517" s="201"/>
      <c r="J517" s="200"/>
      <c r="K517" s="201"/>
      <c r="L517" s="200"/>
      <c r="M517" s="201"/>
      <c r="N517" s="200"/>
      <c r="O517" s="201"/>
      <c r="P517" s="200"/>
      <c r="Q517" s="200"/>
      <c r="R517" s="200"/>
      <c r="S517" s="200"/>
      <c r="T517" s="200"/>
      <c r="U517" s="200"/>
      <c r="V517" s="200"/>
      <c r="W517" s="200" t="s">
        <v>1220</v>
      </c>
      <c r="X517" s="200"/>
      <c r="Y517" s="200"/>
      <c r="Z517" s="200"/>
      <c r="AA517" s="200"/>
      <c r="AB517" s="200"/>
      <c r="AC517" s="200"/>
      <c r="AD517" s="200"/>
      <c r="AE517" s="200"/>
      <c r="AF517" s="200"/>
      <c r="AG517" s="200"/>
      <c r="AH517" s="200"/>
      <c r="AI517" s="200"/>
      <c r="AJ517" s="200"/>
    </row>
    <row r="518" spans="1:36" ht="15.75" hidden="1" customHeight="1" x14ac:dyDescent="0.25">
      <c r="A518" s="200"/>
      <c r="B518" s="200"/>
      <c r="C518" s="201"/>
      <c r="D518" s="200"/>
      <c r="E518" s="201"/>
      <c r="F518" s="200"/>
      <c r="G518" s="201"/>
      <c r="H518" s="200"/>
      <c r="I518" s="201"/>
      <c r="J518" s="200"/>
      <c r="K518" s="201"/>
      <c r="L518" s="200"/>
      <c r="M518" s="201"/>
      <c r="N518" s="200"/>
      <c r="O518" s="201"/>
      <c r="P518" s="200"/>
      <c r="Q518" s="200"/>
      <c r="R518" s="200"/>
      <c r="S518" s="200"/>
      <c r="T518" s="200"/>
      <c r="U518" s="200"/>
      <c r="V518" s="200"/>
      <c r="W518" s="200" t="s">
        <v>1221</v>
      </c>
      <c r="X518" s="200"/>
      <c r="Y518" s="200"/>
      <c r="Z518" s="200"/>
      <c r="AA518" s="200"/>
      <c r="AB518" s="200"/>
      <c r="AC518" s="200"/>
      <c r="AD518" s="200"/>
      <c r="AE518" s="200"/>
      <c r="AF518" s="200"/>
      <c r="AG518" s="200"/>
      <c r="AH518" s="200"/>
      <c r="AI518" s="200"/>
      <c r="AJ518" s="200"/>
    </row>
    <row r="519" spans="1:36" ht="15.75" hidden="1" customHeight="1" x14ac:dyDescent="0.25">
      <c r="A519" s="200"/>
      <c r="B519" s="200"/>
      <c r="C519" s="201"/>
      <c r="D519" s="200"/>
      <c r="E519" s="201"/>
      <c r="F519" s="200"/>
      <c r="G519" s="201"/>
      <c r="H519" s="200"/>
      <c r="I519" s="201"/>
      <c r="J519" s="200"/>
      <c r="K519" s="201"/>
      <c r="L519" s="200"/>
      <c r="M519" s="201"/>
      <c r="N519" s="200"/>
      <c r="O519" s="201"/>
      <c r="P519" s="200"/>
      <c r="Q519" s="200"/>
      <c r="R519" s="200"/>
      <c r="S519" s="200"/>
      <c r="T519" s="200"/>
      <c r="U519" s="200"/>
      <c r="V519" s="200"/>
      <c r="W519" s="200" t="s">
        <v>1222</v>
      </c>
      <c r="X519" s="200"/>
      <c r="Y519" s="200"/>
      <c r="Z519" s="200"/>
      <c r="AA519" s="200"/>
      <c r="AB519" s="200"/>
      <c r="AC519" s="200"/>
      <c r="AD519" s="200"/>
      <c r="AE519" s="200"/>
      <c r="AF519" s="200"/>
      <c r="AG519" s="200"/>
      <c r="AH519" s="200"/>
      <c r="AI519" s="200"/>
      <c r="AJ519" s="200"/>
    </row>
    <row r="520" spans="1:36" ht="15.75" hidden="1" customHeight="1" x14ac:dyDescent="0.25">
      <c r="A520" s="200"/>
      <c r="B520" s="200"/>
      <c r="C520" s="201"/>
      <c r="D520" s="200"/>
      <c r="E520" s="201"/>
      <c r="F520" s="200"/>
      <c r="G520" s="201"/>
      <c r="H520" s="200"/>
      <c r="I520" s="201"/>
      <c r="J520" s="200"/>
      <c r="K520" s="201"/>
      <c r="L520" s="200"/>
      <c r="M520" s="201"/>
      <c r="N520" s="200"/>
      <c r="O520" s="201"/>
      <c r="P520" s="200"/>
      <c r="Q520" s="200"/>
      <c r="R520" s="200"/>
      <c r="S520" s="200"/>
      <c r="T520" s="200"/>
      <c r="U520" s="200"/>
      <c r="V520" s="200"/>
      <c r="W520" s="200" t="s">
        <v>1223</v>
      </c>
      <c r="X520" s="200"/>
      <c r="Y520" s="200"/>
      <c r="Z520" s="200"/>
      <c r="AA520" s="200"/>
      <c r="AB520" s="200"/>
      <c r="AC520" s="200"/>
      <c r="AD520" s="200"/>
      <c r="AE520" s="200"/>
      <c r="AF520" s="200"/>
      <c r="AG520" s="200"/>
      <c r="AH520" s="200"/>
      <c r="AI520" s="200"/>
      <c r="AJ520" s="200"/>
    </row>
    <row r="521" spans="1:36" ht="15.75" hidden="1" customHeight="1" x14ac:dyDescent="0.25">
      <c r="A521" s="200"/>
      <c r="B521" s="200"/>
      <c r="C521" s="201"/>
      <c r="D521" s="200"/>
      <c r="E521" s="201"/>
      <c r="F521" s="200"/>
      <c r="G521" s="201"/>
      <c r="H521" s="200"/>
      <c r="I521" s="201"/>
      <c r="J521" s="200"/>
      <c r="K521" s="201"/>
      <c r="L521" s="200"/>
      <c r="M521" s="201"/>
      <c r="N521" s="200"/>
      <c r="O521" s="201"/>
      <c r="P521" s="200"/>
      <c r="Q521" s="200"/>
      <c r="R521" s="200"/>
      <c r="S521" s="200"/>
      <c r="T521" s="200"/>
      <c r="U521" s="200"/>
      <c r="V521" s="200"/>
      <c r="W521" s="200" t="s">
        <v>1224</v>
      </c>
      <c r="X521" s="200"/>
      <c r="Y521" s="200"/>
      <c r="Z521" s="200"/>
      <c r="AA521" s="200"/>
      <c r="AB521" s="200"/>
      <c r="AC521" s="200"/>
      <c r="AD521" s="200"/>
      <c r="AE521" s="200"/>
      <c r="AF521" s="200"/>
      <c r="AG521" s="200"/>
      <c r="AH521" s="200"/>
      <c r="AI521" s="200"/>
      <c r="AJ521" s="200"/>
    </row>
    <row r="522" spans="1:36" ht="15.75" hidden="1" customHeight="1" x14ac:dyDescent="0.25">
      <c r="A522" s="200"/>
      <c r="B522" s="200"/>
      <c r="C522" s="201"/>
      <c r="D522" s="200"/>
      <c r="E522" s="201"/>
      <c r="F522" s="200"/>
      <c r="G522" s="201"/>
      <c r="H522" s="200"/>
      <c r="I522" s="201"/>
      <c r="J522" s="200"/>
      <c r="K522" s="201"/>
      <c r="L522" s="200"/>
      <c r="M522" s="201"/>
      <c r="N522" s="200"/>
      <c r="O522" s="201"/>
      <c r="P522" s="200"/>
      <c r="Q522" s="200"/>
      <c r="R522" s="200"/>
      <c r="S522" s="200"/>
      <c r="T522" s="200"/>
      <c r="U522" s="200"/>
      <c r="V522" s="200"/>
      <c r="W522" s="200" t="s">
        <v>1225</v>
      </c>
      <c r="X522" s="200"/>
      <c r="Y522" s="200"/>
      <c r="Z522" s="200"/>
      <c r="AA522" s="200"/>
      <c r="AB522" s="200"/>
      <c r="AC522" s="200"/>
      <c r="AD522" s="200"/>
      <c r="AE522" s="200"/>
      <c r="AF522" s="200"/>
      <c r="AG522" s="200"/>
      <c r="AH522" s="200"/>
      <c r="AI522" s="200"/>
      <c r="AJ522" s="200"/>
    </row>
    <row r="523" spans="1:36" ht="15.75" hidden="1" customHeight="1" x14ac:dyDescent="0.25">
      <c r="A523" s="200"/>
      <c r="B523" s="200"/>
      <c r="C523" s="201"/>
      <c r="D523" s="200"/>
      <c r="E523" s="201"/>
      <c r="F523" s="200"/>
      <c r="G523" s="201"/>
      <c r="H523" s="200"/>
      <c r="I523" s="201"/>
      <c r="J523" s="200"/>
      <c r="K523" s="201"/>
      <c r="L523" s="200"/>
      <c r="M523" s="201"/>
      <c r="N523" s="200"/>
      <c r="O523" s="201"/>
      <c r="P523" s="200"/>
      <c r="Q523" s="200"/>
      <c r="R523" s="200"/>
      <c r="S523" s="200"/>
      <c r="T523" s="200"/>
      <c r="U523" s="200"/>
      <c r="V523" s="200"/>
      <c r="W523" s="200" t="s">
        <v>1226</v>
      </c>
      <c r="X523" s="200"/>
      <c r="Y523" s="200"/>
      <c r="Z523" s="200"/>
      <c r="AA523" s="200"/>
      <c r="AB523" s="200"/>
      <c r="AC523" s="200"/>
      <c r="AD523" s="200"/>
      <c r="AE523" s="200"/>
      <c r="AF523" s="200"/>
      <c r="AG523" s="200"/>
      <c r="AH523" s="200"/>
      <c r="AI523" s="200"/>
      <c r="AJ523" s="200"/>
    </row>
    <row r="524" spans="1:36" ht="15.75" hidden="1" customHeight="1" x14ac:dyDescent="0.25">
      <c r="A524" s="200"/>
      <c r="B524" s="200"/>
      <c r="C524" s="201"/>
      <c r="D524" s="200"/>
      <c r="E524" s="201"/>
      <c r="F524" s="200"/>
      <c r="G524" s="201"/>
      <c r="H524" s="200"/>
      <c r="I524" s="201"/>
      <c r="J524" s="200"/>
      <c r="K524" s="201"/>
      <c r="L524" s="200"/>
      <c r="M524" s="201"/>
      <c r="N524" s="200"/>
      <c r="O524" s="201"/>
      <c r="P524" s="200"/>
      <c r="Q524" s="200"/>
      <c r="R524" s="200"/>
      <c r="S524" s="200"/>
      <c r="T524" s="200"/>
      <c r="U524" s="200"/>
      <c r="V524" s="200"/>
      <c r="W524" s="200" t="s">
        <v>1227</v>
      </c>
      <c r="X524" s="200"/>
      <c r="Y524" s="200"/>
      <c r="Z524" s="200"/>
      <c r="AA524" s="200"/>
      <c r="AB524" s="200"/>
      <c r="AC524" s="200"/>
      <c r="AD524" s="200"/>
      <c r="AE524" s="200"/>
      <c r="AF524" s="200"/>
      <c r="AG524" s="200"/>
      <c r="AH524" s="200"/>
      <c r="AI524" s="200"/>
      <c r="AJ524" s="200"/>
    </row>
    <row r="525" spans="1:36" ht="15.75" hidden="1" customHeight="1" x14ac:dyDescent="0.25">
      <c r="A525" s="200"/>
      <c r="B525" s="200"/>
      <c r="C525" s="201"/>
      <c r="D525" s="200"/>
      <c r="E525" s="201"/>
      <c r="F525" s="200"/>
      <c r="G525" s="201"/>
      <c r="H525" s="200"/>
      <c r="I525" s="201"/>
      <c r="J525" s="200"/>
      <c r="K525" s="201"/>
      <c r="L525" s="200"/>
      <c r="M525" s="201"/>
      <c r="N525" s="200"/>
      <c r="O525" s="201"/>
      <c r="P525" s="200"/>
      <c r="Q525" s="200"/>
      <c r="R525" s="200"/>
      <c r="S525" s="200"/>
      <c r="T525" s="200"/>
      <c r="U525" s="200"/>
      <c r="V525" s="200"/>
      <c r="W525" s="200" t="s">
        <v>1228</v>
      </c>
      <c r="X525" s="200"/>
      <c r="Y525" s="200"/>
      <c r="Z525" s="200"/>
      <c r="AA525" s="200"/>
      <c r="AB525" s="200"/>
      <c r="AC525" s="200"/>
      <c r="AD525" s="200"/>
      <c r="AE525" s="200"/>
      <c r="AF525" s="200"/>
      <c r="AG525" s="200"/>
      <c r="AH525" s="200"/>
      <c r="AI525" s="200"/>
      <c r="AJ525" s="200"/>
    </row>
    <row r="526" spans="1:36" ht="15.75" hidden="1" customHeight="1" x14ac:dyDescent="0.25">
      <c r="A526" s="200"/>
      <c r="B526" s="200"/>
      <c r="C526" s="201"/>
      <c r="D526" s="200"/>
      <c r="E526" s="201"/>
      <c r="F526" s="200"/>
      <c r="G526" s="201"/>
      <c r="H526" s="200"/>
      <c r="I526" s="201"/>
      <c r="J526" s="200"/>
      <c r="K526" s="201"/>
      <c r="L526" s="200"/>
      <c r="M526" s="201"/>
      <c r="N526" s="200"/>
      <c r="O526" s="201"/>
      <c r="P526" s="200"/>
      <c r="Q526" s="200"/>
      <c r="R526" s="200"/>
      <c r="S526" s="200"/>
      <c r="T526" s="200"/>
      <c r="U526" s="200"/>
      <c r="V526" s="200"/>
      <c r="W526" s="200" t="s">
        <v>1229</v>
      </c>
      <c r="X526" s="200"/>
      <c r="Y526" s="200"/>
      <c r="Z526" s="200"/>
      <c r="AA526" s="200"/>
      <c r="AB526" s="200"/>
      <c r="AC526" s="200"/>
      <c r="AD526" s="200"/>
      <c r="AE526" s="200"/>
      <c r="AF526" s="200"/>
      <c r="AG526" s="200"/>
      <c r="AH526" s="200"/>
      <c r="AI526" s="200"/>
      <c r="AJ526" s="200"/>
    </row>
    <row r="527" spans="1:36" ht="15.75" hidden="1" customHeight="1" x14ac:dyDescent="0.25">
      <c r="A527" s="200"/>
      <c r="B527" s="200"/>
      <c r="C527" s="201"/>
      <c r="D527" s="200"/>
      <c r="E527" s="201"/>
      <c r="F527" s="200"/>
      <c r="G527" s="201"/>
      <c r="H527" s="200"/>
      <c r="I527" s="201"/>
      <c r="J527" s="200"/>
      <c r="K527" s="201"/>
      <c r="L527" s="200"/>
      <c r="M527" s="201"/>
      <c r="N527" s="200"/>
      <c r="O527" s="201"/>
      <c r="P527" s="200"/>
      <c r="Q527" s="200"/>
      <c r="R527" s="200"/>
      <c r="S527" s="200"/>
      <c r="T527" s="200"/>
      <c r="U527" s="200"/>
      <c r="V527" s="200"/>
      <c r="W527" s="200" t="s">
        <v>1230</v>
      </c>
      <c r="X527" s="200"/>
      <c r="Y527" s="200"/>
      <c r="Z527" s="200"/>
      <c r="AA527" s="200"/>
      <c r="AB527" s="200"/>
      <c r="AC527" s="200"/>
      <c r="AD527" s="200"/>
      <c r="AE527" s="200"/>
      <c r="AF527" s="200"/>
      <c r="AG527" s="200"/>
      <c r="AH527" s="200"/>
      <c r="AI527" s="200"/>
      <c r="AJ527" s="200"/>
    </row>
    <row r="528" spans="1:36" ht="15.75" hidden="1" customHeight="1" x14ac:dyDescent="0.25">
      <c r="A528" s="200"/>
      <c r="B528" s="200"/>
      <c r="C528" s="201"/>
      <c r="D528" s="200"/>
      <c r="E528" s="201"/>
      <c r="F528" s="200"/>
      <c r="G528" s="201"/>
      <c r="H528" s="200"/>
      <c r="I528" s="201"/>
      <c r="J528" s="200"/>
      <c r="K528" s="201"/>
      <c r="L528" s="200"/>
      <c r="M528" s="201"/>
      <c r="N528" s="200"/>
      <c r="O528" s="201"/>
      <c r="P528" s="200"/>
      <c r="Q528" s="200"/>
      <c r="R528" s="200"/>
      <c r="S528" s="200"/>
      <c r="T528" s="200"/>
      <c r="U528" s="200"/>
      <c r="V528" s="200"/>
      <c r="W528" s="200" t="s">
        <v>1231</v>
      </c>
      <c r="X528" s="200"/>
      <c r="Y528" s="200"/>
      <c r="Z528" s="200"/>
      <c r="AA528" s="200"/>
      <c r="AB528" s="200"/>
      <c r="AC528" s="200"/>
      <c r="AD528" s="200"/>
      <c r="AE528" s="200"/>
      <c r="AF528" s="200"/>
      <c r="AG528" s="200"/>
      <c r="AH528" s="200"/>
      <c r="AI528" s="200"/>
      <c r="AJ528" s="200"/>
    </row>
    <row r="529" spans="1:36" ht="15.75" hidden="1" customHeight="1" x14ac:dyDescent="0.25">
      <c r="A529" s="200"/>
      <c r="B529" s="200"/>
      <c r="C529" s="201"/>
      <c r="D529" s="200"/>
      <c r="E529" s="201"/>
      <c r="F529" s="200"/>
      <c r="G529" s="201"/>
      <c r="H529" s="200"/>
      <c r="I529" s="201"/>
      <c r="J529" s="200"/>
      <c r="K529" s="201"/>
      <c r="L529" s="200"/>
      <c r="M529" s="201"/>
      <c r="N529" s="200"/>
      <c r="O529" s="201"/>
      <c r="P529" s="200"/>
      <c r="Q529" s="200"/>
      <c r="R529" s="200"/>
      <c r="S529" s="200"/>
      <c r="T529" s="200"/>
      <c r="U529" s="200"/>
      <c r="V529" s="200"/>
      <c r="W529" s="200" t="s">
        <v>1232</v>
      </c>
      <c r="X529" s="200"/>
      <c r="Y529" s="200"/>
      <c r="Z529" s="200"/>
      <c r="AA529" s="200"/>
      <c r="AB529" s="200"/>
      <c r="AC529" s="200"/>
      <c r="AD529" s="200"/>
      <c r="AE529" s="200"/>
      <c r="AF529" s="200"/>
      <c r="AG529" s="200"/>
      <c r="AH529" s="200"/>
      <c r="AI529" s="200"/>
      <c r="AJ529" s="200"/>
    </row>
    <row r="530" spans="1:36" ht="15.75" hidden="1" customHeight="1" x14ac:dyDescent="0.25">
      <c r="A530" s="200"/>
      <c r="B530" s="200"/>
      <c r="C530" s="201"/>
      <c r="D530" s="200"/>
      <c r="E530" s="201"/>
      <c r="F530" s="200"/>
      <c r="G530" s="201"/>
      <c r="H530" s="200"/>
      <c r="I530" s="201"/>
      <c r="J530" s="200"/>
      <c r="K530" s="201"/>
      <c r="L530" s="200"/>
      <c r="M530" s="201"/>
      <c r="N530" s="200"/>
      <c r="O530" s="201"/>
      <c r="P530" s="200"/>
      <c r="Q530" s="200"/>
      <c r="R530" s="200"/>
      <c r="S530" s="200"/>
      <c r="T530" s="200"/>
      <c r="U530" s="200"/>
      <c r="V530" s="200"/>
      <c r="W530" s="200" t="s">
        <v>1233</v>
      </c>
      <c r="X530" s="200"/>
      <c r="Y530" s="200"/>
      <c r="Z530" s="200"/>
      <c r="AA530" s="200"/>
      <c r="AB530" s="200"/>
      <c r="AC530" s="200"/>
      <c r="AD530" s="200"/>
      <c r="AE530" s="200"/>
      <c r="AF530" s="200"/>
      <c r="AG530" s="200"/>
      <c r="AH530" s="200"/>
      <c r="AI530" s="200"/>
      <c r="AJ530" s="200"/>
    </row>
    <row r="531" spans="1:36" ht="15.75" hidden="1" customHeight="1" x14ac:dyDescent="0.25">
      <c r="A531" s="200"/>
      <c r="B531" s="200"/>
      <c r="C531" s="201"/>
      <c r="D531" s="200"/>
      <c r="E531" s="201"/>
      <c r="F531" s="200"/>
      <c r="G531" s="201"/>
      <c r="H531" s="200"/>
      <c r="I531" s="201"/>
      <c r="J531" s="200"/>
      <c r="K531" s="201"/>
      <c r="L531" s="200"/>
      <c r="M531" s="201"/>
      <c r="N531" s="200"/>
      <c r="O531" s="201"/>
      <c r="P531" s="200"/>
      <c r="Q531" s="200"/>
      <c r="R531" s="200"/>
      <c r="S531" s="200"/>
      <c r="T531" s="200"/>
      <c r="U531" s="200"/>
      <c r="V531" s="200"/>
      <c r="W531" s="200" t="s">
        <v>1234</v>
      </c>
      <c r="X531" s="200"/>
      <c r="Y531" s="200"/>
      <c r="Z531" s="200"/>
      <c r="AA531" s="200"/>
      <c r="AB531" s="200"/>
      <c r="AC531" s="200"/>
      <c r="AD531" s="200"/>
      <c r="AE531" s="200"/>
      <c r="AF531" s="200"/>
      <c r="AG531" s="200"/>
      <c r="AH531" s="200"/>
      <c r="AI531" s="200"/>
      <c r="AJ531" s="200"/>
    </row>
    <row r="532" spans="1:36" ht="15.75" hidden="1" customHeight="1" x14ac:dyDescent="0.25">
      <c r="A532" s="200"/>
      <c r="B532" s="200"/>
      <c r="C532" s="201"/>
      <c r="D532" s="200"/>
      <c r="E532" s="201"/>
      <c r="F532" s="200"/>
      <c r="G532" s="201"/>
      <c r="H532" s="200"/>
      <c r="I532" s="201"/>
      <c r="J532" s="200"/>
      <c r="K532" s="201"/>
      <c r="L532" s="200"/>
      <c r="M532" s="201"/>
      <c r="N532" s="200"/>
      <c r="O532" s="201"/>
      <c r="P532" s="200"/>
      <c r="Q532" s="200"/>
      <c r="R532" s="200"/>
      <c r="S532" s="200"/>
      <c r="T532" s="200"/>
      <c r="U532" s="200"/>
      <c r="V532" s="200"/>
      <c r="W532" s="200" t="s">
        <v>1235</v>
      </c>
      <c r="X532" s="200"/>
      <c r="Y532" s="200"/>
      <c r="Z532" s="200"/>
      <c r="AA532" s="200"/>
      <c r="AB532" s="200"/>
      <c r="AC532" s="200"/>
      <c r="AD532" s="200"/>
      <c r="AE532" s="200"/>
      <c r="AF532" s="200"/>
      <c r="AG532" s="200"/>
      <c r="AH532" s="200"/>
      <c r="AI532" s="200"/>
      <c r="AJ532" s="200"/>
    </row>
    <row r="533" spans="1:36" ht="15.75" hidden="1" customHeight="1" x14ac:dyDescent="0.25">
      <c r="A533" s="200"/>
      <c r="B533" s="200"/>
      <c r="C533" s="201"/>
      <c r="D533" s="200"/>
      <c r="E533" s="201"/>
      <c r="F533" s="200"/>
      <c r="G533" s="201"/>
      <c r="H533" s="200"/>
      <c r="I533" s="201"/>
      <c r="J533" s="200"/>
      <c r="K533" s="201"/>
      <c r="L533" s="200"/>
      <c r="M533" s="201"/>
      <c r="N533" s="200"/>
      <c r="O533" s="201"/>
      <c r="P533" s="200"/>
      <c r="Q533" s="200"/>
      <c r="R533" s="200"/>
      <c r="S533" s="200"/>
      <c r="T533" s="200"/>
      <c r="U533" s="200"/>
      <c r="V533" s="200"/>
      <c r="W533" s="200" t="s">
        <v>1236</v>
      </c>
      <c r="X533" s="200"/>
      <c r="Y533" s="200"/>
      <c r="Z533" s="200"/>
      <c r="AA533" s="200"/>
      <c r="AB533" s="200"/>
      <c r="AC533" s="200"/>
      <c r="AD533" s="200"/>
      <c r="AE533" s="200"/>
      <c r="AF533" s="200"/>
      <c r="AG533" s="200"/>
      <c r="AH533" s="200"/>
      <c r="AI533" s="200"/>
      <c r="AJ533" s="200"/>
    </row>
    <row r="534" spans="1:36" ht="15.75" hidden="1" customHeight="1" x14ac:dyDescent="0.25">
      <c r="A534" s="200"/>
      <c r="B534" s="200"/>
      <c r="C534" s="201"/>
      <c r="D534" s="200"/>
      <c r="E534" s="201"/>
      <c r="F534" s="200"/>
      <c r="G534" s="201"/>
      <c r="H534" s="200"/>
      <c r="I534" s="201"/>
      <c r="J534" s="200"/>
      <c r="K534" s="201"/>
      <c r="L534" s="200"/>
      <c r="M534" s="201"/>
      <c r="N534" s="200"/>
      <c r="O534" s="201"/>
      <c r="P534" s="200"/>
      <c r="Q534" s="200"/>
      <c r="R534" s="200"/>
      <c r="S534" s="200"/>
      <c r="T534" s="200"/>
      <c r="U534" s="200"/>
      <c r="V534" s="200"/>
      <c r="W534" s="200" t="s">
        <v>1237</v>
      </c>
      <c r="X534" s="200"/>
      <c r="Y534" s="200"/>
      <c r="Z534" s="200"/>
      <c r="AA534" s="200"/>
      <c r="AB534" s="200"/>
      <c r="AC534" s="200"/>
      <c r="AD534" s="200"/>
      <c r="AE534" s="200"/>
      <c r="AF534" s="200"/>
      <c r="AG534" s="200"/>
      <c r="AH534" s="200"/>
      <c r="AI534" s="200"/>
      <c r="AJ534" s="200"/>
    </row>
    <row r="535" spans="1:36" ht="15.75" hidden="1" customHeight="1" x14ac:dyDescent="0.25">
      <c r="A535" s="200"/>
      <c r="B535" s="200"/>
      <c r="C535" s="201"/>
      <c r="D535" s="200"/>
      <c r="E535" s="201"/>
      <c r="F535" s="200"/>
      <c r="G535" s="201"/>
      <c r="H535" s="200"/>
      <c r="I535" s="201"/>
      <c r="J535" s="200"/>
      <c r="K535" s="201"/>
      <c r="L535" s="200"/>
      <c r="M535" s="201"/>
      <c r="N535" s="200"/>
      <c r="O535" s="201"/>
      <c r="P535" s="200"/>
      <c r="Q535" s="200"/>
      <c r="R535" s="200"/>
      <c r="S535" s="200"/>
      <c r="T535" s="200"/>
      <c r="U535" s="200"/>
      <c r="V535" s="200"/>
      <c r="W535" s="200" t="s">
        <v>1238</v>
      </c>
      <c r="X535" s="200"/>
      <c r="Y535" s="200"/>
      <c r="Z535" s="200"/>
      <c r="AA535" s="200"/>
      <c r="AB535" s="200"/>
      <c r="AC535" s="200"/>
      <c r="AD535" s="200"/>
      <c r="AE535" s="200"/>
      <c r="AF535" s="200"/>
      <c r="AG535" s="200"/>
      <c r="AH535" s="200"/>
      <c r="AI535" s="200"/>
      <c r="AJ535" s="200"/>
    </row>
    <row r="536" spans="1:36" ht="15.75" hidden="1" customHeight="1" x14ac:dyDescent="0.25">
      <c r="A536" s="200"/>
      <c r="B536" s="200"/>
      <c r="C536" s="201"/>
      <c r="D536" s="200"/>
      <c r="E536" s="201"/>
      <c r="F536" s="200"/>
      <c r="G536" s="201"/>
      <c r="H536" s="200"/>
      <c r="I536" s="201"/>
      <c r="J536" s="200"/>
      <c r="K536" s="201"/>
      <c r="L536" s="200"/>
      <c r="M536" s="201"/>
      <c r="N536" s="200"/>
      <c r="O536" s="201"/>
      <c r="P536" s="200"/>
      <c r="Q536" s="200"/>
      <c r="R536" s="200"/>
      <c r="S536" s="200"/>
      <c r="T536" s="200"/>
      <c r="U536" s="200"/>
      <c r="V536" s="200"/>
      <c r="W536" s="200" t="s">
        <v>1239</v>
      </c>
      <c r="X536" s="200"/>
      <c r="Y536" s="200"/>
      <c r="Z536" s="200"/>
      <c r="AA536" s="200"/>
      <c r="AB536" s="200"/>
      <c r="AC536" s="200"/>
      <c r="AD536" s="200"/>
      <c r="AE536" s="200"/>
      <c r="AF536" s="200"/>
      <c r="AG536" s="200"/>
      <c r="AH536" s="200"/>
      <c r="AI536" s="200"/>
      <c r="AJ536" s="200"/>
    </row>
    <row r="537" spans="1:36" ht="15.75" hidden="1" customHeight="1" x14ac:dyDescent="0.25">
      <c r="A537" s="200"/>
      <c r="B537" s="200"/>
      <c r="C537" s="201"/>
      <c r="D537" s="200"/>
      <c r="E537" s="201"/>
      <c r="F537" s="200"/>
      <c r="G537" s="201"/>
      <c r="H537" s="200"/>
      <c r="I537" s="201"/>
      <c r="J537" s="200"/>
      <c r="K537" s="201"/>
      <c r="L537" s="200"/>
      <c r="M537" s="201"/>
      <c r="N537" s="200"/>
      <c r="O537" s="201"/>
      <c r="P537" s="200"/>
      <c r="Q537" s="200"/>
      <c r="R537" s="200"/>
      <c r="S537" s="200"/>
      <c r="T537" s="200"/>
      <c r="U537" s="200"/>
      <c r="V537" s="200"/>
      <c r="W537" s="200" t="s">
        <v>1240</v>
      </c>
      <c r="X537" s="200"/>
      <c r="Y537" s="200"/>
      <c r="Z537" s="200"/>
      <c r="AA537" s="200"/>
      <c r="AB537" s="200"/>
      <c r="AC537" s="200"/>
      <c r="AD537" s="200"/>
      <c r="AE537" s="200"/>
      <c r="AF537" s="200"/>
      <c r="AG537" s="200"/>
      <c r="AH537" s="200"/>
      <c r="AI537" s="200"/>
      <c r="AJ537" s="200"/>
    </row>
    <row r="538" spans="1:36" ht="15.75" hidden="1" customHeight="1" x14ac:dyDescent="0.25">
      <c r="A538" s="200"/>
      <c r="B538" s="200"/>
      <c r="C538" s="201"/>
      <c r="D538" s="200"/>
      <c r="E538" s="201"/>
      <c r="F538" s="200"/>
      <c r="G538" s="201"/>
      <c r="H538" s="200"/>
      <c r="I538" s="201"/>
      <c r="J538" s="200"/>
      <c r="K538" s="201"/>
      <c r="L538" s="200"/>
      <c r="M538" s="201"/>
      <c r="N538" s="200"/>
      <c r="O538" s="201"/>
      <c r="P538" s="200"/>
      <c r="Q538" s="200"/>
      <c r="R538" s="200"/>
      <c r="S538" s="200"/>
      <c r="T538" s="200"/>
      <c r="U538" s="200"/>
      <c r="V538" s="200"/>
      <c r="W538" s="200" t="s">
        <v>1241</v>
      </c>
      <c r="X538" s="200"/>
      <c r="Y538" s="200"/>
      <c r="Z538" s="200"/>
      <c r="AA538" s="200"/>
      <c r="AB538" s="200"/>
      <c r="AC538" s="200"/>
      <c r="AD538" s="200"/>
      <c r="AE538" s="200"/>
      <c r="AF538" s="200"/>
      <c r="AG538" s="200"/>
      <c r="AH538" s="200"/>
      <c r="AI538" s="200"/>
      <c r="AJ538" s="200"/>
    </row>
    <row r="539" spans="1:36" ht="15.75" hidden="1" customHeight="1" x14ac:dyDescent="0.25">
      <c r="A539" s="200"/>
      <c r="B539" s="200"/>
      <c r="C539" s="201"/>
      <c r="D539" s="200"/>
      <c r="E539" s="201"/>
      <c r="F539" s="200"/>
      <c r="G539" s="201"/>
      <c r="H539" s="200"/>
      <c r="I539" s="201"/>
      <c r="J539" s="200"/>
      <c r="K539" s="201"/>
      <c r="L539" s="200"/>
      <c r="M539" s="201"/>
      <c r="N539" s="200"/>
      <c r="O539" s="201"/>
      <c r="P539" s="200"/>
      <c r="Q539" s="200"/>
      <c r="R539" s="200"/>
      <c r="S539" s="200"/>
      <c r="T539" s="200"/>
      <c r="U539" s="200"/>
      <c r="V539" s="200"/>
      <c r="W539" s="200" t="s">
        <v>1242</v>
      </c>
      <c r="X539" s="200"/>
      <c r="Y539" s="200"/>
      <c r="Z539" s="200"/>
      <c r="AA539" s="200"/>
      <c r="AB539" s="200"/>
      <c r="AC539" s="200"/>
      <c r="AD539" s="200"/>
      <c r="AE539" s="200"/>
      <c r="AF539" s="200"/>
      <c r="AG539" s="200"/>
      <c r="AH539" s="200"/>
      <c r="AI539" s="200"/>
      <c r="AJ539" s="200"/>
    </row>
    <row r="540" spans="1:36" ht="15.75" hidden="1" customHeight="1" x14ac:dyDescent="0.25">
      <c r="A540" s="200"/>
      <c r="B540" s="200"/>
      <c r="C540" s="201"/>
      <c r="D540" s="200"/>
      <c r="E540" s="201"/>
      <c r="F540" s="200"/>
      <c r="G540" s="201"/>
      <c r="H540" s="200"/>
      <c r="I540" s="201"/>
      <c r="J540" s="200"/>
      <c r="K540" s="201"/>
      <c r="L540" s="200"/>
      <c r="M540" s="201"/>
      <c r="N540" s="200"/>
      <c r="O540" s="201"/>
      <c r="P540" s="200"/>
      <c r="Q540" s="200"/>
      <c r="R540" s="200"/>
      <c r="S540" s="200"/>
      <c r="T540" s="200"/>
      <c r="U540" s="200"/>
      <c r="V540" s="200"/>
      <c r="W540" s="200" t="s">
        <v>1243</v>
      </c>
      <c r="X540" s="200"/>
      <c r="Y540" s="200"/>
      <c r="Z540" s="200"/>
      <c r="AA540" s="200"/>
      <c r="AB540" s="200"/>
      <c r="AC540" s="200"/>
      <c r="AD540" s="200"/>
      <c r="AE540" s="200"/>
      <c r="AF540" s="200"/>
      <c r="AG540" s="200"/>
      <c r="AH540" s="200"/>
      <c r="AI540" s="200"/>
      <c r="AJ540" s="200"/>
    </row>
    <row r="541" spans="1:36" ht="15.75" hidden="1" customHeight="1" x14ac:dyDescent="0.25">
      <c r="A541" s="200"/>
      <c r="B541" s="200"/>
      <c r="C541" s="201"/>
      <c r="D541" s="200"/>
      <c r="E541" s="201"/>
      <c r="F541" s="200"/>
      <c r="G541" s="201"/>
      <c r="H541" s="200"/>
      <c r="I541" s="201"/>
      <c r="J541" s="200"/>
      <c r="K541" s="201"/>
      <c r="L541" s="200"/>
      <c r="M541" s="201"/>
      <c r="N541" s="200"/>
      <c r="O541" s="201"/>
      <c r="P541" s="200"/>
      <c r="Q541" s="200"/>
      <c r="R541" s="200"/>
      <c r="S541" s="200"/>
      <c r="T541" s="200"/>
      <c r="U541" s="200"/>
      <c r="V541" s="200"/>
      <c r="W541" s="200" t="s">
        <v>1244</v>
      </c>
      <c r="X541" s="200"/>
      <c r="Y541" s="200"/>
      <c r="Z541" s="200"/>
      <c r="AA541" s="200"/>
      <c r="AB541" s="200"/>
      <c r="AC541" s="200"/>
      <c r="AD541" s="200"/>
      <c r="AE541" s="200"/>
      <c r="AF541" s="200"/>
      <c r="AG541" s="200"/>
      <c r="AH541" s="200"/>
      <c r="AI541" s="200"/>
      <c r="AJ541" s="200"/>
    </row>
    <row r="542" spans="1:36" ht="15.75" hidden="1" customHeight="1" x14ac:dyDescent="0.25">
      <c r="A542" s="200"/>
      <c r="B542" s="200"/>
      <c r="C542" s="201"/>
      <c r="D542" s="200"/>
      <c r="E542" s="201"/>
      <c r="F542" s="200"/>
      <c r="G542" s="201"/>
      <c r="H542" s="200"/>
      <c r="I542" s="201"/>
      <c r="J542" s="200"/>
      <c r="K542" s="201"/>
      <c r="L542" s="200"/>
      <c r="M542" s="201"/>
      <c r="N542" s="200"/>
      <c r="O542" s="201"/>
      <c r="P542" s="200"/>
      <c r="Q542" s="200"/>
      <c r="R542" s="200"/>
      <c r="S542" s="200"/>
      <c r="T542" s="200"/>
      <c r="U542" s="200"/>
      <c r="V542" s="200"/>
      <c r="W542" s="200" t="s">
        <v>1245</v>
      </c>
      <c r="X542" s="200"/>
      <c r="Y542" s="200"/>
      <c r="Z542" s="200"/>
      <c r="AA542" s="200"/>
      <c r="AB542" s="200"/>
      <c r="AC542" s="200"/>
      <c r="AD542" s="200"/>
      <c r="AE542" s="200"/>
      <c r="AF542" s="200"/>
      <c r="AG542" s="200"/>
      <c r="AH542" s="200"/>
      <c r="AI542" s="200"/>
      <c r="AJ542" s="200"/>
    </row>
    <row r="543" spans="1:36" ht="15.75" hidden="1" customHeight="1" x14ac:dyDescent="0.25">
      <c r="A543" s="200"/>
      <c r="B543" s="200"/>
      <c r="C543" s="201"/>
      <c r="D543" s="200"/>
      <c r="E543" s="201"/>
      <c r="F543" s="200"/>
      <c r="G543" s="201"/>
      <c r="H543" s="200"/>
      <c r="I543" s="201"/>
      <c r="J543" s="200"/>
      <c r="K543" s="201"/>
      <c r="L543" s="200"/>
      <c r="M543" s="201"/>
      <c r="N543" s="200"/>
      <c r="O543" s="201"/>
      <c r="P543" s="200"/>
      <c r="Q543" s="200"/>
      <c r="R543" s="200"/>
      <c r="S543" s="200"/>
      <c r="T543" s="200"/>
      <c r="U543" s="200"/>
      <c r="V543" s="200"/>
      <c r="W543" s="200" t="s">
        <v>1246</v>
      </c>
      <c r="X543" s="200"/>
      <c r="Y543" s="200"/>
      <c r="Z543" s="200"/>
      <c r="AA543" s="200"/>
      <c r="AB543" s="200"/>
      <c r="AC543" s="200"/>
      <c r="AD543" s="200"/>
      <c r="AE543" s="200"/>
      <c r="AF543" s="200"/>
      <c r="AG543" s="200"/>
      <c r="AH543" s="200"/>
      <c r="AI543" s="200"/>
      <c r="AJ543" s="200"/>
    </row>
    <row r="544" spans="1:36" ht="15.75" hidden="1" customHeight="1" x14ac:dyDescent="0.25">
      <c r="A544" s="200"/>
      <c r="B544" s="200"/>
      <c r="C544" s="201"/>
      <c r="D544" s="200"/>
      <c r="E544" s="201"/>
      <c r="F544" s="200"/>
      <c r="G544" s="201"/>
      <c r="H544" s="200"/>
      <c r="I544" s="201"/>
      <c r="J544" s="200"/>
      <c r="K544" s="201"/>
      <c r="L544" s="200"/>
      <c r="M544" s="201"/>
      <c r="N544" s="200"/>
      <c r="O544" s="201"/>
      <c r="P544" s="200"/>
      <c r="Q544" s="200"/>
      <c r="R544" s="200"/>
      <c r="S544" s="200"/>
      <c r="T544" s="200"/>
      <c r="U544" s="200"/>
      <c r="V544" s="200"/>
      <c r="W544" s="200" t="s">
        <v>1247</v>
      </c>
      <c r="X544" s="200"/>
      <c r="Y544" s="200"/>
      <c r="Z544" s="200"/>
      <c r="AA544" s="200"/>
      <c r="AB544" s="200"/>
      <c r="AC544" s="200"/>
      <c r="AD544" s="200"/>
      <c r="AE544" s="200"/>
      <c r="AF544" s="200"/>
      <c r="AG544" s="200"/>
      <c r="AH544" s="200"/>
      <c r="AI544" s="200"/>
      <c r="AJ544" s="200"/>
    </row>
    <row r="545" spans="1:36" ht="15.75" hidden="1" customHeight="1" x14ac:dyDescent="0.25">
      <c r="A545" s="200"/>
      <c r="B545" s="200"/>
      <c r="C545" s="201"/>
      <c r="D545" s="200"/>
      <c r="E545" s="201"/>
      <c r="F545" s="200"/>
      <c r="G545" s="201"/>
      <c r="H545" s="200"/>
      <c r="I545" s="201"/>
      <c r="J545" s="200"/>
      <c r="K545" s="201"/>
      <c r="L545" s="200"/>
      <c r="M545" s="201"/>
      <c r="N545" s="200"/>
      <c r="O545" s="201"/>
      <c r="P545" s="200"/>
      <c r="Q545" s="200"/>
      <c r="R545" s="200"/>
      <c r="S545" s="200"/>
      <c r="T545" s="200"/>
      <c r="U545" s="200"/>
      <c r="V545" s="200"/>
      <c r="W545" s="200" t="s">
        <v>1248</v>
      </c>
      <c r="X545" s="200"/>
      <c r="Y545" s="200"/>
      <c r="Z545" s="200"/>
      <c r="AA545" s="200"/>
      <c r="AB545" s="200"/>
      <c r="AC545" s="200"/>
      <c r="AD545" s="200"/>
      <c r="AE545" s="200"/>
      <c r="AF545" s="200"/>
      <c r="AG545" s="200"/>
      <c r="AH545" s="200"/>
      <c r="AI545" s="200"/>
      <c r="AJ545" s="200"/>
    </row>
    <row r="546" spans="1:36" ht="15.75" hidden="1" customHeight="1" x14ac:dyDescent="0.25">
      <c r="A546" s="200"/>
      <c r="B546" s="200"/>
      <c r="C546" s="201"/>
      <c r="D546" s="200"/>
      <c r="E546" s="201"/>
      <c r="F546" s="200"/>
      <c r="G546" s="201"/>
      <c r="H546" s="200"/>
      <c r="I546" s="201"/>
      <c r="J546" s="200"/>
      <c r="K546" s="201"/>
      <c r="L546" s="200"/>
      <c r="M546" s="201"/>
      <c r="N546" s="200"/>
      <c r="O546" s="201"/>
      <c r="P546" s="200"/>
      <c r="Q546" s="200"/>
      <c r="R546" s="200"/>
      <c r="S546" s="200"/>
      <c r="T546" s="200"/>
      <c r="U546" s="200"/>
      <c r="V546" s="200"/>
      <c r="W546" s="200" t="s">
        <v>1249</v>
      </c>
      <c r="X546" s="200"/>
      <c r="Y546" s="200"/>
      <c r="Z546" s="200"/>
      <c r="AA546" s="200"/>
      <c r="AB546" s="200"/>
      <c r="AC546" s="200"/>
      <c r="AD546" s="200"/>
      <c r="AE546" s="200"/>
      <c r="AF546" s="200"/>
      <c r="AG546" s="200"/>
      <c r="AH546" s="200"/>
      <c r="AI546" s="200"/>
      <c r="AJ546" s="200"/>
    </row>
    <row r="547" spans="1:36" ht="15.75" hidden="1" customHeight="1" x14ac:dyDescent="0.25">
      <c r="A547" s="200"/>
      <c r="B547" s="200"/>
      <c r="C547" s="201"/>
      <c r="D547" s="200"/>
      <c r="E547" s="201"/>
      <c r="F547" s="200"/>
      <c r="G547" s="201"/>
      <c r="H547" s="200"/>
      <c r="I547" s="201"/>
      <c r="J547" s="200"/>
      <c r="K547" s="201"/>
      <c r="L547" s="200"/>
      <c r="M547" s="201"/>
      <c r="N547" s="200"/>
      <c r="O547" s="201"/>
      <c r="P547" s="200"/>
      <c r="Q547" s="200"/>
      <c r="R547" s="200"/>
      <c r="S547" s="200"/>
      <c r="T547" s="200"/>
      <c r="U547" s="200"/>
      <c r="V547" s="200"/>
      <c r="W547" s="200" t="s">
        <v>1250</v>
      </c>
      <c r="X547" s="200"/>
      <c r="Y547" s="200"/>
      <c r="Z547" s="200"/>
      <c r="AA547" s="200"/>
      <c r="AB547" s="200"/>
      <c r="AC547" s="200"/>
      <c r="AD547" s="200"/>
      <c r="AE547" s="200"/>
      <c r="AF547" s="200"/>
      <c r="AG547" s="200"/>
      <c r="AH547" s="200"/>
      <c r="AI547" s="200"/>
      <c r="AJ547" s="200"/>
    </row>
    <row r="548" spans="1:36" ht="15.75" hidden="1" customHeight="1" x14ac:dyDescent="0.25">
      <c r="A548" s="200"/>
      <c r="B548" s="200"/>
      <c r="C548" s="201"/>
      <c r="D548" s="200"/>
      <c r="E548" s="201"/>
      <c r="F548" s="200"/>
      <c r="G548" s="201"/>
      <c r="H548" s="200"/>
      <c r="I548" s="201"/>
      <c r="J548" s="200"/>
      <c r="K548" s="201"/>
      <c r="L548" s="200"/>
      <c r="M548" s="201"/>
      <c r="N548" s="200"/>
      <c r="O548" s="201"/>
      <c r="P548" s="200"/>
      <c r="Q548" s="200"/>
      <c r="R548" s="200"/>
      <c r="S548" s="200"/>
      <c r="T548" s="200"/>
      <c r="U548" s="200"/>
      <c r="V548" s="200"/>
      <c r="W548" s="200" t="s">
        <v>1251</v>
      </c>
      <c r="X548" s="200"/>
      <c r="Y548" s="200"/>
      <c r="Z548" s="200"/>
      <c r="AA548" s="200"/>
      <c r="AB548" s="200"/>
      <c r="AC548" s="200"/>
      <c r="AD548" s="200"/>
      <c r="AE548" s="200"/>
      <c r="AF548" s="200"/>
      <c r="AG548" s="200"/>
      <c r="AH548" s="200"/>
      <c r="AI548" s="200"/>
      <c r="AJ548" s="200"/>
    </row>
    <row r="549" spans="1:36" ht="15.75" hidden="1" customHeight="1" x14ac:dyDescent="0.25">
      <c r="A549" s="200"/>
      <c r="B549" s="200"/>
      <c r="C549" s="201"/>
      <c r="D549" s="200"/>
      <c r="E549" s="201"/>
      <c r="F549" s="200"/>
      <c r="G549" s="201"/>
      <c r="H549" s="200"/>
      <c r="I549" s="201"/>
      <c r="J549" s="200"/>
      <c r="K549" s="201"/>
      <c r="L549" s="200"/>
      <c r="M549" s="201"/>
      <c r="N549" s="200"/>
      <c r="O549" s="201"/>
      <c r="P549" s="200"/>
      <c r="Q549" s="200"/>
      <c r="R549" s="200"/>
      <c r="S549" s="200"/>
      <c r="T549" s="200"/>
      <c r="U549" s="200"/>
      <c r="V549" s="200"/>
      <c r="W549" s="200" t="s">
        <v>1252</v>
      </c>
      <c r="X549" s="200"/>
      <c r="Y549" s="200"/>
      <c r="Z549" s="200"/>
      <c r="AA549" s="200"/>
      <c r="AB549" s="200"/>
      <c r="AC549" s="200"/>
      <c r="AD549" s="200"/>
      <c r="AE549" s="200"/>
      <c r="AF549" s="200"/>
      <c r="AG549" s="200"/>
      <c r="AH549" s="200"/>
      <c r="AI549" s="200"/>
      <c r="AJ549" s="200"/>
    </row>
    <row r="550" spans="1:36" ht="15.75" hidden="1" customHeight="1" x14ac:dyDescent="0.25">
      <c r="A550" s="200"/>
      <c r="B550" s="200"/>
      <c r="C550" s="201"/>
      <c r="D550" s="200"/>
      <c r="E550" s="201"/>
      <c r="F550" s="200"/>
      <c r="G550" s="201"/>
      <c r="H550" s="200"/>
      <c r="I550" s="201"/>
      <c r="J550" s="200"/>
      <c r="K550" s="201"/>
      <c r="L550" s="200"/>
      <c r="M550" s="201"/>
      <c r="N550" s="200"/>
      <c r="O550" s="201"/>
      <c r="P550" s="200"/>
      <c r="Q550" s="200"/>
      <c r="R550" s="200"/>
      <c r="S550" s="200"/>
      <c r="T550" s="200"/>
      <c r="U550" s="200"/>
      <c r="V550" s="200"/>
      <c r="W550" s="200" t="s">
        <v>1253</v>
      </c>
      <c r="X550" s="200"/>
      <c r="Y550" s="200"/>
      <c r="Z550" s="200"/>
      <c r="AA550" s="200"/>
      <c r="AB550" s="200"/>
      <c r="AC550" s="200"/>
      <c r="AD550" s="200"/>
      <c r="AE550" s="200"/>
      <c r="AF550" s="200"/>
      <c r="AG550" s="200"/>
      <c r="AH550" s="200"/>
      <c r="AI550" s="200"/>
      <c r="AJ550" s="200"/>
    </row>
    <row r="551" spans="1:36" ht="15.75" hidden="1" customHeight="1" x14ac:dyDescent="0.25">
      <c r="A551" s="200"/>
      <c r="B551" s="200"/>
      <c r="C551" s="201"/>
      <c r="D551" s="200"/>
      <c r="E551" s="201"/>
      <c r="F551" s="200"/>
      <c r="G551" s="201"/>
      <c r="H551" s="200"/>
      <c r="I551" s="201"/>
      <c r="J551" s="200"/>
      <c r="K551" s="201"/>
      <c r="L551" s="200"/>
      <c r="M551" s="201"/>
      <c r="N551" s="200"/>
      <c r="O551" s="201"/>
      <c r="P551" s="200"/>
      <c r="Q551" s="200"/>
      <c r="R551" s="200"/>
      <c r="S551" s="200"/>
      <c r="T551" s="200"/>
      <c r="U551" s="200"/>
      <c r="V551" s="200"/>
      <c r="W551" s="200" t="s">
        <v>1254</v>
      </c>
      <c r="X551" s="200"/>
      <c r="Y551" s="200"/>
      <c r="Z551" s="200"/>
      <c r="AA551" s="200"/>
      <c r="AB551" s="200"/>
      <c r="AC551" s="200"/>
      <c r="AD551" s="200"/>
      <c r="AE551" s="200"/>
      <c r="AF551" s="200"/>
      <c r="AG551" s="200"/>
      <c r="AH551" s="200"/>
      <c r="AI551" s="200"/>
      <c r="AJ551" s="200"/>
    </row>
    <row r="552" spans="1:36" ht="15.75" hidden="1" customHeight="1" x14ac:dyDescent="0.25">
      <c r="A552" s="200"/>
      <c r="B552" s="200"/>
      <c r="C552" s="201"/>
      <c r="D552" s="200"/>
      <c r="E552" s="201"/>
      <c r="F552" s="200"/>
      <c r="G552" s="201"/>
      <c r="H552" s="200"/>
      <c r="I552" s="201"/>
      <c r="J552" s="200"/>
      <c r="K552" s="201"/>
      <c r="L552" s="200"/>
      <c r="M552" s="201"/>
      <c r="N552" s="200"/>
      <c r="O552" s="201"/>
      <c r="P552" s="200"/>
      <c r="Q552" s="200"/>
      <c r="R552" s="200"/>
      <c r="S552" s="200"/>
      <c r="T552" s="200"/>
      <c r="U552" s="200"/>
      <c r="V552" s="200"/>
      <c r="W552" s="200" t="s">
        <v>1255</v>
      </c>
      <c r="X552" s="200"/>
      <c r="Y552" s="200"/>
      <c r="Z552" s="200"/>
      <c r="AA552" s="200"/>
      <c r="AB552" s="200"/>
      <c r="AC552" s="200"/>
      <c r="AD552" s="200"/>
      <c r="AE552" s="200"/>
      <c r="AF552" s="200"/>
      <c r="AG552" s="200"/>
      <c r="AH552" s="200"/>
      <c r="AI552" s="200"/>
      <c r="AJ552" s="200"/>
    </row>
    <row r="553" spans="1:36" ht="15.75" hidden="1" customHeight="1" x14ac:dyDescent="0.25">
      <c r="A553" s="200"/>
      <c r="B553" s="200"/>
      <c r="C553" s="201"/>
      <c r="D553" s="200"/>
      <c r="E553" s="201"/>
      <c r="F553" s="200"/>
      <c r="G553" s="201"/>
      <c r="H553" s="200"/>
      <c r="I553" s="201"/>
      <c r="J553" s="200"/>
      <c r="K553" s="201"/>
      <c r="L553" s="200"/>
      <c r="M553" s="201"/>
      <c r="N553" s="200"/>
      <c r="O553" s="201"/>
      <c r="P553" s="200"/>
      <c r="Q553" s="200"/>
      <c r="R553" s="200"/>
      <c r="S553" s="200"/>
      <c r="T553" s="200"/>
      <c r="U553" s="200"/>
      <c r="V553" s="200"/>
      <c r="W553" s="200" t="s">
        <v>1256</v>
      </c>
      <c r="X553" s="200"/>
      <c r="Y553" s="200"/>
      <c r="Z553" s="200"/>
      <c r="AA553" s="200"/>
      <c r="AB553" s="200"/>
      <c r="AC553" s="200"/>
      <c r="AD553" s="200"/>
      <c r="AE553" s="200"/>
      <c r="AF553" s="200"/>
      <c r="AG553" s="200"/>
      <c r="AH553" s="200"/>
      <c r="AI553" s="200"/>
      <c r="AJ553" s="200"/>
    </row>
    <row r="554" spans="1:36" ht="15.75" hidden="1" customHeight="1" x14ac:dyDescent="0.25">
      <c r="A554" s="200"/>
      <c r="B554" s="200"/>
      <c r="C554" s="201"/>
      <c r="D554" s="200"/>
      <c r="E554" s="201"/>
      <c r="F554" s="200"/>
      <c r="G554" s="201"/>
      <c r="H554" s="200"/>
      <c r="I554" s="201"/>
      <c r="J554" s="200"/>
      <c r="K554" s="201"/>
      <c r="L554" s="200"/>
      <c r="M554" s="201"/>
      <c r="N554" s="200"/>
      <c r="O554" s="201"/>
      <c r="P554" s="200"/>
      <c r="Q554" s="200"/>
      <c r="R554" s="200"/>
      <c r="S554" s="200"/>
      <c r="T554" s="200"/>
      <c r="U554" s="200"/>
      <c r="V554" s="200"/>
      <c r="W554" s="200" t="s">
        <v>1257</v>
      </c>
      <c r="X554" s="200"/>
      <c r="Y554" s="200"/>
      <c r="Z554" s="200"/>
      <c r="AA554" s="200"/>
      <c r="AB554" s="200"/>
      <c r="AC554" s="200"/>
      <c r="AD554" s="200"/>
      <c r="AE554" s="200"/>
      <c r="AF554" s="200"/>
      <c r="AG554" s="200"/>
      <c r="AH554" s="200"/>
      <c r="AI554" s="200"/>
      <c r="AJ554" s="200"/>
    </row>
    <row r="555" spans="1:36" ht="15.75" hidden="1" customHeight="1" x14ac:dyDescent="0.25">
      <c r="A555" s="200"/>
      <c r="B555" s="200"/>
      <c r="C555" s="201"/>
      <c r="D555" s="200"/>
      <c r="E555" s="201"/>
      <c r="F555" s="200"/>
      <c r="G555" s="201"/>
      <c r="H555" s="200"/>
      <c r="I555" s="201"/>
      <c r="J555" s="200"/>
      <c r="K555" s="201"/>
      <c r="L555" s="200"/>
      <c r="M555" s="201"/>
      <c r="N555" s="200"/>
      <c r="O555" s="201"/>
      <c r="P555" s="200"/>
      <c r="Q555" s="200"/>
      <c r="R555" s="200"/>
      <c r="S555" s="200"/>
      <c r="T555" s="200"/>
      <c r="U555" s="200"/>
      <c r="V555" s="200"/>
      <c r="W555" s="200" t="s">
        <v>1258</v>
      </c>
      <c r="X555" s="200"/>
      <c r="Y555" s="200"/>
      <c r="Z555" s="200"/>
      <c r="AA555" s="200"/>
      <c r="AB555" s="200"/>
      <c r="AC555" s="200"/>
      <c r="AD555" s="200"/>
      <c r="AE555" s="200"/>
      <c r="AF555" s="200"/>
      <c r="AG555" s="200"/>
      <c r="AH555" s="200"/>
      <c r="AI555" s="200"/>
      <c r="AJ555" s="200"/>
    </row>
    <row r="556" spans="1:36" ht="15.75" hidden="1" customHeight="1" x14ac:dyDescent="0.25">
      <c r="A556" s="200"/>
      <c r="B556" s="200"/>
      <c r="C556" s="201"/>
      <c r="D556" s="200"/>
      <c r="E556" s="201"/>
      <c r="F556" s="200"/>
      <c r="G556" s="201"/>
      <c r="H556" s="200"/>
      <c r="I556" s="201"/>
      <c r="J556" s="200"/>
      <c r="K556" s="201"/>
      <c r="L556" s="200"/>
      <c r="M556" s="201"/>
      <c r="N556" s="200"/>
      <c r="O556" s="201"/>
      <c r="P556" s="200"/>
      <c r="Q556" s="200"/>
      <c r="R556" s="200"/>
      <c r="S556" s="200"/>
      <c r="T556" s="200"/>
      <c r="U556" s="200"/>
      <c r="V556" s="200"/>
      <c r="W556" s="200" t="s">
        <v>1259</v>
      </c>
      <c r="X556" s="200"/>
      <c r="Y556" s="200"/>
      <c r="Z556" s="200"/>
      <c r="AA556" s="200"/>
      <c r="AB556" s="200"/>
      <c r="AC556" s="200"/>
      <c r="AD556" s="200"/>
      <c r="AE556" s="200"/>
      <c r="AF556" s="200"/>
      <c r="AG556" s="200"/>
      <c r="AH556" s="200"/>
      <c r="AI556" s="200"/>
      <c r="AJ556" s="200"/>
    </row>
    <row r="557" spans="1:36" ht="15.75" hidden="1" customHeight="1" x14ac:dyDescent="0.25">
      <c r="A557" s="200"/>
      <c r="B557" s="200"/>
      <c r="C557" s="201"/>
      <c r="D557" s="200"/>
      <c r="E557" s="201"/>
      <c r="F557" s="200"/>
      <c r="G557" s="201"/>
      <c r="H557" s="200"/>
      <c r="I557" s="201"/>
      <c r="J557" s="200"/>
      <c r="K557" s="201"/>
      <c r="L557" s="200"/>
      <c r="M557" s="201"/>
      <c r="N557" s="200"/>
      <c r="O557" s="201"/>
      <c r="P557" s="200"/>
      <c r="Q557" s="200"/>
      <c r="R557" s="200"/>
      <c r="S557" s="200"/>
      <c r="T557" s="200"/>
      <c r="U557" s="200"/>
      <c r="V557" s="200"/>
      <c r="W557" s="200" t="s">
        <v>1260</v>
      </c>
      <c r="X557" s="200"/>
      <c r="Y557" s="200"/>
      <c r="Z557" s="200"/>
      <c r="AA557" s="200"/>
      <c r="AB557" s="200"/>
      <c r="AC557" s="200"/>
      <c r="AD557" s="200"/>
      <c r="AE557" s="200"/>
      <c r="AF557" s="200"/>
      <c r="AG557" s="200"/>
      <c r="AH557" s="200"/>
      <c r="AI557" s="200"/>
      <c r="AJ557" s="200"/>
    </row>
    <row r="558" spans="1:36" ht="15.75" hidden="1" customHeight="1" x14ac:dyDescent="0.25">
      <c r="A558" s="200"/>
      <c r="B558" s="200"/>
      <c r="C558" s="201"/>
      <c r="D558" s="200"/>
      <c r="E558" s="201"/>
      <c r="F558" s="200"/>
      <c r="G558" s="201"/>
      <c r="H558" s="200"/>
      <c r="I558" s="201"/>
      <c r="J558" s="200"/>
      <c r="K558" s="201"/>
      <c r="L558" s="200"/>
      <c r="M558" s="201"/>
      <c r="N558" s="200"/>
      <c r="O558" s="201"/>
      <c r="P558" s="200"/>
      <c r="Q558" s="200"/>
      <c r="R558" s="200"/>
      <c r="S558" s="200"/>
      <c r="T558" s="200"/>
      <c r="U558" s="200"/>
      <c r="V558" s="200"/>
      <c r="W558" s="200" t="s">
        <v>1261</v>
      </c>
      <c r="X558" s="200"/>
      <c r="Y558" s="200"/>
      <c r="Z558" s="200"/>
      <c r="AA558" s="200"/>
      <c r="AB558" s="200"/>
      <c r="AC558" s="200"/>
      <c r="AD558" s="200"/>
      <c r="AE558" s="200"/>
      <c r="AF558" s="200"/>
      <c r="AG558" s="200"/>
      <c r="AH558" s="200"/>
      <c r="AI558" s="200"/>
      <c r="AJ558" s="200"/>
    </row>
    <row r="559" spans="1:36" ht="15.75" hidden="1" customHeight="1" x14ac:dyDescent="0.25">
      <c r="A559" s="200"/>
      <c r="B559" s="200"/>
      <c r="C559" s="201"/>
      <c r="D559" s="200"/>
      <c r="E559" s="201"/>
      <c r="F559" s="200"/>
      <c r="G559" s="201"/>
      <c r="H559" s="200"/>
      <c r="I559" s="201"/>
      <c r="J559" s="200"/>
      <c r="K559" s="201"/>
      <c r="L559" s="200"/>
      <c r="M559" s="201"/>
      <c r="N559" s="200"/>
      <c r="O559" s="201"/>
      <c r="P559" s="200"/>
      <c r="Q559" s="200"/>
      <c r="R559" s="200"/>
      <c r="S559" s="200"/>
      <c r="T559" s="200"/>
      <c r="U559" s="200"/>
      <c r="V559" s="200"/>
      <c r="W559" s="200" t="s">
        <v>1262</v>
      </c>
      <c r="X559" s="200"/>
      <c r="Y559" s="200"/>
      <c r="Z559" s="200"/>
      <c r="AA559" s="200"/>
      <c r="AB559" s="200"/>
      <c r="AC559" s="200"/>
      <c r="AD559" s="200"/>
      <c r="AE559" s="200"/>
      <c r="AF559" s="200"/>
      <c r="AG559" s="200"/>
      <c r="AH559" s="200"/>
      <c r="AI559" s="200"/>
      <c r="AJ559" s="200"/>
    </row>
    <row r="560" spans="1:36" ht="15.75" hidden="1" customHeight="1" x14ac:dyDescent="0.25">
      <c r="A560" s="200"/>
      <c r="B560" s="200"/>
      <c r="C560" s="201"/>
      <c r="D560" s="200"/>
      <c r="E560" s="201"/>
      <c r="F560" s="200"/>
      <c r="G560" s="201"/>
      <c r="H560" s="200"/>
      <c r="I560" s="201"/>
      <c r="J560" s="200"/>
      <c r="K560" s="201"/>
      <c r="L560" s="200"/>
      <c r="M560" s="201"/>
      <c r="N560" s="200"/>
      <c r="O560" s="201"/>
      <c r="P560" s="200"/>
      <c r="Q560" s="200"/>
      <c r="R560" s="200"/>
      <c r="S560" s="200"/>
      <c r="T560" s="200"/>
      <c r="U560" s="200"/>
      <c r="V560" s="200"/>
      <c r="W560" s="200" t="s">
        <v>1263</v>
      </c>
      <c r="X560" s="200"/>
      <c r="Y560" s="200"/>
      <c r="Z560" s="200"/>
      <c r="AA560" s="200"/>
      <c r="AB560" s="200"/>
      <c r="AC560" s="200"/>
      <c r="AD560" s="200"/>
      <c r="AE560" s="200"/>
      <c r="AF560" s="200"/>
      <c r="AG560" s="200"/>
      <c r="AH560" s="200"/>
      <c r="AI560" s="200"/>
      <c r="AJ560" s="200"/>
    </row>
    <row r="561" spans="1:36" ht="15.75" hidden="1" customHeight="1" x14ac:dyDescent="0.25">
      <c r="A561" s="200"/>
      <c r="B561" s="200"/>
      <c r="C561" s="201"/>
      <c r="D561" s="200"/>
      <c r="E561" s="201"/>
      <c r="F561" s="200"/>
      <c r="G561" s="201"/>
      <c r="H561" s="200"/>
      <c r="I561" s="201"/>
      <c r="J561" s="200"/>
      <c r="K561" s="201"/>
      <c r="L561" s="200"/>
      <c r="M561" s="201"/>
      <c r="N561" s="200"/>
      <c r="O561" s="201"/>
      <c r="P561" s="200"/>
      <c r="Q561" s="200"/>
      <c r="R561" s="200"/>
      <c r="S561" s="200"/>
      <c r="T561" s="200"/>
      <c r="U561" s="200"/>
      <c r="V561" s="200"/>
      <c r="W561" s="200" t="s">
        <v>1264</v>
      </c>
      <c r="X561" s="200"/>
      <c r="Y561" s="200"/>
      <c r="Z561" s="200"/>
      <c r="AA561" s="200"/>
      <c r="AB561" s="200"/>
      <c r="AC561" s="200"/>
      <c r="AD561" s="200"/>
      <c r="AE561" s="200"/>
      <c r="AF561" s="200"/>
      <c r="AG561" s="200"/>
      <c r="AH561" s="200"/>
      <c r="AI561" s="200"/>
      <c r="AJ561" s="200"/>
    </row>
    <row r="562" spans="1:36" ht="15.75" hidden="1" customHeight="1" x14ac:dyDescent="0.25">
      <c r="A562" s="200"/>
      <c r="B562" s="200"/>
      <c r="C562" s="201"/>
      <c r="D562" s="200"/>
      <c r="E562" s="201"/>
      <c r="F562" s="200"/>
      <c r="G562" s="201"/>
      <c r="H562" s="200"/>
      <c r="I562" s="201"/>
      <c r="J562" s="200"/>
      <c r="K562" s="201"/>
      <c r="L562" s="200"/>
      <c r="M562" s="201"/>
      <c r="N562" s="200"/>
      <c r="O562" s="201"/>
      <c r="P562" s="200"/>
      <c r="Q562" s="200"/>
      <c r="R562" s="200"/>
      <c r="S562" s="200"/>
      <c r="T562" s="200"/>
      <c r="U562" s="200"/>
      <c r="V562" s="200"/>
      <c r="W562" s="200" t="s">
        <v>1265</v>
      </c>
      <c r="X562" s="200"/>
      <c r="Y562" s="200"/>
      <c r="Z562" s="200"/>
      <c r="AA562" s="200"/>
      <c r="AB562" s="200"/>
      <c r="AC562" s="200"/>
      <c r="AD562" s="200"/>
      <c r="AE562" s="200"/>
      <c r="AF562" s="200"/>
      <c r="AG562" s="200"/>
      <c r="AH562" s="200"/>
      <c r="AI562" s="200"/>
      <c r="AJ562" s="200"/>
    </row>
    <row r="563" spans="1:36" ht="15.75" hidden="1" customHeight="1" x14ac:dyDescent="0.25">
      <c r="A563" s="200"/>
      <c r="B563" s="200"/>
      <c r="C563" s="201"/>
      <c r="D563" s="200"/>
      <c r="E563" s="201"/>
      <c r="F563" s="200"/>
      <c r="G563" s="201"/>
      <c r="H563" s="200"/>
      <c r="I563" s="201"/>
      <c r="J563" s="200"/>
      <c r="K563" s="201"/>
      <c r="L563" s="200"/>
      <c r="M563" s="201"/>
      <c r="N563" s="200"/>
      <c r="O563" s="201"/>
      <c r="P563" s="200"/>
      <c r="Q563" s="200"/>
      <c r="R563" s="200"/>
      <c r="S563" s="200"/>
      <c r="T563" s="200"/>
      <c r="U563" s="200"/>
      <c r="V563" s="200"/>
      <c r="W563" s="200" t="s">
        <v>1266</v>
      </c>
      <c r="X563" s="200"/>
      <c r="Y563" s="200"/>
      <c r="Z563" s="200"/>
      <c r="AA563" s="200"/>
      <c r="AB563" s="200"/>
      <c r="AC563" s="200"/>
      <c r="AD563" s="200"/>
      <c r="AE563" s="200"/>
      <c r="AF563" s="200"/>
      <c r="AG563" s="200"/>
      <c r="AH563" s="200"/>
      <c r="AI563" s="200"/>
      <c r="AJ563" s="200"/>
    </row>
    <row r="564" spans="1:36" ht="15.75" hidden="1" customHeight="1" x14ac:dyDescent="0.25">
      <c r="A564" s="200"/>
      <c r="B564" s="200"/>
      <c r="C564" s="201"/>
      <c r="D564" s="200"/>
      <c r="E564" s="201"/>
      <c r="F564" s="200"/>
      <c r="G564" s="201"/>
      <c r="H564" s="200"/>
      <c r="I564" s="201"/>
      <c r="J564" s="200"/>
      <c r="K564" s="201"/>
      <c r="L564" s="200"/>
      <c r="M564" s="201"/>
      <c r="N564" s="200"/>
      <c r="O564" s="201"/>
      <c r="P564" s="200"/>
      <c r="Q564" s="200"/>
      <c r="R564" s="200"/>
      <c r="S564" s="200"/>
      <c r="T564" s="200"/>
      <c r="U564" s="200"/>
      <c r="V564" s="200"/>
      <c r="W564" s="200" t="s">
        <v>1267</v>
      </c>
      <c r="X564" s="200"/>
      <c r="Y564" s="200"/>
      <c r="Z564" s="200"/>
      <c r="AA564" s="200"/>
      <c r="AB564" s="200"/>
      <c r="AC564" s="200"/>
      <c r="AD564" s="200"/>
      <c r="AE564" s="200"/>
      <c r="AF564" s="200"/>
      <c r="AG564" s="200"/>
      <c r="AH564" s="200"/>
      <c r="AI564" s="200"/>
      <c r="AJ564" s="200"/>
    </row>
    <row r="565" spans="1:36" ht="15.75" hidden="1" customHeight="1" x14ac:dyDescent="0.25">
      <c r="A565" s="200"/>
      <c r="B565" s="200"/>
      <c r="C565" s="201"/>
      <c r="D565" s="200"/>
      <c r="E565" s="201"/>
      <c r="F565" s="200"/>
      <c r="G565" s="201"/>
      <c r="H565" s="200"/>
      <c r="I565" s="201"/>
      <c r="J565" s="200"/>
      <c r="K565" s="201"/>
      <c r="L565" s="200"/>
      <c r="M565" s="201"/>
      <c r="N565" s="200"/>
      <c r="O565" s="201"/>
      <c r="P565" s="200"/>
      <c r="Q565" s="200"/>
      <c r="R565" s="200"/>
      <c r="S565" s="200"/>
      <c r="T565" s="200"/>
      <c r="U565" s="200"/>
      <c r="V565" s="200"/>
      <c r="W565" s="200" t="s">
        <v>1268</v>
      </c>
      <c r="X565" s="200"/>
      <c r="Y565" s="200"/>
      <c r="Z565" s="200"/>
      <c r="AA565" s="200"/>
      <c r="AB565" s="200"/>
      <c r="AC565" s="200"/>
      <c r="AD565" s="200"/>
      <c r="AE565" s="200"/>
      <c r="AF565" s="200"/>
      <c r="AG565" s="200"/>
      <c r="AH565" s="200"/>
      <c r="AI565" s="200"/>
      <c r="AJ565" s="200"/>
    </row>
    <row r="566" spans="1:36" ht="15.75" hidden="1" customHeight="1" x14ac:dyDescent="0.25">
      <c r="A566" s="200"/>
      <c r="B566" s="200"/>
      <c r="C566" s="201"/>
      <c r="D566" s="200"/>
      <c r="E566" s="201"/>
      <c r="F566" s="200"/>
      <c r="G566" s="201"/>
      <c r="H566" s="200"/>
      <c r="I566" s="201"/>
      <c r="J566" s="200"/>
      <c r="K566" s="201"/>
      <c r="L566" s="200"/>
      <c r="M566" s="201"/>
      <c r="N566" s="200"/>
      <c r="O566" s="201"/>
      <c r="P566" s="200"/>
      <c r="Q566" s="200"/>
      <c r="R566" s="200"/>
      <c r="S566" s="200"/>
      <c r="T566" s="200"/>
      <c r="U566" s="200"/>
      <c r="V566" s="200"/>
      <c r="W566" s="200" t="s">
        <v>1269</v>
      </c>
      <c r="X566" s="200"/>
      <c r="Y566" s="200"/>
      <c r="Z566" s="200"/>
      <c r="AA566" s="200"/>
      <c r="AB566" s="200"/>
      <c r="AC566" s="200"/>
      <c r="AD566" s="200"/>
      <c r="AE566" s="200"/>
      <c r="AF566" s="200"/>
      <c r="AG566" s="200"/>
      <c r="AH566" s="200"/>
      <c r="AI566" s="200"/>
      <c r="AJ566" s="200"/>
    </row>
    <row r="567" spans="1:36" ht="15.75" hidden="1" customHeight="1" x14ac:dyDescent="0.25">
      <c r="A567" s="200"/>
      <c r="B567" s="200"/>
      <c r="C567" s="201"/>
      <c r="D567" s="200"/>
      <c r="E567" s="201"/>
      <c r="F567" s="200"/>
      <c r="G567" s="201"/>
      <c r="H567" s="200"/>
      <c r="I567" s="201"/>
      <c r="J567" s="200"/>
      <c r="K567" s="201"/>
      <c r="L567" s="200"/>
      <c r="M567" s="201"/>
      <c r="N567" s="200"/>
      <c r="O567" s="201"/>
      <c r="P567" s="200"/>
      <c r="Q567" s="200"/>
      <c r="R567" s="200"/>
      <c r="S567" s="200"/>
      <c r="T567" s="200"/>
      <c r="U567" s="200"/>
      <c r="V567" s="200"/>
      <c r="W567" s="200" t="s">
        <v>1270</v>
      </c>
      <c r="X567" s="200"/>
      <c r="Y567" s="200"/>
      <c r="Z567" s="200"/>
      <c r="AA567" s="200"/>
      <c r="AB567" s="200"/>
      <c r="AC567" s="200"/>
      <c r="AD567" s="200"/>
      <c r="AE567" s="200"/>
      <c r="AF567" s="200"/>
      <c r="AG567" s="200"/>
      <c r="AH567" s="200"/>
      <c r="AI567" s="200"/>
      <c r="AJ567" s="200"/>
    </row>
    <row r="568" spans="1:36" ht="15.75" hidden="1" customHeight="1" x14ac:dyDescent="0.25">
      <c r="A568" s="200"/>
      <c r="B568" s="200"/>
      <c r="C568" s="201"/>
      <c r="D568" s="200"/>
      <c r="E568" s="201"/>
      <c r="F568" s="200"/>
      <c r="G568" s="201"/>
      <c r="H568" s="200"/>
      <c r="I568" s="201"/>
      <c r="J568" s="200"/>
      <c r="K568" s="201"/>
      <c r="L568" s="200"/>
      <c r="M568" s="201"/>
      <c r="N568" s="200"/>
      <c r="O568" s="201"/>
      <c r="P568" s="200"/>
      <c r="Q568" s="200"/>
      <c r="R568" s="200"/>
      <c r="S568" s="200"/>
      <c r="T568" s="200"/>
      <c r="U568" s="200"/>
      <c r="V568" s="200"/>
      <c r="W568" s="200" t="s">
        <v>1271</v>
      </c>
      <c r="X568" s="200"/>
      <c r="Y568" s="200"/>
      <c r="Z568" s="200"/>
      <c r="AA568" s="200"/>
      <c r="AB568" s="200"/>
      <c r="AC568" s="200"/>
      <c r="AD568" s="200"/>
      <c r="AE568" s="200"/>
      <c r="AF568" s="200"/>
      <c r="AG568" s="200"/>
      <c r="AH568" s="200"/>
      <c r="AI568" s="200"/>
      <c r="AJ568" s="200"/>
    </row>
    <row r="569" spans="1:36" ht="15.75" hidden="1" customHeight="1" x14ac:dyDescent="0.25">
      <c r="A569" s="200"/>
      <c r="B569" s="200"/>
      <c r="C569" s="201"/>
      <c r="D569" s="200"/>
      <c r="E569" s="201"/>
      <c r="F569" s="200"/>
      <c r="G569" s="201"/>
      <c r="H569" s="200"/>
      <c r="I569" s="201"/>
      <c r="J569" s="200"/>
      <c r="K569" s="201"/>
      <c r="L569" s="200"/>
      <c r="M569" s="201"/>
      <c r="N569" s="200"/>
      <c r="O569" s="201"/>
      <c r="P569" s="200"/>
      <c r="Q569" s="200"/>
      <c r="R569" s="200"/>
      <c r="S569" s="200"/>
      <c r="T569" s="200"/>
      <c r="U569" s="200"/>
      <c r="V569" s="200"/>
      <c r="W569" s="200" t="s">
        <v>1272</v>
      </c>
      <c r="X569" s="200"/>
      <c r="Y569" s="200"/>
      <c r="Z569" s="200"/>
      <c r="AA569" s="200"/>
      <c r="AB569" s="200"/>
      <c r="AC569" s="200"/>
      <c r="AD569" s="200"/>
      <c r="AE569" s="200"/>
      <c r="AF569" s="200"/>
      <c r="AG569" s="200"/>
      <c r="AH569" s="200"/>
      <c r="AI569" s="200"/>
      <c r="AJ569" s="200"/>
    </row>
    <row r="570" spans="1:36" ht="15.75" hidden="1" customHeight="1" x14ac:dyDescent="0.25">
      <c r="A570" s="200"/>
      <c r="B570" s="200"/>
      <c r="C570" s="201"/>
      <c r="D570" s="200"/>
      <c r="E570" s="201"/>
      <c r="F570" s="200"/>
      <c r="G570" s="201"/>
      <c r="H570" s="200"/>
      <c r="I570" s="201"/>
      <c r="J570" s="200"/>
      <c r="K570" s="201"/>
      <c r="L570" s="200"/>
      <c r="M570" s="201"/>
      <c r="N570" s="200"/>
      <c r="O570" s="201"/>
      <c r="P570" s="200"/>
      <c r="Q570" s="200"/>
      <c r="R570" s="200"/>
      <c r="S570" s="200"/>
      <c r="T570" s="200"/>
      <c r="U570" s="200"/>
      <c r="V570" s="200"/>
      <c r="W570" s="200" t="s">
        <v>1273</v>
      </c>
      <c r="X570" s="200"/>
      <c r="Y570" s="200"/>
      <c r="Z570" s="200"/>
      <c r="AA570" s="200"/>
      <c r="AB570" s="200"/>
      <c r="AC570" s="200"/>
      <c r="AD570" s="200"/>
      <c r="AE570" s="200"/>
      <c r="AF570" s="200"/>
      <c r="AG570" s="200"/>
      <c r="AH570" s="200"/>
      <c r="AI570" s="200"/>
      <c r="AJ570" s="200"/>
    </row>
    <row r="571" spans="1:36" ht="15.75" hidden="1" customHeight="1" x14ac:dyDescent="0.25">
      <c r="A571" s="200"/>
      <c r="B571" s="200"/>
      <c r="C571" s="201"/>
      <c r="D571" s="200"/>
      <c r="E571" s="201"/>
      <c r="F571" s="200"/>
      <c r="G571" s="201"/>
      <c r="H571" s="200"/>
      <c r="I571" s="201"/>
      <c r="J571" s="200"/>
      <c r="K571" s="201"/>
      <c r="L571" s="200"/>
      <c r="M571" s="201"/>
      <c r="N571" s="200"/>
      <c r="O571" s="201"/>
      <c r="P571" s="200"/>
      <c r="Q571" s="200"/>
      <c r="R571" s="200"/>
      <c r="S571" s="200"/>
      <c r="T571" s="200"/>
      <c r="U571" s="200"/>
      <c r="V571" s="200"/>
      <c r="W571" s="200" t="s">
        <v>1274</v>
      </c>
      <c r="X571" s="200"/>
      <c r="Y571" s="200"/>
      <c r="Z571" s="200"/>
      <c r="AA571" s="200"/>
      <c r="AB571" s="200"/>
      <c r="AC571" s="200"/>
      <c r="AD571" s="200"/>
      <c r="AE571" s="200"/>
      <c r="AF571" s="200"/>
      <c r="AG571" s="200"/>
      <c r="AH571" s="200"/>
      <c r="AI571" s="200"/>
      <c r="AJ571" s="200"/>
    </row>
    <row r="572" spans="1:36" ht="15.75" hidden="1" customHeight="1" x14ac:dyDescent="0.25">
      <c r="A572" s="200"/>
      <c r="B572" s="200"/>
      <c r="C572" s="201"/>
      <c r="D572" s="200"/>
      <c r="E572" s="201"/>
      <c r="F572" s="200"/>
      <c r="G572" s="201"/>
      <c r="H572" s="200"/>
      <c r="I572" s="201"/>
      <c r="J572" s="200"/>
      <c r="K572" s="201"/>
      <c r="L572" s="200"/>
      <c r="M572" s="201"/>
      <c r="N572" s="200"/>
      <c r="O572" s="201"/>
      <c r="P572" s="200"/>
      <c r="Q572" s="200"/>
      <c r="R572" s="200"/>
      <c r="S572" s="200"/>
      <c r="T572" s="200"/>
      <c r="U572" s="200"/>
      <c r="V572" s="200"/>
      <c r="W572" s="200" t="s">
        <v>1275</v>
      </c>
      <c r="X572" s="200"/>
      <c r="Y572" s="200"/>
      <c r="Z572" s="200"/>
      <c r="AA572" s="200"/>
      <c r="AB572" s="200"/>
      <c r="AC572" s="200"/>
      <c r="AD572" s="200"/>
      <c r="AE572" s="200"/>
      <c r="AF572" s="200"/>
      <c r="AG572" s="200"/>
      <c r="AH572" s="200"/>
      <c r="AI572" s="200"/>
      <c r="AJ572" s="200"/>
    </row>
    <row r="573" spans="1:36" ht="15.75" hidden="1" customHeight="1" x14ac:dyDescent="0.25">
      <c r="A573" s="200"/>
      <c r="B573" s="200"/>
      <c r="C573" s="201"/>
      <c r="D573" s="200"/>
      <c r="E573" s="201"/>
      <c r="F573" s="200"/>
      <c r="G573" s="201"/>
      <c r="H573" s="200"/>
      <c r="I573" s="201"/>
      <c r="J573" s="200"/>
      <c r="K573" s="201"/>
      <c r="L573" s="200"/>
      <c r="M573" s="201"/>
      <c r="N573" s="200"/>
      <c r="O573" s="201"/>
      <c r="P573" s="200"/>
      <c r="Q573" s="200"/>
      <c r="R573" s="200"/>
      <c r="S573" s="200"/>
      <c r="T573" s="200"/>
      <c r="U573" s="200"/>
      <c r="V573" s="200"/>
      <c r="W573" s="200" t="s">
        <v>1276</v>
      </c>
      <c r="X573" s="200"/>
      <c r="Y573" s="200"/>
      <c r="Z573" s="200"/>
      <c r="AA573" s="200"/>
      <c r="AB573" s="200"/>
      <c r="AC573" s="200"/>
      <c r="AD573" s="200"/>
      <c r="AE573" s="200"/>
      <c r="AF573" s="200"/>
      <c r="AG573" s="200"/>
      <c r="AH573" s="200"/>
      <c r="AI573" s="200"/>
      <c r="AJ573" s="200"/>
    </row>
    <row r="574" spans="1:36" ht="15.75" hidden="1" customHeight="1" x14ac:dyDescent="0.25">
      <c r="A574" s="200"/>
      <c r="B574" s="200"/>
      <c r="C574" s="201"/>
      <c r="D574" s="200"/>
      <c r="E574" s="201"/>
      <c r="F574" s="200"/>
      <c r="G574" s="201"/>
      <c r="H574" s="200"/>
      <c r="I574" s="201"/>
      <c r="J574" s="200"/>
      <c r="K574" s="201"/>
      <c r="L574" s="200"/>
      <c r="M574" s="201"/>
      <c r="N574" s="200"/>
      <c r="O574" s="201"/>
      <c r="P574" s="200"/>
      <c r="Q574" s="200"/>
      <c r="R574" s="200"/>
      <c r="S574" s="200"/>
      <c r="T574" s="200"/>
      <c r="U574" s="200"/>
      <c r="V574" s="200"/>
      <c r="W574" s="200" t="s">
        <v>1277</v>
      </c>
      <c r="X574" s="200"/>
      <c r="Y574" s="200"/>
      <c r="Z574" s="200"/>
      <c r="AA574" s="200"/>
      <c r="AB574" s="200"/>
      <c r="AC574" s="200"/>
      <c r="AD574" s="200"/>
      <c r="AE574" s="200"/>
      <c r="AF574" s="200"/>
      <c r="AG574" s="200"/>
      <c r="AH574" s="200"/>
      <c r="AI574" s="200"/>
      <c r="AJ574" s="200"/>
    </row>
    <row r="575" spans="1:36" ht="15.75" hidden="1" customHeight="1" x14ac:dyDescent="0.25">
      <c r="A575" s="200"/>
      <c r="B575" s="200"/>
      <c r="C575" s="201"/>
      <c r="D575" s="200"/>
      <c r="E575" s="201"/>
      <c r="F575" s="200"/>
      <c r="G575" s="201"/>
      <c r="H575" s="200"/>
      <c r="I575" s="201"/>
      <c r="J575" s="200"/>
      <c r="K575" s="201"/>
      <c r="L575" s="200"/>
      <c r="M575" s="201"/>
      <c r="N575" s="200"/>
      <c r="O575" s="201"/>
      <c r="P575" s="200"/>
      <c r="Q575" s="200"/>
      <c r="R575" s="200"/>
      <c r="S575" s="200"/>
      <c r="T575" s="200"/>
      <c r="U575" s="200"/>
      <c r="V575" s="200"/>
      <c r="W575" s="200" t="s">
        <v>1278</v>
      </c>
      <c r="X575" s="200"/>
      <c r="Y575" s="200"/>
      <c r="Z575" s="200"/>
      <c r="AA575" s="200"/>
      <c r="AB575" s="200"/>
      <c r="AC575" s="200"/>
      <c r="AD575" s="200"/>
      <c r="AE575" s="200"/>
      <c r="AF575" s="200"/>
      <c r="AG575" s="200"/>
      <c r="AH575" s="200"/>
      <c r="AI575" s="200"/>
      <c r="AJ575" s="200"/>
    </row>
    <row r="576" spans="1:36" ht="15.75" hidden="1" customHeight="1" x14ac:dyDescent="0.25">
      <c r="A576" s="200"/>
      <c r="B576" s="200"/>
      <c r="C576" s="201"/>
      <c r="D576" s="200"/>
      <c r="E576" s="201"/>
      <c r="F576" s="200"/>
      <c r="G576" s="201"/>
      <c r="H576" s="200"/>
      <c r="I576" s="201"/>
      <c r="J576" s="200"/>
      <c r="K576" s="201"/>
      <c r="L576" s="200"/>
      <c r="M576" s="201"/>
      <c r="N576" s="200"/>
      <c r="O576" s="201"/>
      <c r="P576" s="200"/>
      <c r="Q576" s="200"/>
      <c r="R576" s="200"/>
      <c r="S576" s="200"/>
      <c r="T576" s="200"/>
      <c r="U576" s="200"/>
      <c r="V576" s="200"/>
      <c r="W576" s="200" t="s">
        <v>1279</v>
      </c>
      <c r="X576" s="200"/>
      <c r="Y576" s="200"/>
      <c r="Z576" s="200"/>
      <c r="AA576" s="200"/>
      <c r="AB576" s="200"/>
      <c r="AC576" s="200"/>
      <c r="AD576" s="200"/>
      <c r="AE576" s="200"/>
      <c r="AF576" s="200"/>
      <c r="AG576" s="200"/>
      <c r="AH576" s="200"/>
      <c r="AI576" s="200"/>
      <c r="AJ576" s="200"/>
    </row>
    <row r="577" spans="1:36" ht="15.75" hidden="1" customHeight="1" x14ac:dyDescent="0.25">
      <c r="A577" s="200"/>
      <c r="B577" s="200"/>
      <c r="C577" s="201"/>
      <c r="D577" s="200"/>
      <c r="E577" s="201"/>
      <c r="F577" s="200"/>
      <c r="G577" s="201"/>
      <c r="H577" s="200"/>
      <c r="I577" s="201"/>
      <c r="J577" s="200"/>
      <c r="K577" s="201"/>
      <c r="L577" s="200"/>
      <c r="M577" s="201"/>
      <c r="N577" s="200"/>
      <c r="O577" s="201"/>
      <c r="P577" s="200"/>
      <c r="Q577" s="200"/>
      <c r="R577" s="200"/>
      <c r="S577" s="200"/>
      <c r="T577" s="200"/>
      <c r="U577" s="200"/>
      <c r="V577" s="200"/>
      <c r="W577" s="200" t="s">
        <v>1280</v>
      </c>
      <c r="X577" s="200"/>
      <c r="Y577" s="200"/>
      <c r="Z577" s="200"/>
      <c r="AA577" s="200"/>
      <c r="AB577" s="200"/>
      <c r="AC577" s="200"/>
      <c r="AD577" s="200"/>
      <c r="AE577" s="200"/>
      <c r="AF577" s="200"/>
      <c r="AG577" s="200"/>
      <c r="AH577" s="200"/>
      <c r="AI577" s="200"/>
      <c r="AJ577" s="200"/>
    </row>
    <row r="578" spans="1:36" ht="15.75" hidden="1" customHeight="1" x14ac:dyDescent="0.25">
      <c r="A578" s="200"/>
      <c r="B578" s="200"/>
      <c r="C578" s="201"/>
      <c r="D578" s="200"/>
      <c r="E578" s="201"/>
      <c r="F578" s="200"/>
      <c r="G578" s="201"/>
      <c r="H578" s="200"/>
      <c r="I578" s="201"/>
      <c r="J578" s="200"/>
      <c r="K578" s="201"/>
      <c r="L578" s="200"/>
      <c r="M578" s="201"/>
      <c r="N578" s="200"/>
      <c r="O578" s="201"/>
      <c r="P578" s="200"/>
      <c r="Q578" s="200"/>
      <c r="R578" s="200"/>
      <c r="S578" s="200"/>
      <c r="T578" s="200"/>
      <c r="U578" s="200"/>
      <c r="V578" s="200"/>
      <c r="W578" s="200" t="s">
        <v>1281</v>
      </c>
      <c r="X578" s="200"/>
      <c r="Y578" s="200"/>
      <c r="Z578" s="200"/>
      <c r="AA578" s="200"/>
      <c r="AB578" s="200"/>
      <c r="AC578" s="200"/>
      <c r="AD578" s="200"/>
      <c r="AE578" s="200"/>
      <c r="AF578" s="200"/>
      <c r="AG578" s="200"/>
      <c r="AH578" s="200"/>
      <c r="AI578" s="200"/>
      <c r="AJ578" s="200"/>
    </row>
    <row r="579" spans="1:36" ht="15.75" hidden="1" customHeight="1" x14ac:dyDescent="0.25">
      <c r="A579" s="200"/>
      <c r="B579" s="200"/>
      <c r="C579" s="201"/>
      <c r="D579" s="200"/>
      <c r="E579" s="201"/>
      <c r="F579" s="200"/>
      <c r="G579" s="201"/>
      <c r="H579" s="200"/>
      <c r="I579" s="201"/>
      <c r="J579" s="200"/>
      <c r="K579" s="201"/>
      <c r="L579" s="200"/>
      <c r="M579" s="201"/>
      <c r="N579" s="200"/>
      <c r="O579" s="201"/>
      <c r="P579" s="200"/>
      <c r="Q579" s="200"/>
      <c r="R579" s="200"/>
      <c r="S579" s="200"/>
      <c r="T579" s="200"/>
      <c r="U579" s="200"/>
      <c r="V579" s="200"/>
      <c r="W579" s="200" t="s">
        <v>1282</v>
      </c>
      <c r="X579" s="200"/>
      <c r="Y579" s="200"/>
      <c r="Z579" s="200"/>
      <c r="AA579" s="200"/>
      <c r="AB579" s="200"/>
      <c r="AC579" s="200"/>
      <c r="AD579" s="200"/>
      <c r="AE579" s="200"/>
      <c r="AF579" s="200"/>
      <c r="AG579" s="200"/>
      <c r="AH579" s="200"/>
      <c r="AI579" s="200"/>
      <c r="AJ579" s="200"/>
    </row>
    <row r="580" spans="1:36" ht="15.75" hidden="1" customHeight="1" x14ac:dyDescent="0.25">
      <c r="A580" s="200"/>
      <c r="B580" s="200"/>
      <c r="C580" s="201"/>
      <c r="D580" s="200"/>
      <c r="E580" s="201"/>
      <c r="F580" s="200"/>
      <c r="G580" s="201"/>
      <c r="H580" s="200"/>
      <c r="I580" s="201"/>
      <c r="J580" s="200"/>
      <c r="K580" s="201"/>
      <c r="L580" s="200"/>
      <c r="M580" s="201"/>
      <c r="N580" s="200"/>
      <c r="O580" s="201"/>
      <c r="P580" s="200"/>
      <c r="Q580" s="200"/>
      <c r="R580" s="200"/>
      <c r="S580" s="200"/>
      <c r="T580" s="200"/>
      <c r="U580" s="200"/>
      <c r="V580" s="200"/>
      <c r="W580" s="200" t="s">
        <v>1283</v>
      </c>
      <c r="X580" s="200"/>
      <c r="Y580" s="200"/>
      <c r="Z580" s="200"/>
      <c r="AA580" s="200"/>
      <c r="AB580" s="200"/>
      <c r="AC580" s="200"/>
      <c r="AD580" s="200"/>
      <c r="AE580" s="200"/>
      <c r="AF580" s="200"/>
      <c r="AG580" s="200"/>
      <c r="AH580" s="200"/>
      <c r="AI580" s="200"/>
      <c r="AJ580" s="200"/>
    </row>
    <row r="581" spans="1:36" ht="15.75" hidden="1" customHeight="1" x14ac:dyDescent="0.25">
      <c r="A581" s="200"/>
      <c r="B581" s="200"/>
      <c r="C581" s="201"/>
      <c r="D581" s="200"/>
      <c r="E581" s="201"/>
      <c r="F581" s="200"/>
      <c r="G581" s="201"/>
      <c r="H581" s="200"/>
      <c r="I581" s="201"/>
      <c r="J581" s="200"/>
      <c r="K581" s="201"/>
      <c r="L581" s="200"/>
      <c r="M581" s="201"/>
      <c r="N581" s="200"/>
      <c r="O581" s="201"/>
      <c r="P581" s="200"/>
      <c r="Q581" s="200"/>
      <c r="R581" s="200"/>
      <c r="S581" s="200"/>
      <c r="T581" s="200"/>
      <c r="U581" s="200"/>
      <c r="V581" s="200"/>
      <c r="W581" s="200" t="s">
        <v>1284</v>
      </c>
      <c r="X581" s="200"/>
      <c r="Y581" s="200"/>
      <c r="Z581" s="200"/>
      <c r="AA581" s="200"/>
      <c r="AB581" s="200"/>
      <c r="AC581" s="200"/>
      <c r="AD581" s="200"/>
      <c r="AE581" s="200"/>
      <c r="AF581" s="200"/>
      <c r="AG581" s="200"/>
      <c r="AH581" s="200"/>
      <c r="AI581" s="200"/>
      <c r="AJ581" s="200"/>
    </row>
    <row r="582" spans="1:36" ht="15.75" hidden="1" customHeight="1" x14ac:dyDescent="0.25">
      <c r="A582" s="200"/>
      <c r="B582" s="200"/>
      <c r="C582" s="201"/>
      <c r="D582" s="200"/>
      <c r="E582" s="201"/>
      <c r="F582" s="200"/>
      <c r="G582" s="201"/>
      <c r="H582" s="200"/>
      <c r="I582" s="201"/>
      <c r="J582" s="200"/>
      <c r="K582" s="201"/>
      <c r="L582" s="200"/>
      <c r="M582" s="201"/>
      <c r="N582" s="200"/>
      <c r="O582" s="201"/>
      <c r="P582" s="200"/>
      <c r="Q582" s="200"/>
      <c r="R582" s="200"/>
      <c r="S582" s="200"/>
      <c r="T582" s="200"/>
      <c r="U582" s="200"/>
      <c r="V582" s="200"/>
      <c r="W582" s="200" t="s">
        <v>1285</v>
      </c>
      <c r="X582" s="200"/>
      <c r="Y582" s="200"/>
      <c r="Z582" s="200"/>
      <c r="AA582" s="200"/>
      <c r="AB582" s="200"/>
      <c r="AC582" s="200"/>
      <c r="AD582" s="200"/>
      <c r="AE582" s="200"/>
      <c r="AF582" s="200"/>
      <c r="AG582" s="200"/>
      <c r="AH582" s="200"/>
      <c r="AI582" s="200"/>
      <c r="AJ582" s="200"/>
    </row>
    <row r="583" spans="1:36" ht="15.75" hidden="1" customHeight="1" x14ac:dyDescent="0.25">
      <c r="A583" s="200"/>
      <c r="B583" s="200"/>
      <c r="C583" s="201"/>
      <c r="D583" s="200"/>
      <c r="E583" s="201"/>
      <c r="F583" s="200"/>
      <c r="G583" s="201"/>
      <c r="H583" s="200"/>
      <c r="I583" s="201"/>
      <c r="J583" s="200"/>
      <c r="K583" s="201"/>
      <c r="L583" s="200"/>
      <c r="M583" s="201"/>
      <c r="N583" s="200"/>
      <c r="O583" s="201"/>
      <c r="P583" s="200"/>
      <c r="Q583" s="200"/>
      <c r="R583" s="200"/>
      <c r="S583" s="200"/>
      <c r="T583" s="200"/>
      <c r="U583" s="200"/>
      <c r="V583" s="200"/>
      <c r="W583" s="200" t="s">
        <v>1286</v>
      </c>
      <c r="X583" s="200"/>
      <c r="Y583" s="200"/>
      <c r="Z583" s="200"/>
      <c r="AA583" s="200"/>
      <c r="AB583" s="200"/>
      <c r="AC583" s="200"/>
      <c r="AD583" s="200"/>
      <c r="AE583" s="200"/>
      <c r="AF583" s="200"/>
      <c r="AG583" s="200"/>
      <c r="AH583" s="200"/>
      <c r="AI583" s="200"/>
      <c r="AJ583" s="200"/>
    </row>
    <row r="584" spans="1:36" ht="15.75" hidden="1" customHeight="1" x14ac:dyDescent="0.25">
      <c r="A584" s="200"/>
      <c r="B584" s="200"/>
      <c r="C584" s="201"/>
      <c r="D584" s="200"/>
      <c r="E584" s="201"/>
      <c r="F584" s="200"/>
      <c r="G584" s="201"/>
      <c r="H584" s="200"/>
      <c r="I584" s="201"/>
      <c r="J584" s="200"/>
      <c r="K584" s="201"/>
      <c r="L584" s="200"/>
      <c r="M584" s="201"/>
      <c r="N584" s="200"/>
      <c r="O584" s="201"/>
      <c r="P584" s="200"/>
      <c r="Q584" s="200"/>
      <c r="R584" s="200"/>
      <c r="S584" s="200"/>
      <c r="T584" s="200"/>
      <c r="U584" s="200"/>
      <c r="V584" s="200"/>
      <c r="W584" s="200" t="s">
        <v>1287</v>
      </c>
      <c r="X584" s="200"/>
      <c r="Y584" s="200"/>
      <c r="Z584" s="200"/>
      <c r="AA584" s="200"/>
      <c r="AB584" s="200"/>
      <c r="AC584" s="200"/>
      <c r="AD584" s="200"/>
      <c r="AE584" s="200"/>
      <c r="AF584" s="200"/>
      <c r="AG584" s="200"/>
      <c r="AH584" s="200"/>
      <c r="AI584" s="200"/>
      <c r="AJ584" s="200"/>
    </row>
    <row r="585" spans="1:36" ht="15.75" hidden="1" customHeight="1" x14ac:dyDescent="0.25">
      <c r="A585" s="200"/>
      <c r="B585" s="200"/>
      <c r="C585" s="201"/>
      <c r="D585" s="200"/>
      <c r="E585" s="201"/>
      <c r="F585" s="200"/>
      <c r="G585" s="201"/>
      <c r="H585" s="200"/>
      <c r="I585" s="201"/>
      <c r="J585" s="200"/>
      <c r="K585" s="201"/>
      <c r="L585" s="200"/>
      <c r="M585" s="201"/>
      <c r="N585" s="200"/>
      <c r="O585" s="201"/>
      <c r="P585" s="200"/>
      <c r="Q585" s="200"/>
      <c r="R585" s="200"/>
      <c r="S585" s="200"/>
      <c r="T585" s="200"/>
      <c r="U585" s="200"/>
      <c r="V585" s="200"/>
      <c r="W585" s="200" t="s">
        <v>1288</v>
      </c>
      <c r="X585" s="200"/>
      <c r="Y585" s="200"/>
      <c r="Z585" s="200"/>
      <c r="AA585" s="200"/>
      <c r="AB585" s="200"/>
      <c r="AC585" s="200"/>
      <c r="AD585" s="200"/>
      <c r="AE585" s="200"/>
      <c r="AF585" s="200"/>
      <c r="AG585" s="200"/>
      <c r="AH585" s="200"/>
      <c r="AI585" s="200"/>
      <c r="AJ585" s="200"/>
    </row>
    <row r="586" spans="1:36" ht="15.75" hidden="1" customHeight="1" x14ac:dyDescent="0.25">
      <c r="A586" s="200"/>
      <c r="B586" s="200"/>
      <c r="C586" s="201"/>
      <c r="D586" s="200"/>
      <c r="E586" s="201"/>
      <c r="F586" s="200"/>
      <c r="G586" s="201"/>
      <c r="H586" s="200"/>
      <c r="I586" s="201"/>
      <c r="J586" s="200"/>
      <c r="K586" s="201"/>
      <c r="L586" s="200"/>
      <c r="M586" s="201"/>
      <c r="N586" s="200"/>
      <c r="O586" s="201"/>
      <c r="P586" s="200"/>
      <c r="Q586" s="200"/>
      <c r="R586" s="200"/>
      <c r="S586" s="200"/>
      <c r="T586" s="200"/>
      <c r="U586" s="200"/>
      <c r="V586" s="200"/>
      <c r="W586" s="200" t="s">
        <v>1289</v>
      </c>
      <c r="X586" s="200"/>
      <c r="Y586" s="200"/>
      <c r="Z586" s="200"/>
      <c r="AA586" s="200"/>
      <c r="AB586" s="200"/>
      <c r="AC586" s="200"/>
      <c r="AD586" s="200"/>
      <c r="AE586" s="200"/>
      <c r="AF586" s="200"/>
      <c r="AG586" s="200"/>
      <c r="AH586" s="200"/>
      <c r="AI586" s="200"/>
      <c r="AJ586" s="200"/>
    </row>
    <row r="587" spans="1:36" ht="15.75" hidden="1" customHeight="1" x14ac:dyDescent="0.25">
      <c r="A587" s="200"/>
      <c r="B587" s="200"/>
      <c r="C587" s="201"/>
      <c r="D587" s="200"/>
      <c r="E587" s="201"/>
      <c r="F587" s="200"/>
      <c r="G587" s="201"/>
      <c r="H587" s="200"/>
      <c r="I587" s="201"/>
      <c r="J587" s="200"/>
      <c r="K587" s="201"/>
      <c r="L587" s="200"/>
      <c r="M587" s="201"/>
      <c r="N587" s="200"/>
      <c r="O587" s="201"/>
      <c r="P587" s="200"/>
      <c r="Q587" s="200"/>
      <c r="R587" s="200"/>
      <c r="S587" s="200"/>
      <c r="T587" s="200"/>
      <c r="U587" s="200"/>
      <c r="V587" s="200"/>
      <c r="W587" s="200" t="s">
        <v>1290</v>
      </c>
      <c r="X587" s="200"/>
      <c r="Y587" s="200"/>
      <c r="Z587" s="200"/>
      <c r="AA587" s="200"/>
      <c r="AB587" s="200"/>
      <c r="AC587" s="200"/>
      <c r="AD587" s="200"/>
      <c r="AE587" s="200"/>
      <c r="AF587" s="200"/>
      <c r="AG587" s="200"/>
      <c r="AH587" s="200"/>
      <c r="AI587" s="200"/>
      <c r="AJ587" s="200"/>
    </row>
    <row r="588" spans="1:36" ht="15.75" hidden="1" customHeight="1" x14ac:dyDescent="0.25">
      <c r="A588" s="200"/>
      <c r="B588" s="200"/>
      <c r="C588" s="201"/>
      <c r="D588" s="200"/>
      <c r="E588" s="201"/>
      <c r="F588" s="200"/>
      <c r="G588" s="201"/>
      <c r="H588" s="200"/>
      <c r="I588" s="201"/>
      <c r="J588" s="200"/>
      <c r="K588" s="201"/>
      <c r="L588" s="200"/>
      <c r="M588" s="201"/>
      <c r="N588" s="200"/>
      <c r="O588" s="201"/>
      <c r="P588" s="200"/>
      <c r="Q588" s="200"/>
      <c r="R588" s="200"/>
      <c r="S588" s="200"/>
      <c r="T588" s="200"/>
      <c r="U588" s="200"/>
      <c r="V588" s="200"/>
      <c r="W588" s="200" t="s">
        <v>1291</v>
      </c>
      <c r="X588" s="200"/>
      <c r="Y588" s="200"/>
      <c r="Z588" s="200"/>
      <c r="AA588" s="200"/>
      <c r="AB588" s="200"/>
      <c r="AC588" s="200"/>
      <c r="AD588" s="200"/>
      <c r="AE588" s="200"/>
      <c r="AF588" s="200"/>
      <c r="AG588" s="200"/>
      <c r="AH588" s="200"/>
      <c r="AI588" s="200"/>
      <c r="AJ588" s="200"/>
    </row>
    <row r="589" spans="1:36" ht="15.75" hidden="1" customHeight="1" x14ac:dyDescent="0.25">
      <c r="A589" s="200"/>
      <c r="B589" s="200"/>
      <c r="C589" s="201"/>
      <c r="D589" s="200"/>
      <c r="E589" s="201"/>
      <c r="F589" s="200"/>
      <c r="G589" s="201"/>
      <c r="H589" s="200"/>
      <c r="I589" s="201"/>
      <c r="J589" s="200"/>
      <c r="K589" s="201"/>
      <c r="L589" s="200"/>
      <c r="M589" s="201"/>
      <c r="N589" s="200"/>
      <c r="O589" s="201"/>
      <c r="P589" s="200"/>
      <c r="Q589" s="200"/>
      <c r="R589" s="200"/>
      <c r="S589" s="200"/>
      <c r="T589" s="200"/>
      <c r="U589" s="200"/>
      <c r="V589" s="200"/>
      <c r="W589" s="200" t="s">
        <v>1292</v>
      </c>
      <c r="X589" s="200"/>
      <c r="Y589" s="200"/>
      <c r="Z589" s="200"/>
      <c r="AA589" s="200"/>
      <c r="AB589" s="200"/>
      <c r="AC589" s="200"/>
      <c r="AD589" s="200"/>
      <c r="AE589" s="200"/>
      <c r="AF589" s="200"/>
      <c r="AG589" s="200"/>
      <c r="AH589" s="200"/>
      <c r="AI589" s="200"/>
      <c r="AJ589" s="200"/>
    </row>
    <row r="590" spans="1:36" ht="15.75" hidden="1" customHeight="1" x14ac:dyDescent="0.25">
      <c r="A590" s="200"/>
      <c r="B590" s="200"/>
      <c r="C590" s="201"/>
      <c r="D590" s="200"/>
      <c r="E590" s="201"/>
      <c r="F590" s="200"/>
      <c r="G590" s="201"/>
      <c r="H590" s="200"/>
      <c r="I590" s="201"/>
      <c r="J590" s="200"/>
      <c r="K590" s="201"/>
      <c r="L590" s="200"/>
      <c r="M590" s="201"/>
      <c r="N590" s="200"/>
      <c r="O590" s="201"/>
      <c r="P590" s="200"/>
      <c r="Q590" s="200"/>
      <c r="R590" s="200"/>
      <c r="S590" s="200"/>
      <c r="T590" s="200"/>
      <c r="U590" s="200"/>
      <c r="V590" s="200"/>
      <c r="W590" s="200" t="s">
        <v>1293</v>
      </c>
      <c r="X590" s="200"/>
      <c r="Y590" s="200"/>
      <c r="Z590" s="200"/>
      <c r="AA590" s="200"/>
      <c r="AB590" s="200"/>
      <c r="AC590" s="200"/>
      <c r="AD590" s="200"/>
      <c r="AE590" s="200"/>
      <c r="AF590" s="200"/>
      <c r="AG590" s="200"/>
      <c r="AH590" s="200"/>
      <c r="AI590" s="200"/>
      <c r="AJ590" s="200"/>
    </row>
    <row r="591" spans="1:36" ht="15.75" hidden="1" customHeight="1" x14ac:dyDescent="0.25">
      <c r="A591" s="200"/>
      <c r="B591" s="200"/>
      <c r="C591" s="201"/>
      <c r="D591" s="200"/>
      <c r="E591" s="201"/>
      <c r="F591" s="200"/>
      <c r="G591" s="201"/>
      <c r="H591" s="200"/>
      <c r="I591" s="201"/>
      <c r="J591" s="200"/>
      <c r="K591" s="201"/>
      <c r="L591" s="200"/>
      <c r="M591" s="201"/>
      <c r="N591" s="200"/>
      <c r="O591" s="201"/>
      <c r="P591" s="200"/>
      <c r="Q591" s="200"/>
      <c r="R591" s="200"/>
      <c r="S591" s="200"/>
      <c r="T591" s="200"/>
      <c r="U591" s="200"/>
      <c r="V591" s="200"/>
      <c r="W591" s="200" t="s">
        <v>1294</v>
      </c>
      <c r="X591" s="200"/>
      <c r="Y591" s="200"/>
      <c r="Z591" s="200"/>
      <c r="AA591" s="200"/>
      <c r="AB591" s="200"/>
      <c r="AC591" s="200"/>
      <c r="AD591" s="200"/>
      <c r="AE591" s="200"/>
      <c r="AF591" s="200"/>
      <c r="AG591" s="200"/>
      <c r="AH591" s="200"/>
      <c r="AI591" s="200"/>
      <c r="AJ591" s="200"/>
    </row>
    <row r="592" spans="1:36" ht="15.75" hidden="1" customHeight="1" x14ac:dyDescent="0.25">
      <c r="A592" s="200"/>
      <c r="B592" s="200"/>
      <c r="C592" s="201"/>
      <c r="D592" s="200"/>
      <c r="E592" s="201"/>
      <c r="F592" s="200"/>
      <c r="G592" s="201"/>
      <c r="H592" s="200"/>
      <c r="I592" s="201"/>
      <c r="J592" s="200"/>
      <c r="K592" s="201"/>
      <c r="L592" s="200"/>
      <c r="M592" s="201"/>
      <c r="N592" s="200"/>
      <c r="O592" s="201"/>
      <c r="P592" s="200"/>
      <c r="Q592" s="200"/>
      <c r="R592" s="200"/>
      <c r="S592" s="200"/>
      <c r="T592" s="200"/>
      <c r="U592" s="200"/>
      <c r="V592" s="200"/>
      <c r="W592" s="200" t="s">
        <v>1295</v>
      </c>
      <c r="X592" s="200"/>
      <c r="Y592" s="200"/>
      <c r="Z592" s="200"/>
      <c r="AA592" s="200"/>
      <c r="AB592" s="200"/>
      <c r="AC592" s="200"/>
      <c r="AD592" s="200"/>
      <c r="AE592" s="200"/>
      <c r="AF592" s="200"/>
      <c r="AG592" s="200"/>
      <c r="AH592" s="200"/>
      <c r="AI592" s="200"/>
      <c r="AJ592" s="200"/>
    </row>
    <row r="593" spans="1:36" ht="15.75" hidden="1" customHeight="1" x14ac:dyDescent="0.25">
      <c r="A593" s="200"/>
      <c r="B593" s="200"/>
      <c r="C593" s="201"/>
      <c r="D593" s="200"/>
      <c r="E593" s="201"/>
      <c r="F593" s="200"/>
      <c r="G593" s="201"/>
      <c r="H593" s="200"/>
      <c r="I593" s="201"/>
      <c r="J593" s="200"/>
      <c r="K593" s="201"/>
      <c r="L593" s="200"/>
      <c r="M593" s="201"/>
      <c r="N593" s="200"/>
      <c r="O593" s="201"/>
      <c r="P593" s="200"/>
      <c r="Q593" s="200"/>
      <c r="R593" s="200"/>
      <c r="S593" s="200"/>
      <c r="T593" s="200"/>
      <c r="U593" s="200"/>
      <c r="V593" s="200"/>
      <c r="W593" s="200" t="s">
        <v>1296</v>
      </c>
      <c r="X593" s="200"/>
      <c r="Y593" s="200"/>
      <c r="Z593" s="200"/>
      <c r="AA593" s="200"/>
      <c r="AB593" s="200"/>
      <c r="AC593" s="200"/>
      <c r="AD593" s="200"/>
      <c r="AE593" s="200"/>
      <c r="AF593" s="200"/>
      <c r="AG593" s="200"/>
      <c r="AH593" s="200"/>
      <c r="AI593" s="200"/>
      <c r="AJ593" s="200"/>
    </row>
    <row r="594" spans="1:36" ht="15.75" hidden="1" customHeight="1" x14ac:dyDescent="0.25">
      <c r="A594" s="200"/>
      <c r="B594" s="200"/>
      <c r="C594" s="201"/>
      <c r="D594" s="200"/>
      <c r="E594" s="201"/>
      <c r="F594" s="200"/>
      <c r="G594" s="201"/>
      <c r="H594" s="200"/>
      <c r="I594" s="201"/>
      <c r="J594" s="200"/>
      <c r="K594" s="201"/>
      <c r="L594" s="200"/>
      <c r="M594" s="201"/>
      <c r="N594" s="200"/>
      <c r="O594" s="201"/>
      <c r="P594" s="200"/>
      <c r="Q594" s="200"/>
      <c r="R594" s="200"/>
      <c r="S594" s="200"/>
      <c r="T594" s="200"/>
      <c r="U594" s="200"/>
      <c r="V594" s="200"/>
      <c r="W594" s="200" t="s">
        <v>1297</v>
      </c>
      <c r="X594" s="200"/>
      <c r="Y594" s="200"/>
      <c r="Z594" s="200"/>
      <c r="AA594" s="200"/>
      <c r="AB594" s="200"/>
      <c r="AC594" s="200"/>
      <c r="AD594" s="200"/>
      <c r="AE594" s="200"/>
      <c r="AF594" s="200"/>
      <c r="AG594" s="200"/>
      <c r="AH594" s="200"/>
      <c r="AI594" s="200"/>
      <c r="AJ594" s="200"/>
    </row>
    <row r="595" spans="1:36" ht="15.75" hidden="1" customHeight="1" x14ac:dyDescent="0.25">
      <c r="A595" s="200"/>
      <c r="B595" s="200"/>
      <c r="C595" s="201"/>
      <c r="D595" s="200"/>
      <c r="E595" s="201"/>
      <c r="F595" s="200"/>
      <c r="G595" s="201"/>
      <c r="H595" s="200"/>
      <c r="I595" s="201"/>
      <c r="J595" s="200"/>
      <c r="K595" s="201"/>
      <c r="L595" s="200"/>
      <c r="M595" s="201"/>
      <c r="N595" s="200"/>
      <c r="O595" s="201"/>
      <c r="P595" s="200"/>
      <c r="Q595" s="200"/>
      <c r="R595" s="200"/>
      <c r="S595" s="200"/>
      <c r="T595" s="200"/>
      <c r="U595" s="200"/>
      <c r="V595" s="200"/>
      <c r="W595" s="200" t="s">
        <v>1298</v>
      </c>
      <c r="X595" s="200"/>
      <c r="Y595" s="200"/>
      <c r="Z595" s="200"/>
      <c r="AA595" s="200"/>
      <c r="AB595" s="200"/>
      <c r="AC595" s="200"/>
      <c r="AD595" s="200"/>
      <c r="AE595" s="200"/>
      <c r="AF595" s="200"/>
      <c r="AG595" s="200"/>
      <c r="AH595" s="200"/>
      <c r="AI595" s="200"/>
      <c r="AJ595" s="200"/>
    </row>
    <row r="596" spans="1:36" ht="15.75" hidden="1" customHeight="1" x14ac:dyDescent="0.25">
      <c r="A596" s="200"/>
      <c r="B596" s="200"/>
      <c r="C596" s="201"/>
      <c r="D596" s="200"/>
      <c r="E596" s="201"/>
      <c r="F596" s="200"/>
      <c r="G596" s="201"/>
      <c r="H596" s="200"/>
      <c r="I596" s="201"/>
      <c r="J596" s="200"/>
      <c r="K596" s="201"/>
      <c r="L596" s="200"/>
      <c r="M596" s="201"/>
      <c r="N596" s="200"/>
      <c r="O596" s="201"/>
      <c r="P596" s="200"/>
      <c r="Q596" s="200"/>
      <c r="R596" s="200"/>
      <c r="S596" s="200"/>
      <c r="T596" s="200"/>
      <c r="U596" s="200"/>
      <c r="V596" s="200"/>
      <c r="W596" s="200" t="s">
        <v>1299</v>
      </c>
      <c r="X596" s="200"/>
      <c r="Y596" s="200"/>
      <c r="Z596" s="200"/>
      <c r="AA596" s="200"/>
      <c r="AB596" s="200"/>
      <c r="AC596" s="200"/>
      <c r="AD596" s="200"/>
      <c r="AE596" s="200"/>
      <c r="AF596" s="200"/>
      <c r="AG596" s="200"/>
      <c r="AH596" s="200"/>
      <c r="AI596" s="200"/>
      <c r="AJ596" s="200"/>
    </row>
    <row r="597" spans="1:36" ht="15.75" hidden="1" customHeight="1" x14ac:dyDescent="0.25">
      <c r="A597" s="200"/>
      <c r="B597" s="200"/>
      <c r="C597" s="201"/>
      <c r="D597" s="200"/>
      <c r="E597" s="201"/>
      <c r="F597" s="200"/>
      <c r="G597" s="201"/>
      <c r="H597" s="200"/>
      <c r="I597" s="201"/>
      <c r="J597" s="200"/>
      <c r="K597" s="201"/>
      <c r="L597" s="200"/>
      <c r="M597" s="201"/>
      <c r="N597" s="200"/>
      <c r="O597" s="201"/>
      <c r="P597" s="200"/>
      <c r="Q597" s="200"/>
      <c r="R597" s="200"/>
      <c r="S597" s="200"/>
      <c r="T597" s="200"/>
      <c r="U597" s="200"/>
      <c r="V597" s="200"/>
      <c r="W597" s="200" t="s">
        <v>1300</v>
      </c>
      <c r="X597" s="200"/>
      <c r="Y597" s="200"/>
      <c r="Z597" s="200"/>
      <c r="AA597" s="200"/>
      <c r="AB597" s="200"/>
      <c r="AC597" s="200"/>
      <c r="AD597" s="200"/>
      <c r="AE597" s="200"/>
      <c r="AF597" s="200"/>
      <c r="AG597" s="200"/>
      <c r="AH597" s="200"/>
      <c r="AI597" s="200"/>
      <c r="AJ597" s="200"/>
    </row>
    <row r="598" spans="1:36" ht="15.75" hidden="1" customHeight="1" x14ac:dyDescent="0.25">
      <c r="A598" s="200"/>
      <c r="B598" s="200"/>
      <c r="C598" s="201"/>
      <c r="D598" s="200"/>
      <c r="E598" s="201"/>
      <c r="F598" s="200"/>
      <c r="G598" s="201"/>
      <c r="H598" s="200"/>
      <c r="I598" s="201"/>
      <c r="J598" s="200"/>
      <c r="K598" s="201"/>
      <c r="L598" s="200"/>
      <c r="M598" s="201"/>
      <c r="N598" s="200"/>
      <c r="O598" s="201"/>
      <c r="P598" s="200"/>
      <c r="Q598" s="200"/>
      <c r="R598" s="200"/>
      <c r="S598" s="200"/>
      <c r="T598" s="200"/>
      <c r="U598" s="200"/>
      <c r="V598" s="200"/>
      <c r="W598" s="200" t="s">
        <v>1301</v>
      </c>
      <c r="X598" s="200"/>
      <c r="Y598" s="200"/>
      <c r="Z598" s="200"/>
      <c r="AA598" s="200"/>
      <c r="AB598" s="200"/>
      <c r="AC598" s="200"/>
      <c r="AD598" s="200"/>
      <c r="AE598" s="200"/>
      <c r="AF598" s="200"/>
      <c r="AG598" s="200"/>
      <c r="AH598" s="200"/>
      <c r="AI598" s="200"/>
      <c r="AJ598" s="200"/>
    </row>
    <row r="599" spans="1:36" ht="15.75" hidden="1" customHeight="1" x14ac:dyDescent="0.25">
      <c r="A599" s="200"/>
      <c r="B599" s="200"/>
      <c r="C599" s="201"/>
      <c r="D599" s="200"/>
      <c r="E599" s="201"/>
      <c r="F599" s="200"/>
      <c r="G599" s="201"/>
      <c r="H599" s="200"/>
      <c r="I599" s="201"/>
      <c r="J599" s="200"/>
      <c r="K599" s="201"/>
      <c r="L599" s="200"/>
      <c r="M599" s="201"/>
      <c r="N599" s="200"/>
      <c r="O599" s="201"/>
      <c r="P599" s="200"/>
      <c r="Q599" s="200"/>
      <c r="R599" s="200"/>
      <c r="S599" s="200"/>
      <c r="T599" s="200"/>
      <c r="U599" s="200"/>
      <c r="V599" s="200"/>
      <c r="W599" s="200" t="s">
        <v>1302</v>
      </c>
      <c r="X599" s="200"/>
      <c r="Y599" s="200"/>
      <c r="Z599" s="200"/>
      <c r="AA599" s="200"/>
      <c r="AB599" s="200"/>
      <c r="AC599" s="200"/>
      <c r="AD599" s="200"/>
      <c r="AE599" s="200"/>
      <c r="AF599" s="200"/>
      <c r="AG599" s="200"/>
      <c r="AH599" s="200"/>
      <c r="AI599" s="200"/>
      <c r="AJ599" s="200"/>
    </row>
    <row r="600" spans="1:36" ht="15.75" hidden="1" customHeight="1" x14ac:dyDescent="0.25">
      <c r="A600" s="200"/>
      <c r="B600" s="200"/>
      <c r="C600" s="201"/>
      <c r="D600" s="200"/>
      <c r="E600" s="201"/>
      <c r="F600" s="200"/>
      <c r="G600" s="201"/>
      <c r="H600" s="200"/>
      <c r="I600" s="201"/>
      <c r="J600" s="200"/>
      <c r="K600" s="201"/>
      <c r="L600" s="200"/>
      <c r="M600" s="201"/>
      <c r="N600" s="200"/>
      <c r="O600" s="201"/>
      <c r="P600" s="200"/>
      <c r="Q600" s="200"/>
      <c r="R600" s="200"/>
      <c r="S600" s="200"/>
      <c r="T600" s="200"/>
      <c r="U600" s="200"/>
      <c r="V600" s="200"/>
      <c r="W600" s="200" t="s">
        <v>1303</v>
      </c>
      <c r="X600" s="200"/>
      <c r="Y600" s="200"/>
      <c r="Z600" s="200"/>
      <c r="AA600" s="200"/>
      <c r="AB600" s="200"/>
      <c r="AC600" s="200"/>
      <c r="AD600" s="200"/>
      <c r="AE600" s="200"/>
      <c r="AF600" s="200"/>
      <c r="AG600" s="200"/>
      <c r="AH600" s="200"/>
      <c r="AI600" s="200"/>
      <c r="AJ600" s="200"/>
    </row>
    <row r="601" spans="1:36" ht="15.75" hidden="1" customHeight="1" x14ac:dyDescent="0.25">
      <c r="A601" s="200"/>
      <c r="B601" s="200"/>
      <c r="C601" s="201"/>
      <c r="D601" s="200"/>
      <c r="E601" s="201"/>
      <c r="F601" s="200"/>
      <c r="G601" s="201"/>
      <c r="H601" s="200"/>
      <c r="I601" s="201"/>
      <c r="J601" s="200"/>
      <c r="K601" s="201"/>
      <c r="L601" s="200"/>
      <c r="M601" s="201"/>
      <c r="N601" s="200"/>
      <c r="O601" s="201"/>
      <c r="P601" s="200"/>
      <c r="Q601" s="200"/>
      <c r="R601" s="200"/>
      <c r="S601" s="200"/>
      <c r="T601" s="200"/>
      <c r="U601" s="200"/>
      <c r="V601" s="200"/>
      <c r="W601" s="200" t="s">
        <v>1304</v>
      </c>
      <c r="X601" s="200"/>
      <c r="Y601" s="200"/>
      <c r="Z601" s="200"/>
      <c r="AA601" s="200"/>
      <c r="AB601" s="200"/>
      <c r="AC601" s="200"/>
      <c r="AD601" s="200"/>
      <c r="AE601" s="200"/>
      <c r="AF601" s="200"/>
      <c r="AG601" s="200"/>
      <c r="AH601" s="200"/>
      <c r="AI601" s="200"/>
      <c r="AJ601" s="200"/>
    </row>
    <row r="602" spans="1:36" ht="15.75" hidden="1" customHeight="1" x14ac:dyDescent="0.25">
      <c r="A602" s="200"/>
      <c r="B602" s="200"/>
      <c r="C602" s="201"/>
      <c r="D602" s="200"/>
      <c r="E602" s="201"/>
      <c r="F602" s="200"/>
      <c r="G602" s="201"/>
      <c r="H602" s="200"/>
      <c r="I602" s="201"/>
      <c r="J602" s="200"/>
      <c r="K602" s="201"/>
      <c r="L602" s="200"/>
      <c r="M602" s="201"/>
      <c r="N602" s="200"/>
      <c r="O602" s="201"/>
      <c r="P602" s="200"/>
      <c r="Q602" s="200"/>
      <c r="R602" s="200"/>
      <c r="S602" s="200"/>
      <c r="T602" s="200"/>
      <c r="U602" s="200"/>
      <c r="V602" s="200"/>
      <c r="W602" s="200" t="s">
        <v>1305</v>
      </c>
      <c r="X602" s="200"/>
      <c r="Y602" s="200"/>
      <c r="Z602" s="200"/>
      <c r="AA602" s="200"/>
      <c r="AB602" s="200"/>
      <c r="AC602" s="200"/>
      <c r="AD602" s="200"/>
      <c r="AE602" s="200"/>
      <c r="AF602" s="200"/>
      <c r="AG602" s="200"/>
      <c r="AH602" s="200"/>
      <c r="AI602" s="200"/>
      <c r="AJ602" s="200"/>
    </row>
    <row r="603" spans="1:36" ht="15.75" hidden="1" customHeight="1" x14ac:dyDescent="0.25">
      <c r="A603" s="200"/>
      <c r="B603" s="200"/>
      <c r="C603" s="201"/>
      <c r="D603" s="200"/>
      <c r="E603" s="201"/>
      <c r="F603" s="200"/>
      <c r="G603" s="201"/>
      <c r="H603" s="200"/>
      <c r="I603" s="201"/>
      <c r="J603" s="200"/>
      <c r="K603" s="201"/>
      <c r="L603" s="200"/>
      <c r="M603" s="201"/>
      <c r="N603" s="200"/>
      <c r="O603" s="201"/>
      <c r="P603" s="200"/>
      <c r="Q603" s="200"/>
      <c r="R603" s="200"/>
      <c r="S603" s="200"/>
      <c r="T603" s="200"/>
      <c r="U603" s="200"/>
      <c r="V603" s="200"/>
      <c r="W603" s="200" t="s">
        <v>1306</v>
      </c>
      <c r="X603" s="200"/>
      <c r="Y603" s="200"/>
      <c r="Z603" s="200"/>
      <c r="AA603" s="200"/>
      <c r="AB603" s="200"/>
      <c r="AC603" s="200"/>
      <c r="AD603" s="200"/>
      <c r="AE603" s="200"/>
      <c r="AF603" s="200"/>
      <c r="AG603" s="200"/>
      <c r="AH603" s="200"/>
      <c r="AI603" s="200"/>
      <c r="AJ603" s="200"/>
    </row>
    <row r="604" spans="1:36" ht="15.75" hidden="1" customHeight="1" x14ac:dyDescent="0.25">
      <c r="A604" s="200"/>
      <c r="B604" s="200"/>
      <c r="C604" s="201"/>
      <c r="D604" s="200"/>
      <c r="E604" s="201"/>
      <c r="F604" s="200"/>
      <c r="G604" s="201"/>
      <c r="H604" s="200"/>
      <c r="I604" s="201"/>
      <c r="J604" s="200"/>
      <c r="K604" s="201"/>
      <c r="L604" s="200"/>
      <c r="M604" s="201"/>
      <c r="N604" s="200"/>
      <c r="O604" s="201"/>
      <c r="P604" s="200"/>
      <c r="Q604" s="200"/>
      <c r="R604" s="200"/>
      <c r="S604" s="200"/>
      <c r="T604" s="200"/>
      <c r="U604" s="200"/>
      <c r="V604" s="200"/>
      <c r="W604" s="200" t="s">
        <v>1307</v>
      </c>
      <c r="X604" s="200"/>
      <c r="Y604" s="200"/>
      <c r="Z604" s="200"/>
      <c r="AA604" s="200"/>
      <c r="AB604" s="200"/>
      <c r="AC604" s="200"/>
      <c r="AD604" s="200"/>
      <c r="AE604" s="200"/>
      <c r="AF604" s="200"/>
      <c r="AG604" s="200"/>
      <c r="AH604" s="200"/>
      <c r="AI604" s="200"/>
      <c r="AJ604" s="200"/>
    </row>
    <row r="605" spans="1:36" ht="15.75" hidden="1" customHeight="1" x14ac:dyDescent="0.25">
      <c r="A605" s="200"/>
      <c r="B605" s="200"/>
      <c r="C605" s="201"/>
      <c r="D605" s="200"/>
      <c r="E605" s="201"/>
      <c r="F605" s="200"/>
      <c r="G605" s="201"/>
      <c r="H605" s="200"/>
      <c r="I605" s="201"/>
      <c r="J605" s="200"/>
      <c r="K605" s="201"/>
      <c r="L605" s="200"/>
      <c r="M605" s="201"/>
      <c r="N605" s="200"/>
      <c r="O605" s="201"/>
      <c r="P605" s="200"/>
      <c r="Q605" s="200"/>
      <c r="R605" s="200"/>
      <c r="S605" s="200"/>
      <c r="T605" s="200"/>
      <c r="U605" s="200"/>
      <c r="V605" s="200"/>
      <c r="W605" s="200" t="s">
        <v>1308</v>
      </c>
      <c r="X605" s="200"/>
      <c r="Y605" s="200"/>
      <c r="Z605" s="200"/>
      <c r="AA605" s="200"/>
      <c r="AB605" s="200"/>
      <c r="AC605" s="200"/>
      <c r="AD605" s="200"/>
      <c r="AE605" s="200"/>
      <c r="AF605" s="200"/>
      <c r="AG605" s="200"/>
      <c r="AH605" s="200"/>
      <c r="AI605" s="200"/>
      <c r="AJ605" s="200"/>
    </row>
    <row r="606" spans="1:36" ht="15.75" hidden="1" customHeight="1" x14ac:dyDescent="0.25">
      <c r="A606" s="200"/>
      <c r="B606" s="200"/>
      <c r="C606" s="201"/>
      <c r="D606" s="200"/>
      <c r="E606" s="201"/>
      <c r="F606" s="200"/>
      <c r="G606" s="201"/>
      <c r="H606" s="200"/>
      <c r="I606" s="201"/>
      <c r="J606" s="200"/>
      <c r="K606" s="201"/>
      <c r="L606" s="200"/>
      <c r="M606" s="201"/>
      <c r="N606" s="200"/>
      <c r="O606" s="201"/>
      <c r="P606" s="200"/>
      <c r="Q606" s="200"/>
      <c r="R606" s="200"/>
      <c r="S606" s="200"/>
      <c r="T606" s="200"/>
      <c r="U606" s="200"/>
      <c r="V606" s="200"/>
      <c r="W606" s="200" t="s">
        <v>1309</v>
      </c>
      <c r="X606" s="200"/>
      <c r="Y606" s="200"/>
      <c r="Z606" s="200"/>
      <c r="AA606" s="200"/>
      <c r="AB606" s="200"/>
      <c r="AC606" s="200"/>
      <c r="AD606" s="200"/>
      <c r="AE606" s="200"/>
      <c r="AF606" s="200"/>
      <c r="AG606" s="200"/>
      <c r="AH606" s="200"/>
      <c r="AI606" s="200"/>
      <c r="AJ606" s="200"/>
    </row>
    <row r="607" spans="1:36" ht="15.75" hidden="1" customHeight="1" x14ac:dyDescent="0.25">
      <c r="A607" s="200"/>
      <c r="B607" s="200"/>
      <c r="C607" s="201"/>
      <c r="D607" s="200"/>
      <c r="E607" s="201"/>
      <c r="F607" s="200"/>
      <c r="G607" s="201"/>
      <c r="H607" s="200"/>
      <c r="I607" s="201"/>
      <c r="J607" s="200"/>
      <c r="K607" s="201"/>
      <c r="L607" s="200"/>
      <c r="M607" s="201"/>
      <c r="N607" s="200"/>
      <c r="O607" s="201"/>
      <c r="P607" s="200"/>
      <c r="Q607" s="200"/>
      <c r="R607" s="200"/>
      <c r="S607" s="200"/>
      <c r="T607" s="200"/>
      <c r="U607" s="200"/>
      <c r="V607" s="200"/>
      <c r="W607" s="200" t="s">
        <v>1310</v>
      </c>
      <c r="X607" s="200"/>
      <c r="Y607" s="200"/>
      <c r="Z607" s="200"/>
      <c r="AA607" s="200"/>
      <c r="AB607" s="200"/>
      <c r="AC607" s="200"/>
      <c r="AD607" s="200"/>
      <c r="AE607" s="200"/>
      <c r="AF607" s="200"/>
      <c r="AG607" s="200"/>
      <c r="AH607" s="200"/>
      <c r="AI607" s="200"/>
      <c r="AJ607" s="200"/>
    </row>
    <row r="608" spans="1:36" ht="15.75" hidden="1" customHeight="1" x14ac:dyDescent="0.25">
      <c r="A608" s="200"/>
      <c r="B608" s="200"/>
      <c r="C608" s="201"/>
      <c r="D608" s="200"/>
      <c r="E608" s="201"/>
      <c r="F608" s="200"/>
      <c r="G608" s="201"/>
      <c r="H608" s="200"/>
      <c r="I608" s="201"/>
      <c r="J608" s="200"/>
      <c r="K608" s="201"/>
      <c r="L608" s="200"/>
      <c r="M608" s="201"/>
      <c r="N608" s="200"/>
      <c r="O608" s="201"/>
      <c r="P608" s="200"/>
      <c r="Q608" s="200"/>
      <c r="R608" s="200"/>
      <c r="S608" s="200"/>
      <c r="T608" s="200"/>
      <c r="U608" s="200"/>
      <c r="V608" s="200"/>
      <c r="W608" s="200" t="s">
        <v>1311</v>
      </c>
      <c r="X608" s="200"/>
      <c r="Y608" s="200"/>
      <c r="Z608" s="200"/>
      <c r="AA608" s="200"/>
      <c r="AB608" s="200"/>
      <c r="AC608" s="200"/>
      <c r="AD608" s="200"/>
      <c r="AE608" s="200"/>
      <c r="AF608" s="200"/>
      <c r="AG608" s="200"/>
      <c r="AH608" s="200"/>
      <c r="AI608" s="200"/>
      <c r="AJ608" s="200"/>
    </row>
    <row r="609" spans="1:36" ht="15.75" hidden="1" customHeight="1" x14ac:dyDescent="0.25">
      <c r="A609" s="200"/>
      <c r="B609" s="200"/>
      <c r="C609" s="201"/>
      <c r="D609" s="200"/>
      <c r="E609" s="201"/>
      <c r="F609" s="200"/>
      <c r="G609" s="201"/>
      <c r="H609" s="200"/>
      <c r="I609" s="201"/>
      <c r="J609" s="200"/>
      <c r="K609" s="201"/>
      <c r="L609" s="200"/>
      <c r="M609" s="201"/>
      <c r="N609" s="200"/>
      <c r="O609" s="201"/>
      <c r="P609" s="200"/>
      <c r="Q609" s="200"/>
      <c r="R609" s="200"/>
      <c r="S609" s="200"/>
      <c r="T609" s="200"/>
      <c r="U609" s="200"/>
      <c r="V609" s="200"/>
      <c r="W609" s="200" t="s">
        <v>1312</v>
      </c>
      <c r="X609" s="200"/>
      <c r="Y609" s="200"/>
      <c r="Z609" s="200"/>
      <c r="AA609" s="200"/>
      <c r="AB609" s="200"/>
      <c r="AC609" s="200"/>
      <c r="AD609" s="200"/>
      <c r="AE609" s="200"/>
      <c r="AF609" s="200"/>
      <c r="AG609" s="200"/>
      <c r="AH609" s="200"/>
      <c r="AI609" s="200"/>
      <c r="AJ609" s="200"/>
    </row>
    <row r="610" spans="1:36" ht="15.75" hidden="1" customHeight="1" x14ac:dyDescent="0.25">
      <c r="A610" s="200"/>
      <c r="B610" s="200"/>
      <c r="C610" s="201"/>
      <c r="D610" s="200"/>
      <c r="E610" s="201"/>
      <c r="F610" s="200"/>
      <c r="G610" s="201"/>
      <c r="H610" s="200"/>
      <c r="I610" s="201"/>
      <c r="J610" s="200"/>
      <c r="K610" s="201"/>
      <c r="L610" s="200"/>
      <c r="M610" s="201"/>
      <c r="N610" s="200"/>
      <c r="O610" s="201"/>
      <c r="P610" s="200"/>
      <c r="Q610" s="200"/>
      <c r="R610" s="200"/>
      <c r="S610" s="200"/>
      <c r="T610" s="200"/>
      <c r="U610" s="200"/>
      <c r="V610" s="200"/>
      <c r="W610" s="200" t="s">
        <v>1313</v>
      </c>
      <c r="X610" s="200"/>
      <c r="Y610" s="200"/>
      <c r="Z610" s="200"/>
      <c r="AA610" s="200"/>
      <c r="AB610" s="200"/>
      <c r="AC610" s="200"/>
      <c r="AD610" s="200"/>
      <c r="AE610" s="200"/>
      <c r="AF610" s="200"/>
      <c r="AG610" s="200"/>
      <c r="AH610" s="200"/>
      <c r="AI610" s="200"/>
      <c r="AJ610" s="200"/>
    </row>
    <row r="611" spans="1:36" ht="15.75" hidden="1" customHeight="1" x14ac:dyDescent="0.25">
      <c r="A611" s="200"/>
      <c r="B611" s="200"/>
      <c r="C611" s="201"/>
      <c r="D611" s="200"/>
      <c r="E611" s="201"/>
      <c r="F611" s="200"/>
      <c r="G611" s="201"/>
      <c r="H611" s="200"/>
      <c r="I611" s="201"/>
      <c r="J611" s="200"/>
      <c r="K611" s="201"/>
      <c r="L611" s="200"/>
      <c r="M611" s="201"/>
      <c r="N611" s="200"/>
      <c r="O611" s="201"/>
      <c r="P611" s="200"/>
      <c r="Q611" s="200"/>
      <c r="R611" s="200"/>
      <c r="S611" s="200"/>
      <c r="T611" s="200"/>
      <c r="U611" s="200"/>
      <c r="V611" s="200"/>
      <c r="W611" s="200" t="s">
        <v>1314</v>
      </c>
      <c r="X611" s="200"/>
      <c r="Y611" s="200"/>
      <c r="Z611" s="200"/>
      <c r="AA611" s="200"/>
      <c r="AB611" s="200"/>
      <c r="AC611" s="200"/>
      <c r="AD611" s="200"/>
      <c r="AE611" s="200"/>
      <c r="AF611" s="200"/>
      <c r="AG611" s="200"/>
      <c r="AH611" s="200"/>
      <c r="AI611" s="200"/>
      <c r="AJ611" s="200"/>
    </row>
    <row r="612" spans="1:36" ht="15.75" hidden="1" customHeight="1" x14ac:dyDescent="0.25">
      <c r="A612" s="200"/>
      <c r="B612" s="200"/>
      <c r="C612" s="201"/>
      <c r="D612" s="200"/>
      <c r="E612" s="201"/>
      <c r="F612" s="200"/>
      <c r="G612" s="201"/>
      <c r="H612" s="200"/>
      <c r="I612" s="201"/>
      <c r="J612" s="200"/>
      <c r="K612" s="201"/>
      <c r="L612" s="200"/>
      <c r="M612" s="201"/>
      <c r="N612" s="200"/>
      <c r="O612" s="201"/>
      <c r="P612" s="200"/>
      <c r="Q612" s="200"/>
      <c r="R612" s="200"/>
      <c r="S612" s="200"/>
      <c r="T612" s="200"/>
      <c r="U612" s="200"/>
      <c r="V612" s="200"/>
      <c r="W612" s="200" t="s">
        <v>1315</v>
      </c>
      <c r="X612" s="200"/>
      <c r="Y612" s="200"/>
      <c r="Z612" s="200"/>
      <c r="AA612" s="200"/>
      <c r="AB612" s="200"/>
      <c r="AC612" s="200"/>
      <c r="AD612" s="200"/>
      <c r="AE612" s="200"/>
      <c r="AF612" s="200"/>
      <c r="AG612" s="200"/>
      <c r="AH612" s="200"/>
      <c r="AI612" s="200"/>
      <c r="AJ612" s="200"/>
    </row>
    <row r="613" spans="1:36" ht="15.75" hidden="1" customHeight="1" x14ac:dyDescent="0.25">
      <c r="A613" s="200"/>
      <c r="B613" s="200"/>
      <c r="C613" s="201"/>
      <c r="D613" s="200"/>
      <c r="E613" s="201"/>
      <c r="F613" s="200"/>
      <c r="G613" s="201"/>
      <c r="H613" s="200"/>
      <c r="I613" s="201"/>
      <c r="J613" s="200"/>
      <c r="K613" s="201"/>
      <c r="L613" s="200"/>
      <c r="M613" s="201"/>
      <c r="N613" s="200"/>
      <c r="O613" s="201"/>
      <c r="P613" s="200"/>
      <c r="Q613" s="200"/>
      <c r="R613" s="200"/>
      <c r="S613" s="200"/>
      <c r="T613" s="200"/>
      <c r="U613" s="200"/>
      <c r="V613" s="200"/>
      <c r="W613" s="200" t="s">
        <v>1316</v>
      </c>
      <c r="X613" s="200"/>
      <c r="Y613" s="200"/>
      <c r="Z613" s="200"/>
      <c r="AA613" s="200"/>
      <c r="AB613" s="200"/>
      <c r="AC613" s="200"/>
      <c r="AD613" s="200"/>
      <c r="AE613" s="200"/>
      <c r="AF613" s="200"/>
      <c r="AG613" s="200"/>
      <c r="AH613" s="200"/>
      <c r="AI613" s="200"/>
      <c r="AJ613" s="200"/>
    </row>
    <row r="614" spans="1:36" ht="15.75" hidden="1" customHeight="1" x14ac:dyDescent="0.25">
      <c r="A614" s="200"/>
      <c r="B614" s="200"/>
      <c r="C614" s="201"/>
      <c r="D614" s="200"/>
      <c r="E614" s="201"/>
      <c r="F614" s="200"/>
      <c r="G614" s="201"/>
      <c r="H614" s="200"/>
      <c r="I614" s="201"/>
      <c r="J614" s="200"/>
      <c r="K614" s="201"/>
      <c r="L614" s="200"/>
      <c r="M614" s="201"/>
      <c r="N614" s="200"/>
      <c r="O614" s="201"/>
      <c r="P614" s="200"/>
      <c r="Q614" s="200"/>
      <c r="R614" s="200"/>
      <c r="S614" s="200"/>
      <c r="T614" s="200"/>
      <c r="U614" s="200"/>
      <c r="V614" s="200"/>
      <c r="W614" s="200" t="s">
        <v>1317</v>
      </c>
      <c r="X614" s="200"/>
      <c r="Y614" s="200"/>
      <c r="Z614" s="200"/>
      <c r="AA614" s="200"/>
      <c r="AB614" s="200"/>
      <c r="AC614" s="200"/>
      <c r="AD614" s="200"/>
      <c r="AE614" s="200"/>
      <c r="AF614" s="200"/>
      <c r="AG614" s="200"/>
      <c r="AH614" s="200"/>
      <c r="AI614" s="200"/>
      <c r="AJ614" s="200"/>
    </row>
    <row r="615" spans="1:36" ht="15.75" hidden="1" customHeight="1" x14ac:dyDescent="0.25">
      <c r="A615" s="200"/>
      <c r="B615" s="200"/>
      <c r="C615" s="201"/>
      <c r="D615" s="200"/>
      <c r="E615" s="201"/>
      <c r="F615" s="200"/>
      <c r="G615" s="201"/>
      <c r="H615" s="200"/>
      <c r="I615" s="201"/>
      <c r="J615" s="200"/>
      <c r="K615" s="201"/>
      <c r="L615" s="200"/>
      <c r="M615" s="201"/>
      <c r="N615" s="200"/>
      <c r="O615" s="201"/>
      <c r="P615" s="200"/>
      <c r="Q615" s="200"/>
      <c r="R615" s="200"/>
      <c r="S615" s="200"/>
      <c r="T615" s="200"/>
      <c r="U615" s="200"/>
      <c r="V615" s="200"/>
      <c r="W615" s="200" t="s">
        <v>1318</v>
      </c>
      <c r="X615" s="200"/>
      <c r="Y615" s="200"/>
      <c r="Z615" s="200"/>
      <c r="AA615" s="200"/>
      <c r="AB615" s="200"/>
      <c r="AC615" s="200"/>
      <c r="AD615" s="200"/>
      <c r="AE615" s="200"/>
      <c r="AF615" s="200"/>
      <c r="AG615" s="200"/>
      <c r="AH615" s="200"/>
      <c r="AI615" s="200"/>
      <c r="AJ615" s="200"/>
    </row>
    <row r="616" spans="1:36" ht="15.75" hidden="1" customHeight="1" x14ac:dyDescent="0.25">
      <c r="A616" s="200"/>
      <c r="B616" s="200"/>
      <c r="C616" s="201"/>
      <c r="D616" s="200"/>
      <c r="E616" s="201"/>
      <c r="F616" s="200"/>
      <c r="G616" s="201"/>
      <c r="H616" s="200"/>
      <c r="I616" s="201"/>
      <c r="J616" s="200"/>
      <c r="K616" s="201"/>
      <c r="L616" s="200"/>
      <c r="M616" s="201"/>
      <c r="N616" s="200"/>
      <c r="O616" s="201"/>
      <c r="P616" s="200"/>
      <c r="Q616" s="200"/>
      <c r="R616" s="200"/>
      <c r="S616" s="200"/>
      <c r="T616" s="200"/>
      <c r="U616" s="200"/>
      <c r="V616" s="200"/>
      <c r="W616" s="200" t="s">
        <v>1319</v>
      </c>
      <c r="X616" s="200"/>
      <c r="Y616" s="200"/>
      <c r="Z616" s="200"/>
      <c r="AA616" s="200"/>
      <c r="AB616" s="200"/>
      <c r="AC616" s="200"/>
      <c r="AD616" s="200"/>
      <c r="AE616" s="200"/>
      <c r="AF616" s="200"/>
      <c r="AG616" s="200"/>
      <c r="AH616" s="200"/>
      <c r="AI616" s="200"/>
      <c r="AJ616" s="200"/>
    </row>
    <row r="617" spans="1:36" ht="15.75" hidden="1" customHeight="1" x14ac:dyDescent="0.25">
      <c r="A617" s="200"/>
      <c r="B617" s="200"/>
      <c r="C617" s="201"/>
      <c r="D617" s="200"/>
      <c r="E617" s="201"/>
      <c r="F617" s="200"/>
      <c r="G617" s="201"/>
      <c r="H617" s="200"/>
      <c r="I617" s="201"/>
      <c r="J617" s="200"/>
      <c r="K617" s="201"/>
      <c r="L617" s="200"/>
      <c r="M617" s="201"/>
      <c r="N617" s="200"/>
      <c r="O617" s="201"/>
      <c r="P617" s="200"/>
      <c r="Q617" s="200"/>
      <c r="R617" s="200"/>
      <c r="S617" s="200"/>
      <c r="T617" s="200"/>
      <c r="U617" s="200"/>
      <c r="V617" s="200"/>
      <c r="W617" s="200" t="s">
        <v>1320</v>
      </c>
      <c r="X617" s="200"/>
      <c r="Y617" s="200"/>
      <c r="Z617" s="200"/>
      <c r="AA617" s="200"/>
      <c r="AB617" s="200"/>
      <c r="AC617" s="200"/>
      <c r="AD617" s="200"/>
      <c r="AE617" s="200"/>
      <c r="AF617" s="200"/>
      <c r="AG617" s="200"/>
      <c r="AH617" s="200"/>
      <c r="AI617" s="200"/>
      <c r="AJ617" s="200"/>
    </row>
    <row r="618" spans="1:36" ht="15.75" hidden="1" customHeight="1" x14ac:dyDescent="0.25">
      <c r="A618" s="200"/>
      <c r="B618" s="200"/>
      <c r="C618" s="201"/>
      <c r="D618" s="200"/>
      <c r="E618" s="201"/>
      <c r="F618" s="200"/>
      <c r="G618" s="201"/>
      <c r="H618" s="200"/>
      <c r="I618" s="201"/>
      <c r="J618" s="200"/>
      <c r="K618" s="201"/>
      <c r="L618" s="200"/>
      <c r="M618" s="201"/>
      <c r="N618" s="200"/>
      <c r="O618" s="201"/>
      <c r="P618" s="200"/>
      <c r="Q618" s="200"/>
      <c r="R618" s="200"/>
      <c r="S618" s="200"/>
      <c r="T618" s="200"/>
      <c r="U618" s="200"/>
      <c r="V618" s="200"/>
      <c r="W618" s="200" t="s">
        <v>1321</v>
      </c>
      <c r="X618" s="200"/>
      <c r="Y618" s="200"/>
      <c r="Z618" s="200"/>
      <c r="AA618" s="200"/>
      <c r="AB618" s="200"/>
      <c r="AC618" s="200"/>
      <c r="AD618" s="200"/>
      <c r="AE618" s="200"/>
      <c r="AF618" s="200"/>
      <c r="AG618" s="200"/>
      <c r="AH618" s="200"/>
      <c r="AI618" s="200"/>
      <c r="AJ618" s="200"/>
    </row>
    <row r="619" spans="1:36" ht="15.75" hidden="1" customHeight="1" x14ac:dyDescent="0.25">
      <c r="A619" s="200"/>
      <c r="B619" s="200"/>
      <c r="C619" s="201"/>
      <c r="D619" s="200"/>
      <c r="E619" s="201"/>
      <c r="F619" s="200"/>
      <c r="G619" s="201"/>
      <c r="H619" s="200"/>
      <c r="I619" s="201"/>
      <c r="J619" s="200"/>
      <c r="K619" s="201"/>
      <c r="L619" s="200"/>
      <c r="M619" s="201"/>
      <c r="N619" s="200"/>
      <c r="O619" s="201"/>
      <c r="P619" s="200"/>
      <c r="Q619" s="200"/>
      <c r="R619" s="200"/>
      <c r="S619" s="200"/>
      <c r="T619" s="200"/>
      <c r="U619" s="200"/>
      <c r="V619" s="200"/>
      <c r="W619" s="200" t="s">
        <v>1322</v>
      </c>
      <c r="X619" s="200"/>
      <c r="Y619" s="200"/>
      <c r="Z619" s="200"/>
      <c r="AA619" s="200"/>
      <c r="AB619" s="200"/>
      <c r="AC619" s="200"/>
      <c r="AD619" s="200"/>
      <c r="AE619" s="200"/>
      <c r="AF619" s="200"/>
      <c r="AG619" s="200"/>
      <c r="AH619" s="200"/>
      <c r="AI619" s="200"/>
      <c r="AJ619" s="200"/>
    </row>
    <row r="620" spans="1:36" ht="15.75" hidden="1" customHeight="1" x14ac:dyDescent="0.25">
      <c r="A620" s="200"/>
      <c r="B620" s="200"/>
      <c r="C620" s="201"/>
      <c r="D620" s="200"/>
      <c r="E620" s="201"/>
      <c r="F620" s="200"/>
      <c r="G620" s="201"/>
      <c r="H620" s="200"/>
      <c r="I620" s="201"/>
      <c r="J620" s="200"/>
      <c r="K620" s="201"/>
      <c r="L620" s="200"/>
      <c r="M620" s="201"/>
      <c r="N620" s="200"/>
      <c r="O620" s="201"/>
      <c r="P620" s="200"/>
      <c r="Q620" s="200"/>
      <c r="R620" s="200"/>
      <c r="S620" s="200"/>
      <c r="T620" s="200"/>
      <c r="U620" s="200"/>
      <c r="V620" s="200"/>
      <c r="W620" s="200" t="s">
        <v>1323</v>
      </c>
      <c r="X620" s="200"/>
      <c r="Y620" s="200"/>
      <c r="Z620" s="200"/>
      <c r="AA620" s="200"/>
      <c r="AB620" s="200"/>
      <c r="AC620" s="200"/>
      <c r="AD620" s="200"/>
      <c r="AE620" s="200"/>
      <c r="AF620" s="200"/>
      <c r="AG620" s="200"/>
      <c r="AH620" s="200"/>
      <c r="AI620" s="200"/>
      <c r="AJ620" s="200"/>
    </row>
    <row r="621" spans="1:36" ht="15.75" hidden="1" customHeight="1" x14ac:dyDescent="0.25">
      <c r="A621" s="200"/>
      <c r="B621" s="200"/>
      <c r="C621" s="201"/>
      <c r="D621" s="200"/>
      <c r="E621" s="201"/>
      <c r="F621" s="200"/>
      <c r="G621" s="201"/>
      <c r="H621" s="200"/>
      <c r="I621" s="201"/>
      <c r="J621" s="200"/>
      <c r="K621" s="201"/>
      <c r="L621" s="200"/>
      <c r="M621" s="201"/>
      <c r="N621" s="200"/>
      <c r="O621" s="201"/>
      <c r="P621" s="200"/>
      <c r="Q621" s="200"/>
      <c r="R621" s="200"/>
      <c r="S621" s="200"/>
      <c r="T621" s="200"/>
      <c r="U621" s="200"/>
      <c r="V621" s="200"/>
      <c r="W621" s="200" t="s">
        <v>1324</v>
      </c>
      <c r="X621" s="200"/>
      <c r="Y621" s="200"/>
      <c r="Z621" s="200"/>
      <c r="AA621" s="200"/>
      <c r="AB621" s="200"/>
      <c r="AC621" s="200"/>
      <c r="AD621" s="200"/>
      <c r="AE621" s="200"/>
      <c r="AF621" s="200"/>
      <c r="AG621" s="200"/>
      <c r="AH621" s="200"/>
      <c r="AI621" s="200"/>
      <c r="AJ621" s="200"/>
    </row>
    <row r="622" spans="1:36" ht="15.75" hidden="1" customHeight="1" x14ac:dyDescent="0.25">
      <c r="A622" s="200"/>
      <c r="B622" s="200"/>
      <c r="C622" s="201"/>
      <c r="D622" s="200"/>
      <c r="E622" s="201"/>
      <c r="F622" s="200"/>
      <c r="G622" s="201"/>
      <c r="H622" s="200"/>
      <c r="I622" s="201"/>
      <c r="J622" s="200"/>
      <c r="K622" s="201"/>
      <c r="L622" s="200"/>
      <c r="M622" s="201"/>
      <c r="N622" s="200"/>
      <c r="O622" s="201"/>
      <c r="P622" s="200"/>
      <c r="Q622" s="200"/>
      <c r="R622" s="200"/>
      <c r="S622" s="200"/>
      <c r="T622" s="200"/>
      <c r="U622" s="200"/>
      <c r="V622" s="200"/>
      <c r="W622" s="200" t="s">
        <v>1325</v>
      </c>
      <c r="X622" s="200"/>
      <c r="Y622" s="200"/>
      <c r="Z622" s="200"/>
      <c r="AA622" s="200"/>
      <c r="AB622" s="200"/>
      <c r="AC622" s="200"/>
      <c r="AD622" s="200"/>
      <c r="AE622" s="200"/>
      <c r="AF622" s="200"/>
      <c r="AG622" s="200"/>
      <c r="AH622" s="200"/>
      <c r="AI622" s="200"/>
      <c r="AJ622" s="200"/>
    </row>
    <row r="623" spans="1:36" ht="15.75" hidden="1" customHeight="1" x14ac:dyDescent="0.25">
      <c r="A623" s="200"/>
      <c r="B623" s="200"/>
      <c r="C623" s="201"/>
      <c r="D623" s="200"/>
      <c r="E623" s="201"/>
      <c r="F623" s="200"/>
      <c r="G623" s="201"/>
      <c r="H623" s="200"/>
      <c r="I623" s="201"/>
      <c r="J623" s="200"/>
      <c r="K623" s="201"/>
      <c r="L623" s="200"/>
      <c r="M623" s="201"/>
      <c r="N623" s="200"/>
      <c r="O623" s="201"/>
      <c r="P623" s="200"/>
      <c r="Q623" s="200"/>
      <c r="R623" s="200"/>
      <c r="S623" s="200"/>
      <c r="T623" s="200"/>
      <c r="U623" s="200"/>
      <c r="V623" s="200"/>
      <c r="W623" s="200" t="s">
        <v>1326</v>
      </c>
      <c r="X623" s="200"/>
      <c r="Y623" s="200"/>
      <c r="Z623" s="200"/>
      <c r="AA623" s="200"/>
      <c r="AB623" s="200"/>
      <c r="AC623" s="200"/>
      <c r="AD623" s="200"/>
      <c r="AE623" s="200"/>
      <c r="AF623" s="200"/>
      <c r="AG623" s="200"/>
      <c r="AH623" s="200"/>
      <c r="AI623" s="200"/>
      <c r="AJ623" s="200"/>
    </row>
    <row r="624" spans="1:36" ht="15.75" hidden="1" customHeight="1" x14ac:dyDescent="0.25">
      <c r="A624" s="200"/>
      <c r="B624" s="200"/>
      <c r="C624" s="201"/>
      <c r="D624" s="200"/>
      <c r="E624" s="201"/>
      <c r="F624" s="200"/>
      <c r="G624" s="201"/>
      <c r="H624" s="200"/>
      <c r="I624" s="201"/>
      <c r="J624" s="200"/>
      <c r="K624" s="201"/>
      <c r="L624" s="200"/>
      <c r="M624" s="201"/>
      <c r="N624" s="200"/>
      <c r="O624" s="201"/>
      <c r="P624" s="200"/>
      <c r="Q624" s="200"/>
      <c r="R624" s="200"/>
      <c r="S624" s="200"/>
      <c r="T624" s="200"/>
      <c r="U624" s="200"/>
      <c r="V624" s="200"/>
      <c r="W624" s="200" t="s">
        <v>1327</v>
      </c>
      <c r="X624" s="200"/>
      <c r="Y624" s="200"/>
      <c r="Z624" s="200"/>
      <c r="AA624" s="200"/>
      <c r="AB624" s="200"/>
      <c r="AC624" s="200"/>
      <c r="AD624" s="200"/>
      <c r="AE624" s="200"/>
      <c r="AF624" s="200"/>
      <c r="AG624" s="200"/>
      <c r="AH624" s="200"/>
      <c r="AI624" s="200"/>
      <c r="AJ624" s="200"/>
    </row>
    <row r="625" spans="1:36" ht="15.75" hidden="1" customHeight="1" x14ac:dyDescent="0.25">
      <c r="A625" s="200"/>
      <c r="B625" s="200"/>
      <c r="C625" s="201"/>
      <c r="D625" s="200"/>
      <c r="E625" s="201"/>
      <c r="F625" s="200"/>
      <c r="G625" s="201"/>
      <c r="H625" s="200"/>
      <c r="I625" s="201"/>
      <c r="J625" s="200"/>
      <c r="K625" s="201"/>
      <c r="L625" s="200"/>
      <c r="M625" s="201"/>
      <c r="N625" s="200"/>
      <c r="O625" s="201"/>
      <c r="P625" s="200"/>
      <c r="Q625" s="200"/>
      <c r="R625" s="200"/>
      <c r="S625" s="200"/>
      <c r="T625" s="200"/>
      <c r="U625" s="200"/>
      <c r="V625" s="200"/>
      <c r="W625" s="200" t="s">
        <v>1328</v>
      </c>
      <c r="X625" s="200"/>
      <c r="Y625" s="200"/>
      <c r="Z625" s="200"/>
      <c r="AA625" s="200"/>
      <c r="AB625" s="200"/>
      <c r="AC625" s="200"/>
      <c r="AD625" s="200"/>
      <c r="AE625" s="200"/>
      <c r="AF625" s="200"/>
      <c r="AG625" s="200"/>
      <c r="AH625" s="200"/>
      <c r="AI625" s="200"/>
      <c r="AJ625" s="200"/>
    </row>
    <row r="626" spans="1:36" ht="15.75" hidden="1" customHeight="1" x14ac:dyDescent="0.25">
      <c r="A626" s="200"/>
      <c r="B626" s="200"/>
      <c r="C626" s="201"/>
      <c r="D626" s="200"/>
      <c r="E626" s="201"/>
      <c r="F626" s="200"/>
      <c r="G626" s="201"/>
      <c r="H626" s="200"/>
      <c r="I626" s="201"/>
      <c r="J626" s="200"/>
      <c r="K626" s="201"/>
      <c r="L626" s="200"/>
      <c r="M626" s="201"/>
      <c r="N626" s="200"/>
      <c r="O626" s="201"/>
      <c r="P626" s="200"/>
      <c r="Q626" s="200"/>
      <c r="R626" s="200"/>
      <c r="S626" s="200"/>
      <c r="T626" s="200"/>
      <c r="U626" s="200"/>
      <c r="V626" s="200"/>
      <c r="W626" s="200" t="s">
        <v>1329</v>
      </c>
      <c r="X626" s="200"/>
      <c r="Y626" s="200"/>
      <c r="Z626" s="200"/>
      <c r="AA626" s="200"/>
      <c r="AB626" s="200"/>
      <c r="AC626" s="200"/>
      <c r="AD626" s="200"/>
      <c r="AE626" s="200"/>
      <c r="AF626" s="200"/>
      <c r="AG626" s="200"/>
      <c r="AH626" s="200"/>
      <c r="AI626" s="200"/>
      <c r="AJ626" s="200"/>
    </row>
    <row r="627" spans="1:36" ht="15.75" hidden="1" customHeight="1" x14ac:dyDescent="0.25">
      <c r="A627" s="200"/>
      <c r="B627" s="200"/>
      <c r="C627" s="201"/>
      <c r="D627" s="200"/>
      <c r="E627" s="201"/>
      <c r="F627" s="200"/>
      <c r="G627" s="201"/>
      <c r="H627" s="200"/>
      <c r="I627" s="201"/>
      <c r="J627" s="200"/>
      <c r="K627" s="201"/>
      <c r="L627" s="200"/>
      <c r="M627" s="201"/>
      <c r="N627" s="200"/>
      <c r="O627" s="201"/>
      <c r="P627" s="200"/>
      <c r="Q627" s="200"/>
      <c r="R627" s="200"/>
      <c r="S627" s="200"/>
      <c r="T627" s="200"/>
      <c r="U627" s="200"/>
      <c r="V627" s="200"/>
      <c r="W627" s="200" t="s">
        <v>1330</v>
      </c>
      <c r="X627" s="200"/>
      <c r="Y627" s="200"/>
      <c r="Z627" s="200"/>
      <c r="AA627" s="200"/>
      <c r="AB627" s="200"/>
      <c r="AC627" s="200"/>
      <c r="AD627" s="200"/>
      <c r="AE627" s="200"/>
      <c r="AF627" s="200"/>
      <c r="AG627" s="200"/>
      <c r="AH627" s="200"/>
      <c r="AI627" s="200"/>
      <c r="AJ627" s="200"/>
    </row>
    <row r="628" spans="1:36" ht="15.75" hidden="1" customHeight="1" x14ac:dyDescent="0.25">
      <c r="A628" s="200"/>
      <c r="B628" s="200"/>
      <c r="C628" s="201"/>
      <c r="D628" s="200"/>
      <c r="E628" s="201"/>
      <c r="F628" s="200"/>
      <c r="G628" s="201"/>
      <c r="H628" s="200"/>
      <c r="I628" s="201"/>
      <c r="J628" s="200"/>
      <c r="K628" s="201"/>
      <c r="L628" s="200"/>
      <c r="M628" s="201"/>
      <c r="N628" s="200"/>
      <c r="O628" s="201"/>
      <c r="P628" s="200"/>
      <c r="Q628" s="200"/>
      <c r="R628" s="200"/>
      <c r="S628" s="200"/>
      <c r="T628" s="200"/>
      <c r="U628" s="200"/>
      <c r="V628" s="200"/>
      <c r="W628" s="200" t="s">
        <v>1331</v>
      </c>
      <c r="X628" s="200"/>
      <c r="Y628" s="200"/>
      <c r="Z628" s="200"/>
      <c r="AA628" s="200"/>
      <c r="AB628" s="200"/>
      <c r="AC628" s="200"/>
      <c r="AD628" s="200"/>
      <c r="AE628" s="200"/>
      <c r="AF628" s="200"/>
      <c r="AG628" s="200"/>
      <c r="AH628" s="200"/>
      <c r="AI628" s="200"/>
      <c r="AJ628" s="200"/>
    </row>
    <row r="629" spans="1:36" ht="15.75" hidden="1" customHeight="1" x14ac:dyDescent="0.25">
      <c r="A629" s="200"/>
      <c r="B629" s="200"/>
      <c r="C629" s="201"/>
      <c r="D629" s="200"/>
      <c r="E629" s="201"/>
      <c r="F629" s="200"/>
      <c r="G629" s="201"/>
      <c r="H629" s="200"/>
      <c r="I629" s="201"/>
      <c r="J629" s="200"/>
      <c r="K629" s="201"/>
      <c r="L629" s="200"/>
      <c r="M629" s="201"/>
      <c r="N629" s="200"/>
      <c r="O629" s="201"/>
      <c r="P629" s="200"/>
      <c r="Q629" s="200"/>
      <c r="R629" s="200"/>
      <c r="S629" s="200"/>
      <c r="T629" s="200"/>
      <c r="U629" s="200"/>
      <c r="V629" s="200"/>
      <c r="W629" s="200" t="s">
        <v>1332</v>
      </c>
      <c r="X629" s="200"/>
      <c r="Y629" s="200"/>
      <c r="Z629" s="200"/>
      <c r="AA629" s="200"/>
      <c r="AB629" s="200"/>
      <c r="AC629" s="200"/>
      <c r="AD629" s="200"/>
      <c r="AE629" s="200"/>
      <c r="AF629" s="200"/>
      <c r="AG629" s="200"/>
      <c r="AH629" s="200"/>
      <c r="AI629" s="200"/>
      <c r="AJ629" s="200"/>
    </row>
    <row r="630" spans="1:36" ht="15.75" hidden="1" customHeight="1" x14ac:dyDescent="0.25">
      <c r="A630" s="200"/>
      <c r="B630" s="200"/>
      <c r="C630" s="201"/>
      <c r="D630" s="200"/>
      <c r="E630" s="201"/>
      <c r="F630" s="200"/>
      <c r="G630" s="201"/>
      <c r="H630" s="200"/>
      <c r="I630" s="201"/>
      <c r="J630" s="200"/>
      <c r="K630" s="201"/>
      <c r="L630" s="200"/>
      <c r="M630" s="201"/>
      <c r="N630" s="200"/>
      <c r="O630" s="201"/>
      <c r="P630" s="200"/>
      <c r="Q630" s="200"/>
      <c r="R630" s="200"/>
      <c r="S630" s="200"/>
      <c r="T630" s="200"/>
      <c r="U630" s="200"/>
      <c r="V630" s="200"/>
      <c r="W630" s="200" t="s">
        <v>1333</v>
      </c>
      <c r="X630" s="200"/>
      <c r="Y630" s="200"/>
      <c r="Z630" s="200"/>
      <c r="AA630" s="200"/>
      <c r="AB630" s="200"/>
      <c r="AC630" s="200"/>
      <c r="AD630" s="200"/>
      <c r="AE630" s="200"/>
      <c r="AF630" s="200"/>
      <c r="AG630" s="200"/>
      <c r="AH630" s="200"/>
      <c r="AI630" s="200"/>
      <c r="AJ630" s="200"/>
    </row>
    <row r="631" spans="1:36" ht="15.75" hidden="1" customHeight="1" x14ac:dyDescent="0.25">
      <c r="A631" s="200"/>
      <c r="B631" s="200"/>
      <c r="C631" s="201"/>
      <c r="D631" s="200"/>
      <c r="E631" s="201"/>
      <c r="F631" s="200"/>
      <c r="G631" s="201"/>
      <c r="H631" s="200"/>
      <c r="I631" s="201"/>
      <c r="J631" s="200"/>
      <c r="K631" s="201"/>
      <c r="L631" s="200"/>
      <c r="M631" s="201"/>
      <c r="N631" s="200"/>
      <c r="O631" s="201"/>
      <c r="P631" s="200"/>
      <c r="Q631" s="200"/>
      <c r="R631" s="200"/>
      <c r="S631" s="200"/>
      <c r="T631" s="200"/>
      <c r="U631" s="200"/>
      <c r="V631" s="200"/>
      <c r="W631" s="200" t="s">
        <v>1334</v>
      </c>
      <c r="X631" s="200"/>
      <c r="Y631" s="200"/>
      <c r="Z631" s="200"/>
      <c r="AA631" s="200"/>
      <c r="AB631" s="200"/>
      <c r="AC631" s="200"/>
      <c r="AD631" s="200"/>
      <c r="AE631" s="200"/>
      <c r="AF631" s="200"/>
      <c r="AG631" s="200"/>
      <c r="AH631" s="200"/>
      <c r="AI631" s="200"/>
      <c r="AJ631" s="200"/>
    </row>
    <row r="632" spans="1:36" ht="15.75" hidden="1" customHeight="1" x14ac:dyDescent="0.25">
      <c r="A632" s="200"/>
      <c r="B632" s="200"/>
      <c r="C632" s="201"/>
      <c r="D632" s="200"/>
      <c r="E632" s="201"/>
      <c r="F632" s="200"/>
      <c r="G632" s="201"/>
      <c r="H632" s="200"/>
      <c r="I632" s="201"/>
      <c r="J632" s="200"/>
      <c r="K632" s="201"/>
      <c r="L632" s="200"/>
      <c r="M632" s="201"/>
      <c r="N632" s="200"/>
      <c r="O632" s="201"/>
      <c r="P632" s="200"/>
      <c r="Q632" s="200"/>
      <c r="R632" s="200"/>
      <c r="S632" s="200"/>
      <c r="T632" s="200"/>
      <c r="U632" s="200"/>
      <c r="V632" s="200"/>
      <c r="W632" s="200" t="s">
        <v>1335</v>
      </c>
      <c r="X632" s="200"/>
      <c r="Y632" s="200"/>
      <c r="Z632" s="200"/>
      <c r="AA632" s="200"/>
      <c r="AB632" s="200"/>
      <c r="AC632" s="200"/>
      <c r="AD632" s="200"/>
      <c r="AE632" s="200"/>
      <c r="AF632" s="200"/>
      <c r="AG632" s="200"/>
      <c r="AH632" s="200"/>
      <c r="AI632" s="200"/>
      <c r="AJ632" s="200"/>
    </row>
    <row r="633" spans="1:36" ht="15.75" hidden="1" customHeight="1" x14ac:dyDescent="0.25">
      <c r="A633" s="200"/>
      <c r="B633" s="200"/>
      <c r="C633" s="201"/>
      <c r="D633" s="200"/>
      <c r="E633" s="201"/>
      <c r="F633" s="200"/>
      <c r="G633" s="201"/>
      <c r="H633" s="200"/>
      <c r="I633" s="201"/>
      <c r="J633" s="200"/>
      <c r="K633" s="201"/>
      <c r="L633" s="200"/>
      <c r="M633" s="201"/>
      <c r="N633" s="200"/>
      <c r="O633" s="201"/>
      <c r="P633" s="200"/>
      <c r="Q633" s="200"/>
      <c r="R633" s="200"/>
      <c r="S633" s="200"/>
      <c r="T633" s="200"/>
      <c r="U633" s="200"/>
      <c r="V633" s="200"/>
      <c r="W633" s="200" t="s">
        <v>1336</v>
      </c>
      <c r="X633" s="200"/>
      <c r="Y633" s="200"/>
      <c r="Z633" s="200"/>
      <c r="AA633" s="200"/>
      <c r="AB633" s="200"/>
      <c r="AC633" s="200"/>
      <c r="AD633" s="200"/>
      <c r="AE633" s="200"/>
      <c r="AF633" s="200"/>
      <c r="AG633" s="200"/>
      <c r="AH633" s="200"/>
      <c r="AI633" s="200"/>
      <c r="AJ633" s="200"/>
    </row>
    <row r="634" spans="1:36" ht="15.75" hidden="1" customHeight="1" x14ac:dyDescent="0.25">
      <c r="A634" s="200"/>
      <c r="B634" s="200"/>
      <c r="C634" s="201"/>
      <c r="D634" s="200"/>
      <c r="E634" s="201"/>
      <c r="F634" s="200"/>
      <c r="G634" s="201"/>
      <c r="H634" s="200"/>
      <c r="I634" s="201"/>
      <c r="J634" s="200"/>
      <c r="K634" s="201"/>
      <c r="L634" s="200"/>
      <c r="M634" s="201"/>
      <c r="N634" s="200"/>
      <c r="O634" s="201"/>
      <c r="P634" s="200"/>
      <c r="Q634" s="200"/>
      <c r="R634" s="200"/>
      <c r="S634" s="200"/>
      <c r="T634" s="200"/>
      <c r="U634" s="200"/>
      <c r="V634" s="200"/>
      <c r="W634" s="200" t="s">
        <v>1337</v>
      </c>
      <c r="X634" s="200"/>
      <c r="Y634" s="200"/>
      <c r="Z634" s="200"/>
      <c r="AA634" s="200"/>
      <c r="AB634" s="200"/>
      <c r="AC634" s="200"/>
      <c r="AD634" s="200"/>
      <c r="AE634" s="200"/>
      <c r="AF634" s="200"/>
      <c r="AG634" s="200"/>
      <c r="AH634" s="200"/>
      <c r="AI634" s="200"/>
      <c r="AJ634" s="200"/>
    </row>
    <row r="635" spans="1:36" ht="15.75" hidden="1" customHeight="1" x14ac:dyDescent="0.25">
      <c r="A635" s="200"/>
      <c r="B635" s="200"/>
      <c r="C635" s="201"/>
      <c r="D635" s="200"/>
      <c r="E635" s="201"/>
      <c r="F635" s="200"/>
      <c r="G635" s="201"/>
      <c r="H635" s="200"/>
      <c r="I635" s="201"/>
      <c r="J635" s="200"/>
      <c r="K635" s="201"/>
      <c r="L635" s="200"/>
      <c r="M635" s="201"/>
      <c r="N635" s="200"/>
      <c r="O635" s="201"/>
      <c r="P635" s="200"/>
      <c r="Q635" s="200"/>
      <c r="R635" s="200"/>
      <c r="S635" s="200"/>
      <c r="T635" s="200"/>
      <c r="U635" s="200"/>
      <c r="V635" s="200"/>
      <c r="W635" s="200" t="s">
        <v>1338</v>
      </c>
      <c r="X635" s="200"/>
      <c r="Y635" s="200"/>
      <c r="Z635" s="200"/>
      <c r="AA635" s="200"/>
      <c r="AB635" s="200"/>
      <c r="AC635" s="200"/>
      <c r="AD635" s="200"/>
      <c r="AE635" s="200"/>
      <c r="AF635" s="200"/>
      <c r="AG635" s="200"/>
      <c r="AH635" s="200"/>
      <c r="AI635" s="200"/>
      <c r="AJ635" s="200"/>
    </row>
    <row r="636" spans="1:36" ht="15.75" hidden="1" customHeight="1" x14ac:dyDescent="0.25">
      <c r="A636" s="200"/>
      <c r="B636" s="200"/>
      <c r="C636" s="201"/>
      <c r="D636" s="200"/>
      <c r="E636" s="201"/>
      <c r="F636" s="200"/>
      <c r="G636" s="201"/>
      <c r="H636" s="200"/>
      <c r="I636" s="201"/>
      <c r="J636" s="200"/>
      <c r="K636" s="201"/>
      <c r="L636" s="200"/>
      <c r="M636" s="201"/>
      <c r="N636" s="200"/>
      <c r="O636" s="201"/>
      <c r="P636" s="200"/>
      <c r="Q636" s="200"/>
      <c r="R636" s="200"/>
      <c r="S636" s="200"/>
      <c r="T636" s="200"/>
      <c r="U636" s="200"/>
      <c r="V636" s="200"/>
      <c r="W636" s="200" t="s">
        <v>1338</v>
      </c>
      <c r="X636" s="200"/>
      <c r="Y636" s="200"/>
      <c r="Z636" s="200"/>
      <c r="AA636" s="200"/>
      <c r="AB636" s="200"/>
      <c r="AC636" s="200"/>
      <c r="AD636" s="200"/>
      <c r="AE636" s="200"/>
      <c r="AF636" s="200"/>
      <c r="AG636" s="200"/>
      <c r="AH636" s="200"/>
      <c r="AI636" s="200"/>
      <c r="AJ636" s="200"/>
    </row>
    <row r="637" spans="1:36" ht="15.75" hidden="1" customHeight="1" x14ac:dyDescent="0.25">
      <c r="A637" s="200"/>
      <c r="B637" s="200"/>
      <c r="C637" s="201"/>
      <c r="D637" s="200"/>
      <c r="E637" s="201"/>
      <c r="F637" s="200"/>
      <c r="G637" s="201"/>
      <c r="H637" s="200"/>
      <c r="I637" s="201"/>
      <c r="J637" s="200"/>
      <c r="K637" s="201"/>
      <c r="L637" s="200"/>
      <c r="M637" s="201"/>
      <c r="N637" s="200"/>
      <c r="O637" s="201"/>
      <c r="P637" s="200"/>
      <c r="Q637" s="200"/>
      <c r="R637" s="200"/>
      <c r="S637" s="200"/>
      <c r="T637" s="200"/>
      <c r="U637" s="200"/>
      <c r="V637" s="200"/>
      <c r="W637" s="200" t="s">
        <v>1339</v>
      </c>
      <c r="X637" s="200"/>
      <c r="Y637" s="200"/>
      <c r="Z637" s="200"/>
      <c r="AA637" s="200"/>
      <c r="AB637" s="200"/>
      <c r="AC637" s="200"/>
      <c r="AD637" s="200"/>
      <c r="AE637" s="200"/>
      <c r="AF637" s="200"/>
      <c r="AG637" s="200"/>
      <c r="AH637" s="200"/>
      <c r="AI637" s="200"/>
      <c r="AJ637" s="200"/>
    </row>
    <row r="638" spans="1:36" ht="15.75" hidden="1" customHeight="1" x14ac:dyDescent="0.25">
      <c r="A638" s="200"/>
      <c r="B638" s="200"/>
      <c r="C638" s="201"/>
      <c r="D638" s="200"/>
      <c r="E638" s="201"/>
      <c r="F638" s="200"/>
      <c r="G638" s="201"/>
      <c r="H638" s="200"/>
      <c r="I638" s="201"/>
      <c r="J638" s="200"/>
      <c r="K638" s="201"/>
      <c r="L638" s="200"/>
      <c r="M638" s="201"/>
      <c r="N638" s="200"/>
      <c r="O638" s="201"/>
      <c r="P638" s="200"/>
      <c r="Q638" s="200"/>
      <c r="R638" s="200"/>
      <c r="S638" s="200"/>
      <c r="T638" s="200"/>
      <c r="U638" s="200"/>
      <c r="V638" s="200"/>
      <c r="W638" s="200" t="s">
        <v>1340</v>
      </c>
      <c r="X638" s="200"/>
      <c r="Y638" s="200"/>
      <c r="Z638" s="200"/>
      <c r="AA638" s="200"/>
      <c r="AB638" s="200"/>
      <c r="AC638" s="200"/>
      <c r="AD638" s="200"/>
      <c r="AE638" s="200"/>
      <c r="AF638" s="200"/>
      <c r="AG638" s="200"/>
      <c r="AH638" s="200"/>
      <c r="AI638" s="200"/>
      <c r="AJ638" s="200"/>
    </row>
    <row r="639" spans="1:36" ht="15.75" hidden="1" customHeight="1" x14ac:dyDescent="0.25">
      <c r="A639" s="200"/>
      <c r="B639" s="200"/>
      <c r="C639" s="201"/>
      <c r="D639" s="200"/>
      <c r="E639" s="201"/>
      <c r="F639" s="200"/>
      <c r="G639" s="201"/>
      <c r="H639" s="200"/>
      <c r="I639" s="201"/>
      <c r="J639" s="200"/>
      <c r="K639" s="201"/>
      <c r="L639" s="200"/>
      <c r="M639" s="201"/>
      <c r="N639" s="200"/>
      <c r="O639" s="201"/>
      <c r="P639" s="200"/>
      <c r="Q639" s="200"/>
      <c r="R639" s="200"/>
      <c r="S639" s="200"/>
      <c r="T639" s="200"/>
      <c r="U639" s="200"/>
      <c r="V639" s="200"/>
      <c r="W639" s="200" t="s">
        <v>1341</v>
      </c>
      <c r="X639" s="200"/>
      <c r="Y639" s="200"/>
      <c r="Z639" s="200"/>
      <c r="AA639" s="200"/>
      <c r="AB639" s="200"/>
      <c r="AC639" s="200"/>
      <c r="AD639" s="200"/>
      <c r="AE639" s="200"/>
      <c r="AF639" s="200"/>
      <c r="AG639" s="200"/>
      <c r="AH639" s="200"/>
      <c r="AI639" s="200"/>
      <c r="AJ639" s="200"/>
    </row>
    <row r="640" spans="1:36" ht="15.75" hidden="1" customHeight="1" x14ac:dyDescent="0.25">
      <c r="A640" s="200"/>
      <c r="B640" s="200"/>
      <c r="C640" s="201"/>
      <c r="D640" s="200"/>
      <c r="E640" s="201"/>
      <c r="F640" s="200"/>
      <c r="G640" s="201"/>
      <c r="H640" s="200"/>
      <c r="I640" s="201"/>
      <c r="J640" s="200"/>
      <c r="K640" s="201"/>
      <c r="L640" s="200"/>
      <c r="M640" s="201"/>
      <c r="N640" s="200"/>
      <c r="O640" s="201"/>
      <c r="P640" s="200"/>
      <c r="Q640" s="200"/>
      <c r="R640" s="200"/>
      <c r="S640" s="200"/>
      <c r="T640" s="200"/>
      <c r="U640" s="200"/>
      <c r="V640" s="200"/>
      <c r="W640" s="200" t="s">
        <v>1342</v>
      </c>
      <c r="X640" s="200"/>
      <c r="Y640" s="200"/>
      <c r="Z640" s="200"/>
      <c r="AA640" s="200"/>
      <c r="AB640" s="200"/>
      <c r="AC640" s="200"/>
      <c r="AD640" s="200"/>
      <c r="AE640" s="200"/>
      <c r="AF640" s="200"/>
      <c r="AG640" s="200"/>
      <c r="AH640" s="200"/>
      <c r="AI640" s="200"/>
      <c r="AJ640" s="200"/>
    </row>
    <row r="641" spans="1:36" ht="15.75" hidden="1" customHeight="1" x14ac:dyDescent="0.25">
      <c r="A641" s="200"/>
      <c r="B641" s="200"/>
      <c r="C641" s="201"/>
      <c r="D641" s="200"/>
      <c r="E641" s="201"/>
      <c r="F641" s="200"/>
      <c r="G641" s="201"/>
      <c r="H641" s="200"/>
      <c r="I641" s="201"/>
      <c r="J641" s="200"/>
      <c r="K641" s="201"/>
      <c r="L641" s="200"/>
      <c r="M641" s="201"/>
      <c r="N641" s="200"/>
      <c r="O641" s="201"/>
      <c r="P641" s="200"/>
      <c r="Q641" s="200"/>
      <c r="R641" s="200"/>
      <c r="S641" s="200"/>
      <c r="T641" s="200"/>
      <c r="U641" s="200"/>
      <c r="V641" s="200"/>
      <c r="W641" s="200" t="s">
        <v>1343</v>
      </c>
      <c r="X641" s="200"/>
      <c r="Y641" s="200"/>
      <c r="Z641" s="200"/>
      <c r="AA641" s="200"/>
      <c r="AB641" s="200"/>
      <c r="AC641" s="200"/>
      <c r="AD641" s="200"/>
      <c r="AE641" s="200"/>
      <c r="AF641" s="200"/>
      <c r="AG641" s="200"/>
      <c r="AH641" s="200"/>
      <c r="AI641" s="200"/>
      <c r="AJ641" s="200"/>
    </row>
    <row r="642" spans="1:36" ht="15.75" hidden="1" customHeight="1" x14ac:dyDescent="0.25">
      <c r="A642" s="200"/>
      <c r="B642" s="200"/>
      <c r="C642" s="201"/>
      <c r="D642" s="200"/>
      <c r="E642" s="201"/>
      <c r="F642" s="200"/>
      <c r="G642" s="201"/>
      <c r="H642" s="200"/>
      <c r="I642" s="201"/>
      <c r="J642" s="200"/>
      <c r="K642" s="201"/>
      <c r="L642" s="200"/>
      <c r="M642" s="201"/>
      <c r="N642" s="200"/>
      <c r="O642" s="201"/>
      <c r="P642" s="200"/>
      <c r="Q642" s="200"/>
      <c r="R642" s="200"/>
      <c r="S642" s="200"/>
      <c r="T642" s="200"/>
      <c r="U642" s="200"/>
      <c r="V642" s="200"/>
      <c r="W642" s="200" t="s">
        <v>1344</v>
      </c>
      <c r="X642" s="200"/>
      <c r="Y642" s="200"/>
      <c r="Z642" s="200"/>
      <c r="AA642" s="200"/>
      <c r="AB642" s="200"/>
      <c r="AC642" s="200"/>
      <c r="AD642" s="200"/>
      <c r="AE642" s="200"/>
      <c r="AF642" s="200"/>
      <c r="AG642" s="200"/>
      <c r="AH642" s="200"/>
      <c r="AI642" s="200"/>
      <c r="AJ642" s="200"/>
    </row>
    <row r="643" spans="1:36" ht="15.75" hidden="1" customHeight="1" x14ac:dyDescent="0.25">
      <c r="A643" s="200"/>
      <c r="B643" s="200"/>
      <c r="C643" s="201"/>
      <c r="D643" s="200"/>
      <c r="E643" s="201"/>
      <c r="F643" s="200"/>
      <c r="G643" s="201"/>
      <c r="H643" s="200"/>
      <c r="I643" s="201"/>
      <c r="J643" s="200"/>
      <c r="K643" s="201"/>
      <c r="L643" s="200"/>
      <c r="M643" s="201"/>
      <c r="N643" s="200"/>
      <c r="O643" s="201"/>
      <c r="P643" s="200"/>
      <c r="Q643" s="200"/>
      <c r="R643" s="200"/>
      <c r="S643" s="200"/>
      <c r="T643" s="200"/>
      <c r="U643" s="200"/>
      <c r="V643" s="200"/>
      <c r="W643" s="200" t="s">
        <v>1345</v>
      </c>
      <c r="X643" s="200"/>
      <c r="Y643" s="200"/>
      <c r="Z643" s="200"/>
      <c r="AA643" s="200"/>
      <c r="AB643" s="200"/>
      <c r="AC643" s="200"/>
      <c r="AD643" s="200"/>
      <c r="AE643" s="200"/>
      <c r="AF643" s="200"/>
      <c r="AG643" s="200"/>
      <c r="AH643" s="200"/>
      <c r="AI643" s="200"/>
      <c r="AJ643" s="200"/>
    </row>
    <row r="644" spans="1:36" ht="15.75" hidden="1" customHeight="1" x14ac:dyDescent="0.25">
      <c r="A644" s="200"/>
      <c r="B644" s="200"/>
      <c r="C644" s="201"/>
      <c r="D644" s="200"/>
      <c r="E644" s="201"/>
      <c r="F644" s="200"/>
      <c r="G644" s="201"/>
      <c r="H644" s="200"/>
      <c r="I644" s="201"/>
      <c r="J644" s="200"/>
      <c r="K644" s="201"/>
      <c r="L644" s="200"/>
      <c r="M644" s="201"/>
      <c r="N644" s="200"/>
      <c r="O644" s="201"/>
      <c r="P644" s="200"/>
      <c r="Q644" s="200"/>
      <c r="R644" s="200"/>
      <c r="S644" s="200"/>
      <c r="T644" s="200"/>
      <c r="U644" s="200"/>
      <c r="V644" s="200"/>
      <c r="W644" s="200" t="s">
        <v>1346</v>
      </c>
      <c r="X644" s="200"/>
      <c r="Y644" s="200"/>
      <c r="Z644" s="200"/>
      <c r="AA644" s="200"/>
      <c r="AB644" s="200"/>
      <c r="AC644" s="200"/>
      <c r="AD644" s="200"/>
      <c r="AE644" s="200"/>
      <c r="AF644" s="200"/>
      <c r="AG644" s="200"/>
      <c r="AH644" s="200"/>
      <c r="AI644" s="200"/>
      <c r="AJ644" s="200"/>
    </row>
    <row r="645" spans="1:36" ht="15.75" hidden="1" customHeight="1" x14ac:dyDescent="0.25">
      <c r="A645" s="200"/>
      <c r="B645" s="200"/>
      <c r="C645" s="201"/>
      <c r="D645" s="200"/>
      <c r="E645" s="201"/>
      <c r="F645" s="200"/>
      <c r="G645" s="201"/>
      <c r="H645" s="200"/>
      <c r="I645" s="201"/>
      <c r="J645" s="200"/>
      <c r="K645" s="201"/>
      <c r="L645" s="200"/>
      <c r="M645" s="201"/>
      <c r="N645" s="200"/>
      <c r="O645" s="201"/>
      <c r="P645" s="200"/>
      <c r="Q645" s="200"/>
      <c r="R645" s="200"/>
      <c r="S645" s="200"/>
      <c r="T645" s="200"/>
      <c r="U645" s="200"/>
      <c r="V645" s="200"/>
      <c r="W645" s="200" t="s">
        <v>1347</v>
      </c>
      <c r="X645" s="200"/>
      <c r="Y645" s="200"/>
      <c r="Z645" s="200"/>
      <c r="AA645" s="200"/>
      <c r="AB645" s="200"/>
      <c r="AC645" s="200"/>
      <c r="AD645" s="200"/>
      <c r="AE645" s="200"/>
      <c r="AF645" s="200"/>
      <c r="AG645" s="200"/>
      <c r="AH645" s="200"/>
      <c r="AI645" s="200"/>
      <c r="AJ645" s="200"/>
    </row>
    <row r="646" spans="1:36" ht="15.75" hidden="1" customHeight="1" x14ac:dyDescent="0.25">
      <c r="A646" s="200"/>
      <c r="B646" s="200"/>
      <c r="C646" s="201"/>
      <c r="D646" s="200"/>
      <c r="E646" s="201"/>
      <c r="F646" s="200"/>
      <c r="G646" s="201"/>
      <c r="H646" s="200"/>
      <c r="I646" s="201"/>
      <c r="J646" s="200"/>
      <c r="K646" s="201"/>
      <c r="L646" s="200"/>
      <c r="M646" s="201"/>
      <c r="N646" s="200"/>
      <c r="O646" s="201"/>
      <c r="P646" s="200"/>
      <c r="Q646" s="200"/>
      <c r="R646" s="200"/>
      <c r="S646" s="200"/>
      <c r="T646" s="200"/>
      <c r="U646" s="200"/>
      <c r="V646" s="200"/>
      <c r="W646" s="200" t="s">
        <v>1347</v>
      </c>
      <c r="X646" s="200"/>
      <c r="Y646" s="200"/>
      <c r="Z646" s="200"/>
      <c r="AA646" s="200"/>
      <c r="AB646" s="200"/>
      <c r="AC646" s="200"/>
      <c r="AD646" s="200"/>
      <c r="AE646" s="200"/>
      <c r="AF646" s="200"/>
      <c r="AG646" s="200"/>
      <c r="AH646" s="200"/>
      <c r="AI646" s="200"/>
      <c r="AJ646" s="200"/>
    </row>
    <row r="647" spans="1:36" ht="15.75" hidden="1" customHeight="1" x14ac:dyDescent="0.25">
      <c r="A647" s="200"/>
      <c r="B647" s="200"/>
      <c r="C647" s="201"/>
      <c r="D647" s="200"/>
      <c r="E647" s="201"/>
      <c r="F647" s="200"/>
      <c r="G647" s="201"/>
      <c r="H647" s="200"/>
      <c r="I647" s="201"/>
      <c r="J647" s="200"/>
      <c r="K647" s="201"/>
      <c r="L647" s="200"/>
      <c r="M647" s="201"/>
      <c r="N647" s="200"/>
      <c r="O647" s="201"/>
      <c r="P647" s="200"/>
      <c r="Q647" s="200"/>
      <c r="R647" s="200"/>
      <c r="S647" s="200"/>
      <c r="T647" s="200"/>
      <c r="U647" s="200"/>
      <c r="V647" s="200"/>
      <c r="W647" s="200" t="s">
        <v>1348</v>
      </c>
      <c r="X647" s="200"/>
      <c r="Y647" s="200"/>
      <c r="Z647" s="200"/>
      <c r="AA647" s="200"/>
      <c r="AB647" s="200"/>
      <c r="AC647" s="200"/>
      <c r="AD647" s="200"/>
      <c r="AE647" s="200"/>
      <c r="AF647" s="200"/>
      <c r="AG647" s="200"/>
      <c r="AH647" s="200"/>
      <c r="AI647" s="200"/>
      <c r="AJ647" s="200"/>
    </row>
    <row r="648" spans="1:36" ht="15.75" hidden="1" customHeight="1" x14ac:dyDescent="0.25">
      <c r="A648" s="200"/>
      <c r="B648" s="200"/>
      <c r="C648" s="201"/>
      <c r="D648" s="200"/>
      <c r="E648" s="201"/>
      <c r="F648" s="200"/>
      <c r="G648" s="201"/>
      <c r="H648" s="200"/>
      <c r="I648" s="201"/>
      <c r="J648" s="200"/>
      <c r="K648" s="201"/>
      <c r="L648" s="200"/>
      <c r="M648" s="201"/>
      <c r="N648" s="200"/>
      <c r="O648" s="201"/>
      <c r="P648" s="200"/>
      <c r="Q648" s="200"/>
      <c r="R648" s="200"/>
      <c r="S648" s="200"/>
      <c r="T648" s="200"/>
      <c r="U648" s="200"/>
      <c r="V648" s="200"/>
      <c r="W648" s="200" t="s">
        <v>1349</v>
      </c>
      <c r="X648" s="200"/>
      <c r="Y648" s="200"/>
      <c r="Z648" s="200"/>
      <c r="AA648" s="200"/>
      <c r="AB648" s="200"/>
      <c r="AC648" s="200"/>
      <c r="AD648" s="200"/>
      <c r="AE648" s="200"/>
      <c r="AF648" s="200"/>
      <c r="AG648" s="200"/>
      <c r="AH648" s="200"/>
      <c r="AI648" s="200"/>
      <c r="AJ648" s="200"/>
    </row>
    <row r="649" spans="1:36" ht="15.75" hidden="1" customHeight="1" x14ac:dyDescent="0.25">
      <c r="A649" s="200"/>
      <c r="B649" s="200"/>
      <c r="C649" s="201"/>
      <c r="D649" s="200"/>
      <c r="E649" s="201"/>
      <c r="F649" s="200"/>
      <c r="G649" s="201"/>
      <c r="H649" s="200"/>
      <c r="I649" s="201"/>
      <c r="J649" s="200"/>
      <c r="K649" s="201"/>
      <c r="L649" s="200"/>
      <c r="M649" s="201"/>
      <c r="N649" s="200"/>
      <c r="O649" s="201"/>
      <c r="P649" s="200"/>
      <c r="Q649" s="200"/>
      <c r="R649" s="200"/>
      <c r="S649" s="200"/>
      <c r="T649" s="200"/>
      <c r="U649" s="200"/>
      <c r="V649" s="200"/>
      <c r="W649" s="200" t="s">
        <v>1350</v>
      </c>
      <c r="X649" s="200"/>
      <c r="Y649" s="200"/>
      <c r="Z649" s="200"/>
      <c r="AA649" s="200"/>
      <c r="AB649" s="200"/>
      <c r="AC649" s="200"/>
      <c r="AD649" s="200"/>
      <c r="AE649" s="200"/>
      <c r="AF649" s="200"/>
      <c r="AG649" s="200"/>
      <c r="AH649" s="200"/>
      <c r="AI649" s="200"/>
      <c r="AJ649" s="200"/>
    </row>
    <row r="650" spans="1:36" ht="15.75" hidden="1" customHeight="1" x14ac:dyDescent="0.25">
      <c r="A650" s="200"/>
      <c r="B650" s="200"/>
      <c r="C650" s="201"/>
      <c r="D650" s="200"/>
      <c r="E650" s="201"/>
      <c r="F650" s="200"/>
      <c r="G650" s="201"/>
      <c r="H650" s="200"/>
      <c r="I650" s="201"/>
      <c r="J650" s="200"/>
      <c r="K650" s="201"/>
      <c r="L650" s="200"/>
      <c r="M650" s="201"/>
      <c r="N650" s="200"/>
      <c r="O650" s="201"/>
      <c r="P650" s="200"/>
      <c r="Q650" s="200"/>
      <c r="R650" s="200"/>
      <c r="S650" s="200"/>
      <c r="T650" s="200"/>
      <c r="U650" s="200"/>
      <c r="V650" s="200"/>
      <c r="W650" s="200" t="s">
        <v>1351</v>
      </c>
      <c r="X650" s="200"/>
      <c r="Y650" s="200"/>
      <c r="Z650" s="200"/>
      <c r="AA650" s="200"/>
      <c r="AB650" s="200"/>
      <c r="AC650" s="200"/>
      <c r="AD650" s="200"/>
      <c r="AE650" s="200"/>
      <c r="AF650" s="200"/>
      <c r="AG650" s="200"/>
      <c r="AH650" s="200"/>
      <c r="AI650" s="200"/>
      <c r="AJ650" s="200"/>
    </row>
    <row r="651" spans="1:36" ht="15.75" hidden="1" customHeight="1" x14ac:dyDescent="0.25">
      <c r="A651" s="200"/>
      <c r="B651" s="200"/>
      <c r="C651" s="201"/>
      <c r="D651" s="200"/>
      <c r="E651" s="201"/>
      <c r="F651" s="200"/>
      <c r="G651" s="201"/>
      <c r="H651" s="200"/>
      <c r="I651" s="201"/>
      <c r="J651" s="200"/>
      <c r="K651" s="201"/>
      <c r="L651" s="200"/>
      <c r="M651" s="201"/>
      <c r="N651" s="200"/>
      <c r="O651" s="201"/>
      <c r="P651" s="200"/>
      <c r="Q651" s="200"/>
      <c r="R651" s="200"/>
      <c r="S651" s="200"/>
      <c r="T651" s="200"/>
      <c r="U651" s="200"/>
      <c r="V651" s="200"/>
      <c r="W651" s="200" t="s">
        <v>1352</v>
      </c>
      <c r="X651" s="200"/>
      <c r="Y651" s="200"/>
      <c r="Z651" s="200"/>
      <c r="AA651" s="200"/>
      <c r="AB651" s="200"/>
      <c r="AC651" s="200"/>
      <c r="AD651" s="200"/>
      <c r="AE651" s="200"/>
      <c r="AF651" s="200"/>
      <c r="AG651" s="200"/>
      <c r="AH651" s="200"/>
      <c r="AI651" s="200"/>
      <c r="AJ651" s="200"/>
    </row>
    <row r="652" spans="1:36" ht="15.75" hidden="1" customHeight="1" x14ac:dyDescent="0.25">
      <c r="A652" s="200"/>
      <c r="B652" s="200"/>
      <c r="C652" s="201"/>
      <c r="D652" s="200"/>
      <c r="E652" s="201"/>
      <c r="F652" s="200"/>
      <c r="G652" s="201"/>
      <c r="H652" s="200"/>
      <c r="I652" s="201"/>
      <c r="J652" s="200"/>
      <c r="K652" s="201"/>
      <c r="L652" s="200"/>
      <c r="M652" s="201"/>
      <c r="N652" s="200"/>
      <c r="O652" s="201"/>
      <c r="P652" s="200"/>
      <c r="Q652" s="200"/>
      <c r="R652" s="200"/>
      <c r="S652" s="200"/>
      <c r="T652" s="200"/>
      <c r="U652" s="200"/>
      <c r="V652" s="200"/>
      <c r="W652" s="200" t="s">
        <v>1353</v>
      </c>
      <c r="X652" s="200"/>
      <c r="Y652" s="200"/>
      <c r="Z652" s="200"/>
      <c r="AA652" s="200"/>
      <c r="AB652" s="200"/>
      <c r="AC652" s="200"/>
      <c r="AD652" s="200"/>
      <c r="AE652" s="200"/>
      <c r="AF652" s="200"/>
      <c r="AG652" s="200"/>
      <c r="AH652" s="200"/>
      <c r="AI652" s="200"/>
      <c r="AJ652" s="200"/>
    </row>
    <row r="653" spans="1:36" ht="15.75" hidden="1" customHeight="1" x14ac:dyDescent="0.25">
      <c r="A653" s="200"/>
      <c r="B653" s="200"/>
      <c r="C653" s="201"/>
      <c r="D653" s="200"/>
      <c r="E653" s="201"/>
      <c r="F653" s="200"/>
      <c r="G653" s="201"/>
      <c r="H653" s="200"/>
      <c r="I653" s="201"/>
      <c r="J653" s="200"/>
      <c r="K653" s="201"/>
      <c r="L653" s="200"/>
      <c r="M653" s="201"/>
      <c r="N653" s="200"/>
      <c r="O653" s="201"/>
      <c r="P653" s="200"/>
      <c r="Q653" s="200"/>
      <c r="R653" s="200"/>
      <c r="S653" s="200"/>
      <c r="T653" s="200"/>
      <c r="U653" s="200"/>
      <c r="V653" s="200"/>
      <c r="W653" s="200" t="s">
        <v>1354</v>
      </c>
      <c r="X653" s="200"/>
      <c r="Y653" s="200"/>
      <c r="Z653" s="200"/>
      <c r="AA653" s="200"/>
      <c r="AB653" s="200"/>
      <c r="AC653" s="200"/>
      <c r="AD653" s="200"/>
      <c r="AE653" s="200"/>
      <c r="AF653" s="200"/>
      <c r="AG653" s="200"/>
      <c r="AH653" s="200"/>
      <c r="AI653" s="200"/>
      <c r="AJ653" s="200"/>
    </row>
    <row r="654" spans="1:36" ht="15.75" hidden="1" customHeight="1" x14ac:dyDescent="0.25">
      <c r="A654" s="200"/>
      <c r="B654" s="200"/>
      <c r="C654" s="201"/>
      <c r="D654" s="200"/>
      <c r="E654" s="201"/>
      <c r="F654" s="200"/>
      <c r="G654" s="201"/>
      <c r="H654" s="200"/>
      <c r="I654" s="201"/>
      <c r="J654" s="200"/>
      <c r="K654" s="201"/>
      <c r="L654" s="200"/>
      <c r="M654" s="201"/>
      <c r="N654" s="200"/>
      <c r="O654" s="201"/>
      <c r="P654" s="200"/>
      <c r="Q654" s="200"/>
      <c r="R654" s="200"/>
      <c r="S654" s="200"/>
      <c r="T654" s="200"/>
      <c r="U654" s="200"/>
      <c r="V654" s="200"/>
      <c r="W654" s="200" t="s">
        <v>1355</v>
      </c>
      <c r="X654" s="200"/>
      <c r="Y654" s="200"/>
      <c r="Z654" s="200"/>
      <c r="AA654" s="200"/>
      <c r="AB654" s="200"/>
      <c r="AC654" s="200"/>
      <c r="AD654" s="200"/>
      <c r="AE654" s="200"/>
      <c r="AF654" s="200"/>
      <c r="AG654" s="200"/>
      <c r="AH654" s="200"/>
      <c r="AI654" s="200"/>
      <c r="AJ654" s="200"/>
    </row>
    <row r="655" spans="1:36" ht="15.75" hidden="1" customHeight="1" x14ac:dyDescent="0.25">
      <c r="A655" s="200"/>
      <c r="B655" s="200"/>
      <c r="C655" s="201"/>
      <c r="D655" s="200"/>
      <c r="E655" s="201"/>
      <c r="F655" s="200"/>
      <c r="G655" s="201"/>
      <c r="H655" s="200"/>
      <c r="I655" s="201"/>
      <c r="J655" s="200"/>
      <c r="K655" s="201"/>
      <c r="L655" s="200"/>
      <c r="M655" s="201"/>
      <c r="N655" s="200"/>
      <c r="O655" s="201"/>
      <c r="P655" s="200"/>
      <c r="Q655" s="200"/>
      <c r="R655" s="200"/>
      <c r="S655" s="200"/>
      <c r="T655" s="200"/>
      <c r="U655" s="200"/>
      <c r="V655" s="200"/>
      <c r="W655" s="200" t="s">
        <v>1356</v>
      </c>
      <c r="X655" s="200"/>
      <c r="Y655" s="200"/>
      <c r="Z655" s="200"/>
      <c r="AA655" s="200"/>
      <c r="AB655" s="200"/>
      <c r="AC655" s="200"/>
      <c r="AD655" s="200"/>
      <c r="AE655" s="200"/>
      <c r="AF655" s="200"/>
      <c r="AG655" s="200"/>
      <c r="AH655" s="200"/>
      <c r="AI655" s="200"/>
      <c r="AJ655" s="200"/>
    </row>
    <row r="656" spans="1:36" ht="15.75" hidden="1" customHeight="1" x14ac:dyDescent="0.25">
      <c r="A656" s="200"/>
      <c r="B656" s="200"/>
      <c r="C656" s="201"/>
      <c r="D656" s="200"/>
      <c r="E656" s="201"/>
      <c r="F656" s="200"/>
      <c r="G656" s="201"/>
      <c r="H656" s="200"/>
      <c r="I656" s="201"/>
      <c r="J656" s="200"/>
      <c r="K656" s="201"/>
      <c r="L656" s="200"/>
      <c r="M656" s="201"/>
      <c r="N656" s="200"/>
      <c r="O656" s="201"/>
      <c r="P656" s="200"/>
      <c r="Q656" s="200"/>
      <c r="R656" s="200"/>
      <c r="S656" s="200"/>
      <c r="T656" s="200"/>
      <c r="U656" s="200"/>
      <c r="V656" s="200"/>
      <c r="W656" s="200" t="s">
        <v>1356</v>
      </c>
      <c r="X656" s="200"/>
      <c r="Y656" s="200"/>
      <c r="Z656" s="200"/>
      <c r="AA656" s="200"/>
      <c r="AB656" s="200"/>
      <c r="AC656" s="200"/>
      <c r="AD656" s="200"/>
      <c r="AE656" s="200"/>
      <c r="AF656" s="200"/>
      <c r="AG656" s="200"/>
      <c r="AH656" s="200"/>
      <c r="AI656" s="200"/>
      <c r="AJ656" s="200"/>
    </row>
    <row r="657" spans="1:36" ht="15.75" hidden="1" customHeight="1" x14ac:dyDescent="0.25">
      <c r="A657" s="200"/>
      <c r="B657" s="200"/>
      <c r="C657" s="201"/>
      <c r="D657" s="200"/>
      <c r="E657" s="201"/>
      <c r="F657" s="200"/>
      <c r="G657" s="201"/>
      <c r="H657" s="200"/>
      <c r="I657" s="201"/>
      <c r="J657" s="200"/>
      <c r="K657" s="201"/>
      <c r="L657" s="200"/>
      <c r="M657" s="201"/>
      <c r="N657" s="200"/>
      <c r="O657" s="201"/>
      <c r="P657" s="200"/>
      <c r="Q657" s="200"/>
      <c r="R657" s="200"/>
      <c r="S657" s="200"/>
      <c r="T657" s="200"/>
      <c r="U657" s="200"/>
      <c r="V657" s="200"/>
      <c r="W657" s="200" t="s">
        <v>1357</v>
      </c>
      <c r="X657" s="200"/>
      <c r="Y657" s="200"/>
      <c r="Z657" s="200"/>
      <c r="AA657" s="200"/>
      <c r="AB657" s="200"/>
      <c r="AC657" s="200"/>
      <c r="AD657" s="200"/>
      <c r="AE657" s="200"/>
      <c r="AF657" s="200"/>
      <c r="AG657" s="200"/>
      <c r="AH657" s="200"/>
      <c r="AI657" s="200"/>
      <c r="AJ657" s="200"/>
    </row>
    <row r="658" spans="1:36" ht="15.75" hidden="1" customHeight="1" x14ac:dyDescent="0.25">
      <c r="A658" s="200"/>
      <c r="B658" s="200"/>
      <c r="C658" s="201"/>
      <c r="D658" s="200"/>
      <c r="E658" s="201"/>
      <c r="F658" s="200"/>
      <c r="G658" s="201"/>
      <c r="H658" s="200"/>
      <c r="I658" s="201"/>
      <c r="J658" s="200"/>
      <c r="K658" s="201"/>
      <c r="L658" s="200"/>
      <c r="M658" s="201"/>
      <c r="N658" s="200"/>
      <c r="O658" s="201"/>
      <c r="P658" s="200"/>
      <c r="Q658" s="200"/>
      <c r="R658" s="200"/>
      <c r="S658" s="200"/>
      <c r="T658" s="200"/>
      <c r="U658" s="200"/>
      <c r="V658" s="200"/>
      <c r="W658" s="200" t="s">
        <v>1358</v>
      </c>
      <c r="X658" s="200"/>
      <c r="Y658" s="200"/>
      <c r="Z658" s="200"/>
      <c r="AA658" s="200"/>
      <c r="AB658" s="200"/>
      <c r="AC658" s="200"/>
      <c r="AD658" s="200"/>
      <c r="AE658" s="200"/>
      <c r="AF658" s="200"/>
      <c r="AG658" s="200"/>
      <c r="AH658" s="200"/>
      <c r="AI658" s="200"/>
      <c r="AJ658" s="200"/>
    </row>
    <row r="659" spans="1:36" ht="15.75" hidden="1" customHeight="1" x14ac:dyDescent="0.25">
      <c r="A659" s="200"/>
      <c r="B659" s="200"/>
      <c r="C659" s="201"/>
      <c r="D659" s="200"/>
      <c r="E659" s="201"/>
      <c r="F659" s="200"/>
      <c r="G659" s="201"/>
      <c r="H659" s="200"/>
      <c r="I659" s="201"/>
      <c r="J659" s="200"/>
      <c r="K659" s="201"/>
      <c r="L659" s="200"/>
      <c r="M659" s="201"/>
      <c r="N659" s="200"/>
      <c r="O659" s="201"/>
      <c r="P659" s="200"/>
      <c r="Q659" s="200"/>
      <c r="R659" s="200"/>
      <c r="S659" s="200"/>
      <c r="T659" s="200"/>
      <c r="U659" s="200"/>
      <c r="V659" s="200"/>
      <c r="W659" s="200" t="s">
        <v>1359</v>
      </c>
      <c r="X659" s="200"/>
      <c r="Y659" s="200"/>
      <c r="Z659" s="200"/>
      <c r="AA659" s="200"/>
      <c r="AB659" s="200"/>
      <c r="AC659" s="200"/>
      <c r="AD659" s="200"/>
      <c r="AE659" s="200"/>
      <c r="AF659" s="200"/>
      <c r="AG659" s="200"/>
      <c r="AH659" s="200"/>
      <c r="AI659" s="200"/>
      <c r="AJ659" s="200"/>
    </row>
    <row r="660" spans="1:36" ht="15.75" hidden="1" customHeight="1" x14ac:dyDescent="0.25">
      <c r="A660" s="200"/>
      <c r="B660" s="200"/>
      <c r="C660" s="201"/>
      <c r="D660" s="200"/>
      <c r="E660" s="201"/>
      <c r="F660" s="200"/>
      <c r="G660" s="201"/>
      <c r="H660" s="200"/>
      <c r="I660" s="201"/>
      <c r="J660" s="200"/>
      <c r="K660" s="201"/>
      <c r="L660" s="200"/>
      <c r="M660" s="201"/>
      <c r="N660" s="200"/>
      <c r="O660" s="201"/>
      <c r="P660" s="200"/>
      <c r="Q660" s="200"/>
      <c r="R660" s="200"/>
      <c r="S660" s="200"/>
      <c r="T660" s="200"/>
      <c r="U660" s="200"/>
      <c r="V660" s="200"/>
      <c r="W660" s="200" t="s">
        <v>1360</v>
      </c>
      <c r="X660" s="200"/>
      <c r="Y660" s="200"/>
      <c r="Z660" s="200"/>
      <c r="AA660" s="200"/>
      <c r="AB660" s="200"/>
      <c r="AC660" s="200"/>
      <c r="AD660" s="200"/>
      <c r="AE660" s="200"/>
      <c r="AF660" s="200"/>
      <c r="AG660" s="200"/>
      <c r="AH660" s="200"/>
      <c r="AI660" s="200"/>
      <c r="AJ660" s="200"/>
    </row>
    <row r="661" spans="1:36" ht="15.75" hidden="1" customHeight="1" x14ac:dyDescent="0.25">
      <c r="A661" s="200"/>
      <c r="B661" s="200"/>
      <c r="C661" s="201"/>
      <c r="D661" s="200"/>
      <c r="E661" s="201"/>
      <c r="F661" s="200"/>
      <c r="G661" s="201"/>
      <c r="H661" s="200"/>
      <c r="I661" s="201"/>
      <c r="J661" s="200"/>
      <c r="K661" s="201"/>
      <c r="L661" s="200"/>
      <c r="M661" s="201"/>
      <c r="N661" s="200"/>
      <c r="O661" s="201"/>
      <c r="P661" s="200"/>
      <c r="Q661" s="200"/>
      <c r="R661" s="200"/>
      <c r="S661" s="200"/>
      <c r="T661" s="200"/>
      <c r="U661" s="200"/>
      <c r="V661" s="200"/>
      <c r="W661" s="200" t="s">
        <v>1361</v>
      </c>
      <c r="X661" s="200"/>
      <c r="Y661" s="200"/>
      <c r="Z661" s="200"/>
      <c r="AA661" s="200"/>
      <c r="AB661" s="200"/>
      <c r="AC661" s="200"/>
      <c r="AD661" s="200"/>
      <c r="AE661" s="200"/>
      <c r="AF661" s="200"/>
      <c r="AG661" s="200"/>
      <c r="AH661" s="200"/>
      <c r="AI661" s="200"/>
      <c r="AJ661" s="200"/>
    </row>
    <row r="662" spans="1:36" ht="15.75" hidden="1" customHeight="1" x14ac:dyDescent="0.25">
      <c r="A662" s="200"/>
      <c r="B662" s="200"/>
      <c r="C662" s="201"/>
      <c r="D662" s="200"/>
      <c r="E662" s="201"/>
      <c r="F662" s="200"/>
      <c r="G662" s="201"/>
      <c r="H662" s="200"/>
      <c r="I662" s="201"/>
      <c r="J662" s="200"/>
      <c r="K662" s="201"/>
      <c r="L662" s="200"/>
      <c r="M662" s="201"/>
      <c r="N662" s="200"/>
      <c r="O662" s="201"/>
      <c r="P662" s="200"/>
      <c r="Q662" s="200"/>
      <c r="R662" s="200"/>
      <c r="S662" s="200"/>
      <c r="T662" s="200"/>
      <c r="U662" s="200"/>
      <c r="V662" s="200"/>
      <c r="W662" s="200" t="s">
        <v>1362</v>
      </c>
      <c r="X662" s="200"/>
      <c r="Y662" s="200"/>
      <c r="Z662" s="200"/>
      <c r="AA662" s="200"/>
      <c r="AB662" s="200"/>
      <c r="AC662" s="200"/>
      <c r="AD662" s="200"/>
      <c r="AE662" s="200"/>
      <c r="AF662" s="200"/>
      <c r="AG662" s="200"/>
      <c r="AH662" s="200"/>
      <c r="AI662" s="200"/>
      <c r="AJ662" s="200"/>
    </row>
    <row r="663" spans="1:36" ht="15.75" hidden="1" customHeight="1" x14ac:dyDescent="0.25">
      <c r="A663" s="200"/>
      <c r="B663" s="200"/>
      <c r="C663" s="201"/>
      <c r="D663" s="200"/>
      <c r="E663" s="201"/>
      <c r="F663" s="200"/>
      <c r="G663" s="201"/>
      <c r="H663" s="200"/>
      <c r="I663" s="201"/>
      <c r="J663" s="200"/>
      <c r="K663" s="201"/>
      <c r="L663" s="200"/>
      <c r="M663" s="201"/>
      <c r="N663" s="200"/>
      <c r="O663" s="201"/>
      <c r="P663" s="200"/>
      <c r="Q663" s="200"/>
      <c r="R663" s="200"/>
      <c r="S663" s="200"/>
      <c r="T663" s="200"/>
      <c r="U663" s="200"/>
      <c r="V663" s="200"/>
      <c r="W663" s="200" t="s">
        <v>1363</v>
      </c>
      <c r="X663" s="200"/>
      <c r="Y663" s="200"/>
      <c r="Z663" s="200"/>
      <c r="AA663" s="200"/>
      <c r="AB663" s="200"/>
      <c r="AC663" s="200"/>
      <c r="AD663" s="200"/>
      <c r="AE663" s="200"/>
      <c r="AF663" s="200"/>
      <c r="AG663" s="200"/>
      <c r="AH663" s="200"/>
      <c r="AI663" s="200"/>
      <c r="AJ663" s="200"/>
    </row>
    <row r="664" spans="1:36" ht="15.75" hidden="1" customHeight="1" x14ac:dyDescent="0.25">
      <c r="A664" s="200"/>
      <c r="B664" s="200"/>
      <c r="C664" s="201"/>
      <c r="D664" s="200"/>
      <c r="E664" s="201"/>
      <c r="F664" s="200"/>
      <c r="G664" s="201"/>
      <c r="H664" s="200"/>
      <c r="I664" s="201"/>
      <c r="J664" s="200"/>
      <c r="K664" s="201"/>
      <c r="L664" s="200"/>
      <c r="M664" s="201"/>
      <c r="N664" s="200"/>
      <c r="O664" s="201"/>
      <c r="P664" s="200"/>
      <c r="Q664" s="200"/>
      <c r="R664" s="200"/>
      <c r="S664" s="200"/>
      <c r="T664" s="200"/>
      <c r="U664" s="200"/>
      <c r="V664" s="200"/>
      <c r="W664" s="200" t="s">
        <v>1364</v>
      </c>
      <c r="X664" s="200"/>
      <c r="Y664" s="200"/>
      <c r="Z664" s="200"/>
      <c r="AA664" s="200"/>
      <c r="AB664" s="200"/>
      <c r="AC664" s="200"/>
      <c r="AD664" s="200"/>
      <c r="AE664" s="200"/>
      <c r="AF664" s="200"/>
      <c r="AG664" s="200"/>
      <c r="AH664" s="200"/>
      <c r="AI664" s="200"/>
      <c r="AJ664" s="200"/>
    </row>
    <row r="665" spans="1:36" ht="15.75" hidden="1" customHeight="1" x14ac:dyDescent="0.25">
      <c r="A665" s="200"/>
      <c r="B665" s="200"/>
      <c r="C665" s="201"/>
      <c r="D665" s="200"/>
      <c r="E665" s="201"/>
      <c r="F665" s="200"/>
      <c r="G665" s="201"/>
      <c r="H665" s="200"/>
      <c r="I665" s="201"/>
      <c r="J665" s="200"/>
      <c r="K665" s="201"/>
      <c r="L665" s="200"/>
      <c r="M665" s="201"/>
      <c r="N665" s="200"/>
      <c r="O665" s="201"/>
      <c r="P665" s="200"/>
      <c r="Q665" s="200"/>
      <c r="R665" s="200"/>
      <c r="S665" s="200"/>
      <c r="T665" s="200"/>
      <c r="U665" s="200"/>
      <c r="V665" s="200"/>
      <c r="W665" s="200" t="s">
        <v>1365</v>
      </c>
      <c r="X665" s="200"/>
      <c r="Y665" s="200"/>
      <c r="Z665" s="200"/>
      <c r="AA665" s="200"/>
      <c r="AB665" s="200"/>
      <c r="AC665" s="200"/>
      <c r="AD665" s="200"/>
      <c r="AE665" s="200"/>
      <c r="AF665" s="200"/>
      <c r="AG665" s="200"/>
      <c r="AH665" s="200"/>
      <c r="AI665" s="200"/>
      <c r="AJ665" s="200"/>
    </row>
    <row r="666" spans="1:36" ht="15.75" hidden="1" customHeight="1" x14ac:dyDescent="0.25">
      <c r="A666" s="200"/>
      <c r="B666" s="200"/>
      <c r="C666" s="201"/>
      <c r="D666" s="200"/>
      <c r="E666" s="201"/>
      <c r="F666" s="200"/>
      <c r="G666" s="201"/>
      <c r="H666" s="200"/>
      <c r="I666" s="201"/>
      <c r="J666" s="200"/>
      <c r="K666" s="201"/>
      <c r="L666" s="200"/>
      <c r="M666" s="201"/>
      <c r="N666" s="200"/>
      <c r="O666" s="201"/>
      <c r="P666" s="200"/>
      <c r="Q666" s="200"/>
      <c r="R666" s="200"/>
      <c r="S666" s="200"/>
      <c r="T666" s="200"/>
      <c r="U666" s="200"/>
      <c r="V666" s="200"/>
      <c r="W666" s="200" t="s">
        <v>1366</v>
      </c>
      <c r="X666" s="200"/>
      <c r="Y666" s="200"/>
      <c r="Z666" s="200"/>
      <c r="AA666" s="200"/>
      <c r="AB666" s="200"/>
      <c r="AC666" s="200"/>
      <c r="AD666" s="200"/>
      <c r="AE666" s="200"/>
      <c r="AF666" s="200"/>
      <c r="AG666" s="200"/>
      <c r="AH666" s="200"/>
      <c r="AI666" s="200"/>
      <c r="AJ666" s="200"/>
    </row>
    <row r="667" spans="1:36" ht="15.75" hidden="1" customHeight="1" x14ac:dyDescent="0.25">
      <c r="A667" s="200"/>
      <c r="B667" s="200"/>
      <c r="C667" s="201"/>
      <c r="D667" s="200"/>
      <c r="E667" s="201"/>
      <c r="F667" s="200"/>
      <c r="G667" s="201"/>
      <c r="H667" s="200"/>
      <c r="I667" s="201"/>
      <c r="J667" s="200"/>
      <c r="K667" s="201"/>
      <c r="L667" s="200"/>
      <c r="M667" s="201"/>
      <c r="N667" s="200"/>
      <c r="O667" s="201"/>
      <c r="P667" s="200"/>
      <c r="Q667" s="200"/>
      <c r="R667" s="200"/>
      <c r="S667" s="200"/>
      <c r="T667" s="200"/>
      <c r="U667" s="200"/>
      <c r="V667" s="200"/>
      <c r="W667" s="200" t="s">
        <v>1367</v>
      </c>
      <c r="X667" s="200"/>
      <c r="Y667" s="200"/>
      <c r="Z667" s="200"/>
      <c r="AA667" s="200"/>
      <c r="AB667" s="200"/>
      <c r="AC667" s="200"/>
      <c r="AD667" s="200"/>
      <c r="AE667" s="200"/>
      <c r="AF667" s="200"/>
      <c r="AG667" s="200"/>
      <c r="AH667" s="200"/>
      <c r="AI667" s="200"/>
      <c r="AJ667" s="200"/>
    </row>
    <row r="668" spans="1:36" ht="15.75" hidden="1" customHeight="1" x14ac:dyDescent="0.25">
      <c r="A668" s="200"/>
      <c r="B668" s="200"/>
      <c r="C668" s="201"/>
      <c r="D668" s="200"/>
      <c r="E668" s="201"/>
      <c r="F668" s="200"/>
      <c r="G668" s="201"/>
      <c r="H668" s="200"/>
      <c r="I668" s="201"/>
      <c r="J668" s="200"/>
      <c r="K668" s="201"/>
      <c r="L668" s="200"/>
      <c r="M668" s="201"/>
      <c r="N668" s="200"/>
      <c r="O668" s="201"/>
      <c r="P668" s="200"/>
      <c r="Q668" s="200"/>
      <c r="R668" s="200"/>
      <c r="S668" s="200"/>
      <c r="T668" s="200"/>
      <c r="U668" s="200"/>
      <c r="V668" s="200"/>
      <c r="W668" s="200" t="s">
        <v>1368</v>
      </c>
      <c r="X668" s="200"/>
      <c r="Y668" s="200"/>
      <c r="Z668" s="200"/>
      <c r="AA668" s="200"/>
      <c r="AB668" s="200"/>
      <c r="AC668" s="200"/>
      <c r="AD668" s="200"/>
      <c r="AE668" s="200"/>
      <c r="AF668" s="200"/>
      <c r="AG668" s="200"/>
      <c r="AH668" s="200"/>
      <c r="AI668" s="200"/>
      <c r="AJ668" s="200"/>
    </row>
    <row r="669" spans="1:36" ht="15.75" hidden="1" customHeight="1" x14ac:dyDescent="0.25">
      <c r="A669" s="200"/>
      <c r="B669" s="200"/>
      <c r="C669" s="201"/>
      <c r="D669" s="200"/>
      <c r="E669" s="201"/>
      <c r="F669" s="200"/>
      <c r="G669" s="201"/>
      <c r="H669" s="200"/>
      <c r="I669" s="201"/>
      <c r="J669" s="200"/>
      <c r="K669" s="201"/>
      <c r="L669" s="200"/>
      <c r="M669" s="201"/>
      <c r="N669" s="200"/>
      <c r="O669" s="201"/>
      <c r="P669" s="200"/>
      <c r="Q669" s="200"/>
      <c r="R669" s="200"/>
      <c r="S669" s="200"/>
      <c r="T669" s="200"/>
      <c r="U669" s="200"/>
      <c r="V669" s="200"/>
      <c r="W669" s="200" t="s">
        <v>1369</v>
      </c>
      <c r="X669" s="200"/>
      <c r="Y669" s="200"/>
      <c r="Z669" s="200"/>
      <c r="AA669" s="200"/>
      <c r="AB669" s="200"/>
      <c r="AC669" s="200"/>
      <c r="AD669" s="200"/>
      <c r="AE669" s="200"/>
      <c r="AF669" s="200"/>
      <c r="AG669" s="200"/>
      <c r="AH669" s="200"/>
      <c r="AI669" s="200"/>
      <c r="AJ669" s="200"/>
    </row>
    <row r="670" spans="1:36" ht="15.75" hidden="1" customHeight="1" x14ac:dyDescent="0.25">
      <c r="A670" s="200"/>
      <c r="B670" s="200"/>
      <c r="C670" s="201"/>
      <c r="D670" s="200"/>
      <c r="E670" s="201"/>
      <c r="F670" s="200"/>
      <c r="G670" s="201"/>
      <c r="H670" s="200"/>
      <c r="I670" s="201"/>
      <c r="J670" s="200"/>
      <c r="K670" s="201"/>
      <c r="L670" s="200"/>
      <c r="M670" s="201"/>
      <c r="N670" s="200"/>
      <c r="O670" s="201"/>
      <c r="P670" s="200"/>
      <c r="Q670" s="200"/>
      <c r="R670" s="200"/>
      <c r="S670" s="200"/>
      <c r="T670" s="200"/>
      <c r="U670" s="200"/>
      <c r="V670" s="200"/>
      <c r="W670" s="200" t="s">
        <v>1370</v>
      </c>
      <c r="X670" s="200"/>
      <c r="Y670" s="200"/>
      <c r="Z670" s="200"/>
      <c r="AA670" s="200"/>
      <c r="AB670" s="200"/>
      <c r="AC670" s="200"/>
      <c r="AD670" s="200"/>
      <c r="AE670" s="200"/>
      <c r="AF670" s="200"/>
      <c r="AG670" s="200"/>
      <c r="AH670" s="200"/>
      <c r="AI670" s="200"/>
      <c r="AJ670" s="200"/>
    </row>
    <row r="671" spans="1:36" ht="15.75" hidden="1" customHeight="1" x14ac:dyDescent="0.25">
      <c r="A671" s="200"/>
      <c r="B671" s="200"/>
      <c r="C671" s="201"/>
      <c r="D671" s="200"/>
      <c r="E671" s="201"/>
      <c r="F671" s="200"/>
      <c r="G671" s="201"/>
      <c r="H671" s="200"/>
      <c r="I671" s="201"/>
      <c r="J671" s="200"/>
      <c r="K671" s="201"/>
      <c r="L671" s="200"/>
      <c r="M671" s="201"/>
      <c r="N671" s="200"/>
      <c r="O671" s="201"/>
      <c r="P671" s="200"/>
      <c r="Q671" s="200"/>
      <c r="R671" s="200"/>
      <c r="S671" s="200"/>
      <c r="T671" s="200"/>
      <c r="U671" s="200"/>
      <c r="V671" s="200"/>
      <c r="W671" s="200" t="s">
        <v>1371</v>
      </c>
      <c r="X671" s="200"/>
      <c r="Y671" s="200"/>
      <c r="Z671" s="200"/>
      <c r="AA671" s="200"/>
      <c r="AB671" s="200"/>
      <c r="AC671" s="200"/>
      <c r="AD671" s="200"/>
      <c r="AE671" s="200"/>
      <c r="AF671" s="200"/>
      <c r="AG671" s="200"/>
      <c r="AH671" s="200"/>
      <c r="AI671" s="200"/>
      <c r="AJ671" s="200"/>
    </row>
    <row r="672" spans="1:36" ht="15.75" hidden="1" customHeight="1" x14ac:dyDescent="0.25">
      <c r="A672" s="200"/>
      <c r="B672" s="200"/>
      <c r="C672" s="201"/>
      <c r="D672" s="200"/>
      <c r="E672" s="201"/>
      <c r="F672" s="200"/>
      <c r="G672" s="201"/>
      <c r="H672" s="200"/>
      <c r="I672" s="201"/>
      <c r="J672" s="200"/>
      <c r="K672" s="201"/>
      <c r="L672" s="200"/>
      <c r="M672" s="201"/>
      <c r="N672" s="200"/>
      <c r="O672" s="201"/>
      <c r="P672" s="200"/>
      <c r="Q672" s="200"/>
      <c r="R672" s="200"/>
      <c r="S672" s="200"/>
      <c r="T672" s="200"/>
      <c r="U672" s="200"/>
      <c r="V672" s="200"/>
      <c r="W672" s="200" t="s">
        <v>1372</v>
      </c>
      <c r="X672" s="200"/>
      <c r="Y672" s="200"/>
      <c r="Z672" s="200"/>
      <c r="AA672" s="200"/>
      <c r="AB672" s="200"/>
      <c r="AC672" s="200"/>
      <c r="AD672" s="200"/>
      <c r="AE672" s="200"/>
      <c r="AF672" s="200"/>
      <c r="AG672" s="200"/>
      <c r="AH672" s="200"/>
      <c r="AI672" s="200"/>
      <c r="AJ672" s="200"/>
    </row>
    <row r="673" spans="1:36" ht="15.75" hidden="1" customHeight="1" x14ac:dyDescent="0.25">
      <c r="A673" s="200"/>
      <c r="B673" s="200"/>
      <c r="C673" s="201"/>
      <c r="D673" s="200"/>
      <c r="E673" s="201"/>
      <c r="F673" s="200"/>
      <c r="G673" s="201"/>
      <c r="H673" s="200"/>
      <c r="I673" s="201"/>
      <c r="J673" s="200"/>
      <c r="K673" s="201"/>
      <c r="L673" s="200"/>
      <c r="M673" s="201"/>
      <c r="N673" s="200"/>
      <c r="O673" s="201"/>
      <c r="P673" s="200"/>
      <c r="Q673" s="200"/>
      <c r="R673" s="200"/>
      <c r="S673" s="200"/>
      <c r="T673" s="200"/>
      <c r="U673" s="200"/>
      <c r="V673" s="200"/>
      <c r="W673" s="200" t="s">
        <v>1373</v>
      </c>
      <c r="X673" s="200"/>
      <c r="Y673" s="200"/>
      <c r="Z673" s="200"/>
      <c r="AA673" s="200"/>
      <c r="AB673" s="200"/>
      <c r="AC673" s="200"/>
      <c r="AD673" s="200"/>
      <c r="AE673" s="200"/>
      <c r="AF673" s="200"/>
      <c r="AG673" s="200"/>
      <c r="AH673" s="200"/>
      <c r="AI673" s="200"/>
      <c r="AJ673" s="200"/>
    </row>
    <row r="674" spans="1:36" ht="15.75" hidden="1" customHeight="1" x14ac:dyDescent="0.25">
      <c r="A674" s="200"/>
      <c r="B674" s="200"/>
      <c r="C674" s="201"/>
      <c r="D674" s="200"/>
      <c r="E674" s="201"/>
      <c r="F674" s="200"/>
      <c r="G674" s="201"/>
      <c r="H674" s="200"/>
      <c r="I674" s="201"/>
      <c r="J674" s="200"/>
      <c r="K674" s="201"/>
      <c r="L674" s="200"/>
      <c r="M674" s="201"/>
      <c r="N674" s="200"/>
      <c r="O674" s="201"/>
      <c r="P674" s="200"/>
      <c r="Q674" s="200"/>
      <c r="R674" s="200"/>
      <c r="S674" s="200"/>
      <c r="T674" s="200"/>
      <c r="U674" s="200"/>
      <c r="V674" s="200"/>
      <c r="W674" s="200" t="s">
        <v>1374</v>
      </c>
      <c r="X674" s="200"/>
      <c r="Y674" s="200"/>
      <c r="Z674" s="200"/>
      <c r="AA674" s="200"/>
      <c r="AB674" s="200"/>
      <c r="AC674" s="200"/>
      <c r="AD674" s="200"/>
      <c r="AE674" s="200"/>
      <c r="AF674" s="200"/>
      <c r="AG674" s="200"/>
      <c r="AH674" s="200"/>
      <c r="AI674" s="200"/>
      <c r="AJ674" s="200"/>
    </row>
    <row r="675" spans="1:36" ht="15.75" hidden="1" customHeight="1" x14ac:dyDescent="0.25">
      <c r="A675" s="200"/>
      <c r="B675" s="200"/>
      <c r="C675" s="201"/>
      <c r="D675" s="200"/>
      <c r="E675" s="201"/>
      <c r="F675" s="200"/>
      <c r="G675" s="201"/>
      <c r="H675" s="200"/>
      <c r="I675" s="201"/>
      <c r="J675" s="200"/>
      <c r="K675" s="201"/>
      <c r="L675" s="200"/>
      <c r="M675" s="201"/>
      <c r="N675" s="200"/>
      <c r="O675" s="201"/>
      <c r="P675" s="200"/>
      <c r="Q675" s="200"/>
      <c r="R675" s="200"/>
      <c r="S675" s="200"/>
      <c r="T675" s="200"/>
      <c r="U675" s="200"/>
      <c r="V675" s="200"/>
      <c r="W675" s="200" t="s">
        <v>1375</v>
      </c>
      <c r="X675" s="200"/>
      <c r="Y675" s="200"/>
      <c r="Z675" s="200"/>
      <c r="AA675" s="200"/>
      <c r="AB675" s="200"/>
      <c r="AC675" s="200"/>
      <c r="AD675" s="200"/>
      <c r="AE675" s="200"/>
      <c r="AF675" s="200"/>
      <c r="AG675" s="200"/>
      <c r="AH675" s="200"/>
      <c r="AI675" s="200"/>
      <c r="AJ675" s="200"/>
    </row>
    <row r="676" spans="1:36" ht="15.75" hidden="1" customHeight="1" x14ac:dyDescent="0.25">
      <c r="A676" s="200"/>
      <c r="B676" s="200"/>
      <c r="C676" s="201"/>
      <c r="D676" s="200"/>
      <c r="E676" s="201"/>
      <c r="F676" s="200"/>
      <c r="G676" s="201"/>
      <c r="H676" s="200"/>
      <c r="I676" s="201"/>
      <c r="J676" s="200"/>
      <c r="K676" s="201"/>
      <c r="L676" s="200"/>
      <c r="M676" s="201"/>
      <c r="N676" s="200"/>
      <c r="O676" s="201"/>
      <c r="P676" s="200"/>
      <c r="Q676" s="200"/>
      <c r="R676" s="200"/>
      <c r="S676" s="200"/>
      <c r="T676" s="200"/>
      <c r="U676" s="200"/>
      <c r="V676" s="200"/>
      <c r="W676" s="200" t="s">
        <v>1376</v>
      </c>
      <c r="X676" s="200"/>
      <c r="Y676" s="200"/>
      <c r="Z676" s="200"/>
      <c r="AA676" s="200"/>
      <c r="AB676" s="200"/>
      <c r="AC676" s="200"/>
      <c r="AD676" s="200"/>
      <c r="AE676" s="200"/>
      <c r="AF676" s="200"/>
      <c r="AG676" s="200"/>
      <c r="AH676" s="200"/>
      <c r="AI676" s="200"/>
      <c r="AJ676" s="200"/>
    </row>
    <row r="677" spans="1:36" ht="15.75" hidden="1" customHeight="1" x14ac:dyDescent="0.25">
      <c r="A677" s="200"/>
      <c r="B677" s="200"/>
      <c r="C677" s="201"/>
      <c r="D677" s="200"/>
      <c r="E677" s="201"/>
      <c r="F677" s="200"/>
      <c r="G677" s="201"/>
      <c r="H677" s="200"/>
      <c r="I677" s="201"/>
      <c r="J677" s="200"/>
      <c r="K677" s="201"/>
      <c r="L677" s="200"/>
      <c r="M677" s="201"/>
      <c r="N677" s="200"/>
      <c r="O677" s="201"/>
      <c r="P677" s="200"/>
      <c r="Q677" s="200"/>
      <c r="R677" s="200"/>
      <c r="S677" s="200"/>
      <c r="T677" s="200"/>
      <c r="U677" s="200"/>
      <c r="V677" s="200"/>
      <c r="W677" s="200" t="s">
        <v>1377</v>
      </c>
      <c r="X677" s="200"/>
      <c r="Y677" s="200"/>
      <c r="Z677" s="200"/>
      <c r="AA677" s="200"/>
      <c r="AB677" s="200"/>
      <c r="AC677" s="200"/>
      <c r="AD677" s="200"/>
      <c r="AE677" s="200"/>
      <c r="AF677" s="200"/>
      <c r="AG677" s="200"/>
      <c r="AH677" s="200"/>
      <c r="AI677" s="200"/>
      <c r="AJ677" s="200"/>
    </row>
    <row r="678" spans="1:36" ht="15.75" hidden="1" customHeight="1" x14ac:dyDescent="0.25">
      <c r="A678" s="200"/>
      <c r="B678" s="200"/>
      <c r="C678" s="201"/>
      <c r="D678" s="200"/>
      <c r="E678" s="201"/>
      <c r="F678" s="200"/>
      <c r="G678" s="201"/>
      <c r="H678" s="200"/>
      <c r="I678" s="201"/>
      <c r="J678" s="200"/>
      <c r="K678" s="201"/>
      <c r="L678" s="200"/>
      <c r="M678" s="201"/>
      <c r="N678" s="200"/>
      <c r="O678" s="201"/>
      <c r="P678" s="200"/>
      <c r="Q678" s="200"/>
      <c r="R678" s="200"/>
      <c r="S678" s="200"/>
      <c r="T678" s="200"/>
      <c r="U678" s="200"/>
      <c r="V678" s="200"/>
      <c r="W678" s="200" t="s">
        <v>1378</v>
      </c>
      <c r="X678" s="200"/>
      <c r="Y678" s="200"/>
      <c r="Z678" s="200"/>
      <c r="AA678" s="200"/>
      <c r="AB678" s="200"/>
      <c r="AC678" s="200"/>
      <c r="AD678" s="200"/>
      <c r="AE678" s="200"/>
      <c r="AF678" s="200"/>
      <c r="AG678" s="200"/>
      <c r="AH678" s="200"/>
      <c r="AI678" s="200"/>
      <c r="AJ678" s="200"/>
    </row>
    <row r="679" spans="1:36" ht="15.75" hidden="1" customHeight="1" x14ac:dyDescent="0.25">
      <c r="A679" s="200"/>
      <c r="B679" s="200"/>
      <c r="C679" s="201"/>
      <c r="D679" s="200"/>
      <c r="E679" s="201"/>
      <c r="F679" s="200"/>
      <c r="G679" s="201"/>
      <c r="H679" s="200"/>
      <c r="I679" s="201"/>
      <c r="J679" s="200"/>
      <c r="K679" s="201"/>
      <c r="L679" s="200"/>
      <c r="M679" s="201"/>
      <c r="N679" s="200"/>
      <c r="O679" s="201"/>
      <c r="P679" s="200"/>
      <c r="Q679" s="200"/>
      <c r="R679" s="200"/>
      <c r="S679" s="200"/>
      <c r="T679" s="200"/>
      <c r="U679" s="200"/>
      <c r="V679" s="200"/>
      <c r="W679" s="200" t="s">
        <v>1379</v>
      </c>
      <c r="X679" s="200"/>
      <c r="Y679" s="200"/>
      <c r="Z679" s="200"/>
      <c r="AA679" s="200"/>
      <c r="AB679" s="200"/>
      <c r="AC679" s="200"/>
      <c r="AD679" s="200"/>
      <c r="AE679" s="200"/>
      <c r="AF679" s="200"/>
      <c r="AG679" s="200"/>
      <c r="AH679" s="200"/>
      <c r="AI679" s="200"/>
      <c r="AJ679" s="200"/>
    </row>
    <row r="680" spans="1:36" ht="15.75" hidden="1" customHeight="1" x14ac:dyDescent="0.25">
      <c r="A680" s="200"/>
      <c r="B680" s="200"/>
      <c r="C680" s="201"/>
      <c r="D680" s="200"/>
      <c r="E680" s="201"/>
      <c r="F680" s="200"/>
      <c r="G680" s="201"/>
      <c r="H680" s="200"/>
      <c r="I680" s="201"/>
      <c r="J680" s="200"/>
      <c r="K680" s="201"/>
      <c r="L680" s="200"/>
      <c r="M680" s="201"/>
      <c r="N680" s="200"/>
      <c r="O680" s="201"/>
      <c r="P680" s="200"/>
      <c r="Q680" s="200"/>
      <c r="R680" s="200"/>
      <c r="S680" s="200"/>
      <c r="T680" s="200"/>
      <c r="U680" s="200"/>
      <c r="V680" s="200"/>
      <c r="W680" s="200" t="s">
        <v>1380</v>
      </c>
      <c r="X680" s="200"/>
      <c r="Y680" s="200"/>
      <c r="Z680" s="200"/>
      <c r="AA680" s="200"/>
      <c r="AB680" s="200"/>
      <c r="AC680" s="200"/>
      <c r="AD680" s="200"/>
      <c r="AE680" s="200"/>
      <c r="AF680" s="200"/>
      <c r="AG680" s="200"/>
      <c r="AH680" s="200"/>
      <c r="AI680" s="200"/>
      <c r="AJ680" s="200"/>
    </row>
    <row r="681" spans="1:36" ht="15.75" hidden="1" customHeight="1" x14ac:dyDescent="0.25">
      <c r="A681" s="200"/>
      <c r="B681" s="200"/>
      <c r="C681" s="201"/>
      <c r="D681" s="200"/>
      <c r="E681" s="201"/>
      <c r="F681" s="200"/>
      <c r="G681" s="201"/>
      <c r="H681" s="200"/>
      <c r="I681" s="201"/>
      <c r="J681" s="200"/>
      <c r="K681" s="201"/>
      <c r="L681" s="200"/>
      <c r="M681" s="201"/>
      <c r="N681" s="200"/>
      <c r="O681" s="201"/>
      <c r="P681" s="200"/>
      <c r="Q681" s="200"/>
      <c r="R681" s="200"/>
      <c r="S681" s="200"/>
      <c r="T681" s="200"/>
      <c r="U681" s="200"/>
      <c r="V681" s="200"/>
      <c r="W681" s="200" t="s">
        <v>1381</v>
      </c>
      <c r="X681" s="200"/>
      <c r="Y681" s="200"/>
      <c r="Z681" s="200"/>
      <c r="AA681" s="200"/>
      <c r="AB681" s="200"/>
      <c r="AC681" s="200"/>
      <c r="AD681" s="200"/>
      <c r="AE681" s="200"/>
      <c r="AF681" s="200"/>
      <c r="AG681" s="200"/>
      <c r="AH681" s="200"/>
      <c r="AI681" s="200"/>
      <c r="AJ681" s="200"/>
    </row>
    <row r="682" spans="1:36" ht="15.75" hidden="1" customHeight="1" x14ac:dyDescent="0.25">
      <c r="A682" s="200"/>
      <c r="B682" s="200"/>
      <c r="C682" s="201"/>
      <c r="D682" s="200"/>
      <c r="E682" s="201"/>
      <c r="F682" s="200"/>
      <c r="G682" s="201"/>
      <c r="H682" s="200"/>
      <c r="I682" s="201"/>
      <c r="J682" s="200"/>
      <c r="K682" s="201"/>
      <c r="L682" s="200"/>
      <c r="M682" s="201"/>
      <c r="N682" s="200"/>
      <c r="O682" s="201"/>
      <c r="P682" s="200"/>
      <c r="Q682" s="200"/>
      <c r="R682" s="200"/>
      <c r="S682" s="200"/>
      <c r="T682" s="200"/>
      <c r="U682" s="200"/>
      <c r="V682" s="200"/>
      <c r="W682" s="200" t="s">
        <v>1382</v>
      </c>
      <c r="X682" s="200"/>
      <c r="Y682" s="200"/>
      <c r="Z682" s="200"/>
      <c r="AA682" s="200"/>
      <c r="AB682" s="200"/>
      <c r="AC682" s="200"/>
      <c r="AD682" s="200"/>
      <c r="AE682" s="200"/>
      <c r="AF682" s="200"/>
      <c r="AG682" s="200"/>
      <c r="AH682" s="200"/>
      <c r="AI682" s="200"/>
      <c r="AJ682" s="200"/>
    </row>
    <row r="683" spans="1:36" ht="15.75" hidden="1" customHeight="1" x14ac:dyDescent="0.25">
      <c r="A683" s="200"/>
      <c r="B683" s="200"/>
      <c r="C683" s="201"/>
      <c r="D683" s="200"/>
      <c r="E683" s="201"/>
      <c r="F683" s="200"/>
      <c r="G683" s="201"/>
      <c r="H683" s="200"/>
      <c r="I683" s="201"/>
      <c r="J683" s="200"/>
      <c r="K683" s="201"/>
      <c r="L683" s="200"/>
      <c r="M683" s="201"/>
      <c r="N683" s="200"/>
      <c r="O683" s="201"/>
      <c r="P683" s="200"/>
      <c r="Q683" s="200"/>
      <c r="R683" s="200"/>
      <c r="S683" s="200"/>
      <c r="T683" s="200"/>
      <c r="U683" s="200"/>
      <c r="V683" s="200"/>
      <c r="W683" s="200" t="s">
        <v>1383</v>
      </c>
      <c r="X683" s="200"/>
      <c r="Y683" s="200"/>
      <c r="Z683" s="200"/>
      <c r="AA683" s="200"/>
      <c r="AB683" s="200"/>
      <c r="AC683" s="200"/>
      <c r="AD683" s="200"/>
      <c r="AE683" s="200"/>
      <c r="AF683" s="200"/>
      <c r="AG683" s="200"/>
      <c r="AH683" s="200"/>
      <c r="AI683" s="200"/>
      <c r="AJ683" s="200"/>
    </row>
    <row r="684" spans="1:36" ht="15.75" hidden="1" customHeight="1" x14ac:dyDescent="0.25">
      <c r="A684" s="200"/>
      <c r="B684" s="200"/>
      <c r="C684" s="201"/>
      <c r="D684" s="200"/>
      <c r="E684" s="201"/>
      <c r="F684" s="200"/>
      <c r="G684" s="201"/>
      <c r="H684" s="200"/>
      <c r="I684" s="201"/>
      <c r="J684" s="200"/>
      <c r="K684" s="201"/>
      <c r="L684" s="200"/>
      <c r="M684" s="201"/>
      <c r="N684" s="200"/>
      <c r="O684" s="201"/>
      <c r="P684" s="200"/>
      <c r="Q684" s="200"/>
      <c r="R684" s="200"/>
      <c r="S684" s="200"/>
      <c r="T684" s="200"/>
      <c r="U684" s="200"/>
      <c r="V684" s="200"/>
      <c r="W684" s="200" t="s">
        <v>1384</v>
      </c>
      <c r="X684" s="200"/>
      <c r="Y684" s="200"/>
      <c r="Z684" s="200"/>
      <c r="AA684" s="200"/>
      <c r="AB684" s="200"/>
      <c r="AC684" s="200"/>
      <c r="AD684" s="200"/>
      <c r="AE684" s="200"/>
      <c r="AF684" s="200"/>
      <c r="AG684" s="200"/>
      <c r="AH684" s="200"/>
      <c r="AI684" s="200"/>
      <c r="AJ684" s="200"/>
    </row>
    <row r="685" spans="1:36" ht="15.75" hidden="1" customHeight="1" x14ac:dyDescent="0.25">
      <c r="A685" s="200"/>
      <c r="B685" s="200"/>
      <c r="C685" s="201"/>
      <c r="D685" s="200"/>
      <c r="E685" s="201"/>
      <c r="F685" s="200"/>
      <c r="G685" s="201"/>
      <c r="H685" s="200"/>
      <c r="I685" s="201"/>
      <c r="J685" s="200"/>
      <c r="K685" s="201"/>
      <c r="L685" s="200"/>
      <c r="M685" s="201"/>
      <c r="N685" s="200"/>
      <c r="O685" s="201"/>
      <c r="P685" s="200"/>
      <c r="Q685" s="200"/>
      <c r="R685" s="200"/>
      <c r="S685" s="200"/>
      <c r="T685" s="200"/>
      <c r="U685" s="200"/>
      <c r="V685" s="200"/>
      <c r="W685" s="200" t="s">
        <v>1385</v>
      </c>
      <c r="X685" s="200"/>
      <c r="Y685" s="200"/>
      <c r="Z685" s="200"/>
      <c r="AA685" s="200"/>
      <c r="AB685" s="200"/>
      <c r="AC685" s="200"/>
      <c r="AD685" s="200"/>
      <c r="AE685" s="200"/>
      <c r="AF685" s="200"/>
      <c r="AG685" s="200"/>
      <c r="AH685" s="200"/>
      <c r="AI685" s="200"/>
      <c r="AJ685" s="200"/>
    </row>
    <row r="686" spans="1:36" ht="15.75" hidden="1" customHeight="1" x14ac:dyDescent="0.25">
      <c r="A686" s="200"/>
      <c r="B686" s="200"/>
      <c r="C686" s="201"/>
      <c r="D686" s="200"/>
      <c r="E686" s="201"/>
      <c r="F686" s="200"/>
      <c r="G686" s="201"/>
      <c r="H686" s="200"/>
      <c r="I686" s="201"/>
      <c r="J686" s="200"/>
      <c r="K686" s="201"/>
      <c r="L686" s="200"/>
      <c r="M686" s="201"/>
      <c r="N686" s="200"/>
      <c r="O686" s="201"/>
      <c r="P686" s="200"/>
      <c r="Q686" s="200"/>
      <c r="R686" s="200"/>
      <c r="S686" s="200"/>
      <c r="T686" s="200"/>
      <c r="U686" s="200"/>
      <c r="V686" s="200"/>
      <c r="W686" s="200" t="s">
        <v>1386</v>
      </c>
      <c r="X686" s="200"/>
      <c r="Y686" s="200"/>
      <c r="Z686" s="200"/>
      <c r="AA686" s="200"/>
      <c r="AB686" s="200"/>
      <c r="AC686" s="200"/>
      <c r="AD686" s="200"/>
      <c r="AE686" s="200"/>
      <c r="AF686" s="200"/>
      <c r="AG686" s="200"/>
      <c r="AH686" s="200"/>
      <c r="AI686" s="200"/>
      <c r="AJ686" s="200"/>
    </row>
    <row r="687" spans="1:36" ht="15.75" hidden="1" customHeight="1" x14ac:dyDescent="0.25">
      <c r="A687" s="200"/>
      <c r="B687" s="200"/>
      <c r="C687" s="201"/>
      <c r="D687" s="200"/>
      <c r="E687" s="201"/>
      <c r="F687" s="200"/>
      <c r="G687" s="201"/>
      <c r="H687" s="200"/>
      <c r="I687" s="201"/>
      <c r="J687" s="200"/>
      <c r="K687" s="201"/>
      <c r="L687" s="200"/>
      <c r="M687" s="201"/>
      <c r="N687" s="200"/>
      <c r="O687" s="201"/>
      <c r="P687" s="200"/>
      <c r="Q687" s="200"/>
      <c r="R687" s="200"/>
      <c r="S687" s="200"/>
      <c r="T687" s="200"/>
      <c r="U687" s="200"/>
      <c r="V687" s="200"/>
      <c r="W687" s="200" t="s">
        <v>1387</v>
      </c>
      <c r="X687" s="200"/>
      <c r="Y687" s="200"/>
      <c r="Z687" s="200"/>
      <c r="AA687" s="200"/>
      <c r="AB687" s="200"/>
      <c r="AC687" s="200"/>
      <c r="AD687" s="200"/>
      <c r="AE687" s="200"/>
      <c r="AF687" s="200"/>
      <c r="AG687" s="200"/>
      <c r="AH687" s="200"/>
      <c r="AI687" s="200"/>
      <c r="AJ687" s="200"/>
    </row>
    <row r="688" spans="1:36" ht="15.75" hidden="1" customHeight="1" x14ac:dyDescent="0.25">
      <c r="A688" s="200"/>
      <c r="B688" s="200"/>
      <c r="C688" s="201"/>
      <c r="D688" s="200"/>
      <c r="E688" s="201"/>
      <c r="F688" s="200"/>
      <c r="G688" s="201"/>
      <c r="H688" s="200"/>
      <c r="I688" s="201"/>
      <c r="J688" s="200"/>
      <c r="K688" s="201"/>
      <c r="L688" s="200"/>
      <c r="M688" s="201"/>
      <c r="N688" s="200"/>
      <c r="O688" s="201"/>
      <c r="P688" s="200"/>
      <c r="Q688" s="200"/>
      <c r="R688" s="200"/>
      <c r="S688" s="200"/>
      <c r="T688" s="200"/>
      <c r="U688" s="200"/>
      <c r="V688" s="200"/>
      <c r="W688" s="200" t="s">
        <v>1388</v>
      </c>
      <c r="X688" s="200"/>
      <c r="Y688" s="200"/>
      <c r="Z688" s="200"/>
      <c r="AA688" s="200"/>
      <c r="AB688" s="200"/>
      <c r="AC688" s="200"/>
      <c r="AD688" s="200"/>
      <c r="AE688" s="200"/>
      <c r="AF688" s="200"/>
      <c r="AG688" s="200"/>
      <c r="AH688" s="200"/>
      <c r="AI688" s="200"/>
      <c r="AJ688" s="200"/>
    </row>
    <row r="689" spans="1:36" ht="15.75" hidden="1" customHeight="1" x14ac:dyDescent="0.25">
      <c r="A689" s="200"/>
      <c r="B689" s="200"/>
      <c r="C689" s="201"/>
      <c r="D689" s="200"/>
      <c r="E689" s="201"/>
      <c r="F689" s="200"/>
      <c r="G689" s="201"/>
      <c r="H689" s="200"/>
      <c r="I689" s="201"/>
      <c r="J689" s="200"/>
      <c r="K689" s="201"/>
      <c r="L689" s="200"/>
      <c r="M689" s="201"/>
      <c r="N689" s="200"/>
      <c r="O689" s="201"/>
      <c r="P689" s="200"/>
      <c r="Q689" s="200"/>
      <c r="R689" s="200"/>
      <c r="S689" s="200"/>
      <c r="T689" s="200"/>
      <c r="U689" s="200"/>
      <c r="V689" s="200"/>
      <c r="W689" s="200" t="s">
        <v>1389</v>
      </c>
      <c r="X689" s="200"/>
      <c r="Y689" s="200"/>
      <c r="Z689" s="200"/>
      <c r="AA689" s="200"/>
      <c r="AB689" s="200"/>
      <c r="AC689" s="200"/>
      <c r="AD689" s="200"/>
      <c r="AE689" s="200"/>
      <c r="AF689" s="200"/>
      <c r="AG689" s="200"/>
      <c r="AH689" s="200"/>
      <c r="AI689" s="200"/>
      <c r="AJ689" s="200"/>
    </row>
    <row r="690" spans="1:36" ht="15.75" hidden="1" customHeight="1" x14ac:dyDescent="0.25">
      <c r="A690" s="200"/>
      <c r="B690" s="200"/>
      <c r="C690" s="201"/>
      <c r="D690" s="200"/>
      <c r="E690" s="201"/>
      <c r="F690" s="200"/>
      <c r="G690" s="201"/>
      <c r="H690" s="200"/>
      <c r="I690" s="201"/>
      <c r="J690" s="200"/>
      <c r="K690" s="201"/>
      <c r="L690" s="200"/>
      <c r="M690" s="201"/>
      <c r="N690" s="200"/>
      <c r="O690" s="201"/>
      <c r="P690" s="200"/>
      <c r="Q690" s="200"/>
      <c r="R690" s="200"/>
      <c r="S690" s="200"/>
      <c r="T690" s="200"/>
      <c r="U690" s="200"/>
      <c r="V690" s="200"/>
      <c r="W690" s="200" t="s">
        <v>1390</v>
      </c>
      <c r="X690" s="200"/>
      <c r="Y690" s="200"/>
      <c r="Z690" s="200"/>
      <c r="AA690" s="200"/>
      <c r="AB690" s="200"/>
      <c r="AC690" s="200"/>
      <c r="AD690" s="200"/>
      <c r="AE690" s="200"/>
      <c r="AF690" s="200"/>
      <c r="AG690" s="200"/>
      <c r="AH690" s="200"/>
      <c r="AI690" s="200"/>
      <c r="AJ690" s="200"/>
    </row>
    <row r="691" spans="1:36" ht="15.75" hidden="1" customHeight="1" x14ac:dyDescent="0.25">
      <c r="A691" s="200"/>
      <c r="B691" s="200"/>
      <c r="C691" s="201"/>
      <c r="D691" s="200"/>
      <c r="E691" s="201"/>
      <c r="F691" s="200"/>
      <c r="G691" s="201"/>
      <c r="H691" s="200"/>
      <c r="I691" s="201"/>
      <c r="J691" s="200"/>
      <c r="K691" s="201"/>
      <c r="L691" s="200"/>
      <c r="M691" s="201"/>
      <c r="N691" s="200"/>
      <c r="O691" s="201"/>
      <c r="P691" s="200"/>
      <c r="Q691" s="200"/>
      <c r="R691" s="200"/>
      <c r="S691" s="200"/>
      <c r="T691" s="200"/>
      <c r="U691" s="200"/>
      <c r="V691" s="200"/>
      <c r="W691" s="200" t="s">
        <v>1391</v>
      </c>
      <c r="X691" s="200"/>
      <c r="Y691" s="200"/>
      <c r="Z691" s="200"/>
      <c r="AA691" s="200"/>
      <c r="AB691" s="200"/>
      <c r="AC691" s="200"/>
      <c r="AD691" s="200"/>
      <c r="AE691" s="200"/>
      <c r="AF691" s="200"/>
      <c r="AG691" s="200"/>
      <c r="AH691" s="200"/>
      <c r="AI691" s="200"/>
      <c r="AJ691" s="200"/>
    </row>
    <row r="692" spans="1:36" ht="15.75" hidden="1" customHeight="1" x14ac:dyDescent="0.25">
      <c r="A692" s="200"/>
      <c r="B692" s="200"/>
      <c r="C692" s="201"/>
      <c r="D692" s="200"/>
      <c r="E692" s="201"/>
      <c r="F692" s="200"/>
      <c r="G692" s="201"/>
      <c r="H692" s="200"/>
      <c r="I692" s="201"/>
      <c r="J692" s="200"/>
      <c r="K692" s="201"/>
      <c r="L692" s="200"/>
      <c r="M692" s="201"/>
      <c r="N692" s="200"/>
      <c r="O692" s="201"/>
      <c r="P692" s="200"/>
      <c r="Q692" s="200"/>
      <c r="R692" s="200"/>
      <c r="S692" s="200"/>
      <c r="T692" s="200"/>
      <c r="U692" s="200"/>
      <c r="V692" s="200"/>
      <c r="W692" s="200" t="s">
        <v>1392</v>
      </c>
      <c r="X692" s="200"/>
      <c r="Y692" s="200"/>
      <c r="Z692" s="200"/>
      <c r="AA692" s="200"/>
      <c r="AB692" s="200"/>
      <c r="AC692" s="200"/>
      <c r="AD692" s="200"/>
      <c r="AE692" s="200"/>
      <c r="AF692" s="200"/>
      <c r="AG692" s="200"/>
      <c r="AH692" s="200"/>
      <c r="AI692" s="200"/>
      <c r="AJ692" s="200"/>
    </row>
    <row r="693" spans="1:36" ht="15.75" hidden="1" customHeight="1" x14ac:dyDescent="0.25">
      <c r="A693" s="200"/>
      <c r="B693" s="200"/>
      <c r="C693" s="201"/>
      <c r="D693" s="200"/>
      <c r="E693" s="201"/>
      <c r="F693" s="200"/>
      <c r="G693" s="201"/>
      <c r="H693" s="200"/>
      <c r="I693" s="201"/>
      <c r="J693" s="200"/>
      <c r="K693" s="201"/>
      <c r="L693" s="200"/>
      <c r="M693" s="201"/>
      <c r="N693" s="200"/>
      <c r="O693" s="201"/>
      <c r="P693" s="200"/>
      <c r="Q693" s="200"/>
      <c r="R693" s="200"/>
      <c r="S693" s="200"/>
      <c r="T693" s="200"/>
      <c r="U693" s="200"/>
      <c r="V693" s="200"/>
      <c r="W693" s="200" t="s">
        <v>1393</v>
      </c>
      <c r="X693" s="200"/>
      <c r="Y693" s="200"/>
      <c r="Z693" s="200"/>
      <c r="AA693" s="200"/>
      <c r="AB693" s="200"/>
      <c r="AC693" s="200"/>
      <c r="AD693" s="200"/>
      <c r="AE693" s="200"/>
      <c r="AF693" s="200"/>
      <c r="AG693" s="200"/>
      <c r="AH693" s="200"/>
      <c r="AI693" s="200"/>
      <c r="AJ693" s="200"/>
    </row>
    <row r="694" spans="1:36" ht="15.75" hidden="1" customHeight="1" x14ac:dyDescent="0.25">
      <c r="A694" s="200"/>
      <c r="B694" s="200"/>
      <c r="C694" s="201"/>
      <c r="D694" s="200"/>
      <c r="E694" s="201"/>
      <c r="F694" s="200"/>
      <c r="G694" s="201"/>
      <c r="H694" s="200"/>
      <c r="I694" s="201"/>
      <c r="J694" s="200"/>
      <c r="K694" s="201"/>
      <c r="L694" s="200"/>
      <c r="M694" s="201"/>
      <c r="N694" s="200"/>
      <c r="O694" s="201"/>
      <c r="P694" s="200"/>
      <c r="Q694" s="200"/>
      <c r="R694" s="200"/>
      <c r="S694" s="200"/>
      <c r="T694" s="200"/>
      <c r="U694" s="200"/>
      <c r="V694" s="200"/>
      <c r="W694" s="200" t="s">
        <v>1394</v>
      </c>
      <c r="X694" s="200"/>
      <c r="Y694" s="200"/>
      <c r="Z694" s="200"/>
      <c r="AA694" s="200"/>
      <c r="AB694" s="200"/>
      <c r="AC694" s="200"/>
      <c r="AD694" s="200"/>
      <c r="AE694" s="200"/>
      <c r="AF694" s="200"/>
      <c r="AG694" s="200"/>
      <c r="AH694" s="200"/>
      <c r="AI694" s="200"/>
      <c r="AJ694" s="200"/>
    </row>
    <row r="695" spans="1:36" ht="15.75" hidden="1" customHeight="1" x14ac:dyDescent="0.25">
      <c r="A695" s="200"/>
      <c r="B695" s="200"/>
      <c r="C695" s="201"/>
      <c r="D695" s="200"/>
      <c r="E695" s="201"/>
      <c r="F695" s="200"/>
      <c r="G695" s="201"/>
      <c r="H695" s="200"/>
      <c r="I695" s="201"/>
      <c r="J695" s="200"/>
      <c r="K695" s="201"/>
      <c r="L695" s="200"/>
      <c r="M695" s="201"/>
      <c r="N695" s="200"/>
      <c r="O695" s="201"/>
      <c r="P695" s="200"/>
      <c r="Q695" s="200"/>
      <c r="R695" s="200"/>
      <c r="S695" s="200"/>
      <c r="T695" s="200"/>
      <c r="U695" s="200"/>
      <c r="V695" s="200"/>
      <c r="W695" s="200" t="s">
        <v>1395</v>
      </c>
      <c r="X695" s="200"/>
      <c r="Y695" s="200"/>
      <c r="Z695" s="200"/>
      <c r="AA695" s="200"/>
      <c r="AB695" s="200"/>
      <c r="AC695" s="200"/>
      <c r="AD695" s="200"/>
      <c r="AE695" s="200"/>
      <c r="AF695" s="200"/>
      <c r="AG695" s="200"/>
      <c r="AH695" s="200"/>
      <c r="AI695" s="200"/>
      <c r="AJ695" s="200"/>
    </row>
    <row r="696" spans="1:36" ht="15.75" hidden="1" customHeight="1" x14ac:dyDescent="0.25">
      <c r="A696" s="200"/>
      <c r="B696" s="200"/>
      <c r="C696" s="201"/>
      <c r="D696" s="200"/>
      <c r="E696" s="201"/>
      <c r="F696" s="200"/>
      <c r="G696" s="201"/>
      <c r="H696" s="200"/>
      <c r="I696" s="201"/>
      <c r="J696" s="200"/>
      <c r="K696" s="201"/>
      <c r="L696" s="200"/>
      <c r="M696" s="201"/>
      <c r="N696" s="200"/>
      <c r="O696" s="201"/>
      <c r="P696" s="200"/>
      <c r="Q696" s="200"/>
      <c r="R696" s="200"/>
      <c r="S696" s="200"/>
      <c r="T696" s="200"/>
      <c r="U696" s="200"/>
      <c r="V696" s="200"/>
      <c r="W696" s="200" t="s">
        <v>1396</v>
      </c>
      <c r="X696" s="200"/>
      <c r="Y696" s="200"/>
      <c r="Z696" s="200"/>
      <c r="AA696" s="200"/>
      <c r="AB696" s="200"/>
      <c r="AC696" s="200"/>
      <c r="AD696" s="200"/>
      <c r="AE696" s="200"/>
      <c r="AF696" s="200"/>
      <c r="AG696" s="200"/>
      <c r="AH696" s="200"/>
      <c r="AI696" s="200"/>
      <c r="AJ696" s="200"/>
    </row>
    <row r="697" spans="1:36" ht="15.75" hidden="1" customHeight="1" x14ac:dyDescent="0.25">
      <c r="A697" s="200"/>
      <c r="B697" s="200"/>
      <c r="C697" s="201"/>
      <c r="D697" s="200"/>
      <c r="E697" s="201"/>
      <c r="F697" s="200"/>
      <c r="G697" s="201"/>
      <c r="H697" s="200"/>
      <c r="I697" s="201"/>
      <c r="J697" s="200"/>
      <c r="K697" s="201"/>
      <c r="L697" s="200"/>
      <c r="M697" s="201"/>
      <c r="N697" s="200"/>
      <c r="O697" s="201"/>
      <c r="P697" s="200"/>
      <c r="Q697" s="200"/>
      <c r="R697" s="200"/>
      <c r="S697" s="200"/>
      <c r="T697" s="200"/>
      <c r="U697" s="200"/>
      <c r="V697" s="200"/>
      <c r="W697" s="200" t="s">
        <v>1397</v>
      </c>
      <c r="X697" s="200"/>
      <c r="Y697" s="200"/>
      <c r="Z697" s="200"/>
      <c r="AA697" s="200"/>
      <c r="AB697" s="200"/>
      <c r="AC697" s="200"/>
      <c r="AD697" s="200"/>
      <c r="AE697" s="200"/>
      <c r="AF697" s="200"/>
      <c r="AG697" s="200"/>
      <c r="AH697" s="200"/>
      <c r="AI697" s="200"/>
      <c r="AJ697" s="200"/>
    </row>
    <row r="698" spans="1:36" ht="15.75" hidden="1" customHeight="1" x14ac:dyDescent="0.25">
      <c r="A698" s="200"/>
      <c r="B698" s="200"/>
      <c r="C698" s="201"/>
      <c r="D698" s="200"/>
      <c r="E698" s="201"/>
      <c r="F698" s="200"/>
      <c r="G698" s="201"/>
      <c r="H698" s="200"/>
      <c r="I698" s="201"/>
      <c r="J698" s="200"/>
      <c r="K698" s="201"/>
      <c r="L698" s="200"/>
      <c r="M698" s="201"/>
      <c r="N698" s="200"/>
      <c r="O698" s="201"/>
      <c r="P698" s="200"/>
      <c r="Q698" s="200"/>
      <c r="R698" s="200"/>
      <c r="S698" s="200"/>
      <c r="T698" s="200"/>
      <c r="U698" s="200"/>
      <c r="V698" s="200"/>
      <c r="W698" s="200" t="s">
        <v>1398</v>
      </c>
      <c r="X698" s="200"/>
      <c r="Y698" s="200"/>
      <c r="Z698" s="200"/>
      <c r="AA698" s="200"/>
      <c r="AB698" s="200"/>
      <c r="AC698" s="200"/>
      <c r="AD698" s="200"/>
      <c r="AE698" s="200"/>
      <c r="AF698" s="200"/>
      <c r="AG698" s="200"/>
      <c r="AH698" s="200"/>
      <c r="AI698" s="200"/>
      <c r="AJ698" s="200"/>
    </row>
    <row r="699" spans="1:36" ht="15.75" hidden="1" customHeight="1" x14ac:dyDescent="0.25">
      <c r="A699" s="200"/>
      <c r="B699" s="200"/>
      <c r="C699" s="201"/>
      <c r="D699" s="200"/>
      <c r="E699" s="201"/>
      <c r="F699" s="200"/>
      <c r="G699" s="201"/>
      <c r="H699" s="200"/>
      <c r="I699" s="201"/>
      <c r="J699" s="200"/>
      <c r="K699" s="201"/>
      <c r="L699" s="200"/>
      <c r="M699" s="201"/>
      <c r="N699" s="200"/>
      <c r="O699" s="201"/>
      <c r="P699" s="200"/>
      <c r="Q699" s="200"/>
      <c r="R699" s="200"/>
      <c r="S699" s="200"/>
      <c r="T699" s="200"/>
      <c r="U699" s="200"/>
      <c r="V699" s="200"/>
      <c r="W699" s="200" t="s">
        <v>1399</v>
      </c>
      <c r="X699" s="200"/>
      <c r="Y699" s="200"/>
      <c r="Z699" s="200"/>
      <c r="AA699" s="200"/>
      <c r="AB699" s="200"/>
      <c r="AC699" s="200"/>
      <c r="AD699" s="200"/>
      <c r="AE699" s="200"/>
      <c r="AF699" s="200"/>
      <c r="AG699" s="200"/>
      <c r="AH699" s="200"/>
      <c r="AI699" s="200"/>
      <c r="AJ699" s="200"/>
    </row>
    <row r="700" spans="1:36" ht="15.75" hidden="1" customHeight="1" x14ac:dyDescent="0.25">
      <c r="A700" s="200"/>
      <c r="B700" s="200"/>
      <c r="C700" s="201"/>
      <c r="D700" s="200"/>
      <c r="E700" s="201"/>
      <c r="F700" s="200"/>
      <c r="G700" s="201"/>
      <c r="H700" s="200"/>
      <c r="I700" s="201"/>
      <c r="J700" s="200"/>
      <c r="K700" s="201"/>
      <c r="L700" s="200"/>
      <c r="M700" s="201"/>
      <c r="N700" s="200"/>
      <c r="O700" s="201"/>
      <c r="P700" s="200"/>
      <c r="Q700" s="200"/>
      <c r="R700" s="200"/>
      <c r="S700" s="200"/>
      <c r="T700" s="200"/>
      <c r="U700" s="200"/>
      <c r="V700" s="200"/>
      <c r="W700" s="200" t="s">
        <v>1400</v>
      </c>
      <c r="X700" s="200"/>
      <c r="Y700" s="200"/>
      <c r="Z700" s="200"/>
      <c r="AA700" s="200"/>
      <c r="AB700" s="200"/>
      <c r="AC700" s="200"/>
      <c r="AD700" s="200"/>
      <c r="AE700" s="200"/>
      <c r="AF700" s="200"/>
      <c r="AG700" s="200"/>
      <c r="AH700" s="200"/>
      <c r="AI700" s="200"/>
      <c r="AJ700" s="200"/>
    </row>
    <row r="701" spans="1:36" ht="15.75" hidden="1" customHeight="1" x14ac:dyDescent="0.25">
      <c r="A701" s="200"/>
      <c r="B701" s="200"/>
      <c r="C701" s="201"/>
      <c r="D701" s="200"/>
      <c r="E701" s="201"/>
      <c r="F701" s="200"/>
      <c r="G701" s="201"/>
      <c r="H701" s="200"/>
      <c r="I701" s="201"/>
      <c r="J701" s="200"/>
      <c r="K701" s="201"/>
      <c r="L701" s="200"/>
      <c r="M701" s="201"/>
      <c r="N701" s="200"/>
      <c r="O701" s="201"/>
      <c r="P701" s="200"/>
      <c r="Q701" s="200"/>
      <c r="R701" s="200"/>
      <c r="S701" s="200"/>
      <c r="T701" s="200"/>
      <c r="U701" s="200"/>
      <c r="V701" s="200"/>
      <c r="W701" s="200" t="s">
        <v>1401</v>
      </c>
      <c r="X701" s="200"/>
      <c r="Y701" s="200"/>
      <c r="Z701" s="200"/>
      <c r="AA701" s="200"/>
      <c r="AB701" s="200"/>
      <c r="AC701" s="200"/>
      <c r="AD701" s="200"/>
      <c r="AE701" s="200"/>
      <c r="AF701" s="200"/>
      <c r="AG701" s="200"/>
      <c r="AH701" s="200"/>
      <c r="AI701" s="200"/>
      <c r="AJ701" s="200"/>
    </row>
    <row r="702" spans="1:36" ht="15.75" hidden="1" customHeight="1" x14ac:dyDescent="0.25">
      <c r="A702" s="200"/>
      <c r="B702" s="200"/>
      <c r="C702" s="201"/>
      <c r="D702" s="200"/>
      <c r="E702" s="201"/>
      <c r="F702" s="200"/>
      <c r="G702" s="201"/>
      <c r="H702" s="200"/>
      <c r="I702" s="201"/>
      <c r="J702" s="200"/>
      <c r="K702" s="201"/>
      <c r="L702" s="200"/>
      <c r="M702" s="201"/>
      <c r="N702" s="200"/>
      <c r="O702" s="201"/>
      <c r="P702" s="200"/>
      <c r="Q702" s="200"/>
      <c r="R702" s="200"/>
      <c r="S702" s="200"/>
      <c r="T702" s="200"/>
      <c r="U702" s="200"/>
      <c r="V702" s="200"/>
      <c r="W702" s="200" t="s">
        <v>1402</v>
      </c>
      <c r="X702" s="200"/>
      <c r="Y702" s="200"/>
      <c r="Z702" s="200"/>
      <c r="AA702" s="200"/>
      <c r="AB702" s="200"/>
      <c r="AC702" s="200"/>
      <c r="AD702" s="200"/>
      <c r="AE702" s="200"/>
      <c r="AF702" s="200"/>
      <c r="AG702" s="200"/>
      <c r="AH702" s="200"/>
      <c r="AI702" s="200"/>
      <c r="AJ702" s="200"/>
    </row>
    <row r="703" spans="1:36" ht="15.75" hidden="1" customHeight="1" x14ac:dyDescent="0.25">
      <c r="A703" s="200"/>
      <c r="B703" s="200"/>
      <c r="C703" s="201"/>
      <c r="D703" s="200"/>
      <c r="E703" s="201"/>
      <c r="F703" s="200"/>
      <c r="G703" s="201"/>
      <c r="H703" s="200"/>
      <c r="I703" s="201"/>
      <c r="J703" s="200"/>
      <c r="K703" s="201"/>
      <c r="L703" s="200"/>
      <c r="M703" s="201"/>
      <c r="N703" s="200"/>
      <c r="O703" s="201"/>
      <c r="P703" s="200"/>
      <c r="Q703" s="200"/>
      <c r="R703" s="200"/>
      <c r="S703" s="200"/>
      <c r="T703" s="200"/>
      <c r="U703" s="200"/>
      <c r="V703" s="200"/>
      <c r="W703" s="200" t="s">
        <v>1402</v>
      </c>
      <c r="X703" s="200"/>
      <c r="Y703" s="200"/>
      <c r="Z703" s="200"/>
      <c r="AA703" s="200"/>
      <c r="AB703" s="200"/>
      <c r="AC703" s="200"/>
      <c r="AD703" s="200"/>
      <c r="AE703" s="200"/>
      <c r="AF703" s="200"/>
      <c r="AG703" s="200"/>
      <c r="AH703" s="200"/>
      <c r="AI703" s="200"/>
      <c r="AJ703" s="200"/>
    </row>
    <row r="704" spans="1:36" ht="15.75" hidden="1" customHeight="1" x14ac:dyDescent="0.25">
      <c r="A704" s="200"/>
      <c r="B704" s="200"/>
      <c r="C704" s="201"/>
      <c r="D704" s="200"/>
      <c r="E704" s="201"/>
      <c r="F704" s="200"/>
      <c r="G704" s="201"/>
      <c r="H704" s="200"/>
      <c r="I704" s="201"/>
      <c r="J704" s="200"/>
      <c r="K704" s="201"/>
      <c r="L704" s="200"/>
      <c r="M704" s="201"/>
      <c r="N704" s="200"/>
      <c r="O704" s="201"/>
      <c r="P704" s="200"/>
      <c r="Q704" s="200"/>
      <c r="R704" s="200"/>
      <c r="S704" s="200"/>
      <c r="T704" s="200"/>
      <c r="U704" s="200"/>
      <c r="V704" s="200"/>
      <c r="W704" s="200" t="s">
        <v>1403</v>
      </c>
      <c r="X704" s="200"/>
      <c r="Y704" s="200"/>
      <c r="Z704" s="200"/>
      <c r="AA704" s="200"/>
      <c r="AB704" s="200"/>
      <c r="AC704" s="200"/>
      <c r="AD704" s="200"/>
      <c r="AE704" s="200"/>
      <c r="AF704" s="200"/>
      <c r="AG704" s="200"/>
      <c r="AH704" s="200"/>
      <c r="AI704" s="200"/>
      <c r="AJ704" s="200"/>
    </row>
    <row r="705" spans="1:36" ht="15.75" hidden="1" customHeight="1" x14ac:dyDescent="0.25">
      <c r="A705" s="200"/>
      <c r="B705" s="200"/>
      <c r="C705" s="201"/>
      <c r="D705" s="200"/>
      <c r="E705" s="201"/>
      <c r="F705" s="200"/>
      <c r="G705" s="201"/>
      <c r="H705" s="200"/>
      <c r="I705" s="201"/>
      <c r="J705" s="200"/>
      <c r="K705" s="201"/>
      <c r="L705" s="200"/>
      <c r="M705" s="201"/>
      <c r="N705" s="200"/>
      <c r="O705" s="201"/>
      <c r="P705" s="200"/>
      <c r="Q705" s="200"/>
      <c r="R705" s="200"/>
      <c r="S705" s="200"/>
      <c r="T705" s="200"/>
      <c r="U705" s="200"/>
      <c r="V705" s="200"/>
      <c r="W705" s="200" t="s">
        <v>1404</v>
      </c>
      <c r="X705" s="200"/>
      <c r="Y705" s="200"/>
      <c r="Z705" s="200"/>
      <c r="AA705" s="200"/>
      <c r="AB705" s="200"/>
      <c r="AC705" s="200"/>
      <c r="AD705" s="200"/>
      <c r="AE705" s="200"/>
      <c r="AF705" s="200"/>
      <c r="AG705" s="200"/>
      <c r="AH705" s="200"/>
      <c r="AI705" s="200"/>
      <c r="AJ705" s="200"/>
    </row>
    <row r="706" spans="1:36" ht="15.75" hidden="1" customHeight="1" x14ac:dyDescent="0.25">
      <c r="A706" s="200"/>
      <c r="B706" s="200"/>
      <c r="C706" s="201"/>
      <c r="D706" s="200"/>
      <c r="E706" s="201"/>
      <c r="F706" s="200"/>
      <c r="G706" s="201"/>
      <c r="H706" s="200"/>
      <c r="I706" s="201"/>
      <c r="J706" s="200"/>
      <c r="K706" s="201"/>
      <c r="L706" s="200"/>
      <c r="M706" s="201"/>
      <c r="N706" s="200"/>
      <c r="O706" s="201"/>
      <c r="P706" s="200"/>
      <c r="Q706" s="200"/>
      <c r="R706" s="200"/>
      <c r="S706" s="200"/>
      <c r="T706" s="200"/>
      <c r="U706" s="200"/>
      <c r="V706" s="200"/>
      <c r="W706" s="200" t="s">
        <v>1405</v>
      </c>
      <c r="X706" s="200"/>
      <c r="Y706" s="200"/>
      <c r="Z706" s="200"/>
      <c r="AA706" s="200"/>
      <c r="AB706" s="200"/>
      <c r="AC706" s="200"/>
      <c r="AD706" s="200"/>
      <c r="AE706" s="200"/>
      <c r="AF706" s="200"/>
      <c r="AG706" s="200"/>
      <c r="AH706" s="200"/>
      <c r="AI706" s="200"/>
      <c r="AJ706" s="200"/>
    </row>
    <row r="707" spans="1:36" ht="15.75" hidden="1" customHeight="1" x14ac:dyDescent="0.25">
      <c r="A707" s="200"/>
      <c r="B707" s="200"/>
      <c r="C707" s="201"/>
      <c r="D707" s="200"/>
      <c r="E707" s="201"/>
      <c r="F707" s="200"/>
      <c r="G707" s="201"/>
      <c r="H707" s="200"/>
      <c r="I707" s="201"/>
      <c r="J707" s="200"/>
      <c r="K707" s="201"/>
      <c r="L707" s="200"/>
      <c r="M707" s="201"/>
      <c r="N707" s="200"/>
      <c r="O707" s="201"/>
      <c r="P707" s="200"/>
      <c r="Q707" s="200"/>
      <c r="R707" s="200"/>
      <c r="S707" s="200"/>
      <c r="T707" s="200"/>
      <c r="U707" s="200"/>
      <c r="V707" s="200"/>
      <c r="W707" s="200" t="s">
        <v>1406</v>
      </c>
      <c r="X707" s="200"/>
      <c r="Y707" s="200"/>
      <c r="Z707" s="200"/>
      <c r="AA707" s="200"/>
      <c r="AB707" s="200"/>
      <c r="AC707" s="200"/>
      <c r="AD707" s="200"/>
      <c r="AE707" s="200"/>
      <c r="AF707" s="200"/>
      <c r="AG707" s="200"/>
      <c r="AH707" s="200"/>
      <c r="AI707" s="200"/>
      <c r="AJ707" s="200"/>
    </row>
    <row r="708" spans="1:36" ht="15.75" hidden="1" customHeight="1" x14ac:dyDescent="0.25">
      <c r="A708" s="200"/>
      <c r="B708" s="200"/>
      <c r="C708" s="201"/>
      <c r="D708" s="200"/>
      <c r="E708" s="201"/>
      <c r="F708" s="200"/>
      <c r="G708" s="201"/>
      <c r="H708" s="200"/>
      <c r="I708" s="201"/>
      <c r="J708" s="200"/>
      <c r="K708" s="201"/>
      <c r="L708" s="200"/>
      <c r="M708" s="201"/>
      <c r="N708" s="200"/>
      <c r="O708" s="201"/>
      <c r="P708" s="200"/>
      <c r="Q708" s="200"/>
      <c r="R708" s="200"/>
      <c r="S708" s="200"/>
      <c r="T708" s="200"/>
      <c r="U708" s="200"/>
      <c r="V708" s="200"/>
      <c r="W708" s="200" t="s">
        <v>1407</v>
      </c>
      <c r="X708" s="200"/>
      <c r="Y708" s="200"/>
      <c r="Z708" s="200"/>
      <c r="AA708" s="200"/>
      <c r="AB708" s="200"/>
      <c r="AC708" s="200"/>
      <c r="AD708" s="200"/>
      <c r="AE708" s="200"/>
      <c r="AF708" s="200"/>
      <c r="AG708" s="200"/>
      <c r="AH708" s="200"/>
      <c r="AI708" s="200"/>
      <c r="AJ708" s="200"/>
    </row>
    <row r="709" spans="1:36" ht="15.75" hidden="1" customHeight="1" x14ac:dyDescent="0.25">
      <c r="A709" s="200"/>
      <c r="B709" s="200"/>
      <c r="C709" s="201"/>
      <c r="D709" s="200"/>
      <c r="E709" s="201"/>
      <c r="F709" s="200"/>
      <c r="G709" s="201"/>
      <c r="H709" s="200"/>
      <c r="I709" s="201"/>
      <c r="J709" s="200"/>
      <c r="K709" s="201"/>
      <c r="L709" s="200"/>
      <c r="M709" s="201"/>
      <c r="N709" s="200"/>
      <c r="O709" s="201"/>
      <c r="P709" s="200"/>
      <c r="Q709" s="200"/>
      <c r="R709" s="200"/>
      <c r="S709" s="200"/>
      <c r="T709" s="200"/>
      <c r="U709" s="200"/>
      <c r="V709" s="200"/>
      <c r="W709" s="200" t="s">
        <v>1408</v>
      </c>
      <c r="X709" s="200"/>
      <c r="Y709" s="200"/>
      <c r="Z709" s="200"/>
      <c r="AA709" s="200"/>
      <c r="AB709" s="200"/>
      <c r="AC709" s="200"/>
      <c r="AD709" s="200"/>
      <c r="AE709" s="200"/>
      <c r="AF709" s="200"/>
      <c r="AG709" s="200"/>
      <c r="AH709" s="200"/>
      <c r="AI709" s="200"/>
      <c r="AJ709" s="200"/>
    </row>
    <row r="710" spans="1:36" ht="15.75" hidden="1" customHeight="1" x14ac:dyDescent="0.25">
      <c r="A710" s="200"/>
      <c r="B710" s="200"/>
      <c r="C710" s="201"/>
      <c r="D710" s="200"/>
      <c r="E710" s="201"/>
      <c r="F710" s="200"/>
      <c r="G710" s="201"/>
      <c r="H710" s="200"/>
      <c r="I710" s="201"/>
      <c r="J710" s="200"/>
      <c r="K710" s="201"/>
      <c r="L710" s="200"/>
      <c r="M710" s="201"/>
      <c r="N710" s="200"/>
      <c r="O710" s="201"/>
      <c r="P710" s="200"/>
      <c r="Q710" s="200"/>
      <c r="R710" s="200"/>
      <c r="S710" s="200"/>
      <c r="T710" s="200"/>
      <c r="U710" s="200"/>
      <c r="V710" s="200"/>
      <c r="W710" s="200" t="s">
        <v>1409</v>
      </c>
      <c r="X710" s="200"/>
      <c r="Y710" s="200"/>
      <c r="Z710" s="200"/>
      <c r="AA710" s="200"/>
      <c r="AB710" s="200"/>
      <c r="AC710" s="200"/>
      <c r="AD710" s="200"/>
      <c r="AE710" s="200"/>
      <c r="AF710" s="200"/>
      <c r="AG710" s="200"/>
      <c r="AH710" s="200"/>
      <c r="AI710" s="200"/>
      <c r="AJ710" s="200"/>
    </row>
    <row r="711" spans="1:36" ht="15.75" hidden="1" customHeight="1" x14ac:dyDescent="0.25">
      <c r="A711" s="200"/>
      <c r="B711" s="200"/>
      <c r="C711" s="201"/>
      <c r="D711" s="200"/>
      <c r="E711" s="201"/>
      <c r="F711" s="200"/>
      <c r="G711" s="201"/>
      <c r="H711" s="200"/>
      <c r="I711" s="201"/>
      <c r="J711" s="200"/>
      <c r="K711" s="201"/>
      <c r="L711" s="200"/>
      <c r="M711" s="201"/>
      <c r="N711" s="200"/>
      <c r="O711" s="201"/>
      <c r="P711" s="200"/>
      <c r="Q711" s="200"/>
      <c r="R711" s="200"/>
      <c r="S711" s="200"/>
      <c r="T711" s="200"/>
      <c r="U711" s="200"/>
      <c r="V711" s="200"/>
      <c r="W711" s="200" t="s">
        <v>1410</v>
      </c>
      <c r="X711" s="200"/>
      <c r="Y711" s="200"/>
      <c r="Z711" s="200"/>
      <c r="AA711" s="200"/>
      <c r="AB711" s="200"/>
      <c r="AC711" s="200"/>
      <c r="AD711" s="200"/>
      <c r="AE711" s="200"/>
      <c r="AF711" s="200"/>
      <c r="AG711" s="200"/>
      <c r="AH711" s="200"/>
      <c r="AI711" s="200"/>
      <c r="AJ711" s="200"/>
    </row>
    <row r="712" spans="1:36" ht="15.75" hidden="1" customHeight="1" x14ac:dyDescent="0.25">
      <c r="A712" s="200"/>
      <c r="B712" s="200"/>
      <c r="C712" s="201"/>
      <c r="D712" s="200"/>
      <c r="E712" s="201"/>
      <c r="F712" s="200"/>
      <c r="G712" s="201"/>
      <c r="H712" s="200"/>
      <c r="I712" s="201"/>
      <c r="J712" s="200"/>
      <c r="K712" s="201"/>
      <c r="L712" s="200"/>
      <c r="M712" s="201"/>
      <c r="N712" s="200"/>
      <c r="O712" s="201"/>
      <c r="P712" s="200"/>
      <c r="Q712" s="200"/>
      <c r="R712" s="200"/>
      <c r="S712" s="200"/>
      <c r="T712" s="200"/>
      <c r="U712" s="200"/>
      <c r="V712" s="200"/>
      <c r="W712" s="200" t="s">
        <v>1411</v>
      </c>
      <c r="X712" s="200"/>
      <c r="Y712" s="200"/>
      <c r="Z712" s="200"/>
      <c r="AA712" s="200"/>
      <c r="AB712" s="200"/>
      <c r="AC712" s="200"/>
      <c r="AD712" s="200"/>
      <c r="AE712" s="200"/>
      <c r="AF712" s="200"/>
      <c r="AG712" s="200"/>
      <c r="AH712" s="200"/>
      <c r="AI712" s="200"/>
      <c r="AJ712" s="200"/>
    </row>
    <row r="713" spans="1:36" ht="15.75" hidden="1" customHeight="1" x14ac:dyDescent="0.25">
      <c r="A713" s="200"/>
      <c r="B713" s="200"/>
      <c r="C713" s="201"/>
      <c r="D713" s="200"/>
      <c r="E713" s="201"/>
      <c r="F713" s="200"/>
      <c r="G713" s="201"/>
      <c r="H713" s="200"/>
      <c r="I713" s="201"/>
      <c r="J713" s="200"/>
      <c r="K713" s="201"/>
      <c r="L713" s="200"/>
      <c r="M713" s="201"/>
      <c r="N713" s="200"/>
      <c r="O713" s="201"/>
      <c r="P713" s="200"/>
      <c r="Q713" s="200"/>
      <c r="R713" s="200"/>
      <c r="S713" s="200"/>
      <c r="T713" s="200"/>
      <c r="U713" s="200"/>
      <c r="V713" s="200"/>
      <c r="W713" s="200" t="s">
        <v>1412</v>
      </c>
      <c r="X713" s="200"/>
      <c r="Y713" s="200"/>
      <c r="Z713" s="200"/>
      <c r="AA713" s="200"/>
      <c r="AB713" s="200"/>
      <c r="AC713" s="200"/>
      <c r="AD713" s="200"/>
      <c r="AE713" s="200"/>
      <c r="AF713" s="200"/>
      <c r="AG713" s="200"/>
      <c r="AH713" s="200"/>
      <c r="AI713" s="200"/>
      <c r="AJ713" s="200"/>
    </row>
    <row r="714" spans="1:36" ht="15.75" hidden="1" customHeight="1" x14ac:dyDescent="0.25">
      <c r="A714" s="200"/>
      <c r="B714" s="200"/>
      <c r="C714" s="201"/>
      <c r="D714" s="200"/>
      <c r="E714" s="201"/>
      <c r="F714" s="200"/>
      <c r="G714" s="201"/>
      <c r="H714" s="200"/>
      <c r="I714" s="201"/>
      <c r="J714" s="200"/>
      <c r="K714" s="201"/>
      <c r="L714" s="200"/>
      <c r="M714" s="201"/>
      <c r="N714" s="200"/>
      <c r="O714" s="201"/>
      <c r="P714" s="200"/>
      <c r="Q714" s="200"/>
      <c r="R714" s="200"/>
      <c r="S714" s="200"/>
      <c r="T714" s="200"/>
      <c r="U714" s="200"/>
      <c r="V714" s="200"/>
      <c r="W714" s="200" t="s">
        <v>1413</v>
      </c>
      <c r="X714" s="200"/>
      <c r="Y714" s="200"/>
      <c r="Z714" s="200"/>
      <c r="AA714" s="200"/>
      <c r="AB714" s="200"/>
      <c r="AC714" s="200"/>
      <c r="AD714" s="200"/>
      <c r="AE714" s="200"/>
      <c r="AF714" s="200"/>
      <c r="AG714" s="200"/>
      <c r="AH714" s="200"/>
      <c r="AI714" s="200"/>
      <c r="AJ714" s="200"/>
    </row>
    <row r="715" spans="1:36" ht="15.75" hidden="1" customHeight="1" x14ac:dyDescent="0.25">
      <c r="A715" s="200"/>
      <c r="B715" s="200"/>
      <c r="C715" s="201"/>
      <c r="D715" s="200"/>
      <c r="E715" s="201"/>
      <c r="F715" s="200"/>
      <c r="G715" s="201"/>
      <c r="H715" s="200"/>
      <c r="I715" s="201"/>
      <c r="J715" s="200"/>
      <c r="K715" s="201"/>
      <c r="L715" s="200"/>
      <c r="M715" s="201"/>
      <c r="N715" s="200"/>
      <c r="O715" s="201"/>
      <c r="P715" s="200"/>
      <c r="Q715" s="200"/>
      <c r="R715" s="200"/>
      <c r="S715" s="200"/>
      <c r="T715" s="200"/>
      <c r="U715" s="200"/>
      <c r="V715" s="200"/>
      <c r="W715" s="200" t="s">
        <v>1414</v>
      </c>
      <c r="X715" s="200"/>
      <c r="Y715" s="200"/>
      <c r="Z715" s="200"/>
      <c r="AA715" s="200"/>
      <c r="AB715" s="200"/>
      <c r="AC715" s="200"/>
      <c r="AD715" s="200"/>
      <c r="AE715" s="200"/>
      <c r="AF715" s="200"/>
      <c r="AG715" s="200"/>
      <c r="AH715" s="200"/>
      <c r="AI715" s="200"/>
      <c r="AJ715" s="200"/>
    </row>
    <row r="716" spans="1:36" ht="15.75" hidden="1" customHeight="1" x14ac:dyDescent="0.25">
      <c r="A716" s="200"/>
      <c r="B716" s="200"/>
      <c r="C716" s="201"/>
      <c r="D716" s="200"/>
      <c r="E716" s="201"/>
      <c r="F716" s="200"/>
      <c r="G716" s="201"/>
      <c r="H716" s="200"/>
      <c r="I716" s="201"/>
      <c r="J716" s="200"/>
      <c r="K716" s="201"/>
      <c r="L716" s="200"/>
      <c r="M716" s="201"/>
      <c r="N716" s="200"/>
      <c r="O716" s="201"/>
      <c r="P716" s="200"/>
      <c r="Q716" s="200"/>
      <c r="R716" s="200"/>
      <c r="S716" s="200"/>
      <c r="T716" s="200"/>
      <c r="U716" s="200"/>
      <c r="V716" s="200"/>
      <c r="W716" s="200" t="s">
        <v>1415</v>
      </c>
      <c r="X716" s="200"/>
      <c r="Y716" s="200"/>
      <c r="Z716" s="200"/>
      <c r="AA716" s="200"/>
      <c r="AB716" s="200"/>
      <c r="AC716" s="200"/>
      <c r="AD716" s="200"/>
      <c r="AE716" s="200"/>
      <c r="AF716" s="200"/>
      <c r="AG716" s="200"/>
      <c r="AH716" s="200"/>
      <c r="AI716" s="200"/>
      <c r="AJ716" s="200"/>
    </row>
    <row r="717" spans="1:36" ht="15.75" hidden="1" customHeight="1" x14ac:dyDescent="0.25">
      <c r="A717" s="200"/>
      <c r="B717" s="200"/>
      <c r="C717" s="201"/>
      <c r="D717" s="200"/>
      <c r="E717" s="201"/>
      <c r="F717" s="200"/>
      <c r="G717" s="201"/>
      <c r="H717" s="200"/>
      <c r="I717" s="201"/>
      <c r="J717" s="200"/>
      <c r="K717" s="201"/>
      <c r="L717" s="200"/>
      <c r="M717" s="201"/>
      <c r="N717" s="200"/>
      <c r="O717" s="201"/>
      <c r="P717" s="200"/>
      <c r="Q717" s="200"/>
      <c r="R717" s="200"/>
      <c r="S717" s="200"/>
      <c r="T717" s="200"/>
      <c r="U717" s="200"/>
      <c r="V717" s="200"/>
      <c r="W717" s="200" t="s">
        <v>1416</v>
      </c>
      <c r="X717" s="200"/>
      <c r="Y717" s="200"/>
      <c r="Z717" s="200"/>
      <c r="AA717" s="200"/>
      <c r="AB717" s="200"/>
      <c r="AC717" s="200"/>
      <c r="AD717" s="200"/>
      <c r="AE717" s="200"/>
      <c r="AF717" s="200"/>
      <c r="AG717" s="200"/>
      <c r="AH717" s="200"/>
      <c r="AI717" s="200"/>
      <c r="AJ717" s="200"/>
    </row>
    <row r="718" spans="1:36" ht="15.75" hidden="1" customHeight="1" x14ac:dyDescent="0.25">
      <c r="A718" s="200"/>
      <c r="B718" s="200"/>
      <c r="C718" s="201"/>
      <c r="D718" s="200"/>
      <c r="E718" s="201"/>
      <c r="F718" s="200"/>
      <c r="G718" s="201"/>
      <c r="H718" s="200"/>
      <c r="I718" s="201"/>
      <c r="J718" s="200"/>
      <c r="K718" s="201"/>
      <c r="L718" s="200"/>
      <c r="M718" s="201"/>
      <c r="N718" s="200"/>
      <c r="O718" s="201"/>
      <c r="P718" s="200"/>
      <c r="Q718" s="200"/>
      <c r="R718" s="200"/>
      <c r="S718" s="200"/>
      <c r="T718" s="200"/>
      <c r="U718" s="200"/>
      <c r="V718" s="200"/>
      <c r="W718" s="200" t="s">
        <v>1417</v>
      </c>
      <c r="X718" s="200"/>
      <c r="Y718" s="200"/>
      <c r="Z718" s="200"/>
      <c r="AA718" s="200"/>
      <c r="AB718" s="200"/>
      <c r="AC718" s="200"/>
      <c r="AD718" s="200"/>
      <c r="AE718" s="200"/>
      <c r="AF718" s="200"/>
      <c r="AG718" s="200"/>
      <c r="AH718" s="200"/>
      <c r="AI718" s="200"/>
      <c r="AJ718" s="200"/>
    </row>
    <row r="719" spans="1:36" ht="15.75" hidden="1" customHeight="1" x14ac:dyDescent="0.25">
      <c r="A719" s="200"/>
      <c r="B719" s="200"/>
      <c r="C719" s="201"/>
      <c r="D719" s="200"/>
      <c r="E719" s="201"/>
      <c r="F719" s="200"/>
      <c r="G719" s="201"/>
      <c r="H719" s="200"/>
      <c r="I719" s="201"/>
      <c r="J719" s="200"/>
      <c r="K719" s="201"/>
      <c r="L719" s="200"/>
      <c r="M719" s="201"/>
      <c r="N719" s="200"/>
      <c r="O719" s="201"/>
      <c r="P719" s="200"/>
      <c r="Q719" s="200"/>
      <c r="R719" s="200"/>
      <c r="S719" s="200"/>
      <c r="T719" s="200"/>
      <c r="U719" s="200"/>
      <c r="V719" s="200"/>
      <c r="W719" s="200" t="s">
        <v>1418</v>
      </c>
      <c r="X719" s="200"/>
      <c r="Y719" s="200"/>
      <c r="Z719" s="200"/>
      <c r="AA719" s="200"/>
      <c r="AB719" s="200"/>
      <c r="AC719" s="200"/>
      <c r="AD719" s="200"/>
      <c r="AE719" s="200"/>
      <c r="AF719" s="200"/>
      <c r="AG719" s="200"/>
      <c r="AH719" s="200"/>
      <c r="AI719" s="200"/>
      <c r="AJ719" s="200"/>
    </row>
    <row r="720" spans="1:36" ht="15.75" hidden="1" customHeight="1" x14ac:dyDescent="0.25">
      <c r="A720" s="200"/>
      <c r="B720" s="200"/>
      <c r="C720" s="201"/>
      <c r="D720" s="200"/>
      <c r="E720" s="201"/>
      <c r="F720" s="200"/>
      <c r="G720" s="201"/>
      <c r="H720" s="200"/>
      <c r="I720" s="201"/>
      <c r="J720" s="200"/>
      <c r="K720" s="201"/>
      <c r="L720" s="200"/>
      <c r="M720" s="201"/>
      <c r="N720" s="200"/>
      <c r="O720" s="201"/>
      <c r="P720" s="200"/>
      <c r="Q720" s="200"/>
      <c r="R720" s="200"/>
      <c r="S720" s="200"/>
      <c r="T720" s="200"/>
      <c r="U720" s="200"/>
      <c r="V720" s="200"/>
      <c r="W720" s="200" t="s">
        <v>1419</v>
      </c>
      <c r="X720" s="200"/>
      <c r="Y720" s="200"/>
      <c r="Z720" s="200"/>
      <c r="AA720" s="200"/>
      <c r="AB720" s="200"/>
      <c r="AC720" s="200"/>
      <c r="AD720" s="200"/>
      <c r="AE720" s="200"/>
      <c r="AF720" s="200"/>
      <c r="AG720" s="200"/>
      <c r="AH720" s="200"/>
      <c r="AI720" s="200"/>
      <c r="AJ720" s="200"/>
    </row>
    <row r="721" spans="1:36" ht="15.75" hidden="1" customHeight="1" x14ac:dyDescent="0.25">
      <c r="A721" s="200"/>
      <c r="B721" s="200"/>
      <c r="C721" s="201"/>
      <c r="D721" s="200"/>
      <c r="E721" s="201"/>
      <c r="F721" s="200"/>
      <c r="G721" s="201"/>
      <c r="H721" s="200"/>
      <c r="I721" s="201"/>
      <c r="J721" s="200"/>
      <c r="K721" s="201"/>
      <c r="L721" s="200"/>
      <c r="M721" s="201"/>
      <c r="N721" s="200"/>
      <c r="O721" s="201"/>
      <c r="P721" s="200"/>
      <c r="Q721" s="200"/>
      <c r="R721" s="200"/>
      <c r="S721" s="200"/>
      <c r="T721" s="200"/>
      <c r="U721" s="200"/>
      <c r="V721" s="200"/>
      <c r="W721" s="200" t="s">
        <v>1420</v>
      </c>
      <c r="X721" s="200"/>
      <c r="Y721" s="200"/>
      <c r="Z721" s="200"/>
      <c r="AA721" s="200"/>
      <c r="AB721" s="200"/>
      <c r="AC721" s="200"/>
      <c r="AD721" s="200"/>
      <c r="AE721" s="200"/>
      <c r="AF721" s="200"/>
      <c r="AG721" s="200"/>
      <c r="AH721" s="200"/>
      <c r="AI721" s="200"/>
      <c r="AJ721" s="200"/>
    </row>
    <row r="722" spans="1:36" ht="15.75" hidden="1" customHeight="1" x14ac:dyDescent="0.25">
      <c r="A722" s="200"/>
      <c r="B722" s="200"/>
      <c r="C722" s="201"/>
      <c r="D722" s="200"/>
      <c r="E722" s="201"/>
      <c r="F722" s="200"/>
      <c r="G722" s="201"/>
      <c r="H722" s="200"/>
      <c r="I722" s="201"/>
      <c r="J722" s="200"/>
      <c r="K722" s="201"/>
      <c r="L722" s="200"/>
      <c r="M722" s="201"/>
      <c r="N722" s="200"/>
      <c r="O722" s="201"/>
      <c r="P722" s="200"/>
      <c r="Q722" s="200"/>
      <c r="R722" s="200"/>
      <c r="S722" s="200"/>
      <c r="T722" s="200"/>
      <c r="U722" s="200"/>
      <c r="V722" s="200"/>
      <c r="W722" s="200" t="s">
        <v>1421</v>
      </c>
      <c r="X722" s="200"/>
      <c r="Y722" s="200"/>
      <c r="Z722" s="200"/>
      <c r="AA722" s="200"/>
      <c r="AB722" s="200"/>
      <c r="AC722" s="200"/>
      <c r="AD722" s="200"/>
      <c r="AE722" s="200"/>
      <c r="AF722" s="200"/>
      <c r="AG722" s="200"/>
      <c r="AH722" s="200"/>
      <c r="AI722" s="200"/>
      <c r="AJ722" s="200"/>
    </row>
    <row r="723" spans="1:36" ht="15.75" hidden="1" customHeight="1" x14ac:dyDescent="0.25">
      <c r="A723" s="200"/>
      <c r="B723" s="200"/>
      <c r="C723" s="201"/>
      <c r="D723" s="200"/>
      <c r="E723" s="201"/>
      <c r="F723" s="200"/>
      <c r="G723" s="201"/>
      <c r="H723" s="200"/>
      <c r="I723" s="201"/>
      <c r="J723" s="200"/>
      <c r="K723" s="201"/>
      <c r="L723" s="200"/>
      <c r="M723" s="201"/>
      <c r="N723" s="200"/>
      <c r="O723" s="201"/>
      <c r="P723" s="200"/>
      <c r="Q723" s="200"/>
      <c r="R723" s="200"/>
      <c r="S723" s="200"/>
      <c r="T723" s="200"/>
      <c r="U723" s="200"/>
      <c r="V723" s="200"/>
      <c r="W723" s="200" t="s">
        <v>1422</v>
      </c>
      <c r="X723" s="200"/>
      <c r="Y723" s="200"/>
      <c r="Z723" s="200"/>
      <c r="AA723" s="200"/>
      <c r="AB723" s="200"/>
      <c r="AC723" s="200"/>
      <c r="AD723" s="200"/>
      <c r="AE723" s="200"/>
      <c r="AF723" s="200"/>
      <c r="AG723" s="200"/>
      <c r="AH723" s="200"/>
      <c r="AI723" s="200"/>
      <c r="AJ723" s="200"/>
    </row>
    <row r="724" spans="1:36" ht="15.75" hidden="1" customHeight="1" x14ac:dyDescent="0.25">
      <c r="A724" s="200"/>
      <c r="B724" s="200"/>
      <c r="C724" s="201"/>
      <c r="D724" s="200"/>
      <c r="E724" s="201"/>
      <c r="F724" s="200"/>
      <c r="G724" s="201"/>
      <c r="H724" s="200"/>
      <c r="I724" s="201"/>
      <c r="J724" s="200"/>
      <c r="K724" s="201"/>
      <c r="L724" s="200"/>
      <c r="M724" s="201"/>
      <c r="N724" s="200"/>
      <c r="O724" s="201"/>
      <c r="P724" s="200"/>
      <c r="Q724" s="200"/>
      <c r="R724" s="200"/>
      <c r="S724" s="200"/>
      <c r="T724" s="200"/>
      <c r="U724" s="200"/>
      <c r="V724" s="200"/>
      <c r="W724" s="200" t="s">
        <v>1423</v>
      </c>
      <c r="X724" s="200"/>
      <c r="Y724" s="200"/>
      <c r="Z724" s="200"/>
      <c r="AA724" s="200"/>
      <c r="AB724" s="200"/>
      <c r="AC724" s="200"/>
      <c r="AD724" s="200"/>
      <c r="AE724" s="200"/>
      <c r="AF724" s="200"/>
      <c r="AG724" s="200"/>
      <c r="AH724" s="200"/>
      <c r="AI724" s="200"/>
      <c r="AJ724" s="200"/>
    </row>
    <row r="725" spans="1:36" ht="15.75" hidden="1" customHeight="1" x14ac:dyDescent="0.25">
      <c r="A725" s="200"/>
      <c r="B725" s="200"/>
      <c r="C725" s="201"/>
      <c r="D725" s="200"/>
      <c r="E725" s="201"/>
      <c r="F725" s="200"/>
      <c r="G725" s="201"/>
      <c r="H725" s="200"/>
      <c r="I725" s="201"/>
      <c r="J725" s="200"/>
      <c r="K725" s="201"/>
      <c r="L725" s="200"/>
      <c r="M725" s="201"/>
      <c r="N725" s="200"/>
      <c r="O725" s="201"/>
      <c r="P725" s="200"/>
      <c r="Q725" s="200"/>
      <c r="R725" s="200"/>
      <c r="S725" s="200"/>
      <c r="T725" s="200"/>
      <c r="U725" s="200"/>
      <c r="V725" s="200"/>
      <c r="W725" s="200" t="s">
        <v>1424</v>
      </c>
      <c r="X725" s="200"/>
      <c r="Y725" s="200"/>
      <c r="Z725" s="200"/>
      <c r="AA725" s="200"/>
      <c r="AB725" s="200"/>
      <c r="AC725" s="200"/>
      <c r="AD725" s="200"/>
      <c r="AE725" s="200"/>
      <c r="AF725" s="200"/>
      <c r="AG725" s="200"/>
      <c r="AH725" s="200"/>
      <c r="AI725" s="200"/>
      <c r="AJ725" s="200"/>
    </row>
    <row r="726" spans="1:36" ht="15.75" hidden="1" customHeight="1" x14ac:dyDescent="0.25">
      <c r="A726" s="200"/>
      <c r="B726" s="200"/>
      <c r="C726" s="201"/>
      <c r="D726" s="200"/>
      <c r="E726" s="201"/>
      <c r="F726" s="200"/>
      <c r="G726" s="201"/>
      <c r="H726" s="200"/>
      <c r="I726" s="201"/>
      <c r="J726" s="200"/>
      <c r="K726" s="201"/>
      <c r="L726" s="200"/>
      <c r="M726" s="201"/>
      <c r="N726" s="200"/>
      <c r="O726" s="201"/>
      <c r="P726" s="200"/>
      <c r="Q726" s="200"/>
      <c r="R726" s="200"/>
      <c r="S726" s="200"/>
      <c r="T726" s="200"/>
      <c r="U726" s="200"/>
      <c r="V726" s="200"/>
      <c r="W726" s="200" t="s">
        <v>1425</v>
      </c>
      <c r="X726" s="200"/>
      <c r="Y726" s="200"/>
      <c r="Z726" s="200"/>
      <c r="AA726" s="200"/>
      <c r="AB726" s="200"/>
      <c r="AC726" s="200"/>
      <c r="AD726" s="200"/>
      <c r="AE726" s="200"/>
      <c r="AF726" s="200"/>
      <c r="AG726" s="200"/>
      <c r="AH726" s="200"/>
      <c r="AI726" s="200"/>
      <c r="AJ726" s="200"/>
    </row>
    <row r="727" spans="1:36" ht="15.75" hidden="1" customHeight="1" x14ac:dyDescent="0.25">
      <c r="A727" s="200"/>
      <c r="B727" s="200"/>
      <c r="C727" s="201"/>
      <c r="D727" s="200"/>
      <c r="E727" s="201"/>
      <c r="F727" s="200"/>
      <c r="G727" s="201"/>
      <c r="H727" s="200"/>
      <c r="I727" s="201"/>
      <c r="J727" s="200"/>
      <c r="K727" s="201"/>
      <c r="L727" s="200"/>
      <c r="M727" s="201"/>
      <c r="N727" s="200"/>
      <c r="O727" s="201"/>
      <c r="P727" s="200"/>
      <c r="Q727" s="200"/>
      <c r="R727" s="200"/>
      <c r="S727" s="200"/>
      <c r="T727" s="200"/>
      <c r="U727" s="200"/>
      <c r="V727" s="200"/>
      <c r="W727" s="200" t="s">
        <v>1426</v>
      </c>
      <c r="X727" s="200"/>
      <c r="Y727" s="200"/>
      <c r="Z727" s="200"/>
      <c r="AA727" s="200"/>
      <c r="AB727" s="200"/>
      <c r="AC727" s="200"/>
      <c r="AD727" s="200"/>
      <c r="AE727" s="200"/>
      <c r="AF727" s="200"/>
      <c r="AG727" s="200"/>
      <c r="AH727" s="200"/>
      <c r="AI727" s="200"/>
      <c r="AJ727" s="200"/>
    </row>
    <row r="728" spans="1:36" ht="15.75" hidden="1" customHeight="1" x14ac:dyDescent="0.25">
      <c r="A728" s="200"/>
      <c r="B728" s="200"/>
      <c r="C728" s="201"/>
      <c r="D728" s="200"/>
      <c r="E728" s="201"/>
      <c r="F728" s="200"/>
      <c r="G728" s="201"/>
      <c r="H728" s="200"/>
      <c r="I728" s="201"/>
      <c r="J728" s="200"/>
      <c r="K728" s="201"/>
      <c r="L728" s="200"/>
      <c r="M728" s="201"/>
      <c r="N728" s="200"/>
      <c r="O728" s="201"/>
      <c r="P728" s="200"/>
      <c r="Q728" s="200"/>
      <c r="R728" s="200"/>
      <c r="S728" s="200"/>
      <c r="T728" s="200"/>
      <c r="U728" s="200"/>
      <c r="V728" s="200"/>
      <c r="W728" s="200" t="s">
        <v>1427</v>
      </c>
      <c r="X728" s="200"/>
      <c r="Y728" s="200"/>
      <c r="Z728" s="200"/>
      <c r="AA728" s="200"/>
      <c r="AB728" s="200"/>
      <c r="AC728" s="200"/>
      <c r="AD728" s="200"/>
      <c r="AE728" s="200"/>
      <c r="AF728" s="200"/>
      <c r="AG728" s="200"/>
      <c r="AH728" s="200"/>
      <c r="AI728" s="200"/>
      <c r="AJ728" s="200"/>
    </row>
    <row r="729" spans="1:36" ht="15.75" hidden="1" customHeight="1" x14ac:dyDescent="0.25">
      <c r="A729" s="200"/>
      <c r="B729" s="200"/>
      <c r="C729" s="201"/>
      <c r="D729" s="200"/>
      <c r="E729" s="201"/>
      <c r="F729" s="200"/>
      <c r="G729" s="201"/>
      <c r="H729" s="200"/>
      <c r="I729" s="201"/>
      <c r="J729" s="200"/>
      <c r="K729" s="201"/>
      <c r="L729" s="200"/>
      <c r="M729" s="201"/>
      <c r="N729" s="200"/>
      <c r="O729" s="201"/>
      <c r="P729" s="200"/>
      <c r="Q729" s="200"/>
      <c r="R729" s="200"/>
      <c r="S729" s="200"/>
      <c r="T729" s="200"/>
      <c r="U729" s="200"/>
      <c r="V729" s="200"/>
      <c r="W729" s="200" t="s">
        <v>1428</v>
      </c>
      <c r="X729" s="200"/>
      <c r="Y729" s="200"/>
      <c r="Z729" s="200"/>
      <c r="AA729" s="200"/>
      <c r="AB729" s="200"/>
      <c r="AC729" s="200"/>
      <c r="AD729" s="200"/>
      <c r="AE729" s="200"/>
      <c r="AF729" s="200"/>
      <c r="AG729" s="200"/>
      <c r="AH729" s="200"/>
      <c r="AI729" s="200"/>
      <c r="AJ729" s="200"/>
    </row>
    <row r="730" spans="1:36" ht="15.75" hidden="1" customHeight="1" x14ac:dyDescent="0.25">
      <c r="A730" s="200"/>
      <c r="B730" s="200"/>
      <c r="C730" s="201"/>
      <c r="D730" s="200"/>
      <c r="E730" s="201"/>
      <c r="F730" s="200"/>
      <c r="G730" s="201"/>
      <c r="H730" s="200"/>
      <c r="I730" s="201"/>
      <c r="J730" s="200"/>
      <c r="K730" s="201"/>
      <c r="L730" s="200"/>
      <c r="M730" s="201"/>
      <c r="N730" s="200"/>
      <c r="O730" s="201"/>
      <c r="P730" s="200"/>
      <c r="Q730" s="200"/>
      <c r="R730" s="200"/>
      <c r="S730" s="200"/>
      <c r="T730" s="200"/>
      <c r="U730" s="200"/>
      <c r="V730" s="200"/>
      <c r="W730" s="200" t="s">
        <v>1429</v>
      </c>
      <c r="X730" s="200"/>
      <c r="Y730" s="200"/>
      <c r="Z730" s="200"/>
      <c r="AA730" s="200"/>
      <c r="AB730" s="200"/>
      <c r="AC730" s="200"/>
      <c r="AD730" s="200"/>
      <c r="AE730" s="200"/>
      <c r="AF730" s="200"/>
      <c r="AG730" s="200"/>
      <c r="AH730" s="200"/>
      <c r="AI730" s="200"/>
      <c r="AJ730" s="200"/>
    </row>
    <row r="731" spans="1:36" ht="15.75" hidden="1" customHeight="1" x14ac:dyDescent="0.25">
      <c r="A731" s="200"/>
      <c r="B731" s="200"/>
      <c r="C731" s="201"/>
      <c r="D731" s="200"/>
      <c r="E731" s="201"/>
      <c r="F731" s="200"/>
      <c r="G731" s="201"/>
      <c r="H731" s="200"/>
      <c r="I731" s="201"/>
      <c r="J731" s="200"/>
      <c r="K731" s="201"/>
      <c r="L731" s="200"/>
      <c r="M731" s="201"/>
      <c r="N731" s="200"/>
      <c r="O731" s="201"/>
      <c r="P731" s="200"/>
      <c r="Q731" s="200"/>
      <c r="R731" s="200"/>
      <c r="S731" s="200"/>
      <c r="T731" s="200"/>
      <c r="U731" s="200"/>
      <c r="V731" s="200"/>
      <c r="W731" s="200" t="s">
        <v>1430</v>
      </c>
      <c r="X731" s="200"/>
      <c r="Y731" s="200"/>
      <c r="Z731" s="200"/>
      <c r="AA731" s="200"/>
      <c r="AB731" s="200"/>
      <c r="AC731" s="200"/>
      <c r="AD731" s="200"/>
      <c r="AE731" s="200"/>
      <c r="AF731" s="200"/>
      <c r="AG731" s="200"/>
      <c r="AH731" s="200"/>
      <c r="AI731" s="200"/>
      <c r="AJ731" s="200"/>
    </row>
    <row r="732" spans="1:36" ht="15.75" hidden="1" customHeight="1" x14ac:dyDescent="0.25">
      <c r="A732" s="200"/>
      <c r="B732" s="200"/>
      <c r="C732" s="201"/>
      <c r="D732" s="200"/>
      <c r="E732" s="201"/>
      <c r="F732" s="200"/>
      <c r="G732" s="201"/>
      <c r="H732" s="200"/>
      <c r="I732" s="201"/>
      <c r="J732" s="200"/>
      <c r="K732" s="201"/>
      <c r="L732" s="200"/>
      <c r="M732" s="201"/>
      <c r="N732" s="200"/>
      <c r="O732" s="201"/>
      <c r="P732" s="200"/>
      <c r="Q732" s="200"/>
      <c r="R732" s="200"/>
      <c r="S732" s="200"/>
      <c r="T732" s="200"/>
      <c r="U732" s="200"/>
      <c r="V732" s="200"/>
      <c r="W732" s="200" t="s">
        <v>1431</v>
      </c>
      <c r="X732" s="200"/>
      <c r="Y732" s="200"/>
      <c r="Z732" s="200"/>
      <c r="AA732" s="200"/>
      <c r="AB732" s="200"/>
      <c r="AC732" s="200"/>
      <c r="AD732" s="200"/>
      <c r="AE732" s="200"/>
      <c r="AF732" s="200"/>
      <c r="AG732" s="200"/>
      <c r="AH732" s="200"/>
      <c r="AI732" s="200"/>
      <c r="AJ732" s="200"/>
    </row>
    <row r="733" spans="1:36" ht="15.75" hidden="1" customHeight="1" x14ac:dyDescent="0.25">
      <c r="A733" s="200"/>
      <c r="B733" s="200"/>
      <c r="C733" s="201"/>
      <c r="D733" s="200"/>
      <c r="E733" s="201"/>
      <c r="F733" s="200"/>
      <c r="G733" s="201"/>
      <c r="H733" s="200"/>
      <c r="I733" s="201"/>
      <c r="J733" s="200"/>
      <c r="K733" s="201"/>
      <c r="L733" s="200"/>
      <c r="M733" s="201"/>
      <c r="N733" s="200"/>
      <c r="O733" s="201"/>
      <c r="P733" s="200"/>
      <c r="Q733" s="200"/>
      <c r="R733" s="200"/>
      <c r="S733" s="200"/>
      <c r="T733" s="200"/>
      <c r="U733" s="200"/>
      <c r="V733" s="200"/>
      <c r="W733" s="200" t="s">
        <v>1432</v>
      </c>
      <c r="X733" s="200"/>
      <c r="Y733" s="200"/>
      <c r="Z733" s="200"/>
      <c r="AA733" s="200"/>
      <c r="AB733" s="200"/>
      <c r="AC733" s="200"/>
      <c r="AD733" s="200"/>
      <c r="AE733" s="200"/>
      <c r="AF733" s="200"/>
      <c r="AG733" s="200"/>
      <c r="AH733" s="200"/>
      <c r="AI733" s="200"/>
      <c r="AJ733" s="200"/>
    </row>
    <row r="734" spans="1:36" ht="15.75" hidden="1" customHeight="1" x14ac:dyDescent="0.25">
      <c r="A734" s="200"/>
      <c r="B734" s="200"/>
      <c r="C734" s="201"/>
      <c r="D734" s="200"/>
      <c r="E734" s="201"/>
      <c r="F734" s="200"/>
      <c r="G734" s="201"/>
      <c r="H734" s="200"/>
      <c r="I734" s="201"/>
      <c r="J734" s="200"/>
      <c r="K734" s="201"/>
      <c r="L734" s="200"/>
      <c r="M734" s="201"/>
      <c r="N734" s="200"/>
      <c r="O734" s="201"/>
      <c r="P734" s="200"/>
      <c r="Q734" s="200"/>
      <c r="R734" s="200"/>
      <c r="S734" s="200"/>
      <c r="T734" s="200"/>
      <c r="U734" s="200"/>
      <c r="V734" s="200"/>
      <c r="W734" s="200" t="s">
        <v>1433</v>
      </c>
      <c r="X734" s="200"/>
      <c r="Y734" s="200"/>
      <c r="Z734" s="200"/>
      <c r="AA734" s="200"/>
      <c r="AB734" s="200"/>
      <c r="AC734" s="200"/>
      <c r="AD734" s="200"/>
      <c r="AE734" s="200"/>
      <c r="AF734" s="200"/>
      <c r="AG734" s="200"/>
      <c r="AH734" s="200"/>
      <c r="AI734" s="200"/>
      <c r="AJ734" s="200"/>
    </row>
    <row r="735" spans="1:36" ht="15.75" hidden="1" customHeight="1" x14ac:dyDescent="0.25">
      <c r="A735" s="200"/>
      <c r="B735" s="200"/>
      <c r="C735" s="201"/>
      <c r="D735" s="200"/>
      <c r="E735" s="201"/>
      <c r="F735" s="200"/>
      <c r="G735" s="201"/>
      <c r="H735" s="200"/>
      <c r="I735" s="201"/>
      <c r="J735" s="200"/>
      <c r="K735" s="201"/>
      <c r="L735" s="200"/>
      <c r="M735" s="201"/>
      <c r="N735" s="200"/>
      <c r="O735" s="201"/>
      <c r="P735" s="200"/>
      <c r="Q735" s="200"/>
      <c r="R735" s="200"/>
      <c r="S735" s="200"/>
      <c r="T735" s="200"/>
      <c r="U735" s="200"/>
      <c r="V735" s="200"/>
      <c r="W735" s="200" t="s">
        <v>1434</v>
      </c>
      <c r="X735" s="200"/>
      <c r="Y735" s="200"/>
      <c r="Z735" s="200"/>
      <c r="AA735" s="200"/>
      <c r="AB735" s="200"/>
      <c r="AC735" s="200"/>
      <c r="AD735" s="200"/>
      <c r="AE735" s="200"/>
      <c r="AF735" s="200"/>
      <c r="AG735" s="200"/>
      <c r="AH735" s="200"/>
      <c r="AI735" s="200"/>
      <c r="AJ735" s="200"/>
    </row>
    <row r="736" spans="1:36" ht="15.75" hidden="1" customHeight="1" x14ac:dyDescent="0.25">
      <c r="A736" s="200"/>
      <c r="B736" s="200"/>
      <c r="C736" s="201"/>
      <c r="D736" s="200"/>
      <c r="E736" s="201"/>
      <c r="F736" s="200"/>
      <c r="G736" s="201"/>
      <c r="H736" s="200"/>
      <c r="I736" s="201"/>
      <c r="J736" s="200"/>
      <c r="K736" s="201"/>
      <c r="L736" s="200"/>
      <c r="M736" s="201"/>
      <c r="N736" s="200"/>
      <c r="O736" s="201"/>
      <c r="P736" s="200"/>
      <c r="Q736" s="200"/>
      <c r="R736" s="200"/>
      <c r="S736" s="200"/>
      <c r="T736" s="200"/>
      <c r="U736" s="200"/>
      <c r="V736" s="200"/>
      <c r="W736" s="200" t="s">
        <v>1435</v>
      </c>
      <c r="X736" s="200"/>
      <c r="Y736" s="200"/>
      <c r="Z736" s="200"/>
      <c r="AA736" s="200"/>
      <c r="AB736" s="200"/>
      <c r="AC736" s="200"/>
      <c r="AD736" s="200"/>
      <c r="AE736" s="200"/>
      <c r="AF736" s="200"/>
      <c r="AG736" s="200"/>
      <c r="AH736" s="200"/>
      <c r="AI736" s="200"/>
      <c r="AJ736" s="200"/>
    </row>
    <row r="737" spans="1:36" ht="15.75" hidden="1" customHeight="1" x14ac:dyDescent="0.25">
      <c r="A737" s="200"/>
      <c r="B737" s="200"/>
      <c r="C737" s="201"/>
      <c r="D737" s="200"/>
      <c r="E737" s="201"/>
      <c r="F737" s="200"/>
      <c r="G737" s="201"/>
      <c r="H737" s="200"/>
      <c r="I737" s="201"/>
      <c r="J737" s="200"/>
      <c r="K737" s="201"/>
      <c r="L737" s="200"/>
      <c r="M737" s="201"/>
      <c r="N737" s="200"/>
      <c r="O737" s="201"/>
      <c r="P737" s="200"/>
      <c r="Q737" s="200"/>
      <c r="R737" s="200"/>
      <c r="S737" s="200"/>
      <c r="T737" s="200"/>
      <c r="U737" s="200"/>
      <c r="V737" s="200"/>
      <c r="W737" s="200" t="s">
        <v>1436</v>
      </c>
      <c r="X737" s="200"/>
      <c r="Y737" s="200"/>
      <c r="Z737" s="200"/>
      <c r="AA737" s="200"/>
      <c r="AB737" s="200"/>
      <c r="AC737" s="200"/>
      <c r="AD737" s="200"/>
      <c r="AE737" s="200"/>
      <c r="AF737" s="200"/>
      <c r="AG737" s="200"/>
      <c r="AH737" s="200"/>
      <c r="AI737" s="200"/>
      <c r="AJ737" s="200"/>
    </row>
    <row r="738" spans="1:36" ht="15.75" hidden="1" customHeight="1" x14ac:dyDescent="0.25">
      <c r="A738" s="200"/>
      <c r="B738" s="200"/>
      <c r="C738" s="201"/>
      <c r="D738" s="200"/>
      <c r="E738" s="201"/>
      <c r="F738" s="200"/>
      <c r="G738" s="201"/>
      <c r="H738" s="200"/>
      <c r="I738" s="201"/>
      <c r="J738" s="200"/>
      <c r="K738" s="201"/>
      <c r="L738" s="200"/>
      <c r="M738" s="201"/>
      <c r="N738" s="200"/>
      <c r="O738" s="201"/>
      <c r="P738" s="200"/>
      <c r="Q738" s="200"/>
      <c r="R738" s="200"/>
      <c r="S738" s="200"/>
      <c r="T738" s="200"/>
      <c r="U738" s="200"/>
      <c r="V738" s="200"/>
      <c r="W738" s="200" t="s">
        <v>1437</v>
      </c>
      <c r="X738" s="200"/>
      <c r="Y738" s="200"/>
      <c r="Z738" s="200"/>
      <c r="AA738" s="200"/>
      <c r="AB738" s="200"/>
      <c r="AC738" s="200"/>
      <c r="AD738" s="200"/>
      <c r="AE738" s="200"/>
      <c r="AF738" s="200"/>
      <c r="AG738" s="200"/>
      <c r="AH738" s="200"/>
      <c r="AI738" s="200"/>
      <c r="AJ738" s="200"/>
    </row>
    <row r="739" spans="1:36" ht="15.75" hidden="1" customHeight="1" x14ac:dyDescent="0.25">
      <c r="A739" s="200"/>
      <c r="B739" s="200"/>
      <c r="C739" s="201"/>
      <c r="D739" s="200"/>
      <c r="E739" s="201"/>
      <c r="F739" s="200"/>
      <c r="G739" s="201"/>
      <c r="H739" s="200"/>
      <c r="I739" s="201"/>
      <c r="J739" s="200"/>
      <c r="K739" s="201"/>
      <c r="L739" s="200"/>
      <c r="M739" s="201"/>
      <c r="N739" s="200"/>
      <c r="O739" s="201"/>
      <c r="P739" s="200"/>
      <c r="Q739" s="200"/>
      <c r="R739" s="200"/>
      <c r="S739" s="200"/>
      <c r="T739" s="200"/>
      <c r="U739" s="200"/>
      <c r="V739" s="200"/>
      <c r="W739" s="200" t="s">
        <v>1438</v>
      </c>
      <c r="X739" s="200"/>
      <c r="Y739" s="200"/>
      <c r="Z739" s="200"/>
      <c r="AA739" s="200"/>
      <c r="AB739" s="200"/>
      <c r="AC739" s="200"/>
      <c r="AD739" s="200"/>
      <c r="AE739" s="200"/>
      <c r="AF739" s="200"/>
      <c r="AG739" s="200"/>
      <c r="AH739" s="200"/>
      <c r="AI739" s="200"/>
      <c r="AJ739" s="200"/>
    </row>
    <row r="740" spans="1:36" ht="15.75" hidden="1" customHeight="1" x14ac:dyDescent="0.25">
      <c r="A740" s="200"/>
      <c r="B740" s="200"/>
      <c r="C740" s="201"/>
      <c r="D740" s="200"/>
      <c r="E740" s="201"/>
      <c r="F740" s="200"/>
      <c r="G740" s="201"/>
      <c r="H740" s="200"/>
      <c r="I740" s="201"/>
      <c r="J740" s="200"/>
      <c r="K740" s="201"/>
      <c r="L740" s="200"/>
      <c r="M740" s="201"/>
      <c r="N740" s="200"/>
      <c r="O740" s="201"/>
      <c r="P740" s="200"/>
      <c r="Q740" s="200"/>
      <c r="R740" s="200"/>
      <c r="S740" s="200"/>
      <c r="T740" s="200"/>
      <c r="U740" s="200"/>
      <c r="V740" s="200"/>
      <c r="W740" s="200" t="s">
        <v>1439</v>
      </c>
      <c r="X740" s="200"/>
      <c r="Y740" s="200"/>
      <c r="Z740" s="200"/>
      <c r="AA740" s="200"/>
      <c r="AB740" s="200"/>
      <c r="AC740" s="200"/>
      <c r="AD740" s="200"/>
      <c r="AE740" s="200"/>
      <c r="AF740" s="200"/>
      <c r="AG740" s="200"/>
      <c r="AH740" s="200"/>
      <c r="AI740" s="200"/>
      <c r="AJ740" s="200"/>
    </row>
    <row r="741" spans="1:36" ht="15.75" hidden="1" customHeight="1" x14ac:dyDescent="0.25">
      <c r="A741" s="200"/>
      <c r="B741" s="200"/>
      <c r="C741" s="201"/>
      <c r="D741" s="200"/>
      <c r="E741" s="201"/>
      <c r="F741" s="200"/>
      <c r="G741" s="201"/>
      <c r="H741" s="200"/>
      <c r="I741" s="201"/>
      <c r="J741" s="200"/>
      <c r="K741" s="201"/>
      <c r="L741" s="200"/>
      <c r="M741" s="201"/>
      <c r="N741" s="200"/>
      <c r="O741" s="201"/>
      <c r="P741" s="200"/>
      <c r="Q741" s="200"/>
      <c r="R741" s="200"/>
      <c r="S741" s="200"/>
      <c r="T741" s="200"/>
      <c r="U741" s="200"/>
      <c r="V741" s="200"/>
      <c r="W741" s="200" t="s">
        <v>1440</v>
      </c>
      <c r="X741" s="200"/>
      <c r="Y741" s="200"/>
      <c r="Z741" s="200"/>
      <c r="AA741" s="200"/>
      <c r="AB741" s="200"/>
      <c r="AC741" s="200"/>
      <c r="AD741" s="200"/>
      <c r="AE741" s="200"/>
      <c r="AF741" s="200"/>
      <c r="AG741" s="200"/>
      <c r="AH741" s="200"/>
      <c r="AI741" s="200"/>
      <c r="AJ741" s="200"/>
    </row>
    <row r="742" spans="1:36" ht="15.75" hidden="1" customHeight="1" x14ac:dyDescent="0.25">
      <c r="A742" s="200"/>
      <c r="B742" s="200"/>
      <c r="C742" s="201"/>
      <c r="D742" s="200"/>
      <c r="E742" s="201"/>
      <c r="F742" s="200"/>
      <c r="G742" s="201"/>
      <c r="H742" s="200"/>
      <c r="I742" s="201"/>
      <c r="J742" s="200"/>
      <c r="K742" s="201"/>
      <c r="L742" s="200"/>
      <c r="M742" s="201"/>
      <c r="N742" s="200"/>
      <c r="O742" s="201"/>
      <c r="P742" s="200"/>
      <c r="Q742" s="200"/>
      <c r="R742" s="200"/>
      <c r="S742" s="200"/>
      <c r="T742" s="200"/>
      <c r="U742" s="200"/>
      <c r="V742" s="200"/>
      <c r="W742" s="200" t="s">
        <v>1441</v>
      </c>
      <c r="X742" s="200"/>
      <c r="Y742" s="200"/>
      <c r="Z742" s="200"/>
      <c r="AA742" s="200"/>
      <c r="AB742" s="200"/>
      <c r="AC742" s="200"/>
      <c r="AD742" s="200"/>
      <c r="AE742" s="200"/>
      <c r="AF742" s="200"/>
      <c r="AG742" s="200"/>
      <c r="AH742" s="200"/>
      <c r="AI742" s="200"/>
      <c r="AJ742" s="200"/>
    </row>
    <row r="743" spans="1:36" ht="15.75" hidden="1" customHeight="1" x14ac:dyDescent="0.25">
      <c r="A743" s="200"/>
      <c r="B743" s="200"/>
      <c r="C743" s="201"/>
      <c r="D743" s="200"/>
      <c r="E743" s="201"/>
      <c r="F743" s="200"/>
      <c r="G743" s="201"/>
      <c r="H743" s="200"/>
      <c r="I743" s="201"/>
      <c r="J743" s="200"/>
      <c r="K743" s="201"/>
      <c r="L743" s="200"/>
      <c r="M743" s="201"/>
      <c r="N743" s="200"/>
      <c r="O743" s="201"/>
      <c r="P743" s="200"/>
      <c r="Q743" s="200"/>
      <c r="R743" s="200"/>
      <c r="S743" s="200"/>
      <c r="T743" s="200"/>
      <c r="U743" s="200"/>
      <c r="V743" s="200"/>
      <c r="W743" s="200" t="s">
        <v>1442</v>
      </c>
      <c r="X743" s="200"/>
      <c r="Y743" s="200"/>
      <c r="Z743" s="200"/>
      <c r="AA743" s="200"/>
      <c r="AB743" s="200"/>
      <c r="AC743" s="200"/>
      <c r="AD743" s="200"/>
      <c r="AE743" s="200"/>
      <c r="AF743" s="200"/>
      <c r="AG743" s="200"/>
      <c r="AH743" s="200"/>
      <c r="AI743" s="200"/>
      <c r="AJ743" s="200"/>
    </row>
    <row r="744" spans="1:36" ht="15.75" hidden="1" customHeight="1" x14ac:dyDescent="0.25">
      <c r="A744" s="200"/>
      <c r="B744" s="200"/>
      <c r="C744" s="201"/>
      <c r="D744" s="200"/>
      <c r="E744" s="201"/>
      <c r="F744" s="200"/>
      <c r="G744" s="201"/>
      <c r="H744" s="200"/>
      <c r="I744" s="201"/>
      <c r="J744" s="200"/>
      <c r="K744" s="201"/>
      <c r="L744" s="200"/>
      <c r="M744" s="201"/>
      <c r="N744" s="200"/>
      <c r="O744" s="201"/>
      <c r="P744" s="200"/>
      <c r="Q744" s="200"/>
      <c r="R744" s="200"/>
      <c r="S744" s="200"/>
      <c r="T744" s="200"/>
      <c r="U744" s="200"/>
      <c r="V744" s="200"/>
      <c r="W744" s="200" t="s">
        <v>1443</v>
      </c>
      <c r="X744" s="200"/>
      <c r="Y744" s="200"/>
      <c r="Z744" s="200"/>
      <c r="AA744" s="200"/>
      <c r="AB744" s="200"/>
      <c r="AC744" s="200"/>
      <c r="AD744" s="200"/>
      <c r="AE744" s="200"/>
      <c r="AF744" s="200"/>
      <c r="AG744" s="200"/>
      <c r="AH744" s="200"/>
      <c r="AI744" s="200"/>
      <c r="AJ744" s="200"/>
    </row>
    <row r="745" spans="1:36" ht="15.75" hidden="1" customHeight="1" x14ac:dyDescent="0.25">
      <c r="A745" s="200"/>
      <c r="B745" s="200"/>
      <c r="C745" s="201"/>
      <c r="D745" s="200"/>
      <c r="E745" s="201"/>
      <c r="F745" s="200"/>
      <c r="G745" s="201"/>
      <c r="H745" s="200"/>
      <c r="I745" s="201"/>
      <c r="J745" s="200"/>
      <c r="K745" s="201"/>
      <c r="L745" s="200"/>
      <c r="M745" s="201"/>
      <c r="N745" s="200"/>
      <c r="O745" s="201"/>
      <c r="P745" s="200"/>
      <c r="Q745" s="200"/>
      <c r="R745" s="200"/>
      <c r="S745" s="200"/>
      <c r="T745" s="200"/>
      <c r="U745" s="200"/>
      <c r="V745" s="200"/>
      <c r="W745" s="200" t="s">
        <v>1444</v>
      </c>
      <c r="X745" s="200"/>
      <c r="Y745" s="200"/>
      <c r="Z745" s="200"/>
      <c r="AA745" s="200"/>
      <c r="AB745" s="200"/>
      <c r="AC745" s="200"/>
      <c r="AD745" s="200"/>
      <c r="AE745" s="200"/>
      <c r="AF745" s="200"/>
      <c r="AG745" s="200"/>
      <c r="AH745" s="200"/>
      <c r="AI745" s="200"/>
      <c r="AJ745" s="200"/>
    </row>
    <row r="746" spans="1:36" ht="15.75" hidden="1" customHeight="1" x14ac:dyDescent="0.25">
      <c r="A746" s="200"/>
      <c r="B746" s="200"/>
      <c r="C746" s="201"/>
      <c r="D746" s="200"/>
      <c r="E746" s="201"/>
      <c r="F746" s="200"/>
      <c r="G746" s="201"/>
      <c r="H746" s="200"/>
      <c r="I746" s="201"/>
      <c r="J746" s="200"/>
      <c r="K746" s="201"/>
      <c r="L746" s="200"/>
      <c r="M746" s="201"/>
      <c r="N746" s="200"/>
      <c r="O746" s="201"/>
      <c r="P746" s="200"/>
      <c r="Q746" s="200"/>
      <c r="R746" s="200"/>
      <c r="S746" s="200"/>
      <c r="T746" s="200"/>
      <c r="U746" s="200"/>
      <c r="V746" s="200"/>
      <c r="W746" s="200" t="s">
        <v>1445</v>
      </c>
      <c r="X746" s="200"/>
      <c r="Y746" s="200"/>
      <c r="Z746" s="200"/>
      <c r="AA746" s="200"/>
      <c r="AB746" s="200"/>
      <c r="AC746" s="200"/>
      <c r="AD746" s="200"/>
      <c r="AE746" s="200"/>
      <c r="AF746" s="200"/>
      <c r="AG746" s="200"/>
      <c r="AH746" s="200"/>
      <c r="AI746" s="200"/>
      <c r="AJ746" s="200"/>
    </row>
    <row r="747" spans="1:36" ht="15.75" hidden="1" customHeight="1" x14ac:dyDescent="0.25">
      <c r="A747" s="200"/>
      <c r="B747" s="200"/>
      <c r="C747" s="201"/>
      <c r="D747" s="200"/>
      <c r="E747" s="201"/>
      <c r="F747" s="200"/>
      <c r="G747" s="201"/>
      <c r="H747" s="200"/>
      <c r="I747" s="201"/>
      <c r="J747" s="200"/>
      <c r="K747" s="201"/>
      <c r="L747" s="200"/>
      <c r="M747" s="201"/>
      <c r="N747" s="200"/>
      <c r="O747" s="201"/>
      <c r="P747" s="200"/>
      <c r="Q747" s="200"/>
      <c r="R747" s="200"/>
      <c r="S747" s="200"/>
      <c r="T747" s="200"/>
      <c r="U747" s="200"/>
      <c r="V747" s="200"/>
      <c r="W747" s="200" t="s">
        <v>1446</v>
      </c>
      <c r="X747" s="200"/>
      <c r="Y747" s="200"/>
      <c r="Z747" s="200"/>
      <c r="AA747" s="200"/>
      <c r="AB747" s="200"/>
      <c r="AC747" s="200"/>
      <c r="AD747" s="200"/>
      <c r="AE747" s="200"/>
      <c r="AF747" s="200"/>
      <c r="AG747" s="200"/>
      <c r="AH747" s="200"/>
      <c r="AI747" s="200"/>
      <c r="AJ747" s="200"/>
    </row>
    <row r="748" spans="1:36" ht="15.75" hidden="1" customHeight="1" x14ac:dyDescent="0.25">
      <c r="A748" s="200"/>
      <c r="B748" s="200"/>
      <c r="C748" s="201"/>
      <c r="D748" s="200"/>
      <c r="E748" s="201"/>
      <c r="F748" s="200"/>
      <c r="G748" s="201"/>
      <c r="H748" s="200"/>
      <c r="I748" s="201"/>
      <c r="J748" s="200"/>
      <c r="K748" s="201"/>
      <c r="L748" s="200"/>
      <c r="M748" s="201"/>
      <c r="N748" s="200"/>
      <c r="O748" s="201"/>
      <c r="P748" s="200"/>
      <c r="Q748" s="200"/>
      <c r="R748" s="200"/>
      <c r="S748" s="200"/>
      <c r="T748" s="200"/>
      <c r="U748" s="200"/>
      <c r="V748" s="200"/>
      <c r="W748" s="200" t="s">
        <v>1447</v>
      </c>
      <c r="X748" s="200"/>
      <c r="Y748" s="200"/>
      <c r="Z748" s="200"/>
      <c r="AA748" s="200"/>
      <c r="AB748" s="200"/>
      <c r="AC748" s="200"/>
      <c r="AD748" s="200"/>
      <c r="AE748" s="200"/>
      <c r="AF748" s="200"/>
      <c r="AG748" s="200"/>
      <c r="AH748" s="200"/>
      <c r="AI748" s="200"/>
      <c r="AJ748" s="200"/>
    </row>
    <row r="749" spans="1:36" ht="15.75" hidden="1" customHeight="1" x14ac:dyDescent="0.25">
      <c r="A749" s="200"/>
      <c r="B749" s="200"/>
      <c r="C749" s="201"/>
      <c r="D749" s="200"/>
      <c r="E749" s="201"/>
      <c r="F749" s="200"/>
      <c r="G749" s="201"/>
      <c r="H749" s="200"/>
      <c r="I749" s="201"/>
      <c r="J749" s="200"/>
      <c r="K749" s="201"/>
      <c r="L749" s="200"/>
      <c r="M749" s="201"/>
      <c r="N749" s="200"/>
      <c r="O749" s="201"/>
      <c r="P749" s="200"/>
      <c r="Q749" s="200"/>
      <c r="R749" s="200"/>
      <c r="S749" s="200"/>
      <c r="T749" s="200"/>
      <c r="U749" s="200"/>
      <c r="V749" s="200"/>
      <c r="W749" s="200" t="s">
        <v>1448</v>
      </c>
      <c r="X749" s="200"/>
      <c r="Y749" s="200"/>
      <c r="Z749" s="200"/>
      <c r="AA749" s="200"/>
      <c r="AB749" s="200"/>
      <c r="AC749" s="200"/>
      <c r="AD749" s="200"/>
      <c r="AE749" s="200"/>
      <c r="AF749" s="200"/>
      <c r="AG749" s="200"/>
      <c r="AH749" s="200"/>
      <c r="AI749" s="200"/>
      <c r="AJ749" s="200"/>
    </row>
    <row r="750" spans="1:36" ht="15.75" hidden="1" customHeight="1" x14ac:dyDescent="0.25">
      <c r="A750" s="200"/>
      <c r="B750" s="200"/>
      <c r="C750" s="201"/>
      <c r="D750" s="200"/>
      <c r="E750" s="201"/>
      <c r="F750" s="200"/>
      <c r="G750" s="201"/>
      <c r="H750" s="200"/>
      <c r="I750" s="201"/>
      <c r="J750" s="200"/>
      <c r="K750" s="201"/>
      <c r="L750" s="200"/>
      <c r="M750" s="201"/>
      <c r="N750" s="200"/>
      <c r="O750" s="201"/>
      <c r="P750" s="200"/>
      <c r="Q750" s="200"/>
      <c r="R750" s="200"/>
      <c r="S750" s="200"/>
      <c r="T750" s="200"/>
      <c r="U750" s="200"/>
      <c r="V750" s="200"/>
      <c r="W750" s="200" t="s">
        <v>1449</v>
      </c>
      <c r="X750" s="200"/>
      <c r="Y750" s="200"/>
      <c r="Z750" s="200"/>
      <c r="AA750" s="200"/>
      <c r="AB750" s="200"/>
      <c r="AC750" s="200"/>
      <c r="AD750" s="200"/>
      <c r="AE750" s="200"/>
      <c r="AF750" s="200"/>
      <c r="AG750" s="200"/>
      <c r="AH750" s="200"/>
      <c r="AI750" s="200"/>
      <c r="AJ750" s="200"/>
    </row>
    <row r="751" spans="1:36" ht="15.75" hidden="1" customHeight="1" x14ac:dyDescent="0.25">
      <c r="A751" s="200"/>
      <c r="B751" s="200"/>
      <c r="C751" s="201"/>
      <c r="D751" s="200"/>
      <c r="E751" s="201"/>
      <c r="F751" s="200"/>
      <c r="G751" s="201"/>
      <c r="H751" s="200"/>
      <c r="I751" s="201"/>
      <c r="J751" s="200"/>
      <c r="K751" s="201"/>
      <c r="L751" s="200"/>
      <c r="M751" s="201"/>
      <c r="N751" s="200"/>
      <c r="O751" s="201"/>
      <c r="P751" s="200"/>
      <c r="Q751" s="200"/>
      <c r="R751" s="200"/>
      <c r="S751" s="200"/>
      <c r="T751" s="200"/>
      <c r="U751" s="200"/>
      <c r="V751" s="200"/>
      <c r="W751" s="200" t="s">
        <v>1450</v>
      </c>
      <c r="X751" s="200"/>
      <c r="Y751" s="200"/>
      <c r="Z751" s="200"/>
      <c r="AA751" s="200"/>
      <c r="AB751" s="200"/>
      <c r="AC751" s="200"/>
      <c r="AD751" s="200"/>
      <c r="AE751" s="200"/>
      <c r="AF751" s="200"/>
      <c r="AG751" s="200"/>
      <c r="AH751" s="200"/>
      <c r="AI751" s="200"/>
      <c r="AJ751" s="200"/>
    </row>
    <row r="752" spans="1:36" ht="15.75" hidden="1" customHeight="1" x14ac:dyDescent="0.25">
      <c r="A752" s="200"/>
      <c r="B752" s="200"/>
      <c r="C752" s="201"/>
      <c r="D752" s="200"/>
      <c r="E752" s="201"/>
      <c r="F752" s="200"/>
      <c r="G752" s="201"/>
      <c r="H752" s="200"/>
      <c r="I752" s="201"/>
      <c r="J752" s="200"/>
      <c r="K752" s="201"/>
      <c r="L752" s="200"/>
      <c r="M752" s="201"/>
      <c r="N752" s="200"/>
      <c r="O752" s="201"/>
      <c r="P752" s="200"/>
      <c r="Q752" s="200"/>
      <c r="R752" s="200"/>
      <c r="S752" s="200"/>
      <c r="T752" s="200"/>
      <c r="U752" s="200"/>
      <c r="V752" s="200"/>
      <c r="W752" s="200" t="s">
        <v>1451</v>
      </c>
      <c r="X752" s="200"/>
      <c r="Y752" s="200"/>
      <c r="Z752" s="200"/>
      <c r="AA752" s="200"/>
      <c r="AB752" s="200"/>
      <c r="AC752" s="200"/>
      <c r="AD752" s="200"/>
      <c r="AE752" s="200"/>
      <c r="AF752" s="200"/>
      <c r="AG752" s="200"/>
      <c r="AH752" s="200"/>
      <c r="AI752" s="200"/>
      <c r="AJ752" s="200"/>
    </row>
    <row r="753" spans="1:36" ht="15.75" hidden="1" customHeight="1" x14ac:dyDescent="0.25">
      <c r="A753" s="200"/>
      <c r="B753" s="200"/>
      <c r="C753" s="201"/>
      <c r="D753" s="200"/>
      <c r="E753" s="201"/>
      <c r="F753" s="200"/>
      <c r="G753" s="201"/>
      <c r="H753" s="200"/>
      <c r="I753" s="201"/>
      <c r="J753" s="200"/>
      <c r="K753" s="201"/>
      <c r="L753" s="200"/>
      <c r="M753" s="201"/>
      <c r="N753" s="200"/>
      <c r="O753" s="201"/>
      <c r="P753" s="200"/>
      <c r="Q753" s="200"/>
      <c r="R753" s="200"/>
      <c r="S753" s="200"/>
      <c r="T753" s="200"/>
      <c r="U753" s="200"/>
      <c r="V753" s="200"/>
      <c r="W753" s="200" t="s">
        <v>1452</v>
      </c>
      <c r="X753" s="200"/>
      <c r="Y753" s="200"/>
      <c r="Z753" s="200"/>
      <c r="AA753" s="200"/>
      <c r="AB753" s="200"/>
      <c r="AC753" s="200"/>
      <c r="AD753" s="200"/>
      <c r="AE753" s="200"/>
      <c r="AF753" s="200"/>
      <c r="AG753" s="200"/>
      <c r="AH753" s="200"/>
      <c r="AI753" s="200"/>
      <c r="AJ753" s="200"/>
    </row>
    <row r="754" spans="1:36" ht="15.75" hidden="1" customHeight="1" x14ac:dyDescent="0.25">
      <c r="A754" s="200"/>
      <c r="B754" s="200"/>
      <c r="C754" s="201"/>
      <c r="D754" s="200"/>
      <c r="E754" s="201"/>
      <c r="F754" s="200"/>
      <c r="G754" s="201"/>
      <c r="H754" s="200"/>
      <c r="I754" s="201"/>
      <c r="J754" s="200"/>
      <c r="K754" s="201"/>
      <c r="L754" s="200"/>
      <c r="M754" s="201"/>
      <c r="N754" s="200"/>
      <c r="O754" s="201"/>
      <c r="P754" s="200"/>
      <c r="Q754" s="200"/>
      <c r="R754" s="200"/>
      <c r="S754" s="200"/>
      <c r="T754" s="200"/>
      <c r="U754" s="200"/>
      <c r="V754" s="200"/>
      <c r="W754" s="200" t="s">
        <v>1453</v>
      </c>
      <c r="X754" s="200"/>
      <c r="Y754" s="200"/>
      <c r="Z754" s="200"/>
      <c r="AA754" s="200"/>
      <c r="AB754" s="200"/>
      <c r="AC754" s="200"/>
      <c r="AD754" s="200"/>
      <c r="AE754" s="200"/>
      <c r="AF754" s="200"/>
      <c r="AG754" s="200"/>
      <c r="AH754" s="200"/>
      <c r="AI754" s="200"/>
      <c r="AJ754" s="200"/>
    </row>
    <row r="755" spans="1:36" ht="15.75" hidden="1" customHeight="1" x14ac:dyDescent="0.25">
      <c r="A755" s="200"/>
      <c r="B755" s="200"/>
      <c r="C755" s="201"/>
      <c r="D755" s="200"/>
      <c r="E755" s="201"/>
      <c r="F755" s="200"/>
      <c r="G755" s="201"/>
      <c r="H755" s="200"/>
      <c r="I755" s="201"/>
      <c r="J755" s="200"/>
      <c r="K755" s="201"/>
      <c r="L755" s="200"/>
      <c r="M755" s="201"/>
      <c r="N755" s="200"/>
      <c r="O755" s="201"/>
      <c r="P755" s="200"/>
      <c r="Q755" s="200"/>
      <c r="R755" s="200"/>
      <c r="S755" s="200"/>
      <c r="T755" s="200"/>
      <c r="U755" s="200"/>
      <c r="V755" s="200"/>
      <c r="W755" s="200" t="s">
        <v>1454</v>
      </c>
      <c r="X755" s="200"/>
      <c r="Y755" s="200"/>
      <c r="Z755" s="200"/>
      <c r="AA755" s="200"/>
      <c r="AB755" s="200"/>
      <c r="AC755" s="200"/>
      <c r="AD755" s="200"/>
      <c r="AE755" s="200"/>
      <c r="AF755" s="200"/>
      <c r="AG755" s="200"/>
      <c r="AH755" s="200"/>
      <c r="AI755" s="200"/>
      <c r="AJ755" s="200"/>
    </row>
    <row r="756" spans="1:36" ht="15.75" hidden="1" customHeight="1" x14ac:dyDescent="0.25">
      <c r="A756" s="200"/>
      <c r="B756" s="200"/>
      <c r="C756" s="201"/>
      <c r="D756" s="200"/>
      <c r="E756" s="201"/>
      <c r="F756" s="200"/>
      <c r="G756" s="201"/>
      <c r="H756" s="200"/>
      <c r="I756" s="201"/>
      <c r="J756" s="200"/>
      <c r="K756" s="201"/>
      <c r="L756" s="200"/>
      <c r="M756" s="201"/>
      <c r="N756" s="200"/>
      <c r="O756" s="201"/>
      <c r="P756" s="200"/>
      <c r="Q756" s="200"/>
      <c r="R756" s="200"/>
      <c r="S756" s="200"/>
      <c r="T756" s="200"/>
      <c r="U756" s="200"/>
      <c r="V756" s="200"/>
      <c r="W756" s="200" t="s">
        <v>1455</v>
      </c>
      <c r="X756" s="200"/>
      <c r="Y756" s="200"/>
      <c r="Z756" s="200"/>
      <c r="AA756" s="200"/>
      <c r="AB756" s="200"/>
      <c r="AC756" s="200"/>
      <c r="AD756" s="200"/>
      <c r="AE756" s="200"/>
      <c r="AF756" s="200"/>
      <c r="AG756" s="200"/>
      <c r="AH756" s="200"/>
      <c r="AI756" s="200"/>
      <c r="AJ756" s="200"/>
    </row>
    <row r="757" spans="1:36" ht="15.75" hidden="1" customHeight="1" x14ac:dyDescent="0.25">
      <c r="A757" s="200"/>
      <c r="B757" s="200"/>
      <c r="C757" s="201"/>
      <c r="D757" s="200"/>
      <c r="E757" s="201"/>
      <c r="F757" s="200"/>
      <c r="G757" s="201"/>
      <c r="H757" s="200"/>
      <c r="I757" s="201"/>
      <c r="J757" s="200"/>
      <c r="K757" s="201"/>
      <c r="L757" s="200"/>
      <c r="M757" s="201"/>
      <c r="N757" s="200"/>
      <c r="O757" s="201"/>
      <c r="P757" s="200"/>
      <c r="Q757" s="200"/>
      <c r="R757" s="200"/>
      <c r="S757" s="200"/>
      <c r="T757" s="200"/>
      <c r="U757" s="200"/>
      <c r="V757" s="200"/>
      <c r="W757" s="200" t="s">
        <v>1456</v>
      </c>
      <c r="X757" s="200"/>
      <c r="Y757" s="200"/>
      <c r="Z757" s="200"/>
      <c r="AA757" s="200"/>
      <c r="AB757" s="200"/>
      <c r="AC757" s="200"/>
      <c r="AD757" s="200"/>
      <c r="AE757" s="200"/>
      <c r="AF757" s="200"/>
      <c r="AG757" s="200"/>
      <c r="AH757" s="200"/>
      <c r="AI757" s="200"/>
      <c r="AJ757" s="200"/>
    </row>
    <row r="758" spans="1:36" ht="15.75" hidden="1" customHeight="1" x14ac:dyDescent="0.25">
      <c r="A758" s="200"/>
      <c r="B758" s="200"/>
      <c r="C758" s="201"/>
      <c r="D758" s="200"/>
      <c r="E758" s="201"/>
      <c r="F758" s="200"/>
      <c r="G758" s="201"/>
      <c r="H758" s="200"/>
      <c r="I758" s="201"/>
      <c r="J758" s="200"/>
      <c r="K758" s="201"/>
      <c r="L758" s="200"/>
      <c r="M758" s="201"/>
      <c r="N758" s="200"/>
      <c r="O758" s="201"/>
      <c r="P758" s="200"/>
      <c r="Q758" s="200"/>
      <c r="R758" s="200"/>
      <c r="S758" s="200"/>
      <c r="T758" s="200"/>
      <c r="U758" s="200"/>
      <c r="V758" s="200"/>
      <c r="W758" s="200" t="s">
        <v>1457</v>
      </c>
      <c r="X758" s="200"/>
      <c r="Y758" s="200"/>
      <c r="Z758" s="200"/>
      <c r="AA758" s="200"/>
      <c r="AB758" s="200"/>
      <c r="AC758" s="200"/>
      <c r="AD758" s="200"/>
      <c r="AE758" s="200"/>
      <c r="AF758" s="200"/>
      <c r="AG758" s="200"/>
      <c r="AH758" s="200"/>
      <c r="AI758" s="200"/>
      <c r="AJ758" s="200"/>
    </row>
    <row r="759" spans="1:36" ht="15.75" hidden="1" customHeight="1" x14ac:dyDescent="0.25">
      <c r="A759" s="200"/>
      <c r="B759" s="200"/>
      <c r="C759" s="201"/>
      <c r="D759" s="200"/>
      <c r="E759" s="201"/>
      <c r="F759" s="200"/>
      <c r="G759" s="201"/>
      <c r="H759" s="200"/>
      <c r="I759" s="201"/>
      <c r="J759" s="200"/>
      <c r="K759" s="201"/>
      <c r="L759" s="200"/>
      <c r="M759" s="201"/>
      <c r="N759" s="200"/>
      <c r="O759" s="201"/>
      <c r="P759" s="200"/>
      <c r="Q759" s="200"/>
      <c r="R759" s="200"/>
      <c r="S759" s="200"/>
      <c r="T759" s="200"/>
      <c r="U759" s="200"/>
      <c r="V759" s="200"/>
      <c r="W759" s="200" t="s">
        <v>1458</v>
      </c>
      <c r="X759" s="200"/>
      <c r="Y759" s="200"/>
      <c r="Z759" s="200"/>
      <c r="AA759" s="200"/>
      <c r="AB759" s="200"/>
      <c r="AC759" s="200"/>
      <c r="AD759" s="200"/>
      <c r="AE759" s="200"/>
      <c r="AF759" s="200"/>
      <c r="AG759" s="200"/>
      <c r="AH759" s="200"/>
      <c r="AI759" s="200"/>
      <c r="AJ759" s="200"/>
    </row>
    <row r="760" spans="1:36" ht="15.75" hidden="1" customHeight="1" x14ac:dyDescent="0.25">
      <c r="A760" s="200"/>
      <c r="B760" s="200"/>
      <c r="C760" s="201"/>
      <c r="D760" s="200"/>
      <c r="E760" s="201"/>
      <c r="F760" s="200"/>
      <c r="G760" s="201"/>
      <c r="H760" s="200"/>
      <c r="I760" s="201"/>
      <c r="J760" s="200"/>
      <c r="K760" s="201"/>
      <c r="L760" s="200"/>
      <c r="M760" s="201"/>
      <c r="N760" s="200"/>
      <c r="O760" s="201"/>
      <c r="P760" s="200"/>
      <c r="Q760" s="200"/>
      <c r="R760" s="200"/>
      <c r="S760" s="200"/>
      <c r="T760" s="200"/>
      <c r="U760" s="200"/>
      <c r="V760" s="200"/>
      <c r="W760" s="200" t="s">
        <v>1459</v>
      </c>
      <c r="X760" s="200"/>
      <c r="Y760" s="200"/>
      <c r="Z760" s="200"/>
      <c r="AA760" s="200"/>
      <c r="AB760" s="200"/>
      <c r="AC760" s="200"/>
      <c r="AD760" s="200"/>
      <c r="AE760" s="200"/>
      <c r="AF760" s="200"/>
      <c r="AG760" s="200"/>
      <c r="AH760" s="200"/>
      <c r="AI760" s="200"/>
      <c r="AJ760" s="200"/>
    </row>
    <row r="761" spans="1:36" ht="15.75" hidden="1" customHeight="1" x14ac:dyDescent="0.25">
      <c r="A761" s="200"/>
      <c r="B761" s="200"/>
      <c r="C761" s="201"/>
      <c r="D761" s="200"/>
      <c r="E761" s="201"/>
      <c r="F761" s="200"/>
      <c r="G761" s="201"/>
      <c r="H761" s="200"/>
      <c r="I761" s="201"/>
      <c r="J761" s="200"/>
      <c r="K761" s="201"/>
      <c r="L761" s="200"/>
      <c r="M761" s="201"/>
      <c r="N761" s="200"/>
      <c r="O761" s="201"/>
      <c r="P761" s="200"/>
      <c r="Q761" s="200"/>
      <c r="R761" s="200"/>
      <c r="S761" s="200"/>
      <c r="T761" s="200"/>
      <c r="U761" s="200"/>
      <c r="V761" s="200"/>
      <c r="W761" s="200" t="s">
        <v>1460</v>
      </c>
      <c r="X761" s="200"/>
      <c r="Y761" s="200"/>
      <c r="Z761" s="200"/>
      <c r="AA761" s="200"/>
      <c r="AB761" s="200"/>
      <c r="AC761" s="200"/>
      <c r="AD761" s="200"/>
      <c r="AE761" s="200"/>
      <c r="AF761" s="200"/>
      <c r="AG761" s="200"/>
      <c r="AH761" s="200"/>
      <c r="AI761" s="200"/>
      <c r="AJ761" s="200"/>
    </row>
    <row r="762" spans="1:36" ht="15.75" hidden="1" customHeight="1" x14ac:dyDescent="0.25">
      <c r="A762" s="200"/>
      <c r="B762" s="200"/>
      <c r="C762" s="201"/>
      <c r="D762" s="200"/>
      <c r="E762" s="201"/>
      <c r="F762" s="200"/>
      <c r="G762" s="201"/>
      <c r="H762" s="200"/>
      <c r="I762" s="201"/>
      <c r="J762" s="200"/>
      <c r="K762" s="201"/>
      <c r="L762" s="200"/>
      <c r="M762" s="201"/>
      <c r="N762" s="200"/>
      <c r="O762" s="201"/>
      <c r="P762" s="200"/>
      <c r="Q762" s="200"/>
      <c r="R762" s="200"/>
      <c r="S762" s="200"/>
      <c r="T762" s="200"/>
      <c r="U762" s="200"/>
      <c r="V762" s="200"/>
      <c r="W762" s="200" t="s">
        <v>1461</v>
      </c>
      <c r="X762" s="200"/>
      <c r="Y762" s="200"/>
      <c r="Z762" s="200"/>
      <c r="AA762" s="200"/>
      <c r="AB762" s="200"/>
      <c r="AC762" s="200"/>
      <c r="AD762" s="200"/>
      <c r="AE762" s="200"/>
      <c r="AF762" s="200"/>
      <c r="AG762" s="200"/>
      <c r="AH762" s="200"/>
      <c r="AI762" s="200"/>
      <c r="AJ762" s="200"/>
    </row>
    <row r="763" spans="1:36" ht="15.75" hidden="1" customHeight="1" x14ac:dyDescent="0.25">
      <c r="A763" s="200"/>
      <c r="B763" s="200"/>
      <c r="C763" s="201"/>
      <c r="D763" s="200"/>
      <c r="E763" s="201"/>
      <c r="F763" s="200"/>
      <c r="G763" s="201"/>
      <c r="H763" s="200"/>
      <c r="I763" s="201"/>
      <c r="J763" s="200"/>
      <c r="K763" s="201"/>
      <c r="L763" s="200"/>
      <c r="M763" s="201"/>
      <c r="N763" s="200"/>
      <c r="O763" s="201"/>
      <c r="P763" s="200"/>
      <c r="Q763" s="200"/>
      <c r="R763" s="200"/>
      <c r="S763" s="200"/>
      <c r="T763" s="200"/>
      <c r="U763" s="200"/>
      <c r="V763" s="200"/>
      <c r="W763" s="200" t="s">
        <v>1462</v>
      </c>
      <c r="X763" s="200"/>
      <c r="Y763" s="200"/>
      <c r="Z763" s="200"/>
      <c r="AA763" s="200"/>
      <c r="AB763" s="200"/>
      <c r="AC763" s="200"/>
      <c r="AD763" s="200"/>
      <c r="AE763" s="200"/>
      <c r="AF763" s="200"/>
      <c r="AG763" s="200"/>
      <c r="AH763" s="200"/>
      <c r="AI763" s="200"/>
      <c r="AJ763" s="200"/>
    </row>
    <row r="764" spans="1:36" ht="15.75" hidden="1" customHeight="1" x14ac:dyDescent="0.25">
      <c r="A764" s="200"/>
      <c r="B764" s="200"/>
      <c r="C764" s="201"/>
      <c r="D764" s="200"/>
      <c r="E764" s="201"/>
      <c r="F764" s="200"/>
      <c r="G764" s="201"/>
      <c r="H764" s="200"/>
      <c r="I764" s="201"/>
      <c r="J764" s="200"/>
      <c r="K764" s="201"/>
      <c r="L764" s="200"/>
      <c r="M764" s="201"/>
      <c r="N764" s="200"/>
      <c r="O764" s="201"/>
      <c r="P764" s="200"/>
      <c r="Q764" s="200"/>
      <c r="R764" s="200"/>
      <c r="S764" s="200"/>
      <c r="T764" s="200"/>
      <c r="U764" s="200"/>
      <c r="V764" s="200"/>
      <c r="W764" s="200" t="s">
        <v>1463</v>
      </c>
      <c r="X764" s="200"/>
      <c r="Y764" s="200"/>
      <c r="Z764" s="200"/>
      <c r="AA764" s="200"/>
      <c r="AB764" s="200"/>
      <c r="AC764" s="200"/>
      <c r="AD764" s="200"/>
      <c r="AE764" s="200"/>
      <c r="AF764" s="200"/>
      <c r="AG764" s="200"/>
      <c r="AH764" s="200"/>
      <c r="AI764" s="200"/>
      <c r="AJ764" s="200"/>
    </row>
    <row r="765" spans="1:36" ht="15.75" hidden="1" customHeight="1" x14ac:dyDescent="0.25">
      <c r="A765" s="200"/>
      <c r="B765" s="200"/>
      <c r="C765" s="201"/>
      <c r="D765" s="200"/>
      <c r="E765" s="201"/>
      <c r="F765" s="200"/>
      <c r="G765" s="201"/>
      <c r="H765" s="200"/>
      <c r="I765" s="201"/>
      <c r="J765" s="200"/>
      <c r="K765" s="201"/>
      <c r="L765" s="200"/>
      <c r="M765" s="201"/>
      <c r="N765" s="200"/>
      <c r="O765" s="201"/>
      <c r="P765" s="200"/>
      <c r="Q765" s="200"/>
      <c r="R765" s="200"/>
      <c r="S765" s="200"/>
      <c r="T765" s="200"/>
      <c r="U765" s="200"/>
      <c r="V765" s="200"/>
      <c r="W765" s="200" t="s">
        <v>1464</v>
      </c>
      <c r="X765" s="200"/>
      <c r="Y765" s="200"/>
      <c r="Z765" s="200"/>
      <c r="AA765" s="200"/>
      <c r="AB765" s="200"/>
      <c r="AC765" s="200"/>
      <c r="AD765" s="200"/>
      <c r="AE765" s="200"/>
      <c r="AF765" s="200"/>
      <c r="AG765" s="200"/>
      <c r="AH765" s="200"/>
      <c r="AI765" s="200"/>
      <c r="AJ765" s="200"/>
    </row>
    <row r="766" spans="1:36" ht="15.75" hidden="1" customHeight="1" x14ac:dyDescent="0.25">
      <c r="A766" s="200"/>
      <c r="B766" s="200"/>
      <c r="C766" s="201"/>
      <c r="D766" s="200"/>
      <c r="E766" s="201"/>
      <c r="F766" s="200"/>
      <c r="G766" s="201"/>
      <c r="H766" s="200"/>
      <c r="I766" s="201"/>
      <c r="J766" s="200"/>
      <c r="K766" s="201"/>
      <c r="L766" s="200"/>
      <c r="M766" s="201"/>
      <c r="N766" s="200"/>
      <c r="O766" s="201"/>
      <c r="P766" s="200"/>
      <c r="Q766" s="200"/>
      <c r="R766" s="200"/>
      <c r="S766" s="200"/>
      <c r="T766" s="200"/>
      <c r="U766" s="200"/>
      <c r="V766" s="200"/>
      <c r="W766" s="200" t="s">
        <v>1465</v>
      </c>
      <c r="X766" s="200"/>
      <c r="Y766" s="200"/>
      <c r="Z766" s="200"/>
      <c r="AA766" s="200"/>
      <c r="AB766" s="200"/>
      <c r="AC766" s="200"/>
      <c r="AD766" s="200"/>
      <c r="AE766" s="200"/>
      <c r="AF766" s="200"/>
      <c r="AG766" s="200"/>
      <c r="AH766" s="200"/>
      <c r="AI766" s="200"/>
      <c r="AJ766" s="200"/>
    </row>
    <row r="767" spans="1:36" ht="15.75" hidden="1" customHeight="1" x14ac:dyDescent="0.25">
      <c r="A767" s="200"/>
      <c r="B767" s="200"/>
      <c r="C767" s="201"/>
      <c r="D767" s="200"/>
      <c r="E767" s="201"/>
      <c r="F767" s="200"/>
      <c r="G767" s="201"/>
      <c r="H767" s="200"/>
      <c r="I767" s="201"/>
      <c r="J767" s="200"/>
      <c r="K767" s="201"/>
      <c r="L767" s="200"/>
      <c r="M767" s="201"/>
      <c r="N767" s="200"/>
      <c r="O767" s="201"/>
      <c r="P767" s="200"/>
      <c r="Q767" s="200"/>
      <c r="R767" s="200"/>
      <c r="S767" s="200"/>
      <c r="T767" s="200"/>
      <c r="U767" s="200"/>
      <c r="V767" s="200"/>
      <c r="W767" s="200" t="s">
        <v>1466</v>
      </c>
      <c r="X767" s="200"/>
      <c r="Y767" s="200"/>
      <c r="Z767" s="200"/>
      <c r="AA767" s="200"/>
      <c r="AB767" s="200"/>
      <c r="AC767" s="200"/>
      <c r="AD767" s="200"/>
      <c r="AE767" s="200"/>
      <c r="AF767" s="200"/>
      <c r="AG767" s="200"/>
      <c r="AH767" s="200"/>
      <c r="AI767" s="200"/>
      <c r="AJ767" s="200"/>
    </row>
    <row r="768" spans="1:36" ht="15.75" hidden="1" customHeight="1" x14ac:dyDescent="0.25">
      <c r="A768" s="200"/>
      <c r="B768" s="200"/>
      <c r="C768" s="201"/>
      <c r="D768" s="200"/>
      <c r="E768" s="201"/>
      <c r="F768" s="200"/>
      <c r="G768" s="201"/>
      <c r="H768" s="200"/>
      <c r="I768" s="201"/>
      <c r="J768" s="200"/>
      <c r="K768" s="201"/>
      <c r="L768" s="200"/>
      <c r="M768" s="201"/>
      <c r="N768" s="200"/>
      <c r="O768" s="201"/>
      <c r="P768" s="200"/>
      <c r="Q768" s="200"/>
      <c r="R768" s="200"/>
      <c r="S768" s="200"/>
      <c r="T768" s="200"/>
      <c r="U768" s="200"/>
      <c r="V768" s="200"/>
      <c r="W768" s="200" t="s">
        <v>1467</v>
      </c>
      <c r="X768" s="200"/>
      <c r="Y768" s="200"/>
      <c r="Z768" s="200"/>
      <c r="AA768" s="200"/>
      <c r="AB768" s="200"/>
      <c r="AC768" s="200"/>
      <c r="AD768" s="200"/>
      <c r="AE768" s="200"/>
      <c r="AF768" s="200"/>
      <c r="AG768" s="200"/>
      <c r="AH768" s="200"/>
      <c r="AI768" s="200"/>
      <c r="AJ768" s="200"/>
    </row>
    <row r="769" spans="1:36" ht="15.75" hidden="1" customHeight="1" x14ac:dyDescent="0.25">
      <c r="A769" s="200"/>
      <c r="B769" s="200"/>
      <c r="C769" s="201"/>
      <c r="D769" s="200"/>
      <c r="E769" s="201"/>
      <c r="F769" s="200"/>
      <c r="G769" s="201"/>
      <c r="H769" s="200"/>
      <c r="I769" s="201"/>
      <c r="J769" s="200"/>
      <c r="K769" s="201"/>
      <c r="L769" s="200"/>
      <c r="M769" s="201"/>
      <c r="N769" s="200"/>
      <c r="O769" s="201"/>
      <c r="P769" s="200"/>
      <c r="Q769" s="200"/>
      <c r="R769" s="200"/>
      <c r="S769" s="200"/>
      <c r="T769" s="200"/>
      <c r="U769" s="200"/>
      <c r="V769" s="200"/>
      <c r="W769" s="200" t="s">
        <v>1468</v>
      </c>
      <c r="X769" s="200"/>
      <c r="Y769" s="200"/>
      <c r="Z769" s="200"/>
      <c r="AA769" s="200"/>
      <c r="AB769" s="200"/>
      <c r="AC769" s="200"/>
      <c r="AD769" s="200"/>
      <c r="AE769" s="200"/>
      <c r="AF769" s="200"/>
      <c r="AG769" s="200"/>
      <c r="AH769" s="200"/>
      <c r="AI769" s="200"/>
      <c r="AJ769" s="200"/>
    </row>
    <row r="770" spans="1:36" ht="15.75" hidden="1" customHeight="1" x14ac:dyDescent="0.25">
      <c r="A770" s="200"/>
      <c r="B770" s="200"/>
      <c r="C770" s="201"/>
      <c r="D770" s="200"/>
      <c r="E770" s="201"/>
      <c r="F770" s="200"/>
      <c r="G770" s="201"/>
      <c r="H770" s="200"/>
      <c r="I770" s="201"/>
      <c r="J770" s="200"/>
      <c r="K770" s="201"/>
      <c r="L770" s="200"/>
      <c r="M770" s="201"/>
      <c r="N770" s="200"/>
      <c r="O770" s="201"/>
      <c r="P770" s="200"/>
      <c r="Q770" s="200"/>
      <c r="R770" s="200"/>
      <c r="S770" s="200"/>
      <c r="T770" s="200"/>
      <c r="U770" s="200"/>
      <c r="V770" s="200"/>
      <c r="W770" s="200" t="s">
        <v>1469</v>
      </c>
      <c r="X770" s="200"/>
      <c r="Y770" s="200"/>
      <c r="Z770" s="200"/>
      <c r="AA770" s="200"/>
      <c r="AB770" s="200"/>
      <c r="AC770" s="200"/>
      <c r="AD770" s="200"/>
      <c r="AE770" s="200"/>
      <c r="AF770" s="200"/>
      <c r="AG770" s="200"/>
      <c r="AH770" s="200"/>
      <c r="AI770" s="200"/>
      <c r="AJ770" s="200"/>
    </row>
    <row r="771" spans="1:36" ht="15.75" hidden="1" customHeight="1" x14ac:dyDescent="0.25">
      <c r="A771" s="200"/>
      <c r="B771" s="200"/>
      <c r="C771" s="201"/>
      <c r="D771" s="200"/>
      <c r="E771" s="201"/>
      <c r="F771" s="200"/>
      <c r="G771" s="201"/>
      <c r="H771" s="200"/>
      <c r="I771" s="201"/>
      <c r="J771" s="200"/>
      <c r="K771" s="201"/>
      <c r="L771" s="200"/>
      <c r="M771" s="201"/>
      <c r="N771" s="200"/>
      <c r="O771" s="201"/>
      <c r="P771" s="200"/>
      <c r="Q771" s="200"/>
      <c r="R771" s="200"/>
      <c r="S771" s="200"/>
      <c r="T771" s="200"/>
      <c r="U771" s="200"/>
      <c r="V771" s="200"/>
      <c r="W771" s="200"/>
      <c r="X771" s="200"/>
      <c r="Y771" s="200"/>
      <c r="Z771" s="200"/>
      <c r="AA771" s="200"/>
      <c r="AB771" s="200"/>
      <c r="AC771" s="200"/>
      <c r="AD771" s="200"/>
      <c r="AE771" s="200"/>
      <c r="AF771" s="200"/>
      <c r="AG771" s="200"/>
      <c r="AH771" s="200"/>
      <c r="AI771" s="200"/>
      <c r="AJ771" s="200"/>
    </row>
    <row r="772" spans="1:36" ht="15.75" hidden="1" customHeight="1" x14ac:dyDescent="0.25">
      <c r="A772" s="200"/>
      <c r="B772" s="200"/>
      <c r="C772" s="201"/>
      <c r="D772" s="200"/>
      <c r="E772" s="201"/>
      <c r="F772" s="200"/>
      <c r="G772" s="201"/>
      <c r="H772" s="200"/>
      <c r="I772" s="201"/>
      <c r="J772" s="200"/>
      <c r="K772" s="201"/>
      <c r="L772" s="200"/>
      <c r="M772" s="201"/>
      <c r="N772" s="200"/>
      <c r="O772" s="201"/>
      <c r="P772" s="200"/>
      <c r="Q772" s="200"/>
      <c r="R772" s="200"/>
      <c r="S772" s="200"/>
      <c r="T772" s="200"/>
      <c r="U772" s="200"/>
      <c r="V772" s="200"/>
      <c r="W772" s="200"/>
      <c r="X772" s="200"/>
      <c r="Y772" s="200"/>
      <c r="Z772" s="200"/>
      <c r="AA772" s="200"/>
      <c r="AB772" s="200"/>
      <c r="AC772" s="200"/>
      <c r="AD772" s="200"/>
      <c r="AE772" s="200"/>
      <c r="AF772" s="200"/>
      <c r="AG772" s="200"/>
      <c r="AH772" s="200"/>
      <c r="AI772" s="200"/>
      <c r="AJ772" s="200"/>
    </row>
    <row r="773" spans="1:36" ht="15.75" hidden="1" customHeight="1" x14ac:dyDescent="0.25">
      <c r="A773" s="200"/>
      <c r="B773" s="200"/>
      <c r="C773" s="201"/>
      <c r="D773" s="200"/>
      <c r="E773" s="201"/>
      <c r="F773" s="200"/>
      <c r="G773" s="201"/>
      <c r="H773" s="200"/>
      <c r="I773" s="201"/>
      <c r="J773" s="200"/>
      <c r="K773" s="201"/>
      <c r="L773" s="200"/>
      <c r="M773" s="201"/>
      <c r="N773" s="200"/>
      <c r="O773" s="201"/>
      <c r="P773" s="200"/>
      <c r="Q773" s="200"/>
      <c r="R773" s="200"/>
      <c r="S773" s="200"/>
      <c r="T773" s="200"/>
      <c r="U773" s="200"/>
      <c r="V773" s="200"/>
      <c r="W773" s="200"/>
      <c r="X773" s="200"/>
      <c r="Y773" s="200"/>
      <c r="Z773" s="200"/>
      <c r="AA773" s="200"/>
      <c r="AB773" s="200"/>
      <c r="AC773" s="200"/>
      <c r="AD773" s="200"/>
      <c r="AE773" s="200"/>
      <c r="AF773" s="200"/>
      <c r="AG773" s="200"/>
      <c r="AH773" s="200"/>
      <c r="AI773" s="200"/>
      <c r="AJ773" s="200"/>
    </row>
    <row r="774" spans="1:36" ht="15.75" hidden="1" customHeight="1" x14ac:dyDescent="0.25">
      <c r="A774" s="200"/>
      <c r="B774" s="200"/>
      <c r="C774" s="201"/>
      <c r="D774" s="200"/>
      <c r="E774" s="201"/>
      <c r="F774" s="200"/>
      <c r="G774" s="201"/>
      <c r="H774" s="200"/>
      <c r="I774" s="201"/>
      <c r="J774" s="200"/>
      <c r="K774" s="201"/>
      <c r="L774" s="200"/>
      <c r="M774" s="201"/>
      <c r="N774" s="200"/>
      <c r="O774" s="201"/>
      <c r="P774" s="200"/>
      <c r="Q774" s="200"/>
      <c r="R774" s="200"/>
      <c r="S774" s="200"/>
      <c r="T774" s="200"/>
      <c r="U774" s="200"/>
      <c r="V774" s="200"/>
      <c r="W774" s="200"/>
      <c r="X774" s="200"/>
      <c r="Y774" s="200"/>
      <c r="Z774" s="200"/>
      <c r="AA774" s="200"/>
      <c r="AB774" s="200"/>
      <c r="AC774" s="200"/>
      <c r="AD774" s="200"/>
      <c r="AE774" s="200"/>
      <c r="AF774" s="200"/>
      <c r="AG774" s="200"/>
      <c r="AH774" s="200"/>
      <c r="AI774" s="200"/>
      <c r="AJ774" s="200"/>
    </row>
    <row r="775" spans="1:36" ht="15.75" hidden="1" customHeight="1" x14ac:dyDescent="0.25">
      <c r="A775" s="200"/>
      <c r="B775" s="200"/>
      <c r="C775" s="201"/>
      <c r="D775" s="200"/>
      <c r="E775" s="201"/>
      <c r="F775" s="200"/>
      <c r="G775" s="201"/>
      <c r="H775" s="200"/>
      <c r="I775" s="201"/>
      <c r="J775" s="200"/>
      <c r="K775" s="201"/>
      <c r="L775" s="200"/>
      <c r="M775" s="201"/>
      <c r="N775" s="200"/>
      <c r="O775" s="201"/>
      <c r="P775" s="200"/>
      <c r="Q775" s="200"/>
      <c r="R775" s="200"/>
      <c r="S775" s="200"/>
      <c r="T775" s="200"/>
      <c r="U775" s="200"/>
      <c r="V775" s="200"/>
      <c r="W775" s="200"/>
      <c r="X775" s="200"/>
      <c r="Y775" s="200"/>
      <c r="Z775" s="200"/>
      <c r="AA775" s="200"/>
      <c r="AB775" s="200"/>
      <c r="AC775" s="200"/>
      <c r="AD775" s="200"/>
      <c r="AE775" s="200"/>
      <c r="AF775" s="200"/>
      <c r="AG775" s="200"/>
      <c r="AH775" s="200"/>
      <c r="AI775" s="200"/>
      <c r="AJ775" s="200"/>
    </row>
    <row r="776" spans="1:36" ht="15.75" hidden="1" customHeight="1" x14ac:dyDescent="0.25">
      <c r="A776" s="200"/>
      <c r="B776" s="200"/>
      <c r="C776" s="201"/>
      <c r="D776" s="200"/>
      <c r="E776" s="201"/>
      <c r="F776" s="200"/>
      <c r="G776" s="201"/>
      <c r="H776" s="200"/>
      <c r="I776" s="201"/>
      <c r="J776" s="200"/>
      <c r="K776" s="201"/>
      <c r="L776" s="200"/>
      <c r="M776" s="201"/>
      <c r="N776" s="200"/>
      <c r="O776" s="201"/>
      <c r="P776" s="200"/>
      <c r="Q776" s="200"/>
      <c r="R776" s="200"/>
      <c r="S776" s="200"/>
      <c r="T776" s="200"/>
      <c r="U776" s="200"/>
      <c r="V776" s="200"/>
      <c r="W776" s="200"/>
      <c r="X776" s="200"/>
      <c r="Y776" s="200"/>
      <c r="Z776" s="200"/>
      <c r="AA776" s="200"/>
      <c r="AB776" s="200"/>
      <c r="AC776" s="200"/>
      <c r="AD776" s="200"/>
      <c r="AE776" s="200"/>
      <c r="AF776" s="200"/>
      <c r="AG776" s="200"/>
      <c r="AH776" s="200"/>
      <c r="AI776" s="200"/>
      <c r="AJ776" s="200"/>
    </row>
    <row r="777" spans="1:36" ht="15.75" hidden="1" customHeight="1" x14ac:dyDescent="0.25">
      <c r="A777" s="200"/>
      <c r="B777" s="200"/>
      <c r="C777" s="201"/>
      <c r="D777" s="200"/>
      <c r="E777" s="201"/>
      <c r="F777" s="200"/>
      <c r="G777" s="201"/>
      <c r="H777" s="200"/>
      <c r="I777" s="201"/>
      <c r="J777" s="200"/>
      <c r="K777" s="201"/>
      <c r="L777" s="200"/>
      <c r="M777" s="201"/>
      <c r="N777" s="200"/>
      <c r="O777" s="201"/>
      <c r="P777" s="200"/>
      <c r="Q777" s="200"/>
      <c r="R777" s="200"/>
      <c r="S777" s="200"/>
      <c r="T777" s="200"/>
      <c r="U777" s="200"/>
      <c r="V777" s="200"/>
      <c r="W777" s="200"/>
      <c r="X777" s="200"/>
      <c r="Y777" s="200"/>
      <c r="Z777" s="200"/>
      <c r="AA777" s="200"/>
      <c r="AB777" s="200"/>
      <c r="AC777" s="200"/>
      <c r="AD777" s="200"/>
      <c r="AE777" s="200"/>
      <c r="AF777" s="200"/>
      <c r="AG777" s="200"/>
      <c r="AH777" s="200"/>
      <c r="AI777" s="200"/>
      <c r="AJ777" s="200"/>
    </row>
    <row r="778" spans="1:36" ht="15.75" hidden="1" customHeight="1" x14ac:dyDescent="0.25">
      <c r="C778" s="76"/>
      <c r="E778" s="76"/>
      <c r="G778" s="76"/>
      <c r="I778" s="76"/>
      <c r="K778" s="76"/>
      <c r="M778" s="76"/>
      <c r="O778" s="76"/>
    </row>
    <row r="779" spans="1:36" ht="15.75" hidden="1" customHeight="1" x14ac:dyDescent="0.25">
      <c r="C779" s="76"/>
      <c r="E779" s="76"/>
      <c r="G779" s="76"/>
      <c r="I779" s="76"/>
      <c r="K779" s="76"/>
      <c r="M779" s="76"/>
      <c r="O779" s="76"/>
    </row>
    <row r="780" spans="1:36" ht="15.75" hidden="1" customHeight="1" x14ac:dyDescent="0.25">
      <c r="C780" s="76"/>
      <c r="E780" s="76"/>
      <c r="G780" s="76"/>
      <c r="I780" s="76"/>
      <c r="K780" s="76"/>
      <c r="M780" s="76"/>
      <c r="O780" s="76"/>
    </row>
    <row r="781" spans="1:36" ht="15.75" hidden="1" customHeight="1" x14ac:dyDescent="0.25">
      <c r="C781" s="76"/>
      <c r="E781" s="76"/>
      <c r="G781" s="76"/>
      <c r="I781" s="76"/>
      <c r="K781" s="76"/>
      <c r="M781" s="76"/>
      <c r="O781" s="76"/>
    </row>
    <row r="782" spans="1:36" ht="15.75" hidden="1" customHeight="1" x14ac:dyDescent="0.25">
      <c r="C782" s="76"/>
      <c r="E782" s="76"/>
      <c r="G782" s="76"/>
      <c r="I782" s="76"/>
      <c r="K782" s="76"/>
      <c r="M782" s="76"/>
      <c r="O782" s="76"/>
    </row>
    <row r="783" spans="1:36" ht="15.75" hidden="1" customHeight="1" x14ac:dyDescent="0.25">
      <c r="C783" s="76"/>
      <c r="E783" s="76"/>
      <c r="G783" s="76"/>
      <c r="I783" s="76"/>
      <c r="K783" s="76"/>
      <c r="M783" s="76"/>
      <c r="O783" s="76"/>
    </row>
    <row r="784" spans="1:36" ht="15.75" hidden="1" customHeight="1" x14ac:dyDescent="0.25">
      <c r="C784" s="76"/>
      <c r="E784" s="76"/>
      <c r="G784" s="76"/>
      <c r="I784" s="76"/>
      <c r="K784" s="76"/>
      <c r="M784" s="76"/>
      <c r="O784" s="76"/>
    </row>
    <row r="785" spans="3:15" ht="15.75" hidden="1" customHeight="1" x14ac:dyDescent="0.25">
      <c r="C785" s="76"/>
      <c r="E785" s="76"/>
      <c r="G785" s="76"/>
      <c r="I785" s="76"/>
      <c r="K785" s="76"/>
      <c r="M785" s="76"/>
      <c r="O785" s="76"/>
    </row>
    <row r="786" spans="3:15" ht="15.75" hidden="1" customHeight="1" x14ac:dyDescent="0.25">
      <c r="C786" s="76"/>
      <c r="E786" s="76"/>
      <c r="G786" s="76"/>
      <c r="I786" s="76"/>
      <c r="K786" s="76"/>
      <c r="M786" s="76"/>
      <c r="O786" s="76"/>
    </row>
    <row r="787" spans="3:15" ht="15.75" hidden="1" customHeight="1" x14ac:dyDescent="0.25">
      <c r="C787" s="76"/>
      <c r="E787" s="76"/>
      <c r="G787" s="76"/>
      <c r="I787" s="76"/>
      <c r="K787" s="76"/>
      <c r="M787" s="76"/>
      <c r="O787" s="76"/>
    </row>
    <row r="788" spans="3:15" ht="15.75" hidden="1" customHeight="1" x14ac:dyDescent="0.25">
      <c r="C788" s="76"/>
      <c r="E788" s="76"/>
      <c r="G788" s="76"/>
      <c r="I788" s="76"/>
      <c r="K788" s="76"/>
      <c r="M788" s="76"/>
      <c r="O788" s="76"/>
    </row>
    <row r="789" spans="3:15" ht="15.75" hidden="1" customHeight="1" x14ac:dyDescent="0.25">
      <c r="C789" s="76"/>
      <c r="E789" s="76"/>
      <c r="G789" s="76"/>
      <c r="I789" s="76"/>
      <c r="K789" s="76"/>
      <c r="M789" s="76"/>
      <c r="O789" s="76"/>
    </row>
    <row r="790" spans="3:15" ht="15.75" hidden="1" customHeight="1" x14ac:dyDescent="0.25">
      <c r="C790" s="76"/>
      <c r="E790" s="76"/>
      <c r="G790" s="76"/>
      <c r="I790" s="76"/>
      <c r="K790" s="76"/>
      <c r="M790" s="76"/>
      <c r="O790" s="76"/>
    </row>
    <row r="791" spans="3:15" ht="15.75" hidden="1" customHeight="1" x14ac:dyDescent="0.25">
      <c r="C791" s="76"/>
      <c r="E791" s="76"/>
      <c r="G791" s="76"/>
      <c r="I791" s="76"/>
      <c r="K791" s="76"/>
      <c r="M791" s="76"/>
      <c r="O791" s="76"/>
    </row>
    <row r="792" spans="3:15" ht="15.75" hidden="1" customHeight="1" x14ac:dyDescent="0.25">
      <c r="C792" s="76"/>
      <c r="E792" s="76"/>
      <c r="G792" s="76"/>
      <c r="I792" s="76"/>
      <c r="K792" s="76"/>
      <c r="M792" s="76"/>
      <c r="O792" s="76"/>
    </row>
    <row r="793" spans="3:15" ht="15.75" hidden="1" customHeight="1" x14ac:dyDescent="0.25">
      <c r="C793" s="76"/>
      <c r="E793" s="76"/>
      <c r="G793" s="76"/>
      <c r="I793" s="76"/>
      <c r="K793" s="76"/>
      <c r="M793" s="76"/>
      <c r="O793" s="76"/>
    </row>
    <row r="794" spans="3:15" ht="15.75" hidden="1" customHeight="1" x14ac:dyDescent="0.25">
      <c r="C794" s="76"/>
      <c r="E794" s="76"/>
      <c r="G794" s="76"/>
      <c r="I794" s="76"/>
      <c r="K794" s="76"/>
      <c r="M794" s="76"/>
      <c r="O794" s="76"/>
    </row>
    <row r="795" spans="3:15" ht="15.75" hidden="1" customHeight="1" x14ac:dyDescent="0.25">
      <c r="C795" s="76"/>
      <c r="E795" s="76"/>
      <c r="G795" s="76"/>
      <c r="I795" s="76"/>
      <c r="K795" s="76"/>
      <c r="M795" s="76"/>
      <c r="O795" s="76"/>
    </row>
    <row r="796" spans="3:15" ht="15.75" hidden="1" customHeight="1" x14ac:dyDescent="0.25">
      <c r="C796" s="76"/>
      <c r="E796" s="76"/>
      <c r="G796" s="76"/>
      <c r="I796" s="76"/>
      <c r="K796" s="76"/>
      <c r="M796" s="76"/>
      <c r="O796" s="76"/>
    </row>
    <row r="797" spans="3:15" ht="15.75" hidden="1" customHeight="1" x14ac:dyDescent="0.25">
      <c r="C797" s="76"/>
      <c r="E797" s="76"/>
      <c r="G797" s="76"/>
      <c r="I797" s="76"/>
      <c r="K797" s="76"/>
      <c r="M797" s="76"/>
      <c r="O797" s="76"/>
    </row>
    <row r="798" spans="3:15" ht="15.75" hidden="1" customHeight="1" x14ac:dyDescent="0.25">
      <c r="C798" s="76"/>
      <c r="E798" s="76"/>
      <c r="G798" s="76"/>
      <c r="I798" s="76"/>
      <c r="K798" s="76"/>
      <c r="M798" s="76"/>
      <c r="O798" s="76"/>
    </row>
    <row r="799" spans="3:15" ht="15.75" hidden="1" customHeight="1" x14ac:dyDescent="0.25">
      <c r="C799" s="76"/>
      <c r="E799" s="76"/>
      <c r="G799" s="76"/>
      <c r="I799" s="76"/>
      <c r="K799" s="76"/>
      <c r="M799" s="76"/>
      <c r="O799" s="76"/>
    </row>
    <row r="800" spans="3:15" ht="15.75" hidden="1" customHeight="1" x14ac:dyDescent="0.25">
      <c r="C800" s="76"/>
      <c r="E800" s="76"/>
      <c r="G800" s="76"/>
      <c r="I800" s="76"/>
      <c r="K800" s="76"/>
      <c r="M800" s="76"/>
      <c r="O800" s="76"/>
    </row>
    <row r="801" spans="3:15" ht="15.75" hidden="1" customHeight="1" x14ac:dyDescent="0.25">
      <c r="C801" s="76"/>
      <c r="E801" s="76"/>
      <c r="G801" s="76"/>
      <c r="I801" s="76"/>
      <c r="K801" s="76"/>
      <c r="M801" s="76"/>
      <c r="O801" s="76"/>
    </row>
    <row r="802" spans="3:15" ht="15.75" hidden="1" customHeight="1" x14ac:dyDescent="0.25">
      <c r="C802" s="76"/>
      <c r="E802" s="76"/>
      <c r="G802" s="76"/>
      <c r="I802" s="76"/>
      <c r="K802" s="76"/>
      <c r="M802" s="76"/>
      <c r="O802" s="76"/>
    </row>
    <row r="803" spans="3:15" ht="15.75" hidden="1" customHeight="1" x14ac:dyDescent="0.25">
      <c r="C803" s="76"/>
      <c r="E803" s="76"/>
      <c r="G803" s="76"/>
      <c r="I803" s="76"/>
      <c r="K803" s="76"/>
      <c r="M803" s="76"/>
      <c r="O803" s="76"/>
    </row>
    <row r="804" spans="3:15" ht="15.75" hidden="1" customHeight="1" x14ac:dyDescent="0.25">
      <c r="C804" s="76"/>
      <c r="E804" s="76"/>
      <c r="G804" s="76"/>
      <c r="I804" s="76"/>
      <c r="K804" s="76"/>
      <c r="M804" s="76"/>
      <c r="O804" s="76"/>
    </row>
    <row r="805" spans="3:15" ht="15.75" hidden="1" customHeight="1" x14ac:dyDescent="0.25">
      <c r="C805" s="76"/>
      <c r="E805" s="76"/>
      <c r="G805" s="76"/>
      <c r="I805" s="76"/>
      <c r="K805" s="76"/>
      <c r="M805" s="76"/>
      <c r="O805" s="76"/>
    </row>
    <row r="806" spans="3:15" ht="15.75" hidden="1" customHeight="1" x14ac:dyDescent="0.25">
      <c r="C806" s="76"/>
      <c r="E806" s="76"/>
      <c r="G806" s="76"/>
      <c r="I806" s="76"/>
      <c r="K806" s="76"/>
      <c r="M806" s="76"/>
      <c r="O806" s="76"/>
    </row>
    <row r="807" spans="3:15" ht="15.75" hidden="1" customHeight="1" x14ac:dyDescent="0.25">
      <c r="C807" s="76"/>
      <c r="E807" s="76"/>
      <c r="G807" s="76"/>
      <c r="I807" s="76"/>
      <c r="K807" s="76"/>
      <c r="M807" s="76"/>
      <c r="O807" s="76"/>
    </row>
    <row r="808" spans="3:15" ht="15.75" hidden="1" customHeight="1" x14ac:dyDescent="0.25">
      <c r="C808" s="76"/>
      <c r="E808" s="76"/>
      <c r="G808" s="76"/>
      <c r="I808" s="76"/>
      <c r="K808" s="76"/>
      <c r="M808" s="76"/>
      <c r="O808" s="76"/>
    </row>
    <row r="809" spans="3:15" ht="15.75" hidden="1" customHeight="1" x14ac:dyDescent="0.25">
      <c r="C809" s="76"/>
      <c r="E809" s="76"/>
      <c r="G809" s="76"/>
      <c r="I809" s="76"/>
      <c r="K809" s="76"/>
      <c r="M809" s="76"/>
      <c r="O809" s="76"/>
    </row>
    <row r="810" spans="3:15" ht="15.75" hidden="1" customHeight="1" x14ac:dyDescent="0.25">
      <c r="C810" s="76"/>
      <c r="E810" s="76"/>
      <c r="G810" s="76"/>
      <c r="I810" s="76"/>
      <c r="K810" s="76"/>
      <c r="M810" s="76"/>
      <c r="O810" s="76"/>
    </row>
    <row r="811" spans="3:15" ht="15.75" hidden="1" customHeight="1" x14ac:dyDescent="0.25">
      <c r="C811" s="76"/>
      <c r="E811" s="76"/>
      <c r="G811" s="76"/>
      <c r="I811" s="76"/>
      <c r="K811" s="76"/>
      <c r="M811" s="76"/>
      <c r="O811" s="76"/>
    </row>
    <row r="812" spans="3:15" ht="15.75" hidden="1" customHeight="1" x14ac:dyDescent="0.25">
      <c r="C812" s="76"/>
      <c r="E812" s="76"/>
      <c r="G812" s="76"/>
      <c r="I812" s="76"/>
      <c r="K812" s="76"/>
      <c r="M812" s="76"/>
      <c r="O812" s="76"/>
    </row>
    <row r="813" spans="3:15" ht="15.75" hidden="1" customHeight="1" x14ac:dyDescent="0.25">
      <c r="C813" s="76"/>
      <c r="E813" s="76"/>
      <c r="G813" s="76"/>
      <c r="I813" s="76"/>
      <c r="K813" s="76"/>
      <c r="M813" s="76"/>
      <c r="O813" s="76"/>
    </row>
    <row r="814" spans="3:15" ht="15.75" hidden="1" customHeight="1" x14ac:dyDescent="0.25">
      <c r="C814" s="76"/>
      <c r="E814" s="76"/>
      <c r="G814" s="76"/>
      <c r="I814" s="76"/>
      <c r="K814" s="76"/>
      <c r="M814" s="76"/>
      <c r="O814" s="76"/>
    </row>
    <row r="815" spans="3:15" ht="15.75" hidden="1" customHeight="1" x14ac:dyDescent="0.25">
      <c r="C815" s="76"/>
      <c r="E815" s="76"/>
      <c r="G815" s="76"/>
      <c r="I815" s="76"/>
      <c r="K815" s="76"/>
      <c r="M815" s="76"/>
      <c r="O815" s="76"/>
    </row>
    <row r="816" spans="3:15" ht="15.75" hidden="1" customHeight="1" x14ac:dyDescent="0.25">
      <c r="C816" s="76"/>
      <c r="E816" s="76"/>
      <c r="G816" s="76"/>
      <c r="I816" s="76"/>
      <c r="K816" s="76"/>
      <c r="M816" s="76"/>
      <c r="O816" s="76"/>
    </row>
    <row r="817" spans="3:15" ht="15.75" hidden="1" customHeight="1" x14ac:dyDescent="0.25">
      <c r="C817" s="76"/>
      <c r="E817" s="76"/>
      <c r="G817" s="76"/>
      <c r="I817" s="76"/>
      <c r="K817" s="76"/>
      <c r="M817" s="76"/>
      <c r="O817" s="76"/>
    </row>
    <row r="818" spans="3:15" ht="15.75" hidden="1" customHeight="1" x14ac:dyDescent="0.25">
      <c r="C818" s="76"/>
      <c r="E818" s="76"/>
      <c r="G818" s="76"/>
      <c r="I818" s="76"/>
      <c r="K818" s="76"/>
      <c r="M818" s="76"/>
      <c r="O818" s="76"/>
    </row>
    <row r="819" spans="3:15" ht="15.75" hidden="1" customHeight="1" x14ac:dyDescent="0.25">
      <c r="C819" s="76"/>
      <c r="E819" s="76"/>
      <c r="G819" s="76"/>
      <c r="I819" s="76"/>
      <c r="K819" s="76"/>
      <c r="M819" s="76"/>
      <c r="O819" s="76"/>
    </row>
    <row r="820" spans="3:15" ht="15.75" hidden="1" customHeight="1" x14ac:dyDescent="0.25">
      <c r="C820" s="76"/>
      <c r="E820" s="76"/>
      <c r="G820" s="76"/>
      <c r="I820" s="76"/>
      <c r="K820" s="76"/>
      <c r="M820" s="76"/>
      <c r="O820" s="76"/>
    </row>
    <row r="821" spans="3:15" ht="15.75" hidden="1" customHeight="1" x14ac:dyDescent="0.25">
      <c r="C821" s="76"/>
      <c r="E821" s="76"/>
      <c r="G821" s="76"/>
      <c r="I821" s="76"/>
      <c r="K821" s="76"/>
      <c r="M821" s="76"/>
      <c r="O821" s="76"/>
    </row>
    <row r="822" spans="3:15" ht="15.75" hidden="1" customHeight="1" x14ac:dyDescent="0.25">
      <c r="C822" s="76"/>
      <c r="E822" s="76"/>
      <c r="G822" s="76"/>
      <c r="I822" s="76"/>
      <c r="K822" s="76"/>
      <c r="M822" s="76"/>
      <c r="O822" s="76"/>
    </row>
    <row r="823" spans="3:15" ht="15.75" hidden="1" customHeight="1" x14ac:dyDescent="0.25">
      <c r="C823" s="76"/>
      <c r="E823" s="76"/>
      <c r="G823" s="76"/>
      <c r="I823" s="76"/>
      <c r="K823" s="76"/>
      <c r="M823" s="76"/>
      <c r="O823" s="76"/>
    </row>
    <row r="824" spans="3:15" ht="15.75" hidden="1" customHeight="1" x14ac:dyDescent="0.25">
      <c r="C824" s="76"/>
      <c r="E824" s="76"/>
      <c r="G824" s="76"/>
      <c r="I824" s="76"/>
      <c r="K824" s="76"/>
      <c r="M824" s="76"/>
      <c r="O824" s="76"/>
    </row>
    <row r="825" spans="3:15" ht="15.75" hidden="1" customHeight="1" x14ac:dyDescent="0.25">
      <c r="C825" s="76"/>
      <c r="E825" s="76"/>
      <c r="G825" s="76"/>
      <c r="I825" s="76"/>
      <c r="K825" s="76"/>
      <c r="M825" s="76"/>
      <c r="O825" s="76"/>
    </row>
    <row r="826" spans="3:15" ht="15.75" hidden="1" customHeight="1" x14ac:dyDescent="0.25">
      <c r="C826" s="76"/>
      <c r="E826" s="76"/>
      <c r="G826" s="76"/>
      <c r="I826" s="76"/>
      <c r="K826" s="76"/>
      <c r="M826" s="76"/>
      <c r="O826" s="76"/>
    </row>
    <row r="827" spans="3:15" ht="15.75" hidden="1" customHeight="1" x14ac:dyDescent="0.25">
      <c r="C827" s="76"/>
      <c r="E827" s="76"/>
      <c r="G827" s="76"/>
      <c r="I827" s="76"/>
      <c r="K827" s="76"/>
      <c r="M827" s="76"/>
      <c r="O827" s="76"/>
    </row>
    <row r="828" spans="3:15" ht="15.75" hidden="1" customHeight="1" x14ac:dyDescent="0.25">
      <c r="C828" s="76"/>
      <c r="E828" s="76"/>
      <c r="G828" s="76"/>
      <c r="I828" s="76"/>
      <c r="K828" s="76"/>
      <c r="M828" s="76"/>
      <c r="O828" s="76"/>
    </row>
    <row r="829" spans="3:15" ht="15.75" hidden="1" customHeight="1" x14ac:dyDescent="0.25">
      <c r="C829" s="76"/>
      <c r="E829" s="76"/>
      <c r="G829" s="76"/>
      <c r="I829" s="76"/>
      <c r="K829" s="76"/>
      <c r="M829" s="76"/>
      <c r="O829" s="76"/>
    </row>
    <row r="830" spans="3:15" ht="15.75" hidden="1" customHeight="1" x14ac:dyDescent="0.25">
      <c r="C830" s="76"/>
      <c r="E830" s="76"/>
      <c r="G830" s="76"/>
      <c r="I830" s="76"/>
      <c r="K830" s="76"/>
      <c r="M830" s="76"/>
      <c r="O830" s="76"/>
    </row>
    <row r="831" spans="3:15" ht="15.75" hidden="1" customHeight="1" x14ac:dyDescent="0.25">
      <c r="C831" s="76"/>
      <c r="E831" s="76"/>
      <c r="G831" s="76"/>
      <c r="I831" s="76"/>
      <c r="K831" s="76"/>
      <c r="M831" s="76"/>
      <c r="O831" s="76"/>
    </row>
    <row r="832" spans="3:15" ht="15.75" hidden="1" customHeight="1" x14ac:dyDescent="0.25">
      <c r="C832" s="76"/>
      <c r="E832" s="76"/>
      <c r="G832" s="76"/>
      <c r="I832" s="76"/>
      <c r="K832" s="76"/>
      <c r="M832" s="76"/>
      <c r="O832" s="76"/>
    </row>
    <row r="833" spans="3:15" ht="15.75" hidden="1" customHeight="1" x14ac:dyDescent="0.25">
      <c r="C833" s="76"/>
      <c r="E833" s="76"/>
      <c r="G833" s="76"/>
      <c r="I833" s="76"/>
      <c r="K833" s="76"/>
      <c r="M833" s="76"/>
      <c r="O833" s="76"/>
    </row>
    <row r="834" spans="3:15" ht="15.75" hidden="1" customHeight="1" x14ac:dyDescent="0.25">
      <c r="C834" s="76"/>
      <c r="E834" s="76"/>
      <c r="G834" s="76"/>
      <c r="I834" s="76"/>
      <c r="K834" s="76"/>
      <c r="M834" s="76"/>
      <c r="O834" s="76"/>
    </row>
    <row r="835" spans="3:15" ht="15.75" hidden="1" customHeight="1" x14ac:dyDescent="0.25">
      <c r="C835" s="76"/>
      <c r="E835" s="76"/>
      <c r="G835" s="76"/>
      <c r="I835" s="76"/>
      <c r="K835" s="76"/>
      <c r="M835" s="76"/>
      <c r="O835" s="76"/>
    </row>
    <row r="836" spans="3:15" ht="15.75" hidden="1" customHeight="1" x14ac:dyDescent="0.25">
      <c r="C836" s="76"/>
      <c r="E836" s="76"/>
      <c r="G836" s="76"/>
      <c r="I836" s="76"/>
      <c r="K836" s="76"/>
      <c r="M836" s="76"/>
      <c r="O836" s="76"/>
    </row>
    <row r="837" spans="3:15" ht="15.75" hidden="1" customHeight="1" x14ac:dyDescent="0.25">
      <c r="C837" s="76"/>
      <c r="E837" s="76"/>
      <c r="G837" s="76"/>
      <c r="I837" s="76"/>
      <c r="K837" s="76"/>
      <c r="M837" s="76"/>
      <c r="O837" s="76"/>
    </row>
    <row r="838" spans="3:15" ht="15.75" hidden="1" customHeight="1" x14ac:dyDescent="0.25">
      <c r="C838" s="76"/>
      <c r="E838" s="76"/>
      <c r="G838" s="76"/>
      <c r="I838" s="76"/>
      <c r="K838" s="76"/>
      <c r="M838" s="76"/>
      <c r="O838" s="76"/>
    </row>
    <row r="839" spans="3:15" ht="15.75" hidden="1" customHeight="1" x14ac:dyDescent="0.25">
      <c r="C839" s="76"/>
      <c r="E839" s="76"/>
      <c r="G839" s="76"/>
      <c r="I839" s="76"/>
      <c r="K839" s="76"/>
      <c r="M839" s="76"/>
      <c r="O839" s="76"/>
    </row>
    <row r="840" spans="3:15" ht="15.75" hidden="1" customHeight="1" x14ac:dyDescent="0.25">
      <c r="C840" s="76"/>
      <c r="E840" s="76"/>
      <c r="G840" s="76"/>
      <c r="I840" s="76"/>
      <c r="K840" s="76"/>
      <c r="M840" s="76"/>
      <c r="O840" s="76"/>
    </row>
    <row r="841" spans="3:15" ht="15.75" hidden="1" customHeight="1" x14ac:dyDescent="0.25">
      <c r="C841" s="76"/>
      <c r="E841" s="76"/>
      <c r="G841" s="76"/>
      <c r="I841" s="76"/>
      <c r="K841" s="76"/>
      <c r="M841" s="76"/>
      <c r="O841" s="76"/>
    </row>
    <row r="842" spans="3:15" ht="15.75" hidden="1" customHeight="1" x14ac:dyDescent="0.25">
      <c r="C842" s="76"/>
      <c r="E842" s="76"/>
      <c r="G842" s="76"/>
      <c r="I842" s="76"/>
      <c r="K842" s="76"/>
      <c r="M842" s="76"/>
      <c r="O842" s="76"/>
    </row>
    <row r="843" spans="3:15" ht="15.75" hidden="1" customHeight="1" x14ac:dyDescent="0.25">
      <c r="C843" s="76"/>
      <c r="E843" s="76"/>
      <c r="G843" s="76"/>
      <c r="I843" s="76"/>
      <c r="K843" s="76"/>
      <c r="M843" s="76"/>
      <c r="O843" s="76"/>
    </row>
    <row r="844" spans="3:15" ht="15.75" hidden="1" customHeight="1" x14ac:dyDescent="0.25">
      <c r="C844" s="76"/>
      <c r="E844" s="76"/>
      <c r="G844" s="76"/>
      <c r="I844" s="76"/>
      <c r="K844" s="76"/>
      <c r="M844" s="76"/>
      <c r="O844" s="76"/>
    </row>
    <row r="845" spans="3:15" ht="15.75" hidden="1" customHeight="1" x14ac:dyDescent="0.25">
      <c r="C845" s="76"/>
      <c r="E845" s="76"/>
      <c r="G845" s="76"/>
      <c r="I845" s="76"/>
      <c r="K845" s="76"/>
      <c r="M845" s="76"/>
      <c r="O845" s="76"/>
    </row>
    <row r="846" spans="3:15" ht="15.75" hidden="1" customHeight="1" x14ac:dyDescent="0.25">
      <c r="C846" s="76"/>
      <c r="E846" s="76"/>
      <c r="G846" s="76"/>
      <c r="I846" s="76"/>
      <c r="K846" s="76"/>
      <c r="M846" s="76"/>
      <c r="O846" s="76"/>
    </row>
    <row r="847" spans="3:15" ht="15.75" hidden="1" customHeight="1" x14ac:dyDescent="0.25">
      <c r="C847" s="76"/>
      <c r="E847" s="76"/>
      <c r="G847" s="76"/>
      <c r="I847" s="76"/>
      <c r="K847" s="76"/>
      <c r="M847" s="76"/>
      <c r="O847" s="76"/>
    </row>
    <row r="848" spans="3:15" ht="15.75" hidden="1" customHeight="1" x14ac:dyDescent="0.25">
      <c r="C848" s="76"/>
      <c r="E848" s="76"/>
      <c r="G848" s="76"/>
      <c r="I848" s="76"/>
      <c r="K848" s="76"/>
      <c r="M848" s="76"/>
      <c r="O848" s="76"/>
    </row>
    <row r="849" spans="3:15" ht="15.75" hidden="1" customHeight="1" x14ac:dyDescent="0.25">
      <c r="C849" s="76"/>
      <c r="E849" s="76"/>
      <c r="G849" s="76"/>
      <c r="I849" s="76"/>
      <c r="K849" s="76"/>
      <c r="M849" s="76"/>
      <c r="O849" s="76"/>
    </row>
    <row r="850" spans="3:15" ht="15.75" hidden="1" customHeight="1" x14ac:dyDescent="0.25">
      <c r="C850" s="76"/>
      <c r="E850" s="76"/>
      <c r="G850" s="76"/>
      <c r="I850" s="76"/>
      <c r="K850" s="76"/>
      <c r="M850" s="76"/>
      <c r="O850" s="76"/>
    </row>
    <row r="851" spans="3:15" ht="15.75" hidden="1" customHeight="1" x14ac:dyDescent="0.25">
      <c r="C851" s="76"/>
      <c r="E851" s="76"/>
      <c r="G851" s="76"/>
      <c r="I851" s="76"/>
      <c r="K851" s="76"/>
      <c r="M851" s="76"/>
      <c r="O851" s="76"/>
    </row>
    <row r="852" spans="3:15" ht="15.75" hidden="1" customHeight="1" x14ac:dyDescent="0.25">
      <c r="C852" s="76"/>
      <c r="E852" s="76"/>
      <c r="G852" s="76"/>
      <c r="I852" s="76"/>
      <c r="K852" s="76"/>
      <c r="M852" s="76"/>
      <c r="O852" s="76"/>
    </row>
    <row r="853" spans="3:15" ht="15.75" hidden="1" customHeight="1" x14ac:dyDescent="0.25">
      <c r="C853" s="76"/>
      <c r="E853" s="76"/>
      <c r="G853" s="76"/>
      <c r="I853" s="76"/>
      <c r="K853" s="76"/>
      <c r="M853" s="76"/>
      <c r="O853" s="76"/>
    </row>
    <row r="854" spans="3:15" ht="15.75" hidden="1" customHeight="1" x14ac:dyDescent="0.25">
      <c r="C854" s="76"/>
      <c r="E854" s="76"/>
      <c r="G854" s="76"/>
      <c r="I854" s="76"/>
      <c r="K854" s="76"/>
      <c r="M854" s="76"/>
      <c r="O854" s="76"/>
    </row>
    <row r="855" spans="3:15" ht="15.75" hidden="1" customHeight="1" x14ac:dyDescent="0.25">
      <c r="C855" s="76"/>
      <c r="E855" s="76"/>
      <c r="G855" s="76"/>
      <c r="I855" s="76"/>
      <c r="K855" s="76"/>
      <c r="M855" s="76"/>
      <c r="O855" s="76"/>
    </row>
    <row r="856" spans="3:15" ht="15.75" hidden="1" customHeight="1" x14ac:dyDescent="0.25">
      <c r="C856" s="76"/>
      <c r="E856" s="76"/>
      <c r="G856" s="76"/>
      <c r="I856" s="76"/>
      <c r="K856" s="76"/>
      <c r="M856" s="76"/>
      <c r="O856" s="76"/>
    </row>
    <row r="857" spans="3:15" ht="15.75" hidden="1" customHeight="1" x14ac:dyDescent="0.25">
      <c r="C857" s="76"/>
      <c r="E857" s="76"/>
      <c r="G857" s="76"/>
      <c r="I857" s="76"/>
      <c r="K857" s="76"/>
      <c r="M857" s="76"/>
      <c r="O857" s="76"/>
    </row>
    <row r="858" spans="3:15" ht="15.75" hidden="1" customHeight="1" x14ac:dyDescent="0.25">
      <c r="C858" s="76"/>
      <c r="E858" s="76"/>
      <c r="G858" s="76"/>
      <c r="I858" s="76"/>
      <c r="K858" s="76"/>
      <c r="M858" s="76"/>
      <c r="O858" s="76"/>
    </row>
    <row r="859" spans="3:15" ht="15.75" hidden="1" customHeight="1" x14ac:dyDescent="0.25">
      <c r="C859" s="76"/>
      <c r="E859" s="76"/>
      <c r="G859" s="76"/>
      <c r="I859" s="76"/>
      <c r="K859" s="76"/>
      <c r="M859" s="76"/>
      <c r="O859" s="76"/>
    </row>
    <row r="860" spans="3:15" ht="15.75" hidden="1" customHeight="1" x14ac:dyDescent="0.25">
      <c r="C860" s="76"/>
      <c r="E860" s="76"/>
      <c r="G860" s="76"/>
      <c r="I860" s="76"/>
      <c r="K860" s="76"/>
      <c r="M860" s="76"/>
      <c r="O860" s="76"/>
    </row>
    <row r="861" spans="3:15" ht="15.75" hidden="1" customHeight="1" x14ac:dyDescent="0.25">
      <c r="C861" s="76"/>
      <c r="E861" s="76"/>
      <c r="G861" s="76"/>
      <c r="I861" s="76"/>
      <c r="K861" s="76"/>
      <c r="M861" s="76"/>
      <c r="O861" s="76"/>
    </row>
    <row r="862" spans="3:15" ht="15.75" hidden="1" customHeight="1" x14ac:dyDescent="0.25">
      <c r="C862" s="76"/>
      <c r="E862" s="76"/>
      <c r="G862" s="76"/>
      <c r="I862" s="76"/>
      <c r="K862" s="76"/>
      <c r="M862" s="76"/>
      <c r="O862" s="76"/>
    </row>
    <row r="863" spans="3:15" ht="15.75" hidden="1" customHeight="1" x14ac:dyDescent="0.25">
      <c r="C863" s="76"/>
      <c r="E863" s="76"/>
      <c r="G863" s="76"/>
      <c r="I863" s="76"/>
      <c r="K863" s="76"/>
      <c r="M863" s="76"/>
      <c r="O863" s="76"/>
    </row>
    <row r="864" spans="3:15" ht="15.75" hidden="1" customHeight="1" x14ac:dyDescent="0.25">
      <c r="C864" s="76"/>
      <c r="E864" s="76"/>
      <c r="G864" s="76"/>
      <c r="I864" s="76"/>
      <c r="K864" s="76"/>
      <c r="M864" s="76"/>
      <c r="O864" s="76"/>
    </row>
    <row r="865" spans="3:15" ht="15.75" hidden="1" customHeight="1" x14ac:dyDescent="0.25">
      <c r="C865" s="76"/>
      <c r="E865" s="76"/>
      <c r="G865" s="76"/>
      <c r="I865" s="76"/>
      <c r="K865" s="76"/>
      <c r="M865" s="76"/>
      <c r="O865" s="76"/>
    </row>
    <row r="866" spans="3:15" ht="15.75" hidden="1" customHeight="1" x14ac:dyDescent="0.25">
      <c r="C866" s="76"/>
      <c r="E866" s="76"/>
      <c r="G866" s="76"/>
      <c r="I866" s="76"/>
      <c r="K866" s="76"/>
      <c r="M866" s="76"/>
      <c r="O866" s="76"/>
    </row>
    <row r="867" spans="3:15" ht="15.75" hidden="1" customHeight="1" x14ac:dyDescent="0.25">
      <c r="C867" s="76"/>
      <c r="E867" s="76"/>
      <c r="G867" s="76"/>
      <c r="I867" s="76"/>
      <c r="K867" s="76"/>
      <c r="M867" s="76"/>
      <c r="O867" s="76"/>
    </row>
    <row r="868" spans="3:15" ht="15.75" hidden="1" customHeight="1" x14ac:dyDescent="0.25">
      <c r="C868" s="76"/>
      <c r="E868" s="76"/>
      <c r="G868" s="76"/>
      <c r="I868" s="76"/>
      <c r="K868" s="76"/>
      <c r="M868" s="76"/>
      <c r="O868" s="76"/>
    </row>
    <row r="869" spans="3:15" ht="15.75" hidden="1" customHeight="1" x14ac:dyDescent="0.25">
      <c r="C869" s="76"/>
      <c r="E869" s="76"/>
      <c r="G869" s="76"/>
      <c r="I869" s="76"/>
      <c r="K869" s="76"/>
      <c r="M869" s="76"/>
      <c r="O869" s="76"/>
    </row>
    <row r="870" spans="3:15" ht="15.75" hidden="1" customHeight="1" x14ac:dyDescent="0.25">
      <c r="C870" s="76"/>
      <c r="E870" s="76"/>
      <c r="G870" s="76"/>
      <c r="I870" s="76"/>
      <c r="K870" s="76"/>
      <c r="M870" s="76"/>
      <c r="O870" s="76"/>
    </row>
  </sheetData>
  <sheetProtection sheet="1" objects="1" scenarios="1"/>
  <mergeCells count="8">
    <mergeCell ref="A1:E1"/>
    <mergeCell ref="E8:Q8"/>
    <mergeCell ref="M38:Q38"/>
    <mergeCell ref="G3:Q3"/>
    <mergeCell ref="G5:R5"/>
    <mergeCell ref="D7:E7"/>
    <mergeCell ref="L7:P7"/>
    <mergeCell ref="C5:E5"/>
  </mergeCells>
  <hyperlinks>
    <hyperlink ref="A1" location="Google_Sheet_Link_544064587" display="Volver al índice"/>
    <hyperlink ref="A1:E1" location="ÍNDICE!A1" display="Volver al índice"/>
  </hyperlinks>
  <pageMargins left="0.7" right="0.7" top="0.75" bottom="0.75" header="0" footer="0"/>
  <pageSetup paperSize="9"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66"/>
  <sheetViews>
    <sheetView workbookViewId="0"/>
  </sheetViews>
  <sheetFormatPr baseColWidth="10" defaultColWidth="14.42578125" defaultRowHeight="15" customHeight="1" x14ac:dyDescent="0.25"/>
  <cols>
    <col min="1" max="1" width="4.28515625" customWidth="1"/>
    <col min="2" max="2" width="71.5703125" customWidth="1"/>
    <col min="3" max="3" width="0.85546875" customWidth="1"/>
    <col min="4" max="4" width="12.7109375" customWidth="1"/>
    <col min="5" max="5" width="17" customWidth="1"/>
    <col min="6" max="6" width="84.42578125" customWidth="1"/>
    <col min="7" max="7" width="1.140625" customWidth="1"/>
    <col min="8" max="8" width="3" customWidth="1"/>
    <col min="9" max="16" width="11.42578125" hidden="1" customWidth="1"/>
  </cols>
  <sheetData>
    <row r="1" spans="1:7" ht="147.75" customHeight="1" x14ac:dyDescent="0.25">
      <c r="A1" s="16"/>
      <c r="B1" s="32" t="s">
        <v>1470</v>
      </c>
      <c r="C1" s="400" t="s">
        <v>1471</v>
      </c>
      <c r="D1" s="401"/>
      <c r="E1" s="401"/>
      <c r="F1" s="401"/>
      <c r="G1" s="16"/>
    </row>
    <row r="2" spans="1:7" x14ac:dyDescent="0.25">
      <c r="A2" s="202"/>
      <c r="B2" s="404" t="s">
        <v>1472</v>
      </c>
      <c r="C2" s="405"/>
      <c r="D2" s="405"/>
      <c r="E2" s="405"/>
      <c r="F2" s="405"/>
      <c r="G2" s="202"/>
    </row>
    <row r="3" spans="1:7" x14ac:dyDescent="0.25">
      <c r="A3" s="203"/>
      <c r="B3" s="204"/>
      <c r="C3" s="203"/>
      <c r="D3" s="203"/>
      <c r="E3" s="203"/>
      <c r="F3" s="203"/>
      <c r="G3" s="204"/>
    </row>
    <row r="4" spans="1:7" x14ac:dyDescent="0.25">
      <c r="A4" s="202"/>
      <c r="B4" s="205" t="s">
        <v>3</v>
      </c>
      <c r="C4" s="206"/>
      <c r="D4" s="206"/>
      <c r="E4" s="206"/>
      <c r="F4" s="205" t="s">
        <v>4</v>
      </c>
      <c r="G4" s="202"/>
    </row>
    <row r="5" spans="1:7" x14ac:dyDescent="0.25">
      <c r="A5" s="207"/>
      <c r="B5" s="207"/>
      <c r="C5" s="207"/>
      <c r="D5" s="207"/>
      <c r="E5" s="207"/>
      <c r="F5" s="207"/>
      <c r="G5" s="204"/>
    </row>
    <row r="6" spans="1:7" x14ac:dyDescent="0.25">
      <c r="A6" s="202"/>
      <c r="B6" s="402"/>
      <c r="C6" s="406"/>
      <c r="D6" s="403"/>
      <c r="E6" s="203"/>
      <c r="F6" s="402"/>
      <c r="G6" s="403"/>
    </row>
    <row r="7" spans="1:7" x14ac:dyDescent="0.25">
      <c r="A7" s="203"/>
      <c r="B7" s="204"/>
      <c r="C7" s="203"/>
      <c r="D7" s="203"/>
      <c r="E7" s="203"/>
      <c r="F7" s="203"/>
      <c r="G7" s="204"/>
    </row>
    <row r="8" spans="1:7" ht="18.75" x14ac:dyDescent="0.25">
      <c r="A8" s="202"/>
      <c r="B8" s="208" t="s">
        <v>1473</v>
      </c>
      <c r="C8" s="202"/>
      <c r="D8" s="209">
        <v>0</v>
      </c>
      <c r="E8" s="209"/>
      <c r="F8" s="202"/>
      <c r="G8" s="202"/>
    </row>
    <row r="9" spans="1:7" ht="18.75" x14ac:dyDescent="0.25">
      <c r="A9" s="210"/>
      <c r="B9" s="208" t="s">
        <v>1474</v>
      </c>
      <c r="C9" s="203"/>
      <c r="D9" s="209">
        <v>0</v>
      </c>
      <c r="E9" s="209"/>
      <c r="F9" s="203"/>
      <c r="G9" s="204"/>
    </row>
    <row r="10" spans="1:7" ht="18.75" x14ac:dyDescent="0.25">
      <c r="A10" s="202"/>
      <c r="B10" s="208" t="s">
        <v>1475</v>
      </c>
      <c r="C10" s="202"/>
      <c r="D10" s="211">
        <v>0</v>
      </c>
      <c r="E10" s="211"/>
      <c r="F10" s="202"/>
      <c r="G10" s="202"/>
    </row>
    <row r="11" spans="1:7" x14ac:dyDescent="0.25">
      <c r="A11" s="203"/>
      <c r="B11" s="204"/>
      <c r="C11" s="203"/>
      <c r="D11" s="203"/>
      <c r="E11" s="203"/>
      <c r="F11" s="203"/>
      <c r="G11" s="204"/>
    </row>
    <row r="12" spans="1:7" x14ac:dyDescent="0.25">
      <c r="A12" s="202"/>
      <c r="B12" s="202"/>
      <c r="C12" s="202"/>
      <c r="D12" s="206"/>
      <c r="E12" s="206"/>
      <c r="F12" s="202"/>
      <c r="G12" s="202"/>
    </row>
    <row r="13" spans="1:7" ht="15.75" x14ac:dyDescent="0.25">
      <c r="A13" s="210" t="s">
        <v>1476</v>
      </c>
      <c r="B13" s="204"/>
      <c r="C13" s="203"/>
      <c r="D13" s="203"/>
      <c r="E13" s="203"/>
      <c r="F13" s="203"/>
      <c r="G13" s="204"/>
    </row>
    <row r="14" spans="1:7" x14ac:dyDescent="0.25">
      <c r="A14" s="202"/>
      <c r="B14" s="202"/>
      <c r="C14" s="202"/>
      <c r="D14" s="206"/>
      <c r="E14" s="206"/>
      <c r="F14" s="202"/>
      <c r="G14" s="202"/>
    </row>
    <row r="15" spans="1:7" x14ac:dyDescent="0.25">
      <c r="A15" s="203"/>
      <c r="B15" s="204"/>
      <c r="C15" s="203"/>
      <c r="D15" s="203"/>
      <c r="E15" s="203"/>
      <c r="F15" s="203"/>
      <c r="G15" s="204"/>
    </row>
    <row r="16" spans="1:7" x14ac:dyDescent="0.25">
      <c r="A16" s="396" t="s">
        <v>1477</v>
      </c>
      <c r="B16" s="397"/>
      <c r="C16" s="397"/>
      <c r="D16" s="397"/>
      <c r="E16" s="397"/>
      <c r="F16" s="397"/>
      <c r="G16" s="397"/>
    </row>
    <row r="17" spans="1:7" x14ac:dyDescent="0.25">
      <c r="A17" s="204"/>
      <c r="B17" s="204"/>
      <c r="C17" s="204"/>
      <c r="D17" s="204"/>
      <c r="E17" s="204"/>
      <c r="F17" s="204"/>
      <c r="G17" s="204"/>
    </row>
    <row r="18" spans="1:7" x14ac:dyDescent="0.25">
      <c r="A18" s="204"/>
      <c r="B18" s="212" t="s">
        <v>1478</v>
      </c>
      <c r="C18" s="212"/>
      <c r="D18" s="213">
        <v>0</v>
      </c>
      <c r="E18" s="213"/>
      <c r="F18" s="214" t="s">
        <v>1479</v>
      </c>
      <c r="G18" s="202"/>
    </row>
    <row r="19" spans="1:7" x14ac:dyDescent="0.25">
      <c r="A19" s="202"/>
      <c r="B19" s="212" t="s">
        <v>1480</v>
      </c>
      <c r="C19" s="212"/>
      <c r="D19" s="213">
        <v>0</v>
      </c>
      <c r="E19" s="213"/>
      <c r="F19" s="214" t="s">
        <v>1481</v>
      </c>
      <c r="G19" s="202"/>
    </row>
    <row r="20" spans="1:7" x14ac:dyDescent="0.25">
      <c r="A20" s="202"/>
      <c r="B20" s="212" t="s">
        <v>1482</v>
      </c>
      <c r="C20" s="212"/>
      <c r="D20" s="215">
        <v>0</v>
      </c>
      <c r="E20" s="215"/>
      <c r="F20" s="214" t="s">
        <v>1483</v>
      </c>
      <c r="G20" s="202"/>
    </row>
    <row r="21" spans="1:7" ht="15.75" customHeight="1" x14ac:dyDescent="0.25">
      <c r="A21" s="202"/>
      <c r="B21" s="202"/>
      <c r="C21" s="202"/>
      <c r="D21" s="206"/>
      <c r="E21" s="206"/>
      <c r="F21" s="202"/>
      <c r="G21" s="202"/>
    </row>
    <row r="22" spans="1:7" ht="15.75" customHeight="1" x14ac:dyDescent="0.25">
      <c r="A22" s="203"/>
      <c r="B22" s="204"/>
      <c r="C22" s="203"/>
      <c r="D22" s="203"/>
      <c r="E22" s="203"/>
      <c r="F22" s="203"/>
      <c r="G22" s="204"/>
    </row>
    <row r="23" spans="1:7" ht="15.75" customHeight="1" x14ac:dyDescent="0.25">
      <c r="A23" s="17"/>
      <c r="B23" s="216"/>
      <c r="C23" s="217"/>
      <c r="D23" s="398"/>
      <c r="E23" s="399"/>
      <c r="F23" s="399"/>
      <c r="G23" s="217"/>
    </row>
    <row r="24" spans="1:7" ht="15.75" customHeight="1" x14ac:dyDescent="0.25">
      <c r="A24" s="10"/>
      <c r="B24" s="202" t="s">
        <v>1484</v>
      </c>
      <c r="C24" s="218"/>
      <c r="D24" s="218"/>
      <c r="E24" s="218"/>
      <c r="F24" s="218"/>
      <c r="G24" s="218"/>
    </row>
    <row r="25" spans="1:7" ht="15.75" customHeight="1" x14ac:dyDescent="0.25">
      <c r="A25" s="33"/>
      <c r="B25" s="202"/>
      <c r="C25" s="218"/>
      <c r="D25" s="218"/>
      <c r="E25" s="218"/>
      <c r="F25" s="218"/>
      <c r="G25" s="218"/>
    </row>
    <row r="26" spans="1:7" ht="15.75" customHeight="1" x14ac:dyDescent="0.25">
      <c r="A26" s="33"/>
      <c r="B26" s="204" t="s">
        <v>726</v>
      </c>
      <c r="C26" s="203"/>
      <c r="D26" s="203" t="s">
        <v>1485</v>
      </c>
      <c r="E26" s="203" t="s">
        <v>712</v>
      </c>
      <c r="F26" s="203" t="s">
        <v>1486</v>
      </c>
      <c r="G26" s="218"/>
    </row>
    <row r="27" spans="1:7" ht="15.75" customHeight="1" x14ac:dyDescent="0.25">
      <c r="A27" s="33"/>
      <c r="B27" s="34" t="s">
        <v>1487</v>
      </c>
      <c r="C27" s="35"/>
      <c r="D27" s="35"/>
      <c r="E27" s="35"/>
      <c r="F27" s="36"/>
      <c r="G27" s="218"/>
    </row>
    <row r="28" spans="1:7" ht="15.75" customHeight="1" x14ac:dyDescent="0.25">
      <c r="A28" s="33"/>
      <c r="B28" s="34" t="s">
        <v>1488</v>
      </c>
      <c r="C28" s="35"/>
      <c r="D28" s="35"/>
      <c r="E28" s="35"/>
      <c r="F28" s="36"/>
      <c r="G28" s="218"/>
    </row>
    <row r="29" spans="1:7" ht="15.75" customHeight="1" x14ac:dyDescent="0.25">
      <c r="A29" s="10"/>
      <c r="B29" s="37" t="s">
        <v>1489</v>
      </c>
      <c r="C29" s="37">
        <v>1</v>
      </c>
      <c r="D29" s="35"/>
      <c r="E29" s="35"/>
      <c r="F29" s="36"/>
      <c r="G29" s="218"/>
    </row>
    <row r="30" spans="1:7" ht="15.75" customHeight="1" x14ac:dyDescent="0.25">
      <c r="A30" s="10"/>
      <c r="B30" s="37" t="s">
        <v>1490</v>
      </c>
      <c r="C30" s="37">
        <v>1</v>
      </c>
      <c r="D30" s="35"/>
      <c r="E30" s="35"/>
      <c r="F30" s="36"/>
      <c r="G30" s="218"/>
    </row>
    <row r="31" spans="1:7" ht="15.75" customHeight="1" x14ac:dyDescent="0.25">
      <c r="A31" s="10"/>
      <c r="B31" s="37" t="s">
        <v>1491</v>
      </c>
      <c r="C31" s="37">
        <v>1</v>
      </c>
      <c r="D31" s="35"/>
      <c r="E31" s="35"/>
      <c r="F31" s="36"/>
      <c r="G31" s="218"/>
    </row>
    <row r="32" spans="1:7" ht="15.75" customHeight="1" x14ac:dyDescent="0.25">
      <c r="A32" s="10"/>
      <c r="B32" s="37" t="s">
        <v>1492</v>
      </c>
      <c r="C32" s="37">
        <v>1</v>
      </c>
      <c r="D32" s="35"/>
      <c r="E32" s="35"/>
      <c r="F32" s="36"/>
      <c r="G32" s="218"/>
    </row>
    <row r="33" spans="1:7" ht="15.75" customHeight="1" x14ac:dyDescent="0.25">
      <c r="A33" s="10"/>
      <c r="B33" s="37" t="s">
        <v>1493</v>
      </c>
      <c r="C33" s="37">
        <v>1</v>
      </c>
      <c r="D33" s="35"/>
      <c r="E33" s="35"/>
      <c r="F33" s="36"/>
      <c r="G33" s="218"/>
    </row>
    <row r="34" spans="1:7" ht="15.75" customHeight="1" x14ac:dyDescent="0.25">
      <c r="A34" s="10"/>
      <c r="B34" s="202"/>
      <c r="C34" s="218"/>
      <c r="D34" s="218"/>
      <c r="E34" s="218"/>
      <c r="F34" s="218"/>
      <c r="G34" s="218"/>
    </row>
    <row r="35" spans="1:7" ht="15.75" customHeight="1" x14ac:dyDescent="0.25">
      <c r="A35" s="10"/>
      <c r="B35" s="202" t="s">
        <v>1480</v>
      </c>
      <c r="C35" s="218"/>
      <c r="D35" s="218"/>
      <c r="E35" s="218"/>
      <c r="F35" s="218"/>
      <c r="G35" s="218"/>
    </row>
    <row r="36" spans="1:7" ht="15.75" customHeight="1" x14ac:dyDescent="0.25">
      <c r="A36" s="10"/>
      <c r="B36" s="202"/>
      <c r="C36" s="218"/>
      <c r="D36" s="218"/>
      <c r="E36" s="218"/>
      <c r="F36" s="218"/>
      <c r="G36" s="218"/>
    </row>
    <row r="37" spans="1:7" ht="15.75" customHeight="1" x14ac:dyDescent="0.25">
      <c r="A37" s="10"/>
      <c r="B37" s="204" t="s">
        <v>726</v>
      </c>
      <c r="C37" s="203"/>
      <c r="D37" s="203" t="s">
        <v>1485</v>
      </c>
      <c r="E37" s="203" t="s">
        <v>712</v>
      </c>
      <c r="F37" s="203" t="s">
        <v>1486</v>
      </c>
      <c r="G37" s="218"/>
    </row>
    <row r="38" spans="1:7" ht="15.75" customHeight="1" x14ac:dyDescent="0.25">
      <c r="A38" s="10"/>
      <c r="B38" s="38" t="s">
        <v>1494</v>
      </c>
      <c r="C38" s="37">
        <v>1</v>
      </c>
      <c r="D38" s="35"/>
      <c r="E38" s="35"/>
      <c r="F38" s="36"/>
      <c r="G38" s="218"/>
    </row>
    <row r="39" spans="1:7" ht="15.75" customHeight="1" x14ac:dyDescent="0.25">
      <c r="A39" s="10"/>
      <c r="B39" s="34" t="s">
        <v>1495</v>
      </c>
      <c r="C39" s="37">
        <v>1</v>
      </c>
      <c r="D39" s="35"/>
      <c r="E39" s="35"/>
      <c r="F39" s="36"/>
      <c r="G39" s="218"/>
    </row>
    <row r="40" spans="1:7" ht="15.75" customHeight="1" x14ac:dyDescent="0.25">
      <c r="A40" s="10"/>
      <c r="B40" s="34" t="s">
        <v>1496</v>
      </c>
      <c r="C40" s="37">
        <v>1</v>
      </c>
      <c r="D40" s="35"/>
      <c r="E40" s="35"/>
      <c r="F40" s="36"/>
      <c r="G40" s="218"/>
    </row>
    <row r="41" spans="1:7" ht="15.75" customHeight="1" x14ac:dyDescent="0.25">
      <c r="A41" s="10"/>
      <c r="B41" s="34" t="s">
        <v>1497</v>
      </c>
      <c r="C41" s="37">
        <v>1</v>
      </c>
      <c r="D41" s="35"/>
      <c r="E41" s="35"/>
      <c r="F41" s="36"/>
      <c r="G41" s="218"/>
    </row>
    <row r="42" spans="1:7" ht="15.75" customHeight="1" x14ac:dyDescent="0.25">
      <c r="A42" s="10"/>
      <c r="B42" s="34" t="s">
        <v>1498</v>
      </c>
      <c r="C42" s="37">
        <v>1</v>
      </c>
      <c r="D42" s="35"/>
      <c r="E42" s="35"/>
      <c r="F42" s="36"/>
      <c r="G42" s="218"/>
    </row>
    <row r="43" spans="1:7" ht="15.75" customHeight="1" x14ac:dyDescent="0.25">
      <c r="A43" s="10"/>
      <c r="B43" s="34" t="s">
        <v>1499</v>
      </c>
      <c r="C43" s="37"/>
      <c r="D43" s="35"/>
      <c r="E43" s="35"/>
      <c r="F43" s="36"/>
      <c r="G43" s="218"/>
    </row>
    <row r="44" spans="1:7" ht="15.75" customHeight="1" x14ac:dyDescent="0.25">
      <c r="A44" s="10"/>
      <c r="B44" s="34" t="s">
        <v>1500</v>
      </c>
      <c r="C44" s="37"/>
      <c r="D44" s="35"/>
      <c r="E44" s="35"/>
      <c r="F44" s="36"/>
      <c r="G44" s="218"/>
    </row>
    <row r="45" spans="1:7" ht="15.75" customHeight="1" x14ac:dyDescent="0.25">
      <c r="A45" s="10"/>
      <c r="B45" s="38" t="s">
        <v>1501</v>
      </c>
      <c r="C45" s="37">
        <v>1</v>
      </c>
      <c r="D45" s="35"/>
      <c r="E45" s="35"/>
      <c r="F45" s="36"/>
      <c r="G45" s="218"/>
    </row>
    <row r="46" spans="1:7" ht="15.75" customHeight="1" x14ac:dyDescent="0.25">
      <c r="A46" s="10"/>
      <c r="B46" s="34" t="s">
        <v>1502</v>
      </c>
      <c r="C46" s="37">
        <v>1</v>
      </c>
      <c r="D46" s="35"/>
      <c r="E46" s="35"/>
      <c r="F46" s="36"/>
      <c r="G46" s="218"/>
    </row>
    <row r="47" spans="1:7" ht="15.75" customHeight="1" x14ac:dyDescent="0.25">
      <c r="A47" s="10"/>
      <c r="B47" s="202"/>
      <c r="C47" s="202"/>
      <c r="D47" s="218"/>
      <c r="E47" s="218"/>
      <c r="F47" s="218"/>
      <c r="G47" s="218"/>
    </row>
    <row r="48" spans="1:7" ht="15.75" customHeight="1" x14ac:dyDescent="0.25">
      <c r="A48" s="19"/>
      <c r="B48" s="219"/>
      <c r="C48" s="220"/>
      <c r="D48" s="220"/>
      <c r="E48" s="220"/>
      <c r="F48" s="220"/>
      <c r="G48" s="220"/>
    </row>
    <row r="49" spans="1:7" ht="15.75" customHeight="1" x14ac:dyDescent="0.25">
      <c r="A49" s="207"/>
      <c r="B49" s="221"/>
      <c r="C49" s="207"/>
      <c r="D49" s="207"/>
      <c r="E49" s="207"/>
      <c r="F49" s="207"/>
      <c r="G49" s="207"/>
    </row>
    <row r="50" spans="1:7" ht="15.75" customHeight="1" x14ac:dyDescent="0.25">
      <c r="A50" s="207"/>
      <c r="B50" s="221"/>
      <c r="C50" s="207"/>
      <c r="D50" s="207"/>
      <c r="E50" s="207"/>
      <c r="F50" s="207"/>
      <c r="G50" s="207"/>
    </row>
    <row r="51" spans="1:7" ht="15.75" customHeight="1" x14ac:dyDescent="0.25">
      <c r="A51" s="207"/>
      <c r="B51" s="221"/>
      <c r="C51" s="207"/>
      <c r="D51" s="207"/>
      <c r="E51" s="207"/>
      <c r="F51" s="207"/>
      <c r="G51" s="207"/>
    </row>
    <row r="52" spans="1:7" ht="15.75" customHeight="1" x14ac:dyDescent="0.25">
      <c r="A52" s="207"/>
      <c r="B52" s="221"/>
      <c r="C52" s="207"/>
      <c r="D52" s="207"/>
      <c r="E52" s="207"/>
      <c r="F52" s="207"/>
      <c r="G52" s="207"/>
    </row>
    <row r="53" spans="1:7" ht="15.75" customHeight="1" x14ac:dyDescent="0.25">
      <c r="A53" s="207"/>
      <c r="B53" s="221"/>
      <c r="C53" s="207"/>
      <c r="D53" s="207"/>
      <c r="E53" s="207"/>
      <c r="F53" s="207"/>
      <c r="G53" s="207"/>
    </row>
    <row r="54" spans="1:7" ht="15.75" customHeight="1" x14ac:dyDescent="0.25">
      <c r="A54" s="396" t="s">
        <v>1503</v>
      </c>
      <c r="B54" s="397"/>
      <c r="C54" s="397"/>
      <c r="D54" s="397"/>
      <c r="E54" s="397"/>
      <c r="F54" s="397"/>
      <c r="G54" s="397"/>
    </row>
    <row r="55" spans="1:7" ht="15.75" customHeight="1" x14ac:dyDescent="0.25">
      <c r="A55" s="204"/>
      <c r="B55" s="204"/>
      <c r="C55" s="204"/>
      <c r="D55" s="204"/>
      <c r="E55" s="204"/>
      <c r="F55" s="204"/>
      <c r="G55" s="204"/>
    </row>
    <row r="56" spans="1:7" ht="15.75" customHeight="1" x14ac:dyDescent="0.25">
      <c r="A56" s="204"/>
      <c r="B56" s="212" t="s">
        <v>1478</v>
      </c>
      <c r="C56" s="212"/>
      <c r="D56" s="213">
        <v>0</v>
      </c>
      <c r="E56" s="213"/>
      <c r="F56" s="214" t="s">
        <v>1479</v>
      </c>
      <c r="G56" s="202"/>
    </row>
    <row r="57" spans="1:7" ht="15.75" customHeight="1" x14ac:dyDescent="0.25">
      <c r="A57" s="202"/>
      <c r="B57" s="212" t="s">
        <v>1480</v>
      </c>
      <c r="C57" s="212"/>
      <c r="D57" s="213">
        <v>0</v>
      </c>
      <c r="E57" s="213"/>
      <c r="F57" s="214" t="s">
        <v>1481</v>
      </c>
      <c r="G57" s="202"/>
    </row>
    <row r="58" spans="1:7" ht="15.75" customHeight="1" x14ac:dyDescent="0.25">
      <c r="A58" s="202"/>
      <c r="B58" s="212" t="s">
        <v>1482</v>
      </c>
      <c r="C58" s="212"/>
      <c r="D58" s="215">
        <v>0</v>
      </c>
      <c r="E58" s="215"/>
      <c r="F58" s="214" t="s">
        <v>1483</v>
      </c>
      <c r="G58" s="202"/>
    </row>
    <row r="59" spans="1:7" ht="15.75" customHeight="1" x14ac:dyDescent="0.25">
      <c r="A59" s="202"/>
      <c r="B59" s="202"/>
      <c r="C59" s="202"/>
      <c r="D59" s="206"/>
      <c r="E59" s="206"/>
      <c r="F59" s="202"/>
      <c r="G59" s="202"/>
    </row>
    <row r="60" spans="1:7" ht="15.75" customHeight="1" x14ac:dyDescent="0.25">
      <c r="A60" s="203"/>
      <c r="B60" s="204"/>
      <c r="C60" s="203"/>
      <c r="D60" s="203"/>
      <c r="E60" s="203"/>
      <c r="F60" s="203"/>
      <c r="G60" s="204"/>
    </row>
    <row r="61" spans="1:7" ht="15.75" customHeight="1" x14ac:dyDescent="0.25">
      <c r="A61" s="17"/>
      <c r="B61" s="216"/>
      <c r="C61" s="217"/>
      <c r="D61" s="398"/>
      <c r="E61" s="399"/>
      <c r="F61" s="399"/>
      <c r="G61" s="217"/>
    </row>
    <row r="62" spans="1:7" ht="15.75" customHeight="1" x14ac:dyDescent="0.25">
      <c r="A62" s="10"/>
      <c r="B62" s="202" t="s">
        <v>1484</v>
      </c>
      <c r="C62" s="218"/>
      <c r="D62" s="218"/>
      <c r="E62" s="218"/>
      <c r="F62" s="218"/>
      <c r="G62" s="218"/>
    </row>
    <row r="63" spans="1:7" ht="15.75" customHeight="1" x14ac:dyDescent="0.25">
      <c r="A63" s="33"/>
      <c r="B63" s="202"/>
      <c r="C63" s="218"/>
      <c r="D63" s="218"/>
      <c r="E63" s="218"/>
      <c r="F63" s="218"/>
      <c r="G63" s="218"/>
    </row>
    <row r="64" spans="1:7" ht="15.75" customHeight="1" x14ac:dyDescent="0.25">
      <c r="A64" s="33"/>
      <c r="B64" s="204" t="s">
        <v>726</v>
      </c>
      <c r="C64" s="203"/>
      <c r="D64" s="203" t="s">
        <v>1485</v>
      </c>
      <c r="E64" s="203" t="s">
        <v>712</v>
      </c>
      <c r="F64" s="203" t="s">
        <v>1486</v>
      </c>
      <c r="G64" s="218"/>
    </row>
    <row r="65" spans="1:7" ht="15.75" customHeight="1" x14ac:dyDescent="0.25">
      <c r="A65" s="33"/>
      <c r="B65" s="34" t="s">
        <v>1487</v>
      </c>
      <c r="C65" s="35"/>
      <c r="D65" s="35"/>
      <c r="E65" s="35"/>
      <c r="F65" s="36"/>
      <c r="G65" s="218"/>
    </row>
    <row r="66" spans="1:7" ht="15.75" customHeight="1" x14ac:dyDescent="0.25">
      <c r="A66" s="33"/>
      <c r="B66" s="34" t="s">
        <v>1488</v>
      </c>
      <c r="C66" s="35"/>
      <c r="D66" s="35"/>
      <c r="E66" s="35"/>
      <c r="F66" s="36"/>
      <c r="G66" s="218"/>
    </row>
    <row r="67" spans="1:7" ht="15.75" customHeight="1" x14ac:dyDescent="0.25">
      <c r="A67" s="10"/>
      <c r="B67" s="37" t="s">
        <v>1504</v>
      </c>
      <c r="C67" s="37">
        <v>1</v>
      </c>
      <c r="D67" s="35"/>
      <c r="E67" s="35"/>
      <c r="F67" s="36"/>
      <c r="G67" s="218"/>
    </row>
    <row r="68" spans="1:7" ht="15.75" customHeight="1" x14ac:dyDescent="0.25">
      <c r="A68" s="10"/>
      <c r="B68" s="37" t="s">
        <v>1505</v>
      </c>
      <c r="C68" s="37">
        <v>1</v>
      </c>
      <c r="D68" s="35"/>
      <c r="E68" s="35"/>
      <c r="F68" s="36"/>
      <c r="G68" s="218"/>
    </row>
    <row r="69" spans="1:7" ht="15.75" customHeight="1" x14ac:dyDescent="0.25">
      <c r="A69" s="10"/>
      <c r="B69" s="37" t="s">
        <v>1506</v>
      </c>
      <c r="C69" s="37">
        <v>1</v>
      </c>
      <c r="D69" s="35"/>
      <c r="E69" s="35"/>
      <c r="F69" s="36"/>
      <c r="G69" s="218"/>
    </row>
    <row r="70" spans="1:7" ht="15.75" customHeight="1" x14ac:dyDescent="0.25">
      <c r="A70" s="10"/>
      <c r="B70" s="37" t="s">
        <v>1507</v>
      </c>
      <c r="C70" s="37">
        <v>1</v>
      </c>
      <c r="D70" s="35"/>
      <c r="E70" s="35"/>
      <c r="F70" s="36"/>
      <c r="G70" s="218"/>
    </row>
    <row r="71" spans="1:7" ht="15.75" customHeight="1" x14ac:dyDescent="0.25">
      <c r="A71" s="10"/>
      <c r="B71" s="37" t="s">
        <v>1508</v>
      </c>
      <c r="C71" s="37">
        <v>1</v>
      </c>
      <c r="D71" s="35"/>
      <c r="E71" s="35"/>
      <c r="F71" s="36"/>
      <c r="G71" s="218"/>
    </row>
    <row r="72" spans="1:7" ht="15.75" customHeight="1" x14ac:dyDescent="0.25">
      <c r="A72" s="10"/>
      <c r="B72" s="37" t="s">
        <v>1509</v>
      </c>
      <c r="C72" s="37">
        <v>1</v>
      </c>
      <c r="D72" s="35"/>
      <c r="E72" s="35"/>
      <c r="F72" s="36"/>
      <c r="G72" s="218"/>
    </row>
    <row r="73" spans="1:7" ht="15.75" customHeight="1" x14ac:dyDescent="0.25">
      <c r="A73" s="10"/>
      <c r="B73" s="37" t="s">
        <v>1510</v>
      </c>
      <c r="C73" s="37">
        <v>1</v>
      </c>
      <c r="D73" s="35"/>
      <c r="E73" s="35"/>
      <c r="F73" s="36"/>
      <c r="G73" s="218"/>
    </row>
    <row r="74" spans="1:7" ht="15.75" customHeight="1" x14ac:dyDescent="0.25">
      <c r="A74" s="10"/>
      <c r="B74" s="37" t="s">
        <v>1511</v>
      </c>
      <c r="C74" s="37">
        <v>1</v>
      </c>
      <c r="D74" s="35"/>
      <c r="E74" s="35"/>
      <c r="F74" s="36"/>
      <c r="G74" s="218"/>
    </row>
    <row r="75" spans="1:7" ht="15.75" customHeight="1" x14ac:dyDescent="0.25">
      <c r="A75" s="10"/>
      <c r="B75" s="37" t="s">
        <v>1512</v>
      </c>
      <c r="C75" s="37">
        <v>1</v>
      </c>
      <c r="D75" s="35"/>
      <c r="E75" s="35"/>
      <c r="F75" s="36"/>
      <c r="G75" s="218"/>
    </row>
    <row r="76" spans="1:7" ht="15.75" customHeight="1" x14ac:dyDescent="0.25">
      <c r="A76" s="10"/>
      <c r="B76" s="37" t="s">
        <v>1513</v>
      </c>
      <c r="C76" s="37">
        <v>1</v>
      </c>
      <c r="D76" s="35"/>
      <c r="E76" s="35"/>
      <c r="F76" s="36"/>
      <c r="G76" s="218"/>
    </row>
    <row r="77" spans="1:7" ht="15.75" customHeight="1" x14ac:dyDescent="0.25">
      <c r="A77" s="10"/>
      <c r="B77" s="34" t="s">
        <v>1514</v>
      </c>
      <c r="C77" s="35"/>
      <c r="D77" s="35"/>
      <c r="E77" s="35"/>
      <c r="F77" s="36"/>
      <c r="G77" s="218"/>
    </row>
    <row r="78" spans="1:7" ht="15.75" customHeight="1" x14ac:dyDescent="0.25">
      <c r="A78" s="10"/>
      <c r="B78" s="34" t="s">
        <v>1515</v>
      </c>
      <c r="C78" s="35"/>
      <c r="D78" s="35"/>
      <c r="E78" s="35"/>
      <c r="F78" s="36"/>
      <c r="G78" s="218"/>
    </row>
    <row r="79" spans="1:7" ht="15.75" customHeight="1" x14ac:dyDescent="0.25">
      <c r="A79" s="10"/>
      <c r="B79" s="37" t="s">
        <v>1516</v>
      </c>
      <c r="C79" s="37">
        <v>1</v>
      </c>
      <c r="D79" s="35"/>
      <c r="E79" s="35"/>
      <c r="F79" s="36"/>
      <c r="G79" s="218"/>
    </row>
    <row r="80" spans="1:7" ht="15.75" customHeight="1" x14ac:dyDescent="0.25">
      <c r="A80" s="10"/>
      <c r="B80" s="202"/>
      <c r="C80" s="218">
        <v>1</v>
      </c>
      <c r="D80" s="218"/>
      <c r="E80" s="218"/>
      <c r="F80" s="218"/>
      <c r="G80" s="218"/>
    </row>
    <row r="81" spans="1:7" ht="15.75" customHeight="1" x14ac:dyDescent="0.25">
      <c r="A81" s="10"/>
      <c r="B81" s="202" t="s">
        <v>1480</v>
      </c>
      <c r="C81" s="218">
        <v>1</v>
      </c>
      <c r="D81" s="218"/>
      <c r="E81" s="218"/>
      <c r="F81" s="218"/>
      <c r="G81" s="218"/>
    </row>
    <row r="82" spans="1:7" ht="15.75" customHeight="1" x14ac:dyDescent="0.25">
      <c r="A82" s="10"/>
      <c r="B82" s="202"/>
      <c r="C82" s="218"/>
      <c r="D82" s="218"/>
      <c r="E82" s="218"/>
      <c r="F82" s="218"/>
      <c r="G82" s="218"/>
    </row>
    <row r="83" spans="1:7" ht="15.75" customHeight="1" x14ac:dyDescent="0.25">
      <c r="A83" s="10"/>
      <c r="B83" s="204" t="s">
        <v>726</v>
      </c>
      <c r="C83" s="203"/>
      <c r="D83" s="203" t="s">
        <v>1485</v>
      </c>
      <c r="E83" s="203" t="s">
        <v>712</v>
      </c>
      <c r="F83" s="203" t="s">
        <v>1486</v>
      </c>
      <c r="G83" s="218"/>
    </row>
    <row r="84" spans="1:7" ht="15.75" customHeight="1" x14ac:dyDescent="0.25">
      <c r="A84" s="39"/>
      <c r="B84" s="38" t="s">
        <v>1517</v>
      </c>
      <c r="C84" s="37">
        <v>1</v>
      </c>
      <c r="D84" s="35"/>
      <c r="E84" s="35"/>
      <c r="F84" s="36"/>
      <c r="G84" s="202"/>
    </row>
    <row r="85" spans="1:7" ht="15.75" customHeight="1" x14ac:dyDescent="0.25">
      <c r="A85" s="39"/>
      <c r="B85" s="34" t="s">
        <v>1518</v>
      </c>
      <c r="C85" s="37">
        <v>1</v>
      </c>
      <c r="D85" s="35"/>
      <c r="E85" s="35"/>
      <c r="F85" s="36"/>
      <c r="G85" s="202"/>
    </row>
    <row r="86" spans="1:7" ht="15.75" customHeight="1" x14ac:dyDescent="0.25">
      <c r="A86" s="39"/>
      <c r="B86" s="34" t="s">
        <v>1519</v>
      </c>
      <c r="C86" s="37">
        <v>1</v>
      </c>
      <c r="D86" s="35"/>
      <c r="E86" s="35"/>
      <c r="F86" s="36"/>
      <c r="G86" s="202"/>
    </row>
    <row r="87" spans="1:7" ht="15.75" customHeight="1" x14ac:dyDescent="0.25">
      <c r="A87" s="39"/>
      <c r="B87" s="34" t="s">
        <v>1520</v>
      </c>
      <c r="C87" s="37">
        <v>1</v>
      </c>
      <c r="D87" s="35"/>
      <c r="E87" s="35"/>
      <c r="F87" s="36"/>
      <c r="G87" s="202"/>
    </row>
    <row r="88" spans="1:7" ht="15.75" customHeight="1" x14ac:dyDescent="0.25">
      <c r="A88" s="39"/>
      <c r="B88" s="34" t="s">
        <v>1521</v>
      </c>
      <c r="C88" s="37">
        <v>1</v>
      </c>
      <c r="D88" s="35"/>
      <c r="E88" s="35"/>
      <c r="F88" s="36"/>
      <c r="G88" s="202"/>
    </row>
    <row r="89" spans="1:7" ht="15.75" customHeight="1" x14ac:dyDescent="0.25">
      <c r="A89" s="39"/>
      <c r="B89" s="34" t="s">
        <v>1522</v>
      </c>
      <c r="C89" s="37"/>
      <c r="D89" s="35"/>
      <c r="E89" s="35"/>
      <c r="F89" s="36"/>
      <c r="G89" s="202"/>
    </row>
    <row r="90" spans="1:7" ht="15.75" customHeight="1" x14ac:dyDescent="0.25">
      <c r="A90" s="39"/>
      <c r="B90" s="34" t="s">
        <v>1523</v>
      </c>
      <c r="C90" s="37"/>
      <c r="D90" s="35"/>
      <c r="E90" s="35"/>
      <c r="F90" s="36"/>
      <c r="G90" s="202"/>
    </row>
    <row r="91" spans="1:7" ht="15.75" customHeight="1" x14ac:dyDescent="0.25">
      <c r="A91" s="39"/>
      <c r="B91" s="38" t="s">
        <v>1524</v>
      </c>
      <c r="C91" s="37">
        <v>1</v>
      </c>
      <c r="D91" s="35"/>
      <c r="E91" s="35"/>
      <c r="F91" s="36"/>
      <c r="G91" s="202"/>
    </row>
    <row r="92" spans="1:7" ht="15.75" customHeight="1" x14ac:dyDescent="0.25">
      <c r="A92" s="10"/>
      <c r="B92" s="34" t="s">
        <v>1525</v>
      </c>
      <c r="C92" s="37">
        <v>1</v>
      </c>
      <c r="D92" s="35"/>
      <c r="E92" s="35"/>
      <c r="F92" s="36"/>
      <c r="G92" s="218"/>
    </row>
    <row r="93" spans="1:7" ht="15.75" customHeight="1" x14ac:dyDescent="0.25">
      <c r="A93" s="19"/>
      <c r="B93" s="219"/>
      <c r="C93" s="220"/>
      <c r="D93" s="220"/>
      <c r="E93" s="220"/>
      <c r="F93" s="220"/>
      <c r="G93" s="220"/>
    </row>
    <row r="94" spans="1:7" ht="15.75" customHeight="1" x14ac:dyDescent="0.25">
      <c r="A94" s="207"/>
      <c r="B94" s="221"/>
      <c r="C94" s="207"/>
      <c r="D94" s="207"/>
      <c r="E94" s="207"/>
      <c r="F94" s="207"/>
      <c r="G94" s="207"/>
    </row>
    <row r="95" spans="1:7" ht="15.75" customHeight="1" x14ac:dyDescent="0.25">
      <c r="A95" s="207"/>
      <c r="B95" s="221"/>
      <c r="C95" s="207"/>
      <c r="D95" s="207"/>
      <c r="E95" s="207"/>
      <c r="F95" s="207"/>
      <c r="G95" s="207"/>
    </row>
    <row r="96" spans="1:7" ht="15.75" customHeight="1" x14ac:dyDescent="0.25">
      <c r="A96" s="207"/>
      <c r="B96" s="221"/>
      <c r="C96" s="207"/>
      <c r="D96" s="207"/>
      <c r="E96" s="207"/>
      <c r="F96" s="207"/>
      <c r="G96" s="207"/>
    </row>
    <row r="97" spans="1:7" ht="15.75" customHeight="1" x14ac:dyDescent="0.25">
      <c r="A97" s="207"/>
      <c r="B97" s="221"/>
      <c r="C97" s="207"/>
      <c r="D97" s="207"/>
      <c r="E97" s="207"/>
      <c r="F97" s="207"/>
      <c r="G97" s="207"/>
    </row>
    <row r="98" spans="1:7" ht="15.75" customHeight="1" x14ac:dyDescent="0.25">
      <c r="A98" s="207"/>
      <c r="B98" s="221"/>
      <c r="C98" s="207"/>
      <c r="D98" s="207"/>
      <c r="E98" s="207"/>
      <c r="F98" s="207"/>
      <c r="G98" s="207"/>
    </row>
    <row r="99" spans="1:7" ht="15.75" customHeight="1" x14ac:dyDescent="0.25">
      <c r="A99" s="396" t="s">
        <v>1526</v>
      </c>
      <c r="B99" s="397"/>
      <c r="C99" s="397"/>
      <c r="D99" s="397"/>
      <c r="E99" s="397"/>
      <c r="F99" s="397"/>
      <c r="G99" s="397"/>
    </row>
    <row r="100" spans="1:7" ht="15.75" customHeight="1" x14ac:dyDescent="0.25">
      <c r="A100" s="204"/>
      <c r="B100" s="204"/>
      <c r="C100" s="204"/>
      <c r="D100" s="204"/>
      <c r="E100" s="204"/>
      <c r="F100" s="204"/>
      <c r="G100" s="204"/>
    </row>
    <row r="101" spans="1:7" ht="15.75" customHeight="1" x14ac:dyDescent="0.25">
      <c r="A101" s="204"/>
      <c r="B101" s="212" t="s">
        <v>1478</v>
      </c>
      <c r="C101" s="212"/>
      <c r="D101" s="213">
        <v>0</v>
      </c>
      <c r="E101" s="213"/>
      <c r="F101" s="214" t="s">
        <v>1479</v>
      </c>
      <c r="G101" s="202"/>
    </row>
    <row r="102" spans="1:7" ht="15.75" customHeight="1" x14ac:dyDescent="0.25">
      <c r="A102" s="202"/>
      <c r="B102" s="212" t="s">
        <v>1480</v>
      </c>
      <c r="C102" s="212"/>
      <c r="D102" s="213">
        <v>0</v>
      </c>
      <c r="E102" s="213"/>
      <c r="F102" s="214" t="s">
        <v>1481</v>
      </c>
      <c r="G102" s="202"/>
    </row>
    <row r="103" spans="1:7" ht="15.75" customHeight="1" x14ac:dyDescent="0.25">
      <c r="A103" s="202"/>
      <c r="B103" s="212" t="s">
        <v>1482</v>
      </c>
      <c r="C103" s="212"/>
      <c r="D103" s="215">
        <v>0</v>
      </c>
      <c r="E103" s="215"/>
      <c r="F103" s="214" t="s">
        <v>1483</v>
      </c>
      <c r="G103" s="202"/>
    </row>
    <row r="104" spans="1:7" ht="15.75" customHeight="1" x14ac:dyDescent="0.25">
      <c r="A104" s="202"/>
      <c r="B104" s="202"/>
      <c r="C104" s="202"/>
      <c r="D104" s="206"/>
      <c r="E104" s="206"/>
      <c r="F104" s="202"/>
      <c r="G104" s="202"/>
    </row>
    <row r="105" spans="1:7" ht="15.75" customHeight="1" x14ac:dyDescent="0.25">
      <c r="A105" s="203"/>
      <c r="B105" s="204"/>
      <c r="C105" s="203"/>
      <c r="D105" s="203"/>
      <c r="E105" s="203"/>
      <c r="F105" s="203"/>
      <c r="G105" s="204"/>
    </row>
    <row r="106" spans="1:7" ht="15.75" customHeight="1" x14ac:dyDescent="0.25">
      <c r="A106" s="17"/>
      <c r="B106" s="216"/>
      <c r="C106" s="217"/>
      <c r="D106" s="398"/>
      <c r="E106" s="399"/>
      <c r="F106" s="399"/>
      <c r="G106" s="217"/>
    </row>
    <row r="107" spans="1:7" ht="15.75" customHeight="1" x14ac:dyDescent="0.25">
      <c r="A107" s="10"/>
      <c r="B107" s="202" t="s">
        <v>1484</v>
      </c>
      <c r="C107" s="218"/>
      <c r="D107" s="218"/>
      <c r="E107" s="218"/>
      <c r="F107" s="218"/>
      <c r="G107" s="218"/>
    </row>
    <row r="108" spans="1:7" ht="15.75" customHeight="1" x14ac:dyDescent="0.25">
      <c r="A108" s="33"/>
      <c r="B108" s="202"/>
      <c r="C108" s="218"/>
      <c r="D108" s="218"/>
      <c r="E108" s="218"/>
      <c r="F108" s="218"/>
      <c r="G108" s="218"/>
    </row>
    <row r="109" spans="1:7" ht="15.75" customHeight="1" x14ac:dyDescent="0.25">
      <c r="A109" s="33"/>
      <c r="B109" s="204" t="s">
        <v>726</v>
      </c>
      <c r="C109" s="203"/>
      <c r="D109" s="203" t="s">
        <v>1485</v>
      </c>
      <c r="E109" s="203" t="s">
        <v>712</v>
      </c>
      <c r="F109" s="203" t="s">
        <v>1486</v>
      </c>
      <c r="G109" s="218"/>
    </row>
    <row r="110" spans="1:7" ht="15.75" customHeight="1" x14ac:dyDescent="0.25">
      <c r="A110" s="33"/>
      <c r="B110" s="34" t="s">
        <v>1487</v>
      </c>
      <c r="C110" s="35"/>
      <c r="D110" s="35"/>
      <c r="E110" s="35"/>
      <c r="F110" s="36"/>
      <c r="G110" s="218"/>
    </row>
    <row r="111" spans="1:7" ht="15.75" customHeight="1" x14ac:dyDescent="0.25">
      <c r="A111" s="33"/>
      <c r="B111" s="34" t="s">
        <v>1488</v>
      </c>
      <c r="C111" s="35"/>
      <c r="D111" s="35"/>
      <c r="E111" s="35"/>
      <c r="F111" s="36"/>
      <c r="G111" s="218"/>
    </row>
    <row r="112" spans="1:7" ht="15.75" customHeight="1" x14ac:dyDescent="0.25">
      <c r="A112" s="10"/>
      <c r="B112" s="37" t="s">
        <v>1504</v>
      </c>
      <c r="C112" s="37">
        <v>1</v>
      </c>
      <c r="D112" s="35"/>
      <c r="E112" s="35"/>
      <c r="F112" s="36"/>
      <c r="G112" s="218"/>
    </row>
    <row r="113" spans="1:7" ht="15.75" customHeight="1" x14ac:dyDescent="0.25">
      <c r="A113" s="10"/>
      <c r="B113" s="37" t="s">
        <v>1527</v>
      </c>
      <c r="C113" s="37">
        <v>1</v>
      </c>
      <c r="D113" s="35"/>
      <c r="E113" s="35"/>
      <c r="F113" s="36"/>
      <c r="G113" s="218"/>
    </row>
    <row r="114" spans="1:7" ht="15.75" customHeight="1" x14ac:dyDescent="0.25">
      <c r="A114" s="10"/>
      <c r="B114" s="37" t="s">
        <v>1528</v>
      </c>
      <c r="C114" s="37">
        <v>1</v>
      </c>
      <c r="D114" s="35"/>
      <c r="E114" s="35"/>
      <c r="F114" s="36"/>
      <c r="G114" s="218"/>
    </row>
    <row r="115" spans="1:7" ht="15.75" customHeight="1" x14ac:dyDescent="0.25">
      <c r="A115" s="10"/>
      <c r="B115" s="37" t="s">
        <v>1529</v>
      </c>
      <c r="C115" s="37">
        <v>1</v>
      </c>
      <c r="D115" s="35"/>
      <c r="E115" s="35"/>
      <c r="F115" s="36"/>
      <c r="G115" s="218"/>
    </row>
    <row r="116" spans="1:7" ht="15.75" customHeight="1" x14ac:dyDescent="0.25">
      <c r="A116" s="10"/>
      <c r="B116" s="202"/>
      <c r="C116" s="218"/>
      <c r="D116" s="218"/>
      <c r="E116" s="218"/>
      <c r="F116" s="218"/>
      <c r="G116" s="218"/>
    </row>
    <row r="117" spans="1:7" ht="15.75" customHeight="1" x14ac:dyDescent="0.25">
      <c r="A117" s="10"/>
      <c r="B117" s="202" t="s">
        <v>1480</v>
      </c>
      <c r="C117" s="218"/>
      <c r="D117" s="218"/>
      <c r="E117" s="218"/>
      <c r="F117" s="218"/>
      <c r="G117" s="218"/>
    </row>
    <row r="118" spans="1:7" ht="15.75" customHeight="1" x14ac:dyDescent="0.25">
      <c r="A118" s="10"/>
      <c r="B118" s="202"/>
      <c r="C118" s="218"/>
      <c r="D118" s="218"/>
      <c r="E118" s="218"/>
      <c r="F118" s="218"/>
      <c r="G118" s="218"/>
    </row>
    <row r="119" spans="1:7" ht="15.75" customHeight="1" x14ac:dyDescent="0.25">
      <c r="A119" s="10"/>
      <c r="B119" s="204" t="s">
        <v>726</v>
      </c>
      <c r="C119" s="203"/>
      <c r="D119" s="203" t="s">
        <v>1485</v>
      </c>
      <c r="E119" s="203" t="s">
        <v>712</v>
      </c>
      <c r="F119" s="203" t="s">
        <v>1486</v>
      </c>
      <c r="G119" s="218"/>
    </row>
    <row r="120" spans="1:7" ht="15.75" customHeight="1" x14ac:dyDescent="0.25">
      <c r="A120" s="10"/>
      <c r="B120" s="38" t="s">
        <v>1530</v>
      </c>
      <c r="C120" s="37">
        <v>1</v>
      </c>
      <c r="D120" s="35"/>
      <c r="E120" s="35"/>
      <c r="F120" s="36"/>
      <c r="G120" s="218"/>
    </row>
    <row r="121" spans="1:7" ht="15.75" customHeight="1" x14ac:dyDescent="0.25">
      <c r="A121" s="10"/>
      <c r="B121" s="34" t="s">
        <v>1531</v>
      </c>
      <c r="C121" s="37">
        <v>1</v>
      </c>
      <c r="D121" s="35"/>
      <c r="E121" s="35"/>
      <c r="F121" s="36"/>
      <c r="G121" s="218"/>
    </row>
    <row r="122" spans="1:7" ht="15.75" customHeight="1" x14ac:dyDescent="0.25">
      <c r="A122" s="10"/>
      <c r="B122" s="34" t="s">
        <v>1532</v>
      </c>
      <c r="C122" s="37">
        <v>1</v>
      </c>
      <c r="D122" s="35"/>
      <c r="E122" s="35"/>
      <c r="F122" s="36"/>
      <c r="G122" s="218"/>
    </row>
    <row r="123" spans="1:7" ht="15.75" customHeight="1" x14ac:dyDescent="0.25">
      <c r="A123" s="10"/>
      <c r="B123" s="34" t="s">
        <v>1533</v>
      </c>
      <c r="C123" s="37">
        <v>1</v>
      </c>
      <c r="D123" s="35"/>
      <c r="E123" s="35"/>
      <c r="F123" s="36"/>
      <c r="G123" s="218"/>
    </row>
    <row r="124" spans="1:7" ht="15.75" customHeight="1" x14ac:dyDescent="0.25">
      <c r="A124" s="10"/>
      <c r="B124" s="34" t="s">
        <v>1534</v>
      </c>
      <c r="C124" s="37">
        <v>1</v>
      </c>
      <c r="D124" s="35"/>
      <c r="E124" s="35"/>
      <c r="F124" s="36"/>
      <c r="G124" s="218"/>
    </row>
    <row r="125" spans="1:7" ht="15.75" customHeight="1" x14ac:dyDescent="0.25">
      <c r="A125" s="10"/>
      <c r="B125" s="34" t="s">
        <v>1535</v>
      </c>
      <c r="C125" s="37"/>
      <c r="D125" s="35"/>
      <c r="E125" s="35"/>
      <c r="F125" s="36"/>
      <c r="G125" s="218"/>
    </row>
    <row r="126" spans="1:7" ht="15.75" customHeight="1" x14ac:dyDescent="0.25">
      <c r="A126" s="10"/>
      <c r="B126" s="34" t="s">
        <v>1536</v>
      </c>
      <c r="C126" s="37"/>
      <c r="D126" s="35"/>
      <c r="E126" s="35"/>
      <c r="F126" s="36"/>
      <c r="G126" s="218"/>
    </row>
    <row r="127" spans="1:7" ht="15.75" customHeight="1" x14ac:dyDescent="0.25">
      <c r="A127" s="10"/>
      <c r="B127" s="38" t="s">
        <v>1537</v>
      </c>
      <c r="C127" s="37">
        <v>1</v>
      </c>
      <c r="D127" s="35"/>
      <c r="E127" s="35"/>
      <c r="F127" s="36"/>
      <c r="G127" s="218"/>
    </row>
    <row r="128" spans="1:7" ht="15.75" customHeight="1" x14ac:dyDescent="0.25">
      <c r="A128" s="10"/>
      <c r="B128" s="34" t="s">
        <v>1538</v>
      </c>
      <c r="C128" s="37">
        <v>1</v>
      </c>
      <c r="D128" s="35"/>
      <c r="E128" s="35"/>
      <c r="F128" s="36"/>
      <c r="G128" s="218"/>
    </row>
    <row r="129" spans="1:7" ht="15.75" customHeight="1" x14ac:dyDescent="0.25">
      <c r="A129" s="19"/>
      <c r="B129" s="219"/>
      <c r="C129" s="220"/>
      <c r="D129" s="220"/>
      <c r="E129" s="220"/>
      <c r="F129" s="220"/>
      <c r="G129" s="220"/>
    </row>
    <row r="130" spans="1:7" ht="15.75" customHeight="1" x14ac:dyDescent="0.25">
      <c r="A130" s="207"/>
      <c r="B130" s="221"/>
      <c r="C130" s="207"/>
      <c r="D130" s="207"/>
      <c r="E130" s="207"/>
      <c r="F130" s="207"/>
      <c r="G130" s="207"/>
    </row>
    <row r="131" spans="1:7" ht="15.75" customHeight="1" x14ac:dyDescent="0.25">
      <c r="A131" s="207"/>
      <c r="B131" s="221"/>
      <c r="C131" s="207"/>
      <c r="D131" s="207"/>
      <c r="E131" s="207"/>
      <c r="F131" s="207"/>
      <c r="G131" s="207"/>
    </row>
    <row r="132" spans="1:7" ht="15.75" customHeight="1" x14ac:dyDescent="0.25">
      <c r="A132" s="207"/>
      <c r="B132" s="221"/>
      <c r="C132" s="207"/>
      <c r="D132" s="207"/>
      <c r="E132" s="207"/>
      <c r="F132" s="207"/>
      <c r="G132" s="207"/>
    </row>
    <row r="133" spans="1:7" ht="15.75" customHeight="1" x14ac:dyDescent="0.25">
      <c r="A133" s="207"/>
      <c r="B133" s="221"/>
      <c r="C133" s="207"/>
      <c r="D133" s="207"/>
      <c r="E133" s="207"/>
      <c r="F133" s="207"/>
      <c r="G133" s="207"/>
    </row>
    <row r="134" spans="1:7" ht="15.75" customHeight="1" x14ac:dyDescent="0.25">
      <c r="A134" s="207"/>
      <c r="B134" s="221"/>
      <c r="C134" s="207"/>
      <c r="D134" s="207"/>
      <c r="E134" s="207"/>
      <c r="F134" s="207"/>
      <c r="G134" s="207"/>
    </row>
    <row r="135" spans="1:7" ht="15.75" customHeight="1" x14ac:dyDescent="0.25">
      <c r="A135" s="396" t="s">
        <v>1539</v>
      </c>
      <c r="B135" s="397"/>
      <c r="C135" s="397"/>
      <c r="D135" s="397"/>
      <c r="E135" s="397"/>
      <c r="F135" s="397"/>
      <c r="G135" s="397"/>
    </row>
    <row r="136" spans="1:7" ht="15.75" customHeight="1" x14ac:dyDescent="0.25">
      <c r="A136" s="204"/>
      <c r="B136" s="204"/>
      <c r="C136" s="204"/>
      <c r="D136" s="204"/>
      <c r="E136" s="204"/>
      <c r="F136" s="204"/>
      <c r="G136" s="204"/>
    </row>
    <row r="137" spans="1:7" ht="15.75" customHeight="1" x14ac:dyDescent="0.25">
      <c r="A137" s="204"/>
      <c r="B137" s="212" t="s">
        <v>1478</v>
      </c>
      <c r="C137" s="212"/>
      <c r="D137" s="213">
        <v>0</v>
      </c>
      <c r="E137" s="213"/>
      <c r="F137" s="214" t="s">
        <v>1479</v>
      </c>
      <c r="G137" s="202"/>
    </row>
    <row r="138" spans="1:7" ht="15.75" customHeight="1" x14ac:dyDescent="0.25">
      <c r="A138" s="202"/>
      <c r="B138" s="212" t="s">
        <v>1480</v>
      </c>
      <c r="C138" s="212"/>
      <c r="D138" s="213">
        <v>0</v>
      </c>
      <c r="E138" s="213"/>
      <c r="F138" s="214" t="s">
        <v>1481</v>
      </c>
      <c r="G138" s="202"/>
    </row>
    <row r="139" spans="1:7" ht="15.75" customHeight="1" x14ac:dyDescent="0.25">
      <c r="A139" s="202"/>
      <c r="B139" s="212" t="s">
        <v>1482</v>
      </c>
      <c r="C139" s="212"/>
      <c r="D139" s="215">
        <v>0</v>
      </c>
      <c r="E139" s="215"/>
      <c r="F139" s="214" t="s">
        <v>1540</v>
      </c>
      <c r="G139" s="202"/>
    </row>
    <row r="140" spans="1:7" ht="15.75" customHeight="1" x14ac:dyDescent="0.25">
      <c r="A140" s="202"/>
      <c r="B140" s="202"/>
      <c r="C140" s="202"/>
      <c r="D140" s="206"/>
      <c r="E140" s="206"/>
      <c r="F140" s="202"/>
      <c r="G140" s="202"/>
    </row>
    <row r="141" spans="1:7" ht="15.75" customHeight="1" x14ac:dyDescent="0.25">
      <c r="A141" s="203"/>
      <c r="B141" s="204"/>
      <c r="C141" s="203"/>
      <c r="D141" s="203"/>
      <c r="E141" s="203"/>
      <c r="F141" s="203"/>
      <c r="G141" s="204"/>
    </row>
    <row r="142" spans="1:7" ht="15.75" customHeight="1" x14ac:dyDescent="0.25">
      <c r="A142" s="17"/>
      <c r="B142" s="216"/>
      <c r="C142" s="217"/>
      <c r="D142" s="398"/>
      <c r="E142" s="399"/>
      <c r="F142" s="399"/>
      <c r="G142" s="217"/>
    </row>
    <row r="143" spans="1:7" ht="15.75" customHeight="1" x14ac:dyDescent="0.25">
      <c r="A143" s="10"/>
      <c r="B143" s="202" t="s">
        <v>1484</v>
      </c>
      <c r="C143" s="218"/>
      <c r="D143" s="218"/>
      <c r="E143" s="218"/>
      <c r="F143" s="218"/>
      <c r="G143" s="218"/>
    </row>
    <row r="144" spans="1:7" ht="15.75" customHeight="1" x14ac:dyDescent="0.25">
      <c r="A144" s="33"/>
      <c r="B144" s="202"/>
      <c r="C144" s="218"/>
      <c r="D144" s="218"/>
      <c r="E144" s="218"/>
      <c r="F144" s="218"/>
      <c r="G144" s="218"/>
    </row>
    <row r="145" spans="1:7" ht="15.75" customHeight="1" x14ac:dyDescent="0.25">
      <c r="A145" s="33"/>
      <c r="B145" s="204" t="s">
        <v>726</v>
      </c>
      <c r="C145" s="203"/>
      <c r="D145" s="203" t="s">
        <v>1485</v>
      </c>
      <c r="E145" s="203" t="s">
        <v>712</v>
      </c>
      <c r="F145" s="203" t="s">
        <v>1486</v>
      </c>
      <c r="G145" s="218"/>
    </row>
    <row r="146" spans="1:7" ht="15.75" customHeight="1" x14ac:dyDescent="0.25">
      <c r="A146" s="33"/>
      <c r="B146" s="34" t="s">
        <v>1487</v>
      </c>
      <c r="C146" s="35"/>
      <c r="D146" s="35"/>
      <c r="E146" s="35"/>
      <c r="F146" s="36"/>
      <c r="G146" s="218"/>
    </row>
    <row r="147" spans="1:7" ht="15.75" customHeight="1" x14ac:dyDescent="0.25">
      <c r="A147" s="33"/>
      <c r="B147" s="34" t="s">
        <v>1488</v>
      </c>
      <c r="C147" s="35"/>
      <c r="D147" s="35"/>
      <c r="E147" s="35"/>
      <c r="F147" s="36"/>
      <c r="G147" s="218"/>
    </row>
    <row r="148" spans="1:7" ht="15.75" customHeight="1" x14ac:dyDescent="0.25">
      <c r="A148" s="10"/>
      <c r="B148" s="37" t="s">
        <v>1541</v>
      </c>
      <c r="C148" s="37">
        <v>1</v>
      </c>
      <c r="D148" s="35"/>
      <c r="E148" s="35"/>
      <c r="F148" s="36"/>
      <c r="G148" s="218"/>
    </row>
    <row r="149" spans="1:7" ht="15.75" customHeight="1" x14ac:dyDescent="0.25">
      <c r="A149" s="10"/>
      <c r="B149" s="37" t="s">
        <v>1542</v>
      </c>
      <c r="C149" s="37">
        <v>1</v>
      </c>
      <c r="D149" s="35"/>
      <c r="E149" s="35"/>
      <c r="F149" s="36"/>
      <c r="G149" s="218"/>
    </row>
    <row r="150" spans="1:7" ht="15.75" customHeight="1" x14ac:dyDescent="0.25">
      <c r="A150" s="10"/>
      <c r="B150" s="37" t="s">
        <v>1543</v>
      </c>
      <c r="C150" s="37">
        <v>1</v>
      </c>
      <c r="D150" s="35"/>
      <c r="E150" s="35"/>
      <c r="F150" s="36"/>
      <c r="G150" s="218"/>
    </row>
    <row r="151" spans="1:7" ht="15.75" customHeight="1" x14ac:dyDescent="0.25">
      <c r="A151" s="10"/>
      <c r="B151" s="37" t="s">
        <v>1544</v>
      </c>
      <c r="C151" s="37">
        <v>1</v>
      </c>
      <c r="D151" s="35"/>
      <c r="E151" s="35"/>
      <c r="F151" s="36"/>
      <c r="G151" s="218"/>
    </row>
    <row r="152" spans="1:7" ht="15.75" customHeight="1" x14ac:dyDescent="0.25">
      <c r="A152" s="10"/>
      <c r="B152" s="37" t="s">
        <v>1545</v>
      </c>
      <c r="C152" s="37">
        <v>1</v>
      </c>
      <c r="D152" s="35"/>
      <c r="E152" s="35"/>
      <c r="F152" s="36"/>
      <c r="G152" s="218"/>
    </row>
    <row r="153" spans="1:7" ht="15.75" customHeight="1" x14ac:dyDescent="0.25">
      <c r="A153" s="10"/>
      <c r="B153" s="37" t="s">
        <v>1546</v>
      </c>
      <c r="C153" s="37">
        <v>1</v>
      </c>
      <c r="D153" s="35"/>
      <c r="E153" s="35"/>
      <c r="F153" s="36"/>
      <c r="G153" s="218"/>
    </row>
    <row r="154" spans="1:7" ht="15.75" customHeight="1" x14ac:dyDescent="0.25">
      <c r="A154" s="10"/>
      <c r="B154" s="202"/>
      <c r="C154" s="218"/>
      <c r="D154" s="218"/>
      <c r="E154" s="218"/>
      <c r="F154" s="218"/>
      <c r="G154" s="218"/>
    </row>
    <row r="155" spans="1:7" ht="15.75" customHeight="1" x14ac:dyDescent="0.25">
      <c r="A155" s="10"/>
      <c r="B155" s="202" t="s">
        <v>1480</v>
      </c>
      <c r="C155" s="218"/>
      <c r="D155" s="218"/>
      <c r="E155" s="218"/>
      <c r="F155" s="218"/>
      <c r="G155" s="218"/>
    </row>
    <row r="156" spans="1:7" ht="15.75" customHeight="1" x14ac:dyDescent="0.25">
      <c r="A156" s="10"/>
      <c r="B156" s="202"/>
      <c r="C156" s="218"/>
      <c r="D156" s="218"/>
      <c r="E156" s="218"/>
      <c r="F156" s="218"/>
      <c r="G156" s="218"/>
    </row>
    <row r="157" spans="1:7" ht="15.75" customHeight="1" x14ac:dyDescent="0.25">
      <c r="A157" s="10"/>
      <c r="B157" s="204" t="s">
        <v>726</v>
      </c>
      <c r="C157" s="203"/>
      <c r="D157" s="203" t="s">
        <v>1485</v>
      </c>
      <c r="E157" s="203" t="s">
        <v>712</v>
      </c>
      <c r="F157" s="203" t="s">
        <v>1486</v>
      </c>
      <c r="G157" s="218"/>
    </row>
    <row r="158" spans="1:7" ht="15.75" customHeight="1" x14ac:dyDescent="0.25">
      <c r="A158" s="10"/>
      <c r="B158" s="38" t="s">
        <v>1547</v>
      </c>
      <c r="C158" s="37">
        <v>1</v>
      </c>
      <c r="D158" s="35"/>
      <c r="E158" s="35"/>
      <c r="F158" s="36"/>
      <c r="G158" s="218"/>
    </row>
    <row r="159" spans="1:7" ht="15.75" customHeight="1" x14ac:dyDescent="0.25">
      <c r="A159" s="10"/>
      <c r="B159" s="34" t="s">
        <v>1548</v>
      </c>
      <c r="C159" s="37">
        <v>1</v>
      </c>
      <c r="D159" s="35"/>
      <c r="E159" s="35"/>
      <c r="F159" s="36"/>
      <c r="G159" s="218"/>
    </row>
    <row r="160" spans="1:7" ht="15.75" customHeight="1" x14ac:dyDescent="0.25">
      <c r="A160" s="10"/>
      <c r="B160" s="34" t="s">
        <v>1549</v>
      </c>
      <c r="C160" s="37">
        <v>1</v>
      </c>
      <c r="D160" s="35"/>
      <c r="E160" s="35"/>
      <c r="F160" s="36"/>
      <c r="G160" s="218"/>
    </row>
    <row r="161" spans="1:7" ht="15.75" customHeight="1" x14ac:dyDescent="0.25">
      <c r="A161" s="10"/>
      <c r="B161" s="34" t="s">
        <v>1550</v>
      </c>
      <c r="C161" s="37">
        <v>1</v>
      </c>
      <c r="D161" s="35"/>
      <c r="E161" s="35"/>
      <c r="F161" s="36"/>
      <c r="G161" s="218"/>
    </row>
    <row r="162" spans="1:7" ht="15.75" customHeight="1" x14ac:dyDescent="0.25">
      <c r="A162" s="10"/>
      <c r="B162" s="34" t="s">
        <v>1551</v>
      </c>
      <c r="C162" s="37">
        <v>1</v>
      </c>
      <c r="D162" s="35"/>
      <c r="E162" s="35"/>
      <c r="F162" s="36"/>
      <c r="G162" s="218"/>
    </row>
    <row r="163" spans="1:7" ht="15.75" customHeight="1" x14ac:dyDescent="0.25">
      <c r="A163" s="10"/>
      <c r="B163" s="34" t="s">
        <v>1552</v>
      </c>
      <c r="C163" s="37"/>
      <c r="D163" s="35"/>
      <c r="E163" s="35"/>
      <c r="F163" s="36"/>
      <c r="G163" s="218"/>
    </row>
    <row r="164" spans="1:7" ht="15.75" customHeight="1" x14ac:dyDescent="0.25">
      <c r="A164" s="10"/>
      <c r="B164" s="34" t="s">
        <v>1553</v>
      </c>
      <c r="C164" s="37"/>
      <c r="D164" s="35"/>
      <c r="E164" s="35"/>
      <c r="F164" s="36"/>
      <c r="G164" s="218"/>
    </row>
    <row r="165" spans="1:7" ht="15.75" customHeight="1" x14ac:dyDescent="0.25">
      <c r="A165" s="10"/>
      <c r="B165" s="38" t="s">
        <v>1554</v>
      </c>
      <c r="C165" s="37">
        <v>1</v>
      </c>
      <c r="D165" s="35"/>
      <c r="E165" s="35"/>
      <c r="F165" s="36"/>
      <c r="G165" s="218"/>
    </row>
    <row r="166" spans="1:7" ht="15.75" customHeight="1" x14ac:dyDescent="0.25">
      <c r="A166" s="10"/>
      <c r="B166" s="34" t="s">
        <v>1555</v>
      </c>
      <c r="C166" s="37">
        <v>1</v>
      </c>
      <c r="D166" s="35"/>
      <c r="E166" s="35"/>
      <c r="F166" s="36"/>
      <c r="G166" s="218"/>
    </row>
    <row r="167" spans="1:7" ht="15.75" customHeight="1" x14ac:dyDescent="0.25">
      <c r="A167" s="19"/>
      <c r="B167" s="219"/>
      <c r="C167" s="220"/>
      <c r="D167" s="220"/>
      <c r="E167" s="220"/>
      <c r="F167" s="220"/>
      <c r="G167" s="220"/>
    </row>
    <row r="168" spans="1:7" ht="15.75" customHeight="1" x14ac:dyDescent="0.25">
      <c r="A168" s="207"/>
      <c r="B168" s="221"/>
      <c r="C168" s="207"/>
      <c r="D168" s="207"/>
      <c r="E168" s="207"/>
      <c r="F168" s="207"/>
      <c r="G168" s="207"/>
    </row>
    <row r="169" spans="1:7" ht="15.75" customHeight="1" x14ac:dyDescent="0.25">
      <c r="A169" s="207"/>
      <c r="B169" s="221"/>
      <c r="C169" s="207"/>
      <c r="D169" s="207"/>
      <c r="E169" s="207"/>
      <c r="F169" s="207"/>
      <c r="G169" s="207"/>
    </row>
    <row r="170" spans="1:7" ht="15.75" customHeight="1" x14ac:dyDescent="0.25">
      <c r="A170" s="207"/>
      <c r="B170" s="221"/>
      <c r="C170" s="207"/>
      <c r="D170" s="207"/>
      <c r="E170" s="207"/>
      <c r="F170" s="207"/>
      <c r="G170" s="207"/>
    </row>
    <row r="171" spans="1:7" ht="15.75" customHeight="1" x14ac:dyDescent="0.25">
      <c r="A171" s="207"/>
      <c r="B171" s="221"/>
      <c r="C171" s="207"/>
      <c r="D171" s="207"/>
      <c r="E171" s="207"/>
      <c r="F171" s="207"/>
      <c r="G171" s="207"/>
    </row>
    <row r="172" spans="1:7" ht="15.75" customHeight="1" x14ac:dyDescent="0.25">
      <c r="A172" s="207"/>
      <c r="B172" s="221"/>
      <c r="C172" s="207"/>
      <c r="D172" s="207"/>
      <c r="E172" s="207"/>
      <c r="F172" s="207"/>
      <c r="G172" s="207"/>
    </row>
    <row r="173" spans="1:7" ht="15.75" customHeight="1" x14ac:dyDescent="0.25">
      <c r="A173" s="396" t="s">
        <v>1556</v>
      </c>
      <c r="B173" s="397"/>
      <c r="C173" s="397"/>
      <c r="D173" s="397"/>
      <c r="E173" s="397"/>
      <c r="F173" s="397"/>
      <c r="G173" s="397"/>
    </row>
    <row r="174" spans="1:7" ht="15.75" customHeight="1" x14ac:dyDescent="0.25">
      <c r="A174" s="204"/>
      <c r="B174" s="204"/>
      <c r="C174" s="204"/>
      <c r="D174" s="204"/>
      <c r="E174" s="204"/>
      <c r="F174" s="204"/>
      <c r="G174" s="204"/>
    </row>
    <row r="175" spans="1:7" ht="15.75" customHeight="1" x14ac:dyDescent="0.25">
      <c r="A175" s="204"/>
      <c r="B175" s="212" t="s">
        <v>1478</v>
      </c>
      <c r="C175" s="212"/>
      <c r="D175" s="213">
        <v>0</v>
      </c>
      <c r="E175" s="213"/>
      <c r="F175" s="214" t="s">
        <v>1479</v>
      </c>
      <c r="G175" s="202"/>
    </row>
    <row r="176" spans="1:7" ht="15.75" customHeight="1" x14ac:dyDescent="0.25">
      <c r="A176" s="202"/>
      <c r="B176" s="212" t="s">
        <v>1480</v>
      </c>
      <c r="C176" s="212"/>
      <c r="D176" s="213">
        <v>0</v>
      </c>
      <c r="E176" s="213"/>
      <c r="F176" s="214" t="s">
        <v>1481</v>
      </c>
      <c r="G176" s="202"/>
    </row>
    <row r="177" spans="1:7" ht="15.75" customHeight="1" x14ac:dyDescent="0.25">
      <c r="A177" s="202"/>
      <c r="B177" s="212" t="s">
        <v>1482</v>
      </c>
      <c r="C177" s="212"/>
      <c r="D177" s="215">
        <v>0</v>
      </c>
      <c r="E177" s="215"/>
      <c r="F177" s="214" t="s">
        <v>1557</v>
      </c>
      <c r="G177" s="202"/>
    </row>
    <row r="178" spans="1:7" ht="15.75" customHeight="1" x14ac:dyDescent="0.25">
      <c r="A178" s="202"/>
      <c r="B178" s="202"/>
      <c r="C178" s="202"/>
      <c r="D178" s="206"/>
      <c r="E178" s="206"/>
      <c r="F178" s="202"/>
      <c r="G178" s="202"/>
    </row>
    <row r="179" spans="1:7" ht="15.75" customHeight="1" x14ac:dyDescent="0.25">
      <c r="A179" s="203"/>
      <c r="B179" s="204"/>
      <c r="C179" s="203"/>
      <c r="D179" s="203"/>
      <c r="E179" s="203"/>
      <c r="F179" s="203"/>
      <c r="G179" s="204"/>
    </row>
    <row r="180" spans="1:7" ht="15.75" customHeight="1" x14ac:dyDescent="0.25">
      <c r="A180" s="17"/>
      <c r="B180" s="216"/>
      <c r="C180" s="217"/>
      <c r="D180" s="398"/>
      <c r="E180" s="399"/>
      <c r="F180" s="399"/>
      <c r="G180" s="217"/>
    </row>
    <row r="181" spans="1:7" ht="15.75" customHeight="1" x14ac:dyDescent="0.25">
      <c r="A181" s="10"/>
      <c r="B181" s="202" t="s">
        <v>1484</v>
      </c>
      <c r="C181" s="218"/>
      <c r="D181" s="218"/>
      <c r="E181" s="218"/>
      <c r="F181" s="218"/>
      <c r="G181" s="218"/>
    </row>
    <row r="182" spans="1:7" ht="15.75" customHeight="1" x14ac:dyDescent="0.25">
      <c r="A182" s="33"/>
      <c r="B182" s="202"/>
      <c r="C182" s="218"/>
      <c r="D182" s="218"/>
      <c r="E182" s="218"/>
      <c r="F182" s="218"/>
      <c r="G182" s="218"/>
    </row>
    <row r="183" spans="1:7" ht="15.75" customHeight="1" x14ac:dyDescent="0.25">
      <c r="A183" s="33"/>
      <c r="B183" s="204" t="s">
        <v>726</v>
      </c>
      <c r="C183" s="203"/>
      <c r="D183" s="203" t="s">
        <v>1485</v>
      </c>
      <c r="E183" s="203" t="s">
        <v>712</v>
      </c>
      <c r="F183" s="203" t="s">
        <v>1486</v>
      </c>
      <c r="G183" s="218"/>
    </row>
    <row r="184" spans="1:7" ht="15.75" customHeight="1" x14ac:dyDescent="0.25">
      <c r="A184" s="33"/>
      <c r="B184" s="204"/>
      <c r="C184" s="203"/>
      <c r="D184" s="203"/>
      <c r="E184" s="203"/>
      <c r="F184" s="203"/>
      <c r="G184" s="218"/>
    </row>
    <row r="185" spans="1:7" ht="15.75" customHeight="1" x14ac:dyDescent="0.25">
      <c r="A185" s="10"/>
      <c r="B185" s="37" t="s">
        <v>1558</v>
      </c>
      <c r="C185" s="37">
        <v>1</v>
      </c>
      <c r="D185" s="35"/>
      <c r="E185" s="35"/>
      <c r="F185" s="36"/>
      <c r="G185" s="218"/>
    </row>
    <row r="186" spans="1:7" ht="15.75" customHeight="1" x14ac:dyDescent="0.25">
      <c r="A186" s="10"/>
      <c r="B186" s="34" t="s">
        <v>1488</v>
      </c>
      <c r="C186" s="37">
        <v>1</v>
      </c>
      <c r="D186" s="35"/>
      <c r="E186" s="35"/>
      <c r="F186" s="36"/>
      <c r="G186" s="218"/>
    </row>
    <row r="187" spans="1:7" ht="15.75" customHeight="1" x14ac:dyDescent="0.25">
      <c r="A187" s="10"/>
      <c r="B187" s="37" t="s">
        <v>1559</v>
      </c>
      <c r="C187" s="37">
        <v>1</v>
      </c>
      <c r="D187" s="35"/>
      <c r="E187" s="35"/>
      <c r="F187" s="36"/>
      <c r="G187" s="218"/>
    </row>
    <row r="188" spans="1:7" ht="15.75" customHeight="1" x14ac:dyDescent="0.25">
      <c r="A188" s="10"/>
      <c r="B188" s="37" t="s">
        <v>1560</v>
      </c>
      <c r="C188" s="37">
        <v>1</v>
      </c>
      <c r="D188" s="35"/>
      <c r="E188" s="35"/>
      <c r="F188" s="36"/>
      <c r="G188" s="218"/>
    </row>
    <row r="189" spans="1:7" ht="15.75" customHeight="1" x14ac:dyDescent="0.25">
      <c r="A189" s="10"/>
      <c r="B189" s="37" t="s">
        <v>1561</v>
      </c>
      <c r="C189" s="37">
        <v>1</v>
      </c>
      <c r="D189" s="35"/>
      <c r="E189" s="35"/>
      <c r="F189" s="36"/>
      <c r="G189" s="218"/>
    </row>
    <row r="190" spans="1:7" ht="15.75" customHeight="1" x14ac:dyDescent="0.25">
      <c r="A190" s="10"/>
      <c r="B190" s="37" t="s">
        <v>1562</v>
      </c>
      <c r="C190" s="37">
        <v>1</v>
      </c>
      <c r="D190" s="35"/>
      <c r="E190" s="35"/>
      <c r="F190" s="36"/>
      <c r="G190" s="218"/>
    </row>
    <row r="191" spans="1:7" ht="15.75" customHeight="1" x14ac:dyDescent="0.25">
      <c r="A191" s="10"/>
      <c r="B191" s="37" t="s">
        <v>1563</v>
      </c>
      <c r="C191" s="37">
        <v>1</v>
      </c>
      <c r="D191" s="35"/>
      <c r="E191" s="35"/>
      <c r="F191" s="36"/>
      <c r="G191" s="218"/>
    </row>
    <row r="192" spans="1:7" ht="15.75" customHeight="1" x14ac:dyDescent="0.25">
      <c r="A192" s="10"/>
      <c r="B192" s="37" t="s">
        <v>1564</v>
      </c>
      <c r="C192" s="37">
        <v>1</v>
      </c>
      <c r="D192" s="35"/>
      <c r="E192" s="35"/>
      <c r="F192" s="36"/>
      <c r="G192" s="218"/>
    </row>
    <row r="193" spans="1:7" ht="15.75" customHeight="1" x14ac:dyDescent="0.25">
      <c r="A193" s="10"/>
      <c r="B193" s="37" t="s">
        <v>1565</v>
      </c>
      <c r="C193" s="37">
        <v>1</v>
      </c>
      <c r="D193" s="35"/>
      <c r="E193" s="35"/>
      <c r="F193" s="36"/>
      <c r="G193" s="218"/>
    </row>
    <row r="194" spans="1:7" ht="15.75" customHeight="1" x14ac:dyDescent="0.25">
      <c r="A194" s="10"/>
      <c r="B194" s="37" t="s">
        <v>1566</v>
      </c>
      <c r="C194" s="37">
        <v>1</v>
      </c>
      <c r="D194" s="35"/>
      <c r="E194" s="35"/>
      <c r="F194" s="36"/>
      <c r="G194" s="218"/>
    </row>
    <row r="195" spans="1:7" ht="15.75" customHeight="1" x14ac:dyDescent="0.25">
      <c r="A195" s="10"/>
      <c r="B195" s="37" t="s">
        <v>1567</v>
      </c>
      <c r="C195" s="37">
        <v>1</v>
      </c>
      <c r="D195" s="35"/>
      <c r="E195" s="35"/>
      <c r="F195" s="36"/>
      <c r="G195" s="218"/>
    </row>
    <row r="196" spans="1:7" ht="15.75" customHeight="1" x14ac:dyDescent="0.25">
      <c r="A196" s="10"/>
      <c r="B196" s="37" t="s">
        <v>1568</v>
      </c>
      <c r="C196" s="37">
        <v>1</v>
      </c>
      <c r="D196" s="35"/>
      <c r="E196" s="35"/>
      <c r="F196" s="36"/>
      <c r="G196" s="218"/>
    </row>
    <row r="197" spans="1:7" ht="15.75" customHeight="1" x14ac:dyDescent="0.25">
      <c r="A197" s="10"/>
      <c r="B197" s="37" t="s">
        <v>1569</v>
      </c>
      <c r="C197" s="37">
        <v>1</v>
      </c>
      <c r="D197" s="35"/>
      <c r="E197" s="35"/>
      <c r="F197" s="36"/>
      <c r="G197" s="218"/>
    </row>
    <row r="198" spans="1:7" ht="15.75" customHeight="1" x14ac:dyDescent="0.25">
      <c r="A198" s="10"/>
      <c r="B198" s="37" t="s">
        <v>1570</v>
      </c>
      <c r="C198" s="37">
        <v>1</v>
      </c>
      <c r="D198" s="35"/>
      <c r="E198" s="35"/>
      <c r="F198" s="36"/>
      <c r="G198" s="218"/>
    </row>
    <row r="199" spans="1:7" ht="15.75" customHeight="1" x14ac:dyDescent="0.25">
      <c r="A199" s="10"/>
      <c r="B199" s="37" t="s">
        <v>1571</v>
      </c>
      <c r="C199" s="37">
        <v>1</v>
      </c>
      <c r="D199" s="35"/>
      <c r="E199" s="35"/>
      <c r="F199" s="36"/>
      <c r="G199" s="218"/>
    </row>
    <row r="200" spans="1:7" ht="15.75" customHeight="1" x14ac:dyDescent="0.25">
      <c r="A200" s="10"/>
      <c r="B200" s="202"/>
      <c r="C200" s="218"/>
      <c r="D200" s="218"/>
      <c r="E200" s="218"/>
      <c r="F200" s="218"/>
      <c r="G200" s="218"/>
    </row>
    <row r="201" spans="1:7" ht="15.75" customHeight="1" x14ac:dyDescent="0.25">
      <c r="A201" s="10"/>
      <c r="B201" s="202" t="s">
        <v>1480</v>
      </c>
      <c r="C201" s="218"/>
      <c r="D201" s="218"/>
      <c r="E201" s="218"/>
      <c r="F201" s="218"/>
      <c r="G201" s="218"/>
    </row>
    <row r="202" spans="1:7" ht="15.75" customHeight="1" x14ac:dyDescent="0.25">
      <c r="A202" s="10"/>
      <c r="B202" s="202"/>
      <c r="C202" s="218"/>
      <c r="D202" s="218"/>
      <c r="E202" s="218"/>
      <c r="F202" s="218"/>
      <c r="G202" s="218"/>
    </row>
    <row r="203" spans="1:7" ht="15.75" customHeight="1" x14ac:dyDescent="0.25">
      <c r="A203" s="10"/>
      <c r="B203" s="204" t="s">
        <v>726</v>
      </c>
      <c r="C203" s="203"/>
      <c r="D203" s="203" t="s">
        <v>1485</v>
      </c>
      <c r="E203" s="203" t="s">
        <v>712</v>
      </c>
      <c r="F203" s="203" t="s">
        <v>1486</v>
      </c>
      <c r="G203" s="218"/>
    </row>
    <row r="204" spans="1:7" ht="15.75" customHeight="1" x14ac:dyDescent="0.25">
      <c r="A204" s="10"/>
      <c r="B204" s="38" t="s">
        <v>1572</v>
      </c>
      <c r="C204" s="37">
        <v>1</v>
      </c>
      <c r="D204" s="35"/>
      <c r="E204" s="35"/>
      <c r="F204" s="36"/>
      <c r="G204" s="218"/>
    </row>
    <row r="205" spans="1:7" ht="15.75" customHeight="1" x14ac:dyDescent="0.25">
      <c r="A205" s="10"/>
      <c r="B205" s="34" t="s">
        <v>1518</v>
      </c>
      <c r="C205" s="37">
        <v>1</v>
      </c>
      <c r="D205" s="35"/>
      <c r="E205" s="35"/>
      <c r="F205" s="36"/>
      <c r="G205" s="218"/>
    </row>
    <row r="206" spans="1:7" ht="15.75" customHeight="1" x14ac:dyDescent="0.25">
      <c r="A206" s="10"/>
      <c r="B206" s="34" t="s">
        <v>1519</v>
      </c>
      <c r="C206" s="37">
        <v>1</v>
      </c>
      <c r="D206" s="35"/>
      <c r="E206" s="35"/>
      <c r="F206" s="36"/>
      <c r="G206" s="218"/>
    </row>
    <row r="207" spans="1:7" ht="15.75" customHeight="1" x14ac:dyDescent="0.25">
      <c r="A207" s="10"/>
      <c r="B207" s="34" t="s">
        <v>1520</v>
      </c>
      <c r="C207" s="37">
        <v>1</v>
      </c>
      <c r="D207" s="35"/>
      <c r="E207" s="35"/>
      <c r="F207" s="36"/>
      <c r="G207" s="218"/>
    </row>
    <row r="208" spans="1:7" ht="15.75" customHeight="1" x14ac:dyDescent="0.25">
      <c r="A208" s="10"/>
      <c r="B208" s="34" t="s">
        <v>1521</v>
      </c>
      <c r="C208" s="37">
        <v>1</v>
      </c>
      <c r="D208" s="35"/>
      <c r="E208" s="35"/>
      <c r="F208" s="36"/>
      <c r="G208" s="218"/>
    </row>
    <row r="209" spans="1:7" ht="15.75" customHeight="1" x14ac:dyDescent="0.25">
      <c r="A209" s="10"/>
      <c r="B209" s="34" t="s">
        <v>1522</v>
      </c>
      <c r="C209" s="37"/>
      <c r="D209" s="35"/>
      <c r="E209" s="35"/>
      <c r="F209" s="36"/>
      <c r="G209" s="218"/>
    </row>
    <row r="210" spans="1:7" ht="15.75" customHeight="1" x14ac:dyDescent="0.25">
      <c r="A210" s="10"/>
      <c r="B210" s="34" t="s">
        <v>1523</v>
      </c>
      <c r="C210" s="37"/>
      <c r="D210" s="35"/>
      <c r="E210" s="35"/>
      <c r="F210" s="36"/>
      <c r="G210" s="218"/>
    </row>
    <row r="211" spans="1:7" ht="15.75" customHeight="1" x14ac:dyDescent="0.25">
      <c r="A211" s="10"/>
      <c r="B211" s="38" t="s">
        <v>1573</v>
      </c>
      <c r="C211" s="37">
        <v>1</v>
      </c>
      <c r="D211" s="35"/>
      <c r="E211" s="35"/>
      <c r="F211" s="36"/>
      <c r="G211" s="218"/>
    </row>
    <row r="212" spans="1:7" ht="15.75" customHeight="1" x14ac:dyDescent="0.25">
      <c r="A212" s="10"/>
      <c r="B212" s="34" t="s">
        <v>1525</v>
      </c>
      <c r="C212" s="37">
        <v>1</v>
      </c>
      <c r="D212" s="35"/>
      <c r="E212" s="35"/>
      <c r="F212" s="36"/>
      <c r="G212" s="218"/>
    </row>
    <row r="213" spans="1:7" ht="15.75" customHeight="1" x14ac:dyDescent="0.25">
      <c r="A213" s="19"/>
      <c r="B213" s="219"/>
      <c r="C213" s="220"/>
      <c r="D213" s="220"/>
      <c r="E213" s="220"/>
      <c r="F213" s="220"/>
      <c r="G213" s="220"/>
    </row>
    <row r="214" spans="1:7" ht="15.75" customHeight="1" x14ac:dyDescent="0.25">
      <c r="A214" s="207"/>
      <c r="B214" s="221"/>
      <c r="C214" s="207"/>
      <c r="D214" s="207"/>
      <c r="E214" s="207"/>
      <c r="F214" s="207"/>
      <c r="G214" s="207"/>
    </row>
    <row r="215" spans="1:7" ht="15.75" customHeight="1" x14ac:dyDescent="0.25">
      <c r="A215" s="207"/>
      <c r="B215" s="221"/>
      <c r="C215" s="207"/>
      <c r="D215" s="207"/>
      <c r="E215" s="207"/>
      <c r="F215" s="207"/>
      <c r="G215" s="207"/>
    </row>
    <row r="216" spans="1:7" ht="15.75" customHeight="1" x14ac:dyDescent="0.25">
      <c r="A216" s="207"/>
      <c r="B216" s="221"/>
      <c r="C216" s="207"/>
      <c r="D216" s="207"/>
      <c r="E216" s="207"/>
      <c r="F216" s="207"/>
      <c r="G216" s="207"/>
    </row>
    <row r="217" spans="1:7" ht="15.75" customHeight="1" x14ac:dyDescent="0.25">
      <c r="A217" s="207"/>
      <c r="B217" s="221"/>
      <c r="C217" s="207"/>
      <c r="D217" s="207"/>
      <c r="E217" s="207"/>
      <c r="F217" s="207"/>
      <c r="G217" s="207"/>
    </row>
    <row r="218" spans="1:7" ht="15.75" customHeight="1" x14ac:dyDescent="0.25">
      <c r="A218" s="207"/>
      <c r="B218" s="221"/>
      <c r="C218" s="207"/>
      <c r="D218" s="207"/>
      <c r="E218" s="207"/>
      <c r="F218" s="207"/>
      <c r="G218" s="207"/>
    </row>
    <row r="219" spans="1:7" ht="15.75" customHeight="1" x14ac:dyDescent="0.25">
      <c r="A219" s="396" t="s">
        <v>1574</v>
      </c>
      <c r="B219" s="397"/>
      <c r="C219" s="397"/>
      <c r="D219" s="397"/>
      <c r="E219" s="397"/>
      <c r="F219" s="397"/>
      <c r="G219" s="397"/>
    </row>
    <row r="220" spans="1:7" ht="15.75" customHeight="1" x14ac:dyDescent="0.25">
      <c r="A220" s="204"/>
      <c r="B220" s="204"/>
      <c r="C220" s="204"/>
      <c r="D220" s="204"/>
      <c r="E220" s="204"/>
      <c r="F220" s="204"/>
      <c r="G220" s="204"/>
    </row>
    <row r="221" spans="1:7" ht="15.75" customHeight="1" x14ac:dyDescent="0.25">
      <c r="A221" s="204"/>
      <c r="B221" s="212" t="s">
        <v>1478</v>
      </c>
      <c r="C221" s="212"/>
      <c r="D221" s="213">
        <v>0</v>
      </c>
      <c r="E221" s="213"/>
      <c r="F221" s="214" t="s">
        <v>1479</v>
      </c>
      <c r="G221" s="202"/>
    </row>
    <row r="222" spans="1:7" ht="15.75" customHeight="1" x14ac:dyDescent="0.25">
      <c r="A222" s="202"/>
      <c r="B222" s="212" t="s">
        <v>1480</v>
      </c>
      <c r="C222" s="212"/>
      <c r="D222" s="213">
        <v>0</v>
      </c>
      <c r="E222" s="213"/>
      <c r="F222" s="214" t="s">
        <v>1481</v>
      </c>
      <c r="G222" s="202"/>
    </row>
    <row r="223" spans="1:7" ht="15.75" customHeight="1" x14ac:dyDescent="0.25">
      <c r="A223" s="202"/>
      <c r="B223" s="212" t="s">
        <v>1482</v>
      </c>
      <c r="C223" s="212"/>
      <c r="D223" s="215">
        <v>0</v>
      </c>
      <c r="E223" s="215"/>
      <c r="F223" s="214" t="s">
        <v>1483</v>
      </c>
      <c r="G223" s="202"/>
    </row>
    <row r="224" spans="1:7" ht="15.75" customHeight="1" x14ac:dyDescent="0.25">
      <c r="A224" s="202"/>
      <c r="B224" s="202"/>
      <c r="C224" s="202"/>
      <c r="D224" s="206"/>
      <c r="E224" s="206"/>
      <c r="F224" s="202"/>
      <c r="G224" s="202"/>
    </row>
    <row r="225" spans="1:7" ht="15.75" customHeight="1" x14ac:dyDescent="0.25">
      <c r="A225" s="203"/>
      <c r="B225" s="204"/>
      <c r="C225" s="203"/>
      <c r="D225" s="203"/>
      <c r="E225" s="203"/>
      <c r="F225" s="203"/>
      <c r="G225" s="204"/>
    </row>
    <row r="226" spans="1:7" ht="15.75" customHeight="1" x14ac:dyDescent="0.25">
      <c r="A226" s="17"/>
      <c r="B226" s="216"/>
      <c r="C226" s="217"/>
      <c r="D226" s="398"/>
      <c r="E226" s="399"/>
      <c r="F226" s="399"/>
      <c r="G226" s="217"/>
    </row>
    <row r="227" spans="1:7" ht="15.75" customHeight="1" x14ac:dyDescent="0.25">
      <c r="A227" s="10"/>
      <c r="B227" s="202" t="s">
        <v>1484</v>
      </c>
      <c r="C227" s="218"/>
      <c r="D227" s="218"/>
      <c r="E227" s="218"/>
      <c r="F227" s="218"/>
      <c r="G227" s="218"/>
    </row>
    <row r="228" spans="1:7" ht="15.75" customHeight="1" x14ac:dyDescent="0.25">
      <c r="A228" s="33"/>
      <c r="B228" s="202"/>
      <c r="C228" s="218"/>
      <c r="D228" s="218"/>
      <c r="E228" s="218"/>
      <c r="F228" s="218"/>
      <c r="G228" s="218"/>
    </row>
    <row r="229" spans="1:7" ht="15.75" customHeight="1" x14ac:dyDescent="0.25">
      <c r="A229" s="33"/>
      <c r="B229" s="204" t="s">
        <v>726</v>
      </c>
      <c r="C229" s="203"/>
      <c r="D229" s="203" t="s">
        <v>1485</v>
      </c>
      <c r="E229" s="203" t="s">
        <v>712</v>
      </c>
      <c r="F229" s="203" t="s">
        <v>1486</v>
      </c>
      <c r="G229" s="218"/>
    </row>
    <row r="230" spans="1:7" ht="15.75" customHeight="1" x14ac:dyDescent="0.25">
      <c r="A230" s="33"/>
      <c r="B230" s="34" t="s">
        <v>1487</v>
      </c>
      <c r="C230" s="35"/>
      <c r="D230" s="35"/>
      <c r="E230" s="35"/>
      <c r="F230" s="36"/>
      <c r="G230" s="218"/>
    </row>
    <row r="231" spans="1:7" ht="15.75" customHeight="1" x14ac:dyDescent="0.25">
      <c r="A231" s="10"/>
      <c r="B231" s="34" t="s">
        <v>1488</v>
      </c>
      <c r="C231" s="35"/>
      <c r="D231" s="35"/>
      <c r="E231" s="35"/>
      <c r="F231" s="36"/>
      <c r="G231" s="218"/>
    </row>
    <row r="232" spans="1:7" ht="15.75" customHeight="1" x14ac:dyDescent="0.25">
      <c r="A232" s="10"/>
      <c r="B232" s="37" t="s">
        <v>1575</v>
      </c>
      <c r="C232" s="37">
        <v>1</v>
      </c>
      <c r="D232" s="35"/>
      <c r="E232" s="35"/>
      <c r="F232" s="36"/>
      <c r="G232" s="218"/>
    </row>
    <row r="233" spans="1:7" ht="15.75" customHeight="1" x14ac:dyDescent="0.25">
      <c r="A233" s="10"/>
      <c r="B233" s="37" t="s">
        <v>1576</v>
      </c>
      <c r="C233" s="37">
        <v>1</v>
      </c>
      <c r="D233" s="35"/>
      <c r="E233" s="35"/>
      <c r="F233" s="36"/>
      <c r="G233" s="218"/>
    </row>
    <row r="234" spans="1:7" ht="15.75" customHeight="1" x14ac:dyDescent="0.25">
      <c r="A234" s="10"/>
      <c r="B234" s="37" t="s">
        <v>1577</v>
      </c>
      <c r="C234" s="37">
        <v>1</v>
      </c>
      <c r="D234" s="35"/>
      <c r="E234" s="35"/>
      <c r="F234" s="36"/>
      <c r="G234" s="218"/>
    </row>
    <row r="235" spans="1:7" ht="15.75" customHeight="1" x14ac:dyDescent="0.25">
      <c r="A235" s="10"/>
      <c r="B235" s="37" t="s">
        <v>1578</v>
      </c>
      <c r="C235" s="37">
        <v>1</v>
      </c>
      <c r="D235" s="35"/>
      <c r="E235" s="35"/>
      <c r="F235" s="36"/>
      <c r="G235" s="218"/>
    </row>
    <row r="236" spans="1:7" ht="15.75" customHeight="1" x14ac:dyDescent="0.25">
      <c r="A236" s="10"/>
      <c r="B236" s="37" t="s">
        <v>1579</v>
      </c>
      <c r="C236" s="37">
        <v>1</v>
      </c>
      <c r="D236" s="35"/>
      <c r="E236" s="35"/>
      <c r="F236" s="36"/>
      <c r="G236" s="218"/>
    </row>
    <row r="237" spans="1:7" ht="15.75" customHeight="1" x14ac:dyDescent="0.25">
      <c r="A237" s="10"/>
      <c r="B237" s="37" t="s">
        <v>1580</v>
      </c>
      <c r="C237" s="37">
        <v>1</v>
      </c>
      <c r="D237" s="35"/>
      <c r="E237" s="35"/>
      <c r="F237" s="36"/>
      <c r="G237" s="218"/>
    </row>
    <row r="238" spans="1:7" ht="15.75" customHeight="1" x14ac:dyDescent="0.25">
      <c r="A238" s="10"/>
      <c r="B238" s="37" t="s">
        <v>1581</v>
      </c>
      <c r="C238" s="37">
        <v>1</v>
      </c>
      <c r="D238" s="35"/>
      <c r="E238" s="35"/>
      <c r="F238" s="36"/>
      <c r="G238" s="218"/>
    </row>
    <row r="239" spans="1:7" ht="15.75" customHeight="1" x14ac:dyDescent="0.25">
      <c r="A239" s="10"/>
      <c r="B239" s="37" t="s">
        <v>1582</v>
      </c>
      <c r="C239" s="37">
        <v>1</v>
      </c>
      <c r="D239" s="35"/>
      <c r="E239" s="35"/>
      <c r="F239" s="36"/>
      <c r="G239" s="218"/>
    </row>
    <row r="240" spans="1:7" ht="15.75" customHeight="1" x14ac:dyDescent="0.25">
      <c r="A240" s="10"/>
      <c r="B240" s="37" t="s">
        <v>1583</v>
      </c>
      <c r="C240" s="37">
        <v>1</v>
      </c>
      <c r="D240" s="35"/>
      <c r="E240" s="35"/>
      <c r="F240" s="36"/>
      <c r="G240" s="218"/>
    </row>
    <row r="241" spans="1:7" ht="15.75" customHeight="1" x14ac:dyDescent="0.25">
      <c r="A241" s="10"/>
      <c r="B241" s="37" t="s">
        <v>1584</v>
      </c>
      <c r="C241" s="37">
        <v>1</v>
      </c>
      <c r="D241" s="35"/>
      <c r="E241" s="35"/>
      <c r="F241" s="36"/>
      <c r="G241" s="218"/>
    </row>
    <row r="242" spans="1:7" ht="15.75" customHeight="1" x14ac:dyDescent="0.25">
      <c r="A242" s="10"/>
      <c r="B242" s="37" t="s">
        <v>1585</v>
      </c>
      <c r="C242" s="37">
        <v>1</v>
      </c>
      <c r="D242" s="35"/>
      <c r="E242" s="35"/>
      <c r="F242" s="36"/>
      <c r="G242" s="218"/>
    </row>
    <row r="243" spans="1:7" ht="15.75" customHeight="1" x14ac:dyDescent="0.25">
      <c r="A243" s="10"/>
      <c r="B243" s="37" t="s">
        <v>1586</v>
      </c>
      <c r="C243" s="37">
        <v>1</v>
      </c>
      <c r="D243" s="35"/>
      <c r="E243" s="35"/>
      <c r="F243" s="36"/>
      <c r="G243" s="218"/>
    </row>
    <row r="244" spans="1:7" ht="15.75" customHeight="1" x14ac:dyDescent="0.25">
      <c r="A244" s="10"/>
      <c r="B244" s="37" t="s">
        <v>1587</v>
      </c>
      <c r="C244" s="37">
        <v>1</v>
      </c>
      <c r="D244" s="35"/>
      <c r="E244" s="35"/>
      <c r="F244" s="36"/>
      <c r="G244" s="218"/>
    </row>
    <row r="245" spans="1:7" ht="15.75" customHeight="1" x14ac:dyDescent="0.25">
      <c r="A245" s="10"/>
      <c r="B245" s="37" t="s">
        <v>1588</v>
      </c>
      <c r="C245" s="37">
        <v>1</v>
      </c>
      <c r="D245" s="35"/>
      <c r="E245" s="35"/>
      <c r="F245" s="36"/>
      <c r="G245" s="218"/>
    </row>
    <row r="246" spans="1:7" ht="15.75" customHeight="1" x14ac:dyDescent="0.25">
      <c r="A246" s="10"/>
      <c r="B246" s="202"/>
      <c r="C246" s="218"/>
      <c r="D246" s="218"/>
      <c r="E246" s="218"/>
      <c r="F246" s="218"/>
      <c r="G246" s="218"/>
    </row>
    <row r="247" spans="1:7" ht="15.75" customHeight="1" x14ac:dyDescent="0.25">
      <c r="A247" s="10"/>
      <c r="B247" s="202" t="s">
        <v>1480</v>
      </c>
      <c r="C247" s="218"/>
      <c r="D247" s="218"/>
      <c r="E247" s="218"/>
      <c r="F247" s="218"/>
      <c r="G247" s="218"/>
    </row>
    <row r="248" spans="1:7" ht="15.75" customHeight="1" x14ac:dyDescent="0.25">
      <c r="A248" s="10"/>
      <c r="B248" s="202"/>
      <c r="C248" s="218"/>
      <c r="D248" s="218"/>
      <c r="E248" s="218"/>
      <c r="F248" s="218"/>
      <c r="G248" s="218"/>
    </row>
    <row r="249" spans="1:7" ht="15.75" customHeight="1" x14ac:dyDescent="0.25">
      <c r="A249" s="10"/>
      <c r="B249" s="204" t="s">
        <v>726</v>
      </c>
      <c r="C249" s="203"/>
      <c r="D249" s="203"/>
      <c r="E249" s="203"/>
      <c r="F249" s="203" t="s">
        <v>1486</v>
      </c>
      <c r="G249" s="218"/>
    </row>
    <row r="250" spans="1:7" ht="15.75" customHeight="1" x14ac:dyDescent="0.25">
      <c r="A250" s="10"/>
      <c r="B250" s="38" t="s">
        <v>1589</v>
      </c>
      <c r="C250" s="37">
        <v>1</v>
      </c>
      <c r="D250" s="35"/>
      <c r="E250" s="35"/>
      <c r="F250" s="36"/>
      <c r="G250" s="218"/>
    </row>
    <row r="251" spans="1:7" ht="15.75" customHeight="1" x14ac:dyDescent="0.25">
      <c r="A251" s="10"/>
      <c r="B251" s="34" t="s">
        <v>1590</v>
      </c>
      <c r="C251" s="37">
        <v>1</v>
      </c>
      <c r="D251" s="35"/>
      <c r="E251" s="35"/>
      <c r="F251" s="36"/>
      <c r="G251" s="218"/>
    </row>
    <row r="252" spans="1:7" ht="15.75" customHeight="1" x14ac:dyDescent="0.25">
      <c r="A252" s="10"/>
      <c r="B252" s="34" t="s">
        <v>1591</v>
      </c>
      <c r="C252" s="37">
        <v>1</v>
      </c>
      <c r="D252" s="35"/>
      <c r="E252" s="35"/>
      <c r="F252" s="36"/>
      <c r="G252" s="218"/>
    </row>
    <row r="253" spans="1:7" ht="15.75" customHeight="1" x14ac:dyDescent="0.25">
      <c r="A253" s="10"/>
      <c r="B253" s="34" t="s">
        <v>1592</v>
      </c>
      <c r="C253" s="37">
        <v>1</v>
      </c>
      <c r="D253" s="35"/>
      <c r="E253" s="35"/>
      <c r="F253" s="36"/>
      <c r="G253" s="218"/>
    </row>
    <row r="254" spans="1:7" ht="15.75" customHeight="1" x14ac:dyDescent="0.25">
      <c r="A254" s="10"/>
      <c r="B254" s="34" t="s">
        <v>1593</v>
      </c>
      <c r="C254" s="37">
        <v>1</v>
      </c>
      <c r="D254" s="35"/>
      <c r="E254" s="35"/>
      <c r="F254" s="36"/>
      <c r="G254" s="218"/>
    </row>
    <row r="255" spans="1:7" ht="15.75" customHeight="1" x14ac:dyDescent="0.25">
      <c r="A255" s="10"/>
      <c r="B255" s="34" t="s">
        <v>1594</v>
      </c>
      <c r="C255" s="37"/>
      <c r="D255" s="35"/>
      <c r="E255" s="35"/>
      <c r="F255" s="36"/>
      <c r="G255" s="218"/>
    </row>
    <row r="256" spans="1:7" ht="15.75" customHeight="1" x14ac:dyDescent="0.25">
      <c r="A256" s="10"/>
      <c r="B256" s="34" t="s">
        <v>1595</v>
      </c>
      <c r="C256" s="37"/>
      <c r="D256" s="35"/>
      <c r="E256" s="35"/>
      <c r="F256" s="36"/>
      <c r="G256" s="218"/>
    </row>
    <row r="257" spans="1:7" ht="15.75" customHeight="1" x14ac:dyDescent="0.25">
      <c r="A257" s="10"/>
      <c r="B257" s="38" t="s">
        <v>1596</v>
      </c>
      <c r="C257" s="37">
        <v>1</v>
      </c>
      <c r="D257" s="35"/>
      <c r="E257" s="35"/>
      <c r="F257" s="36"/>
      <c r="G257" s="218"/>
    </row>
    <row r="258" spans="1:7" ht="15.75" customHeight="1" x14ac:dyDescent="0.25">
      <c r="A258" s="10"/>
      <c r="B258" s="34" t="s">
        <v>1597</v>
      </c>
      <c r="C258" s="37">
        <v>1</v>
      </c>
      <c r="D258" s="35"/>
      <c r="E258" s="35"/>
      <c r="F258" s="36"/>
      <c r="G258" s="218"/>
    </row>
    <row r="259" spans="1:7" ht="15.75" customHeight="1" x14ac:dyDescent="0.25">
      <c r="A259" s="19"/>
      <c r="B259" s="219"/>
      <c r="C259" s="220"/>
      <c r="D259" s="220"/>
      <c r="E259" s="220"/>
      <c r="F259" s="220"/>
      <c r="G259" s="220"/>
    </row>
    <row r="260" spans="1:7" ht="15.75" customHeight="1" x14ac:dyDescent="0.25">
      <c r="A260" s="207"/>
      <c r="B260" s="221"/>
      <c r="C260" s="207"/>
      <c r="D260" s="207"/>
      <c r="E260" s="207"/>
      <c r="F260" s="207"/>
      <c r="G260" s="207"/>
    </row>
    <row r="261" spans="1:7" ht="15.75" customHeight="1" x14ac:dyDescent="0.25">
      <c r="A261" s="207"/>
      <c r="B261" s="221"/>
      <c r="C261" s="207"/>
      <c r="D261" s="207"/>
      <c r="E261" s="207"/>
      <c r="F261" s="207"/>
      <c r="G261" s="207"/>
    </row>
    <row r="262" spans="1:7" ht="15.75" customHeight="1" x14ac:dyDescent="0.25">
      <c r="A262" s="207"/>
      <c r="B262" s="221"/>
      <c r="C262" s="207"/>
      <c r="D262" s="207"/>
      <c r="E262" s="207"/>
      <c r="F262" s="207"/>
      <c r="G262" s="207"/>
    </row>
    <row r="263" spans="1:7" ht="15.75" customHeight="1" x14ac:dyDescent="0.25">
      <c r="A263" s="207"/>
      <c r="B263" s="221"/>
      <c r="C263" s="207"/>
      <c r="D263" s="207"/>
      <c r="E263" s="207"/>
      <c r="F263" s="207"/>
      <c r="G263" s="207"/>
    </row>
    <row r="264" spans="1:7" ht="15.75" customHeight="1" x14ac:dyDescent="0.25">
      <c r="A264" s="207"/>
      <c r="B264" s="221"/>
      <c r="C264" s="207"/>
      <c r="D264" s="207"/>
      <c r="E264" s="207"/>
      <c r="F264" s="207"/>
      <c r="G264" s="207"/>
    </row>
    <row r="265" spans="1:7" ht="15.75" customHeight="1" x14ac:dyDescent="0.25">
      <c r="A265" s="396" t="s">
        <v>1598</v>
      </c>
      <c r="B265" s="397"/>
      <c r="C265" s="397"/>
      <c r="D265" s="397"/>
      <c r="E265" s="397"/>
      <c r="F265" s="397"/>
      <c r="G265" s="397"/>
    </row>
    <row r="266" spans="1:7" ht="15.75" customHeight="1" x14ac:dyDescent="0.25">
      <c r="A266" s="204"/>
      <c r="B266" s="204"/>
      <c r="C266" s="204"/>
      <c r="D266" s="204"/>
      <c r="E266" s="204"/>
      <c r="F266" s="204"/>
      <c r="G266" s="204"/>
    </row>
    <row r="267" spans="1:7" ht="15.75" customHeight="1" x14ac:dyDescent="0.25">
      <c r="A267" s="204"/>
      <c r="B267" s="212" t="s">
        <v>1478</v>
      </c>
      <c r="C267" s="212"/>
      <c r="D267" s="213">
        <v>0</v>
      </c>
      <c r="E267" s="213"/>
      <c r="F267" s="214" t="s">
        <v>1479</v>
      </c>
      <c r="G267" s="202"/>
    </row>
    <row r="268" spans="1:7" ht="15.75" customHeight="1" x14ac:dyDescent="0.25">
      <c r="A268" s="202"/>
      <c r="B268" s="212" t="s">
        <v>1480</v>
      </c>
      <c r="C268" s="212"/>
      <c r="D268" s="213">
        <v>0</v>
      </c>
      <c r="E268" s="213"/>
      <c r="F268" s="214" t="s">
        <v>1481</v>
      </c>
      <c r="G268" s="202"/>
    </row>
    <row r="269" spans="1:7" ht="15.75" customHeight="1" x14ac:dyDescent="0.25">
      <c r="A269" s="202"/>
      <c r="B269" s="212" t="s">
        <v>1482</v>
      </c>
      <c r="C269" s="212"/>
      <c r="D269" s="215">
        <v>0</v>
      </c>
      <c r="E269" s="215"/>
      <c r="F269" s="214" t="s">
        <v>1483</v>
      </c>
      <c r="G269" s="202"/>
    </row>
    <row r="270" spans="1:7" ht="15.75" customHeight="1" x14ac:dyDescent="0.25">
      <c r="A270" s="202"/>
      <c r="B270" s="202"/>
      <c r="C270" s="202"/>
      <c r="D270" s="206"/>
      <c r="E270" s="206"/>
      <c r="F270" s="202"/>
      <c r="G270" s="202"/>
    </row>
    <row r="271" spans="1:7" ht="15.75" customHeight="1" x14ac:dyDescent="0.25">
      <c r="A271" s="203"/>
      <c r="B271" s="204"/>
      <c r="C271" s="203"/>
      <c r="D271" s="203"/>
      <c r="E271" s="203"/>
      <c r="F271" s="203"/>
      <c r="G271" s="204"/>
    </row>
    <row r="272" spans="1:7" ht="15.75" customHeight="1" x14ac:dyDescent="0.25">
      <c r="A272" s="17"/>
      <c r="B272" s="216"/>
      <c r="C272" s="217"/>
      <c r="D272" s="398"/>
      <c r="E272" s="399"/>
      <c r="F272" s="399"/>
      <c r="G272" s="217"/>
    </row>
    <row r="273" spans="1:7" ht="15.75" customHeight="1" x14ac:dyDescent="0.25">
      <c r="A273" s="10"/>
      <c r="B273" s="202" t="s">
        <v>1484</v>
      </c>
      <c r="C273" s="218"/>
      <c r="D273" s="218"/>
      <c r="E273" s="218"/>
      <c r="F273" s="218"/>
      <c r="G273" s="218"/>
    </row>
    <row r="274" spans="1:7" ht="15.75" customHeight="1" x14ac:dyDescent="0.25">
      <c r="A274" s="33"/>
      <c r="B274" s="202"/>
      <c r="C274" s="218"/>
      <c r="D274" s="218"/>
      <c r="E274" s="218"/>
      <c r="F274" s="218"/>
      <c r="G274" s="218"/>
    </row>
    <row r="275" spans="1:7" ht="15.75" customHeight="1" x14ac:dyDescent="0.25">
      <c r="A275" s="33"/>
      <c r="B275" s="204" t="s">
        <v>726</v>
      </c>
      <c r="C275" s="203"/>
      <c r="D275" s="203" t="s">
        <v>1485</v>
      </c>
      <c r="E275" s="203" t="s">
        <v>712</v>
      </c>
      <c r="F275" s="203" t="s">
        <v>1486</v>
      </c>
      <c r="G275" s="218"/>
    </row>
    <row r="276" spans="1:7" ht="15.75" customHeight="1" x14ac:dyDescent="0.25">
      <c r="A276" s="33"/>
      <c r="B276" s="34" t="s">
        <v>1487</v>
      </c>
      <c r="C276" s="35"/>
      <c r="D276" s="35"/>
      <c r="E276" s="35"/>
      <c r="F276" s="36"/>
      <c r="G276" s="218"/>
    </row>
    <row r="277" spans="1:7" ht="15.75" customHeight="1" x14ac:dyDescent="0.25">
      <c r="A277" s="33"/>
      <c r="B277" s="34" t="s">
        <v>1488</v>
      </c>
      <c r="C277" s="35"/>
      <c r="D277" s="35"/>
      <c r="E277" s="35"/>
      <c r="F277" s="36"/>
      <c r="G277" s="218"/>
    </row>
    <row r="278" spans="1:7" ht="15.75" customHeight="1" x14ac:dyDescent="0.25">
      <c r="A278" s="10"/>
      <c r="B278" s="37" t="s">
        <v>1599</v>
      </c>
      <c r="C278" s="37">
        <v>1</v>
      </c>
      <c r="D278" s="35"/>
      <c r="E278" s="35"/>
      <c r="F278" s="36"/>
      <c r="G278" s="218"/>
    </row>
    <row r="279" spans="1:7" ht="15.75" customHeight="1" x14ac:dyDescent="0.25">
      <c r="A279" s="10"/>
      <c r="B279" s="37" t="s">
        <v>1600</v>
      </c>
      <c r="C279" s="37">
        <v>1</v>
      </c>
      <c r="D279" s="35"/>
      <c r="E279" s="35"/>
      <c r="F279" s="36"/>
      <c r="G279" s="218"/>
    </row>
    <row r="280" spans="1:7" ht="15.75" customHeight="1" x14ac:dyDescent="0.25">
      <c r="A280" s="10"/>
      <c r="B280" s="37" t="s">
        <v>1601</v>
      </c>
      <c r="C280" s="37">
        <v>1</v>
      </c>
      <c r="D280" s="35"/>
      <c r="E280" s="35"/>
      <c r="F280" s="36"/>
      <c r="G280" s="218"/>
    </row>
    <row r="281" spans="1:7" ht="15.75" customHeight="1" x14ac:dyDescent="0.25">
      <c r="A281" s="10"/>
      <c r="B281" s="37" t="s">
        <v>1602</v>
      </c>
      <c r="C281" s="37">
        <v>1</v>
      </c>
      <c r="D281" s="35"/>
      <c r="E281" s="35"/>
      <c r="F281" s="36"/>
      <c r="G281" s="218"/>
    </row>
    <row r="282" spans="1:7" ht="15.75" customHeight="1" x14ac:dyDescent="0.25">
      <c r="A282" s="10"/>
      <c r="B282" s="37" t="s">
        <v>1603</v>
      </c>
      <c r="C282" s="37">
        <v>1</v>
      </c>
      <c r="D282" s="35"/>
      <c r="E282" s="35"/>
      <c r="F282" s="36"/>
      <c r="G282" s="218"/>
    </row>
    <row r="283" spans="1:7" ht="15.75" customHeight="1" x14ac:dyDescent="0.25">
      <c r="A283" s="10"/>
      <c r="B283" s="37" t="s">
        <v>1604</v>
      </c>
      <c r="C283" s="37">
        <v>1</v>
      </c>
      <c r="D283" s="35"/>
      <c r="E283" s="35"/>
      <c r="F283" s="36"/>
      <c r="G283" s="218"/>
    </row>
    <row r="284" spans="1:7" ht="15.75" customHeight="1" x14ac:dyDescent="0.25">
      <c r="A284" s="10"/>
      <c r="B284" s="37" t="s">
        <v>1605</v>
      </c>
      <c r="C284" s="37">
        <v>1</v>
      </c>
      <c r="D284" s="35"/>
      <c r="E284" s="35"/>
      <c r="F284" s="36"/>
      <c r="G284" s="218"/>
    </row>
    <row r="285" spans="1:7" ht="15.75" customHeight="1" x14ac:dyDescent="0.25">
      <c r="A285" s="10"/>
      <c r="B285" s="37" t="s">
        <v>1606</v>
      </c>
      <c r="C285" s="37">
        <v>1</v>
      </c>
      <c r="D285" s="35"/>
      <c r="E285" s="35"/>
      <c r="F285" s="36"/>
      <c r="G285" s="218"/>
    </row>
    <row r="286" spans="1:7" ht="15.75" customHeight="1" x14ac:dyDescent="0.25">
      <c r="A286" s="10"/>
      <c r="B286" s="202"/>
      <c r="C286" s="218">
        <v>1</v>
      </c>
      <c r="D286" s="218"/>
      <c r="E286" s="218"/>
      <c r="F286" s="218"/>
      <c r="G286" s="218"/>
    </row>
    <row r="287" spans="1:7" ht="15.75" customHeight="1" x14ac:dyDescent="0.25">
      <c r="A287" s="10"/>
      <c r="B287" s="202" t="s">
        <v>1480</v>
      </c>
      <c r="C287" s="218"/>
      <c r="D287" s="218"/>
      <c r="E287" s="218"/>
      <c r="F287" s="218"/>
      <c r="G287" s="218"/>
    </row>
    <row r="288" spans="1:7" ht="15.75" customHeight="1" x14ac:dyDescent="0.25">
      <c r="A288" s="10"/>
      <c r="B288" s="202"/>
      <c r="C288" s="218"/>
      <c r="D288" s="218"/>
      <c r="E288" s="218"/>
      <c r="F288" s="218"/>
      <c r="G288" s="218"/>
    </row>
    <row r="289" spans="1:7" ht="15.75" customHeight="1" x14ac:dyDescent="0.25">
      <c r="A289" s="10"/>
      <c r="B289" s="204" t="s">
        <v>726</v>
      </c>
      <c r="C289" s="203"/>
      <c r="D289" s="203" t="s">
        <v>1485</v>
      </c>
      <c r="E289" s="203" t="s">
        <v>712</v>
      </c>
      <c r="F289" s="203" t="s">
        <v>1486</v>
      </c>
      <c r="G289" s="218"/>
    </row>
    <row r="290" spans="1:7" ht="15.75" customHeight="1" x14ac:dyDescent="0.25">
      <c r="A290" s="10"/>
      <c r="B290" s="38" t="s">
        <v>1607</v>
      </c>
      <c r="C290" s="37">
        <v>1</v>
      </c>
      <c r="D290" s="35"/>
      <c r="E290" s="35"/>
      <c r="F290" s="36"/>
      <c r="G290" s="218"/>
    </row>
    <row r="291" spans="1:7" ht="15.75" customHeight="1" x14ac:dyDescent="0.25">
      <c r="A291" s="10"/>
      <c r="B291" s="34" t="s">
        <v>1608</v>
      </c>
      <c r="C291" s="37">
        <v>1</v>
      </c>
      <c r="D291" s="35"/>
      <c r="E291" s="35"/>
      <c r="F291" s="36"/>
      <c r="G291" s="218"/>
    </row>
    <row r="292" spans="1:7" ht="15.75" customHeight="1" x14ac:dyDescent="0.25">
      <c r="A292" s="10"/>
      <c r="B292" s="34" t="s">
        <v>1609</v>
      </c>
      <c r="C292" s="37">
        <v>1</v>
      </c>
      <c r="D292" s="35"/>
      <c r="E292" s="35"/>
      <c r="F292" s="36"/>
      <c r="G292" s="218"/>
    </row>
    <row r="293" spans="1:7" ht="15.75" customHeight="1" x14ac:dyDescent="0.25">
      <c r="A293" s="10"/>
      <c r="B293" s="34" t="s">
        <v>1610</v>
      </c>
      <c r="C293" s="37">
        <v>1</v>
      </c>
      <c r="D293" s="35"/>
      <c r="E293" s="35"/>
      <c r="F293" s="36"/>
      <c r="G293" s="218"/>
    </row>
    <row r="294" spans="1:7" ht="15.75" customHeight="1" x14ac:dyDescent="0.25">
      <c r="A294" s="10"/>
      <c r="B294" s="34" t="s">
        <v>1611</v>
      </c>
      <c r="C294" s="37">
        <v>1</v>
      </c>
      <c r="D294" s="35"/>
      <c r="E294" s="35"/>
      <c r="F294" s="36"/>
      <c r="G294" s="218"/>
    </row>
    <row r="295" spans="1:7" ht="15.75" customHeight="1" x14ac:dyDescent="0.25">
      <c r="A295" s="10"/>
      <c r="B295" s="34" t="s">
        <v>1612</v>
      </c>
      <c r="C295" s="37"/>
      <c r="D295" s="35"/>
      <c r="E295" s="35"/>
      <c r="F295" s="36"/>
      <c r="G295" s="218"/>
    </row>
    <row r="296" spans="1:7" ht="15.75" customHeight="1" x14ac:dyDescent="0.25">
      <c r="A296" s="10"/>
      <c r="B296" s="34" t="s">
        <v>1613</v>
      </c>
      <c r="C296" s="37"/>
      <c r="D296" s="35"/>
      <c r="E296" s="35"/>
      <c r="F296" s="36"/>
      <c r="G296" s="218"/>
    </row>
    <row r="297" spans="1:7" ht="15.75" customHeight="1" x14ac:dyDescent="0.25">
      <c r="A297" s="10"/>
      <c r="B297" s="38" t="s">
        <v>1614</v>
      </c>
      <c r="C297" s="37">
        <v>1</v>
      </c>
      <c r="D297" s="35"/>
      <c r="E297" s="35"/>
      <c r="F297" s="36"/>
      <c r="G297" s="218"/>
    </row>
    <row r="298" spans="1:7" ht="15.75" customHeight="1" x14ac:dyDescent="0.25">
      <c r="A298" s="10"/>
      <c r="B298" s="34" t="s">
        <v>1615</v>
      </c>
      <c r="C298" s="37">
        <v>1</v>
      </c>
      <c r="D298" s="35"/>
      <c r="E298" s="35"/>
      <c r="F298" s="36"/>
      <c r="G298" s="218"/>
    </row>
    <row r="299" spans="1:7" ht="15.75" customHeight="1" x14ac:dyDescent="0.25">
      <c r="A299" s="19"/>
      <c r="B299" s="219"/>
      <c r="C299" s="220"/>
      <c r="D299" s="220"/>
      <c r="E299" s="220"/>
      <c r="F299" s="220"/>
      <c r="G299" s="220"/>
    </row>
    <row r="300" spans="1:7" ht="15.75" customHeight="1" x14ac:dyDescent="0.25">
      <c r="A300" s="207"/>
      <c r="B300" s="221"/>
      <c r="C300" s="207"/>
      <c r="D300" s="207"/>
      <c r="E300" s="207"/>
      <c r="F300" s="207"/>
      <c r="G300" s="207"/>
    </row>
    <row r="301" spans="1:7" ht="15.75" customHeight="1" x14ac:dyDescent="0.25">
      <c r="A301" s="207"/>
      <c r="B301" s="221"/>
      <c r="C301" s="207"/>
      <c r="D301" s="207"/>
      <c r="E301" s="207"/>
      <c r="F301" s="207"/>
      <c r="G301" s="207"/>
    </row>
    <row r="302" spans="1:7" ht="15.75" customHeight="1" x14ac:dyDescent="0.25">
      <c r="A302" s="207"/>
      <c r="B302" s="221"/>
      <c r="C302" s="207"/>
      <c r="D302" s="207"/>
      <c r="E302" s="207"/>
      <c r="F302" s="207"/>
      <c r="G302" s="207"/>
    </row>
    <row r="303" spans="1:7" ht="15.75" customHeight="1" x14ac:dyDescent="0.25">
      <c r="A303" s="207"/>
      <c r="B303" s="221"/>
      <c r="C303" s="207"/>
      <c r="D303" s="207"/>
      <c r="E303" s="207"/>
      <c r="F303" s="207"/>
      <c r="G303" s="207"/>
    </row>
    <row r="304" spans="1:7" ht="15.75" customHeight="1" x14ac:dyDescent="0.25">
      <c r="A304" s="207"/>
      <c r="B304" s="221"/>
      <c r="C304" s="207"/>
      <c r="D304" s="207"/>
      <c r="E304" s="207"/>
      <c r="F304" s="207"/>
      <c r="G304" s="207"/>
    </row>
    <row r="305" spans="1:7" ht="15.75" customHeight="1" x14ac:dyDescent="0.25">
      <c r="A305" s="396" t="s">
        <v>1616</v>
      </c>
      <c r="B305" s="397"/>
      <c r="C305" s="397"/>
      <c r="D305" s="397"/>
      <c r="E305" s="397"/>
      <c r="F305" s="397"/>
      <c r="G305" s="397"/>
    </row>
    <row r="306" spans="1:7" ht="15.75" customHeight="1" x14ac:dyDescent="0.25">
      <c r="A306" s="204"/>
      <c r="B306" s="204"/>
      <c r="C306" s="204"/>
      <c r="D306" s="204"/>
      <c r="E306" s="204"/>
      <c r="F306" s="204"/>
      <c r="G306" s="204"/>
    </row>
    <row r="307" spans="1:7" ht="15.75" customHeight="1" x14ac:dyDescent="0.25">
      <c r="A307" s="204"/>
      <c r="B307" s="212" t="s">
        <v>1478</v>
      </c>
      <c r="C307" s="212"/>
      <c r="D307" s="213">
        <v>0</v>
      </c>
      <c r="E307" s="213"/>
      <c r="F307" s="214" t="s">
        <v>1479</v>
      </c>
      <c r="G307" s="202"/>
    </row>
    <row r="308" spans="1:7" ht="15.75" customHeight="1" x14ac:dyDescent="0.25">
      <c r="A308" s="202"/>
      <c r="B308" s="212" t="s">
        <v>1480</v>
      </c>
      <c r="C308" s="212"/>
      <c r="D308" s="213">
        <v>0</v>
      </c>
      <c r="E308" s="213"/>
      <c r="F308" s="214" t="s">
        <v>1481</v>
      </c>
      <c r="G308" s="202"/>
    </row>
    <row r="309" spans="1:7" ht="15.75" customHeight="1" x14ac:dyDescent="0.25">
      <c r="A309" s="202"/>
      <c r="B309" s="212" t="s">
        <v>1482</v>
      </c>
      <c r="C309" s="212"/>
      <c r="D309" s="215">
        <v>0</v>
      </c>
      <c r="E309" s="215"/>
      <c r="F309" s="214" t="s">
        <v>1617</v>
      </c>
      <c r="G309" s="202"/>
    </row>
    <row r="310" spans="1:7" ht="15.75" customHeight="1" x14ac:dyDescent="0.25">
      <c r="A310" s="202"/>
      <c r="B310" s="202"/>
      <c r="C310" s="202"/>
      <c r="D310" s="206"/>
      <c r="E310" s="206"/>
      <c r="F310" s="202"/>
      <c r="G310" s="202"/>
    </row>
    <row r="311" spans="1:7" ht="15.75" customHeight="1" x14ac:dyDescent="0.25">
      <c r="A311" s="203"/>
      <c r="B311" s="204"/>
      <c r="C311" s="203"/>
      <c r="D311" s="203"/>
      <c r="E311" s="203"/>
      <c r="F311" s="203"/>
      <c r="G311" s="204"/>
    </row>
    <row r="312" spans="1:7" ht="15.75" customHeight="1" x14ac:dyDescent="0.25">
      <c r="A312" s="17"/>
      <c r="B312" s="216"/>
      <c r="C312" s="217"/>
      <c r="D312" s="398"/>
      <c r="E312" s="399"/>
      <c r="F312" s="399"/>
      <c r="G312" s="217"/>
    </row>
    <row r="313" spans="1:7" ht="15.75" customHeight="1" x14ac:dyDescent="0.25">
      <c r="A313" s="10"/>
      <c r="B313" s="202" t="s">
        <v>1484</v>
      </c>
      <c r="C313" s="218"/>
      <c r="D313" s="218"/>
      <c r="E313" s="218"/>
      <c r="F313" s="218"/>
      <c r="G313" s="218"/>
    </row>
    <row r="314" spans="1:7" ht="15.75" customHeight="1" x14ac:dyDescent="0.25">
      <c r="A314" s="33"/>
      <c r="B314" s="202"/>
      <c r="C314" s="218"/>
      <c r="D314" s="218"/>
      <c r="E314" s="218"/>
      <c r="F314" s="218"/>
      <c r="G314" s="218"/>
    </row>
    <row r="315" spans="1:7" ht="15.75" customHeight="1" x14ac:dyDescent="0.25">
      <c r="A315" s="33"/>
      <c r="B315" s="204" t="s">
        <v>726</v>
      </c>
      <c r="C315" s="203"/>
      <c r="D315" s="203" t="s">
        <v>1485</v>
      </c>
      <c r="E315" s="203" t="s">
        <v>712</v>
      </c>
      <c r="F315" s="203" t="s">
        <v>1486</v>
      </c>
      <c r="G315" s="218"/>
    </row>
    <row r="316" spans="1:7" ht="15.75" customHeight="1" x14ac:dyDescent="0.25">
      <c r="A316" s="33"/>
      <c r="B316" s="34" t="s">
        <v>1487</v>
      </c>
      <c r="C316" s="35"/>
      <c r="D316" s="35"/>
      <c r="E316" s="35"/>
      <c r="F316" s="36"/>
      <c r="G316" s="218"/>
    </row>
    <row r="317" spans="1:7" ht="15.75" customHeight="1" x14ac:dyDescent="0.25">
      <c r="A317" s="33"/>
      <c r="B317" s="34" t="s">
        <v>1488</v>
      </c>
      <c r="C317" s="35"/>
      <c r="D317" s="35"/>
      <c r="E317" s="35"/>
      <c r="F317" s="36"/>
      <c r="G317" s="218"/>
    </row>
    <row r="318" spans="1:7" ht="15.75" customHeight="1" x14ac:dyDescent="0.25">
      <c r="A318" s="10"/>
      <c r="B318" s="37" t="s">
        <v>1618</v>
      </c>
      <c r="C318" s="37">
        <v>1</v>
      </c>
      <c r="D318" s="35"/>
      <c r="E318" s="35"/>
      <c r="F318" s="36"/>
      <c r="G318" s="218"/>
    </row>
    <row r="319" spans="1:7" ht="15.75" customHeight="1" x14ac:dyDescent="0.25">
      <c r="A319" s="10"/>
      <c r="B319" s="37" t="s">
        <v>1619</v>
      </c>
      <c r="C319" s="37">
        <v>1</v>
      </c>
      <c r="D319" s="35"/>
      <c r="E319" s="35"/>
      <c r="F319" s="36"/>
      <c r="G319" s="218"/>
    </row>
    <row r="320" spans="1:7" ht="15.75" customHeight="1" x14ac:dyDescent="0.25">
      <c r="A320" s="10"/>
      <c r="B320" s="37" t="s">
        <v>1620</v>
      </c>
      <c r="C320" s="37">
        <v>1</v>
      </c>
      <c r="D320" s="35"/>
      <c r="E320" s="35"/>
      <c r="F320" s="36"/>
      <c r="G320" s="218"/>
    </row>
    <row r="321" spans="1:7" ht="15.75" customHeight="1" x14ac:dyDescent="0.25">
      <c r="A321" s="10"/>
      <c r="B321" s="37" t="s">
        <v>1621</v>
      </c>
      <c r="C321" s="37">
        <v>1</v>
      </c>
      <c r="D321" s="35"/>
      <c r="E321" s="35"/>
      <c r="F321" s="36"/>
      <c r="G321" s="218"/>
    </row>
    <row r="322" spans="1:7" ht="15.75" customHeight="1" x14ac:dyDescent="0.25">
      <c r="A322" s="10"/>
      <c r="B322" s="37" t="s">
        <v>1622</v>
      </c>
      <c r="C322" s="37">
        <v>1</v>
      </c>
      <c r="D322" s="35"/>
      <c r="E322" s="35"/>
      <c r="F322" s="36"/>
      <c r="G322" s="218"/>
    </row>
    <row r="323" spans="1:7" ht="15.75" customHeight="1" x14ac:dyDescent="0.25">
      <c r="A323" s="10"/>
      <c r="B323" s="37" t="s">
        <v>1623</v>
      </c>
      <c r="C323" s="37">
        <v>1</v>
      </c>
      <c r="D323" s="35"/>
      <c r="E323" s="35"/>
      <c r="F323" s="36"/>
      <c r="G323" s="218"/>
    </row>
    <row r="324" spans="1:7" ht="15.75" customHeight="1" x14ac:dyDescent="0.25">
      <c r="A324" s="10"/>
      <c r="B324" s="37" t="s">
        <v>1624</v>
      </c>
      <c r="C324" s="37">
        <v>1</v>
      </c>
      <c r="D324" s="35"/>
      <c r="E324" s="35"/>
      <c r="F324" s="36"/>
      <c r="G324" s="218"/>
    </row>
    <row r="325" spans="1:7" ht="15.75" customHeight="1" x14ac:dyDescent="0.25">
      <c r="A325" s="10"/>
      <c r="B325" s="37" t="s">
        <v>1625</v>
      </c>
      <c r="C325" s="37"/>
      <c r="D325" s="35"/>
      <c r="E325" s="35"/>
      <c r="F325" s="36"/>
      <c r="G325" s="218"/>
    </row>
    <row r="326" spans="1:7" ht="15.75" customHeight="1" x14ac:dyDescent="0.25">
      <c r="A326" s="10"/>
      <c r="B326" s="37" t="s">
        <v>1626</v>
      </c>
      <c r="C326" s="37">
        <v>1</v>
      </c>
      <c r="D326" s="35"/>
      <c r="E326" s="35"/>
      <c r="F326" s="36"/>
      <c r="G326" s="218"/>
    </row>
    <row r="327" spans="1:7" ht="15.75" customHeight="1" x14ac:dyDescent="0.25">
      <c r="A327" s="10"/>
      <c r="B327" s="37" t="s">
        <v>1627</v>
      </c>
      <c r="C327" s="37"/>
      <c r="D327" s="35"/>
      <c r="E327" s="35"/>
      <c r="F327" s="36"/>
      <c r="G327" s="218"/>
    </row>
    <row r="328" spans="1:7" ht="15.75" customHeight="1" x14ac:dyDescent="0.25">
      <c r="A328" s="10"/>
      <c r="B328" s="37" t="s">
        <v>1628</v>
      </c>
      <c r="C328" s="37">
        <v>1</v>
      </c>
      <c r="D328" s="35"/>
      <c r="E328" s="35"/>
      <c r="F328" s="36"/>
      <c r="G328" s="218"/>
    </row>
    <row r="329" spans="1:7" ht="15.75" customHeight="1" x14ac:dyDescent="0.25">
      <c r="A329" s="10"/>
      <c r="B329" s="37" t="s">
        <v>1629</v>
      </c>
      <c r="C329" s="37">
        <v>1</v>
      </c>
      <c r="D329" s="35"/>
      <c r="E329" s="35"/>
      <c r="F329" s="36"/>
      <c r="G329" s="218"/>
    </row>
    <row r="330" spans="1:7" ht="15.75" customHeight="1" x14ac:dyDescent="0.25">
      <c r="A330" s="10"/>
      <c r="B330" s="37" t="s">
        <v>1630</v>
      </c>
      <c r="C330" s="37">
        <v>1</v>
      </c>
      <c r="D330" s="35"/>
      <c r="E330" s="35"/>
      <c r="F330" s="36"/>
      <c r="G330" s="218"/>
    </row>
    <row r="331" spans="1:7" ht="15.75" customHeight="1" x14ac:dyDescent="0.25">
      <c r="A331" s="10"/>
      <c r="B331" s="37" t="s">
        <v>1631</v>
      </c>
      <c r="C331" s="37">
        <v>1</v>
      </c>
      <c r="D331" s="35"/>
      <c r="E331" s="35"/>
      <c r="F331" s="36"/>
      <c r="G331" s="218"/>
    </row>
    <row r="332" spans="1:7" ht="15.75" customHeight="1" x14ac:dyDescent="0.25">
      <c r="A332" s="10"/>
      <c r="B332" s="37" t="s">
        <v>1632</v>
      </c>
      <c r="C332" s="37">
        <v>1</v>
      </c>
      <c r="D332" s="35"/>
      <c r="E332" s="35"/>
      <c r="F332" s="36"/>
      <c r="G332" s="218"/>
    </row>
    <row r="333" spans="1:7" ht="15.75" customHeight="1" x14ac:dyDescent="0.25">
      <c r="A333" s="10"/>
      <c r="B333" s="37" t="s">
        <v>1633</v>
      </c>
      <c r="C333" s="37">
        <v>1</v>
      </c>
      <c r="D333" s="35"/>
      <c r="E333" s="35"/>
      <c r="F333" s="36"/>
      <c r="G333" s="218"/>
    </row>
    <row r="334" spans="1:7" ht="15.75" customHeight="1" x14ac:dyDescent="0.25">
      <c r="A334" s="10"/>
      <c r="B334" s="37" t="s">
        <v>1634</v>
      </c>
      <c r="C334" s="37">
        <v>1</v>
      </c>
      <c r="D334" s="35"/>
      <c r="E334" s="35"/>
      <c r="F334" s="36"/>
      <c r="G334" s="218"/>
    </row>
    <row r="335" spans="1:7" ht="15.75" customHeight="1" x14ac:dyDescent="0.25">
      <c r="A335" s="10"/>
      <c r="B335" s="37" t="s">
        <v>1635</v>
      </c>
      <c r="C335" s="37">
        <v>1</v>
      </c>
      <c r="D335" s="35"/>
      <c r="E335" s="35"/>
      <c r="F335" s="36"/>
      <c r="G335" s="218"/>
    </row>
    <row r="336" spans="1:7" ht="15.75" customHeight="1" x14ac:dyDescent="0.25">
      <c r="A336" s="10"/>
      <c r="B336" s="37" t="s">
        <v>1636</v>
      </c>
      <c r="C336" s="37">
        <v>1</v>
      </c>
      <c r="D336" s="35"/>
      <c r="E336" s="35"/>
      <c r="F336" s="36"/>
      <c r="G336" s="218"/>
    </row>
    <row r="337" spans="1:7" ht="15.75" customHeight="1" x14ac:dyDescent="0.25">
      <c r="A337" s="10"/>
      <c r="B337" s="37" t="s">
        <v>1637</v>
      </c>
      <c r="C337" s="37">
        <v>1</v>
      </c>
      <c r="D337" s="35"/>
      <c r="E337" s="35"/>
      <c r="F337" s="36"/>
      <c r="G337" s="218"/>
    </row>
    <row r="338" spans="1:7" ht="15.75" customHeight="1" x14ac:dyDescent="0.25">
      <c r="A338" s="10"/>
      <c r="B338" s="37" t="s">
        <v>1638</v>
      </c>
      <c r="C338" s="37">
        <v>1</v>
      </c>
      <c r="D338" s="35"/>
      <c r="E338" s="35"/>
      <c r="F338" s="36"/>
      <c r="G338" s="218"/>
    </row>
    <row r="339" spans="1:7" ht="15.75" customHeight="1" x14ac:dyDescent="0.25">
      <c r="A339" s="10"/>
      <c r="B339" s="37" t="s">
        <v>1639</v>
      </c>
      <c r="C339" s="37">
        <v>1</v>
      </c>
      <c r="D339" s="35"/>
      <c r="E339" s="35"/>
      <c r="F339" s="36"/>
      <c r="G339" s="218"/>
    </row>
    <row r="340" spans="1:7" ht="15.75" customHeight="1" x14ac:dyDescent="0.25">
      <c r="A340" s="10"/>
      <c r="B340" s="37" t="s">
        <v>1640</v>
      </c>
      <c r="C340" s="37"/>
      <c r="D340" s="35"/>
      <c r="E340" s="35"/>
      <c r="F340" s="36"/>
      <c r="G340" s="218"/>
    </row>
    <row r="341" spans="1:7" ht="15.75" customHeight="1" x14ac:dyDescent="0.25">
      <c r="A341" s="10"/>
      <c r="B341" s="37" t="s">
        <v>1641</v>
      </c>
      <c r="C341" s="37"/>
      <c r="D341" s="35"/>
      <c r="E341" s="35"/>
      <c r="F341" s="36"/>
      <c r="G341" s="218"/>
    </row>
    <row r="342" spans="1:7" ht="15.75" customHeight="1" x14ac:dyDescent="0.25">
      <c r="A342" s="10"/>
      <c r="B342" s="37" t="s">
        <v>1642</v>
      </c>
      <c r="C342" s="37"/>
      <c r="D342" s="35"/>
      <c r="E342" s="35"/>
      <c r="F342" s="36"/>
      <c r="G342" s="218"/>
    </row>
    <row r="343" spans="1:7" ht="15.75" customHeight="1" x14ac:dyDescent="0.25">
      <c r="A343" s="10"/>
      <c r="B343" s="37" t="s">
        <v>1643</v>
      </c>
      <c r="C343" s="37"/>
      <c r="D343" s="35"/>
      <c r="E343" s="35"/>
      <c r="F343" s="36"/>
      <c r="G343" s="218"/>
    </row>
    <row r="344" spans="1:7" ht="15.75" customHeight="1" x14ac:dyDescent="0.25">
      <c r="A344" s="10"/>
      <c r="B344" s="37" t="s">
        <v>1644</v>
      </c>
      <c r="C344" s="37"/>
      <c r="D344" s="35"/>
      <c r="E344" s="35"/>
      <c r="F344" s="36"/>
      <c r="G344" s="218"/>
    </row>
    <row r="345" spans="1:7" ht="15.75" customHeight="1" x14ac:dyDescent="0.25">
      <c r="A345" s="10"/>
      <c r="B345" s="37" t="s">
        <v>1645</v>
      </c>
      <c r="C345" s="37"/>
      <c r="D345" s="35"/>
      <c r="E345" s="35"/>
      <c r="F345" s="36"/>
      <c r="G345" s="218"/>
    </row>
    <row r="346" spans="1:7" ht="15.75" customHeight="1" x14ac:dyDescent="0.25">
      <c r="A346" s="10"/>
      <c r="B346" s="37" t="s">
        <v>1646</v>
      </c>
      <c r="C346" s="37"/>
      <c r="D346" s="35"/>
      <c r="E346" s="35"/>
      <c r="F346" s="36"/>
      <c r="G346" s="218"/>
    </row>
    <row r="347" spans="1:7" ht="15.75" customHeight="1" x14ac:dyDescent="0.25">
      <c r="A347" s="10"/>
      <c r="B347" s="37" t="s">
        <v>1647</v>
      </c>
      <c r="C347" s="37"/>
      <c r="D347" s="35"/>
      <c r="E347" s="35"/>
      <c r="F347" s="36"/>
      <c r="G347" s="218"/>
    </row>
    <row r="348" spans="1:7" ht="15.75" customHeight="1" x14ac:dyDescent="0.25">
      <c r="A348" s="10"/>
      <c r="B348" s="37" t="s">
        <v>1648</v>
      </c>
      <c r="C348" s="37"/>
      <c r="D348" s="35"/>
      <c r="E348" s="35"/>
      <c r="F348" s="36"/>
      <c r="G348" s="218"/>
    </row>
    <row r="349" spans="1:7" ht="15.75" customHeight="1" x14ac:dyDescent="0.25">
      <c r="A349" s="10"/>
      <c r="B349" s="37" t="s">
        <v>1649</v>
      </c>
      <c r="C349" s="37"/>
      <c r="D349" s="35"/>
      <c r="E349" s="35"/>
      <c r="F349" s="36"/>
      <c r="G349" s="218"/>
    </row>
    <row r="350" spans="1:7" ht="15.75" customHeight="1" x14ac:dyDescent="0.25">
      <c r="A350" s="10"/>
      <c r="B350" s="37" t="s">
        <v>1650</v>
      </c>
      <c r="C350" s="37"/>
      <c r="D350" s="35"/>
      <c r="E350" s="35"/>
      <c r="F350" s="36"/>
      <c r="G350" s="218"/>
    </row>
    <row r="351" spans="1:7" ht="15.75" customHeight="1" x14ac:dyDescent="0.25">
      <c r="A351" s="10"/>
      <c r="B351" s="37" t="s">
        <v>1651</v>
      </c>
      <c r="C351" s="37"/>
      <c r="D351" s="35"/>
      <c r="E351" s="35"/>
      <c r="F351" s="36"/>
      <c r="G351" s="218"/>
    </row>
    <row r="352" spans="1:7" ht="15.75" customHeight="1" x14ac:dyDescent="0.25">
      <c r="A352" s="10"/>
      <c r="B352" s="37" t="s">
        <v>1652</v>
      </c>
      <c r="C352" s="37"/>
      <c r="D352" s="35"/>
      <c r="E352" s="35"/>
      <c r="F352" s="36"/>
      <c r="G352" s="218"/>
    </row>
    <row r="353" spans="1:7" ht="15.75" customHeight="1" x14ac:dyDescent="0.25">
      <c r="A353" s="10"/>
      <c r="B353" s="37" t="s">
        <v>1653</v>
      </c>
      <c r="C353" s="37"/>
      <c r="D353" s="35"/>
      <c r="E353" s="35"/>
      <c r="F353" s="36"/>
      <c r="G353" s="218"/>
    </row>
    <row r="354" spans="1:7" ht="15.75" customHeight="1" x14ac:dyDescent="0.25">
      <c r="A354" s="10"/>
      <c r="B354" s="37" t="s">
        <v>1654</v>
      </c>
      <c r="C354" s="37"/>
      <c r="D354" s="35"/>
      <c r="E354" s="35"/>
      <c r="F354" s="36"/>
      <c r="G354" s="218"/>
    </row>
    <row r="355" spans="1:7" ht="15.75" customHeight="1" x14ac:dyDescent="0.25">
      <c r="A355" s="10"/>
      <c r="B355" s="37" t="s">
        <v>1655</v>
      </c>
      <c r="C355" s="37"/>
      <c r="D355" s="35"/>
      <c r="E355" s="35"/>
      <c r="F355" s="36"/>
      <c r="G355" s="218"/>
    </row>
    <row r="356" spans="1:7" ht="15.75" customHeight="1" x14ac:dyDescent="0.25">
      <c r="A356" s="10"/>
      <c r="B356" s="37" t="s">
        <v>1656</v>
      </c>
      <c r="C356" s="37"/>
      <c r="D356" s="35"/>
      <c r="E356" s="35"/>
      <c r="F356" s="36"/>
      <c r="G356" s="218"/>
    </row>
    <row r="357" spans="1:7" ht="15.75" customHeight="1" x14ac:dyDescent="0.25">
      <c r="A357" s="10"/>
      <c r="B357" s="37" t="s">
        <v>1657</v>
      </c>
      <c r="C357" s="37"/>
      <c r="D357" s="35"/>
      <c r="E357" s="35"/>
      <c r="F357" s="36"/>
      <c r="G357" s="218"/>
    </row>
    <row r="358" spans="1:7" ht="15.75" customHeight="1" x14ac:dyDescent="0.25">
      <c r="A358" s="10"/>
      <c r="B358" s="37" t="s">
        <v>1658</v>
      </c>
      <c r="C358" s="37"/>
      <c r="D358" s="35"/>
      <c r="E358" s="35"/>
      <c r="F358" s="36"/>
      <c r="G358" s="218"/>
    </row>
    <row r="359" spans="1:7" ht="15.75" customHeight="1" x14ac:dyDescent="0.25">
      <c r="A359" s="10"/>
      <c r="B359" s="37" t="s">
        <v>1659</v>
      </c>
      <c r="C359" s="37"/>
      <c r="D359" s="35"/>
      <c r="E359" s="35"/>
      <c r="F359" s="36"/>
      <c r="G359" s="218"/>
    </row>
    <row r="360" spans="1:7" ht="15.75" customHeight="1" x14ac:dyDescent="0.25">
      <c r="A360" s="10"/>
      <c r="B360" s="37" t="s">
        <v>1660</v>
      </c>
      <c r="C360" s="37"/>
      <c r="D360" s="35"/>
      <c r="E360" s="35"/>
      <c r="F360" s="36"/>
      <c r="G360" s="218"/>
    </row>
    <row r="361" spans="1:7" ht="15.75" customHeight="1" x14ac:dyDescent="0.25">
      <c r="A361" s="10"/>
      <c r="B361" s="37" t="s">
        <v>1661</v>
      </c>
      <c r="C361" s="37"/>
      <c r="D361" s="35"/>
      <c r="E361" s="35"/>
      <c r="F361" s="36"/>
      <c r="G361" s="218"/>
    </row>
    <row r="362" spans="1:7" ht="15.75" customHeight="1" x14ac:dyDescent="0.25">
      <c r="A362" s="10"/>
      <c r="B362" s="37" t="s">
        <v>1662</v>
      </c>
      <c r="C362" s="37"/>
      <c r="D362" s="35"/>
      <c r="E362" s="35"/>
      <c r="F362" s="36"/>
      <c r="G362" s="218"/>
    </row>
    <row r="363" spans="1:7" ht="15.75" customHeight="1" x14ac:dyDescent="0.25">
      <c r="A363" s="10"/>
      <c r="B363" s="37" t="s">
        <v>1663</v>
      </c>
      <c r="C363" s="37"/>
      <c r="D363" s="35"/>
      <c r="E363" s="35"/>
      <c r="F363" s="36"/>
      <c r="G363" s="218"/>
    </row>
    <row r="364" spans="1:7" ht="15.75" customHeight="1" x14ac:dyDescent="0.25">
      <c r="A364" s="10"/>
      <c r="B364" s="37" t="s">
        <v>1664</v>
      </c>
      <c r="C364" s="37"/>
      <c r="D364" s="35"/>
      <c r="E364" s="35"/>
      <c r="F364" s="36"/>
      <c r="G364" s="218"/>
    </row>
    <row r="365" spans="1:7" ht="15.75" customHeight="1" x14ac:dyDescent="0.25">
      <c r="A365" s="10"/>
      <c r="B365" s="37" t="s">
        <v>1665</v>
      </c>
      <c r="C365" s="37"/>
      <c r="D365" s="35"/>
      <c r="E365" s="35"/>
      <c r="F365" s="36"/>
      <c r="G365" s="218"/>
    </row>
    <row r="366" spans="1:7" ht="15.75" customHeight="1" x14ac:dyDescent="0.25">
      <c r="A366" s="10"/>
      <c r="B366" s="37" t="s">
        <v>1666</v>
      </c>
      <c r="C366" s="37"/>
      <c r="D366" s="35"/>
      <c r="E366" s="35"/>
      <c r="F366" s="36"/>
      <c r="G366" s="218"/>
    </row>
    <row r="367" spans="1:7" ht="15.75" customHeight="1" x14ac:dyDescent="0.25">
      <c r="A367" s="10"/>
      <c r="B367" s="37" t="s">
        <v>1667</v>
      </c>
      <c r="C367" s="37"/>
      <c r="D367" s="35"/>
      <c r="E367" s="35"/>
      <c r="F367" s="36"/>
      <c r="G367" s="218"/>
    </row>
    <row r="368" spans="1:7" ht="15.75" customHeight="1" x14ac:dyDescent="0.25">
      <c r="A368" s="10"/>
      <c r="B368" s="37" t="s">
        <v>1668</v>
      </c>
      <c r="C368" s="37"/>
      <c r="D368" s="35"/>
      <c r="E368" s="35"/>
      <c r="F368" s="36"/>
      <c r="G368" s="218"/>
    </row>
    <row r="369" spans="1:7" ht="15.75" customHeight="1" x14ac:dyDescent="0.25">
      <c r="A369" s="10"/>
      <c r="B369" s="37" t="s">
        <v>1669</v>
      </c>
      <c r="C369" s="37"/>
      <c r="D369" s="35"/>
      <c r="E369" s="35"/>
      <c r="F369" s="36"/>
      <c r="G369" s="218"/>
    </row>
    <row r="370" spans="1:7" ht="15.75" customHeight="1" x14ac:dyDescent="0.25">
      <c r="A370" s="10"/>
      <c r="B370" s="37" t="s">
        <v>1670</v>
      </c>
      <c r="C370" s="37"/>
      <c r="D370" s="35"/>
      <c r="E370" s="35"/>
      <c r="F370" s="36"/>
      <c r="G370" s="218"/>
    </row>
    <row r="371" spans="1:7" ht="15.75" customHeight="1" x14ac:dyDescent="0.25">
      <c r="A371" s="10"/>
      <c r="B371" s="37" t="s">
        <v>1671</v>
      </c>
      <c r="C371" s="37"/>
      <c r="D371" s="35"/>
      <c r="E371" s="35"/>
      <c r="F371" s="36"/>
      <c r="G371" s="218"/>
    </row>
    <row r="372" spans="1:7" ht="15.75" customHeight="1" x14ac:dyDescent="0.25">
      <c r="A372" s="10"/>
      <c r="B372" s="37" t="s">
        <v>1672</v>
      </c>
      <c r="C372" s="37"/>
      <c r="D372" s="35"/>
      <c r="E372" s="35"/>
      <c r="F372" s="36"/>
      <c r="G372" s="218"/>
    </row>
    <row r="373" spans="1:7" ht="15.75" customHeight="1" x14ac:dyDescent="0.25">
      <c r="A373" s="10"/>
      <c r="B373" s="37" t="s">
        <v>1673</v>
      </c>
      <c r="C373" s="37"/>
      <c r="D373" s="35"/>
      <c r="E373" s="35"/>
      <c r="F373" s="36"/>
      <c r="G373" s="218"/>
    </row>
    <row r="374" spans="1:7" ht="15.75" customHeight="1" x14ac:dyDescent="0.25">
      <c r="A374" s="10"/>
      <c r="B374" s="37" t="s">
        <v>1674</v>
      </c>
      <c r="C374" s="37"/>
      <c r="D374" s="35"/>
      <c r="E374" s="35"/>
      <c r="F374" s="36"/>
      <c r="G374" s="218"/>
    </row>
    <row r="375" spans="1:7" ht="15.75" customHeight="1" x14ac:dyDescent="0.25">
      <c r="A375" s="10"/>
      <c r="B375" s="37" t="s">
        <v>1675</v>
      </c>
      <c r="C375" s="37"/>
      <c r="D375" s="35"/>
      <c r="E375" s="35"/>
      <c r="F375" s="36"/>
      <c r="G375" s="218"/>
    </row>
    <row r="376" spans="1:7" ht="15.75" customHeight="1" x14ac:dyDescent="0.25">
      <c r="A376" s="10"/>
      <c r="B376" s="37" t="s">
        <v>1676</v>
      </c>
      <c r="C376" s="37"/>
      <c r="D376" s="35"/>
      <c r="E376" s="35"/>
      <c r="F376" s="36"/>
      <c r="G376" s="218"/>
    </row>
    <row r="377" spans="1:7" ht="15.75" customHeight="1" x14ac:dyDescent="0.25">
      <c r="A377" s="10"/>
      <c r="B377" s="37" t="s">
        <v>1677</v>
      </c>
      <c r="C377" s="37"/>
      <c r="D377" s="35"/>
      <c r="E377" s="35"/>
      <c r="F377" s="36"/>
      <c r="G377" s="218"/>
    </row>
    <row r="378" spans="1:7" ht="15.75" customHeight="1" x14ac:dyDescent="0.25">
      <c r="A378" s="10"/>
      <c r="B378" s="37" t="s">
        <v>1678</v>
      </c>
      <c r="C378" s="37"/>
      <c r="D378" s="35"/>
      <c r="E378" s="35"/>
      <c r="F378" s="36"/>
      <c r="G378" s="218"/>
    </row>
    <row r="379" spans="1:7" ht="15.75" customHeight="1" x14ac:dyDescent="0.25">
      <c r="A379" s="10"/>
      <c r="B379" s="37" t="s">
        <v>1679</v>
      </c>
      <c r="C379" s="37"/>
      <c r="D379" s="35"/>
      <c r="E379" s="35"/>
      <c r="F379" s="36"/>
      <c r="G379" s="218"/>
    </row>
    <row r="380" spans="1:7" ht="15.75" customHeight="1" x14ac:dyDescent="0.25">
      <c r="A380" s="10"/>
      <c r="B380" s="37" t="s">
        <v>1680</v>
      </c>
      <c r="C380" s="37"/>
      <c r="D380" s="35"/>
      <c r="E380" s="35"/>
      <c r="F380" s="36"/>
      <c r="G380" s="218"/>
    </row>
    <row r="381" spans="1:7" ht="15.75" customHeight="1" x14ac:dyDescent="0.25">
      <c r="A381" s="10"/>
      <c r="B381" s="37" t="s">
        <v>1681</v>
      </c>
      <c r="C381" s="37"/>
      <c r="D381" s="35"/>
      <c r="E381" s="35"/>
      <c r="F381" s="36"/>
      <c r="G381" s="218"/>
    </row>
    <row r="382" spans="1:7" ht="15.75" customHeight="1" x14ac:dyDescent="0.25">
      <c r="A382" s="10"/>
      <c r="B382" s="37" t="s">
        <v>1682</v>
      </c>
      <c r="C382" s="37"/>
      <c r="D382" s="35"/>
      <c r="E382" s="35"/>
      <c r="F382" s="36"/>
      <c r="G382" s="218"/>
    </row>
    <row r="383" spans="1:7" ht="15.75" customHeight="1" x14ac:dyDescent="0.25">
      <c r="A383" s="10"/>
      <c r="B383" s="37" t="s">
        <v>1683</v>
      </c>
      <c r="C383" s="37"/>
      <c r="D383" s="35"/>
      <c r="E383" s="35"/>
      <c r="F383" s="36"/>
      <c r="G383" s="218"/>
    </row>
    <row r="384" spans="1:7" ht="15.75" customHeight="1" x14ac:dyDescent="0.25">
      <c r="A384" s="10"/>
      <c r="B384" s="37" t="s">
        <v>1684</v>
      </c>
      <c r="C384" s="37"/>
      <c r="D384" s="35"/>
      <c r="E384" s="35"/>
      <c r="F384" s="36"/>
      <c r="G384" s="218"/>
    </row>
    <row r="385" spans="1:7" ht="15.75" customHeight="1" x14ac:dyDescent="0.25">
      <c r="A385" s="10"/>
      <c r="B385" s="37" t="s">
        <v>1685</v>
      </c>
      <c r="C385" s="37"/>
      <c r="D385" s="35"/>
      <c r="E385" s="35"/>
      <c r="F385" s="36"/>
      <c r="G385" s="218"/>
    </row>
    <row r="386" spans="1:7" ht="15.75" customHeight="1" x14ac:dyDescent="0.25">
      <c r="A386" s="10"/>
      <c r="B386" s="37" t="s">
        <v>1686</v>
      </c>
      <c r="C386" s="37"/>
      <c r="D386" s="35"/>
      <c r="E386" s="35"/>
      <c r="F386" s="36"/>
      <c r="G386" s="218"/>
    </row>
    <row r="387" spans="1:7" ht="15.75" customHeight="1" x14ac:dyDescent="0.25">
      <c r="A387" s="10"/>
      <c r="B387" s="37" t="s">
        <v>1687</v>
      </c>
      <c r="C387" s="37"/>
      <c r="D387" s="35"/>
      <c r="E387" s="35"/>
      <c r="F387" s="36"/>
      <c r="G387" s="218"/>
    </row>
    <row r="388" spans="1:7" ht="15.75" customHeight="1" x14ac:dyDescent="0.25">
      <c r="A388" s="10"/>
      <c r="B388" s="202"/>
      <c r="C388" s="218"/>
      <c r="D388" s="218"/>
      <c r="E388" s="218"/>
      <c r="F388" s="218"/>
      <c r="G388" s="218"/>
    </row>
    <row r="389" spans="1:7" ht="15.75" customHeight="1" x14ac:dyDescent="0.25">
      <c r="A389" s="10"/>
      <c r="B389" s="202" t="s">
        <v>1480</v>
      </c>
      <c r="C389" s="218"/>
      <c r="D389" s="218"/>
      <c r="E389" s="218"/>
      <c r="F389" s="218"/>
      <c r="G389" s="218"/>
    </row>
    <row r="390" spans="1:7" ht="15.75" customHeight="1" x14ac:dyDescent="0.25">
      <c r="A390" s="10"/>
      <c r="B390" s="202"/>
      <c r="C390" s="218"/>
      <c r="D390" s="218"/>
      <c r="E390" s="218"/>
      <c r="F390" s="218"/>
      <c r="G390" s="218"/>
    </row>
    <row r="391" spans="1:7" ht="15.75" customHeight="1" x14ac:dyDescent="0.25">
      <c r="A391" s="10"/>
      <c r="B391" s="204" t="s">
        <v>726</v>
      </c>
      <c r="C391" s="203"/>
      <c r="D391" s="203" t="s">
        <v>1485</v>
      </c>
      <c r="E391" s="203" t="s">
        <v>712</v>
      </c>
      <c r="F391" s="203" t="s">
        <v>1486</v>
      </c>
      <c r="G391" s="218"/>
    </row>
    <row r="392" spans="1:7" ht="15.75" customHeight="1" x14ac:dyDescent="0.25">
      <c r="A392" s="10"/>
      <c r="B392" s="38" t="s">
        <v>1688</v>
      </c>
      <c r="C392" s="37">
        <v>1</v>
      </c>
      <c r="D392" s="35"/>
      <c r="E392" s="35"/>
      <c r="F392" s="36"/>
      <c r="G392" s="218"/>
    </row>
    <row r="393" spans="1:7" ht="15.75" customHeight="1" x14ac:dyDescent="0.25">
      <c r="A393" s="10"/>
      <c r="B393" s="34" t="s">
        <v>1689</v>
      </c>
      <c r="C393" s="37">
        <v>1</v>
      </c>
      <c r="D393" s="35"/>
      <c r="E393" s="35"/>
      <c r="F393" s="36"/>
      <c r="G393" s="218"/>
    </row>
    <row r="394" spans="1:7" ht="15.75" customHeight="1" x14ac:dyDescent="0.25">
      <c r="A394" s="10"/>
      <c r="B394" s="34" t="s">
        <v>1690</v>
      </c>
      <c r="C394" s="37">
        <v>1</v>
      </c>
      <c r="D394" s="35"/>
      <c r="E394" s="35"/>
      <c r="F394" s="36"/>
      <c r="G394" s="218"/>
    </row>
    <row r="395" spans="1:7" ht="15.75" customHeight="1" x14ac:dyDescent="0.25">
      <c r="A395" s="10"/>
      <c r="B395" s="34" t="s">
        <v>1691</v>
      </c>
      <c r="C395" s="37">
        <v>1</v>
      </c>
      <c r="D395" s="35"/>
      <c r="E395" s="35"/>
      <c r="F395" s="36"/>
      <c r="G395" s="218"/>
    </row>
    <row r="396" spans="1:7" ht="15.75" customHeight="1" x14ac:dyDescent="0.25">
      <c r="A396" s="10"/>
      <c r="B396" s="34" t="s">
        <v>1692</v>
      </c>
      <c r="C396" s="37">
        <v>1</v>
      </c>
      <c r="D396" s="35"/>
      <c r="E396" s="35"/>
      <c r="F396" s="36"/>
      <c r="G396" s="218"/>
    </row>
    <row r="397" spans="1:7" ht="15.75" customHeight="1" x14ac:dyDescent="0.25">
      <c r="A397" s="10"/>
      <c r="B397" s="34" t="s">
        <v>1693</v>
      </c>
      <c r="C397" s="37"/>
      <c r="D397" s="35"/>
      <c r="E397" s="35"/>
      <c r="F397" s="36"/>
      <c r="G397" s="218"/>
    </row>
    <row r="398" spans="1:7" ht="15.75" customHeight="1" x14ac:dyDescent="0.25">
      <c r="A398" s="10"/>
      <c r="B398" s="34" t="s">
        <v>1694</v>
      </c>
      <c r="C398" s="37"/>
      <c r="D398" s="35"/>
      <c r="E398" s="35"/>
      <c r="F398" s="36"/>
      <c r="G398" s="218"/>
    </row>
    <row r="399" spans="1:7" ht="15.75" customHeight="1" x14ac:dyDescent="0.25">
      <c r="A399" s="10"/>
      <c r="B399" s="38" t="s">
        <v>1695</v>
      </c>
      <c r="C399" s="37">
        <v>1</v>
      </c>
      <c r="D399" s="35"/>
      <c r="E399" s="35"/>
      <c r="F399" s="36"/>
      <c r="G399" s="218"/>
    </row>
    <row r="400" spans="1:7" ht="15.75" customHeight="1" x14ac:dyDescent="0.25">
      <c r="A400" s="10"/>
      <c r="B400" s="34" t="s">
        <v>1696</v>
      </c>
      <c r="C400" s="37">
        <v>1</v>
      </c>
      <c r="D400" s="35"/>
      <c r="E400" s="35"/>
      <c r="F400" s="36"/>
      <c r="G400" s="218"/>
    </row>
    <row r="401" spans="1:7" ht="15.75" customHeight="1" x14ac:dyDescent="0.25">
      <c r="A401" s="19"/>
      <c r="B401" s="219"/>
      <c r="C401" s="220"/>
      <c r="D401" s="220"/>
      <c r="E401" s="220"/>
      <c r="F401" s="220"/>
      <c r="G401" s="220"/>
    </row>
    <row r="402" spans="1:7" ht="15.75" customHeight="1" x14ac:dyDescent="0.25">
      <c r="A402" s="207"/>
      <c r="B402" s="221"/>
      <c r="C402" s="207"/>
      <c r="D402" s="207"/>
      <c r="E402" s="207"/>
      <c r="F402" s="207"/>
      <c r="G402" s="207"/>
    </row>
    <row r="403" spans="1:7" ht="15.75" customHeight="1" x14ac:dyDescent="0.25">
      <c r="A403" s="207"/>
      <c r="B403" s="221"/>
      <c r="C403" s="207"/>
      <c r="D403" s="207"/>
      <c r="E403" s="207"/>
      <c r="F403" s="207"/>
      <c r="G403" s="207"/>
    </row>
    <row r="404" spans="1:7" ht="15.75" customHeight="1" x14ac:dyDescent="0.25">
      <c r="A404" s="207"/>
      <c r="B404" s="221"/>
      <c r="C404" s="207"/>
      <c r="D404" s="207"/>
      <c r="E404" s="207"/>
      <c r="F404" s="207"/>
      <c r="G404" s="207"/>
    </row>
    <row r="405" spans="1:7" ht="15.75" customHeight="1" x14ac:dyDescent="0.25">
      <c r="A405" s="207"/>
      <c r="B405" s="221"/>
      <c r="C405" s="207"/>
      <c r="D405" s="207"/>
      <c r="E405" s="207"/>
      <c r="F405" s="207"/>
      <c r="G405" s="207"/>
    </row>
    <row r="406" spans="1:7" ht="15.75" customHeight="1" x14ac:dyDescent="0.25">
      <c r="A406" s="207"/>
      <c r="B406" s="221"/>
      <c r="C406" s="207"/>
      <c r="D406" s="207"/>
      <c r="E406" s="207"/>
      <c r="F406" s="207"/>
      <c r="G406" s="207"/>
    </row>
    <row r="407" spans="1:7" ht="15.75" customHeight="1" x14ac:dyDescent="0.25">
      <c r="A407" s="396" t="s">
        <v>1697</v>
      </c>
      <c r="B407" s="397"/>
      <c r="C407" s="397"/>
      <c r="D407" s="397"/>
      <c r="E407" s="397"/>
      <c r="F407" s="397"/>
      <c r="G407" s="397"/>
    </row>
    <row r="408" spans="1:7" ht="15.75" customHeight="1" x14ac:dyDescent="0.25">
      <c r="A408" s="204"/>
      <c r="B408" s="204"/>
      <c r="C408" s="204"/>
      <c r="D408" s="204"/>
      <c r="E408" s="204"/>
      <c r="F408" s="204"/>
      <c r="G408" s="204"/>
    </row>
    <row r="409" spans="1:7" ht="15.75" customHeight="1" x14ac:dyDescent="0.25">
      <c r="A409" s="204"/>
      <c r="B409" s="212" t="s">
        <v>1478</v>
      </c>
      <c r="C409" s="212"/>
      <c r="D409" s="213">
        <v>0</v>
      </c>
      <c r="E409" s="213"/>
      <c r="F409" s="214" t="s">
        <v>1479</v>
      </c>
      <c r="G409" s="202"/>
    </row>
    <row r="410" spans="1:7" ht="15.75" customHeight="1" x14ac:dyDescent="0.25">
      <c r="A410" s="202"/>
      <c r="B410" s="212" t="s">
        <v>1480</v>
      </c>
      <c r="C410" s="212"/>
      <c r="D410" s="213">
        <v>0</v>
      </c>
      <c r="E410" s="213"/>
      <c r="F410" s="214" t="s">
        <v>1481</v>
      </c>
      <c r="G410" s="202"/>
    </row>
    <row r="411" spans="1:7" ht="15.75" customHeight="1" x14ac:dyDescent="0.25">
      <c r="A411" s="202"/>
      <c r="B411" s="212" t="s">
        <v>1482</v>
      </c>
      <c r="C411" s="212"/>
      <c r="D411" s="215">
        <v>0</v>
      </c>
      <c r="E411" s="215"/>
      <c r="F411" s="214" t="s">
        <v>1483</v>
      </c>
      <c r="G411" s="202"/>
    </row>
    <row r="412" spans="1:7" ht="15.75" customHeight="1" x14ac:dyDescent="0.25">
      <c r="A412" s="202"/>
      <c r="B412" s="202"/>
      <c r="C412" s="202"/>
      <c r="D412" s="206"/>
      <c r="E412" s="206"/>
      <c r="F412" s="202"/>
      <c r="G412" s="202"/>
    </row>
    <row r="413" spans="1:7" ht="15.75" customHeight="1" x14ac:dyDescent="0.25">
      <c r="A413" s="203"/>
      <c r="B413" s="204"/>
      <c r="C413" s="203"/>
      <c r="D413" s="203"/>
      <c r="E413" s="203"/>
      <c r="F413" s="203"/>
      <c r="G413" s="204"/>
    </row>
    <row r="414" spans="1:7" ht="15.75" customHeight="1" x14ac:dyDescent="0.25">
      <c r="A414" s="17"/>
      <c r="B414" s="216"/>
      <c r="C414" s="217"/>
      <c r="D414" s="398"/>
      <c r="E414" s="399"/>
      <c r="F414" s="399"/>
      <c r="G414" s="217"/>
    </row>
    <row r="415" spans="1:7" ht="15.75" customHeight="1" x14ac:dyDescent="0.25">
      <c r="A415" s="10"/>
      <c r="B415" s="202" t="s">
        <v>1484</v>
      </c>
      <c r="C415" s="218"/>
      <c r="D415" s="218"/>
      <c r="E415" s="218"/>
      <c r="F415" s="218"/>
      <c r="G415" s="218"/>
    </row>
    <row r="416" spans="1:7" ht="15.75" customHeight="1" x14ac:dyDescent="0.25">
      <c r="A416" s="33"/>
      <c r="B416" s="202"/>
      <c r="C416" s="218"/>
      <c r="D416" s="218"/>
      <c r="E416" s="218"/>
      <c r="F416" s="218"/>
      <c r="G416" s="218"/>
    </row>
    <row r="417" spans="1:7" ht="15.75" customHeight="1" x14ac:dyDescent="0.25">
      <c r="A417" s="33"/>
      <c r="B417" s="204" t="s">
        <v>726</v>
      </c>
      <c r="C417" s="203"/>
      <c r="D417" s="203" t="s">
        <v>1485</v>
      </c>
      <c r="E417" s="203" t="s">
        <v>712</v>
      </c>
      <c r="F417" s="203" t="s">
        <v>1486</v>
      </c>
      <c r="G417" s="218"/>
    </row>
    <row r="418" spans="1:7" ht="15.75" customHeight="1" x14ac:dyDescent="0.25">
      <c r="A418" s="33"/>
      <c r="B418" s="34" t="s">
        <v>1487</v>
      </c>
      <c r="C418" s="35"/>
      <c r="D418" s="35"/>
      <c r="E418" s="35"/>
      <c r="F418" s="36"/>
      <c r="G418" s="218"/>
    </row>
    <row r="419" spans="1:7" ht="15.75" customHeight="1" x14ac:dyDescent="0.25">
      <c r="A419" s="10"/>
      <c r="B419" s="34" t="s">
        <v>1488</v>
      </c>
      <c r="C419" s="35"/>
      <c r="D419" s="35"/>
      <c r="E419" s="35"/>
      <c r="F419" s="36"/>
      <c r="G419" s="218"/>
    </row>
    <row r="420" spans="1:7" ht="15.75" customHeight="1" x14ac:dyDescent="0.25">
      <c r="A420" s="10"/>
      <c r="B420" s="37" t="s">
        <v>1698</v>
      </c>
      <c r="C420" s="37">
        <v>1</v>
      </c>
      <c r="D420" s="35"/>
      <c r="E420" s="35"/>
      <c r="F420" s="36"/>
      <c r="G420" s="218"/>
    </row>
    <row r="421" spans="1:7" ht="15.75" customHeight="1" x14ac:dyDescent="0.25">
      <c r="A421" s="10"/>
      <c r="B421" s="37" t="s">
        <v>1699</v>
      </c>
      <c r="C421" s="37">
        <v>1</v>
      </c>
      <c r="D421" s="35"/>
      <c r="E421" s="35"/>
      <c r="F421" s="36"/>
      <c r="G421" s="218"/>
    </row>
    <row r="422" spans="1:7" ht="15.75" customHeight="1" x14ac:dyDescent="0.25">
      <c r="A422" s="10"/>
      <c r="B422" s="37" t="s">
        <v>1700</v>
      </c>
      <c r="C422" s="37">
        <v>1</v>
      </c>
      <c r="D422" s="35"/>
      <c r="E422" s="35"/>
      <c r="F422" s="36"/>
      <c r="G422" s="218"/>
    </row>
    <row r="423" spans="1:7" ht="15.75" customHeight="1" x14ac:dyDescent="0.25">
      <c r="A423" s="10"/>
      <c r="B423" s="37" t="s">
        <v>1701</v>
      </c>
      <c r="C423" s="37">
        <v>1</v>
      </c>
      <c r="D423" s="35"/>
      <c r="E423" s="35"/>
      <c r="F423" s="36"/>
      <c r="G423" s="218"/>
    </row>
    <row r="424" spans="1:7" ht="15.75" customHeight="1" x14ac:dyDescent="0.25">
      <c r="A424" s="10"/>
      <c r="B424" s="37" t="s">
        <v>1702</v>
      </c>
      <c r="C424" s="37">
        <v>1</v>
      </c>
      <c r="D424" s="35"/>
      <c r="E424" s="35"/>
      <c r="F424" s="36"/>
      <c r="G424" s="218"/>
    </row>
    <row r="425" spans="1:7" ht="15.75" customHeight="1" x14ac:dyDescent="0.25">
      <c r="A425" s="10"/>
      <c r="B425" s="37" t="s">
        <v>1703</v>
      </c>
      <c r="C425" s="37">
        <v>1</v>
      </c>
      <c r="D425" s="35"/>
      <c r="E425" s="35"/>
      <c r="F425" s="36"/>
      <c r="G425" s="218"/>
    </row>
    <row r="426" spans="1:7" ht="15.75" customHeight="1" x14ac:dyDescent="0.25">
      <c r="A426" s="10"/>
      <c r="B426" s="37" t="s">
        <v>1704</v>
      </c>
      <c r="C426" s="37"/>
      <c r="D426" s="35"/>
      <c r="E426" s="35"/>
      <c r="F426" s="36"/>
      <c r="G426" s="218"/>
    </row>
    <row r="427" spans="1:7" ht="15.75" customHeight="1" x14ac:dyDescent="0.25">
      <c r="A427" s="10"/>
      <c r="B427" s="37" t="s">
        <v>1705</v>
      </c>
      <c r="C427" s="37">
        <v>1</v>
      </c>
      <c r="D427" s="35"/>
      <c r="E427" s="35"/>
      <c r="F427" s="36"/>
      <c r="G427" s="218"/>
    </row>
    <row r="428" spans="1:7" ht="15.75" customHeight="1" x14ac:dyDescent="0.25">
      <c r="A428" s="10"/>
      <c r="B428" s="37" t="s">
        <v>1706</v>
      </c>
      <c r="C428" s="37">
        <v>1</v>
      </c>
      <c r="D428" s="35"/>
      <c r="E428" s="35"/>
      <c r="F428" s="36"/>
      <c r="G428" s="218"/>
    </row>
    <row r="429" spans="1:7" ht="15.75" customHeight="1" x14ac:dyDescent="0.25">
      <c r="A429" s="10"/>
      <c r="B429" s="37" t="s">
        <v>1707</v>
      </c>
      <c r="C429" s="37">
        <v>1</v>
      </c>
      <c r="D429" s="35"/>
      <c r="E429" s="35"/>
      <c r="F429" s="36"/>
      <c r="G429" s="218"/>
    </row>
    <row r="430" spans="1:7" ht="15.75" customHeight="1" x14ac:dyDescent="0.25">
      <c r="A430" s="10"/>
      <c r="B430" s="37" t="s">
        <v>1708</v>
      </c>
      <c r="C430" s="37">
        <v>1</v>
      </c>
      <c r="D430" s="35"/>
      <c r="E430" s="35"/>
      <c r="F430" s="36"/>
      <c r="G430" s="218"/>
    </row>
    <row r="431" spans="1:7" ht="15.75" customHeight="1" x14ac:dyDescent="0.25">
      <c r="A431" s="10"/>
      <c r="B431" s="37" t="s">
        <v>1709</v>
      </c>
      <c r="C431" s="37">
        <v>1</v>
      </c>
      <c r="D431" s="35"/>
      <c r="E431" s="35"/>
      <c r="F431" s="36"/>
      <c r="G431" s="218"/>
    </row>
    <row r="432" spans="1:7" ht="15.75" customHeight="1" x14ac:dyDescent="0.25">
      <c r="A432" s="10"/>
      <c r="B432" s="37" t="s">
        <v>1710</v>
      </c>
      <c r="C432" s="37">
        <v>1</v>
      </c>
      <c r="D432" s="35"/>
      <c r="E432" s="35"/>
      <c r="F432" s="36"/>
      <c r="G432" s="218"/>
    </row>
    <row r="433" spans="1:7" ht="15.75" customHeight="1" x14ac:dyDescent="0.25">
      <c r="A433" s="10"/>
      <c r="B433" s="37" t="s">
        <v>1711</v>
      </c>
      <c r="C433" s="37">
        <v>1</v>
      </c>
      <c r="D433" s="35"/>
      <c r="E433" s="35"/>
      <c r="F433" s="36"/>
      <c r="G433" s="218"/>
    </row>
    <row r="434" spans="1:7" ht="15.75" customHeight="1" x14ac:dyDescent="0.25">
      <c r="A434" s="10"/>
      <c r="B434" s="37" t="s">
        <v>1712</v>
      </c>
      <c r="C434" s="37">
        <v>1</v>
      </c>
      <c r="D434" s="35"/>
      <c r="E434" s="35"/>
      <c r="F434" s="36"/>
      <c r="G434" s="218"/>
    </row>
    <row r="435" spans="1:7" ht="15.75" customHeight="1" x14ac:dyDescent="0.25">
      <c r="A435" s="10"/>
      <c r="B435" s="37" t="s">
        <v>1713</v>
      </c>
      <c r="C435" s="37">
        <v>1</v>
      </c>
      <c r="D435" s="35"/>
      <c r="E435" s="35"/>
      <c r="F435" s="36"/>
      <c r="G435" s="218"/>
    </row>
    <row r="436" spans="1:7" ht="15.75" customHeight="1" x14ac:dyDescent="0.25">
      <c r="A436" s="10"/>
      <c r="B436" s="37" t="s">
        <v>1714</v>
      </c>
      <c r="C436" s="37">
        <v>1</v>
      </c>
      <c r="D436" s="35"/>
      <c r="E436" s="35"/>
      <c r="F436" s="36"/>
      <c r="G436" s="218"/>
    </row>
    <row r="437" spans="1:7" ht="15.75" customHeight="1" x14ac:dyDescent="0.25">
      <c r="A437" s="10"/>
      <c r="B437" s="37" t="s">
        <v>1715</v>
      </c>
      <c r="C437" s="37">
        <v>1</v>
      </c>
      <c r="D437" s="35"/>
      <c r="E437" s="35"/>
      <c r="F437" s="36"/>
      <c r="G437" s="218"/>
    </row>
    <row r="438" spans="1:7" ht="15.75" customHeight="1" x14ac:dyDescent="0.25">
      <c r="A438" s="10"/>
      <c r="B438" s="37" t="s">
        <v>1716</v>
      </c>
      <c r="C438" s="37">
        <v>1</v>
      </c>
      <c r="D438" s="35"/>
      <c r="E438" s="35"/>
      <c r="F438" s="36"/>
      <c r="G438" s="218"/>
    </row>
    <row r="439" spans="1:7" ht="15.75" customHeight="1" x14ac:dyDescent="0.25">
      <c r="A439" s="10"/>
      <c r="B439" s="37" t="s">
        <v>1717</v>
      </c>
      <c r="C439" s="37">
        <v>1</v>
      </c>
      <c r="D439" s="35"/>
      <c r="E439" s="35"/>
      <c r="F439" s="36"/>
      <c r="G439" s="218"/>
    </row>
    <row r="440" spans="1:7" ht="15.75" customHeight="1" x14ac:dyDescent="0.25">
      <c r="A440" s="10"/>
      <c r="B440" s="37" t="s">
        <v>1718</v>
      </c>
      <c r="C440" s="37">
        <v>1</v>
      </c>
      <c r="D440" s="35"/>
      <c r="E440" s="35"/>
      <c r="F440" s="36"/>
      <c r="G440" s="218"/>
    </row>
    <row r="441" spans="1:7" ht="15.75" customHeight="1" x14ac:dyDescent="0.25">
      <c r="A441" s="10"/>
      <c r="B441" s="37" t="s">
        <v>1719</v>
      </c>
      <c r="C441" s="37">
        <v>1</v>
      </c>
      <c r="D441" s="35"/>
      <c r="E441" s="35"/>
      <c r="F441" s="36"/>
      <c r="G441" s="218"/>
    </row>
    <row r="442" spans="1:7" ht="15.75" customHeight="1" x14ac:dyDescent="0.25">
      <c r="A442" s="10"/>
      <c r="B442" s="37" t="s">
        <v>1720</v>
      </c>
      <c r="C442" s="37">
        <v>1</v>
      </c>
      <c r="D442" s="35"/>
      <c r="E442" s="35"/>
      <c r="F442" s="36"/>
      <c r="G442" s="218"/>
    </row>
    <row r="443" spans="1:7" ht="15.75" customHeight="1" x14ac:dyDescent="0.25">
      <c r="A443" s="10"/>
      <c r="B443" s="37" t="s">
        <v>1721</v>
      </c>
      <c r="C443" s="37">
        <v>1</v>
      </c>
      <c r="D443" s="35"/>
      <c r="E443" s="35"/>
      <c r="F443" s="36"/>
      <c r="G443" s="218"/>
    </row>
    <row r="444" spans="1:7" ht="15.75" customHeight="1" x14ac:dyDescent="0.25">
      <c r="A444" s="10"/>
      <c r="B444" s="37" t="s">
        <v>1722</v>
      </c>
      <c r="C444" s="37">
        <v>1</v>
      </c>
      <c r="D444" s="35"/>
      <c r="E444" s="35"/>
      <c r="F444" s="36"/>
      <c r="G444" s="218"/>
    </row>
    <row r="445" spans="1:7" ht="15.75" customHeight="1" x14ac:dyDescent="0.25">
      <c r="A445" s="10"/>
      <c r="B445" s="202"/>
      <c r="C445" s="218"/>
      <c r="D445" s="218"/>
      <c r="E445" s="218"/>
      <c r="F445" s="218"/>
      <c r="G445" s="218"/>
    </row>
    <row r="446" spans="1:7" ht="15.75" customHeight="1" x14ac:dyDescent="0.25">
      <c r="A446" s="10"/>
      <c r="B446" s="202" t="s">
        <v>1480</v>
      </c>
      <c r="C446" s="218"/>
      <c r="D446" s="218"/>
      <c r="E446" s="218"/>
      <c r="F446" s="218"/>
      <c r="G446" s="218"/>
    </row>
    <row r="447" spans="1:7" ht="15.75" customHeight="1" x14ac:dyDescent="0.25">
      <c r="A447" s="10"/>
      <c r="B447" s="202"/>
      <c r="C447" s="218"/>
      <c r="D447" s="218"/>
      <c r="E447" s="218"/>
      <c r="F447" s="218"/>
      <c r="G447" s="218"/>
    </row>
    <row r="448" spans="1:7" ht="15.75" customHeight="1" x14ac:dyDescent="0.25">
      <c r="A448" s="10"/>
      <c r="B448" s="204" t="s">
        <v>726</v>
      </c>
      <c r="C448" s="203"/>
      <c r="D448" s="203" t="s">
        <v>1485</v>
      </c>
      <c r="E448" s="203" t="s">
        <v>712</v>
      </c>
      <c r="F448" s="203"/>
      <c r="G448" s="218"/>
    </row>
    <row r="449" spans="1:7" ht="15.75" customHeight="1" x14ac:dyDescent="0.25">
      <c r="A449" s="10"/>
      <c r="B449" s="38" t="s">
        <v>1723</v>
      </c>
      <c r="C449" s="37">
        <v>1</v>
      </c>
      <c r="D449" s="35"/>
      <c r="E449" s="35"/>
      <c r="F449" s="36"/>
      <c r="G449" s="218"/>
    </row>
    <row r="450" spans="1:7" ht="15.75" customHeight="1" x14ac:dyDescent="0.25">
      <c r="A450" s="10"/>
      <c r="B450" s="34" t="s">
        <v>1724</v>
      </c>
      <c r="C450" s="37">
        <v>1</v>
      </c>
      <c r="D450" s="35"/>
      <c r="E450" s="35"/>
      <c r="F450" s="36"/>
      <c r="G450" s="218"/>
    </row>
    <row r="451" spans="1:7" ht="15.75" customHeight="1" x14ac:dyDescent="0.25">
      <c r="A451" s="10"/>
      <c r="B451" s="34" t="s">
        <v>1725</v>
      </c>
      <c r="C451" s="37">
        <v>1</v>
      </c>
      <c r="D451" s="35"/>
      <c r="E451" s="35"/>
      <c r="F451" s="36"/>
      <c r="G451" s="218"/>
    </row>
    <row r="452" spans="1:7" ht="15.75" customHeight="1" x14ac:dyDescent="0.25">
      <c r="A452" s="10"/>
      <c r="B452" s="34" t="s">
        <v>1726</v>
      </c>
      <c r="C452" s="37">
        <v>1</v>
      </c>
      <c r="D452" s="35"/>
      <c r="E452" s="35"/>
      <c r="F452" s="36"/>
      <c r="G452" s="218"/>
    </row>
    <row r="453" spans="1:7" ht="15.75" customHeight="1" x14ac:dyDescent="0.25">
      <c r="A453" s="10"/>
      <c r="B453" s="34" t="s">
        <v>1727</v>
      </c>
      <c r="C453" s="37">
        <v>1</v>
      </c>
      <c r="D453" s="35"/>
      <c r="E453" s="35"/>
      <c r="F453" s="36"/>
      <c r="G453" s="218"/>
    </row>
    <row r="454" spans="1:7" ht="15.75" customHeight="1" x14ac:dyDescent="0.25">
      <c r="A454" s="10"/>
      <c r="B454" s="34" t="s">
        <v>1728</v>
      </c>
      <c r="C454" s="37"/>
      <c r="D454" s="35"/>
      <c r="E454" s="35"/>
      <c r="F454" s="36"/>
      <c r="G454" s="218"/>
    </row>
    <row r="455" spans="1:7" ht="15.75" customHeight="1" x14ac:dyDescent="0.25">
      <c r="A455" s="10"/>
      <c r="B455" s="34" t="s">
        <v>1729</v>
      </c>
      <c r="C455" s="37"/>
      <c r="D455" s="35"/>
      <c r="E455" s="35"/>
      <c r="F455" s="36"/>
      <c r="G455" s="218"/>
    </row>
    <row r="456" spans="1:7" ht="15.75" customHeight="1" x14ac:dyDescent="0.25">
      <c r="A456" s="10"/>
      <c r="B456" s="38" t="s">
        <v>1730</v>
      </c>
      <c r="C456" s="37">
        <v>1</v>
      </c>
      <c r="D456" s="35"/>
      <c r="E456" s="35"/>
      <c r="F456" s="36"/>
      <c r="G456" s="218"/>
    </row>
    <row r="457" spans="1:7" ht="15.75" customHeight="1" x14ac:dyDescent="0.25">
      <c r="A457" s="10"/>
      <c r="B457" s="34" t="s">
        <v>1731</v>
      </c>
      <c r="C457" s="37">
        <v>1</v>
      </c>
      <c r="D457" s="35"/>
      <c r="E457" s="35"/>
      <c r="F457" s="36"/>
      <c r="G457" s="218"/>
    </row>
    <row r="458" spans="1:7" ht="15.75" customHeight="1" x14ac:dyDescent="0.25">
      <c r="A458" s="19"/>
      <c r="B458" s="219"/>
      <c r="C458" s="220"/>
      <c r="D458" s="220"/>
      <c r="E458" s="220"/>
      <c r="F458" s="220"/>
      <c r="G458" s="220"/>
    </row>
    <row r="459" spans="1:7" ht="15.75" customHeight="1" x14ac:dyDescent="0.25">
      <c r="A459" s="207"/>
      <c r="B459" s="221"/>
      <c r="C459" s="207"/>
      <c r="D459" s="207"/>
      <c r="E459" s="207"/>
      <c r="F459" s="207"/>
      <c r="G459" s="207"/>
    </row>
    <row r="460" spans="1:7" ht="15.75" customHeight="1" x14ac:dyDescent="0.25">
      <c r="A460" s="207"/>
      <c r="B460" s="221"/>
      <c r="C460" s="207"/>
      <c r="D460" s="207"/>
      <c r="E460" s="207"/>
      <c r="F460" s="207"/>
      <c r="G460" s="207"/>
    </row>
    <row r="461" spans="1:7" ht="15.75" customHeight="1" x14ac:dyDescent="0.25">
      <c r="A461" s="207"/>
      <c r="B461" s="221"/>
      <c r="C461" s="207"/>
      <c r="D461" s="207"/>
      <c r="E461" s="207"/>
      <c r="F461" s="207"/>
      <c r="G461" s="207"/>
    </row>
    <row r="462" spans="1:7" ht="15.75" customHeight="1" x14ac:dyDescent="0.25">
      <c r="A462" s="207"/>
      <c r="B462" s="221"/>
      <c r="C462" s="207"/>
      <c r="D462" s="207"/>
      <c r="E462" s="207"/>
      <c r="F462" s="207"/>
      <c r="G462" s="207"/>
    </row>
    <row r="463" spans="1:7" ht="15.75" customHeight="1" x14ac:dyDescent="0.25">
      <c r="A463" s="207"/>
      <c r="B463" s="221"/>
      <c r="C463" s="207"/>
      <c r="D463" s="207"/>
      <c r="E463" s="207"/>
      <c r="F463" s="207"/>
      <c r="G463" s="207"/>
    </row>
    <row r="464" spans="1:7" ht="15.75" customHeight="1" x14ac:dyDescent="0.25">
      <c r="A464" s="396" t="s">
        <v>1732</v>
      </c>
      <c r="B464" s="397"/>
      <c r="C464" s="397"/>
      <c r="D464" s="397"/>
      <c r="E464" s="397"/>
      <c r="F464" s="397"/>
      <c r="G464" s="397"/>
    </row>
    <row r="465" spans="1:7" ht="15.75" customHeight="1" x14ac:dyDescent="0.25">
      <c r="A465" s="204"/>
      <c r="B465" s="204"/>
      <c r="C465" s="204"/>
      <c r="D465" s="204"/>
      <c r="E465" s="204"/>
      <c r="F465" s="204"/>
      <c r="G465" s="204"/>
    </row>
    <row r="466" spans="1:7" ht="15.75" customHeight="1" x14ac:dyDescent="0.25">
      <c r="A466" s="204"/>
      <c r="B466" s="212" t="s">
        <v>1478</v>
      </c>
      <c r="C466" s="212"/>
      <c r="D466" s="213">
        <v>0</v>
      </c>
      <c r="E466" s="213"/>
      <c r="F466" s="214" t="s">
        <v>1479</v>
      </c>
      <c r="G466" s="202"/>
    </row>
    <row r="467" spans="1:7" ht="15.75" customHeight="1" x14ac:dyDescent="0.25">
      <c r="A467" s="202"/>
      <c r="B467" s="212" t="s">
        <v>1480</v>
      </c>
      <c r="C467" s="212"/>
      <c r="D467" s="213">
        <v>0</v>
      </c>
      <c r="E467" s="213"/>
      <c r="F467" s="214" t="s">
        <v>1481</v>
      </c>
      <c r="G467" s="202"/>
    </row>
    <row r="468" spans="1:7" ht="15.75" customHeight="1" x14ac:dyDescent="0.25">
      <c r="A468" s="202"/>
      <c r="B468" s="212" t="s">
        <v>1482</v>
      </c>
      <c r="C468" s="212"/>
      <c r="D468" s="215">
        <v>0</v>
      </c>
      <c r="E468" s="215"/>
      <c r="F468" s="214" t="s">
        <v>1483</v>
      </c>
      <c r="G468" s="202"/>
    </row>
    <row r="469" spans="1:7" ht="15.75" customHeight="1" x14ac:dyDescent="0.25">
      <c r="A469" s="202"/>
      <c r="B469" s="202"/>
      <c r="C469" s="202"/>
      <c r="D469" s="206"/>
      <c r="E469" s="206"/>
      <c r="F469" s="202"/>
      <c r="G469" s="202"/>
    </row>
    <row r="470" spans="1:7" ht="15.75" customHeight="1" x14ac:dyDescent="0.25">
      <c r="A470" s="203"/>
      <c r="B470" s="204"/>
      <c r="C470" s="203"/>
      <c r="D470" s="203"/>
      <c r="E470" s="203"/>
      <c r="F470" s="203"/>
      <c r="G470" s="204"/>
    </row>
    <row r="471" spans="1:7" ht="15.75" customHeight="1" x14ac:dyDescent="0.25">
      <c r="A471" s="17"/>
      <c r="B471" s="216"/>
      <c r="C471" s="217"/>
      <c r="D471" s="398"/>
      <c r="E471" s="399"/>
      <c r="F471" s="399"/>
      <c r="G471" s="217"/>
    </row>
    <row r="472" spans="1:7" ht="15.75" customHeight="1" x14ac:dyDescent="0.25">
      <c r="A472" s="10"/>
      <c r="B472" s="202" t="s">
        <v>1484</v>
      </c>
      <c r="C472" s="218"/>
      <c r="D472" s="218"/>
      <c r="E472" s="218"/>
      <c r="F472" s="218"/>
      <c r="G472" s="218"/>
    </row>
    <row r="473" spans="1:7" ht="15.75" customHeight="1" x14ac:dyDescent="0.25">
      <c r="A473" s="33"/>
      <c r="B473" s="202"/>
      <c r="C473" s="218"/>
      <c r="D473" s="218"/>
      <c r="E473" s="218"/>
      <c r="F473" s="218"/>
      <c r="G473" s="218"/>
    </row>
    <row r="474" spans="1:7" ht="15.75" customHeight="1" x14ac:dyDescent="0.25">
      <c r="A474" s="33"/>
      <c r="B474" s="204" t="s">
        <v>726</v>
      </c>
      <c r="C474" s="203"/>
      <c r="D474" s="203" t="s">
        <v>1485</v>
      </c>
      <c r="E474" s="203" t="s">
        <v>712</v>
      </c>
      <c r="F474" s="203" t="s">
        <v>1486</v>
      </c>
      <c r="G474" s="218"/>
    </row>
    <row r="475" spans="1:7" ht="15.75" customHeight="1" x14ac:dyDescent="0.25">
      <c r="A475" s="33"/>
      <c r="B475" s="34" t="s">
        <v>1487</v>
      </c>
      <c r="C475" s="35"/>
      <c r="D475" s="35"/>
      <c r="E475" s="35"/>
      <c r="F475" s="36"/>
      <c r="G475" s="218"/>
    </row>
    <row r="476" spans="1:7" ht="15.75" customHeight="1" x14ac:dyDescent="0.25">
      <c r="A476" s="10"/>
      <c r="B476" s="34" t="s">
        <v>1488</v>
      </c>
      <c r="C476" s="35"/>
      <c r="D476" s="35"/>
      <c r="E476" s="35"/>
      <c r="F476" s="36"/>
      <c r="G476" s="218"/>
    </row>
    <row r="477" spans="1:7" ht="15.75" customHeight="1" x14ac:dyDescent="0.25">
      <c r="A477" s="10"/>
      <c r="B477" s="37" t="s">
        <v>1733</v>
      </c>
      <c r="C477" s="37">
        <v>1</v>
      </c>
      <c r="D477" s="35"/>
      <c r="E477" s="35"/>
      <c r="F477" s="36"/>
      <c r="G477" s="218"/>
    </row>
    <row r="478" spans="1:7" ht="15.75" customHeight="1" x14ac:dyDescent="0.25">
      <c r="A478" s="10"/>
      <c r="B478" s="37" t="s">
        <v>1734</v>
      </c>
      <c r="C478" s="37">
        <v>1</v>
      </c>
      <c r="D478" s="35"/>
      <c r="E478" s="35"/>
      <c r="F478" s="36"/>
      <c r="G478" s="218"/>
    </row>
    <row r="479" spans="1:7" ht="15.75" customHeight="1" x14ac:dyDescent="0.25">
      <c r="A479" s="10"/>
      <c r="B479" s="37" t="s">
        <v>1735</v>
      </c>
      <c r="C479" s="37">
        <v>1</v>
      </c>
      <c r="D479" s="35"/>
      <c r="E479" s="35"/>
      <c r="F479" s="36"/>
      <c r="G479" s="218"/>
    </row>
    <row r="480" spans="1:7" ht="15.75" customHeight="1" x14ac:dyDescent="0.25">
      <c r="A480" s="10"/>
      <c r="B480" s="37" t="s">
        <v>1736</v>
      </c>
      <c r="C480" s="37">
        <v>1</v>
      </c>
      <c r="D480" s="35"/>
      <c r="E480" s="35"/>
      <c r="F480" s="36"/>
      <c r="G480" s="218"/>
    </row>
    <row r="481" spans="1:7" ht="15.75" customHeight="1" x14ac:dyDescent="0.25">
      <c r="A481" s="10"/>
      <c r="B481" s="37" t="s">
        <v>1737</v>
      </c>
      <c r="C481" s="37">
        <v>1</v>
      </c>
      <c r="D481" s="35"/>
      <c r="E481" s="35"/>
      <c r="F481" s="36"/>
      <c r="G481" s="218"/>
    </row>
    <row r="482" spans="1:7" ht="15.75" customHeight="1" x14ac:dyDescent="0.25">
      <c r="A482" s="10"/>
      <c r="B482" s="37" t="s">
        <v>1738</v>
      </c>
      <c r="C482" s="37">
        <v>1</v>
      </c>
      <c r="D482" s="35"/>
      <c r="E482" s="35"/>
      <c r="F482" s="36"/>
      <c r="G482" s="218"/>
    </row>
    <row r="483" spans="1:7" ht="15.75" customHeight="1" x14ac:dyDescent="0.25">
      <c r="A483" s="10"/>
      <c r="B483" s="37" t="s">
        <v>1739</v>
      </c>
      <c r="C483" s="37">
        <v>1</v>
      </c>
      <c r="D483" s="35"/>
      <c r="E483" s="35"/>
      <c r="F483" s="36"/>
      <c r="G483" s="218"/>
    </row>
    <row r="484" spans="1:7" ht="15.75" customHeight="1" x14ac:dyDescent="0.25">
      <c r="A484" s="10"/>
      <c r="B484" s="34" t="s">
        <v>1740</v>
      </c>
      <c r="C484" s="35"/>
      <c r="D484" s="35"/>
      <c r="E484" s="35"/>
      <c r="F484" s="36"/>
      <c r="G484" s="218"/>
    </row>
    <row r="485" spans="1:7" ht="15.75" customHeight="1" x14ac:dyDescent="0.25">
      <c r="A485" s="10"/>
      <c r="B485" s="34" t="s">
        <v>1741</v>
      </c>
      <c r="C485" s="35"/>
      <c r="D485" s="35"/>
      <c r="E485" s="35"/>
      <c r="F485" s="36"/>
      <c r="G485" s="218"/>
    </row>
    <row r="486" spans="1:7" ht="15.75" customHeight="1" x14ac:dyDescent="0.25">
      <c r="A486" s="10"/>
      <c r="B486" s="37" t="s">
        <v>1742</v>
      </c>
      <c r="C486" s="37">
        <v>1</v>
      </c>
      <c r="D486" s="35"/>
      <c r="E486" s="35"/>
      <c r="F486" s="36"/>
      <c r="G486" s="218"/>
    </row>
    <row r="487" spans="1:7" ht="15.75" customHeight="1" x14ac:dyDescent="0.25">
      <c r="A487" s="10"/>
      <c r="B487" s="37" t="s">
        <v>1743</v>
      </c>
      <c r="C487" s="37">
        <v>1</v>
      </c>
      <c r="D487" s="35"/>
      <c r="E487" s="35"/>
      <c r="F487" s="36"/>
      <c r="G487" s="218"/>
    </row>
    <row r="488" spans="1:7" ht="15.75" customHeight="1" x14ac:dyDescent="0.25">
      <c r="A488" s="10"/>
      <c r="B488" s="37" t="s">
        <v>1744</v>
      </c>
      <c r="C488" s="37">
        <v>1</v>
      </c>
      <c r="D488" s="35"/>
      <c r="E488" s="35"/>
      <c r="F488" s="36"/>
      <c r="G488" s="218"/>
    </row>
    <row r="489" spans="1:7" ht="15.75" customHeight="1" x14ac:dyDescent="0.25">
      <c r="A489" s="10"/>
      <c r="B489" s="37" t="s">
        <v>1745</v>
      </c>
      <c r="C489" s="37">
        <v>1</v>
      </c>
      <c r="D489" s="35"/>
      <c r="E489" s="35"/>
      <c r="F489" s="36"/>
      <c r="G489" s="218"/>
    </row>
    <row r="490" spans="1:7" ht="15.75" customHeight="1" x14ac:dyDescent="0.25">
      <c r="A490" s="10"/>
      <c r="B490" s="37" t="s">
        <v>1746</v>
      </c>
      <c r="C490" s="37">
        <v>1</v>
      </c>
      <c r="D490" s="35"/>
      <c r="E490" s="35"/>
      <c r="F490" s="36"/>
      <c r="G490" s="218"/>
    </row>
    <row r="491" spans="1:7" ht="15.75" customHeight="1" x14ac:dyDescent="0.25">
      <c r="A491" s="10"/>
      <c r="B491" s="37" t="s">
        <v>1747</v>
      </c>
      <c r="C491" s="37">
        <v>1</v>
      </c>
      <c r="D491" s="35"/>
      <c r="E491" s="35"/>
      <c r="F491" s="36"/>
      <c r="G491" s="218"/>
    </row>
    <row r="492" spans="1:7" ht="15.75" customHeight="1" x14ac:dyDescent="0.25">
      <c r="A492" s="10"/>
      <c r="B492" s="202"/>
      <c r="C492" s="218"/>
      <c r="D492" s="35"/>
      <c r="E492" s="35"/>
      <c r="F492" s="36"/>
      <c r="G492" s="218"/>
    </row>
    <row r="493" spans="1:7" ht="15.75" customHeight="1" x14ac:dyDescent="0.25">
      <c r="A493" s="10"/>
      <c r="B493" s="202" t="s">
        <v>1480</v>
      </c>
      <c r="C493" s="218"/>
      <c r="D493" s="35"/>
      <c r="E493" s="35"/>
      <c r="F493" s="36"/>
      <c r="G493" s="218"/>
    </row>
    <row r="494" spans="1:7" ht="15.75" customHeight="1" x14ac:dyDescent="0.25">
      <c r="A494" s="10"/>
      <c r="B494" s="202"/>
      <c r="C494" s="218"/>
      <c r="D494" s="35"/>
      <c r="E494" s="35"/>
      <c r="F494" s="36"/>
      <c r="G494" s="218"/>
    </row>
    <row r="495" spans="1:7" ht="15.75" customHeight="1" x14ac:dyDescent="0.25">
      <c r="A495" s="10"/>
      <c r="B495" s="204" t="s">
        <v>726</v>
      </c>
      <c r="C495" s="203"/>
      <c r="D495" s="35"/>
      <c r="E495" s="35"/>
      <c r="F495" s="36"/>
      <c r="G495" s="218"/>
    </row>
    <row r="496" spans="1:7" ht="15.75" customHeight="1" x14ac:dyDescent="0.25">
      <c r="A496" s="10"/>
      <c r="B496" s="38" t="s">
        <v>1748</v>
      </c>
      <c r="C496" s="37">
        <v>1</v>
      </c>
      <c r="D496" s="35"/>
      <c r="E496" s="35"/>
      <c r="F496" s="36"/>
      <c r="G496" s="218"/>
    </row>
    <row r="497" spans="1:7" ht="15.75" customHeight="1" x14ac:dyDescent="0.25">
      <c r="A497" s="10"/>
      <c r="B497" s="34" t="s">
        <v>1749</v>
      </c>
      <c r="C497" s="37">
        <v>1</v>
      </c>
      <c r="D497" s="35"/>
      <c r="E497" s="35"/>
      <c r="F497" s="36"/>
      <c r="G497" s="218"/>
    </row>
    <row r="498" spans="1:7" ht="15.75" customHeight="1" x14ac:dyDescent="0.25">
      <c r="A498" s="10"/>
      <c r="B498" s="34" t="s">
        <v>1750</v>
      </c>
      <c r="C498" s="37">
        <v>1</v>
      </c>
      <c r="D498" s="35"/>
      <c r="E498" s="35"/>
      <c r="F498" s="36"/>
      <c r="G498" s="218"/>
    </row>
    <row r="499" spans="1:7" ht="15.75" customHeight="1" x14ac:dyDescent="0.25">
      <c r="A499" s="10"/>
      <c r="B499" s="34" t="s">
        <v>1751</v>
      </c>
      <c r="C499" s="37">
        <v>1</v>
      </c>
      <c r="D499" s="35"/>
      <c r="E499" s="35"/>
      <c r="F499" s="36"/>
      <c r="G499" s="218"/>
    </row>
    <row r="500" spans="1:7" ht="15.75" customHeight="1" x14ac:dyDescent="0.25">
      <c r="A500" s="10"/>
      <c r="B500" s="34" t="s">
        <v>1752</v>
      </c>
      <c r="C500" s="37">
        <v>1</v>
      </c>
      <c r="D500" s="35"/>
      <c r="E500" s="35"/>
      <c r="F500" s="36"/>
      <c r="G500" s="218"/>
    </row>
    <row r="501" spans="1:7" ht="15.75" customHeight="1" x14ac:dyDescent="0.25">
      <c r="A501" s="10"/>
      <c r="B501" s="34" t="s">
        <v>1753</v>
      </c>
      <c r="C501" s="37"/>
      <c r="D501" s="35"/>
      <c r="E501" s="35"/>
      <c r="F501" s="36"/>
      <c r="G501" s="218"/>
    </row>
    <row r="502" spans="1:7" ht="15.75" customHeight="1" x14ac:dyDescent="0.25">
      <c r="A502" s="10"/>
      <c r="B502" s="34" t="s">
        <v>1754</v>
      </c>
      <c r="C502" s="37"/>
      <c r="D502" s="35"/>
      <c r="E502" s="35"/>
      <c r="F502" s="36"/>
      <c r="G502" s="218"/>
    </row>
    <row r="503" spans="1:7" ht="15.75" customHeight="1" x14ac:dyDescent="0.25">
      <c r="A503" s="10"/>
      <c r="B503" s="38" t="s">
        <v>1755</v>
      </c>
      <c r="C503" s="37">
        <v>1</v>
      </c>
      <c r="D503" s="35"/>
      <c r="E503" s="35"/>
      <c r="F503" s="36"/>
      <c r="G503" s="218"/>
    </row>
    <row r="504" spans="1:7" ht="15.75" customHeight="1" x14ac:dyDescent="0.25">
      <c r="A504" s="10"/>
      <c r="B504" s="34" t="s">
        <v>1756</v>
      </c>
      <c r="C504" s="37">
        <v>1</v>
      </c>
      <c r="D504" s="35"/>
      <c r="E504" s="35"/>
      <c r="F504" s="36"/>
      <c r="G504" s="218"/>
    </row>
    <row r="505" spans="1:7" ht="15.75" customHeight="1" x14ac:dyDescent="0.25">
      <c r="A505" s="19"/>
      <c r="B505" s="219"/>
      <c r="C505" s="220"/>
      <c r="D505" s="220"/>
      <c r="E505" s="220"/>
      <c r="F505" s="220"/>
      <c r="G505" s="220"/>
    </row>
    <row r="506" spans="1:7" ht="15.75" customHeight="1" x14ac:dyDescent="0.25">
      <c r="A506" s="207"/>
      <c r="B506" s="221"/>
      <c r="C506" s="207"/>
      <c r="D506" s="207"/>
      <c r="E506" s="207"/>
      <c r="F506" s="207"/>
      <c r="G506" s="207"/>
    </row>
    <row r="507" spans="1:7" ht="15.75" customHeight="1" x14ac:dyDescent="0.25">
      <c r="A507" s="207"/>
      <c r="B507" s="221"/>
      <c r="C507" s="207"/>
      <c r="D507" s="207"/>
      <c r="E507" s="207"/>
      <c r="F507" s="207"/>
      <c r="G507" s="207"/>
    </row>
    <row r="508" spans="1:7" ht="15.75" customHeight="1" x14ac:dyDescent="0.25">
      <c r="A508" s="207"/>
      <c r="B508" s="221"/>
      <c r="C508" s="207"/>
      <c r="D508" s="207"/>
      <c r="E508" s="207"/>
      <c r="F508" s="207"/>
      <c r="G508" s="207"/>
    </row>
    <row r="509" spans="1:7" ht="15.75" customHeight="1" x14ac:dyDescent="0.25">
      <c r="A509" s="207"/>
      <c r="B509" s="221"/>
      <c r="C509" s="207"/>
      <c r="D509" s="207"/>
      <c r="E509" s="207"/>
      <c r="F509" s="207"/>
      <c r="G509" s="207"/>
    </row>
    <row r="510" spans="1:7" ht="15.75" customHeight="1" x14ac:dyDescent="0.25">
      <c r="A510" s="207"/>
      <c r="B510" s="221"/>
      <c r="C510" s="207"/>
      <c r="D510" s="207"/>
      <c r="E510" s="207"/>
      <c r="F510" s="207"/>
      <c r="G510" s="207"/>
    </row>
    <row r="511" spans="1:7" ht="15.75" customHeight="1" x14ac:dyDescent="0.25">
      <c r="A511" s="396" t="s">
        <v>1757</v>
      </c>
      <c r="B511" s="397"/>
      <c r="C511" s="397"/>
      <c r="D511" s="397"/>
      <c r="E511" s="397"/>
      <c r="F511" s="397"/>
      <c r="G511" s="397"/>
    </row>
    <row r="512" spans="1:7" ht="15.75" customHeight="1" x14ac:dyDescent="0.25">
      <c r="A512" s="204"/>
      <c r="B512" s="204"/>
      <c r="C512" s="204"/>
      <c r="D512" s="204"/>
      <c r="E512" s="204"/>
      <c r="F512" s="204"/>
      <c r="G512" s="204"/>
    </row>
    <row r="513" spans="1:7" ht="15.75" customHeight="1" x14ac:dyDescent="0.25">
      <c r="A513" s="204"/>
      <c r="B513" s="212" t="s">
        <v>1478</v>
      </c>
      <c r="C513" s="212"/>
      <c r="D513" s="213">
        <v>0</v>
      </c>
      <c r="E513" s="213"/>
      <c r="F513" s="214" t="s">
        <v>1479</v>
      </c>
      <c r="G513" s="202"/>
    </row>
    <row r="514" spans="1:7" ht="15.75" customHeight="1" x14ac:dyDescent="0.25">
      <c r="A514" s="202"/>
      <c r="B514" s="212" t="s">
        <v>1480</v>
      </c>
      <c r="C514" s="212"/>
      <c r="D514" s="213">
        <v>0</v>
      </c>
      <c r="E514" s="213"/>
      <c r="F514" s="214" t="s">
        <v>1481</v>
      </c>
      <c r="G514" s="202"/>
    </row>
    <row r="515" spans="1:7" ht="15.75" customHeight="1" x14ac:dyDescent="0.25">
      <c r="A515" s="202"/>
      <c r="B515" s="212" t="s">
        <v>1482</v>
      </c>
      <c r="C515" s="212"/>
      <c r="D515" s="215">
        <v>0</v>
      </c>
      <c r="E515" s="215"/>
      <c r="F515" s="214" t="s">
        <v>1483</v>
      </c>
      <c r="G515" s="202"/>
    </row>
    <row r="516" spans="1:7" ht="15.75" customHeight="1" x14ac:dyDescent="0.25">
      <c r="A516" s="202"/>
      <c r="B516" s="202"/>
      <c r="C516" s="202"/>
      <c r="D516" s="206"/>
      <c r="E516" s="206"/>
      <c r="F516" s="202"/>
      <c r="G516" s="202"/>
    </row>
    <row r="517" spans="1:7" ht="15.75" customHeight="1" x14ac:dyDescent="0.25">
      <c r="A517" s="203"/>
      <c r="B517" s="204"/>
      <c r="C517" s="203"/>
      <c r="D517" s="203"/>
      <c r="E517" s="203"/>
      <c r="F517" s="203"/>
      <c r="G517" s="204"/>
    </row>
    <row r="518" spans="1:7" ht="15.75" customHeight="1" x14ac:dyDescent="0.25">
      <c r="A518" s="17"/>
      <c r="B518" s="216"/>
      <c r="C518" s="217"/>
      <c r="D518" s="398"/>
      <c r="E518" s="399"/>
      <c r="F518" s="399"/>
      <c r="G518" s="217"/>
    </row>
    <row r="519" spans="1:7" ht="15.75" customHeight="1" x14ac:dyDescent="0.25">
      <c r="A519" s="10"/>
      <c r="B519" s="202" t="s">
        <v>1484</v>
      </c>
      <c r="C519" s="218"/>
      <c r="D519" s="218"/>
      <c r="E519" s="218"/>
      <c r="F519" s="218"/>
      <c r="G519" s="218"/>
    </row>
    <row r="520" spans="1:7" ht="15.75" customHeight="1" x14ac:dyDescent="0.25">
      <c r="A520" s="33"/>
      <c r="B520" s="202"/>
      <c r="C520" s="218"/>
      <c r="D520" s="218"/>
      <c r="E520" s="218"/>
      <c r="F520" s="218"/>
      <c r="G520" s="218"/>
    </row>
    <row r="521" spans="1:7" ht="15.75" customHeight="1" x14ac:dyDescent="0.25">
      <c r="A521" s="33"/>
      <c r="B521" s="204" t="s">
        <v>726</v>
      </c>
      <c r="C521" s="203"/>
      <c r="D521" s="203" t="s">
        <v>1485</v>
      </c>
      <c r="E521" s="203" t="s">
        <v>712</v>
      </c>
      <c r="F521" s="203" t="s">
        <v>1486</v>
      </c>
      <c r="G521" s="218"/>
    </row>
    <row r="522" spans="1:7" ht="15.75" customHeight="1" x14ac:dyDescent="0.25">
      <c r="A522" s="33"/>
      <c r="B522" s="34" t="s">
        <v>1487</v>
      </c>
      <c r="C522" s="35"/>
      <c r="D522" s="35"/>
      <c r="E522" s="35"/>
      <c r="F522" s="36"/>
      <c r="G522" s="218"/>
    </row>
    <row r="523" spans="1:7" ht="15.75" customHeight="1" x14ac:dyDescent="0.25">
      <c r="A523" s="10"/>
      <c r="B523" s="34" t="s">
        <v>1488</v>
      </c>
      <c r="C523" s="35"/>
      <c r="D523" s="35"/>
      <c r="E523" s="35"/>
      <c r="F523" s="36"/>
      <c r="G523" s="218"/>
    </row>
    <row r="524" spans="1:7" ht="15.75" customHeight="1" x14ac:dyDescent="0.25">
      <c r="A524" s="10"/>
      <c r="B524" s="37" t="s">
        <v>1758</v>
      </c>
      <c r="C524" s="37">
        <v>1</v>
      </c>
      <c r="D524" s="35"/>
      <c r="E524" s="35"/>
      <c r="F524" s="36"/>
      <c r="G524" s="218"/>
    </row>
    <row r="525" spans="1:7" ht="15.75" customHeight="1" x14ac:dyDescent="0.25">
      <c r="A525" s="10"/>
      <c r="B525" s="37" t="s">
        <v>1759</v>
      </c>
      <c r="C525" s="37">
        <v>1</v>
      </c>
      <c r="D525" s="35"/>
      <c r="E525" s="35"/>
      <c r="F525" s="36"/>
      <c r="G525" s="218"/>
    </row>
    <row r="526" spans="1:7" ht="15.75" customHeight="1" x14ac:dyDescent="0.25">
      <c r="A526" s="10"/>
      <c r="B526" s="37" t="s">
        <v>1760</v>
      </c>
      <c r="C526" s="37">
        <v>1</v>
      </c>
      <c r="D526" s="35"/>
      <c r="E526" s="35"/>
      <c r="F526" s="36"/>
      <c r="G526" s="218"/>
    </row>
    <row r="527" spans="1:7" ht="15.75" customHeight="1" x14ac:dyDescent="0.25">
      <c r="A527" s="10"/>
      <c r="B527" s="37" t="s">
        <v>1761</v>
      </c>
      <c r="C527" s="37">
        <v>1</v>
      </c>
      <c r="D527" s="35"/>
      <c r="E527" s="35"/>
      <c r="F527" s="36"/>
      <c r="G527" s="218"/>
    </row>
    <row r="528" spans="1:7" ht="15.75" customHeight="1" x14ac:dyDescent="0.25">
      <c r="A528" s="10"/>
      <c r="B528" s="37" t="s">
        <v>1762</v>
      </c>
      <c r="C528" s="37">
        <v>1</v>
      </c>
      <c r="D528" s="35"/>
      <c r="E528" s="35"/>
      <c r="F528" s="36"/>
      <c r="G528" s="218"/>
    </row>
    <row r="529" spans="1:7" ht="15.75" customHeight="1" x14ac:dyDescent="0.25">
      <c r="A529" s="10"/>
      <c r="B529" s="37" t="s">
        <v>1763</v>
      </c>
      <c r="C529" s="37">
        <v>1</v>
      </c>
      <c r="D529" s="35"/>
      <c r="E529" s="35"/>
      <c r="F529" s="36"/>
      <c r="G529" s="218"/>
    </row>
    <row r="530" spans="1:7" ht="15.75" customHeight="1" x14ac:dyDescent="0.25">
      <c r="A530" s="10"/>
      <c r="B530" s="37" t="s">
        <v>1764</v>
      </c>
      <c r="C530" s="37">
        <v>1</v>
      </c>
      <c r="D530" s="35"/>
      <c r="E530" s="35"/>
      <c r="F530" s="36"/>
      <c r="G530" s="218"/>
    </row>
    <row r="531" spans="1:7" ht="15.75" customHeight="1" x14ac:dyDescent="0.25">
      <c r="A531" s="10"/>
      <c r="B531" s="37" t="s">
        <v>1765</v>
      </c>
      <c r="C531" s="37">
        <v>1</v>
      </c>
      <c r="D531" s="35"/>
      <c r="E531" s="35"/>
      <c r="F531" s="36"/>
      <c r="G531" s="218"/>
    </row>
    <row r="532" spans="1:7" ht="15.75" customHeight="1" x14ac:dyDescent="0.25">
      <c r="A532" s="10"/>
      <c r="B532" s="37" t="s">
        <v>1766</v>
      </c>
      <c r="C532" s="37">
        <v>1</v>
      </c>
      <c r="D532" s="35"/>
      <c r="E532" s="35"/>
      <c r="F532" s="36"/>
      <c r="G532" s="218"/>
    </row>
    <row r="533" spans="1:7" ht="15.75" customHeight="1" x14ac:dyDescent="0.25">
      <c r="A533" s="10"/>
      <c r="B533" s="37" t="s">
        <v>1767</v>
      </c>
      <c r="C533" s="37">
        <v>1</v>
      </c>
      <c r="D533" s="35"/>
      <c r="E533" s="35"/>
      <c r="F533" s="36"/>
      <c r="G533" s="218"/>
    </row>
    <row r="534" spans="1:7" ht="15.75" customHeight="1" x14ac:dyDescent="0.25">
      <c r="A534" s="10"/>
      <c r="B534" s="37" t="s">
        <v>1768</v>
      </c>
      <c r="C534" s="37">
        <v>1</v>
      </c>
      <c r="D534" s="35"/>
      <c r="E534" s="35"/>
      <c r="F534" s="36"/>
      <c r="G534" s="218"/>
    </row>
    <row r="535" spans="1:7" ht="15.75" customHeight="1" x14ac:dyDescent="0.25">
      <c r="A535" s="10"/>
      <c r="B535" s="37" t="s">
        <v>1769</v>
      </c>
      <c r="C535" s="37">
        <v>1</v>
      </c>
      <c r="D535" s="35"/>
      <c r="E535" s="35"/>
      <c r="F535" s="36"/>
      <c r="G535" s="218"/>
    </row>
    <row r="536" spans="1:7" ht="15.75" customHeight="1" x14ac:dyDescent="0.25">
      <c r="A536" s="10"/>
      <c r="B536" s="202"/>
      <c r="C536" s="218"/>
      <c r="D536" s="218"/>
      <c r="E536" s="218"/>
      <c r="F536" s="218"/>
      <c r="G536" s="218"/>
    </row>
    <row r="537" spans="1:7" ht="15.75" customHeight="1" x14ac:dyDescent="0.25">
      <c r="A537" s="10"/>
      <c r="B537" s="202" t="s">
        <v>1480</v>
      </c>
      <c r="C537" s="218"/>
      <c r="D537" s="218"/>
      <c r="E537" s="218"/>
      <c r="F537" s="218"/>
      <c r="G537" s="218"/>
    </row>
    <row r="538" spans="1:7" ht="15.75" customHeight="1" x14ac:dyDescent="0.25">
      <c r="A538" s="10"/>
      <c r="B538" s="202"/>
      <c r="C538" s="218"/>
      <c r="D538" s="218"/>
      <c r="E538" s="218"/>
      <c r="F538" s="218"/>
      <c r="G538" s="218"/>
    </row>
    <row r="539" spans="1:7" ht="15.75" customHeight="1" x14ac:dyDescent="0.25">
      <c r="A539" s="10"/>
      <c r="B539" s="204" t="s">
        <v>726</v>
      </c>
      <c r="C539" s="203"/>
      <c r="D539" s="203" t="s">
        <v>1485</v>
      </c>
      <c r="E539" s="203" t="s">
        <v>712</v>
      </c>
      <c r="F539" s="203" t="s">
        <v>1486</v>
      </c>
      <c r="G539" s="218"/>
    </row>
    <row r="540" spans="1:7" ht="15.75" customHeight="1" x14ac:dyDescent="0.25">
      <c r="A540" s="10"/>
      <c r="B540" s="38" t="s">
        <v>1770</v>
      </c>
      <c r="C540" s="37">
        <v>1</v>
      </c>
      <c r="D540" s="35"/>
      <c r="E540" s="35"/>
      <c r="F540" s="36"/>
      <c r="G540" s="218"/>
    </row>
    <row r="541" spans="1:7" ht="15.75" customHeight="1" x14ac:dyDescent="0.25">
      <c r="A541" s="10"/>
      <c r="B541" s="34" t="s">
        <v>1771</v>
      </c>
      <c r="C541" s="37">
        <v>1</v>
      </c>
      <c r="D541" s="35"/>
      <c r="E541" s="35"/>
      <c r="F541" s="36"/>
      <c r="G541" s="218"/>
    </row>
    <row r="542" spans="1:7" ht="15.75" customHeight="1" x14ac:dyDescent="0.25">
      <c r="A542" s="10"/>
      <c r="B542" s="34" t="s">
        <v>1772</v>
      </c>
      <c r="C542" s="37">
        <v>1</v>
      </c>
      <c r="D542" s="35"/>
      <c r="E542" s="35"/>
      <c r="F542" s="36"/>
      <c r="G542" s="218"/>
    </row>
    <row r="543" spans="1:7" ht="15.75" customHeight="1" x14ac:dyDescent="0.25">
      <c r="A543" s="10"/>
      <c r="B543" s="34" t="s">
        <v>1773</v>
      </c>
      <c r="C543" s="37">
        <v>1</v>
      </c>
      <c r="D543" s="35"/>
      <c r="E543" s="35"/>
      <c r="F543" s="36"/>
      <c r="G543" s="218"/>
    </row>
    <row r="544" spans="1:7" ht="15.75" customHeight="1" x14ac:dyDescent="0.25">
      <c r="A544" s="10"/>
      <c r="B544" s="34" t="s">
        <v>1774</v>
      </c>
      <c r="C544" s="37">
        <v>1</v>
      </c>
      <c r="D544" s="35"/>
      <c r="E544" s="35"/>
      <c r="F544" s="36"/>
      <c r="G544" s="218"/>
    </row>
    <row r="545" spans="1:7" ht="15.75" customHeight="1" x14ac:dyDescent="0.25">
      <c r="A545" s="10"/>
      <c r="B545" s="34" t="s">
        <v>1775</v>
      </c>
      <c r="C545" s="37"/>
      <c r="D545" s="35"/>
      <c r="E545" s="35"/>
      <c r="F545" s="36"/>
      <c r="G545" s="218"/>
    </row>
    <row r="546" spans="1:7" ht="15.75" customHeight="1" x14ac:dyDescent="0.25">
      <c r="A546" s="10"/>
      <c r="B546" s="34" t="s">
        <v>1776</v>
      </c>
      <c r="C546" s="37"/>
      <c r="D546" s="35"/>
      <c r="E546" s="35"/>
      <c r="F546" s="36"/>
      <c r="G546" s="218"/>
    </row>
    <row r="547" spans="1:7" ht="15.75" customHeight="1" x14ac:dyDescent="0.25">
      <c r="A547" s="10"/>
      <c r="B547" s="38" t="s">
        <v>1777</v>
      </c>
      <c r="C547" s="37">
        <v>1</v>
      </c>
      <c r="D547" s="35"/>
      <c r="E547" s="35"/>
      <c r="F547" s="36"/>
      <c r="G547" s="218"/>
    </row>
    <row r="548" spans="1:7" ht="15.75" customHeight="1" x14ac:dyDescent="0.25">
      <c r="A548" s="10"/>
      <c r="B548" s="34" t="s">
        <v>1778</v>
      </c>
      <c r="C548" s="37">
        <v>1</v>
      </c>
      <c r="D548" s="35"/>
      <c r="E548" s="35"/>
      <c r="F548" s="36"/>
      <c r="G548" s="218"/>
    </row>
    <row r="549" spans="1:7" ht="15.75" customHeight="1" x14ac:dyDescent="0.25">
      <c r="A549" s="19"/>
      <c r="B549" s="219"/>
      <c r="C549" s="220"/>
      <c r="D549" s="220"/>
      <c r="E549" s="220"/>
      <c r="F549" s="220"/>
      <c r="G549" s="220"/>
    </row>
    <row r="550" spans="1:7" ht="15.75" customHeight="1" x14ac:dyDescent="0.25">
      <c r="A550" s="207"/>
      <c r="B550" s="221"/>
      <c r="C550" s="207"/>
      <c r="D550" s="207"/>
      <c r="E550" s="207"/>
      <c r="F550" s="207"/>
      <c r="G550" s="207"/>
    </row>
    <row r="551" spans="1:7" ht="15.75" customHeight="1" x14ac:dyDescent="0.25">
      <c r="A551" s="207"/>
      <c r="B551" s="221"/>
      <c r="C551" s="207"/>
      <c r="D551" s="207"/>
      <c r="E551" s="207"/>
      <c r="F551" s="207"/>
      <c r="G551" s="207"/>
    </row>
    <row r="552" spans="1:7" ht="15.75" customHeight="1" x14ac:dyDescent="0.25">
      <c r="A552" s="207"/>
      <c r="B552" s="221"/>
      <c r="C552" s="207"/>
      <c r="D552" s="207"/>
      <c r="E552" s="207"/>
      <c r="F552" s="207"/>
      <c r="G552" s="207"/>
    </row>
    <row r="553" spans="1:7" ht="15.75" customHeight="1" x14ac:dyDescent="0.25">
      <c r="A553" s="207"/>
      <c r="B553" s="221"/>
      <c r="C553" s="207"/>
      <c r="D553" s="207"/>
      <c r="E553" s="207"/>
      <c r="F553" s="207"/>
      <c r="G553" s="207"/>
    </row>
    <row r="554" spans="1:7" ht="15.75" customHeight="1" x14ac:dyDescent="0.25">
      <c r="A554" s="207"/>
      <c r="B554" s="221"/>
      <c r="C554" s="207"/>
      <c r="D554" s="207"/>
      <c r="E554" s="207"/>
      <c r="F554" s="207"/>
      <c r="G554" s="207"/>
    </row>
    <row r="555" spans="1:7" ht="15.75" customHeight="1" x14ac:dyDescent="0.25">
      <c r="A555" s="396" t="s">
        <v>1779</v>
      </c>
      <c r="B555" s="397"/>
      <c r="C555" s="397"/>
      <c r="D555" s="397"/>
      <c r="E555" s="397"/>
      <c r="F555" s="397"/>
      <c r="G555" s="397"/>
    </row>
    <row r="556" spans="1:7" ht="15.75" customHeight="1" x14ac:dyDescent="0.25">
      <c r="A556" s="204"/>
      <c r="B556" s="204"/>
      <c r="C556" s="204"/>
      <c r="D556" s="204"/>
      <c r="E556" s="204"/>
      <c r="F556" s="204"/>
      <c r="G556" s="204"/>
    </row>
    <row r="557" spans="1:7" ht="15.75" customHeight="1" x14ac:dyDescent="0.25">
      <c r="A557" s="204"/>
      <c r="B557" s="212" t="s">
        <v>1478</v>
      </c>
      <c r="C557" s="212"/>
      <c r="D557" s="213">
        <v>0</v>
      </c>
      <c r="E557" s="213"/>
      <c r="F557" s="214" t="s">
        <v>1479</v>
      </c>
      <c r="G557" s="202"/>
    </row>
    <row r="558" spans="1:7" ht="15.75" customHeight="1" x14ac:dyDescent="0.25">
      <c r="A558" s="202"/>
      <c r="B558" s="212" t="s">
        <v>1480</v>
      </c>
      <c r="C558" s="212"/>
      <c r="D558" s="213">
        <v>0</v>
      </c>
      <c r="E558" s="213"/>
      <c r="F558" s="214" t="s">
        <v>1481</v>
      </c>
      <c r="G558" s="202"/>
    </row>
    <row r="559" spans="1:7" ht="15.75" customHeight="1" x14ac:dyDescent="0.25">
      <c r="A559" s="202"/>
      <c r="B559" s="212" t="s">
        <v>1482</v>
      </c>
      <c r="C559" s="212"/>
      <c r="D559" s="215">
        <v>0</v>
      </c>
      <c r="E559" s="215"/>
      <c r="F559" s="214" t="s">
        <v>1483</v>
      </c>
      <c r="G559" s="202"/>
    </row>
    <row r="560" spans="1:7" ht="15.75" customHeight="1" x14ac:dyDescent="0.25">
      <c r="A560" s="202"/>
      <c r="B560" s="202"/>
      <c r="C560" s="202"/>
      <c r="D560" s="206"/>
      <c r="E560" s="206"/>
      <c r="F560" s="202"/>
      <c r="G560" s="202"/>
    </row>
    <row r="561" spans="1:7" ht="15.75" customHeight="1" x14ac:dyDescent="0.25">
      <c r="A561" s="203"/>
      <c r="B561" s="204"/>
      <c r="C561" s="203"/>
      <c r="D561" s="203"/>
      <c r="E561" s="203"/>
      <c r="F561" s="203"/>
      <c r="G561" s="204"/>
    </row>
    <row r="562" spans="1:7" ht="15.75" customHeight="1" x14ac:dyDescent="0.25">
      <c r="A562" s="17"/>
      <c r="B562" s="216"/>
      <c r="C562" s="217"/>
      <c r="D562" s="398"/>
      <c r="E562" s="399"/>
      <c r="F562" s="399"/>
      <c r="G562" s="217"/>
    </row>
    <row r="563" spans="1:7" ht="15.75" customHeight="1" x14ac:dyDescent="0.25">
      <c r="A563" s="10"/>
      <c r="B563" s="202" t="s">
        <v>1484</v>
      </c>
      <c r="C563" s="218"/>
      <c r="D563" s="218"/>
      <c r="E563" s="218"/>
      <c r="F563" s="218"/>
      <c r="G563" s="218"/>
    </row>
    <row r="564" spans="1:7" ht="15.75" customHeight="1" x14ac:dyDescent="0.25">
      <c r="A564" s="33"/>
      <c r="B564" s="202"/>
      <c r="C564" s="218"/>
      <c r="D564" s="218"/>
      <c r="E564" s="218"/>
      <c r="F564" s="218"/>
      <c r="G564" s="218"/>
    </row>
    <row r="565" spans="1:7" ht="15.75" customHeight="1" x14ac:dyDescent="0.25">
      <c r="A565" s="33"/>
      <c r="B565" s="204" t="s">
        <v>726</v>
      </c>
      <c r="C565" s="203"/>
      <c r="D565" s="203" t="s">
        <v>1485</v>
      </c>
      <c r="E565" s="203" t="s">
        <v>712</v>
      </c>
      <c r="F565" s="203" t="s">
        <v>1486</v>
      </c>
      <c r="G565" s="218"/>
    </row>
    <row r="566" spans="1:7" ht="15.75" customHeight="1" x14ac:dyDescent="0.25">
      <c r="A566" s="33"/>
      <c r="B566" s="34" t="s">
        <v>1487</v>
      </c>
      <c r="C566" s="35"/>
      <c r="D566" s="35"/>
      <c r="E566" s="35"/>
      <c r="F566" s="36"/>
      <c r="G566" s="218"/>
    </row>
    <row r="567" spans="1:7" ht="15.75" customHeight="1" x14ac:dyDescent="0.25">
      <c r="A567" s="10"/>
      <c r="B567" s="34" t="s">
        <v>1488</v>
      </c>
      <c r="C567" s="35"/>
      <c r="D567" s="35"/>
      <c r="E567" s="35"/>
      <c r="F567" s="36"/>
      <c r="G567" s="218"/>
    </row>
    <row r="568" spans="1:7" ht="15.75" customHeight="1" x14ac:dyDescent="0.25">
      <c r="A568" s="10"/>
      <c r="B568" s="37" t="s">
        <v>1780</v>
      </c>
      <c r="C568" s="37">
        <v>1</v>
      </c>
      <c r="D568" s="35"/>
      <c r="E568" s="35"/>
      <c r="F568" s="36"/>
      <c r="G568" s="218"/>
    </row>
    <row r="569" spans="1:7" ht="15.75" customHeight="1" x14ac:dyDescent="0.25">
      <c r="A569" s="10"/>
      <c r="B569" s="37" t="s">
        <v>1781</v>
      </c>
      <c r="C569" s="37">
        <v>1</v>
      </c>
      <c r="D569" s="35"/>
      <c r="E569" s="35"/>
      <c r="F569" s="36"/>
      <c r="G569" s="218"/>
    </row>
    <row r="570" spans="1:7" ht="15.75" customHeight="1" x14ac:dyDescent="0.25">
      <c r="A570" s="10"/>
      <c r="B570" s="37" t="s">
        <v>1782</v>
      </c>
      <c r="C570" s="37">
        <v>1</v>
      </c>
      <c r="D570" s="35"/>
      <c r="E570" s="35"/>
      <c r="F570" s="36"/>
      <c r="G570" s="218"/>
    </row>
    <row r="571" spans="1:7" ht="15.75" customHeight="1" x14ac:dyDescent="0.25">
      <c r="A571" s="10"/>
      <c r="B571" s="37" t="s">
        <v>1621</v>
      </c>
      <c r="C571" s="37">
        <v>1</v>
      </c>
      <c r="D571" s="35"/>
      <c r="E571" s="35"/>
      <c r="F571" s="36"/>
      <c r="G571" s="218"/>
    </row>
    <row r="572" spans="1:7" ht="15.75" customHeight="1" x14ac:dyDescent="0.25">
      <c r="A572" s="10"/>
      <c r="B572" s="37" t="s">
        <v>1622</v>
      </c>
      <c r="C572" s="37">
        <v>1</v>
      </c>
      <c r="D572" s="35"/>
      <c r="E572" s="35"/>
      <c r="F572" s="36"/>
      <c r="G572" s="218"/>
    </row>
    <row r="573" spans="1:7" ht="15.75" customHeight="1" x14ac:dyDescent="0.25">
      <c r="A573" s="10"/>
      <c r="B573" s="37" t="s">
        <v>1783</v>
      </c>
      <c r="C573" s="37">
        <v>1</v>
      </c>
      <c r="D573" s="35"/>
      <c r="E573" s="35"/>
      <c r="F573" s="36"/>
      <c r="G573" s="218"/>
    </row>
    <row r="574" spans="1:7" ht="15.75" customHeight="1" x14ac:dyDescent="0.25">
      <c r="A574" s="10"/>
      <c r="B574" s="37" t="s">
        <v>1784</v>
      </c>
      <c r="C574" s="37">
        <v>1</v>
      </c>
      <c r="D574" s="35"/>
      <c r="E574" s="35"/>
      <c r="F574" s="36"/>
      <c r="G574" s="218"/>
    </row>
    <row r="575" spans="1:7" ht="15.75" customHeight="1" x14ac:dyDescent="0.25">
      <c r="A575" s="10"/>
      <c r="B575" s="40" t="s">
        <v>1785</v>
      </c>
      <c r="C575" s="37">
        <v>1</v>
      </c>
      <c r="D575" s="35"/>
      <c r="E575" s="35"/>
      <c r="F575" s="36"/>
      <c r="G575" s="218"/>
    </row>
    <row r="576" spans="1:7" ht="15.75" customHeight="1" x14ac:dyDescent="0.25">
      <c r="A576" s="10"/>
      <c r="B576" s="40" t="s">
        <v>1786</v>
      </c>
      <c r="C576" s="37">
        <v>1</v>
      </c>
      <c r="D576" s="35"/>
      <c r="E576" s="35"/>
      <c r="F576" s="36"/>
      <c r="G576" s="218"/>
    </row>
    <row r="577" spans="1:7" ht="15.75" customHeight="1" x14ac:dyDescent="0.25">
      <c r="A577" s="10"/>
      <c r="B577" s="40" t="s">
        <v>1787</v>
      </c>
      <c r="C577" s="37">
        <v>1</v>
      </c>
      <c r="D577" s="35"/>
      <c r="E577" s="35"/>
      <c r="F577" s="36"/>
      <c r="G577" s="218"/>
    </row>
    <row r="578" spans="1:7" ht="15.75" customHeight="1" x14ac:dyDescent="0.25">
      <c r="A578" s="10"/>
      <c r="B578" s="40" t="s">
        <v>1788</v>
      </c>
      <c r="C578" s="37"/>
      <c r="D578" s="35"/>
      <c r="E578" s="35"/>
      <c r="F578" s="36"/>
      <c r="G578" s="218"/>
    </row>
    <row r="579" spans="1:7" ht="15.75" customHeight="1" x14ac:dyDescent="0.25">
      <c r="A579" s="10"/>
      <c r="B579" s="40" t="s">
        <v>1789</v>
      </c>
      <c r="C579" s="37">
        <v>1</v>
      </c>
      <c r="D579" s="35"/>
      <c r="E579" s="35"/>
      <c r="F579" s="36"/>
      <c r="G579" s="218"/>
    </row>
    <row r="580" spans="1:7" ht="15.75" customHeight="1" x14ac:dyDescent="0.25">
      <c r="A580" s="10"/>
      <c r="B580" s="40" t="s">
        <v>1790</v>
      </c>
      <c r="C580" s="37">
        <v>1</v>
      </c>
      <c r="D580" s="35"/>
      <c r="E580" s="35"/>
      <c r="F580" s="36"/>
      <c r="G580" s="218"/>
    </row>
    <row r="581" spans="1:7" ht="15.75" customHeight="1" x14ac:dyDescent="0.25">
      <c r="A581" s="10"/>
      <c r="B581" s="40" t="s">
        <v>1791</v>
      </c>
      <c r="C581" s="37">
        <v>1</v>
      </c>
      <c r="D581" s="35"/>
      <c r="E581" s="35"/>
      <c r="F581" s="36"/>
      <c r="G581" s="218"/>
    </row>
    <row r="582" spans="1:7" ht="15.75" customHeight="1" x14ac:dyDescent="0.25">
      <c r="A582" s="10"/>
      <c r="B582" s="40" t="s">
        <v>1792</v>
      </c>
      <c r="C582" s="37">
        <v>1</v>
      </c>
      <c r="D582" s="35"/>
      <c r="E582" s="35"/>
      <c r="F582" s="36"/>
      <c r="G582" s="218"/>
    </row>
    <row r="583" spans="1:7" ht="15.75" customHeight="1" x14ac:dyDescent="0.25">
      <c r="A583" s="10"/>
      <c r="B583" s="40" t="s">
        <v>1793</v>
      </c>
      <c r="C583" s="37">
        <v>1</v>
      </c>
      <c r="D583" s="35"/>
      <c r="E583" s="35"/>
      <c r="F583" s="36"/>
      <c r="G583" s="218"/>
    </row>
    <row r="584" spans="1:7" ht="15.75" customHeight="1" x14ac:dyDescent="0.25">
      <c r="A584" s="10"/>
      <c r="B584" s="222"/>
      <c r="C584" s="222"/>
      <c r="D584" s="203"/>
      <c r="E584" s="203"/>
      <c r="F584" s="204"/>
      <c r="G584" s="218"/>
    </row>
    <row r="585" spans="1:7" ht="15.75" customHeight="1" x14ac:dyDescent="0.25">
      <c r="A585" s="10"/>
      <c r="B585" s="202" t="s">
        <v>1480</v>
      </c>
      <c r="C585" s="218"/>
      <c r="D585" s="218"/>
      <c r="E585" s="218"/>
      <c r="F585" s="218"/>
      <c r="G585" s="218"/>
    </row>
    <row r="586" spans="1:7" ht="15.75" customHeight="1" x14ac:dyDescent="0.25">
      <c r="A586" s="10"/>
      <c r="B586" s="202"/>
      <c r="C586" s="218"/>
      <c r="D586" s="218"/>
      <c r="E586" s="218"/>
      <c r="F586" s="218"/>
      <c r="G586" s="218"/>
    </row>
    <row r="587" spans="1:7" ht="15.75" customHeight="1" x14ac:dyDescent="0.25">
      <c r="A587" s="10"/>
      <c r="B587" s="204" t="s">
        <v>726</v>
      </c>
      <c r="C587" s="203"/>
      <c r="D587" s="203" t="s">
        <v>1485</v>
      </c>
      <c r="E587" s="203" t="s">
        <v>712</v>
      </c>
      <c r="F587" s="203" t="s">
        <v>1486</v>
      </c>
      <c r="G587" s="218"/>
    </row>
    <row r="588" spans="1:7" ht="15.75" customHeight="1" x14ac:dyDescent="0.25">
      <c r="A588" s="10"/>
      <c r="B588" s="38" t="s">
        <v>1794</v>
      </c>
      <c r="C588" s="37">
        <v>1</v>
      </c>
      <c r="D588" s="35"/>
      <c r="E588" s="35"/>
      <c r="F588" s="36"/>
      <c r="G588" s="218"/>
    </row>
    <row r="589" spans="1:7" ht="15.75" customHeight="1" x14ac:dyDescent="0.25">
      <c r="A589" s="10"/>
      <c r="B589" s="34" t="s">
        <v>1795</v>
      </c>
      <c r="C589" s="37">
        <v>1</v>
      </c>
      <c r="D589" s="35"/>
      <c r="E589" s="35"/>
      <c r="F589" s="36"/>
      <c r="G589" s="218"/>
    </row>
    <row r="590" spans="1:7" ht="15.75" customHeight="1" x14ac:dyDescent="0.25">
      <c r="A590" s="10"/>
      <c r="B590" s="34" t="s">
        <v>1796</v>
      </c>
      <c r="C590" s="37">
        <v>1</v>
      </c>
      <c r="D590" s="35"/>
      <c r="E590" s="35"/>
      <c r="F590" s="36"/>
      <c r="G590" s="218"/>
    </row>
    <row r="591" spans="1:7" ht="15.75" customHeight="1" x14ac:dyDescent="0.25">
      <c r="A591" s="10"/>
      <c r="B591" s="34" t="s">
        <v>1797</v>
      </c>
      <c r="C591" s="37">
        <v>1</v>
      </c>
      <c r="D591" s="35"/>
      <c r="E591" s="35"/>
      <c r="F591" s="36"/>
      <c r="G591" s="218"/>
    </row>
    <row r="592" spans="1:7" ht="15.75" customHeight="1" x14ac:dyDescent="0.25">
      <c r="A592" s="10"/>
      <c r="B592" s="34" t="s">
        <v>1798</v>
      </c>
      <c r="C592" s="37">
        <v>1</v>
      </c>
      <c r="D592" s="35"/>
      <c r="E592" s="35"/>
      <c r="F592" s="36"/>
      <c r="G592" s="218"/>
    </row>
    <row r="593" spans="1:7" ht="15.75" customHeight="1" x14ac:dyDescent="0.25">
      <c r="A593" s="10"/>
      <c r="B593" s="34" t="s">
        <v>1799</v>
      </c>
      <c r="C593" s="37"/>
      <c r="D593" s="35"/>
      <c r="E593" s="35"/>
      <c r="F593" s="36"/>
      <c r="G593" s="218"/>
    </row>
    <row r="594" spans="1:7" ht="15.75" customHeight="1" x14ac:dyDescent="0.25">
      <c r="A594" s="10"/>
      <c r="B594" s="34" t="s">
        <v>1800</v>
      </c>
      <c r="C594" s="37"/>
      <c r="D594" s="35"/>
      <c r="E594" s="35"/>
      <c r="F594" s="36"/>
      <c r="G594" s="218"/>
    </row>
    <row r="595" spans="1:7" ht="15.75" customHeight="1" x14ac:dyDescent="0.25">
      <c r="A595" s="10"/>
      <c r="B595" s="38" t="s">
        <v>1801</v>
      </c>
      <c r="C595" s="37"/>
      <c r="D595" s="35"/>
      <c r="E595" s="35"/>
      <c r="F595" s="36"/>
      <c r="G595" s="218"/>
    </row>
    <row r="596" spans="1:7" ht="15.75" customHeight="1" x14ac:dyDescent="0.25">
      <c r="A596" s="10"/>
      <c r="B596" s="34" t="s">
        <v>1802</v>
      </c>
      <c r="C596" s="37">
        <v>1</v>
      </c>
      <c r="D596" s="35"/>
      <c r="E596" s="35"/>
      <c r="F596" s="36"/>
      <c r="G596" s="218"/>
    </row>
    <row r="597" spans="1:7" ht="15.75" customHeight="1" x14ac:dyDescent="0.25">
      <c r="A597" s="19"/>
      <c r="B597" s="34"/>
      <c r="C597" s="37"/>
      <c r="D597" s="35"/>
      <c r="E597" s="35"/>
      <c r="F597" s="36"/>
      <c r="G597" s="220"/>
    </row>
    <row r="598" spans="1:7" ht="15.75" customHeight="1" x14ac:dyDescent="0.25">
      <c r="A598" s="207"/>
      <c r="B598" s="221"/>
      <c r="C598" s="207"/>
      <c r="D598" s="207"/>
      <c r="E598" s="207"/>
      <c r="F598" s="207"/>
      <c r="G598" s="207"/>
    </row>
    <row r="599" spans="1:7" ht="15.75" customHeight="1" x14ac:dyDescent="0.25">
      <c r="A599" s="207"/>
      <c r="B599" s="221"/>
      <c r="C599" s="207"/>
      <c r="D599" s="207"/>
      <c r="E599" s="207"/>
      <c r="F599" s="207"/>
      <c r="G599" s="207"/>
    </row>
    <row r="600" spans="1:7" ht="15.75" customHeight="1" x14ac:dyDescent="0.25">
      <c r="A600" s="207"/>
      <c r="B600" s="221"/>
      <c r="C600" s="207"/>
      <c r="D600" s="207"/>
      <c r="E600" s="207"/>
      <c r="F600" s="207"/>
      <c r="G600" s="207"/>
    </row>
    <row r="601" spans="1:7" ht="15.75" customHeight="1" x14ac:dyDescent="0.25">
      <c r="A601" s="207"/>
      <c r="B601" s="221"/>
      <c r="C601" s="207"/>
      <c r="D601" s="207"/>
      <c r="E601" s="207"/>
      <c r="F601" s="207"/>
      <c r="G601" s="207"/>
    </row>
    <row r="602" spans="1:7" ht="15.75" customHeight="1" x14ac:dyDescent="0.25">
      <c r="A602" s="207"/>
      <c r="B602" s="221"/>
      <c r="C602" s="207"/>
      <c r="D602" s="207"/>
      <c r="E602" s="207"/>
      <c r="F602" s="207"/>
      <c r="G602" s="207"/>
    </row>
    <row r="603" spans="1:7" ht="15.75" customHeight="1" x14ac:dyDescent="0.25">
      <c r="A603" s="396" t="s">
        <v>1803</v>
      </c>
      <c r="B603" s="397"/>
      <c r="C603" s="397"/>
      <c r="D603" s="397"/>
      <c r="E603" s="397"/>
      <c r="F603" s="397"/>
      <c r="G603" s="397"/>
    </row>
    <row r="604" spans="1:7" ht="15.75" customHeight="1" x14ac:dyDescent="0.25">
      <c r="A604" s="204"/>
      <c r="B604" s="204"/>
      <c r="C604" s="204"/>
      <c r="D604" s="204"/>
      <c r="E604" s="204"/>
      <c r="F604" s="204"/>
      <c r="G604" s="204"/>
    </row>
    <row r="605" spans="1:7" ht="15.75" customHeight="1" x14ac:dyDescent="0.25">
      <c r="A605" s="204"/>
      <c r="B605" s="212" t="s">
        <v>1478</v>
      </c>
      <c r="C605" s="212"/>
      <c r="D605" s="213">
        <v>0</v>
      </c>
      <c r="E605" s="213"/>
      <c r="F605" s="214" t="s">
        <v>1479</v>
      </c>
      <c r="G605" s="202"/>
    </row>
    <row r="606" spans="1:7" ht="15.75" customHeight="1" x14ac:dyDescent="0.25">
      <c r="A606" s="202"/>
      <c r="B606" s="212" t="s">
        <v>1480</v>
      </c>
      <c r="C606" s="212"/>
      <c r="D606" s="213">
        <v>0</v>
      </c>
      <c r="E606" s="213"/>
      <c r="F606" s="214" t="s">
        <v>1481</v>
      </c>
      <c r="G606" s="202"/>
    </row>
    <row r="607" spans="1:7" ht="15.75" customHeight="1" x14ac:dyDescent="0.25">
      <c r="A607" s="202"/>
      <c r="B607" s="212" t="s">
        <v>1482</v>
      </c>
      <c r="C607" s="212"/>
      <c r="D607" s="215">
        <v>0</v>
      </c>
      <c r="E607" s="215"/>
      <c r="F607" s="214" t="s">
        <v>1483</v>
      </c>
      <c r="G607" s="202"/>
    </row>
    <row r="608" spans="1:7" ht="15.75" customHeight="1" x14ac:dyDescent="0.25">
      <c r="A608" s="202"/>
      <c r="B608" s="202"/>
      <c r="C608" s="202"/>
      <c r="D608" s="206"/>
      <c r="E608" s="206"/>
      <c r="F608" s="202"/>
      <c r="G608" s="202"/>
    </row>
    <row r="609" spans="1:7" ht="15.75" customHeight="1" x14ac:dyDescent="0.25">
      <c r="A609" s="203"/>
      <c r="B609" s="204"/>
      <c r="C609" s="203"/>
      <c r="D609" s="203"/>
      <c r="E609" s="203"/>
      <c r="F609" s="203"/>
      <c r="G609" s="204"/>
    </row>
    <row r="610" spans="1:7" ht="15.75" customHeight="1" x14ac:dyDescent="0.25">
      <c r="A610" s="17"/>
      <c r="B610" s="216"/>
      <c r="C610" s="217"/>
      <c r="D610" s="398"/>
      <c r="E610" s="399"/>
      <c r="F610" s="399"/>
      <c r="G610" s="217"/>
    </row>
    <row r="611" spans="1:7" ht="15.75" customHeight="1" x14ac:dyDescent="0.25">
      <c r="A611" s="10"/>
      <c r="B611" s="202" t="s">
        <v>1484</v>
      </c>
      <c r="C611" s="218"/>
      <c r="D611" s="218"/>
      <c r="E611" s="218"/>
      <c r="F611" s="218"/>
      <c r="G611" s="218"/>
    </row>
    <row r="612" spans="1:7" ht="15.75" customHeight="1" x14ac:dyDescent="0.25">
      <c r="A612" s="33"/>
      <c r="B612" s="202"/>
      <c r="C612" s="218"/>
      <c r="D612" s="218"/>
      <c r="E612" s="218"/>
      <c r="F612" s="218"/>
      <c r="G612" s="218"/>
    </row>
    <row r="613" spans="1:7" ht="15.75" customHeight="1" x14ac:dyDescent="0.25">
      <c r="A613" s="33"/>
      <c r="B613" s="204" t="s">
        <v>726</v>
      </c>
      <c r="C613" s="203"/>
      <c r="D613" s="203" t="s">
        <v>1485</v>
      </c>
      <c r="E613" s="203" t="s">
        <v>712</v>
      </c>
      <c r="F613" s="203" t="s">
        <v>1486</v>
      </c>
      <c r="G613" s="218"/>
    </row>
    <row r="614" spans="1:7" ht="15.75" customHeight="1" x14ac:dyDescent="0.25">
      <c r="A614" s="33"/>
      <c r="B614" s="34" t="s">
        <v>1487</v>
      </c>
      <c r="C614" s="35"/>
      <c r="D614" s="35"/>
      <c r="E614" s="35"/>
      <c r="F614" s="36"/>
      <c r="G614" s="218"/>
    </row>
    <row r="615" spans="1:7" ht="15.75" customHeight="1" x14ac:dyDescent="0.25">
      <c r="A615" s="33"/>
      <c r="B615" s="34" t="s">
        <v>1488</v>
      </c>
      <c r="C615" s="35"/>
      <c r="D615" s="35"/>
      <c r="E615" s="35"/>
      <c r="F615" s="36"/>
      <c r="G615" s="218"/>
    </row>
    <row r="616" spans="1:7" ht="15.75" customHeight="1" x14ac:dyDescent="0.25">
      <c r="A616" s="10"/>
      <c r="B616" s="37" t="s">
        <v>1804</v>
      </c>
      <c r="C616" s="37">
        <v>1</v>
      </c>
      <c r="D616" s="35"/>
      <c r="E616" s="35"/>
      <c r="F616" s="36"/>
      <c r="G616" s="218"/>
    </row>
    <row r="617" spans="1:7" ht="15.75" customHeight="1" x14ac:dyDescent="0.25">
      <c r="A617" s="10"/>
      <c r="B617" s="37" t="s">
        <v>1805</v>
      </c>
      <c r="C617" s="37">
        <v>1</v>
      </c>
      <c r="D617" s="35"/>
      <c r="E617" s="35"/>
      <c r="F617" s="36"/>
      <c r="G617" s="218"/>
    </row>
    <row r="618" spans="1:7" ht="15.75" customHeight="1" x14ac:dyDescent="0.25">
      <c r="A618" s="10"/>
      <c r="B618" s="37" t="s">
        <v>1806</v>
      </c>
      <c r="C618" s="37">
        <v>1</v>
      </c>
      <c r="D618" s="35"/>
      <c r="E618" s="35"/>
      <c r="F618" s="36"/>
      <c r="G618" s="218"/>
    </row>
    <row r="619" spans="1:7" ht="15.75" customHeight="1" x14ac:dyDescent="0.25">
      <c r="A619" s="10"/>
      <c r="B619" s="37" t="s">
        <v>1807</v>
      </c>
      <c r="C619" s="37">
        <v>1</v>
      </c>
      <c r="D619" s="35"/>
      <c r="E619" s="35"/>
      <c r="F619" s="36"/>
      <c r="G619" s="218"/>
    </row>
    <row r="620" spans="1:7" ht="15.75" customHeight="1" x14ac:dyDescent="0.25">
      <c r="A620" s="10"/>
      <c r="B620" s="37" t="s">
        <v>1808</v>
      </c>
      <c r="C620" s="37">
        <v>1</v>
      </c>
      <c r="D620" s="35"/>
      <c r="E620" s="35"/>
      <c r="F620" s="36"/>
      <c r="G620" s="218"/>
    </row>
    <row r="621" spans="1:7" ht="15.75" customHeight="1" x14ac:dyDescent="0.25">
      <c r="A621" s="10"/>
      <c r="B621" s="37" t="s">
        <v>1809</v>
      </c>
      <c r="C621" s="37">
        <v>1</v>
      </c>
      <c r="D621" s="35"/>
      <c r="E621" s="35"/>
      <c r="F621" s="36"/>
      <c r="G621" s="218"/>
    </row>
    <row r="622" spans="1:7" ht="15.75" customHeight="1" x14ac:dyDescent="0.25">
      <c r="A622" s="10"/>
      <c r="B622" s="37" t="s">
        <v>1810</v>
      </c>
      <c r="C622" s="37">
        <v>1</v>
      </c>
      <c r="D622" s="35"/>
      <c r="E622" s="35"/>
      <c r="F622" s="36"/>
      <c r="G622" s="218"/>
    </row>
    <row r="623" spans="1:7" ht="15.75" customHeight="1" x14ac:dyDescent="0.25">
      <c r="A623" s="10"/>
      <c r="B623" s="37" t="s">
        <v>1811</v>
      </c>
      <c r="C623" s="37">
        <v>1</v>
      </c>
      <c r="D623" s="35"/>
      <c r="E623" s="35"/>
      <c r="F623" s="36"/>
      <c r="G623" s="218"/>
    </row>
    <row r="624" spans="1:7" ht="15.75" customHeight="1" x14ac:dyDescent="0.25">
      <c r="A624" s="10"/>
      <c r="B624" s="37" t="s">
        <v>1812</v>
      </c>
      <c r="C624" s="37">
        <v>1</v>
      </c>
      <c r="D624" s="35"/>
      <c r="E624" s="35"/>
      <c r="F624" s="36"/>
      <c r="G624" s="218"/>
    </row>
    <row r="625" spans="1:7" ht="15.75" customHeight="1" x14ac:dyDescent="0.25">
      <c r="A625" s="10"/>
      <c r="B625" s="202"/>
      <c r="C625" s="218"/>
      <c r="D625" s="218"/>
      <c r="E625" s="218"/>
      <c r="F625" s="218"/>
      <c r="G625" s="218"/>
    </row>
    <row r="626" spans="1:7" ht="15.75" customHeight="1" x14ac:dyDescent="0.25">
      <c r="A626" s="10"/>
      <c r="B626" s="202" t="s">
        <v>1480</v>
      </c>
      <c r="C626" s="218"/>
      <c r="D626" s="218"/>
      <c r="E626" s="218"/>
      <c r="F626" s="218"/>
      <c r="G626" s="218"/>
    </row>
    <row r="627" spans="1:7" ht="15.75" customHeight="1" x14ac:dyDescent="0.25">
      <c r="A627" s="10"/>
      <c r="B627" s="202"/>
      <c r="C627" s="218"/>
      <c r="D627" s="218"/>
      <c r="E627" s="218"/>
      <c r="F627" s="218"/>
      <c r="G627" s="218"/>
    </row>
    <row r="628" spans="1:7" ht="15.75" customHeight="1" x14ac:dyDescent="0.25">
      <c r="A628" s="10"/>
      <c r="B628" s="204" t="s">
        <v>726</v>
      </c>
      <c r="C628" s="203"/>
      <c r="D628" s="203" t="s">
        <v>1485</v>
      </c>
      <c r="E628" s="203" t="s">
        <v>712</v>
      </c>
      <c r="F628" s="203" t="s">
        <v>1486</v>
      </c>
      <c r="G628" s="218"/>
    </row>
    <row r="629" spans="1:7" ht="15.75" customHeight="1" x14ac:dyDescent="0.25">
      <c r="A629" s="10"/>
      <c r="B629" s="38" t="s">
        <v>1813</v>
      </c>
      <c r="C629" s="37">
        <v>1</v>
      </c>
      <c r="D629" s="35"/>
      <c r="E629" s="35"/>
      <c r="F629" s="36"/>
      <c r="G629" s="218"/>
    </row>
    <row r="630" spans="1:7" ht="15.75" customHeight="1" x14ac:dyDescent="0.25">
      <c r="A630" s="10"/>
      <c r="B630" s="34" t="s">
        <v>1814</v>
      </c>
      <c r="C630" s="37">
        <v>1</v>
      </c>
      <c r="D630" s="35"/>
      <c r="E630" s="35"/>
      <c r="F630" s="36"/>
      <c r="G630" s="218"/>
    </row>
    <row r="631" spans="1:7" ht="15.75" customHeight="1" x14ac:dyDescent="0.25">
      <c r="A631" s="10"/>
      <c r="B631" s="34" t="s">
        <v>1815</v>
      </c>
      <c r="C631" s="37">
        <v>1</v>
      </c>
      <c r="D631" s="35"/>
      <c r="E631" s="35"/>
      <c r="F631" s="36"/>
      <c r="G631" s="218"/>
    </row>
    <row r="632" spans="1:7" ht="15.75" customHeight="1" x14ac:dyDescent="0.25">
      <c r="A632" s="10"/>
      <c r="B632" s="34" t="s">
        <v>1816</v>
      </c>
      <c r="C632" s="37">
        <v>1</v>
      </c>
      <c r="D632" s="35"/>
      <c r="E632" s="35"/>
      <c r="F632" s="36"/>
      <c r="G632" s="218"/>
    </row>
    <row r="633" spans="1:7" ht="15.75" customHeight="1" x14ac:dyDescent="0.25">
      <c r="A633" s="10"/>
      <c r="B633" s="34" t="s">
        <v>1817</v>
      </c>
      <c r="C633" s="37">
        <v>1</v>
      </c>
      <c r="D633" s="35"/>
      <c r="E633" s="35"/>
      <c r="F633" s="36"/>
      <c r="G633" s="218"/>
    </row>
    <row r="634" spans="1:7" ht="15.75" customHeight="1" x14ac:dyDescent="0.25">
      <c r="A634" s="10"/>
      <c r="B634" s="34" t="s">
        <v>1818</v>
      </c>
      <c r="C634" s="37"/>
      <c r="D634" s="35"/>
      <c r="E634" s="35"/>
      <c r="F634" s="36"/>
      <c r="G634" s="218"/>
    </row>
    <row r="635" spans="1:7" ht="15.75" customHeight="1" x14ac:dyDescent="0.25">
      <c r="A635" s="10"/>
      <c r="B635" s="34" t="s">
        <v>1819</v>
      </c>
      <c r="C635" s="37"/>
      <c r="D635" s="35"/>
      <c r="E635" s="35"/>
      <c r="F635" s="36"/>
      <c r="G635" s="218"/>
    </row>
    <row r="636" spans="1:7" ht="15.75" customHeight="1" x14ac:dyDescent="0.25">
      <c r="A636" s="10"/>
      <c r="B636" s="38" t="s">
        <v>1820</v>
      </c>
      <c r="C636" s="37">
        <v>1</v>
      </c>
      <c r="D636" s="35"/>
      <c r="E636" s="35"/>
      <c r="F636" s="36"/>
      <c r="G636" s="218"/>
    </row>
    <row r="637" spans="1:7" ht="15.75" customHeight="1" x14ac:dyDescent="0.25">
      <c r="A637" s="10"/>
      <c r="B637" s="34" t="s">
        <v>1821</v>
      </c>
      <c r="C637" s="37">
        <v>1</v>
      </c>
      <c r="D637" s="35"/>
      <c r="E637" s="35"/>
      <c r="F637" s="36"/>
      <c r="G637" s="218"/>
    </row>
    <row r="638" spans="1:7" ht="15.75" customHeight="1" x14ac:dyDescent="0.25">
      <c r="A638" s="19"/>
      <c r="B638" s="219"/>
      <c r="C638" s="220"/>
      <c r="D638" s="220"/>
      <c r="E638" s="220"/>
      <c r="F638" s="220"/>
      <c r="G638" s="220"/>
    </row>
    <row r="639" spans="1:7" ht="15.75" customHeight="1" x14ac:dyDescent="0.25">
      <c r="A639" s="207"/>
      <c r="B639" s="221"/>
      <c r="C639" s="207"/>
      <c r="D639" s="207"/>
      <c r="E639" s="207"/>
      <c r="F639" s="207"/>
      <c r="G639" s="207"/>
    </row>
    <row r="640" spans="1:7" ht="15.75" customHeight="1" x14ac:dyDescent="0.25">
      <c r="A640" s="207"/>
      <c r="B640" s="221"/>
      <c r="C640" s="207"/>
      <c r="D640" s="207"/>
      <c r="E640" s="207"/>
      <c r="F640" s="207"/>
      <c r="G640" s="207"/>
    </row>
    <row r="641" spans="1:7" ht="15.75" customHeight="1" x14ac:dyDescent="0.25">
      <c r="A641" s="207"/>
      <c r="B641" s="221"/>
      <c r="C641" s="207"/>
      <c r="D641" s="207"/>
      <c r="E641" s="207"/>
      <c r="F641" s="207"/>
      <c r="G641" s="207"/>
    </row>
    <row r="642" spans="1:7" ht="15.75" customHeight="1" x14ac:dyDescent="0.25">
      <c r="A642" s="207"/>
      <c r="B642" s="221"/>
      <c r="C642" s="207"/>
      <c r="D642" s="207"/>
      <c r="E642" s="207"/>
      <c r="F642" s="207"/>
      <c r="G642" s="207"/>
    </row>
    <row r="643" spans="1:7" ht="15.75" customHeight="1" x14ac:dyDescent="0.25">
      <c r="A643" s="207"/>
      <c r="B643" s="221"/>
      <c r="C643" s="207"/>
      <c r="D643" s="207"/>
      <c r="E643" s="207"/>
      <c r="F643" s="207"/>
      <c r="G643" s="207"/>
    </row>
    <row r="644" spans="1:7" ht="15.75" customHeight="1" x14ac:dyDescent="0.25">
      <c r="A644" s="396" t="s">
        <v>1822</v>
      </c>
      <c r="B644" s="397"/>
      <c r="C644" s="397"/>
      <c r="D644" s="397"/>
      <c r="E644" s="397"/>
      <c r="F644" s="397"/>
      <c r="G644" s="397"/>
    </row>
    <row r="645" spans="1:7" ht="15.75" customHeight="1" x14ac:dyDescent="0.25">
      <c r="A645" s="204"/>
      <c r="B645" s="204"/>
      <c r="C645" s="204"/>
      <c r="D645" s="204"/>
      <c r="E645" s="204"/>
      <c r="F645" s="204"/>
      <c r="G645" s="204"/>
    </row>
    <row r="646" spans="1:7" ht="15.75" customHeight="1" x14ac:dyDescent="0.25">
      <c r="A646" s="204"/>
      <c r="B646" s="212" t="s">
        <v>1478</v>
      </c>
      <c r="C646" s="212"/>
      <c r="D646" s="213">
        <v>0</v>
      </c>
      <c r="E646" s="213"/>
      <c r="F646" s="214" t="s">
        <v>1479</v>
      </c>
      <c r="G646" s="202"/>
    </row>
    <row r="647" spans="1:7" ht="15.75" customHeight="1" x14ac:dyDescent="0.25">
      <c r="A647" s="202"/>
      <c r="B647" s="212" t="s">
        <v>1480</v>
      </c>
      <c r="C647" s="212"/>
      <c r="D647" s="213">
        <v>0</v>
      </c>
      <c r="E647" s="213"/>
      <c r="F647" s="214" t="s">
        <v>1481</v>
      </c>
      <c r="G647" s="202"/>
    </row>
    <row r="648" spans="1:7" ht="15.75" customHeight="1" x14ac:dyDescent="0.25">
      <c r="A648" s="202"/>
      <c r="B648" s="212" t="s">
        <v>1482</v>
      </c>
      <c r="C648" s="212"/>
      <c r="D648" s="215">
        <v>0</v>
      </c>
      <c r="E648" s="215"/>
      <c r="F648" s="214" t="s">
        <v>1483</v>
      </c>
      <c r="G648" s="202"/>
    </row>
    <row r="649" spans="1:7" ht="15.75" customHeight="1" x14ac:dyDescent="0.25">
      <c r="A649" s="202"/>
      <c r="B649" s="202"/>
      <c r="C649" s="202"/>
      <c r="D649" s="206"/>
      <c r="E649" s="206"/>
      <c r="F649" s="202"/>
      <c r="G649" s="202"/>
    </row>
    <row r="650" spans="1:7" ht="15.75" customHeight="1" x14ac:dyDescent="0.25">
      <c r="A650" s="203"/>
      <c r="B650" s="204"/>
      <c r="C650" s="203"/>
      <c r="D650" s="203"/>
      <c r="E650" s="203"/>
      <c r="F650" s="203"/>
      <c r="G650" s="204"/>
    </row>
    <row r="651" spans="1:7" ht="15.75" customHeight="1" x14ac:dyDescent="0.25">
      <c r="A651" s="17"/>
      <c r="B651" s="216"/>
      <c r="C651" s="217"/>
      <c r="D651" s="398"/>
      <c r="E651" s="399"/>
      <c r="F651" s="399"/>
      <c r="G651" s="217"/>
    </row>
    <row r="652" spans="1:7" ht="15.75" customHeight="1" x14ac:dyDescent="0.25">
      <c r="A652" s="10"/>
      <c r="B652" s="202" t="s">
        <v>1484</v>
      </c>
      <c r="C652" s="218"/>
      <c r="D652" s="218"/>
      <c r="E652" s="218"/>
      <c r="F652" s="218"/>
      <c r="G652" s="218"/>
    </row>
    <row r="653" spans="1:7" ht="15.75" customHeight="1" x14ac:dyDescent="0.25">
      <c r="A653" s="33"/>
      <c r="B653" s="202"/>
      <c r="C653" s="218"/>
      <c r="D653" s="218"/>
      <c r="E653" s="218"/>
      <c r="F653" s="218"/>
      <c r="G653" s="218"/>
    </row>
    <row r="654" spans="1:7" ht="15.75" customHeight="1" x14ac:dyDescent="0.25">
      <c r="A654" s="33"/>
      <c r="B654" s="204" t="s">
        <v>726</v>
      </c>
      <c r="C654" s="203"/>
      <c r="D654" s="203" t="s">
        <v>1485</v>
      </c>
      <c r="E654" s="203" t="s">
        <v>712</v>
      </c>
      <c r="F654" s="203" t="s">
        <v>1486</v>
      </c>
      <c r="G654" s="218"/>
    </row>
    <row r="655" spans="1:7" ht="15.75" customHeight="1" x14ac:dyDescent="0.25">
      <c r="A655" s="33"/>
      <c r="B655" s="34" t="s">
        <v>1487</v>
      </c>
      <c r="C655" s="35"/>
      <c r="D655" s="35"/>
      <c r="E655" s="35"/>
      <c r="F655" s="36"/>
      <c r="G655" s="218"/>
    </row>
    <row r="656" spans="1:7" ht="15.75" customHeight="1" x14ac:dyDescent="0.25">
      <c r="A656" s="33"/>
      <c r="B656" s="34" t="s">
        <v>1488</v>
      </c>
      <c r="C656" s="35"/>
      <c r="D656" s="35"/>
      <c r="E656" s="35"/>
      <c r="F656" s="36"/>
      <c r="G656" s="218"/>
    </row>
    <row r="657" spans="1:7" ht="15.75" customHeight="1" x14ac:dyDescent="0.25">
      <c r="A657" s="10"/>
      <c r="B657" s="37" t="s">
        <v>1823</v>
      </c>
      <c r="C657" s="37">
        <v>1</v>
      </c>
      <c r="D657" s="35"/>
      <c r="E657" s="35"/>
      <c r="F657" s="36"/>
      <c r="G657" s="203"/>
    </row>
    <row r="658" spans="1:7" ht="15.75" customHeight="1" x14ac:dyDescent="0.25">
      <c r="A658" s="10"/>
      <c r="B658" s="37" t="s">
        <v>1824</v>
      </c>
      <c r="C658" s="37">
        <v>1</v>
      </c>
      <c r="D658" s="35"/>
      <c r="E658" s="35"/>
      <c r="F658" s="36"/>
      <c r="G658" s="218"/>
    </row>
    <row r="659" spans="1:7" ht="15.75" customHeight="1" x14ac:dyDescent="0.25">
      <c r="A659" s="10"/>
      <c r="B659" s="37" t="s">
        <v>1825</v>
      </c>
      <c r="C659" s="37">
        <v>1</v>
      </c>
      <c r="D659" s="35"/>
      <c r="E659" s="35"/>
      <c r="F659" s="36"/>
      <c r="G659" s="218"/>
    </row>
    <row r="660" spans="1:7" ht="15.75" customHeight="1" x14ac:dyDescent="0.25">
      <c r="A660" s="10"/>
      <c r="B660" s="37" t="s">
        <v>1826</v>
      </c>
      <c r="C660" s="37">
        <v>1</v>
      </c>
      <c r="D660" s="35"/>
      <c r="E660" s="35"/>
      <c r="F660" s="36"/>
      <c r="G660" s="218"/>
    </row>
    <row r="661" spans="1:7" ht="15.75" customHeight="1" x14ac:dyDescent="0.25">
      <c r="A661" s="10"/>
      <c r="B661" s="37" t="s">
        <v>1827</v>
      </c>
      <c r="C661" s="37">
        <v>1</v>
      </c>
      <c r="D661" s="35"/>
      <c r="E661" s="35"/>
      <c r="F661" s="36"/>
      <c r="G661" s="218"/>
    </row>
    <row r="662" spans="1:7" ht="15.75" customHeight="1" x14ac:dyDescent="0.25">
      <c r="A662" s="10"/>
      <c r="B662" s="37" t="s">
        <v>1828</v>
      </c>
      <c r="C662" s="37">
        <v>1</v>
      </c>
      <c r="D662" s="35"/>
      <c r="E662" s="35"/>
      <c r="F662" s="36"/>
      <c r="G662" s="218"/>
    </row>
    <row r="663" spans="1:7" ht="15.75" customHeight="1" x14ac:dyDescent="0.25">
      <c r="A663" s="10"/>
      <c r="B663" s="37" t="s">
        <v>1829</v>
      </c>
      <c r="C663" s="37">
        <v>1</v>
      </c>
      <c r="D663" s="35"/>
      <c r="E663" s="35"/>
      <c r="F663" s="36"/>
      <c r="G663" s="218"/>
    </row>
    <row r="664" spans="1:7" ht="15.75" customHeight="1" x14ac:dyDescent="0.25">
      <c r="A664" s="10"/>
      <c r="B664" s="37" t="s">
        <v>1830</v>
      </c>
      <c r="C664" s="37">
        <v>1</v>
      </c>
      <c r="D664" s="35"/>
      <c r="E664" s="35"/>
      <c r="F664" s="36"/>
      <c r="G664" s="218"/>
    </row>
    <row r="665" spans="1:7" ht="15.75" customHeight="1" x14ac:dyDescent="0.25">
      <c r="A665" s="10"/>
      <c r="B665" s="37" t="s">
        <v>1831</v>
      </c>
      <c r="C665" s="37">
        <v>1</v>
      </c>
      <c r="D665" s="35"/>
      <c r="E665" s="35"/>
      <c r="F665" s="36"/>
      <c r="G665" s="218"/>
    </row>
    <row r="666" spans="1:7" ht="15.75" customHeight="1" x14ac:dyDescent="0.25">
      <c r="A666" s="10"/>
      <c r="B666" s="37" t="s">
        <v>1832</v>
      </c>
      <c r="C666" s="37">
        <v>1</v>
      </c>
      <c r="D666" s="35"/>
      <c r="E666" s="35"/>
      <c r="F666" s="36"/>
      <c r="G666" s="218"/>
    </row>
    <row r="667" spans="1:7" ht="15.75" customHeight="1" x14ac:dyDescent="0.25">
      <c r="A667" s="10"/>
      <c r="B667" s="37" t="s">
        <v>1833</v>
      </c>
      <c r="C667" s="37"/>
      <c r="D667" s="35"/>
      <c r="E667" s="35"/>
      <c r="F667" s="36"/>
      <c r="G667" s="218"/>
    </row>
    <row r="668" spans="1:7" ht="15.75" customHeight="1" x14ac:dyDescent="0.25">
      <c r="A668" s="10"/>
      <c r="B668" s="37" t="s">
        <v>1834</v>
      </c>
      <c r="C668" s="37">
        <v>1</v>
      </c>
      <c r="D668" s="35"/>
      <c r="E668" s="35"/>
      <c r="F668" s="36"/>
      <c r="G668" s="218"/>
    </row>
    <row r="669" spans="1:7" ht="15.75" customHeight="1" x14ac:dyDescent="0.25">
      <c r="A669" s="10"/>
      <c r="B669" s="37" t="s">
        <v>1835</v>
      </c>
      <c r="C669" s="37">
        <v>1</v>
      </c>
      <c r="D669" s="35"/>
      <c r="E669" s="35"/>
      <c r="F669" s="36"/>
      <c r="G669" s="218"/>
    </row>
    <row r="670" spans="1:7" ht="15.75" customHeight="1" x14ac:dyDescent="0.25">
      <c r="A670" s="10"/>
      <c r="B670" s="37" t="s">
        <v>1836</v>
      </c>
      <c r="C670" s="37">
        <v>1</v>
      </c>
      <c r="D670" s="35"/>
      <c r="E670" s="35"/>
      <c r="F670" s="36"/>
      <c r="G670" s="218"/>
    </row>
    <row r="671" spans="1:7" ht="15.75" customHeight="1" x14ac:dyDescent="0.25">
      <c r="A671" s="10"/>
      <c r="B671" s="37" t="s">
        <v>1837</v>
      </c>
      <c r="C671" s="37">
        <v>1</v>
      </c>
      <c r="D671" s="35"/>
      <c r="E671" s="35"/>
      <c r="F671" s="36"/>
      <c r="G671" s="218"/>
    </row>
    <row r="672" spans="1:7" ht="15.75" customHeight="1" x14ac:dyDescent="0.25">
      <c r="A672" s="10"/>
      <c r="B672" s="37" t="s">
        <v>1838</v>
      </c>
      <c r="C672" s="37">
        <v>1</v>
      </c>
      <c r="D672" s="35"/>
      <c r="E672" s="35"/>
      <c r="F672" s="36"/>
      <c r="G672" s="218"/>
    </row>
    <row r="673" spans="1:7" ht="15.75" customHeight="1" x14ac:dyDescent="0.25">
      <c r="A673" s="10"/>
      <c r="B673" s="37" t="s">
        <v>1839</v>
      </c>
      <c r="C673" s="37">
        <v>1</v>
      </c>
      <c r="D673" s="35"/>
      <c r="E673" s="35"/>
      <c r="F673" s="36"/>
      <c r="G673" s="218"/>
    </row>
    <row r="674" spans="1:7" ht="15.75" customHeight="1" x14ac:dyDescent="0.25">
      <c r="A674" s="10"/>
      <c r="B674" s="202"/>
      <c r="C674" s="218"/>
      <c r="D674" s="218"/>
      <c r="E674" s="218"/>
      <c r="F674" s="218"/>
      <c r="G674" s="218"/>
    </row>
    <row r="675" spans="1:7" ht="15.75" customHeight="1" x14ac:dyDescent="0.25">
      <c r="A675" s="10"/>
      <c r="B675" s="202" t="s">
        <v>1480</v>
      </c>
      <c r="C675" s="218"/>
      <c r="D675" s="218"/>
      <c r="E675" s="218"/>
      <c r="F675" s="218"/>
      <c r="G675" s="218"/>
    </row>
    <row r="676" spans="1:7" ht="15.75" customHeight="1" x14ac:dyDescent="0.25">
      <c r="A676" s="10"/>
      <c r="B676" s="202"/>
      <c r="C676" s="218"/>
      <c r="D676" s="218"/>
      <c r="E676" s="218"/>
      <c r="F676" s="218"/>
      <c r="G676" s="218"/>
    </row>
    <row r="677" spans="1:7" ht="15.75" customHeight="1" x14ac:dyDescent="0.25">
      <c r="A677" s="10"/>
      <c r="B677" s="204" t="s">
        <v>726</v>
      </c>
      <c r="C677" s="203"/>
      <c r="D677" s="203"/>
      <c r="E677" s="203" t="s">
        <v>712</v>
      </c>
      <c r="F677" s="203" t="s">
        <v>1486</v>
      </c>
      <c r="G677" s="218"/>
    </row>
    <row r="678" spans="1:7" ht="15.75" customHeight="1" x14ac:dyDescent="0.25">
      <c r="A678" s="10"/>
      <c r="B678" s="38" t="s">
        <v>1840</v>
      </c>
      <c r="C678" s="37">
        <v>1</v>
      </c>
      <c r="D678" s="35"/>
      <c r="E678" s="35"/>
      <c r="F678" s="36"/>
      <c r="G678" s="218"/>
    </row>
    <row r="679" spans="1:7" ht="15.75" customHeight="1" x14ac:dyDescent="0.25">
      <c r="A679" s="10"/>
      <c r="B679" s="34" t="s">
        <v>1841</v>
      </c>
      <c r="C679" s="37">
        <v>1</v>
      </c>
      <c r="D679" s="35"/>
      <c r="E679" s="35"/>
      <c r="F679" s="36"/>
      <c r="G679" s="218"/>
    </row>
    <row r="680" spans="1:7" ht="15.75" customHeight="1" x14ac:dyDescent="0.25">
      <c r="A680" s="10"/>
      <c r="B680" s="34" t="s">
        <v>1842</v>
      </c>
      <c r="C680" s="37">
        <v>1</v>
      </c>
      <c r="D680" s="35"/>
      <c r="E680" s="35"/>
      <c r="F680" s="36"/>
      <c r="G680" s="218"/>
    </row>
    <row r="681" spans="1:7" ht="15.75" customHeight="1" x14ac:dyDescent="0.25">
      <c r="A681" s="10"/>
      <c r="B681" s="34" t="s">
        <v>1843</v>
      </c>
      <c r="C681" s="37">
        <v>1</v>
      </c>
      <c r="D681" s="35"/>
      <c r="E681" s="35"/>
      <c r="F681" s="36"/>
      <c r="G681" s="218"/>
    </row>
    <row r="682" spans="1:7" ht="15.75" customHeight="1" x14ac:dyDescent="0.25">
      <c r="A682" s="10"/>
      <c r="B682" s="34" t="s">
        <v>1844</v>
      </c>
      <c r="C682" s="37">
        <v>1</v>
      </c>
      <c r="D682" s="35"/>
      <c r="E682" s="35"/>
      <c r="F682" s="36"/>
      <c r="G682" s="218"/>
    </row>
    <row r="683" spans="1:7" ht="15.75" customHeight="1" x14ac:dyDescent="0.25">
      <c r="A683" s="10"/>
      <c r="B683" s="34" t="s">
        <v>1845</v>
      </c>
      <c r="C683" s="37"/>
      <c r="D683" s="35"/>
      <c r="E683" s="35"/>
      <c r="F683" s="36"/>
      <c r="G683" s="218"/>
    </row>
    <row r="684" spans="1:7" ht="15.75" customHeight="1" x14ac:dyDescent="0.25">
      <c r="A684" s="10"/>
      <c r="B684" s="34" t="s">
        <v>1846</v>
      </c>
      <c r="C684" s="37"/>
      <c r="D684" s="35"/>
      <c r="E684" s="35"/>
      <c r="F684" s="36"/>
      <c r="G684" s="218"/>
    </row>
    <row r="685" spans="1:7" ht="15.75" customHeight="1" x14ac:dyDescent="0.25">
      <c r="A685" s="10"/>
      <c r="B685" s="38" t="s">
        <v>1847</v>
      </c>
      <c r="C685" s="37">
        <v>1</v>
      </c>
      <c r="D685" s="35"/>
      <c r="E685" s="35"/>
      <c r="F685" s="36"/>
      <c r="G685" s="218"/>
    </row>
    <row r="686" spans="1:7" ht="15.75" customHeight="1" x14ac:dyDescent="0.25">
      <c r="A686" s="10"/>
      <c r="B686" s="34" t="s">
        <v>1802</v>
      </c>
      <c r="C686" s="37">
        <v>1</v>
      </c>
      <c r="D686" s="35"/>
      <c r="E686" s="35"/>
      <c r="F686" s="36"/>
      <c r="G686" s="218"/>
    </row>
    <row r="687" spans="1:7" ht="15.75" customHeight="1" x14ac:dyDescent="0.25">
      <c r="A687" s="19"/>
      <c r="B687" s="219"/>
      <c r="C687" s="220"/>
      <c r="D687" s="220"/>
      <c r="E687" s="220"/>
      <c r="F687" s="220"/>
      <c r="G687" s="220"/>
    </row>
    <row r="688" spans="1:7" ht="15.75" customHeight="1" x14ac:dyDescent="0.25">
      <c r="A688" s="207"/>
      <c r="B688" s="221"/>
      <c r="C688" s="207"/>
      <c r="D688" s="207"/>
      <c r="E688" s="207"/>
      <c r="F688" s="207"/>
      <c r="G688" s="207"/>
    </row>
    <row r="689" spans="1:7" ht="15.75" customHeight="1" x14ac:dyDescent="0.25">
      <c r="A689" s="207"/>
      <c r="B689" s="221"/>
      <c r="C689" s="207"/>
      <c r="D689" s="207"/>
      <c r="E689" s="207"/>
      <c r="F689" s="207"/>
      <c r="G689" s="207"/>
    </row>
    <row r="690" spans="1:7" ht="15.75" customHeight="1" x14ac:dyDescent="0.25">
      <c r="A690" s="207"/>
      <c r="B690" s="221"/>
      <c r="C690" s="207"/>
      <c r="D690" s="207"/>
      <c r="E690" s="207"/>
      <c r="F690" s="207"/>
      <c r="G690" s="207"/>
    </row>
    <row r="691" spans="1:7" ht="15.75" customHeight="1" x14ac:dyDescent="0.25">
      <c r="A691" s="207"/>
      <c r="B691" s="221"/>
      <c r="C691" s="207"/>
      <c r="D691" s="207"/>
      <c r="E691" s="207"/>
      <c r="F691" s="207"/>
      <c r="G691" s="207"/>
    </row>
    <row r="692" spans="1:7" ht="15.75" customHeight="1" x14ac:dyDescent="0.25">
      <c r="A692" s="207"/>
      <c r="B692" s="221"/>
      <c r="C692" s="207"/>
      <c r="D692" s="207"/>
      <c r="E692" s="207"/>
      <c r="F692" s="207"/>
      <c r="G692" s="207"/>
    </row>
    <row r="693" spans="1:7" ht="15.75" customHeight="1" x14ac:dyDescent="0.25">
      <c r="A693" s="396" t="s">
        <v>1848</v>
      </c>
      <c r="B693" s="397"/>
      <c r="C693" s="397"/>
      <c r="D693" s="397"/>
      <c r="E693" s="397"/>
      <c r="F693" s="397"/>
      <c r="G693" s="397"/>
    </row>
    <row r="694" spans="1:7" ht="15.75" customHeight="1" x14ac:dyDescent="0.25">
      <c r="A694" s="204"/>
      <c r="B694" s="204"/>
      <c r="C694" s="204"/>
      <c r="D694" s="204"/>
      <c r="E694" s="204"/>
      <c r="F694" s="204"/>
      <c r="G694" s="204"/>
    </row>
    <row r="695" spans="1:7" ht="15.75" customHeight="1" x14ac:dyDescent="0.25">
      <c r="A695" s="204"/>
      <c r="B695" s="212" t="s">
        <v>1478</v>
      </c>
      <c r="C695" s="212"/>
      <c r="D695" s="213">
        <v>0</v>
      </c>
      <c r="E695" s="213"/>
      <c r="F695" s="214" t="s">
        <v>1479</v>
      </c>
      <c r="G695" s="202"/>
    </row>
    <row r="696" spans="1:7" ht="15.75" customHeight="1" x14ac:dyDescent="0.25">
      <c r="A696" s="202"/>
      <c r="B696" s="212" t="s">
        <v>1480</v>
      </c>
      <c r="C696" s="212"/>
      <c r="D696" s="213">
        <v>0</v>
      </c>
      <c r="E696" s="213"/>
      <c r="F696" s="214" t="s">
        <v>1481</v>
      </c>
      <c r="G696" s="202"/>
    </row>
    <row r="697" spans="1:7" ht="15.75" customHeight="1" x14ac:dyDescent="0.25">
      <c r="A697" s="202"/>
      <c r="B697" s="212" t="s">
        <v>1482</v>
      </c>
      <c r="C697" s="212"/>
      <c r="D697" s="215">
        <v>0</v>
      </c>
      <c r="E697" s="215"/>
      <c r="F697" s="214" t="s">
        <v>1483</v>
      </c>
      <c r="G697" s="202"/>
    </row>
    <row r="698" spans="1:7" ht="15.75" customHeight="1" x14ac:dyDescent="0.25">
      <c r="A698" s="202"/>
      <c r="B698" s="202"/>
      <c r="C698" s="202"/>
      <c r="D698" s="206"/>
      <c r="E698" s="206"/>
      <c r="F698" s="202"/>
      <c r="G698" s="202"/>
    </row>
    <row r="699" spans="1:7" ht="15.75" customHeight="1" x14ac:dyDescent="0.25">
      <c r="A699" s="203"/>
      <c r="B699" s="204"/>
      <c r="C699" s="203"/>
      <c r="D699" s="203"/>
      <c r="E699" s="203"/>
      <c r="F699" s="203"/>
      <c r="G699" s="204"/>
    </row>
    <row r="700" spans="1:7" ht="15.75" customHeight="1" x14ac:dyDescent="0.25">
      <c r="A700" s="17"/>
      <c r="B700" s="216"/>
      <c r="C700" s="217"/>
      <c r="D700" s="398"/>
      <c r="E700" s="399"/>
      <c r="F700" s="399"/>
      <c r="G700" s="217"/>
    </row>
    <row r="701" spans="1:7" ht="15.75" customHeight="1" x14ac:dyDescent="0.25">
      <c r="A701" s="10"/>
      <c r="B701" s="202" t="s">
        <v>1484</v>
      </c>
      <c r="C701" s="218"/>
      <c r="D701" s="218"/>
      <c r="E701" s="218"/>
      <c r="F701" s="218"/>
      <c r="G701" s="218"/>
    </row>
    <row r="702" spans="1:7" ht="15.75" customHeight="1" x14ac:dyDescent="0.25">
      <c r="A702" s="33"/>
      <c r="B702" s="202"/>
      <c r="C702" s="218"/>
      <c r="D702" s="218"/>
      <c r="E702" s="218"/>
      <c r="F702" s="218"/>
      <c r="G702" s="218"/>
    </row>
    <row r="703" spans="1:7" ht="15.75" customHeight="1" x14ac:dyDescent="0.25">
      <c r="A703" s="33"/>
      <c r="B703" s="204" t="s">
        <v>726</v>
      </c>
      <c r="C703" s="203"/>
      <c r="D703" s="203" t="s">
        <v>1485</v>
      </c>
      <c r="E703" s="203" t="s">
        <v>712</v>
      </c>
      <c r="F703" s="203" t="s">
        <v>1486</v>
      </c>
      <c r="G703" s="218"/>
    </row>
    <row r="704" spans="1:7" ht="15.75" customHeight="1" x14ac:dyDescent="0.25">
      <c r="A704" s="33"/>
      <c r="B704" s="34" t="s">
        <v>1487</v>
      </c>
      <c r="C704" s="35"/>
      <c r="D704" s="35"/>
      <c r="E704" s="35"/>
      <c r="F704" s="36"/>
      <c r="G704" s="218"/>
    </row>
    <row r="705" spans="1:7" ht="15.75" customHeight="1" x14ac:dyDescent="0.25">
      <c r="A705" s="33"/>
      <c r="B705" s="34" t="s">
        <v>1488</v>
      </c>
      <c r="C705" s="35"/>
      <c r="D705" s="35"/>
      <c r="E705" s="35"/>
      <c r="F705" s="36"/>
      <c r="G705" s="218"/>
    </row>
    <row r="706" spans="1:7" ht="15.75" customHeight="1" x14ac:dyDescent="0.25">
      <c r="A706" s="10"/>
      <c r="B706" s="37" t="s">
        <v>1849</v>
      </c>
      <c r="C706" s="37">
        <v>1</v>
      </c>
      <c r="D706" s="35"/>
      <c r="E706" s="35"/>
      <c r="F706" s="36"/>
      <c r="G706" s="218"/>
    </row>
    <row r="707" spans="1:7" ht="15.75" customHeight="1" x14ac:dyDescent="0.25">
      <c r="A707" s="10"/>
      <c r="B707" s="37" t="s">
        <v>1850</v>
      </c>
      <c r="C707" s="37">
        <v>1</v>
      </c>
      <c r="D707" s="35"/>
      <c r="E707" s="35"/>
      <c r="F707" s="36"/>
      <c r="G707" s="218"/>
    </row>
    <row r="708" spans="1:7" ht="15.75" customHeight="1" x14ac:dyDescent="0.25">
      <c r="A708" s="10"/>
      <c r="B708" s="37" t="s">
        <v>1851</v>
      </c>
      <c r="C708" s="37">
        <v>1</v>
      </c>
      <c r="D708" s="35"/>
      <c r="E708" s="35"/>
      <c r="F708" s="36"/>
      <c r="G708" s="218"/>
    </row>
    <row r="709" spans="1:7" ht="15.75" customHeight="1" x14ac:dyDescent="0.25">
      <c r="A709" s="10"/>
      <c r="B709" s="37" t="s">
        <v>1852</v>
      </c>
      <c r="C709" s="37">
        <v>1</v>
      </c>
      <c r="D709" s="35"/>
      <c r="E709" s="35"/>
      <c r="F709" s="36"/>
      <c r="G709" s="218"/>
    </row>
    <row r="710" spans="1:7" ht="15.75" customHeight="1" x14ac:dyDescent="0.25">
      <c r="A710" s="10"/>
      <c r="B710" s="37" t="s">
        <v>1853</v>
      </c>
      <c r="C710" s="37">
        <v>1</v>
      </c>
      <c r="D710" s="35"/>
      <c r="E710" s="35"/>
      <c r="F710" s="36"/>
      <c r="G710" s="218"/>
    </row>
    <row r="711" spans="1:7" ht="15.75" customHeight="1" x14ac:dyDescent="0.25">
      <c r="A711" s="10"/>
      <c r="B711" s="37" t="s">
        <v>1854</v>
      </c>
      <c r="C711" s="37">
        <v>1</v>
      </c>
      <c r="D711" s="35"/>
      <c r="E711" s="35"/>
      <c r="F711" s="36"/>
      <c r="G711" s="218"/>
    </row>
    <row r="712" spans="1:7" ht="15.75" customHeight="1" x14ac:dyDescent="0.25">
      <c r="A712" s="10"/>
      <c r="B712" s="37" t="s">
        <v>1855</v>
      </c>
      <c r="C712" s="37">
        <v>1</v>
      </c>
      <c r="D712" s="35"/>
      <c r="E712" s="35"/>
      <c r="F712" s="36"/>
      <c r="G712" s="218"/>
    </row>
    <row r="713" spans="1:7" ht="15.75" customHeight="1" x14ac:dyDescent="0.25">
      <c r="A713" s="10"/>
      <c r="B713" s="37" t="s">
        <v>1856</v>
      </c>
      <c r="C713" s="37">
        <v>1</v>
      </c>
      <c r="D713" s="35"/>
      <c r="E713" s="35"/>
      <c r="F713" s="36"/>
      <c r="G713" s="218"/>
    </row>
    <row r="714" spans="1:7" ht="15.75" customHeight="1" x14ac:dyDescent="0.25">
      <c r="A714" s="10"/>
      <c r="B714" s="37" t="s">
        <v>1857</v>
      </c>
      <c r="C714" s="37"/>
      <c r="D714" s="35"/>
      <c r="E714" s="35"/>
      <c r="F714" s="36"/>
      <c r="G714" s="218"/>
    </row>
    <row r="715" spans="1:7" ht="15.75" customHeight="1" x14ac:dyDescent="0.25">
      <c r="A715" s="10"/>
      <c r="B715" s="37" t="s">
        <v>1858</v>
      </c>
      <c r="C715" s="37"/>
      <c r="D715" s="35"/>
      <c r="E715" s="35"/>
      <c r="F715" s="36"/>
      <c r="G715" s="218"/>
    </row>
    <row r="716" spans="1:7" ht="15.75" customHeight="1" x14ac:dyDescent="0.25">
      <c r="A716" s="10"/>
      <c r="B716" s="37" t="s">
        <v>1859</v>
      </c>
      <c r="C716" s="37">
        <v>1</v>
      </c>
      <c r="D716" s="35"/>
      <c r="E716" s="35"/>
      <c r="F716" s="36"/>
      <c r="G716" s="218"/>
    </row>
    <row r="717" spans="1:7" ht="15.75" customHeight="1" x14ac:dyDescent="0.25">
      <c r="A717" s="10"/>
      <c r="B717" s="37" t="s">
        <v>1860</v>
      </c>
      <c r="C717" s="37">
        <v>1</v>
      </c>
      <c r="D717" s="35"/>
      <c r="E717" s="35"/>
      <c r="F717" s="36"/>
      <c r="G717" s="218"/>
    </row>
    <row r="718" spans="1:7" ht="15.75" customHeight="1" x14ac:dyDescent="0.25">
      <c r="A718" s="10"/>
      <c r="B718" s="37" t="s">
        <v>1861</v>
      </c>
      <c r="C718" s="37"/>
      <c r="D718" s="35"/>
      <c r="E718" s="35"/>
      <c r="F718" s="36"/>
      <c r="G718" s="218"/>
    </row>
    <row r="719" spans="1:7" ht="15.75" customHeight="1" x14ac:dyDescent="0.25">
      <c r="A719" s="10"/>
      <c r="B719" s="37" t="s">
        <v>1862</v>
      </c>
      <c r="C719" s="37">
        <v>1</v>
      </c>
      <c r="D719" s="35"/>
      <c r="E719" s="35"/>
      <c r="F719" s="36"/>
      <c r="G719" s="218"/>
    </row>
    <row r="720" spans="1:7" ht="15.75" customHeight="1" x14ac:dyDescent="0.25">
      <c r="A720" s="10"/>
      <c r="B720" s="37" t="s">
        <v>1863</v>
      </c>
      <c r="C720" s="37">
        <v>1</v>
      </c>
      <c r="D720" s="35"/>
      <c r="E720" s="35"/>
      <c r="F720" s="36"/>
      <c r="G720" s="218"/>
    </row>
    <row r="721" spans="1:7" ht="15.75" customHeight="1" x14ac:dyDescent="0.25">
      <c r="A721" s="10"/>
      <c r="B721" s="37" t="s">
        <v>1864</v>
      </c>
      <c r="C721" s="37">
        <v>1</v>
      </c>
      <c r="D721" s="35"/>
      <c r="E721" s="35"/>
      <c r="F721" s="36"/>
      <c r="G721" s="218"/>
    </row>
    <row r="722" spans="1:7" ht="15.75" customHeight="1" x14ac:dyDescent="0.25">
      <c r="A722" s="10"/>
      <c r="B722" s="37" t="s">
        <v>1865</v>
      </c>
      <c r="C722" s="37">
        <v>1</v>
      </c>
      <c r="D722" s="35"/>
      <c r="E722" s="35"/>
      <c r="F722" s="36"/>
      <c r="G722" s="218"/>
    </row>
    <row r="723" spans="1:7" ht="15.75" customHeight="1" x14ac:dyDescent="0.25">
      <c r="A723" s="10"/>
      <c r="B723" s="37" t="s">
        <v>1866</v>
      </c>
      <c r="C723" s="37">
        <v>1</v>
      </c>
      <c r="D723" s="35"/>
      <c r="E723" s="35"/>
      <c r="F723" s="36"/>
      <c r="G723" s="218"/>
    </row>
    <row r="724" spans="1:7" ht="15.75" customHeight="1" x14ac:dyDescent="0.25">
      <c r="A724" s="10"/>
      <c r="B724" s="37" t="s">
        <v>1867</v>
      </c>
      <c r="C724" s="37">
        <v>1</v>
      </c>
      <c r="D724" s="35"/>
      <c r="E724" s="35"/>
      <c r="F724" s="36"/>
      <c r="G724" s="218"/>
    </row>
    <row r="725" spans="1:7" ht="15.75" customHeight="1" x14ac:dyDescent="0.25">
      <c r="A725" s="10"/>
      <c r="B725" s="37" t="s">
        <v>1868</v>
      </c>
      <c r="C725" s="37">
        <v>1</v>
      </c>
      <c r="D725" s="35"/>
      <c r="E725" s="35"/>
      <c r="F725" s="36"/>
      <c r="G725" s="218"/>
    </row>
    <row r="726" spans="1:7" ht="15.75" customHeight="1" x14ac:dyDescent="0.25">
      <c r="A726" s="10"/>
      <c r="B726" s="37" t="s">
        <v>1869</v>
      </c>
      <c r="C726" s="37">
        <v>1</v>
      </c>
      <c r="D726" s="35"/>
      <c r="E726" s="35"/>
      <c r="F726" s="36"/>
      <c r="G726" s="218"/>
    </row>
    <row r="727" spans="1:7" ht="15.75" customHeight="1" x14ac:dyDescent="0.25">
      <c r="A727" s="10"/>
      <c r="B727" s="37" t="s">
        <v>1870</v>
      </c>
      <c r="C727" s="37">
        <v>1</v>
      </c>
      <c r="D727" s="35"/>
      <c r="E727" s="35"/>
      <c r="F727" s="36"/>
      <c r="G727" s="218"/>
    </row>
    <row r="728" spans="1:7" ht="15.75" customHeight="1" x14ac:dyDescent="0.25">
      <c r="A728" s="10"/>
      <c r="B728" s="37" t="s">
        <v>1871</v>
      </c>
      <c r="C728" s="37">
        <v>1</v>
      </c>
      <c r="D728" s="35"/>
      <c r="E728" s="35"/>
      <c r="F728" s="36"/>
      <c r="G728" s="218"/>
    </row>
    <row r="729" spans="1:7" ht="15.75" customHeight="1" x14ac:dyDescent="0.25">
      <c r="A729" s="10"/>
      <c r="B729" s="37" t="s">
        <v>1872</v>
      </c>
      <c r="C729" s="37">
        <v>1</v>
      </c>
      <c r="D729" s="35"/>
      <c r="E729" s="35"/>
      <c r="F729" s="36"/>
      <c r="G729" s="218"/>
    </row>
    <row r="730" spans="1:7" ht="15.75" customHeight="1" x14ac:dyDescent="0.25">
      <c r="A730" s="10"/>
      <c r="B730" s="37" t="s">
        <v>1873</v>
      </c>
      <c r="C730" s="37">
        <v>1</v>
      </c>
      <c r="D730" s="35"/>
      <c r="E730" s="35"/>
      <c r="F730" s="36"/>
      <c r="G730" s="218"/>
    </row>
    <row r="731" spans="1:7" ht="15.75" customHeight="1" x14ac:dyDescent="0.25">
      <c r="A731" s="10"/>
      <c r="B731" s="37" t="s">
        <v>1874</v>
      </c>
      <c r="C731" s="37">
        <v>1</v>
      </c>
      <c r="D731" s="35"/>
      <c r="E731" s="35"/>
      <c r="F731" s="36"/>
      <c r="G731" s="218"/>
    </row>
    <row r="732" spans="1:7" ht="15.75" customHeight="1" x14ac:dyDescent="0.25">
      <c r="A732" s="10"/>
      <c r="B732" s="37" t="s">
        <v>1875</v>
      </c>
      <c r="C732" s="37">
        <v>1</v>
      </c>
      <c r="D732" s="35"/>
      <c r="E732" s="35"/>
      <c r="F732" s="36"/>
      <c r="G732" s="218"/>
    </row>
    <row r="733" spans="1:7" ht="15.75" customHeight="1" x14ac:dyDescent="0.25">
      <c r="A733" s="10"/>
      <c r="B733" s="37" t="s">
        <v>1876</v>
      </c>
      <c r="C733" s="37">
        <v>1</v>
      </c>
      <c r="D733" s="35"/>
      <c r="E733" s="35"/>
      <c r="F733" s="36"/>
      <c r="G733" s="218"/>
    </row>
    <row r="734" spans="1:7" ht="15.75" customHeight="1" x14ac:dyDescent="0.25">
      <c r="A734" s="10"/>
      <c r="B734" s="37" t="s">
        <v>1877</v>
      </c>
      <c r="C734" s="37">
        <v>1</v>
      </c>
      <c r="D734" s="35"/>
      <c r="E734" s="35"/>
      <c r="F734" s="36"/>
      <c r="G734" s="218"/>
    </row>
    <row r="735" spans="1:7" ht="15.75" customHeight="1" x14ac:dyDescent="0.25">
      <c r="A735" s="10"/>
      <c r="B735" s="37" t="s">
        <v>1878</v>
      </c>
      <c r="C735" s="37">
        <v>1</v>
      </c>
      <c r="D735" s="35"/>
      <c r="E735" s="35"/>
      <c r="F735" s="36"/>
      <c r="G735" s="218"/>
    </row>
    <row r="736" spans="1:7" ht="15.75" customHeight="1" x14ac:dyDescent="0.25">
      <c r="A736" s="10"/>
      <c r="B736" s="37" t="s">
        <v>1879</v>
      </c>
      <c r="C736" s="37">
        <v>1</v>
      </c>
      <c r="D736" s="35"/>
      <c r="E736" s="35"/>
      <c r="F736" s="36"/>
      <c r="G736" s="218"/>
    </row>
    <row r="737" spans="1:7" ht="15.75" customHeight="1" x14ac:dyDescent="0.25">
      <c r="A737" s="10"/>
      <c r="B737" s="37" t="s">
        <v>1880</v>
      </c>
      <c r="C737" s="37">
        <v>1</v>
      </c>
      <c r="D737" s="35"/>
      <c r="E737" s="35"/>
      <c r="F737" s="36"/>
      <c r="G737" s="218"/>
    </row>
    <row r="738" spans="1:7" ht="15.75" customHeight="1" x14ac:dyDescent="0.25">
      <c r="A738" s="10"/>
      <c r="B738" s="37" t="s">
        <v>1881</v>
      </c>
      <c r="C738" s="37">
        <v>1</v>
      </c>
      <c r="D738" s="35"/>
      <c r="E738" s="35"/>
      <c r="F738" s="36"/>
      <c r="G738" s="218"/>
    </row>
    <row r="739" spans="1:7" ht="15.75" customHeight="1" x14ac:dyDescent="0.25">
      <c r="A739" s="10"/>
      <c r="B739" s="37" t="s">
        <v>1882</v>
      </c>
      <c r="C739" s="37">
        <v>1</v>
      </c>
      <c r="D739" s="35"/>
      <c r="E739" s="35"/>
      <c r="F739" s="36"/>
      <c r="G739" s="218"/>
    </row>
    <row r="740" spans="1:7" ht="15.75" customHeight="1" x14ac:dyDescent="0.25">
      <c r="A740" s="10"/>
      <c r="B740" s="37" t="s">
        <v>1883</v>
      </c>
      <c r="C740" s="37">
        <v>1</v>
      </c>
      <c r="D740" s="35"/>
      <c r="E740" s="35"/>
      <c r="F740" s="36"/>
      <c r="G740" s="218"/>
    </row>
    <row r="741" spans="1:7" ht="15.75" customHeight="1" x14ac:dyDescent="0.25">
      <c r="A741" s="10"/>
      <c r="B741" s="37" t="s">
        <v>1884</v>
      </c>
      <c r="C741" s="37">
        <v>1</v>
      </c>
      <c r="D741" s="35"/>
      <c r="E741" s="35"/>
      <c r="F741" s="36"/>
      <c r="G741" s="218"/>
    </row>
    <row r="742" spans="1:7" ht="15.75" customHeight="1" x14ac:dyDescent="0.25">
      <c r="A742" s="10"/>
      <c r="B742" s="37" t="s">
        <v>1885</v>
      </c>
      <c r="C742" s="37">
        <v>1</v>
      </c>
      <c r="D742" s="35"/>
      <c r="E742" s="35"/>
      <c r="F742" s="36"/>
      <c r="G742" s="218"/>
    </row>
    <row r="743" spans="1:7" ht="15.75" customHeight="1" x14ac:dyDescent="0.25">
      <c r="A743" s="10"/>
      <c r="B743" s="37" t="s">
        <v>1886</v>
      </c>
      <c r="C743" s="37">
        <v>1</v>
      </c>
      <c r="D743" s="35"/>
      <c r="E743" s="35"/>
      <c r="F743" s="36"/>
      <c r="G743" s="218"/>
    </row>
    <row r="744" spans="1:7" ht="15.75" customHeight="1" x14ac:dyDescent="0.25">
      <c r="A744" s="10"/>
      <c r="B744" s="37" t="s">
        <v>1887</v>
      </c>
      <c r="C744" s="37">
        <v>1</v>
      </c>
      <c r="D744" s="35"/>
      <c r="E744" s="35"/>
      <c r="F744" s="36"/>
      <c r="G744" s="218"/>
    </row>
    <row r="745" spans="1:7" ht="15.75" customHeight="1" x14ac:dyDescent="0.25">
      <c r="A745" s="10"/>
      <c r="B745" s="37" t="s">
        <v>1888</v>
      </c>
      <c r="C745" s="37">
        <v>1</v>
      </c>
      <c r="D745" s="35"/>
      <c r="E745" s="35"/>
      <c r="F745" s="36"/>
      <c r="G745" s="218"/>
    </row>
    <row r="746" spans="1:7" ht="15.75" customHeight="1" x14ac:dyDescent="0.25">
      <c r="A746" s="10"/>
      <c r="B746" s="37" t="s">
        <v>1889</v>
      </c>
      <c r="C746" s="37">
        <v>1</v>
      </c>
      <c r="D746" s="35"/>
      <c r="E746" s="35"/>
      <c r="F746" s="36"/>
      <c r="G746" s="218"/>
    </row>
    <row r="747" spans="1:7" ht="15.75" customHeight="1" x14ac:dyDescent="0.25">
      <c r="A747" s="10"/>
      <c r="B747" s="37" t="s">
        <v>1890</v>
      </c>
      <c r="C747" s="37">
        <v>1</v>
      </c>
      <c r="D747" s="35"/>
      <c r="E747" s="35"/>
      <c r="F747" s="36"/>
      <c r="G747" s="218"/>
    </row>
    <row r="748" spans="1:7" ht="15.75" customHeight="1" x14ac:dyDescent="0.25">
      <c r="A748" s="10"/>
      <c r="B748" s="37" t="s">
        <v>1891</v>
      </c>
      <c r="C748" s="37">
        <v>1</v>
      </c>
      <c r="D748" s="35"/>
      <c r="E748" s="35"/>
      <c r="F748" s="36"/>
      <c r="G748" s="218"/>
    </row>
    <row r="749" spans="1:7" ht="15.75" customHeight="1" x14ac:dyDescent="0.25">
      <c r="A749" s="10"/>
      <c r="B749" s="37" t="s">
        <v>1892</v>
      </c>
      <c r="C749" s="37">
        <v>1</v>
      </c>
      <c r="D749" s="35"/>
      <c r="E749" s="35"/>
      <c r="F749" s="36"/>
      <c r="G749" s="218"/>
    </row>
    <row r="750" spans="1:7" ht="15.75" customHeight="1" x14ac:dyDescent="0.25">
      <c r="A750" s="10"/>
      <c r="B750" s="37" t="s">
        <v>1893</v>
      </c>
      <c r="C750" s="37">
        <v>1</v>
      </c>
      <c r="D750" s="35"/>
      <c r="E750" s="35"/>
      <c r="F750" s="36"/>
      <c r="G750" s="218"/>
    </row>
    <row r="751" spans="1:7" ht="15.75" customHeight="1" x14ac:dyDescent="0.25">
      <c r="A751" s="10"/>
      <c r="B751" s="37" t="s">
        <v>1894</v>
      </c>
      <c r="C751" s="37">
        <v>1</v>
      </c>
      <c r="D751" s="35"/>
      <c r="E751" s="35"/>
      <c r="F751" s="36"/>
      <c r="G751" s="218"/>
    </row>
    <row r="752" spans="1:7" ht="15.75" customHeight="1" x14ac:dyDescent="0.25">
      <c r="A752" s="10"/>
      <c r="B752" s="37" t="s">
        <v>1895</v>
      </c>
      <c r="C752" s="37">
        <v>1</v>
      </c>
      <c r="D752" s="35"/>
      <c r="E752" s="35"/>
      <c r="F752" s="36"/>
      <c r="G752" s="218"/>
    </row>
    <row r="753" spans="1:7" ht="15.75" customHeight="1" x14ac:dyDescent="0.25">
      <c r="A753" s="10"/>
      <c r="B753" s="37" t="s">
        <v>1896</v>
      </c>
      <c r="C753" s="37">
        <v>1</v>
      </c>
      <c r="D753" s="35"/>
      <c r="E753" s="35"/>
      <c r="F753" s="36"/>
      <c r="G753" s="218"/>
    </row>
    <row r="754" spans="1:7" ht="15.75" customHeight="1" x14ac:dyDescent="0.25">
      <c r="A754" s="10"/>
      <c r="B754" s="37" t="s">
        <v>1897</v>
      </c>
      <c r="C754" s="37">
        <v>1</v>
      </c>
      <c r="D754" s="35"/>
      <c r="E754" s="35"/>
      <c r="F754" s="36"/>
      <c r="G754" s="218"/>
    </row>
    <row r="755" spans="1:7" ht="15.75" customHeight="1" x14ac:dyDescent="0.25">
      <c r="A755" s="10"/>
      <c r="B755" s="37" t="s">
        <v>1898</v>
      </c>
      <c r="C755" s="37">
        <v>1</v>
      </c>
      <c r="D755" s="35"/>
      <c r="E755" s="35"/>
      <c r="F755" s="36"/>
      <c r="G755" s="218"/>
    </row>
    <row r="756" spans="1:7" ht="15.75" customHeight="1" x14ac:dyDescent="0.25">
      <c r="A756" s="10"/>
      <c r="B756" s="37" t="s">
        <v>1899</v>
      </c>
      <c r="C756" s="37">
        <v>1</v>
      </c>
      <c r="D756" s="35"/>
      <c r="E756" s="35"/>
      <c r="F756" s="36"/>
      <c r="G756" s="218"/>
    </row>
    <row r="757" spans="1:7" ht="15.75" customHeight="1" x14ac:dyDescent="0.25">
      <c r="A757" s="10"/>
      <c r="B757" s="37" t="s">
        <v>1900</v>
      </c>
      <c r="C757" s="37">
        <v>1</v>
      </c>
      <c r="D757" s="35"/>
      <c r="E757" s="35"/>
      <c r="F757" s="36"/>
      <c r="G757" s="218"/>
    </row>
    <row r="758" spans="1:7" ht="15.75" customHeight="1" x14ac:dyDescent="0.25">
      <c r="A758" s="10"/>
      <c r="B758" s="37" t="s">
        <v>1901</v>
      </c>
      <c r="C758" s="37">
        <v>1</v>
      </c>
      <c r="D758" s="35"/>
      <c r="E758" s="35"/>
      <c r="F758" s="36"/>
      <c r="G758" s="218"/>
    </row>
    <row r="759" spans="1:7" ht="15.75" customHeight="1" x14ac:dyDescent="0.25">
      <c r="A759" s="10"/>
      <c r="B759" s="34" t="s">
        <v>1902</v>
      </c>
      <c r="C759" s="35"/>
      <c r="D759" s="35"/>
      <c r="E759" s="35"/>
      <c r="F759" s="36"/>
      <c r="G759" s="218"/>
    </row>
    <row r="760" spans="1:7" ht="15.75" customHeight="1" x14ac:dyDescent="0.25">
      <c r="A760" s="10"/>
      <c r="B760" s="34" t="s">
        <v>1903</v>
      </c>
      <c r="C760" s="35"/>
      <c r="D760" s="35"/>
      <c r="E760" s="35"/>
      <c r="F760" s="36"/>
      <c r="G760" s="218"/>
    </row>
    <row r="761" spans="1:7" ht="15.75" customHeight="1" x14ac:dyDescent="0.25">
      <c r="A761" s="10"/>
      <c r="B761" s="34" t="s">
        <v>1904</v>
      </c>
      <c r="C761" s="35"/>
      <c r="D761" s="35"/>
      <c r="E761" s="35"/>
      <c r="F761" s="36"/>
      <c r="G761" s="218"/>
    </row>
    <row r="762" spans="1:7" ht="15.75" customHeight="1" x14ac:dyDescent="0.25">
      <c r="A762" s="10"/>
      <c r="B762" s="34" t="s">
        <v>1905</v>
      </c>
      <c r="C762" s="35"/>
      <c r="D762" s="35"/>
      <c r="E762" s="35"/>
      <c r="F762" s="36"/>
      <c r="G762" s="218"/>
    </row>
    <row r="763" spans="1:7" ht="15.75" customHeight="1" x14ac:dyDescent="0.25">
      <c r="A763" s="10"/>
      <c r="B763" s="37" t="s">
        <v>1906</v>
      </c>
      <c r="C763" s="37">
        <v>1</v>
      </c>
      <c r="D763" s="35"/>
      <c r="E763" s="35"/>
      <c r="F763" s="36"/>
      <c r="G763" s="218"/>
    </row>
    <row r="764" spans="1:7" ht="15.75" customHeight="1" x14ac:dyDescent="0.25">
      <c r="A764" s="10"/>
      <c r="B764" s="37" t="s">
        <v>1907</v>
      </c>
      <c r="C764" s="37">
        <v>1</v>
      </c>
      <c r="D764" s="35"/>
      <c r="E764" s="35"/>
      <c r="F764" s="36"/>
      <c r="G764" s="218"/>
    </row>
    <row r="765" spans="1:7" ht="15.75" customHeight="1" x14ac:dyDescent="0.25">
      <c r="A765" s="10"/>
      <c r="B765" s="37" t="s">
        <v>1908</v>
      </c>
      <c r="C765" s="37">
        <v>1</v>
      </c>
      <c r="D765" s="35"/>
      <c r="E765" s="35"/>
      <c r="F765" s="36"/>
      <c r="G765" s="218"/>
    </row>
    <row r="766" spans="1:7" ht="15.75" customHeight="1" x14ac:dyDescent="0.25">
      <c r="A766" s="10"/>
      <c r="B766" s="37" t="s">
        <v>1909</v>
      </c>
      <c r="C766" s="37">
        <v>1</v>
      </c>
      <c r="D766" s="35"/>
      <c r="E766" s="35"/>
      <c r="F766" s="36"/>
      <c r="G766" s="218"/>
    </row>
    <row r="767" spans="1:7" ht="15.75" customHeight="1" x14ac:dyDescent="0.25">
      <c r="A767" s="10"/>
      <c r="B767" s="37" t="s">
        <v>1910</v>
      </c>
      <c r="C767" s="37">
        <v>1</v>
      </c>
      <c r="D767" s="35"/>
      <c r="E767" s="35"/>
      <c r="F767" s="36"/>
      <c r="G767" s="218"/>
    </row>
    <row r="768" spans="1:7" ht="15.75" customHeight="1" x14ac:dyDescent="0.25">
      <c r="A768" s="10"/>
      <c r="B768" s="37" t="s">
        <v>1911</v>
      </c>
      <c r="C768" s="37">
        <v>1</v>
      </c>
      <c r="D768" s="35"/>
      <c r="E768" s="35"/>
      <c r="F768" s="36"/>
      <c r="G768" s="218"/>
    </row>
    <row r="769" spans="1:7" ht="15.75" customHeight="1" x14ac:dyDescent="0.25">
      <c r="A769" s="10"/>
      <c r="B769" s="202"/>
      <c r="C769" s="218"/>
      <c r="D769" s="218"/>
      <c r="E769" s="218"/>
      <c r="F769" s="218"/>
      <c r="G769" s="218"/>
    </row>
    <row r="770" spans="1:7" ht="15.75" customHeight="1" x14ac:dyDescent="0.25">
      <c r="A770" s="10"/>
      <c r="B770" s="202" t="s">
        <v>1480</v>
      </c>
      <c r="C770" s="218"/>
      <c r="D770" s="218"/>
      <c r="E770" s="218"/>
      <c r="F770" s="218"/>
      <c r="G770" s="218"/>
    </row>
    <row r="771" spans="1:7" ht="15.75" customHeight="1" x14ac:dyDescent="0.25">
      <c r="A771" s="10"/>
      <c r="B771" s="202"/>
      <c r="C771" s="218"/>
      <c r="D771" s="218"/>
      <c r="E771" s="218"/>
      <c r="F771" s="218"/>
      <c r="G771" s="218"/>
    </row>
    <row r="772" spans="1:7" ht="15.75" customHeight="1" x14ac:dyDescent="0.25">
      <c r="A772" s="10"/>
      <c r="B772" s="204" t="s">
        <v>726</v>
      </c>
      <c r="C772" s="203"/>
      <c r="D772" s="203" t="s">
        <v>1485</v>
      </c>
      <c r="E772" s="203" t="s">
        <v>712</v>
      </c>
      <c r="F772" s="203" t="s">
        <v>1486</v>
      </c>
      <c r="G772" s="218"/>
    </row>
    <row r="773" spans="1:7" ht="15.75" customHeight="1" x14ac:dyDescent="0.25">
      <c r="A773" s="10"/>
      <c r="B773" s="38" t="s">
        <v>1912</v>
      </c>
      <c r="C773" s="37">
        <v>1</v>
      </c>
      <c r="D773" s="35"/>
      <c r="E773" s="35"/>
      <c r="F773" s="36"/>
      <c r="G773" s="218"/>
    </row>
    <row r="774" spans="1:7" ht="15.75" customHeight="1" x14ac:dyDescent="0.25">
      <c r="A774" s="10"/>
      <c r="B774" s="34" t="s">
        <v>1913</v>
      </c>
      <c r="C774" s="37">
        <v>1</v>
      </c>
      <c r="D774" s="35"/>
      <c r="E774" s="35"/>
      <c r="F774" s="36"/>
      <c r="G774" s="218"/>
    </row>
    <row r="775" spans="1:7" ht="15.75" customHeight="1" x14ac:dyDescent="0.25">
      <c r="A775" s="10"/>
      <c r="B775" s="34" t="s">
        <v>1914</v>
      </c>
      <c r="C775" s="37">
        <v>1</v>
      </c>
      <c r="D775" s="35"/>
      <c r="E775" s="35"/>
      <c r="F775" s="36"/>
      <c r="G775" s="218"/>
    </row>
    <row r="776" spans="1:7" ht="15.75" customHeight="1" x14ac:dyDescent="0.25">
      <c r="A776" s="10"/>
      <c r="B776" s="34" t="s">
        <v>1915</v>
      </c>
      <c r="C776" s="37">
        <v>1</v>
      </c>
      <c r="D776" s="35"/>
      <c r="E776" s="35"/>
      <c r="F776" s="36"/>
      <c r="G776" s="218"/>
    </row>
    <row r="777" spans="1:7" ht="15.75" customHeight="1" x14ac:dyDescent="0.25">
      <c r="A777" s="10"/>
      <c r="B777" s="34" t="s">
        <v>1916</v>
      </c>
      <c r="C777" s="37">
        <v>1</v>
      </c>
      <c r="D777" s="35"/>
      <c r="E777" s="35"/>
      <c r="F777" s="36"/>
      <c r="G777" s="218"/>
    </row>
    <row r="778" spans="1:7" ht="15.75" customHeight="1" x14ac:dyDescent="0.25">
      <c r="A778" s="10"/>
      <c r="B778" s="34" t="s">
        <v>1917</v>
      </c>
      <c r="C778" s="37"/>
      <c r="D778" s="35"/>
      <c r="E778" s="35"/>
      <c r="F778" s="36"/>
      <c r="G778" s="218"/>
    </row>
    <row r="779" spans="1:7" ht="15.75" customHeight="1" x14ac:dyDescent="0.25">
      <c r="A779" s="10"/>
      <c r="B779" s="34" t="s">
        <v>1918</v>
      </c>
      <c r="C779" s="37"/>
      <c r="D779" s="35"/>
      <c r="E779" s="35"/>
      <c r="F779" s="36"/>
      <c r="G779" s="218"/>
    </row>
    <row r="780" spans="1:7" ht="15.75" customHeight="1" x14ac:dyDescent="0.25">
      <c r="A780" s="10"/>
      <c r="B780" s="38" t="s">
        <v>1919</v>
      </c>
      <c r="C780" s="37">
        <v>1</v>
      </c>
      <c r="D780" s="35"/>
      <c r="E780" s="35"/>
      <c r="F780" s="36"/>
      <c r="G780" s="218"/>
    </row>
    <row r="781" spans="1:7" ht="15.75" customHeight="1" x14ac:dyDescent="0.25">
      <c r="A781" s="10"/>
      <c r="B781" s="34" t="s">
        <v>1920</v>
      </c>
      <c r="C781" s="37">
        <v>1</v>
      </c>
      <c r="D781" s="35"/>
      <c r="E781" s="35"/>
      <c r="F781" s="36"/>
      <c r="G781" s="218"/>
    </row>
    <row r="782" spans="1:7" ht="15.75" customHeight="1" x14ac:dyDescent="0.25">
      <c r="A782" s="19"/>
      <c r="B782" s="219"/>
      <c r="C782" s="220"/>
      <c r="D782" s="220"/>
      <c r="E782" s="220"/>
      <c r="F782" s="220"/>
      <c r="G782" s="220"/>
    </row>
    <row r="783" spans="1:7" ht="15.75" customHeight="1" x14ac:dyDescent="0.25">
      <c r="A783" s="207"/>
      <c r="B783" s="221"/>
      <c r="C783" s="207"/>
      <c r="D783" s="207"/>
      <c r="E783" s="207"/>
      <c r="F783" s="207"/>
      <c r="G783" s="207"/>
    </row>
    <row r="784" spans="1:7" ht="15.75" customHeight="1" x14ac:dyDescent="0.25">
      <c r="A784" s="207"/>
      <c r="B784" s="221"/>
      <c r="C784" s="207"/>
      <c r="D784" s="207"/>
      <c r="E784" s="207"/>
      <c r="F784" s="207"/>
      <c r="G784" s="207"/>
    </row>
    <row r="785" spans="1:7" ht="15.75" customHeight="1" x14ac:dyDescent="0.25">
      <c r="A785" s="207"/>
      <c r="B785" s="221"/>
      <c r="C785" s="207"/>
      <c r="D785" s="207"/>
      <c r="E785" s="207"/>
      <c r="F785" s="207"/>
      <c r="G785" s="207"/>
    </row>
    <row r="786" spans="1:7" ht="15.75" customHeight="1" x14ac:dyDescent="0.25">
      <c r="A786" s="207"/>
      <c r="B786" s="221"/>
      <c r="C786" s="207"/>
      <c r="D786" s="207"/>
      <c r="E786" s="207"/>
      <c r="F786" s="207"/>
      <c r="G786" s="207"/>
    </row>
    <row r="787" spans="1:7" ht="15.75" customHeight="1" x14ac:dyDescent="0.25">
      <c r="A787" s="207"/>
      <c r="B787" s="221"/>
      <c r="C787" s="207"/>
      <c r="D787" s="207"/>
      <c r="E787" s="207"/>
      <c r="F787" s="207"/>
      <c r="G787" s="207"/>
    </row>
    <row r="788" spans="1:7" ht="15.75" customHeight="1" x14ac:dyDescent="0.25">
      <c r="A788" s="396" t="s">
        <v>1921</v>
      </c>
      <c r="B788" s="397"/>
      <c r="C788" s="397"/>
      <c r="D788" s="397"/>
      <c r="E788" s="397"/>
      <c r="F788" s="397"/>
      <c r="G788" s="397"/>
    </row>
    <row r="789" spans="1:7" ht="15.75" customHeight="1" x14ac:dyDescent="0.25">
      <c r="A789" s="204"/>
      <c r="B789" s="204"/>
      <c r="C789" s="204"/>
      <c r="D789" s="204"/>
      <c r="E789" s="204"/>
      <c r="F789" s="204"/>
      <c r="G789" s="204"/>
    </row>
    <row r="790" spans="1:7" ht="15.75" customHeight="1" x14ac:dyDescent="0.25">
      <c r="A790" s="204"/>
      <c r="B790" s="212" t="s">
        <v>1478</v>
      </c>
      <c r="C790" s="212"/>
      <c r="D790" s="213">
        <v>0</v>
      </c>
      <c r="E790" s="213"/>
      <c r="F790" s="214" t="s">
        <v>1479</v>
      </c>
      <c r="G790" s="202"/>
    </row>
    <row r="791" spans="1:7" ht="15.75" customHeight="1" x14ac:dyDescent="0.25">
      <c r="A791" s="202"/>
      <c r="B791" s="212" t="s">
        <v>1480</v>
      </c>
      <c r="C791" s="212"/>
      <c r="D791" s="213">
        <v>0</v>
      </c>
      <c r="E791" s="213"/>
      <c r="F791" s="214" t="s">
        <v>1481</v>
      </c>
      <c r="G791" s="202"/>
    </row>
    <row r="792" spans="1:7" ht="15.75" customHeight="1" x14ac:dyDescent="0.25">
      <c r="A792" s="202"/>
      <c r="B792" s="212" t="s">
        <v>1482</v>
      </c>
      <c r="C792" s="212"/>
      <c r="D792" s="215">
        <v>0</v>
      </c>
      <c r="E792" s="215"/>
      <c r="F792" s="214" t="s">
        <v>1483</v>
      </c>
      <c r="G792" s="202"/>
    </row>
    <row r="793" spans="1:7" ht="15.75" customHeight="1" x14ac:dyDescent="0.25">
      <c r="A793" s="202"/>
      <c r="B793" s="202"/>
      <c r="C793" s="202"/>
      <c r="D793" s="206"/>
      <c r="E793" s="206"/>
      <c r="F793" s="202"/>
      <c r="G793" s="202"/>
    </row>
    <row r="794" spans="1:7" ht="15.75" customHeight="1" x14ac:dyDescent="0.25">
      <c r="A794" s="203"/>
      <c r="B794" s="204"/>
      <c r="C794" s="203"/>
      <c r="D794" s="203"/>
      <c r="E794" s="203"/>
      <c r="F794" s="203"/>
      <c r="G794" s="204"/>
    </row>
    <row r="795" spans="1:7" ht="15.75" customHeight="1" x14ac:dyDescent="0.25">
      <c r="A795" s="17"/>
      <c r="B795" s="216"/>
      <c r="C795" s="217"/>
      <c r="D795" s="398"/>
      <c r="E795" s="399"/>
      <c r="F795" s="399"/>
      <c r="G795" s="217"/>
    </row>
    <row r="796" spans="1:7" ht="15.75" customHeight="1" x14ac:dyDescent="0.25">
      <c r="A796" s="10"/>
      <c r="B796" s="202" t="s">
        <v>1484</v>
      </c>
      <c r="C796" s="218"/>
      <c r="D796" s="218"/>
      <c r="E796" s="218"/>
      <c r="F796" s="218"/>
      <c r="G796" s="218"/>
    </row>
    <row r="797" spans="1:7" ht="15.75" customHeight="1" x14ac:dyDescent="0.25">
      <c r="A797" s="33"/>
      <c r="B797" s="202"/>
      <c r="C797" s="218"/>
      <c r="D797" s="218"/>
      <c r="E797" s="218"/>
      <c r="F797" s="218"/>
      <c r="G797" s="218"/>
    </row>
    <row r="798" spans="1:7" ht="15.75" customHeight="1" x14ac:dyDescent="0.25">
      <c r="A798" s="33"/>
      <c r="B798" s="204" t="s">
        <v>726</v>
      </c>
      <c r="C798" s="203"/>
      <c r="D798" s="203" t="s">
        <v>1485</v>
      </c>
      <c r="E798" s="203" t="s">
        <v>712</v>
      </c>
      <c r="F798" s="203" t="s">
        <v>1486</v>
      </c>
      <c r="G798" s="218"/>
    </row>
    <row r="799" spans="1:7" ht="15.75" customHeight="1" x14ac:dyDescent="0.25">
      <c r="A799" s="33"/>
      <c r="B799" s="34" t="s">
        <v>1487</v>
      </c>
      <c r="C799" s="35"/>
      <c r="D799" s="35"/>
      <c r="E799" s="35"/>
      <c r="F799" s="36"/>
      <c r="G799" s="218"/>
    </row>
    <row r="800" spans="1:7" ht="15.75" customHeight="1" x14ac:dyDescent="0.25">
      <c r="A800" s="33"/>
      <c r="B800" s="34" t="s">
        <v>1488</v>
      </c>
      <c r="C800" s="35"/>
      <c r="D800" s="35"/>
      <c r="E800" s="35"/>
      <c r="F800" s="36"/>
      <c r="G800" s="218"/>
    </row>
    <row r="801" spans="1:7" ht="15.75" customHeight="1" x14ac:dyDescent="0.25">
      <c r="A801" s="10"/>
      <c r="B801" s="37" t="s">
        <v>1922</v>
      </c>
      <c r="C801" s="37">
        <v>1</v>
      </c>
      <c r="D801" s="35"/>
      <c r="E801" s="35"/>
      <c r="F801" s="36"/>
      <c r="G801" s="218"/>
    </row>
    <row r="802" spans="1:7" ht="15.75" customHeight="1" x14ac:dyDescent="0.25">
      <c r="A802" s="10"/>
      <c r="B802" s="37" t="s">
        <v>1923</v>
      </c>
      <c r="C802" s="37">
        <v>1</v>
      </c>
      <c r="D802" s="35"/>
      <c r="E802" s="35"/>
      <c r="F802" s="36"/>
      <c r="G802" s="218"/>
    </row>
    <row r="803" spans="1:7" ht="15.75" customHeight="1" x14ac:dyDescent="0.25">
      <c r="A803" s="10"/>
      <c r="B803" s="37" t="s">
        <v>1924</v>
      </c>
      <c r="C803" s="37">
        <v>1</v>
      </c>
      <c r="D803" s="35"/>
      <c r="E803" s="35"/>
      <c r="F803" s="36"/>
      <c r="G803" s="218"/>
    </row>
    <row r="804" spans="1:7" ht="15.75" customHeight="1" x14ac:dyDescent="0.25">
      <c r="A804" s="10"/>
      <c r="B804" s="37" t="s">
        <v>1925</v>
      </c>
      <c r="C804" s="37">
        <v>1</v>
      </c>
      <c r="D804" s="35"/>
      <c r="E804" s="35"/>
      <c r="F804" s="36"/>
      <c r="G804" s="218"/>
    </row>
    <row r="805" spans="1:7" ht="15.75" customHeight="1" x14ac:dyDescent="0.25">
      <c r="A805" s="10"/>
      <c r="B805" s="37" t="s">
        <v>1926</v>
      </c>
      <c r="C805" s="37">
        <v>1</v>
      </c>
      <c r="D805" s="35"/>
      <c r="E805" s="35"/>
      <c r="F805" s="36"/>
      <c r="G805" s="218"/>
    </row>
    <row r="806" spans="1:7" ht="15.75" customHeight="1" x14ac:dyDescent="0.25">
      <c r="A806" s="10"/>
      <c r="B806" s="37" t="s">
        <v>1927</v>
      </c>
      <c r="C806" s="37">
        <v>1</v>
      </c>
      <c r="D806" s="35"/>
      <c r="E806" s="35"/>
      <c r="F806" s="36"/>
      <c r="G806" s="218"/>
    </row>
    <row r="807" spans="1:7" ht="15.75" customHeight="1" x14ac:dyDescent="0.25">
      <c r="A807" s="10"/>
      <c r="B807" s="37" t="s">
        <v>1928</v>
      </c>
      <c r="C807" s="37">
        <v>1</v>
      </c>
      <c r="D807" s="35"/>
      <c r="E807" s="35"/>
      <c r="F807" s="36"/>
      <c r="G807" s="218"/>
    </row>
    <row r="808" spans="1:7" ht="15.75" customHeight="1" x14ac:dyDescent="0.25">
      <c r="A808" s="10"/>
      <c r="B808" s="34" t="s">
        <v>1740</v>
      </c>
      <c r="C808" s="35"/>
      <c r="D808" s="35"/>
      <c r="E808" s="35"/>
      <c r="F808" s="36"/>
      <c r="G808" s="218"/>
    </row>
    <row r="809" spans="1:7" ht="15.75" customHeight="1" x14ac:dyDescent="0.25">
      <c r="A809" s="10"/>
      <c r="B809" s="34" t="s">
        <v>1741</v>
      </c>
      <c r="C809" s="35"/>
      <c r="D809" s="35"/>
      <c r="E809" s="35"/>
      <c r="F809" s="36"/>
      <c r="G809" s="218"/>
    </row>
    <row r="810" spans="1:7" ht="15.75" customHeight="1" x14ac:dyDescent="0.25">
      <c r="A810" s="10"/>
      <c r="B810" s="37" t="s">
        <v>1929</v>
      </c>
      <c r="C810" s="37">
        <v>1</v>
      </c>
      <c r="D810" s="35"/>
      <c r="E810" s="35"/>
      <c r="F810" s="36"/>
      <c r="G810" s="218"/>
    </row>
    <row r="811" spans="1:7" ht="15.75" customHeight="1" x14ac:dyDescent="0.25">
      <c r="A811" s="10"/>
      <c r="B811" s="37" t="s">
        <v>1930</v>
      </c>
      <c r="C811" s="37">
        <v>1</v>
      </c>
      <c r="D811" s="35"/>
      <c r="E811" s="35"/>
      <c r="F811" s="36"/>
      <c r="G811" s="218"/>
    </row>
    <row r="812" spans="1:7" ht="15.75" customHeight="1" x14ac:dyDescent="0.25">
      <c r="A812" s="10"/>
      <c r="B812" s="37" t="s">
        <v>1931</v>
      </c>
      <c r="C812" s="37"/>
      <c r="D812" s="35"/>
      <c r="E812" s="35"/>
      <c r="F812" s="36"/>
      <c r="G812" s="218"/>
    </row>
    <row r="813" spans="1:7" ht="15.75" customHeight="1" x14ac:dyDescent="0.25">
      <c r="A813" s="10"/>
      <c r="B813" s="37" t="s">
        <v>1932</v>
      </c>
      <c r="C813" s="37"/>
      <c r="D813" s="35"/>
      <c r="E813" s="35"/>
      <c r="F813" s="36"/>
      <c r="G813" s="218"/>
    </row>
    <row r="814" spans="1:7" ht="15.75" customHeight="1" x14ac:dyDescent="0.25">
      <c r="A814" s="10"/>
      <c r="B814" s="37" t="s">
        <v>1933</v>
      </c>
      <c r="C814" s="37">
        <v>1</v>
      </c>
      <c r="D814" s="35"/>
      <c r="E814" s="35"/>
      <c r="F814" s="36"/>
      <c r="G814" s="218"/>
    </row>
    <row r="815" spans="1:7" ht="15.75" customHeight="1" x14ac:dyDescent="0.25">
      <c r="A815" s="10"/>
      <c r="B815" s="37" t="s">
        <v>1934</v>
      </c>
      <c r="C815" s="37">
        <v>1</v>
      </c>
      <c r="D815" s="35"/>
      <c r="E815" s="35"/>
      <c r="F815" s="36"/>
      <c r="G815" s="218"/>
    </row>
    <row r="816" spans="1:7" ht="15.75" customHeight="1" x14ac:dyDescent="0.25">
      <c r="A816" s="10"/>
      <c r="B816" s="37" t="s">
        <v>1935</v>
      </c>
      <c r="C816" s="37">
        <v>1</v>
      </c>
      <c r="D816" s="35"/>
      <c r="E816" s="35"/>
      <c r="F816" s="36"/>
      <c r="G816" s="218"/>
    </row>
    <row r="817" spans="1:7" ht="15.75" customHeight="1" x14ac:dyDescent="0.25">
      <c r="A817" s="10"/>
      <c r="B817" s="37" t="s">
        <v>1936</v>
      </c>
      <c r="C817" s="37">
        <v>1</v>
      </c>
      <c r="D817" s="35"/>
      <c r="E817" s="35"/>
      <c r="F817" s="36"/>
      <c r="G817" s="218"/>
    </row>
    <row r="818" spans="1:7" ht="15.75" customHeight="1" x14ac:dyDescent="0.25">
      <c r="A818" s="10"/>
      <c r="B818" s="37" t="s">
        <v>1937</v>
      </c>
      <c r="C818" s="37">
        <v>1</v>
      </c>
      <c r="D818" s="35"/>
      <c r="E818" s="35"/>
      <c r="F818" s="36"/>
      <c r="G818" s="218"/>
    </row>
    <row r="819" spans="1:7" ht="15.75" customHeight="1" x14ac:dyDescent="0.25">
      <c r="A819" s="10"/>
      <c r="B819" s="202"/>
      <c r="C819" s="218"/>
      <c r="D819" s="218"/>
      <c r="E819" s="218"/>
      <c r="F819" s="218"/>
      <c r="G819" s="218"/>
    </row>
    <row r="820" spans="1:7" ht="15.75" customHeight="1" x14ac:dyDescent="0.25">
      <c r="A820" s="10"/>
      <c r="B820" s="202" t="s">
        <v>1480</v>
      </c>
      <c r="C820" s="218"/>
      <c r="D820" s="218"/>
      <c r="E820" s="218"/>
      <c r="F820" s="218"/>
      <c r="G820" s="218"/>
    </row>
    <row r="821" spans="1:7" ht="15.75" customHeight="1" x14ac:dyDescent="0.25">
      <c r="A821" s="10"/>
      <c r="B821" s="202"/>
      <c r="C821" s="218"/>
      <c r="D821" s="218"/>
      <c r="E821" s="218"/>
      <c r="F821" s="218"/>
      <c r="G821" s="218"/>
    </row>
    <row r="822" spans="1:7" ht="15.75" customHeight="1" x14ac:dyDescent="0.25">
      <c r="A822" s="10"/>
      <c r="B822" s="204" t="s">
        <v>726</v>
      </c>
      <c r="C822" s="203"/>
      <c r="D822" s="203" t="s">
        <v>1485</v>
      </c>
      <c r="E822" s="203" t="s">
        <v>712</v>
      </c>
      <c r="F822" s="203" t="s">
        <v>1486</v>
      </c>
      <c r="G822" s="218"/>
    </row>
    <row r="823" spans="1:7" ht="15.75" customHeight="1" x14ac:dyDescent="0.25">
      <c r="A823" s="10"/>
      <c r="B823" s="38" t="s">
        <v>1938</v>
      </c>
      <c r="C823" s="37">
        <v>1</v>
      </c>
      <c r="D823" s="35"/>
      <c r="E823" s="35"/>
      <c r="F823" s="36"/>
      <c r="G823" s="218"/>
    </row>
    <row r="824" spans="1:7" ht="15.75" customHeight="1" x14ac:dyDescent="0.25">
      <c r="A824" s="10"/>
      <c r="B824" s="34" t="s">
        <v>1939</v>
      </c>
      <c r="C824" s="37">
        <v>1</v>
      </c>
      <c r="D824" s="35"/>
      <c r="E824" s="35"/>
      <c r="F824" s="36"/>
      <c r="G824" s="218"/>
    </row>
    <row r="825" spans="1:7" ht="15.75" customHeight="1" x14ac:dyDescent="0.25">
      <c r="A825" s="10"/>
      <c r="B825" s="34" t="s">
        <v>1940</v>
      </c>
      <c r="C825" s="37">
        <v>1</v>
      </c>
      <c r="D825" s="35"/>
      <c r="E825" s="35"/>
      <c r="F825" s="36"/>
      <c r="G825" s="218"/>
    </row>
    <row r="826" spans="1:7" ht="15.75" customHeight="1" x14ac:dyDescent="0.25">
      <c r="A826" s="10"/>
      <c r="B826" s="34" t="s">
        <v>1941</v>
      </c>
      <c r="C826" s="37">
        <v>1</v>
      </c>
      <c r="D826" s="35"/>
      <c r="E826" s="35"/>
      <c r="F826" s="36"/>
      <c r="G826" s="218"/>
    </row>
    <row r="827" spans="1:7" ht="15.75" customHeight="1" x14ac:dyDescent="0.25">
      <c r="A827" s="10"/>
      <c r="B827" s="34" t="s">
        <v>1942</v>
      </c>
      <c r="C827" s="37">
        <v>1</v>
      </c>
      <c r="D827" s="35"/>
      <c r="E827" s="35"/>
      <c r="F827" s="36"/>
      <c r="G827" s="218"/>
    </row>
    <row r="828" spans="1:7" ht="15.75" customHeight="1" x14ac:dyDescent="0.25">
      <c r="A828" s="10"/>
      <c r="B828" s="34" t="s">
        <v>1943</v>
      </c>
      <c r="C828" s="37"/>
      <c r="D828" s="35"/>
      <c r="E828" s="35"/>
      <c r="F828" s="36"/>
      <c r="G828" s="218"/>
    </row>
    <row r="829" spans="1:7" ht="15.75" customHeight="1" x14ac:dyDescent="0.25">
      <c r="A829" s="10"/>
      <c r="B829" s="34" t="s">
        <v>1944</v>
      </c>
      <c r="C829" s="37"/>
      <c r="D829" s="35"/>
      <c r="E829" s="35"/>
      <c r="F829" s="36"/>
      <c r="G829" s="218"/>
    </row>
    <row r="830" spans="1:7" ht="15.75" customHeight="1" x14ac:dyDescent="0.25">
      <c r="A830" s="10"/>
      <c r="B830" s="38" t="s">
        <v>1945</v>
      </c>
      <c r="C830" s="37">
        <v>1</v>
      </c>
      <c r="D830" s="35"/>
      <c r="E830" s="35"/>
      <c r="F830" s="36"/>
      <c r="G830" s="218"/>
    </row>
    <row r="831" spans="1:7" ht="15.75" customHeight="1" x14ac:dyDescent="0.25">
      <c r="A831" s="10"/>
      <c r="B831" s="34" t="s">
        <v>1946</v>
      </c>
      <c r="C831" s="37">
        <v>1</v>
      </c>
      <c r="D831" s="35"/>
      <c r="E831" s="35"/>
      <c r="F831" s="36"/>
      <c r="G831" s="218"/>
    </row>
    <row r="832" spans="1:7" ht="15.75" customHeight="1" x14ac:dyDescent="0.25">
      <c r="A832" s="19"/>
      <c r="B832" s="219"/>
      <c r="C832" s="220"/>
      <c r="D832" s="220"/>
      <c r="E832" s="220"/>
      <c r="F832" s="220"/>
      <c r="G832" s="220"/>
    </row>
    <row r="833" spans="1:7" ht="15.75" customHeight="1" x14ac:dyDescent="0.25">
      <c r="A833" s="207"/>
      <c r="B833" s="221"/>
      <c r="C833" s="207"/>
      <c r="D833" s="207"/>
      <c r="E833" s="207"/>
      <c r="F833" s="207"/>
      <c r="G833" s="207"/>
    </row>
    <row r="834" spans="1:7" ht="15.75" customHeight="1" x14ac:dyDescent="0.25">
      <c r="A834" s="207"/>
      <c r="B834" s="221"/>
      <c r="C834" s="207"/>
      <c r="D834" s="207"/>
      <c r="E834" s="207"/>
      <c r="F834" s="207"/>
      <c r="G834" s="207"/>
    </row>
    <row r="835" spans="1:7" ht="15.75" customHeight="1" x14ac:dyDescent="0.25">
      <c r="A835" s="207"/>
      <c r="B835" s="221"/>
      <c r="C835" s="207"/>
      <c r="D835" s="207"/>
      <c r="E835" s="207"/>
      <c r="F835" s="207"/>
      <c r="G835" s="207"/>
    </row>
    <row r="836" spans="1:7" ht="15.75" customHeight="1" x14ac:dyDescent="0.25">
      <c r="A836" s="207"/>
      <c r="B836" s="221"/>
      <c r="C836" s="207"/>
      <c r="D836" s="207"/>
      <c r="E836" s="207"/>
      <c r="F836" s="207"/>
      <c r="G836" s="207"/>
    </row>
    <row r="837" spans="1:7" ht="15.75" customHeight="1" x14ac:dyDescent="0.25">
      <c r="A837" s="207"/>
      <c r="B837" s="221"/>
      <c r="C837" s="207"/>
      <c r="D837" s="207"/>
      <c r="E837" s="207"/>
      <c r="F837" s="207"/>
      <c r="G837" s="207"/>
    </row>
    <row r="838" spans="1:7" ht="15.75" customHeight="1" x14ac:dyDescent="0.25">
      <c r="A838" s="396" t="s">
        <v>1947</v>
      </c>
      <c r="B838" s="397"/>
      <c r="C838" s="397"/>
      <c r="D838" s="397"/>
      <c r="E838" s="397"/>
      <c r="F838" s="397"/>
      <c r="G838" s="397"/>
    </row>
    <row r="839" spans="1:7" ht="15.75" customHeight="1" x14ac:dyDescent="0.25">
      <c r="A839" s="204"/>
      <c r="B839" s="204"/>
      <c r="C839" s="204"/>
      <c r="D839" s="204"/>
      <c r="E839" s="204"/>
      <c r="F839" s="204"/>
      <c r="G839" s="204"/>
    </row>
    <row r="840" spans="1:7" ht="15.75" customHeight="1" x14ac:dyDescent="0.25">
      <c r="A840" s="204"/>
      <c r="B840" s="212" t="s">
        <v>1478</v>
      </c>
      <c r="C840" s="212"/>
      <c r="D840" s="213">
        <v>0</v>
      </c>
      <c r="E840" s="213"/>
      <c r="F840" s="214" t="s">
        <v>1479</v>
      </c>
      <c r="G840" s="202"/>
    </row>
    <row r="841" spans="1:7" ht="15.75" customHeight="1" x14ac:dyDescent="0.25">
      <c r="A841" s="202"/>
      <c r="B841" s="212" t="s">
        <v>1480</v>
      </c>
      <c r="C841" s="212"/>
      <c r="D841" s="213">
        <v>0</v>
      </c>
      <c r="E841" s="213"/>
      <c r="F841" s="214" t="s">
        <v>1481</v>
      </c>
      <c r="G841" s="202"/>
    </row>
    <row r="842" spans="1:7" ht="15.75" customHeight="1" x14ac:dyDescent="0.25">
      <c r="A842" s="202"/>
      <c r="B842" s="212" t="s">
        <v>1482</v>
      </c>
      <c r="C842" s="212"/>
      <c r="D842" s="215">
        <v>0</v>
      </c>
      <c r="E842" s="215"/>
      <c r="F842" s="214" t="s">
        <v>1483</v>
      </c>
      <c r="G842" s="202"/>
    </row>
    <row r="843" spans="1:7" ht="15.75" customHeight="1" x14ac:dyDescent="0.25">
      <c r="A843" s="202"/>
      <c r="B843" s="202"/>
      <c r="C843" s="202"/>
      <c r="D843" s="206"/>
      <c r="E843" s="206"/>
      <c r="F843" s="202"/>
      <c r="G843" s="202"/>
    </row>
    <row r="844" spans="1:7" ht="15.75" customHeight="1" x14ac:dyDescent="0.25">
      <c r="A844" s="203"/>
      <c r="B844" s="204"/>
      <c r="C844" s="203"/>
      <c r="D844" s="203"/>
      <c r="E844" s="203"/>
      <c r="F844" s="203"/>
      <c r="G844" s="204"/>
    </row>
    <row r="845" spans="1:7" ht="15.75" customHeight="1" x14ac:dyDescent="0.25">
      <c r="A845" s="17"/>
      <c r="B845" s="216"/>
      <c r="C845" s="217"/>
      <c r="D845" s="398"/>
      <c r="E845" s="399"/>
      <c r="F845" s="399"/>
      <c r="G845" s="217"/>
    </row>
    <row r="846" spans="1:7" ht="15.75" customHeight="1" x14ac:dyDescent="0.25">
      <c r="A846" s="10"/>
      <c r="B846" s="202" t="s">
        <v>1484</v>
      </c>
      <c r="C846" s="218"/>
      <c r="D846" s="218"/>
      <c r="E846" s="218"/>
      <c r="F846" s="218"/>
      <c r="G846" s="218"/>
    </row>
    <row r="847" spans="1:7" ht="15.75" customHeight="1" x14ac:dyDescent="0.25">
      <c r="A847" s="33"/>
      <c r="B847" s="202"/>
      <c r="C847" s="218"/>
      <c r="D847" s="218"/>
      <c r="E847" s="218"/>
      <c r="F847" s="218"/>
      <c r="G847" s="218"/>
    </row>
    <row r="848" spans="1:7" ht="15.75" customHeight="1" x14ac:dyDescent="0.25">
      <c r="A848" s="33"/>
      <c r="B848" s="204" t="s">
        <v>726</v>
      </c>
      <c r="C848" s="203"/>
      <c r="D848" s="203" t="s">
        <v>1485</v>
      </c>
      <c r="E848" s="203" t="s">
        <v>712</v>
      </c>
      <c r="F848" s="203" t="s">
        <v>1486</v>
      </c>
      <c r="G848" s="218"/>
    </row>
    <row r="849" spans="1:7" ht="15.75" customHeight="1" x14ac:dyDescent="0.25">
      <c r="A849" s="33"/>
      <c r="B849" s="34" t="s">
        <v>1487</v>
      </c>
      <c r="C849" s="35"/>
      <c r="D849" s="35"/>
      <c r="E849" s="35"/>
      <c r="F849" s="36"/>
      <c r="G849" s="218"/>
    </row>
    <row r="850" spans="1:7" ht="15.75" customHeight="1" x14ac:dyDescent="0.25">
      <c r="A850" s="33"/>
      <c r="B850" s="34" t="s">
        <v>1488</v>
      </c>
      <c r="C850" s="35"/>
      <c r="D850" s="35"/>
      <c r="E850" s="35"/>
      <c r="F850" s="36"/>
      <c r="G850" s="218"/>
    </row>
    <row r="851" spans="1:7" ht="15.75" customHeight="1" x14ac:dyDescent="0.25">
      <c r="A851" s="10"/>
      <c r="B851" s="37" t="s">
        <v>1948</v>
      </c>
      <c r="C851" s="37">
        <v>1</v>
      </c>
      <c r="D851" s="35"/>
      <c r="E851" s="35"/>
      <c r="F851" s="36"/>
      <c r="G851" s="218"/>
    </row>
    <row r="852" spans="1:7" ht="15.75" customHeight="1" x14ac:dyDescent="0.25">
      <c r="A852" s="10"/>
      <c r="B852" s="37" t="s">
        <v>1949</v>
      </c>
      <c r="C852" s="37">
        <v>1</v>
      </c>
      <c r="D852" s="35"/>
      <c r="E852" s="35"/>
      <c r="F852" s="36"/>
      <c r="G852" s="218"/>
    </row>
    <row r="853" spans="1:7" ht="15.75" customHeight="1" x14ac:dyDescent="0.25">
      <c r="A853" s="10"/>
      <c r="B853" s="37" t="s">
        <v>1950</v>
      </c>
      <c r="C853" s="37">
        <v>1</v>
      </c>
      <c r="D853" s="35"/>
      <c r="E853" s="35"/>
      <c r="F853" s="36"/>
      <c r="G853" s="218"/>
    </row>
    <row r="854" spans="1:7" ht="15.75" customHeight="1" x14ac:dyDescent="0.25">
      <c r="A854" s="10"/>
      <c r="B854" s="37" t="s">
        <v>1951</v>
      </c>
      <c r="C854" s="37">
        <v>1</v>
      </c>
      <c r="D854" s="35"/>
      <c r="E854" s="35"/>
      <c r="F854" s="36"/>
      <c r="G854" s="218"/>
    </row>
    <row r="855" spans="1:7" ht="15.75" customHeight="1" x14ac:dyDescent="0.25">
      <c r="A855" s="10"/>
      <c r="B855" s="37" t="s">
        <v>1952</v>
      </c>
      <c r="C855" s="37">
        <v>1</v>
      </c>
      <c r="D855" s="35"/>
      <c r="E855" s="35"/>
      <c r="F855" s="36"/>
      <c r="G855" s="218"/>
    </row>
    <row r="856" spans="1:7" ht="15.75" customHeight="1" x14ac:dyDescent="0.25">
      <c r="A856" s="10"/>
      <c r="B856" s="37" t="s">
        <v>1953</v>
      </c>
      <c r="C856" s="37">
        <v>1</v>
      </c>
      <c r="D856" s="35"/>
      <c r="E856" s="35"/>
      <c r="F856" s="36"/>
      <c r="G856" s="218"/>
    </row>
    <row r="857" spans="1:7" ht="15.75" customHeight="1" x14ac:dyDescent="0.25">
      <c r="A857" s="10"/>
      <c r="B857" s="37" t="s">
        <v>1954</v>
      </c>
      <c r="C857" s="37">
        <v>1</v>
      </c>
      <c r="D857" s="35"/>
      <c r="E857" s="35"/>
      <c r="F857" s="36"/>
      <c r="G857" s="218"/>
    </row>
    <row r="858" spans="1:7" ht="15.75" customHeight="1" x14ac:dyDescent="0.25">
      <c r="A858" s="10"/>
      <c r="B858" s="37" t="s">
        <v>1955</v>
      </c>
      <c r="C858" s="37">
        <v>1</v>
      </c>
      <c r="D858" s="35"/>
      <c r="E858" s="35"/>
      <c r="F858" s="36"/>
      <c r="G858" s="218"/>
    </row>
    <row r="859" spans="1:7" ht="15.75" customHeight="1" x14ac:dyDescent="0.25">
      <c r="A859" s="10"/>
      <c r="B859" s="37" t="s">
        <v>1956</v>
      </c>
      <c r="C859" s="37">
        <v>1</v>
      </c>
      <c r="D859" s="35"/>
      <c r="E859" s="35"/>
      <c r="F859" s="36"/>
      <c r="G859" s="218"/>
    </row>
    <row r="860" spans="1:7" ht="15.75" customHeight="1" x14ac:dyDescent="0.25">
      <c r="A860" s="10"/>
      <c r="B860" s="37" t="s">
        <v>1957</v>
      </c>
      <c r="C860" s="37">
        <v>1</v>
      </c>
      <c r="D860" s="35"/>
      <c r="E860" s="35"/>
      <c r="F860" s="36"/>
      <c r="G860" s="218"/>
    </row>
    <row r="861" spans="1:7" ht="15.75" customHeight="1" x14ac:dyDescent="0.25">
      <c r="A861" s="10"/>
      <c r="B861" s="37" t="s">
        <v>1958</v>
      </c>
      <c r="C861" s="37">
        <v>1</v>
      </c>
      <c r="D861" s="35"/>
      <c r="E861" s="35"/>
      <c r="F861" s="36"/>
      <c r="G861" s="218"/>
    </row>
    <row r="862" spans="1:7" ht="15.75" customHeight="1" x14ac:dyDescent="0.25">
      <c r="A862" s="10"/>
      <c r="B862" s="37" t="s">
        <v>1959</v>
      </c>
      <c r="C862" s="37">
        <v>1</v>
      </c>
      <c r="D862" s="35"/>
      <c r="E862" s="35"/>
      <c r="F862" s="36"/>
      <c r="G862" s="218"/>
    </row>
    <row r="863" spans="1:7" ht="15.75" customHeight="1" x14ac:dyDescent="0.25">
      <c r="A863" s="10"/>
      <c r="B863" s="202"/>
      <c r="C863" s="218"/>
      <c r="D863" s="218"/>
      <c r="E863" s="218"/>
      <c r="F863" s="218"/>
      <c r="G863" s="218"/>
    </row>
    <row r="864" spans="1:7" ht="15.75" customHeight="1" x14ac:dyDescent="0.25">
      <c r="A864" s="10"/>
      <c r="B864" s="202" t="s">
        <v>1480</v>
      </c>
      <c r="C864" s="218"/>
      <c r="D864" s="218"/>
      <c r="E864" s="218"/>
      <c r="F864" s="218"/>
      <c r="G864" s="218"/>
    </row>
    <row r="865" spans="1:7" ht="15.75" customHeight="1" x14ac:dyDescent="0.25">
      <c r="A865" s="10"/>
      <c r="B865" s="202"/>
      <c r="C865" s="218"/>
      <c r="D865" s="218"/>
      <c r="E865" s="218"/>
      <c r="F865" s="218"/>
      <c r="G865" s="218"/>
    </row>
    <row r="866" spans="1:7" ht="15.75" customHeight="1" x14ac:dyDescent="0.25">
      <c r="A866" s="10"/>
      <c r="B866" s="204" t="s">
        <v>726</v>
      </c>
      <c r="C866" s="203"/>
      <c r="D866" s="203" t="s">
        <v>1485</v>
      </c>
      <c r="E866" s="203" t="s">
        <v>712</v>
      </c>
      <c r="F866" s="203" t="s">
        <v>1486</v>
      </c>
      <c r="G866" s="218"/>
    </row>
    <row r="867" spans="1:7" ht="15.75" customHeight="1" x14ac:dyDescent="0.25">
      <c r="A867" s="10"/>
      <c r="B867" s="38" t="s">
        <v>1960</v>
      </c>
      <c r="C867" s="37">
        <v>1</v>
      </c>
      <c r="D867" s="35"/>
      <c r="E867" s="35"/>
      <c r="F867" s="36"/>
      <c r="G867" s="218"/>
    </row>
    <row r="868" spans="1:7" ht="15.75" customHeight="1" x14ac:dyDescent="0.25">
      <c r="A868" s="10"/>
      <c r="B868" s="34" t="s">
        <v>1771</v>
      </c>
      <c r="C868" s="37">
        <v>1</v>
      </c>
      <c r="D868" s="35"/>
      <c r="E868" s="35"/>
      <c r="F868" s="36"/>
      <c r="G868" s="218"/>
    </row>
    <row r="869" spans="1:7" ht="15.75" customHeight="1" x14ac:dyDescent="0.25">
      <c r="A869" s="10"/>
      <c r="B869" s="34" t="s">
        <v>1772</v>
      </c>
      <c r="C869" s="37">
        <v>1</v>
      </c>
      <c r="D869" s="35"/>
      <c r="E869" s="35"/>
      <c r="F869" s="36"/>
      <c r="G869" s="218"/>
    </row>
    <row r="870" spans="1:7" ht="15.75" customHeight="1" x14ac:dyDescent="0.25">
      <c r="A870" s="10"/>
      <c r="B870" s="34" t="s">
        <v>1773</v>
      </c>
      <c r="C870" s="37">
        <v>1</v>
      </c>
      <c r="D870" s="35"/>
      <c r="E870" s="35"/>
      <c r="F870" s="36"/>
      <c r="G870" s="218"/>
    </row>
    <row r="871" spans="1:7" ht="15.75" customHeight="1" x14ac:dyDescent="0.25">
      <c r="A871" s="10"/>
      <c r="B871" s="34" t="s">
        <v>1774</v>
      </c>
      <c r="C871" s="37">
        <v>1</v>
      </c>
      <c r="D871" s="35"/>
      <c r="E871" s="35"/>
      <c r="F871" s="36"/>
      <c r="G871" s="218"/>
    </row>
    <row r="872" spans="1:7" ht="15.75" customHeight="1" x14ac:dyDescent="0.25">
      <c r="A872" s="10"/>
      <c r="B872" s="34" t="s">
        <v>1775</v>
      </c>
      <c r="C872" s="37"/>
      <c r="D872" s="35"/>
      <c r="E872" s="35"/>
      <c r="F872" s="36"/>
      <c r="G872" s="218"/>
    </row>
    <row r="873" spans="1:7" ht="15.75" customHeight="1" x14ac:dyDescent="0.25">
      <c r="A873" s="10"/>
      <c r="B873" s="34" t="s">
        <v>1776</v>
      </c>
      <c r="C873" s="37"/>
      <c r="D873" s="35"/>
      <c r="E873" s="35"/>
      <c r="F873" s="36"/>
      <c r="G873" s="218"/>
    </row>
    <row r="874" spans="1:7" ht="15.75" customHeight="1" x14ac:dyDescent="0.25">
      <c r="A874" s="10"/>
      <c r="B874" s="38" t="s">
        <v>1961</v>
      </c>
      <c r="C874" s="37">
        <v>1</v>
      </c>
      <c r="D874" s="35"/>
      <c r="E874" s="35"/>
      <c r="F874" s="36"/>
      <c r="G874" s="218"/>
    </row>
    <row r="875" spans="1:7" ht="15.75" customHeight="1" x14ac:dyDescent="0.25">
      <c r="A875" s="10"/>
      <c r="B875" s="34" t="s">
        <v>1778</v>
      </c>
      <c r="C875" s="37">
        <v>1</v>
      </c>
      <c r="D875" s="35"/>
      <c r="E875" s="35"/>
      <c r="F875" s="36"/>
      <c r="G875" s="218"/>
    </row>
    <row r="876" spans="1:7" ht="15.75" customHeight="1" x14ac:dyDescent="0.25">
      <c r="A876" s="19"/>
      <c r="B876" s="219"/>
      <c r="C876" s="220"/>
      <c r="D876" s="220"/>
      <c r="E876" s="220"/>
      <c r="F876" s="220"/>
      <c r="G876" s="220"/>
    </row>
    <row r="877" spans="1:7" ht="15.75" customHeight="1" x14ac:dyDescent="0.25">
      <c r="A877" s="207"/>
      <c r="B877" s="221"/>
      <c r="C877" s="207"/>
      <c r="D877" s="207"/>
      <c r="E877" s="207"/>
      <c r="F877" s="207"/>
      <c r="G877" s="207"/>
    </row>
    <row r="878" spans="1:7" ht="15.75" customHeight="1" x14ac:dyDescent="0.25">
      <c r="A878" s="207"/>
      <c r="B878" s="221"/>
      <c r="C878" s="207"/>
      <c r="D878" s="207"/>
      <c r="E878" s="207"/>
      <c r="F878" s="207"/>
      <c r="G878" s="207"/>
    </row>
    <row r="879" spans="1:7" ht="15.75" customHeight="1" x14ac:dyDescent="0.25">
      <c r="A879" s="207"/>
      <c r="B879" s="221"/>
      <c r="C879" s="207"/>
      <c r="D879" s="207"/>
      <c r="E879" s="207"/>
      <c r="F879" s="207"/>
      <c r="G879" s="207"/>
    </row>
    <row r="880" spans="1:7" ht="15.75" customHeight="1" x14ac:dyDescent="0.25">
      <c r="A880" s="207"/>
      <c r="B880" s="221"/>
      <c r="C880" s="207"/>
      <c r="D880" s="207"/>
      <c r="E880" s="207"/>
      <c r="F880" s="207"/>
      <c r="G880" s="207"/>
    </row>
    <row r="881" spans="1:7" ht="15.75" customHeight="1" x14ac:dyDescent="0.25">
      <c r="A881" s="207"/>
      <c r="B881" s="221"/>
      <c r="C881" s="207"/>
      <c r="D881" s="207"/>
      <c r="E881" s="207"/>
      <c r="F881" s="207"/>
      <c r="G881" s="207"/>
    </row>
    <row r="882" spans="1:7" ht="15.75" customHeight="1" x14ac:dyDescent="0.25">
      <c r="A882" s="396" t="s">
        <v>1962</v>
      </c>
      <c r="B882" s="397"/>
      <c r="C882" s="397"/>
      <c r="D882" s="397"/>
      <c r="E882" s="397"/>
      <c r="F882" s="397"/>
      <c r="G882" s="397"/>
    </row>
    <row r="883" spans="1:7" ht="15.75" customHeight="1" x14ac:dyDescent="0.25">
      <c r="A883" s="204"/>
      <c r="B883" s="204"/>
      <c r="C883" s="204"/>
      <c r="D883" s="204"/>
      <c r="E883" s="204"/>
      <c r="F883" s="204"/>
      <c r="G883" s="204"/>
    </row>
    <row r="884" spans="1:7" ht="15.75" customHeight="1" x14ac:dyDescent="0.25">
      <c r="A884" s="204"/>
      <c r="B884" s="212" t="s">
        <v>1478</v>
      </c>
      <c r="C884" s="212"/>
      <c r="D884" s="213">
        <v>0</v>
      </c>
      <c r="E884" s="213"/>
      <c r="F884" s="214" t="s">
        <v>1479</v>
      </c>
      <c r="G884" s="202"/>
    </row>
    <row r="885" spans="1:7" ht="15.75" customHeight="1" x14ac:dyDescent="0.25">
      <c r="A885" s="202"/>
      <c r="B885" s="212" t="s">
        <v>1480</v>
      </c>
      <c r="C885" s="212"/>
      <c r="D885" s="213">
        <v>0</v>
      </c>
      <c r="E885" s="213"/>
      <c r="F885" s="214" t="s">
        <v>1481</v>
      </c>
      <c r="G885" s="202"/>
    </row>
    <row r="886" spans="1:7" ht="15.75" customHeight="1" x14ac:dyDescent="0.25">
      <c r="A886" s="202"/>
      <c r="B886" s="212" t="s">
        <v>1482</v>
      </c>
      <c r="C886" s="212"/>
      <c r="D886" s="215">
        <v>0</v>
      </c>
      <c r="E886" s="215"/>
      <c r="F886" s="214" t="s">
        <v>1483</v>
      </c>
      <c r="G886" s="202"/>
    </row>
    <row r="887" spans="1:7" ht="15.75" customHeight="1" x14ac:dyDescent="0.25">
      <c r="A887" s="202"/>
      <c r="B887" s="202"/>
      <c r="C887" s="202"/>
      <c r="D887" s="206"/>
      <c r="E887" s="206"/>
      <c r="F887" s="202"/>
      <c r="G887" s="202"/>
    </row>
    <row r="888" spans="1:7" ht="15.75" customHeight="1" x14ac:dyDescent="0.25">
      <c r="A888" s="203"/>
      <c r="B888" s="204"/>
      <c r="C888" s="203"/>
      <c r="D888" s="203"/>
      <c r="E888" s="203"/>
      <c r="F888" s="203"/>
      <c r="G888" s="204"/>
    </row>
    <row r="889" spans="1:7" ht="15.75" customHeight="1" x14ac:dyDescent="0.25">
      <c r="A889" s="17"/>
      <c r="B889" s="216"/>
      <c r="C889" s="217"/>
      <c r="D889" s="398"/>
      <c r="E889" s="399"/>
      <c r="F889" s="399"/>
      <c r="G889" s="217"/>
    </row>
    <row r="890" spans="1:7" ht="15.75" customHeight="1" x14ac:dyDescent="0.25">
      <c r="A890" s="10"/>
      <c r="B890" s="202" t="s">
        <v>1484</v>
      </c>
      <c r="C890" s="218"/>
      <c r="D890" s="218"/>
      <c r="E890" s="218"/>
      <c r="F890" s="218"/>
      <c r="G890" s="218"/>
    </row>
    <row r="891" spans="1:7" ht="15.75" customHeight="1" x14ac:dyDescent="0.25">
      <c r="A891" s="33"/>
      <c r="B891" s="202"/>
      <c r="C891" s="218"/>
      <c r="D891" s="218"/>
      <c r="E891" s="218"/>
      <c r="F891" s="218"/>
      <c r="G891" s="218"/>
    </row>
    <row r="892" spans="1:7" ht="15.75" customHeight="1" x14ac:dyDescent="0.25">
      <c r="A892" s="33"/>
      <c r="B892" s="204" t="s">
        <v>726</v>
      </c>
      <c r="C892" s="203"/>
      <c r="D892" s="203" t="s">
        <v>1485</v>
      </c>
      <c r="E892" s="203" t="s">
        <v>712</v>
      </c>
      <c r="F892" s="203" t="s">
        <v>1486</v>
      </c>
      <c r="G892" s="218"/>
    </row>
    <row r="893" spans="1:7" ht="15.75" customHeight="1" x14ac:dyDescent="0.25">
      <c r="A893" s="33"/>
      <c r="B893" s="34" t="s">
        <v>1487</v>
      </c>
      <c r="C893" s="35"/>
      <c r="D893" s="35"/>
      <c r="E893" s="35"/>
      <c r="F893" s="36"/>
      <c r="G893" s="218"/>
    </row>
    <row r="894" spans="1:7" ht="15.75" customHeight="1" x14ac:dyDescent="0.25">
      <c r="A894" s="33"/>
      <c r="B894" s="34" t="s">
        <v>1488</v>
      </c>
      <c r="C894" s="35"/>
      <c r="D894" s="35"/>
      <c r="E894" s="35"/>
      <c r="F894" s="36"/>
      <c r="G894" s="218"/>
    </row>
    <row r="895" spans="1:7" ht="15.75" customHeight="1" x14ac:dyDescent="0.25">
      <c r="A895" s="10"/>
      <c r="B895" s="37" t="s">
        <v>1963</v>
      </c>
      <c r="C895" s="37">
        <v>1</v>
      </c>
      <c r="D895" s="35"/>
      <c r="E895" s="35"/>
      <c r="F895" s="36"/>
      <c r="G895" s="218"/>
    </row>
    <row r="896" spans="1:7" ht="15.75" customHeight="1" x14ac:dyDescent="0.25">
      <c r="A896" s="10"/>
      <c r="B896" s="37" t="s">
        <v>1964</v>
      </c>
      <c r="C896" s="37">
        <v>1</v>
      </c>
      <c r="D896" s="35"/>
      <c r="E896" s="35"/>
      <c r="F896" s="36"/>
      <c r="G896" s="218"/>
    </row>
    <row r="897" spans="1:7" ht="15.75" customHeight="1" x14ac:dyDescent="0.25">
      <c r="A897" s="10"/>
      <c r="B897" s="37" t="s">
        <v>1965</v>
      </c>
      <c r="C897" s="37">
        <v>1</v>
      </c>
      <c r="D897" s="35"/>
      <c r="E897" s="35"/>
      <c r="F897" s="36"/>
      <c r="G897" s="218"/>
    </row>
    <row r="898" spans="1:7" ht="15.75" customHeight="1" x14ac:dyDescent="0.25">
      <c r="A898" s="10"/>
      <c r="B898" s="37" t="s">
        <v>1966</v>
      </c>
      <c r="C898" s="37">
        <v>1</v>
      </c>
      <c r="D898" s="35"/>
      <c r="E898" s="35"/>
      <c r="F898" s="36"/>
      <c r="G898" s="218"/>
    </row>
    <row r="899" spans="1:7" ht="15.75" customHeight="1" x14ac:dyDescent="0.25">
      <c r="A899" s="10"/>
      <c r="B899" s="37" t="s">
        <v>1967</v>
      </c>
      <c r="C899" s="37">
        <v>1</v>
      </c>
      <c r="D899" s="35"/>
      <c r="E899" s="35"/>
      <c r="F899" s="36"/>
      <c r="G899" s="218"/>
    </row>
    <row r="900" spans="1:7" ht="15.75" customHeight="1" x14ac:dyDescent="0.25">
      <c r="A900" s="10"/>
      <c r="B900" s="37" t="s">
        <v>1968</v>
      </c>
      <c r="C900" s="37">
        <v>1</v>
      </c>
      <c r="D900" s="35"/>
      <c r="E900" s="35"/>
      <c r="F900" s="36"/>
      <c r="G900" s="218"/>
    </row>
    <row r="901" spans="1:7" ht="15.75" customHeight="1" x14ac:dyDescent="0.25">
      <c r="A901" s="10"/>
      <c r="B901" s="37" t="s">
        <v>1969</v>
      </c>
      <c r="C901" s="37">
        <v>1</v>
      </c>
      <c r="D901" s="35"/>
      <c r="E901" s="35"/>
      <c r="F901" s="36"/>
      <c r="G901" s="218"/>
    </row>
    <row r="902" spans="1:7" ht="15.75" customHeight="1" x14ac:dyDescent="0.25">
      <c r="A902" s="10"/>
      <c r="B902" s="37" t="s">
        <v>1970</v>
      </c>
      <c r="C902" s="37">
        <v>1</v>
      </c>
      <c r="D902" s="35"/>
      <c r="E902" s="35"/>
      <c r="F902" s="36"/>
      <c r="G902" s="218"/>
    </row>
    <row r="903" spans="1:7" ht="15.75" customHeight="1" x14ac:dyDescent="0.25">
      <c r="A903" s="10"/>
      <c r="B903" s="37" t="s">
        <v>1971</v>
      </c>
      <c r="C903" s="37">
        <v>1</v>
      </c>
      <c r="D903" s="35"/>
      <c r="E903" s="35"/>
      <c r="F903" s="36"/>
      <c r="G903" s="218"/>
    </row>
    <row r="904" spans="1:7" ht="15.75" customHeight="1" x14ac:dyDescent="0.25">
      <c r="A904" s="10"/>
      <c r="B904" s="37" t="s">
        <v>1972</v>
      </c>
      <c r="C904" s="37">
        <v>1</v>
      </c>
      <c r="D904" s="35"/>
      <c r="E904" s="35"/>
      <c r="F904" s="36"/>
      <c r="G904" s="218"/>
    </row>
    <row r="905" spans="1:7" ht="15.75" customHeight="1" x14ac:dyDescent="0.25">
      <c r="A905" s="10"/>
      <c r="B905" s="37" t="s">
        <v>1973</v>
      </c>
      <c r="C905" s="37">
        <v>1</v>
      </c>
      <c r="D905" s="35"/>
      <c r="E905" s="35"/>
      <c r="F905" s="36"/>
      <c r="G905" s="218"/>
    </row>
    <row r="906" spans="1:7" ht="15.75" customHeight="1" x14ac:dyDescent="0.25">
      <c r="A906" s="10"/>
      <c r="B906" s="37" t="s">
        <v>1974</v>
      </c>
      <c r="C906" s="37">
        <v>1</v>
      </c>
      <c r="D906" s="35"/>
      <c r="E906" s="35"/>
      <c r="F906" s="36"/>
      <c r="G906" s="218"/>
    </row>
    <row r="907" spans="1:7" ht="15.75" customHeight="1" x14ac:dyDescent="0.25">
      <c r="A907" s="10"/>
      <c r="B907" s="37" t="s">
        <v>1975</v>
      </c>
      <c r="C907" s="37">
        <v>1</v>
      </c>
      <c r="D907" s="35"/>
      <c r="E907" s="35"/>
      <c r="F907" s="36"/>
      <c r="G907" s="218"/>
    </row>
    <row r="908" spans="1:7" ht="15.75" customHeight="1" x14ac:dyDescent="0.25">
      <c r="A908" s="10"/>
      <c r="B908" s="37" t="s">
        <v>1976</v>
      </c>
      <c r="C908" s="37">
        <v>1</v>
      </c>
      <c r="D908" s="35"/>
      <c r="E908" s="35"/>
      <c r="F908" s="36"/>
      <c r="G908" s="218"/>
    </row>
    <row r="909" spans="1:7" ht="15.75" customHeight="1" x14ac:dyDescent="0.25">
      <c r="A909" s="10"/>
      <c r="B909" s="202"/>
      <c r="C909" s="218">
        <v>1</v>
      </c>
      <c r="D909" s="218"/>
      <c r="E909" s="218"/>
      <c r="F909" s="218"/>
      <c r="G909" s="218"/>
    </row>
    <row r="910" spans="1:7" ht="15.75" customHeight="1" x14ac:dyDescent="0.25">
      <c r="A910" s="10"/>
      <c r="B910" s="202" t="s">
        <v>1480</v>
      </c>
      <c r="C910" s="218"/>
      <c r="D910" s="218"/>
      <c r="E910" s="218"/>
      <c r="F910" s="218"/>
      <c r="G910" s="218"/>
    </row>
    <row r="911" spans="1:7" ht="15.75" customHeight="1" x14ac:dyDescent="0.25">
      <c r="A911" s="10"/>
      <c r="B911" s="202"/>
      <c r="C911" s="218"/>
      <c r="D911" s="218"/>
      <c r="E911" s="218"/>
      <c r="F911" s="218"/>
      <c r="G911" s="218"/>
    </row>
    <row r="912" spans="1:7" ht="15.75" customHeight="1" x14ac:dyDescent="0.25">
      <c r="A912" s="10"/>
      <c r="B912" s="204" t="s">
        <v>726</v>
      </c>
      <c r="C912" s="203"/>
      <c r="D912" s="203" t="s">
        <v>1485</v>
      </c>
      <c r="E912" s="203" t="s">
        <v>712</v>
      </c>
      <c r="F912" s="203" t="s">
        <v>1486</v>
      </c>
      <c r="G912" s="218"/>
    </row>
    <row r="913" spans="1:7" ht="15.75" customHeight="1" x14ac:dyDescent="0.25">
      <c r="A913" s="10"/>
      <c r="B913" s="38" t="s">
        <v>1770</v>
      </c>
      <c r="C913" s="37">
        <v>1</v>
      </c>
      <c r="D913" s="35"/>
      <c r="E913" s="35"/>
      <c r="F913" s="36"/>
      <c r="G913" s="218"/>
    </row>
    <row r="914" spans="1:7" ht="15.75" customHeight="1" x14ac:dyDescent="0.25">
      <c r="A914" s="10"/>
      <c r="B914" s="34" t="s">
        <v>1771</v>
      </c>
      <c r="C914" s="37">
        <v>1</v>
      </c>
      <c r="D914" s="35"/>
      <c r="E914" s="35"/>
      <c r="F914" s="36"/>
      <c r="G914" s="218"/>
    </row>
    <row r="915" spans="1:7" ht="15.75" customHeight="1" x14ac:dyDescent="0.25">
      <c r="A915" s="10"/>
      <c r="B915" s="34" t="s">
        <v>1772</v>
      </c>
      <c r="C915" s="37">
        <v>1</v>
      </c>
      <c r="D915" s="35"/>
      <c r="E915" s="35"/>
      <c r="F915" s="36"/>
      <c r="G915" s="218"/>
    </row>
    <row r="916" spans="1:7" ht="15.75" customHeight="1" x14ac:dyDescent="0.25">
      <c r="A916" s="10"/>
      <c r="B916" s="34" t="s">
        <v>1773</v>
      </c>
      <c r="C916" s="37">
        <v>1</v>
      </c>
      <c r="D916" s="35"/>
      <c r="E916" s="35"/>
      <c r="F916" s="36"/>
      <c r="G916" s="218"/>
    </row>
    <row r="917" spans="1:7" ht="15.75" customHeight="1" x14ac:dyDescent="0.25">
      <c r="A917" s="10"/>
      <c r="B917" s="34" t="s">
        <v>1774</v>
      </c>
      <c r="C917" s="37">
        <v>1</v>
      </c>
      <c r="D917" s="35"/>
      <c r="E917" s="35"/>
      <c r="F917" s="36"/>
      <c r="G917" s="218"/>
    </row>
    <row r="918" spans="1:7" ht="15.75" customHeight="1" x14ac:dyDescent="0.25">
      <c r="A918" s="10"/>
      <c r="B918" s="34" t="s">
        <v>1775</v>
      </c>
      <c r="C918" s="37"/>
      <c r="D918" s="35"/>
      <c r="E918" s="35"/>
      <c r="F918" s="36"/>
      <c r="G918" s="218"/>
    </row>
    <row r="919" spans="1:7" ht="15.75" customHeight="1" x14ac:dyDescent="0.25">
      <c r="A919" s="10"/>
      <c r="B919" s="34" t="s">
        <v>1776</v>
      </c>
      <c r="C919" s="37"/>
      <c r="D919" s="35"/>
      <c r="E919" s="35"/>
      <c r="F919" s="36"/>
      <c r="G919" s="218"/>
    </row>
    <row r="920" spans="1:7" ht="15.75" customHeight="1" x14ac:dyDescent="0.25">
      <c r="A920" s="10"/>
      <c r="B920" s="38" t="s">
        <v>1977</v>
      </c>
      <c r="C920" s="37">
        <v>1</v>
      </c>
      <c r="D920" s="35"/>
      <c r="E920" s="35"/>
      <c r="F920" s="36"/>
      <c r="G920" s="218"/>
    </row>
    <row r="921" spans="1:7" ht="15.75" customHeight="1" x14ac:dyDescent="0.25">
      <c r="A921" s="10"/>
      <c r="B921" s="34" t="s">
        <v>1778</v>
      </c>
      <c r="C921" s="37">
        <v>1</v>
      </c>
      <c r="D921" s="35"/>
      <c r="E921" s="35"/>
      <c r="F921" s="36"/>
      <c r="G921" s="218"/>
    </row>
    <row r="922" spans="1:7" ht="15.75" customHeight="1" x14ac:dyDescent="0.25">
      <c r="A922" s="19"/>
      <c r="B922" s="219"/>
      <c r="C922" s="220"/>
      <c r="D922" s="220"/>
      <c r="E922" s="220"/>
      <c r="F922" s="220"/>
      <c r="G922" s="220"/>
    </row>
    <row r="923" spans="1:7" ht="15.75" customHeight="1" x14ac:dyDescent="0.25">
      <c r="A923" s="207"/>
      <c r="B923" s="221"/>
      <c r="C923" s="207"/>
      <c r="D923" s="207"/>
      <c r="E923" s="207"/>
      <c r="F923" s="207"/>
      <c r="G923" s="207"/>
    </row>
    <row r="924" spans="1:7" ht="15.75" customHeight="1" x14ac:dyDescent="0.25">
      <c r="A924" s="207"/>
      <c r="B924" s="221"/>
      <c r="C924" s="207"/>
      <c r="D924" s="207"/>
      <c r="E924" s="207"/>
      <c r="F924" s="207"/>
      <c r="G924" s="207"/>
    </row>
    <row r="925" spans="1:7" ht="15.75" customHeight="1" x14ac:dyDescent="0.25">
      <c r="A925" s="207"/>
      <c r="B925" s="221"/>
      <c r="C925" s="207"/>
      <c r="D925" s="207"/>
      <c r="E925" s="207"/>
      <c r="F925" s="207"/>
      <c r="G925" s="207"/>
    </row>
    <row r="926" spans="1:7" ht="15.75" customHeight="1" x14ac:dyDescent="0.25">
      <c r="A926" s="207"/>
      <c r="B926" s="221"/>
      <c r="C926" s="207"/>
      <c r="D926" s="207"/>
      <c r="E926" s="207"/>
      <c r="F926" s="207"/>
      <c r="G926" s="207"/>
    </row>
    <row r="927" spans="1:7" ht="15.75" customHeight="1" x14ac:dyDescent="0.25">
      <c r="A927" s="207"/>
      <c r="B927" s="221"/>
      <c r="C927" s="207"/>
      <c r="D927" s="207"/>
      <c r="E927" s="207"/>
      <c r="F927" s="207"/>
      <c r="G927" s="207"/>
    </row>
    <row r="928" spans="1:7" ht="15.75" customHeight="1" x14ac:dyDescent="0.25">
      <c r="A928" s="396" t="s">
        <v>1978</v>
      </c>
      <c r="B928" s="397"/>
      <c r="C928" s="397"/>
      <c r="D928" s="397"/>
      <c r="E928" s="397"/>
      <c r="F928" s="397"/>
      <c r="G928" s="397"/>
    </row>
    <row r="929" spans="1:7" ht="15.75" customHeight="1" x14ac:dyDescent="0.25">
      <c r="A929" s="204"/>
      <c r="B929" s="204"/>
      <c r="C929" s="204"/>
      <c r="D929" s="204"/>
      <c r="E929" s="204"/>
      <c r="F929" s="204"/>
      <c r="G929" s="204"/>
    </row>
    <row r="930" spans="1:7" ht="15.75" customHeight="1" x14ac:dyDescent="0.25">
      <c r="A930" s="204"/>
      <c r="B930" s="212" t="s">
        <v>1478</v>
      </c>
      <c r="C930" s="212"/>
      <c r="D930" s="213">
        <v>0</v>
      </c>
      <c r="E930" s="213"/>
      <c r="F930" s="214" t="s">
        <v>1479</v>
      </c>
      <c r="G930" s="202"/>
    </row>
    <row r="931" spans="1:7" ht="15.75" customHeight="1" x14ac:dyDescent="0.25">
      <c r="A931" s="202"/>
      <c r="B931" s="212" t="s">
        <v>1480</v>
      </c>
      <c r="C931" s="212"/>
      <c r="D931" s="213">
        <v>0</v>
      </c>
      <c r="E931" s="213"/>
      <c r="F931" s="214" t="s">
        <v>1481</v>
      </c>
      <c r="G931" s="202"/>
    </row>
    <row r="932" spans="1:7" ht="15.75" customHeight="1" x14ac:dyDescent="0.25">
      <c r="A932" s="202"/>
      <c r="B932" s="212" t="s">
        <v>1482</v>
      </c>
      <c r="C932" s="212"/>
      <c r="D932" s="215">
        <v>0</v>
      </c>
      <c r="E932" s="215"/>
      <c r="F932" s="214" t="s">
        <v>1483</v>
      </c>
      <c r="G932" s="202"/>
    </row>
    <row r="933" spans="1:7" ht="15.75" customHeight="1" x14ac:dyDescent="0.25">
      <c r="A933" s="202"/>
      <c r="B933" s="202"/>
      <c r="C933" s="202"/>
      <c r="D933" s="206"/>
      <c r="E933" s="206"/>
      <c r="F933" s="202"/>
      <c r="G933" s="202"/>
    </row>
    <row r="934" spans="1:7" ht="15.75" customHeight="1" x14ac:dyDescent="0.25">
      <c r="A934" s="203"/>
      <c r="B934" s="204"/>
      <c r="C934" s="203"/>
      <c r="D934" s="203"/>
      <c r="E934" s="203"/>
      <c r="F934" s="203"/>
      <c r="G934" s="204"/>
    </row>
    <row r="935" spans="1:7" ht="15.75" customHeight="1" x14ac:dyDescent="0.25">
      <c r="A935" s="17"/>
      <c r="B935" s="216"/>
      <c r="C935" s="217"/>
      <c r="D935" s="398"/>
      <c r="E935" s="399"/>
      <c r="F935" s="399"/>
      <c r="G935" s="217"/>
    </row>
    <row r="936" spans="1:7" ht="15.75" customHeight="1" x14ac:dyDescent="0.25">
      <c r="A936" s="10"/>
      <c r="B936" s="202" t="s">
        <v>1484</v>
      </c>
      <c r="C936" s="218"/>
      <c r="D936" s="218"/>
      <c r="E936" s="218"/>
      <c r="F936" s="218"/>
      <c r="G936" s="218"/>
    </row>
    <row r="937" spans="1:7" ht="15.75" customHeight="1" x14ac:dyDescent="0.25">
      <c r="A937" s="33"/>
      <c r="B937" s="202"/>
      <c r="C937" s="218"/>
      <c r="D937" s="218"/>
      <c r="E937" s="218"/>
      <c r="F937" s="218"/>
      <c r="G937" s="218"/>
    </row>
    <row r="938" spans="1:7" ht="15.75" customHeight="1" x14ac:dyDescent="0.25">
      <c r="A938" s="33"/>
      <c r="B938" s="204" t="s">
        <v>726</v>
      </c>
      <c r="C938" s="203"/>
      <c r="D938" s="203" t="s">
        <v>1485</v>
      </c>
      <c r="E938" s="203" t="s">
        <v>712</v>
      </c>
      <c r="F938" s="203" t="s">
        <v>1486</v>
      </c>
      <c r="G938" s="218"/>
    </row>
    <row r="939" spans="1:7" ht="15.75" customHeight="1" x14ac:dyDescent="0.25">
      <c r="A939" s="33"/>
      <c r="B939" s="34" t="s">
        <v>1487</v>
      </c>
      <c r="C939" s="35"/>
      <c r="D939" s="35"/>
      <c r="E939" s="35"/>
      <c r="F939" s="36"/>
      <c r="G939" s="218"/>
    </row>
    <row r="940" spans="1:7" ht="15.75" customHeight="1" x14ac:dyDescent="0.25">
      <c r="A940" s="33"/>
      <c r="B940" s="34" t="s">
        <v>1488</v>
      </c>
      <c r="C940" s="35"/>
      <c r="D940" s="35"/>
      <c r="E940" s="35"/>
      <c r="F940" s="36"/>
      <c r="G940" s="218"/>
    </row>
    <row r="941" spans="1:7" ht="15.75" customHeight="1" x14ac:dyDescent="0.25">
      <c r="A941" s="10"/>
      <c r="B941" s="37" t="s">
        <v>1979</v>
      </c>
      <c r="C941" s="37">
        <v>1</v>
      </c>
      <c r="D941" s="35"/>
      <c r="E941" s="35"/>
      <c r="F941" s="36"/>
      <c r="G941" s="218"/>
    </row>
    <row r="942" spans="1:7" ht="15.75" customHeight="1" x14ac:dyDescent="0.25">
      <c r="A942" s="10"/>
      <c r="B942" s="37" t="s">
        <v>1980</v>
      </c>
      <c r="C942" s="37"/>
      <c r="D942" s="35"/>
      <c r="E942" s="35"/>
      <c r="F942" s="36"/>
      <c r="G942" s="218"/>
    </row>
    <row r="943" spans="1:7" ht="15.75" customHeight="1" x14ac:dyDescent="0.25">
      <c r="A943" s="10"/>
      <c r="B943" s="37" t="s">
        <v>1981</v>
      </c>
      <c r="C943" s="37">
        <v>1</v>
      </c>
      <c r="D943" s="35"/>
      <c r="E943" s="35"/>
      <c r="F943" s="36"/>
      <c r="G943" s="218"/>
    </row>
    <row r="944" spans="1:7" ht="15.75" customHeight="1" x14ac:dyDescent="0.25">
      <c r="A944" s="10"/>
      <c r="B944" s="37" t="s">
        <v>1982</v>
      </c>
      <c r="C944" s="37">
        <v>1</v>
      </c>
      <c r="D944" s="35"/>
      <c r="E944" s="35"/>
      <c r="F944" s="36"/>
      <c r="G944" s="218"/>
    </row>
    <row r="945" spans="1:7" ht="15.75" customHeight="1" x14ac:dyDescent="0.25">
      <c r="A945" s="10"/>
      <c r="B945" s="37" t="s">
        <v>1983</v>
      </c>
      <c r="C945" s="37">
        <v>1</v>
      </c>
      <c r="D945" s="35"/>
      <c r="E945" s="35"/>
      <c r="F945" s="36"/>
      <c r="G945" s="218"/>
    </row>
    <row r="946" spans="1:7" ht="15.75" customHeight="1" x14ac:dyDescent="0.25">
      <c r="A946" s="10"/>
      <c r="B946" s="37" t="s">
        <v>1984</v>
      </c>
      <c r="C946" s="37">
        <v>1</v>
      </c>
      <c r="D946" s="35"/>
      <c r="E946" s="35"/>
      <c r="F946" s="36"/>
      <c r="G946" s="218"/>
    </row>
    <row r="947" spans="1:7" ht="15.75" customHeight="1" x14ac:dyDescent="0.25">
      <c r="A947" s="10"/>
      <c r="B947" s="37" t="s">
        <v>1985</v>
      </c>
      <c r="C947" s="37">
        <v>1</v>
      </c>
      <c r="D947" s="35"/>
      <c r="E947" s="35"/>
      <c r="F947" s="36"/>
      <c r="G947" s="218"/>
    </row>
    <row r="948" spans="1:7" ht="15.75" customHeight="1" x14ac:dyDescent="0.25">
      <c r="A948" s="10"/>
      <c r="B948" s="37" t="s">
        <v>1986</v>
      </c>
      <c r="C948" s="37">
        <v>1</v>
      </c>
      <c r="D948" s="35"/>
      <c r="E948" s="35"/>
      <c r="F948" s="36"/>
      <c r="G948" s="218"/>
    </row>
    <row r="949" spans="1:7" ht="15.75" customHeight="1" x14ac:dyDescent="0.25">
      <c r="A949" s="10"/>
      <c r="B949" s="37" t="s">
        <v>1987</v>
      </c>
      <c r="C949" s="37">
        <v>1</v>
      </c>
      <c r="D949" s="35"/>
      <c r="E949" s="35"/>
      <c r="F949" s="36"/>
      <c r="G949" s="218"/>
    </row>
    <row r="950" spans="1:7" ht="15.75" customHeight="1" x14ac:dyDescent="0.25">
      <c r="A950" s="10"/>
      <c r="B950" s="37" t="s">
        <v>1988</v>
      </c>
      <c r="C950" s="37">
        <v>1</v>
      </c>
      <c r="D950" s="35"/>
      <c r="E950" s="35"/>
      <c r="F950" s="36"/>
      <c r="G950" s="218"/>
    </row>
    <row r="951" spans="1:7" ht="15.75" customHeight="1" x14ac:dyDescent="0.25">
      <c r="A951" s="10"/>
      <c r="B951" s="37" t="s">
        <v>1989</v>
      </c>
      <c r="C951" s="37">
        <v>1</v>
      </c>
      <c r="D951" s="35"/>
      <c r="E951" s="35"/>
      <c r="F951" s="36"/>
      <c r="G951" s="218"/>
    </row>
    <row r="952" spans="1:7" ht="15.75" customHeight="1" x14ac:dyDescent="0.25">
      <c r="A952" s="10"/>
      <c r="B952" s="37" t="s">
        <v>1990</v>
      </c>
      <c r="C952" s="37"/>
      <c r="D952" s="35"/>
      <c r="E952" s="35"/>
      <c r="F952" s="36"/>
      <c r="G952" s="218"/>
    </row>
    <row r="953" spans="1:7" ht="15.75" customHeight="1" x14ac:dyDescent="0.25">
      <c r="A953" s="10"/>
      <c r="B953" s="37" t="s">
        <v>1991</v>
      </c>
      <c r="C953" s="37"/>
      <c r="D953" s="35"/>
      <c r="E953" s="35"/>
      <c r="F953" s="36"/>
      <c r="G953" s="218"/>
    </row>
    <row r="954" spans="1:7" ht="15.75" customHeight="1" x14ac:dyDescent="0.25">
      <c r="A954" s="10"/>
      <c r="B954" s="37" t="s">
        <v>1992</v>
      </c>
      <c r="C954" s="37">
        <v>1</v>
      </c>
      <c r="D954" s="35"/>
      <c r="E954" s="35"/>
      <c r="F954" s="36"/>
      <c r="G954" s="218"/>
    </row>
    <row r="955" spans="1:7" ht="15.75" customHeight="1" x14ac:dyDescent="0.25">
      <c r="A955" s="10"/>
      <c r="B955" s="37" t="s">
        <v>1993</v>
      </c>
      <c r="C955" s="37">
        <v>1</v>
      </c>
      <c r="D955" s="35"/>
      <c r="E955" s="35"/>
      <c r="F955" s="36"/>
      <c r="G955" s="218"/>
    </row>
    <row r="956" spans="1:7" ht="15.75" customHeight="1" x14ac:dyDescent="0.25">
      <c r="A956" s="10"/>
      <c r="B956" s="37" t="s">
        <v>1994</v>
      </c>
      <c r="C956" s="37">
        <v>1</v>
      </c>
      <c r="D956" s="35"/>
      <c r="E956" s="35"/>
      <c r="F956" s="36"/>
      <c r="G956" s="218"/>
    </row>
    <row r="957" spans="1:7" ht="15.75" customHeight="1" x14ac:dyDescent="0.25">
      <c r="A957" s="10"/>
      <c r="B957" s="37" t="s">
        <v>1995</v>
      </c>
      <c r="C957" s="37"/>
      <c r="D957" s="35"/>
      <c r="E957" s="35"/>
      <c r="F957" s="36"/>
      <c r="G957" s="218"/>
    </row>
    <row r="958" spans="1:7" ht="15.75" customHeight="1" x14ac:dyDescent="0.25">
      <c r="A958" s="10"/>
      <c r="B958" s="37" t="s">
        <v>1996</v>
      </c>
      <c r="C958" s="37">
        <v>1</v>
      </c>
      <c r="D958" s="35"/>
      <c r="E958" s="35"/>
      <c r="F958" s="36"/>
      <c r="G958" s="218"/>
    </row>
    <row r="959" spans="1:7" ht="15.75" customHeight="1" x14ac:dyDescent="0.25">
      <c r="A959" s="10"/>
      <c r="B959" s="37" t="s">
        <v>1997</v>
      </c>
      <c r="C959" s="37">
        <v>1</v>
      </c>
      <c r="D959" s="35"/>
      <c r="E959" s="35"/>
      <c r="F959" s="36"/>
      <c r="G959" s="218"/>
    </row>
    <row r="960" spans="1:7" ht="15.75" customHeight="1" x14ac:dyDescent="0.25">
      <c r="A960" s="10"/>
      <c r="B960" s="37" t="s">
        <v>1998</v>
      </c>
      <c r="C960" s="37">
        <v>1</v>
      </c>
      <c r="D960" s="35"/>
      <c r="E960" s="35"/>
      <c r="F960" s="36"/>
      <c r="G960" s="218"/>
    </row>
    <row r="961" spans="1:7" ht="15.75" customHeight="1" x14ac:dyDescent="0.25">
      <c r="A961" s="10"/>
      <c r="B961" s="37" t="s">
        <v>1999</v>
      </c>
      <c r="C961" s="37">
        <v>1</v>
      </c>
      <c r="D961" s="35"/>
      <c r="E961" s="35"/>
      <c r="F961" s="36"/>
      <c r="G961" s="218"/>
    </row>
    <row r="962" spans="1:7" ht="15.75" customHeight="1" x14ac:dyDescent="0.25">
      <c r="A962" s="10"/>
      <c r="B962" s="37" t="s">
        <v>2000</v>
      </c>
      <c r="C962" s="37">
        <v>1</v>
      </c>
      <c r="D962" s="35"/>
      <c r="E962" s="35"/>
      <c r="F962" s="36"/>
      <c r="G962" s="218"/>
    </row>
    <row r="963" spans="1:7" ht="15.75" customHeight="1" x14ac:dyDescent="0.25">
      <c r="A963" s="10"/>
      <c r="B963" s="37" t="s">
        <v>2001</v>
      </c>
      <c r="C963" s="37">
        <v>1</v>
      </c>
      <c r="D963" s="35"/>
      <c r="E963" s="35"/>
      <c r="F963" s="36"/>
      <c r="G963" s="218"/>
    </row>
    <row r="964" spans="1:7" ht="15.75" customHeight="1" x14ac:dyDescent="0.25">
      <c r="A964" s="10"/>
      <c r="B964" s="37" t="s">
        <v>2002</v>
      </c>
      <c r="C964" s="37"/>
      <c r="D964" s="35"/>
      <c r="E964" s="35"/>
      <c r="F964" s="36"/>
      <c r="G964" s="218"/>
    </row>
    <row r="965" spans="1:7" ht="15.75" customHeight="1" x14ac:dyDescent="0.25">
      <c r="A965" s="10"/>
      <c r="B965" s="37" t="s">
        <v>2003</v>
      </c>
      <c r="C965" s="37">
        <v>1</v>
      </c>
      <c r="D965" s="35"/>
      <c r="E965" s="35"/>
      <c r="F965" s="36"/>
      <c r="G965" s="218"/>
    </row>
    <row r="966" spans="1:7" ht="15.75" customHeight="1" x14ac:dyDescent="0.25">
      <c r="A966" s="10"/>
      <c r="B966" s="37" t="s">
        <v>2004</v>
      </c>
      <c r="C966" s="37">
        <v>1</v>
      </c>
      <c r="D966" s="35"/>
      <c r="E966" s="35"/>
      <c r="F966" s="36"/>
      <c r="G966" s="218"/>
    </row>
    <row r="967" spans="1:7" ht="15.75" customHeight="1" x14ac:dyDescent="0.25">
      <c r="A967" s="10"/>
      <c r="B967" s="202"/>
      <c r="C967" s="218"/>
      <c r="D967" s="218"/>
      <c r="E967" s="218"/>
      <c r="F967" s="218"/>
      <c r="G967" s="218"/>
    </row>
    <row r="968" spans="1:7" ht="15.75" customHeight="1" x14ac:dyDescent="0.25">
      <c r="A968" s="10"/>
      <c r="B968" s="202" t="s">
        <v>1480</v>
      </c>
      <c r="C968" s="218"/>
      <c r="D968" s="218"/>
      <c r="E968" s="218"/>
      <c r="F968" s="218"/>
      <c r="G968" s="218"/>
    </row>
    <row r="969" spans="1:7" ht="15.75" customHeight="1" x14ac:dyDescent="0.25">
      <c r="A969" s="10"/>
      <c r="B969" s="202"/>
      <c r="C969" s="218"/>
      <c r="D969" s="218"/>
      <c r="E969" s="218"/>
      <c r="F969" s="218"/>
      <c r="G969" s="218"/>
    </row>
    <row r="970" spans="1:7" ht="15.75" customHeight="1" x14ac:dyDescent="0.25">
      <c r="A970" s="10"/>
      <c r="B970" s="204" t="s">
        <v>726</v>
      </c>
      <c r="C970" s="203"/>
      <c r="D970" s="203" t="s">
        <v>1485</v>
      </c>
      <c r="E970" s="203" t="s">
        <v>712</v>
      </c>
      <c r="F970" s="203" t="s">
        <v>1486</v>
      </c>
      <c r="G970" s="218"/>
    </row>
    <row r="971" spans="1:7" ht="15.75" customHeight="1" x14ac:dyDescent="0.25">
      <c r="A971" s="10"/>
      <c r="B971" s="38" t="s">
        <v>2005</v>
      </c>
      <c r="C971" s="37">
        <v>1</v>
      </c>
      <c r="D971" s="35"/>
      <c r="E971" s="35"/>
      <c r="F971" s="36"/>
      <c r="G971" s="218"/>
    </row>
    <row r="972" spans="1:7" ht="15.75" customHeight="1" x14ac:dyDescent="0.25">
      <c r="A972" s="10"/>
      <c r="B972" s="34" t="s">
        <v>2006</v>
      </c>
      <c r="C972" s="37">
        <v>1</v>
      </c>
      <c r="D972" s="35"/>
      <c r="E972" s="35"/>
      <c r="F972" s="36"/>
      <c r="G972" s="218"/>
    </row>
    <row r="973" spans="1:7" ht="15.75" customHeight="1" x14ac:dyDescent="0.25">
      <c r="A973" s="10"/>
      <c r="B973" s="34" t="s">
        <v>2007</v>
      </c>
      <c r="C973" s="37">
        <v>1</v>
      </c>
      <c r="D973" s="35"/>
      <c r="E973" s="35"/>
      <c r="F973" s="36"/>
      <c r="G973" s="218"/>
    </row>
    <row r="974" spans="1:7" ht="15.75" customHeight="1" x14ac:dyDescent="0.25">
      <c r="A974" s="10"/>
      <c r="B974" s="34" t="s">
        <v>2008</v>
      </c>
      <c r="C974" s="37">
        <v>1</v>
      </c>
      <c r="D974" s="35"/>
      <c r="E974" s="35"/>
      <c r="F974" s="36"/>
      <c r="G974" s="218"/>
    </row>
    <row r="975" spans="1:7" ht="15.75" customHeight="1" x14ac:dyDescent="0.25">
      <c r="A975" s="10"/>
      <c r="B975" s="34" t="s">
        <v>2009</v>
      </c>
      <c r="C975" s="37">
        <v>1</v>
      </c>
      <c r="D975" s="35"/>
      <c r="E975" s="35"/>
      <c r="F975" s="36"/>
      <c r="G975" s="218"/>
    </row>
    <row r="976" spans="1:7" ht="15.75" customHeight="1" x14ac:dyDescent="0.25">
      <c r="A976" s="10"/>
      <c r="B976" s="34" t="s">
        <v>2010</v>
      </c>
      <c r="C976" s="37"/>
      <c r="D976" s="35"/>
      <c r="E976" s="35"/>
      <c r="F976" s="36"/>
      <c r="G976" s="218"/>
    </row>
    <row r="977" spans="1:7" ht="15.75" customHeight="1" x14ac:dyDescent="0.25">
      <c r="A977" s="10"/>
      <c r="B977" s="34" t="s">
        <v>2011</v>
      </c>
      <c r="C977" s="37"/>
      <c r="D977" s="35"/>
      <c r="E977" s="35"/>
      <c r="F977" s="36"/>
      <c r="G977" s="218"/>
    </row>
    <row r="978" spans="1:7" ht="15.75" customHeight="1" x14ac:dyDescent="0.25">
      <c r="A978" s="10"/>
      <c r="B978" s="38" t="s">
        <v>2012</v>
      </c>
      <c r="C978" s="37">
        <v>1</v>
      </c>
      <c r="D978" s="35"/>
      <c r="E978" s="35"/>
      <c r="F978" s="36"/>
      <c r="G978" s="218"/>
    </row>
    <row r="979" spans="1:7" ht="15.75" customHeight="1" x14ac:dyDescent="0.25">
      <c r="A979" s="10"/>
      <c r="B979" s="34" t="s">
        <v>2013</v>
      </c>
      <c r="C979" s="37">
        <v>1</v>
      </c>
      <c r="D979" s="35"/>
      <c r="E979" s="35"/>
      <c r="F979" s="36"/>
      <c r="G979" s="218"/>
    </row>
    <row r="980" spans="1:7" ht="15.75" customHeight="1" x14ac:dyDescent="0.25">
      <c r="A980" s="19"/>
      <c r="B980" s="219"/>
      <c r="C980" s="220"/>
      <c r="D980" s="220"/>
      <c r="E980" s="220"/>
      <c r="F980" s="220"/>
      <c r="G980" s="220"/>
    </row>
    <row r="981" spans="1:7" ht="15.75" customHeight="1" x14ac:dyDescent="0.25">
      <c r="A981" s="207"/>
      <c r="B981" s="221"/>
      <c r="C981" s="207"/>
      <c r="D981" s="207"/>
      <c r="E981" s="207"/>
      <c r="F981" s="207"/>
      <c r="G981" s="207"/>
    </row>
    <row r="982" spans="1:7" ht="15.75" customHeight="1" x14ac:dyDescent="0.25">
      <c r="A982" s="207"/>
      <c r="B982" s="221"/>
      <c r="C982" s="207"/>
      <c r="D982" s="207"/>
      <c r="E982" s="207"/>
      <c r="F982" s="207"/>
      <c r="G982" s="207"/>
    </row>
    <row r="983" spans="1:7" ht="15.75" customHeight="1" x14ac:dyDescent="0.25">
      <c r="A983" s="207"/>
      <c r="B983" s="221"/>
      <c r="C983" s="207"/>
      <c r="D983" s="207"/>
      <c r="E983" s="207"/>
      <c r="F983" s="207"/>
      <c r="G983" s="207"/>
    </row>
    <row r="984" spans="1:7" ht="15.75" customHeight="1" x14ac:dyDescent="0.25">
      <c r="A984" s="207"/>
      <c r="B984" s="221"/>
      <c r="C984" s="207"/>
      <c r="D984" s="207"/>
      <c r="E984" s="207"/>
      <c r="F984" s="207"/>
      <c r="G984" s="207"/>
    </row>
    <row r="985" spans="1:7" ht="15.75" customHeight="1" x14ac:dyDescent="0.25">
      <c r="A985" s="207"/>
      <c r="B985" s="221"/>
      <c r="C985" s="207"/>
      <c r="D985" s="207"/>
      <c r="E985" s="207"/>
      <c r="F985" s="207"/>
      <c r="G985" s="207"/>
    </row>
    <row r="986" spans="1:7" ht="15.75" customHeight="1" x14ac:dyDescent="0.25">
      <c r="A986" s="396" t="s">
        <v>2014</v>
      </c>
      <c r="B986" s="397"/>
      <c r="C986" s="397"/>
      <c r="D986" s="397"/>
      <c r="E986" s="397"/>
      <c r="F986" s="397"/>
      <c r="G986" s="397"/>
    </row>
    <row r="987" spans="1:7" ht="15.75" customHeight="1" x14ac:dyDescent="0.25">
      <c r="A987" s="204"/>
      <c r="B987" s="204"/>
      <c r="C987" s="204"/>
      <c r="D987" s="204"/>
      <c r="E987" s="204"/>
      <c r="F987" s="204"/>
      <c r="G987" s="204"/>
    </row>
    <row r="988" spans="1:7" ht="15.75" customHeight="1" x14ac:dyDescent="0.25">
      <c r="A988" s="204"/>
      <c r="B988" s="212" t="s">
        <v>1478</v>
      </c>
      <c r="C988" s="212"/>
      <c r="D988" s="213">
        <v>0</v>
      </c>
      <c r="E988" s="213"/>
      <c r="F988" s="214" t="s">
        <v>1479</v>
      </c>
      <c r="G988" s="202"/>
    </row>
    <row r="989" spans="1:7" ht="15.75" customHeight="1" x14ac:dyDescent="0.25">
      <c r="A989" s="202"/>
      <c r="B989" s="212" t="s">
        <v>1480</v>
      </c>
      <c r="C989" s="212"/>
      <c r="D989" s="213">
        <v>0</v>
      </c>
      <c r="E989" s="213"/>
      <c r="F989" s="214" t="s">
        <v>1481</v>
      </c>
      <c r="G989" s="202"/>
    </row>
    <row r="990" spans="1:7" ht="15.75" customHeight="1" x14ac:dyDescent="0.25">
      <c r="A990" s="202"/>
      <c r="B990" s="212" t="s">
        <v>1482</v>
      </c>
      <c r="C990" s="212"/>
      <c r="D990" s="215">
        <v>0</v>
      </c>
      <c r="E990" s="215"/>
      <c r="F990" s="214" t="s">
        <v>1483</v>
      </c>
      <c r="G990" s="202"/>
    </row>
    <row r="991" spans="1:7" ht="15.75" customHeight="1" x14ac:dyDescent="0.25">
      <c r="A991" s="202"/>
      <c r="B991" s="202"/>
      <c r="C991" s="202"/>
      <c r="D991" s="206"/>
      <c r="E991" s="206"/>
      <c r="F991" s="202"/>
      <c r="G991" s="202"/>
    </row>
    <row r="992" spans="1:7" ht="15.75" customHeight="1" x14ac:dyDescent="0.25">
      <c r="A992" s="203"/>
      <c r="B992" s="204"/>
      <c r="C992" s="203"/>
      <c r="D992" s="203"/>
      <c r="E992" s="203"/>
      <c r="F992" s="203"/>
      <c r="G992" s="204"/>
    </row>
    <row r="993" spans="1:7" ht="15.75" customHeight="1" x14ac:dyDescent="0.25">
      <c r="A993" s="17"/>
      <c r="B993" s="216"/>
      <c r="C993" s="217"/>
      <c r="D993" s="398"/>
      <c r="E993" s="399"/>
      <c r="F993" s="399"/>
      <c r="G993" s="217"/>
    </row>
    <row r="994" spans="1:7" ht="15.75" customHeight="1" x14ac:dyDescent="0.25">
      <c r="A994" s="10"/>
      <c r="B994" s="202" t="s">
        <v>1484</v>
      </c>
      <c r="C994" s="218"/>
      <c r="D994" s="218"/>
      <c r="E994" s="218"/>
      <c r="F994" s="218"/>
      <c r="G994" s="218"/>
    </row>
    <row r="995" spans="1:7" ht="15.75" customHeight="1" x14ac:dyDescent="0.25">
      <c r="A995" s="33"/>
      <c r="B995" s="202"/>
      <c r="C995" s="218"/>
      <c r="D995" s="218"/>
      <c r="E995" s="218"/>
      <c r="F995" s="218"/>
      <c r="G995" s="218"/>
    </row>
    <row r="996" spans="1:7" ht="15.75" customHeight="1" x14ac:dyDescent="0.25">
      <c r="A996" s="33"/>
      <c r="B996" s="204" t="s">
        <v>726</v>
      </c>
      <c r="C996" s="203"/>
      <c r="D996" s="203" t="s">
        <v>1485</v>
      </c>
      <c r="E996" s="203" t="s">
        <v>712</v>
      </c>
      <c r="F996" s="203" t="s">
        <v>1486</v>
      </c>
      <c r="G996" s="218"/>
    </row>
    <row r="997" spans="1:7" ht="15.75" customHeight="1" x14ac:dyDescent="0.25">
      <c r="A997" s="33"/>
      <c r="B997" s="34" t="s">
        <v>1487</v>
      </c>
      <c r="C997" s="35"/>
      <c r="D997" s="35"/>
      <c r="E997" s="35"/>
      <c r="F997" s="36"/>
      <c r="G997" s="218"/>
    </row>
    <row r="998" spans="1:7" ht="15.75" customHeight="1" x14ac:dyDescent="0.25">
      <c r="A998" s="33"/>
      <c r="B998" s="34" t="s">
        <v>1488</v>
      </c>
      <c r="C998" s="35"/>
      <c r="D998" s="35"/>
      <c r="E998" s="35"/>
      <c r="F998" s="36"/>
      <c r="G998" s="218"/>
    </row>
    <row r="999" spans="1:7" ht="15.75" customHeight="1" x14ac:dyDescent="0.25">
      <c r="A999" s="10"/>
      <c r="B999" s="37" t="s">
        <v>2015</v>
      </c>
      <c r="C999" s="37">
        <v>1</v>
      </c>
      <c r="D999" s="35"/>
      <c r="E999" s="35"/>
      <c r="F999" s="36"/>
      <c r="G999" s="218"/>
    </row>
    <row r="1000" spans="1:7" ht="15.75" customHeight="1" x14ac:dyDescent="0.25">
      <c r="A1000" s="10"/>
      <c r="B1000" s="37" t="s">
        <v>2016</v>
      </c>
      <c r="C1000" s="37">
        <v>1</v>
      </c>
      <c r="D1000" s="35"/>
      <c r="E1000" s="35"/>
      <c r="F1000" s="36"/>
      <c r="G1000" s="218"/>
    </row>
    <row r="1001" spans="1:7" ht="15.75" customHeight="1" x14ac:dyDescent="0.25">
      <c r="A1001" s="10"/>
      <c r="B1001" s="37" t="s">
        <v>2017</v>
      </c>
      <c r="C1001" s="37">
        <v>1</v>
      </c>
      <c r="D1001" s="35"/>
      <c r="E1001" s="35"/>
      <c r="F1001" s="36"/>
      <c r="G1001" s="218"/>
    </row>
    <row r="1002" spans="1:7" ht="15.75" customHeight="1" x14ac:dyDescent="0.25">
      <c r="A1002" s="10"/>
      <c r="B1002" s="37" t="s">
        <v>2018</v>
      </c>
      <c r="C1002" s="37">
        <v>1</v>
      </c>
      <c r="D1002" s="35"/>
      <c r="E1002" s="35"/>
      <c r="F1002" s="36"/>
      <c r="G1002" s="218"/>
    </row>
    <row r="1003" spans="1:7" ht="15.75" customHeight="1" x14ac:dyDescent="0.25">
      <c r="A1003" s="10"/>
      <c r="B1003" s="37" t="s">
        <v>2019</v>
      </c>
      <c r="C1003" s="37">
        <v>1</v>
      </c>
      <c r="D1003" s="35"/>
      <c r="E1003" s="35"/>
      <c r="F1003" s="36"/>
      <c r="G1003" s="218"/>
    </row>
    <row r="1004" spans="1:7" ht="15.75" customHeight="1" x14ac:dyDescent="0.25">
      <c r="A1004" s="10"/>
      <c r="B1004" s="37" t="s">
        <v>2020</v>
      </c>
      <c r="C1004" s="37">
        <v>1</v>
      </c>
      <c r="D1004" s="35"/>
      <c r="E1004" s="35"/>
      <c r="F1004" s="36"/>
      <c r="G1004" s="218"/>
    </row>
    <row r="1005" spans="1:7" ht="15.75" customHeight="1" x14ac:dyDescent="0.25">
      <c r="A1005" s="10"/>
      <c r="B1005" s="37" t="s">
        <v>2021</v>
      </c>
      <c r="C1005" s="37">
        <v>1</v>
      </c>
      <c r="D1005" s="35"/>
      <c r="E1005" s="35"/>
      <c r="F1005" s="36"/>
      <c r="G1005" s="218"/>
    </row>
    <row r="1006" spans="1:7" ht="15.75" customHeight="1" x14ac:dyDescent="0.25">
      <c r="A1006" s="10"/>
      <c r="B1006" s="37" t="s">
        <v>2022</v>
      </c>
      <c r="C1006" s="37">
        <v>1</v>
      </c>
      <c r="D1006" s="35"/>
      <c r="E1006" s="35"/>
      <c r="F1006" s="36"/>
      <c r="G1006" s="218"/>
    </row>
    <row r="1007" spans="1:7" ht="15.75" customHeight="1" x14ac:dyDescent="0.25">
      <c r="A1007" s="10"/>
      <c r="B1007" s="37" t="s">
        <v>2023</v>
      </c>
      <c r="C1007" s="37">
        <v>1</v>
      </c>
      <c r="D1007" s="35"/>
      <c r="E1007" s="35"/>
      <c r="F1007" s="36"/>
      <c r="G1007" s="218"/>
    </row>
    <row r="1008" spans="1:7" ht="15.75" customHeight="1" x14ac:dyDescent="0.25">
      <c r="A1008" s="10"/>
      <c r="B1008" s="37" t="s">
        <v>2024</v>
      </c>
      <c r="C1008" s="37">
        <v>1</v>
      </c>
      <c r="D1008" s="35"/>
      <c r="E1008" s="35"/>
      <c r="F1008" s="36"/>
      <c r="G1008" s="218"/>
    </row>
    <row r="1009" spans="1:7" ht="15.75" customHeight="1" x14ac:dyDescent="0.25">
      <c r="A1009" s="10"/>
      <c r="B1009" s="37" t="s">
        <v>1989</v>
      </c>
      <c r="C1009" s="37">
        <v>1</v>
      </c>
      <c r="D1009" s="35"/>
      <c r="E1009" s="35"/>
      <c r="F1009" s="36"/>
      <c r="G1009" s="218"/>
    </row>
    <row r="1010" spans="1:7" ht="15.75" customHeight="1" x14ac:dyDescent="0.25">
      <c r="A1010" s="10"/>
      <c r="B1010" s="37" t="s">
        <v>2025</v>
      </c>
      <c r="C1010" s="37"/>
      <c r="D1010" s="35"/>
      <c r="E1010" s="35"/>
      <c r="F1010" s="36"/>
      <c r="G1010" s="218"/>
    </row>
    <row r="1011" spans="1:7" ht="15.75" customHeight="1" x14ac:dyDescent="0.25">
      <c r="A1011" s="10"/>
      <c r="B1011" s="37" t="s">
        <v>2026</v>
      </c>
      <c r="C1011" s="37">
        <v>1</v>
      </c>
      <c r="D1011" s="35"/>
      <c r="E1011" s="35"/>
      <c r="F1011" s="36"/>
      <c r="G1011" s="218"/>
    </row>
    <row r="1012" spans="1:7" ht="15.75" customHeight="1" x14ac:dyDescent="0.25">
      <c r="A1012" s="10"/>
      <c r="B1012" s="37" t="s">
        <v>2027</v>
      </c>
      <c r="C1012" s="37"/>
      <c r="D1012" s="35"/>
      <c r="E1012" s="35"/>
      <c r="F1012" s="36"/>
      <c r="G1012" s="218"/>
    </row>
    <row r="1013" spans="1:7" ht="15.75" customHeight="1" x14ac:dyDescent="0.25">
      <c r="A1013" s="10"/>
      <c r="B1013" s="37" t="s">
        <v>1993</v>
      </c>
      <c r="C1013" s="37">
        <v>1</v>
      </c>
      <c r="D1013" s="35"/>
      <c r="E1013" s="35"/>
      <c r="F1013" s="36"/>
      <c r="G1013" s="218"/>
    </row>
    <row r="1014" spans="1:7" ht="15.75" customHeight="1" x14ac:dyDescent="0.25">
      <c r="A1014" s="10"/>
      <c r="B1014" s="37" t="s">
        <v>2028</v>
      </c>
      <c r="C1014" s="37">
        <v>1</v>
      </c>
      <c r="D1014" s="35"/>
      <c r="E1014" s="35"/>
      <c r="F1014" s="36"/>
      <c r="G1014" s="218"/>
    </row>
    <row r="1015" spans="1:7" ht="15.75" customHeight="1" x14ac:dyDescent="0.25">
      <c r="A1015" s="10"/>
      <c r="B1015" s="37" t="s">
        <v>1995</v>
      </c>
      <c r="C1015" s="37"/>
      <c r="D1015" s="35"/>
      <c r="E1015" s="35"/>
      <c r="F1015" s="36"/>
      <c r="G1015" s="218"/>
    </row>
    <row r="1016" spans="1:7" ht="15.75" customHeight="1" x14ac:dyDescent="0.25">
      <c r="A1016" s="10"/>
      <c r="B1016" s="37" t="s">
        <v>1996</v>
      </c>
      <c r="C1016" s="37">
        <v>1</v>
      </c>
      <c r="D1016" s="35"/>
      <c r="E1016" s="35"/>
      <c r="F1016" s="36"/>
      <c r="G1016" s="218"/>
    </row>
    <row r="1017" spans="1:7" ht="15.75" customHeight="1" x14ac:dyDescent="0.25">
      <c r="A1017" s="10"/>
      <c r="B1017" s="37" t="s">
        <v>2029</v>
      </c>
      <c r="C1017" s="37">
        <v>1</v>
      </c>
      <c r="D1017" s="35"/>
      <c r="E1017" s="35"/>
      <c r="F1017" s="36"/>
      <c r="G1017" s="218"/>
    </row>
    <row r="1018" spans="1:7" ht="15.75" customHeight="1" x14ac:dyDescent="0.25">
      <c r="A1018" s="10"/>
      <c r="B1018" s="37" t="s">
        <v>2030</v>
      </c>
      <c r="C1018" s="37">
        <v>1</v>
      </c>
      <c r="D1018" s="35"/>
      <c r="E1018" s="35"/>
      <c r="F1018" s="36"/>
      <c r="G1018" s="218"/>
    </row>
    <row r="1019" spans="1:7" ht="15.75" customHeight="1" x14ac:dyDescent="0.25">
      <c r="A1019" s="10"/>
      <c r="B1019" s="37" t="s">
        <v>2031</v>
      </c>
      <c r="C1019" s="37"/>
      <c r="D1019" s="35"/>
      <c r="E1019" s="35"/>
      <c r="F1019" s="36"/>
      <c r="G1019" s="218"/>
    </row>
    <row r="1020" spans="1:7" ht="15.75" customHeight="1" x14ac:dyDescent="0.25">
      <c r="A1020" s="10"/>
      <c r="B1020" s="37" t="s">
        <v>2032</v>
      </c>
      <c r="C1020" s="37"/>
      <c r="D1020" s="35"/>
      <c r="E1020" s="35"/>
      <c r="F1020" s="36"/>
      <c r="G1020" s="218"/>
    </row>
    <row r="1021" spans="1:7" ht="15.75" customHeight="1" x14ac:dyDescent="0.25">
      <c r="A1021" s="10"/>
      <c r="B1021" s="37" t="s">
        <v>2033</v>
      </c>
      <c r="C1021" s="37">
        <v>1</v>
      </c>
      <c r="D1021" s="35"/>
      <c r="E1021" s="35"/>
      <c r="F1021" s="36"/>
      <c r="G1021" s="218"/>
    </row>
    <row r="1022" spans="1:7" ht="15.75" customHeight="1" x14ac:dyDescent="0.25">
      <c r="A1022" s="10"/>
      <c r="B1022" s="37" t="s">
        <v>2034</v>
      </c>
      <c r="C1022" s="37"/>
      <c r="D1022" s="35"/>
      <c r="E1022" s="35"/>
      <c r="F1022" s="36"/>
      <c r="G1022" s="218"/>
    </row>
    <row r="1023" spans="1:7" ht="15.75" customHeight="1" x14ac:dyDescent="0.25">
      <c r="A1023" s="10"/>
      <c r="B1023" s="37" t="s">
        <v>2035</v>
      </c>
      <c r="C1023" s="37"/>
      <c r="D1023" s="35"/>
      <c r="E1023" s="35"/>
      <c r="F1023" s="36"/>
      <c r="G1023" s="218"/>
    </row>
    <row r="1024" spans="1:7" ht="15.75" customHeight="1" x14ac:dyDescent="0.25">
      <c r="A1024" s="10"/>
      <c r="B1024" s="37" t="s">
        <v>2036</v>
      </c>
      <c r="C1024" s="37">
        <v>1</v>
      </c>
      <c r="D1024" s="35"/>
      <c r="E1024" s="35"/>
      <c r="F1024" s="36"/>
      <c r="G1024" s="218"/>
    </row>
    <row r="1025" spans="1:7" ht="15.75" customHeight="1" x14ac:dyDescent="0.25">
      <c r="A1025" s="10"/>
      <c r="B1025" s="37" t="s">
        <v>2037</v>
      </c>
      <c r="C1025" s="37">
        <v>1</v>
      </c>
      <c r="D1025" s="35"/>
      <c r="E1025" s="35"/>
      <c r="F1025" s="36"/>
      <c r="G1025" s="218"/>
    </row>
    <row r="1026" spans="1:7" ht="15.75" customHeight="1" x14ac:dyDescent="0.25">
      <c r="A1026" s="10"/>
      <c r="B1026" s="202"/>
      <c r="C1026" s="218"/>
      <c r="D1026" s="218"/>
      <c r="E1026" s="218"/>
      <c r="F1026" s="218"/>
      <c r="G1026" s="218"/>
    </row>
    <row r="1027" spans="1:7" ht="15.75" customHeight="1" x14ac:dyDescent="0.25">
      <c r="A1027" s="10"/>
      <c r="B1027" s="202" t="s">
        <v>1480</v>
      </c>
      <c r="C1027" s="218"/>
      <c r="D1027" s="218"/>
      <c r="E1027" s="218"/>
      <c r="F1027" s="218"/>
      <c r="G1027" s="218"/>
    </row>
    <row r="1028" spans="1:7" ht="15.75" customHeight="1" x14ac:dyDescent="0.25">
      <c r="A1028" s="10"/>
      <c r="B1028" s="202"/>
      <c r="C1028" s="218"/>
      <c r="D1028" s="218"/>
      <c r="E1028" s="218"/>
      <c r="F1028" s="218"/>
      <c r="G1028" s="218"/>
    </row>
    <row r="1029" spans="1:7" ht="15.75" customHeight="1" x14ac:dyDescent="0.25">
      <c r="A1029" s="10"/>
      <c r="B1029" s="204" t="s">
        <v>726</v>
      </c>
      <c r="C1029" s="203"/>
      <c r="D1029" s="203" t="s">
        <v>1485</v>
      </c>
      <c r="E1029" s="203" t="s">
        <v>712</v>
      </c>
      <c r="F1029" s="203" t="s">
        <v>1486</v>
      </c>
      <c r="G1029" s="218"/>
    </row>
    <row r="1030" spans="1:7" ht="15.75" customHeight="1" x14ac:dyDescent="0.25">
      <c r="A1030" s="10"/>
      <c r="B1030" s="38" t="s">
        <v>2038</v>
      </c>
      <c r="C1030" s="37">
        <v>1</v>
      </c>
      <c r="D1030" s="35"/>
      <c r="E1030" s="35"/>
      <c r="F1030" s="36"/>
      <c r="G1030" s="218"/>
    </row>
    <row r="1031" spans="1:7" ht="15.75" customHeight="1" x14ac:dyDescent="0.25">
      <c r="A1031" s="10"/>
      <c r="B1031" s="34" t="s">
        <v>2039</v>
      </c>
      <c r="C1031" s="37">
        <v>1</v>
      </c>
      <c r="D1031" s="35"/>
      <c r="E1031" s="35"/>
      <c r="F1031" s="36"/>
      <c r="G1031" s="218"/>
    </row>
    <row r="1032" spans="1:7" ht="15.75" customHeight="1" x14ac:dyDescent="0.25">
      <c r="A1032" s="10"/>
      <c r="B1032" s="34" t="s">
        <v>2040</v>
      </c>
      <c r="C1032" s="37">
        <v>1</v>
      </c>
      <c r="D1032" s="35"/>
      <c r="E1032" s="35"/>
      <c r="F1032" s="36"/>
      <c r="G1032" s="218"/>
    </row>
    <row r="1033" spans="1:7" ht="15.75" customHeight="1" x14ac:dyDescent="0.25">
      <c r="A1033" s="10"/>
      <c r="B1033" s="34" t="s">
        <v>2041</v>
      </c>
      <c r="C1033" s="37">
        <v>1</v>
      </c>
      <c r="D1033" s="35"/>
      <c r="E1033" s="35"/>
      <c r="F1033" s="36"/>
      <c r="G1033" s="218"/>
    </row>
    <row r="1034" spans="1:7" ht="15.75" customHeight="1" x14ac:dyDescent="0.25">
      <c r="A1034" s="10"/>
      <c r="B1034" s="34" t="s">
        <v>2042</v>
      </c>
      <c r="C1034" s="37">
        <v>1</v>
      </c>
      <c r="D1034" s="35"/>
      <c r="E1034" s="35"/>
      <c r="F1034" s="36"/>
      <c r="G1034" s="218"/>
    </row>
    <row r="1035" spans="1:7" ht="15.75" customHeight="1" x14ac:dyDescent="0.25">
      <c r="A1035" s="10"/>
      <c r="B1035" s="34" t="s">
        <v>2043</v>
      </c>
      <c r="C1035" s="37"/>
      <c r="D1035" s="35"/>
      <c r="E1035" s="35"/>
      <c r="F1035" s="36"/>
      <c r="G1035" s="218"/>
    </row>
    <row r="1036" spans="1:7" ht="15.75" customHeight="1" x14ac:dyDescent="0.25">
      <c r="A1036" s="10"/>
      <c r="B1036" s="34" t="s">
        <v>2044</v>
      </c>
      <c r="C1036" s="37"/>
      <c r="D1036" s="35"/>
      <c r="E1036" s="35"/>
      <c r="F1036" s="36"/>
      <c r="G1036" s="218"/>
    </row>
    <row r="1037" spans="1:7" ht="15.75" customHeight="1" x14ac:dyDescent="0.25">
      <c r="A1037" s="10"/>
      <c r="B1037" s="38" t="s">
        <v>2045</v>
      </c>
      <c r="C1037" s="37">
        <v>1</v>
      </c>
      <c r="D1037" s="35"/>
      <c r="E1037" s="35"/>
      <c r="F1037" s="36"/>
      <c r="G1037" s="218"/>
    </row>
    <row r="1038" spans="1:7" ht="15.75" customHeight="1" x14ac:dyDescent="0.25">
      <c r="A1038" s="10"/>
      <c r="B1038" s="34" t="s">
        <v>2046</v>
      </c>
      <c r="C1038" s="37">
        <v>1</v>
      </c>
      <c r="D1038" s="35"/>
      <c r="E1038" s="35"/>
      <c r="F1038" s="36"/>
      <c r="G1038" s="218"/>
    </row>
    <row r="1039" spans="1:7" ht="15.75" customHeight="1" x14ac:dyDescent="0.25">
      <c r="A1039" s="19"/>
      <c r="B1039" s="219"/>
      <c r="C1039" s="220"/>
      <c r="D1039" s="220"/>
      <c r="E1039" s="220"/>
      <c r="F1039" s="220"/>
      <c r="G1039" s="220"/>
    </row>
    <row r="1040" spans="1:7" ht="15.75" customHeight="1" x14ac:dyDescent="0.25">
      <c r="A1040" s="207"/>
      <c r="B1040" s="221"/>
      <c r="C1040" s="207"/>
      <c r="D1040" s="207"/>
      <c r="E1040" s="207"/>
      <c r="F1040" s="207"/>
      <c r="G1040" s="207"/>
    </row>
    <row r="1041" spans="1:7" ht="15.75" customHeight="1" x14ac:dyDescent="0.25">
      <c r="A1041" s="207"/>
      <c r="B1041" s="221"/>
      <c r="C1041" s="207"/>
      <c r="D1041" s="207"/>
      <c r="E1041" s="207"/>
      <c r="F1041" s="207"/>
      <c r="G1041" s="207"/>
    </row>
    <row r="1042" spans="1:7" ht="15.75" customHeight="1" x14ac:dyDescent="0.25">
      <c r="A1042" s="207"/>
      <c r="B1042" s="221"/>
      <c r="C1042" s="207"/>
      <c r="D1042" s="207"/>
      <c r="E1042" s="207"/>
      <c r="F1042" s="207"/>
      <c r="G1042" s="207"/>
    </row>
    <row r="1043" spans="1:7" ht="15.75" customHeight="1" x14ac:dyDescent="0.25">
      <c r="A1043" s="207"/>
      <c r="B1043" s="221"/>
      <c r="C1043" s="207"/>
      <c r="D1043" s="207"/>
      <c r="E1043" s="207"/>
      <c r="F1043" s="207"/>
      <c r="G1043" s="207"/>
    </row>
    <row r="1044" spans="1:7" ht="15.75" customHeight="1" x14ac:dyDescent="0.25">
      <c r="A1044" s="207"/>
      <c r="B1044" s="221"/>
      <c r="C1044" s="207"/>
      <c r="D1044" s="207"/>
      <c r="E1044" s="207"/>
      <c r="F1044" s="207"/>
      <c r="G1044" s="207"/>
    </row>
    <row r="1045" spans="1:7" ht="15.75" customHeight="1" x14ac:dyDescent="0.25">
      <c r="A1045" s="396" t="s">
        <v>2047</v>
      </c>
      <c r="B1045" s="397"/>
      <c r="C1045" s="397"/>
      <c r="D1045" s="397"/>
      <c r="E1045" s="397"/>
      <c r="F1045" s="397"/>
      <c r="G1045" s="397"/>
    </row>
    <row r="1046" spans="1:7" ht="15.75" customHeight="1" x14ac:dyDescent="0.25">
      <c r="A1046" s="204"/>
      <c r="B1046" s="204"/>
      <c r="C1046" s="204"/>
      <c r="D1046" s="204"/>
      <c r="E1046" s="204"/>
      <c r="F1046" s="204"/>
      <c r="G1046" s="204"/>
    </row>
    <row r="1047" spans="1:7" ht="15.75" customHeight="1" x14ac:dyDescent="0.25">
      <c r="A1047" s="204"/>
      <c r="B1047" s="212" t="s">
        <v>1478</v>
      </c>
      <c r="C1047" s="212"/>
      <c r="D1047" s="213">
        <v>0</v>
      </c>
      <c r="E1047" s="213"/>
      <c r="F1047" s="214" t="s">
        <v>1479</v>
      </c>
      <c r="G1047" s="202"/>
    </row>
    <row r="1048" spans="1:7" ht="15.75" customHeight="1" x14ac:dyDescent="0.25">
      <c r="A1048" s="202"/>
      <c r="B1048" s="212" t="s">
        <v>1480</v>
      </c>
      <c r="C1048" s="212"/>
      <c r="D1048" s="213">
        <v>0</v>
      </c>
      <c r="E1048" s="213"/>
      <c r="F1048" s="214" t="s">
        <v>1481</v>
      </c>
      <c r="G1048" s="202"/>
    </row>
    <row r="1049" spans="1:7" ht="15.75" customHeight="1" x14ac:dyDescent="0.25">
      <c r="A1049" s="202"/>
      <c r="B1049" s="212" t="s">
        <v>1482</v>
      </c>
      <c r="C1049" s="212"/>
      <c r="D1049" s="215">
        <v>0</v>
      </c>
      <c r="E1049" s="215"/>
      <c r="F1049" s="214" t="s">
        <v>2048</v>
      </c>
      <c r="G1049" s="202"/>
    </row>
    <row r="1050" spans="1:7" ht="15.75" customHeight="1" x14ac:dyDescent="0.25">
      <c r="A1050" s="202"/>
      <c r="B1050" s="202"/>
      <c r="C1050" s="202"/>
      <c r="D1050" s="206"/>
      <c r="E1050" s="206"/>
      <c r="F1050" s="202"/>
      <c r="G1050" s="202"/>
    </row>
    <row r="1051" spans="1:7" ht="15.75" customHeight="1" x14ac:dyDescent="0.25">
      <c r="A1051" s="203"/>
      <c r="B1051" s="204"/>
      <c r="C1051" s="203"/>
      <c r="D1051" s="203"/>
      <c r="E1051" s="203"/>
      <c r="F1051" s="203"/>
      <c r="G1051" s="204"/>
    </row>
    <row r="1052" spans="1:7" ht="15.75" customHeight="1" x14ac:dyDescent="0.25">
      <c r="A1052" s="17"/>
      <c r="B1052" s="216"/>
      <c r="C1052" s="217"/>
      <c r="D1052" s="398"/>
      <c r="E1052" s="399"/>
      <c r="F1052" s="399"/>
      <c r="G1052" s="217"/>
    </row>
    <row r="1053" spans="1:7" ht="15.75" customHeight="1" x14ac:dyDescent="0.25">
      <c r="A1053" s="10"/>
      <c r="B1053" s="202" t="s">
        <v>1484</v>
      </c>
      <c r="C1053" s="218"/>
      <c r="D1053" s="218"/>
      <c r="E1053" s="218"/>
      <c r="F1053" s="218"/>
      <c r="G1053" s="218"/>
    </row>
    <row r="1054" spans="1:7" ht="15.75" customHeight="1" x14ac:dyDescent="0.25">
      <c r="A1054" s="33"/>
      <c r="B1054" s="202"/>
      <c r="C1054" s="218"/>
      <c r="D1054" s="218"/>
      <c r="E1054" s="218"/>
      <c r="F1054" s="218"/>
      <c r="G1054" s="218"/>
    </row>
    <row r="1055" spans="1:7" ht="15.75" customHeight="1" x14ac:dyDescent="0.25">
      <c r="A1055" s="33"/>
      <c r="B1055" s="204" t="s">
        <v>726</v>
      </c>
      <c r="C1055" s="203"/>
      <c r="D1055" s="203" t="s">
        <v>1485</v>
      </c>
      <c r="E1055" s="203" t="s">
        <v>712</v>
      </c>
      <c r="F1055" s="203" t="s">
        <v>1486</v>
      </c>
      <c r="G1055" s="218"/>
    </row>
    <row r="1056" spans="1:7" ht="15.75" customHeight="1" x14ac:dyDescent="0.25">
      <c r="A1056" s="33"/>
      <c r="B1056" s="34" t="s">
        <v>1487</v>
      </c>
      <c r="C1056" s="35"/>
      <c r="D1056" s="35"/>
      <c r="E1056" s="35"/>
      <c r="F1056" s="36"/>
      <c r="G1056" s="218"/>
    </row>
    <row r="1057" spans="1:7" ht="15.75" customHeight="1" x14ac:dyDescent="0.25">
      <c r="A1057" s="10"/>
      <c r="B1057" s="34" t="s">
        <v>1488</v>
      </c>
      <c r="C1057" s="35"/>
      <c r="D1057" s="35"/>
      <c r="E1057" s="35"/>
      <c r="F1057" s="36"/>
      <c r="G1057" s="218"/>
    </row>
    <row r="1058" spans="1:7" ht="15.75" customHeight="1" x14ac:dyDescent="0.25">
      <c r="A1058" s="10"/>
      <c r="B1058" s="37" t="s">
        <v>2049</v>
      </c>
      <c r="C1058" s="37">
        <v>1</v>
      </c>
      <c r="D1058" s="35"/>
      <c r="E1058" s="35"/>
      <c r="F1058" s="36"/>
      <c r="G1058" s="218"/>
    </row>
    <row r="1059" spans="1:7" ht="15.75" customHeight="1" x14ac:dyDescent="0.25">
      <c r="A1059" s="10"/>
      <c r="B1059" s="37" t="s">
        <v>2050</v>
      </c>
      <c r="C1059" s="37"/>
      <c r="D1059" s="35"/>
      <c r="E1059" s="35"/>
      <c r="F1059" s="36"/>
      <c r="G1059" s="218"/>
    </row>
    <row r="1060" spans="1:7" ht="15.75" customHeight="1" x14ac:dyDescent="0.25">
      <c r="A1060" s="10"/>
      <c r="B1060" s="37" t="s">
        <v>2051</v>
      </c>
      <c r="C1060" s="37"/>
      <c r="D1060" s="35"/>
      <c r="E1060" s="35"/>
      <c r="F1060" s="36"/>
      <c r="G1060" s="218"/>
    </row>
    <row r="1061" spans="1:7" ht="15.75" customHeight="1" x14ac:dyDescent="0.25">
      <c r="A1061" s="10"/>
      <c r="B1061" s="37" t="s">
        <v>2052</v>
      </c>
      <c r="C1061" s="37">
        <v>1</v>
      </c>
      <c r="D1061" s="35"/>
      <c r="E1061" s="35"/>
      <c r="F1061" s="36"/>
      <c r="G1061" s="218"/>
    </row>
    <row r="1062" spans="1:7" ht="15.75" customHeight="1" x14ac:dyDescent="0.25">
      <c r="A1062" s="10"/>
      <c r="B1062" s="37" t="s">
        <v>2053</v>
      </c>
      <c r="C1062" s="37">
        <v>1</v>
      </c>
      <c r="D1062" s="35"/>
      <c r="E1062" s="35"/>
      <c r="F1062" s="36"/>
      <c r="G1062" s="218"/>
    </row>
    <row r="1063" spans="1:7" ht="15.75" customHeight="1" x14ac:dyDescent="0.25">
      <c r="A1063" s="10"/>
      <c r="B1063" s="37" t="s">
        <v>2054</v>
      </c>
      <c r="C1063" s="37">
        <v>1</v>
      </c>
      <c r="D1063" s="35"/>
      <c r="E1063" s="35"/>
      <c r="F1063" s="36"/>
      <c r="G1063" s="218"/>
    </row>
    <row r="1064" spans="1:7" ht="15.75" customHeight="1" x14ac:dyDescent="0.25">
      <c r="A1064" s="10"/>
      <c r="B1064" s="34" t="s">
        <v>2055</v>
      </c>
      <c r="C1064" s="35"/>
      <c r="D1064" s="35"/>
      <c r="E1064" s="35"/>
      <c r="F1064" s="36"/>
      <c r="G1064" s="218"/>
    </row>
    <row r="1065" spans="1:7" ht="15.75" customHeight="1" x14ac:dyDescent="0.25">
      <c r="A1065" s="10"/>
      <c r="B1065" s="34" t="s">
        <v>2056</v>
      </c>
      <c r="C1065" s="35"/>
      <c r="D1065" s="35"/>
      <c r="E1065" s="35"/>
      <c r="F1065" s="36"/>
      <c r="G1065" s="218"/>
    </row>
    <row r="1066" spans="1:7" ht="15.75" customHeight="1" x14ac:dyDescent="0.25">
      <c r="A1066" s="10"/>
      <c r="B1066" s="37" t="s">
        <v>2057</v>
      </c>
      <c r="C1066" s="37">
        <v>1</v>
      </c>
      <c r="D1066" s="35"/>
      <c r="E1066" s="35"/>
      <c r="F1066" s="36"/>
      <c r="G1066" s="218"/>
    </row>
    <row r="1067" spans="1:7" ht="15.75" customHeight="1" x14ac:dyDescent="0.25">
      <c r="A1067" s="10"/>
      <c r="B1067" s="37" t="s">
        <v>2058</v>
      </c>
      <c r="C1067" s="37">
        <v>1</v>
      </c>
      <c r="D1067" s="35"/>
      <c r="E1067" s="35"/>
      <c r="F1067" s="36"/>
      <c r="G1067" s="218"/>
    </row>
    <row r="1068" spans="1:7" ht="15.75" customHeight="1" x14ac:dyDescent="0.25">
      <c r="A1068" s="10"/>
      <c r="B1068" s="37" t="s">
        <v>2059</v>
      </c>
      <c r="C1068" s="37">
        <v>1</v>
      </c>
      <c r="D1068" s="35"/>
      <c r="E1068" s="35"/>
      <c r="F1068" s="36"/>
      <c r="G1068" s="218"/>
    </row>
    <row r="1069" spans="1:7" ht="15.75" customHeight="1" x14ac:dyDescent="0.25">
      <c r="A1069" s="10"/>
      <c r="B1069" s="37" t="s">
        <v>2060</v>
      </c>
      <c r="C1069" s="37">
        <v>1</v>
      </c>
      <c r="D1069" s="35"/>
      <c r="E1069" s="35"/>
      <c r="F1069" s="36"/>
      <c r="G1069" s="218"/>
    </row>
    <row r="1070" spans="1:7" ht="15.75" customHeight="1" x14ac:dyDescent="0.25">
      <c r="A1070" s="10"/>
      <c r="B1070" s="37" t="s">
        <v>2061</v>
      </c>
      <c r="C1070" s="37">
        <v>1</v>
      </c>
      <c r="D1070" s="35"/>
      <c r="E1070" s="35"/>
      <c r="F1070" s="36"/>
      <c r="G1070" s="218"/>
    </row>
    <row r="1071" spans="1:7" ht="15.75" customHeight="1" x14ac:dyDescent="0.25">
      <c r="A1071" s="10"/>
      <c r="B1071" s="37" t="s">
        <v>2062</v>
      </c>
      <c r="C1071" s="37">
        <v>1</v>
      </c>
      <c r="D1071" s="35"/>
      <c r="E1071" s="35"/>
      <c r="F1071" s="36"/>
      <c r="G1071" s="218"/>
    </row>
    <row r="1072" spans="1:7" ht="15.75" customHeight="1" x14ac:dyDescent="0.25">
      <c r="A1072" s="10"/>
      <c r="B1072" s="37" t="s">
        <v>2063</v>
      </c>
      <c r="C1072" s="37"/>
      <c r="D1072" s="35"/>
      <c r="E1072" s="35"/>
      <c r="F1072" s="36"/>
      <c r="G1072" s="218"/>
    </row>
    <row r="1073" spans="1:7" ht="15.75" customHeight="1" x14ac:dyDescent="0.25">
      <c r="A1073" s="10"/>
      <c r="B1073" s="37" t="s">
        <v>2064</v>
      </c>
      <c r="C1073" s="37"/>
      <c r="D1073" s="35"/>
      <c r="E1073" s="35"/>
      <c r="F1073" s="36"/>
      <c r="G1073" s="218"/>
    </row>
    <row r="1074" spans="1:7" ht="15.75" customHeight="1" x14ac:dyDescent="0.25">
      <c r="A1074" s="10"/>
      <c r="B1074" s="37" t="s">
        <v>2065</v>
      </c>
      <c r="C1074" s="37"/>
      <c r="D1074" s="35"/>
      <c r="E1074" s="35"/>
      <c r="F1074" s="36"/>
      <c r="G1074" s="218"/>
    </row>
    <row r="1075" spans="1:7" ht="15.75" customHeight="1" x14ac:dyDescent="0.25">
      <c r="A1075" s="10"/>
      <c r="B1075" s="34" t="s">
        <v>2066</v>
      </c>
      <c r="C1075" s="35"/>
      <c r="D1075" s="35"/>
      <c r="E1075" s="35"/>
      <c r="F1075" s="36"/>
      <c r="G1075" s="218"/>
    </row>
    <row r="1076" spans="1:7" ht="15.75" customHeight="1" x14ac:dyDescent="0.25">
      <c r="A1076" s="10"/>
      <c r="B1076" s="34" t="s">
        <v>2067</v>
      </c>
      <c r="C1076" s="35"/>
      <c r="D1076" s="35"/>
      <c r="E1076" s="35"/>
      <c r="F1076" s="36"/>
      <c r="G1076" s="218"/>
    </row>
    <row r="1077" spans="1:7" ht="15.75" customHeight="1" x14ac:dyDescent="0.25">
      <c r="A1077" s="10"/>
      <c r="B1077" s="37" t="s">
        <v>2068</v>
      </c>
      <c r="C1077" s="37">
        <v>1</v>
      </c>
      <c r="D1077" s="35"/>
      <c r="E1077" s="35"/>
      <c r="F1077" s="36"/>
      <c r="G1077" s="218"/>
    </row>
    <row r="1078" spans="1:7" ht="15.75" customHeight="1" x14ac:dyDescent="0.25">
      <c r="A1078" s="10"/>
      <c r="B1078" s="202"/>
      <c r="C1078" s="218"/>
      <c r="D1078" s="203"/>
      <c r="E1078" s="218"/>
      <c r="F1078" s="218"/>
      <c r="G1078" s="218"/>
    </row>
    <row r="1079" spans="1:7" ht="15.75" customHeight="1" x14ac:dyDescent="0.25">
      <c r="A1079" s="10"/>
      <c r="B1079" s="202" t="s">
        <v>1480</v>
      </c>
      <c r="C1079" s="218"/>
      <c r="D1079" s="203"/>
      <c r="E1079" s="218"/>
      <c r="F1079" s="218"/>
      <c r="G1079" s="218"/>
    </row>
    <row r="1080" spans="1:7" ht="15.75" customHeight="1" x14ac:dyDescent="0.25">
      <c r="A1080" s="10"/>
      <c r="B1080" s="202"/>
      <c r="C1080" s="218"/>
      <c r="D1080" s="203"/>
      <c r="E1080" s="218"/>
      <c r="F1080" s="218"/>
      <c r="G1080" s="218"/>
    </row>
    <row r="1081" spans="1:7" ht="15.75" customHeight="1" x14ac:dyDescent="0.25">
      <c r="A1081" s="10"/>
      <c r="B1081" s="204" t="s">
        <v>726</v>
      </c>
      <c r="C1081" s="203"/>
      <c r="D1081" s="203"/>
      <c r="E1081" s="203" t="s">
        <v>712</v>
      </c>
      <c r="F1081" s="203" t="s">
        <v>1486</v>
      </c>
      <c r="G1081" s="218"/>
    </row>
    <row r="1082" spans="1:7" ht="15.75" customHeight="1" x14ac:dyDescent="0.25">
      <c r="A1082" s="10"/>
      <c r="B1082" s="38" t="s">
        <v>2069</v>
      </c>
      <c r="C1082" s="37">
        <v>1</v>
      </c>
      <c r="D1082" s="35"/>
      <c r="E1082" s="35"/>
      <c r="F1082" s="36"/>
      <c r="G1082" s="218"/>
    </row>
    <row r="1083" spans="1:7" ht="15.75" customHeight="1" x14ac:dyDescent="0.25">
      <c r="A1083" s="10"/>
      <c r="B1083" s="34" t="s">
        <v>2070</v>
      </c>
      <c r="C1083" s="37">
        <v>1</v>
      </c>
      <c r="D1083" s="35"/>
      <c r="E1083" s="35"/>
      <c r="F1083" s="36"/>
      <c r="G1083" s="218"/>
    </row>
    <row r="1084" spans="1:7" ht="15.75" customHeight="1" x14ac:dyDescent="0.25">
      <c r="A1084" s="10"/>
      <c r="B1084" s="34" t="s">
        <v>2071</v>
      </c>
      <c r="C1084" s="37">
        <v>1</v>
      </c>
      <c r="D1084" s="35"/>
      <c r="E1084" s="35"/>
      <c r="F1084" s="36"/>
      <c r="G1084" s="218"/>
    </row>
    <row r="1085" spans="1:7" ht="15.75" customHeight="1" x14ac:dyDescent="0.25">
      <c r="A1085" s="10"/>
      <c r="B1085" s="34" t="s">
        <v>2072</v>
      </c>
      <c r="C1085" s="37">
        <v>1</v>
      </c>
      <c r="D1085" s="35"/>
      <c r="E1085" s="35"/>
      <c r="F1085" s="36"/>
      <c r="G1085" s="218"/>
    </row>
    <row r="1086" spans="1:7" ht="15.75" customHeight="1" x14ac:dyDescent="0.25">
      <c r="A1086" s="10"/>
      <c r="B1086" s="34" t="s">
        <v>2073</v>
      </c>
      <c r="C1086" s="37">
        <v>1</v>
      </c>
      <c r="D1086" s="35"/>
      <c r="E1086" s="35"/>
      <c r="F1086" s="36"/>
      <c r="G1086" s="218"/>
    </row>
    <row r="1087" spans="1:7" ht="15.75" customHeight="1" x14ac:dyDescent="0.25">
      <c r="A1087" s="10"/>
      <c r="B1087" s="34" t="s">
        <v>2074</v>
      </c>
      <c r="C1087" s="37"/>
      <c r="D1087" s="35"/>
      <c r="E1087" s="35"/>
      <c r="F1087" s="36"/>
      <c r="G1087" s="218"/>
    </row>
    <row r="1088" spans="1:7" ht="15.75" customHeight="1" x14ac:dyDescent="0.25">
      <c r="A1088" s="10"/>
      <c r="B1088" s="34" t="s">
        <v>2075</v>
      </c>
      <c r="C1088" s="37"/>
      <c r="D1088" s="35"/>
      <c r="E1088" s="35"/>
      <c r="F1088" s="36"/>
      <c r="G1088" s="218"/>
    </row>
    <row r="1089" spans="1:7" ht="15.75" customHeight="1" x14ac:dyDescent="0.25">
      <c r="A1089" s="10"/>
      <c r="B1089" s="38" t="s">
        <v>2076</v>
      </c>
      <c r="C1089" s="37">
        <v>1</v>
      </c>
      <c r="D1089" s="35"/>
      <c r="E1089" s="35"/>
      <c r="F1089" s="36"/>
      <c r="G1089" s="218"/>
    </row>
    <row r="1090" spans="1:7" ht="15.75" customHeight="1" x14ac:dyDescent="0.25">
      <c r="A1090" s="10"/>
      <c r="B1090" s="34" t="s">
        <v>2077</v>
      </c>
      <c r="C1090" s="37">
        <v>1</v>
      </c>
      <c r="D1090" s="35"/>
      <c r="E1090" s="35"/>
      <c r="F1090" s="36"/>
      <c r="G1090" s="218"/>
    </row>
    <row r="1091" spans="1:7" ht="15.75" customHeight="1" x14ac:dyDescent="0.25">
      <c r="A1091" s="19"/>
      <c r="B1091" s="219"/>
      <c r="C1091" s="220"/>
      <c r="D1091" s="220"/>
      <c r="E1091" s="220"/>
      <c r="F1091" s="220"/>
      <c r="G1091" s="220"/>
    </row>
    <row r="1092" spans="1:7" ht="15.75" customHeight="1" x14ac:dyDescent="0.25">
      <c r="A1092" s="207"/>
      <c r="B1092" s="221"/>
      <c r="C1092" s="207"/>
      <c r="D1092" s="207"/>
      <c r="E1092" s="207"/>
      <c r="F1092" s="207"/>
      <c r="G1092" s="207"/>
    </row>
    <row r="1093" spans="1:7" ht="15.75" customHeight="1" x14ac:dyDescent="0.25">
      <c r="A1093" s="207"/>
      <c r="B1093" s="221"/>
      <c r="C1093" s="207"/>
      <c r="D1093" s="207"/>
      <c r="E1093" s="207"/>
      <c r="F1093" s="207"/>
      <c r="G1093" s="207"/>
    </row>
    <row r="1094" spans="1:7" ht="15.75" customHeight="1" x14ac:dyDescent="0.25">
      <c r="A1094" s="207"/>
      <c r="B1094" s="221"/>
      <c r="C1094" s="207"/>
      <c r="D1094" s="207"/>
      <c r="E1094" s="207"/>
      <c r="F1094" s="207"/>
      <c r="G1094" s="207"/>
    </row>
    <row r="1095" spans="1:7" ht="15.75" customHeight="1" x14ac:dyDescent="0.25">
      <c r="A1095" s="207"/>
      <c r="B1095" s="221"/>
      <c r="C1095" s="207"/>
      <c r="D1095" s="207"/>
      <c r="E1095" s="207"/>
      <c r="F1095" s="207"/>
      <c r="G1095" s="207"/>
    </row>
    <row r="1096" spans="1:7" ht="15.75" customHeight="1" x14ac:dyDescent="0.25">
      <c r="A1096" s="207"/>
      <c r="B1096" s="221"/>
      <c r="C1096" s="207"/>
      <c r="D1096" s="207"/>
      <c r="E1096" s="207"/>
      <c r="F1096" s="207"/>
      <c r="G1096" s="207"/>
    </row>
    <row r="1097" spans="1:7" ht="15.75" customHeight="1" x14ac:dyDescent="0.25">
      <c r="A1097" s="396" t="s">
        <v>2078</v>
      </c>
      <c r="B1097" s="397"/>
      <c r="C1097" s="397"/>
      <c r="D1097" s="397"/>
      <c r="E1097" s="397"/>
      <c r="F1097" s="397"/>
      <c r="G1097" s="397"/>
    </row>
    <row r="1098" spans="1:7" ht="15.75" customHeight="1" x14ac:dyDescent="0.25">
      <c r="A1098" s="204"/>
      <c r="B1098" s="204"/>
      <c r="C1098" s="204"/>
      <c r="D1098" s="204"/>
      <c r="E1098" s="204"/>
      <c r="F1098" s="204"/>
      <c r="G1098" s="204"/>
    </row>
    <row r="1099" spans="1:7" ht="15.75" customHeight="1" x14ac:dyDescent="0.25">
      <c r="A1099" s="204"/>
      <c r="B1099" s="212" t="s">
        <v>1478</v>
      </c>
      <c r="C1099" s="212"/>
      <c r="D1099" s="213">
        <v>0</v>
      </c>
      <c r="E1099" s="213"/>
      <c r="F1099" s="214" t="s">
        <v>1479</v>
      </c>
      <c r="G1099" s="202"/>
    </row>
    <row r="1100" spans="1:7" ht="15.75" customHeight="1" x14ac:dyDescent="0.25">
      <c r="A1100" s="202"/>
      <c r="B1100" s="212" t="s">
        <v>1480</v>
      </c>
      <c r="C1100" s="212"/>
      <c r="D1100" s="213">
        <v>0</v>
      </c>
      <c r="E1100" s="213"/>
      <c r="F1100" s="214" t="s">
        <v>1481</v>
      </c>
      <c r="G1100" s="202"/>
    </row>
    <row r="1101" spans="1:7" ht="15.75" customHeight="1" x14ac:dyDescent="0.25">
      <c r="A1101" s="202"/>
      <c r="B1101" s="212" t="s">
        <v>1482</v>
      </c>
      <c r="C1101" s="212"/>
      <c r="D1101" s="215">
        <v>0</v>
      </c>
      <c r="E1101" s="215"/>
      <c r="F1101" s="214" t="s">
        <v>1483</v>
      </c>
      <c r="G1101" s="202"/>
    </row>
    <row r="1102" spans="1:7" ht="15.75" customHeight="1" x14ac:dyDescent="0.25">
      <c r="A1102" s="202"/>
      <c r="B1102" s="202"/>
      <c r="C1102" s="202"/>
      <c r="D1102" s="206"/>
      <c r="E1102" s="206"/>
      <c r="F1102" s="202"/>
      <c r="G1102" s="202"/>
    </row>
    <row r="1103" spans="1:7" ht="15.75" customHeight="1" x14ac:dyDescent="0.25">
      <c r="A1103" s="203"/>
      <c r="B1103" s="204"/>
      <c r="C1103" s="203"/>
      <c r="D1103" s="203"/>
      <c r="E1103" s="203"/>
      <c r="F1103" s="203"/>
      <c r="G1103" s="204"/>
    </row>
    <row r="1104" spans="1:7" ht="15.75" customHeight="1" x14ac:dyDescent="0.25">
      <c r="A1104" s="17"/>
      <c r="B1104" s="216"/>
      <c r="C1104" s="217"/>
      <c r="D1104" s="398"/>
      <c r="E1104" s="399"/>
      <c r="F1104" s="399"/>
      <c r="G1104" s="217"/>
    </row>
    <row r="1105" spans="1:7" ht="15.75" customHeight="1" x14ac:dyDescent="0.25">
      <c r="A1105" s="10"/>
      <c r="B1105" s="202" t="s">
        <v>1484</v>
      </c>
      <c r="C1105" s="218"/>
      <c r="D1105" s="218"/>
      <c r="E1105" s="218"/>
      <c r="F1105" s="218"/>
      <c r="G1105" s="218"/>
    </row>
    <row r="1106" spans="1:7" ht="15.75" customHeight="1" x14ac:dyDescent="0.25">
      <c r="A1106" s="33"/>
      <c r="B1106" s="202"/>
      <c r="C1106" s="218"/>
      <c r="D1106" s="218"/>
      <c r="E1106" s="218"/>
      <c r="F1106" s="218"/>
      <c r="G1106" s="218"/>
    </row>
    <row r="1107" spans="1:7" ht="15.75" customHeight="1" x14ac:dyDescent="0.25">
      <c r="A1107" s="33"/>
      <c r="B1107" s="204" t="s">
        <v>726</v>
      </c>
      <c r="C1107" s="203"/>
      <c r="D1107" s="203" t="s">
        <v>1485</v>
      </c>
      <c r="E1107" s="203" t="s">
        <v>712</v>
      </c>
      <c r="F1107" s="203" t="s">
        <v>1486</v>
      </c>
      <c r="G1107" s="218"/>
    </row>
    <row r="1108" spans="1:7" ht="15.75" customHeight="1" x14ac:dyDescent="0.25">
      <c r="A1108" s="33"/>
      <c r="B1108" s="34" t="s">
        <v>1487</v>
      </c>
      <c r="C1108" s="35"/>
      <c r="D1108" s="35"/>
      <c r="E1108" s="35"/>
      <c r="F1108" s="36"/>
      <c r="G1108" s="218"/>
    </row>
    <row r="1109" spans="1:7" ht="15.75" customHeight="1" x14ac:dyDescent="0.25">
      <c r="A1109" s="10"/>
      <c r="B1109" s="34" t="s">
        <v>1488</v>
      </c>
      <c r="C1109" s="35"/>
      <c r="D1109" s="35"/>
      <c r="E1109" s="35"/>
      <c r="F1109" s="36"/>
      <c r="G1109" s="218"/>
    </row>
    <row r="1110" spans="1:7" ht="15.75" customHeight="1" x14ac:dyDescent="0.25">
      <c r="A1110" s="10"/>
      <c r="B1110" s="37" t="s">
        <v>2079</v>
      </c>
      <c r="C1110" s="37">
        <v>1</v>
      </c>
      <c r="D1110" s="35"/>
      <c r="E1110" s="35"/>
      <c r="F1110" s="36"/>
      <c r="G1110" s="218"/>
    </row>
    <row r="1111" spans="1:7" ht="15.75" customHeight="1" x14ac:dyDescent="0.25">
      <c r="A1111" s="10"/>
      <c r="B1111" s="37" t="s">
        <v>2080</v>
      </c>
      <c r="C1111" s="37">
        <v>1</v>
      </c>
      <c r="D1111" s="35"/>
      <c r="E1111" s="35"/>
      <c r="F1111" s="36"/>
      <c r="G1111" s="218"/>
    </row>
    <row r="1112" spans="1:7" ht="15.75" customHeight="1" x14ac:dyDescent="0.25">
      <c r="A1112" s="10"/>
      <c r="B1112" s="37" t="s">
        <v>2081</v>
      </c>
      <c r="C1112" s="37">
        <v>1</v>
      </c>
      <c r="D1112" s="35"/>
      <c r="E1112" s="35"/>
      <c r="F1112" s="36"/>
      <c r="G1112" s="218"/>
    </row>
    <row r="1113" spans="1:7" ht="15.75" customHeight="1" x14ac:dyDescent="0.25">
      <c r="A1113" s="10"/>
      <c r="B1113" s="37" t="s">
        <v>2082</v>
      </c>
      <c r="C1113" s="37">
        <v>1</v>
      </c>
      <c r="D1113" s="35"/>
      <c r="E1113" s="35"/>
      <c r="F1113" s="36"/>
      <c r="G1113" s="218"/>
    </row>
    <row r="1114" spans="1:7" ht="15.75" customHeight="1" x14ac:dyDescent="0.25">
      <c r="A1114" s="10"/>
      <c r="B1114" s="37" t="s">
        <v>2083</v>
      </c>
      <c r="C1114" s="37">
        <v>1</v>
      </c>
      <c r="D1114" s="35"/>
      <c r="E1114" s="35"/>
      <c r="F1114" s="36"/>
      <c r="G1114" s="218"/>
    </row>
    <row r="1115" spans="1:7" ht="15.75" customHeight="1" x14ac:dyDescent="0.25">
      <c r="A1115" s="10"/>
      <c r="B1115" s="37" t="s">
        <v>2084</v>
      </c>
      <c r="C1115" s="37">
        <v>1</v>
      </c>
      <c r="D1115" s="35"/>
      <c r="E1115" s="35"/>
      <c r="F1115" s="36"/>
      <c r="G1115" s="218"/>
    </row>
    <row r="1116" spans="1:7" ht="15.75" customHeight="1" x14ac:dyDescent="0.25">
      <c r="A1116" s="10"/>
      <c r="B1116" s="37" t="s">
        <v>2085</v>
      </c>
      <c r="C1116" s="37">
        <v>1</v>
      </c>
      <c r="D1116" s="35"/>
      <c r="E1116" s="35"/>
      <c r="F1116" s="36"/>
      <c r="G1116" s="218"/>
    </row>
    <row r="1117" spans="1:7" ht="15.75" customHeight="1" x14ac:dyDescent="0.25">
      <c r="A1117" s="10"/>
      <c r="B1117" s="37" t="s">
        <v>2086</v>
      </c>
      <c r="C1117" s="37">
        <v>1</v>
      </c>
      <c r="D1117" s="35"/>
      <c r="E1117" s="35"/>
      <c r="F1117" s="36"/>
      <c r="G1117" s="218"/>
    </row>
    <row r="1118" spans="1:7" ht="15.75" customHeight="1" x14ac:dyDescent="0.25">
      <c r="A1118" s="10"/>
      <c r="B1118" s="37" t="s">
        <v>2087</v>
      </c>
      <c r="C1118" s="37">
        <v>1</v>
      </c>
      <c r="D1118" s="35"/>
      <c r="E1118" s="35"/>
      <c r="F1118" s="36"/>
      <c r="G1118" s="218"/>
    </row>
    <row r="1119" spans="1:7" ht="15.75" customHeight="1" x14ac:dyDescent="0.25">
      <c r="A1119" s="10"/>
      <c r="B1119" s="37" t="s">
        <v>2088</v>
      </c>
      <c r="C1119" s="37">
        <v>1</v>
      </c>
      <c r="D1119" s="35"/>
      <c r="E1119" s="35"/>
      <c r="F1119" s="36"/>
      <c r="G1119" s="218"/>
    </row>
    <row r="1120" spans="1:7" ht="15.75" customHeight="1" x14ac:dyDescent="0.25">
      <c r="A1120" s="10"/>
      <c r="B1120" s="37" t="s">
        <v>2089</v>
      </c>
      <c r="C1120" s="37">
        <v>1</v>
      </c>
      <c r="D1120" s="35"/>
      <c r="E1120" s="35"/>
      <c r="F1120" s="36"/>
      <c r="G1120" s="218"/>
    </row>
    <row r="1121" spans="1:7" ht="15.75" customHeight="1" x14ac:dyDescent="0.25">
      <c r="A1121" s="10"/>
      <c r="B1121" s="37" t="s">
        <v>2090</v>
      </c>
      <c r="C1121" s="37">
        <v>1</v>
      </c>
      <c r="D1121" s="35"/>
      <c r="E1121" s="35"/>
      <c r="F1121" s="36"/>
      <c r="G1121" s="218"/>
    </row>
    <row r="1122" spans="1:7" ht="15.75" customHeight="1" x14ac:dyDescent="0.25">
      <c r="A1122" s="10"/>
      <c r="B1122" s="37" t="s">
        <v>2091</v>
      </c>
      <c r="C1122" s="37">
        <v>1</v>
      </c>
      <c r="D1122" s="35"/>
      <c r="E1122" s="35"/>
      <c r="F1122" s="36"/>
      <c r="G1122" s="218"/>
    </row>
    <row r="1123" spans="1:7" ht="15.75" customHeight="1" x14ac:dyDescent="0.25">
      <c r="A1123" s="10"/>
      <c r="B1123" s="37" t="s">
        <v>2092</v>
      </c>
      <c r="C1123" s="37">
        <v>1</v>
      </c>
      <c r="D1123" s="35"/>
      <c r="E1123" s="35"/>
      <c r="F1123" s="36"/>
      <c r="G1123" s="218"/>
    </row>
    <row r="1124" spans="1:7" ht="15.75" customHeight="1" x14ac:dyDescent="0.25">
      <c r="A1124" s="10"/>
      <c r="B1124" s="37" t="s">
        <v>2093</v>
      </c>
      <c r="C1124" s="37">
        <v>1</v>
      </c>
      <c r="D1124" s="35"/>
      <c r="E1124" s="35"/>
      <c r="F1124" s="36"/>
      <c r="G1124" s="218"/>
    </row>
    <row r="1125" spans="1:7" ht="15.75" customHeight="1" x14ac:dyDescent="0.25">
      <c r="A1125" s="10"/>
      <c r="B1125" s="37" t="s">
        <v>2094</v>
      </c>
      <c r="C1125" s="37">
        <v>1</v>
      </c>
      <c r="D1125" s="35"/>
      <c r="E1125" s="35"/>
      <c r="F1125" s="36"/>
      <c r="G1125" s="218"/>
    </row>
    <row r="1126" spans="1:7" ht="15.75" customHeight="1" x14ac:dyDescent="0.25">
      <c r="A1126" s="10"/>
      <c r="B1126" s="37" t="s">
        <v>2095</v>
      </c>
      <c r="C1126" s="37">
        <v>1</v>
      </c>
      <c r="D1126" s="35"/>
      <c r="E1126" s="35"/>
      <c r="F1126" s="36"/>
      <c r="G1126" s="218"/>
    </row>
    <row r="1127" spans="1:7" ht="15.75" customHeight="1" x14ac:dyDescent="0.25">
      <c r="A1127" s="10"/>
      <c r="B1127" s="37" t="s">
        <v>2096</v>
      </c>
      <c r="C1127" s="37">
        <v>1</v>
      </c>
      <c r="D1127" s="35"/>
      <c r="E1127" s="35"/>
      <c r="F1127" s="36"/>
      <c r="G1127" s="218"/>
    </row>
    <row r="1128" spans="1:7" ht="15.75" customHeight="1" x14ac:dyDescent="0.25">
      <c r="A1128" s="10"/>
      <c r="B1128" s="37" t="s">
        <v>2097</v>
      </c>
      <c r="C1128" s="37">
        <v>1</v>
      </c>
      <c r="D1128" s="35"/>
      <c r="E1128" s="35"/>
      <c r="F1128" s="36"/>
      <c r="G1128" s="218"/>
    </row>
    <row r="1129" spans="1:7" ht="15.75" customHeight="1" x14ac:dyDescent="0.25">
      <c r="A1129" s="10"/>
      <c r="B1129" s="37" t="s">
        <v>2098</v>
      </c>
      <c r="C1129" s="37">
        <v>1</v>
      </c>
      <c r="D1129" s="35"/>
      <c r="E1129" s="35"/>
      <c r="F1129" s="36"/>
      <c r="G1129" s="218"/>
    </row>
    <row r="1130" spans="1:7" ht="15.75" customHeight="1" x14ac:dyDescent="0.25">
      <c r="A1130" s="10"/>
      <c r="B1130" s="37" t="s">
        <v>2099</v>
      </c>
      <c r="C1130" s="37">
        <v>1</v>
      </c>
      <c r="D1130" s="35"/>
      <c r="E1130" s="35"/>
      <c r="F1130" s="36"/>
      <c r="G1130" s="218"/>
    </row>
    <row r="1131" spans="1:7" ht="15.75" customHeight="1" x14ac:dyDescent="0.25">
      <c r="A1131" s="10"/>
      <c r="B1131" s="37" t="s">
        <v>2100</v>
      </c>
      <c r="C1131" s="37">
        <v>1</v>
      </c>
      <c r="D1131" s="35"/>
      <c r="E1131" s="35"/>
      <c r="F1131" s="36"/>
      <c r="G1131" s="218"/>
    </row>
    <row r="1132" spans="1:7" ht="15.75" customHeight="1" x14ac:dyDescent="0.25">
      <c r="A1132" s="10"/>
      <c r="B1132" s="37" t="s">
        <v>2101</v>
      </c>
      <c r="C1132" s="37">
        <v>1</v>
      </c>
      <c r="D1132" s="35"/>
      <c r="E1132" s="35"/>
      <c r="F1132" s="36"/>
      <c r="G1132" s="218"/>
    </row>
    <row r="1133" spans="1:7" ht="15.75" customHeight="1" x14ac:dyDescent="0.25">
      <c r="A1133" s="10"/>
      <c r="B1133" s="37" t="s">
        <v>2102</v>
      </c>
      <c r="C1133" s="37">
        <v>1</v>
      </c>
      <c r="D1133" s="35"/>
      <c r="E1133" s="35"/>
      <c r="F1133" s="36"/>
      <c r="G1133" s="218"/>
    </row>
    <row r="1134" spans="1:7" ht="15.75" customHeight="1" x14ac:dyDescent="0.25">
      <c r="A1134" s="10"/>
      <c r="B1134" s="202"/>
      <c r="C1134" s="218"/>
      <c r="D1134" s="218"/>
      <c r="E1134" s="218"/>
      <c r="F1134" s="218"/>
      <c r="G1134" s="218"/>
    </row>
    <row r="1135" spans="1:7" ht="15.75" customHeight="1" x14ac:dyDescent="0.25">
      <c r="A1135" s="10"/>
      <c r="B1135" s="202" t="s">
        <v>1480</v>
      </c>
      <c r="C1135" s="218"/>
      <c r="D1135" s="218"/>
      <c r="E1135" s="218"/>
      <c r="F1135" s="218"/>
      <c r="G1135" s="218"/>
    </row>
    <row r="1136" spans="1:7" ht="15.75" customHeight="1" x14ac:dyDescent="0.25">
      <c r="A1136" s="10"/>
      <c r="B1136" s="202"/>
      <c r="C1136" s="218"/>
      <c r="D1136" s="218"/>
      <c r="E1136" s="218"/>
      <c r="F1136" s="218"/>
      <c r="G1136" s="218"/>
    </row>
    <row r="1137" spans="1:7" ht="15.75" customHeight="1" x14ac:dyDescent="0.25">
      <c r="A1137" s="10"/>
      <c r="B1137" s="204" t="s">
        <v>726</v>
      </c>
      <c r="C1137" s="203"/>
      <c r="D1137" s="203" t="s">
        <v>1485</v>
      </c>
      <c r="E1137" s="203" t="s">
        <v>712</v>
      </c>
      <c r="F1137" s="203" t="s">
        <v>1486</v>
      </c>
      <c r="G1137" s="218"/>
    </row>
    <row r="1138" spans="1:7" ht="15.75" customHeight="1" x14ac:dyDescent="0.25">
      <c r="A1138" s="10"/>
      <c r="B1138" s="38" t="s">
        <v>2103</v>
      </c>
      <c r="C1138" s="37">
        <v>1</v>
      </c>
      <c r="D1138" s="35"/>
      <c r="E1138" s="35"/>
      <c r="F1138" s="36"/>
      <c r="G1138" s="218"/>
    </row>
    <row r="1139" spans="1:7" ht="15.75" customHeight="1" x14ac:dyDescent="0.25">
      <c r="A1139" s="10"/>
      <c r="B1139" s="34" t="s">
        <v>2104</v>
      </c>
      <c r="C1139" s="37">
        <v>1</v>
      </c>
      <c r="D1139" s="35"/>
      <c r="E1139" s="35"/>
      <c r="F1139" s="36"/>
      <c r="G1139" s="218"/>
    </row>
    <row r="1140" spans="1:7" ht="15.75" customHeight="1" x14ac:dyDescent="0.25">
      <c r="A1140" s="10"/>
      <c r="B1140" s="34" t="s">
        <v>2105</v>
      </c>
      <c r="C1140" s="37">
        <v>1</v>
      </c>
      <c r="D1140" s="35"/>
      <c r="E1140" s="35"/>
      <c r="F1140" s="36"/>
      <c r="G1140" s="218"/>
    </row>
    <row r="1141" spans="1:7" ht="15.75" customHeight="1" x14ac:dyDescent="0.25">
      <c r="A1141" s="10"/>
      <c r="B1141" s="34" t="s">
        <v>2106</v>
      </c>
      <c r="C1141" s="37">
        <v>1</v>
      </c>
      <c r="D1141" s="35"/>
      <c r="E1141" s="35"/>
      <c r="F1141" s="36"/>
      <c r="G1141" s="218"/>
    </row>
    <row r="1142" spans="1:7" ht="15.75" customHeight="1" x14ac:dyDescent="0.25">
      <c r="A1142" s="10"/>
      <c r="B1142" s="34" t="s">
        <v>2107</v>
      </c>
      <c r="C1142" s="37">
        <v>1</v>
      </c>
      <c r="D1142" s="35"/>
      <c r="E1142" s="35"/>
      <c r="F1142" s="36"/>
      <c r="G1142" s="218"/>
    </row>
    <row r="1143" spans="1:7" ht="15.75" customHeight="1" x14ac:dyDescent="0.25">
      <c r="A1143" s="10"/>
      <c r="B1143" s="34" t="s">
        <v>2108</v>
      </c>
      <c r="C1143" s="37"/>
      <c r="D1143" s="35"/>
      <c r="E1143" s="35"/>
      <c r="F1143" s="36"/>
      <c r="G1143" s="218"/>
    </row>
    <row r="1144" spans="1:7" ht="15.75" customHeight="1" x14ac:dyDescent="0.25">
      <c r="A1144" s="10"/>
      <c r="B1144" s="34" t="s">
        <v>2109</v>
      </c>
      <c r="C1144" s="37"/>
      <c r="D1144" s="35"/>
      <c r="E1144" s="35"/>
      <c r="F1144" s="36"/>
      <c r="G1144" s="218"/>
    </row>
    <row r="1145" spans="1:7" ht="15.75" customHeight="1" x14ac:dyDescent="0.25">
      <c r="A1145" s="10"/>
      <c r="B1145" s="38" t="s">
        <v>2110</v>
      </c>
      <c r="C1145" s="37">
        <v>1</v>
      </c>
      <c r="D1145" s="35"/>
      <c r="E1145" s="35"/>
      <c r="F1145" s="36"/>
      <c r="G1145" s="218"/>
    </row>
    <row r="1146" spans="1:7" ht="15.75" customHeight="1" x14ac:dyDescent="0.25">
      <c r="A1146" s="10"/>
      <c r="B1146" s="34" t="s">
        <v>2111</v>
      </c>
      <c r="C1146" s="37">
        <v>1</v>
      </c>
      <c r="D1146" s="35"/>
      <c r="E1146" s="35"/>
      <c r="F1146" s="36"/>
      <c r="G1146" s="218"/>
    </row>
    <row r="1147" spans="1:7" ht="15.75" customHeight="1" x14ac:dyDescent="0.25">
      <c r="A1147" s="19"/>
      <c r="B1147" s="219"/>
      <c r="C1147" s="220"/>
      <c r="D1147" s="220"/>
      <c r="E1147" s="220"/>
      <c r="F1147" s="220"/>
      <c r="G1147" s="220"/>
    </row>
    <row r="1148" spans="1:7" ht="15.75" customHeight="1" x14ac:dyDescent="0.25">
      <c r="A1148" s="207"/>
      <c r="B1148" s="221"/>
      <c r="C1148" s="207"/>
      <c r="D1148" s="207"/>
      <c r="E1148" s="207"/>
      <c r="F1148" s="207"/>
      <c r="G1148" s="207"/>
    </row>
    <row r="1149" spans="1:7" ht="15.75" customHeight="1" x14ac:dyDescent="0.25">
      <c r="A1149" s="207"/>
      <c r="B1149" s="221"/>
      <c r="C1149" s="207"/>
      <c r="D1149" s="207"/>
      <c r="E1149" s="207"/>
      <c r="F1149" s="207"/>
      <c r="G1149" s="207"/>
    </row>
    <row r="1150" spans="1:7" ht="15.75" customHeight="1" x14ac:dyDescent="0.25">
      <c r="A1150" s="207"/>
      <c r="B1150" s="221"/>
      <c r="C1150" s="207"/>
      <c r="D1150" s="207"/>
      <c r="E1150" s="207"/>
      <c r="F1150" s="207"/>
      <c r="G1150" s="207"/>
    </row>
    <row r="1151" spans="1:7" ht="15.75" customHeight="1" x14ac:dyDescent="0.25">
      <c r="A1151" s="207"/>
      <c r="B1151" s="221"/>
      <c r="C1151" s="207"/>
      <c r="D1151" s="207"/>
      <c r="E1151" s="207"/>
      <c r="F1151" s="207"/>
      <c r="G1151" s="207"/>
    </row>
    <row r="1152" spans="1:7" ht="15.75" customHeight="1" x14ac:dyDescent="0.25">
      <c r="A1152" s="207"/>
      <c r="B1152" s="221"/>
      <c r="C1152" s="207"/>
      <c r="D1152" s="207"/>
      <c r="E1152" s="207"/>
      <c r="F1152" s="207"/>
      <c r="G1152" s="207"/>
    </row>
    <row r="1153" spans="1:7" ht="15.75" customHeight="1" x14ac:dyDescent="0.25">
      <c r="A1153" s="396" t="s">
        <v>2112</v>
      </c>
      <c r="B1153" s="397"/>
      <c r="C1153" s="397"/>
      <c r="D1153" s="397"/>
      <c r="E1153" s="397"/>
      <c r="F1153" s="397"/>
      <c r="G1153" s="397"/>
    </row>
    <row r="1154" spans="1:7" ht="15.75" customHeight="1" x14ac:dyDescent="0.25">
      <c r="A1154" s="204"/>
      <c r="B1154" s="204"/>
      <c r="C1154" s="204"/>
      <c r="D1154" s="204"/>
      <c r="E1154" s="204"/>
      <c r="F1154" s="204"/>
      <c r="G1154" s="204"/>
    </row>
    <row r="1155" spans="1:7" ht="15.75" customHeight="1" x14ac:dyDescent="0.25">
      <c r="A1155" s="204"/>
      <c r="B1155" s="212" t="s">
        <v>1478</v>
      </c>
      <c r="C1155" s="212"/>
      <c r="D1155" s="213">
        <v>0</v>
      </c>
      <c r="E1155" s="213"/>
      <c r="F1155" s="214" t="s">
        <v>1479</v>
      </c>
      <c r="G1155" s="202"/>
    </row>
    <row r="1156" spans="1:7" ht="15.75" customHeight="1" x14ac:dyDescent="0.25">
      <c r="A1156" s="202"/>
      <c r="B1156" s="212" t="s">
        <v>1480</v>
      </c>
      <c r="C1156" s="212"/>
      <c r="D1156" s="213">
        <v>0</v>
      </c>
      <c r="E1156" s="213"/>
      <c r="F1156" s="214" t="s">
        <v>1481</v>
      </c>
      <c r="G1156" s="202"/>
    </row>
    <row r="1157" spans="1:7" ht="15.75" customHeight="1" x14ac:dyDescent="0.25">
      <c r="A1157" s="202"/>
      <c r="B1157" s="212" t="s">
        <v>1482</v>
      </c>
      <c r="C1157" s="212"/>
      <c r="D1157" s="215">
        <v>0</v>
      </c>
      <c r="E1157" s="215"/>
      <c r="F1157" s="214" t="s">
        <v>2048</v>
      </c>
      <c r="G1157" s="202"/>
    </row>
    <row r="1158" spans="1:7" ht="15.75" customHeight="1" x14ac:dyDescent="0.25">
      <c r="A1158" s="202"/>
      <c r="B1158" s="202"/>
      <c r="C1158" s="202"/>
      <c r="D1158" s="206"/>
      <c r="E1158" s="206"/>
      <c r="F1158" s="202"/>
      <c r="G1158" s="202"/>
    </row>
    <row r="1159" spans="1:7" ht="15.75" customHeight="1" x14ac:dyDescent="0.25">
      <c r="A1159" s="203"/>
      <c r="B1159" s="204"/>
      <c r="C1159" s="203"/>
      <c r="D1159" s="203"/>
      <c r="E1159" s="203"/>
      <c r="F1159" s="203"/>
      <c r="G1159" s="204"/>
    </row>
    <row r="1160" spans="1:7" ht="15.75" customHeight="1" x14ac:dyDescent="0.25">
      <c r="A1160" s="17"/>
      <c r="B1160" s="216"/>
      <c r="C1160" s="217"/>
      <c r="D1160" s="398"/>
      <c r="E1160" s="399"/>
      <c r="F1160" s="399"/>
      <c r="G1160" s="217"/>
    </row>
    <row r="1161" spans="1:7" ht="15.75" customHeight="1" x14ac:dyDescent="0.25">
      <c r="A1161" s="10"/>
      <c r="B1161" s="202" t="s">
        <v>1484</v>
      </c>
      <c r="C1161" s="218"/>
      <c r="D1161" s="218"/>
      <c r="E1161" s="218"/>
      <c r="F1161" s="218"/>
      <c r="G1161" s="218"/>
    </row>
    <row r="1162" spans="1:7" ht="15.75" customHeight="1" x14ac:dyDescent="0.25">
      <c r="A1162" s="33"/>
      <c r="B1162" s="202"/>
      <c r="C1162" s="218"/>
      <c r="D1162" s="218"/>
      <c r="E1162" s="218"/>
      <c r="F1162" s="218"/>
      <c r="G1162" s="218"/>
    </row>
    <row r="1163" spans="1:7" ht="15.75" customHeight="1" x14ac:dyDescent="0.25">
      <c r="A1163" s="33"/>
      <c r="B1163" s="204" t="s">
        <v>726</v>
      </c>
      <c r="C1163" s="203"/>
      <c r="D1163" s="203" t="s">
        <v>1485</v>
      </c>
      <c r="E1163" s="203" t="s">
        <v>712</v>
      </c>
      <c r="F1163" s="203" t="s">
        <v>1486</v>
      </c>
      <c r="G1163" s="218"/>
    </row>
    <row r="1164" spans="1:7" ht="15.75" customHeight="1" x14ac:dyDescent="0.25">
      <c r="A1164" s="33"/>
      <c r="B1164" s="34" t="s">
        <v>1487</v>
      </c>
      <c r="C1164" s="35"/>
      <c r="D1164" s="35"/>
      <c r="E1164" s="35"/>
      <c r="F1164" s="36"/>
      <c r="G1164" s="218"/>
    </row>
    <row r="1165" spans="1:7" ht="15.75" customHeight="1" x14ac:dyDescent="0.25">
      <c r="A1165" s="10"/>
      <c r="B1165" s="34" t="s">
        <v>1488</v>
      </c>
      <c r="C1165" s="35"/>
      <c r="D1165" s="35"/>
      <c r="E1165" s="35"/>
      <c r="F1165" s="36"/>
      <c r="G1165" s="218"/>
    </row>
    <row r="1166" spans="1:7" ht="15.75" customHeight="1" x14ac:dyDescent="0.25">
      <c r="A1166" s="10"/>
      <c r="B1166" s="37" t="s">
        <v>2113</v>
      </c>
      <c r="C1166" s="37">
        <v>1</v>
      </c>
      <c r="D1166" s="35"/>
      <c r="E1166" s="35"/>
      <c r="F1166" s="36"/>
      <c r="G1166" s="218"/>
    </row>
    <row r="1167" spans="1:7" ht="15.75" customHeight="1" x14ac:dyDescent="0.25">
      <c r="A1167" s="10"/>
      <c r="B1167" s="37" t="s">
        <v>2114</v>
      </c>
      <c r="C1167" s="37">
        <v>1</v>
      </c>
      <c r="D1167" s="35"/>
      <c r="E1167" s="35"/>
      <c r="F1167" s="36"/>
      <c r="G1167" s="218"/>
    </row>
    <row r="1168" spans="1:7" ht="15.75" customHeight="1" x14ac:dyDescent="0.25">
      <c r="A1168" s="10"/>
      <c r="B1168" s="37" t="s">
        <v>2115</v>
      </c>
      <c r="C1168" s="37">
        <v>1</v>
      </c>
      <c r="D1168" s="35"/>
      <c r="E1168" s="35"/>
      <c r="F1168" s="36"/>
      <c r="G1168" s="218"/>
    </row>
    <row r="1169" spans="1:7" ht="15.75" customHeight="1" x14ac:dyDescent="0.25">
      <c r="A1169" s="10"/>
      <c r="B1169" s="34" t="s">
        <v>2116</v>
      </c>
      <c r="C1169" s="37"/>
      <c r="D1169" s="35"/>
      <c r="E1169" s="35"/>
      <c r="F1169" s="36"/>
      <c r="G1169" s="218"/>
    </row>
    <row r="1170" spans="1:7" ht="15.75" customHeight="1" x14ac:dyDescent="0.25">
      <c r="A1170" s="10"/>
      <c r="B1170" s="34" t="s">
        <v>2117</v>
      </c>
      <c r="C1170" s="37"/>
      <c r="D1170" s="35"/>
      <c r="E1170" s="35"/>
      <c r="F1170" s="36"/>
      <c r="G1170" s="218"/>
    </row>
    <row r="1171" spans="1:7" ht="15.75" customHeight="1" x14ac:dyDescent="0.25">
      <c r="A1171" s="10"/>
      <c r="B1171" s="37" t="s">
        <v>2118</v>
      </c>
      <c r="C1171" s="37">
        <v>1</v>
      </c>
      <c r="D1171" s="35"/>
      <c r="E1171" s="35"/>
      <c r="F1171" s="36"/>
      <c r="G1171" s="218"/>
    </row>
    <row r="1172" spans="1:7" ht="15.75" customHeight="1" x14ac:dyDescent="0.25">
      <c r="A1172" s="10"/>
      <c r="B1172" s="37" t="s">
        <v>2119</v>
      </c>
      <c r="C1172" s="37">
        <v>1</v>
      </c>
      <c r="D1172" s="35"/>
      <c r="E1172" s="35"/>
      <c r="F1172" s="36"/>
      <c r="G1172" s="218"/>
    </row>
    <row r="1173" spans="1:7" ht="15.75" customHeight="1" x14ac:dyDescent="0.25">
      <c r="A1173" s="10"/>
      <c r="B1173" s="37" t="s">
        <v>2120</v>
      </c>
      <c r="C1173" s="37">
        <v>1</v>
      </c>
      <c r="D1173" s="35"/>
      <c r="E1173" s="35"/>
      <c r="F1173" s="36"/>
      <c r="G1173" s="218"/>
    </row>
    <row r="1174" spans="1:7" ht="15.75" customHeight="1" x14ac:dyDescent="0.25">
      <c r="A1174" s="10"/>
      <c r="B1174" s="37" t="s">
        <v>2121</v>
      </c>
      <c r="C1174" s="37">
        <v>1</v>
      </c>
      <c r="D1174" s="35"/>
      <c r="E1174" s="35"/>
      <c r="F1174" s="36"/>
      <c r="G1174" s="218"/>
    </row>
    <row r="1175" spans="1:7" ht="15.75" customHeight="1" x14ac:dyDescent="0.25">
      <c r="A1175" s="10"/>
      <c r="B1175" s="37" t="s">
        <v>2122</v>
      </c>
      <c r="C1175" s="37">
        <v>1</v>
      </c>
      <c r="D1175" s="35"/>
      <c r="E1175" s="35"/>
      <c r="F1175" s="36"/>
      <c r="G1175" s="218"/>
    </row>
    <row r="1176" spans="1:7" ht="15.75" customHeight="1" x14ac:dyDescent="0.25">
      <c r="A1176" s="10"/>
      <c r="B1176" s="37" t="s">
        <v>2123</v>
      </c>
      <c r="C1176" s="37">
        <v>1</v>
      </c>
      <c r="D1176" s="35"/>
      <c r="E1176" s="35"/>
      <c r="F1176" s="36"/>
      <c r="G1176" s="218"/>
    </row>
    <row r="1177" spans="1:7" ht="15.75" customHeight="1" x14ac:dyDescent="0.25">
      <c r="A1177" s="10"/>
      <c r="B1177" s="37" t="s">
        <v>2124</v>
      </c>
      <c r="C1177" s="37">
        <v>1</v>
      </c>
      <c r="D1177" s="35"/>
      <c r="E1177" s="35"/>
      <c r="F1177" s="36"/>
      <c r="G1177" s="218"/>
    </row>
    <row r="1178" spans="1:7" ht="15.75" customHeight="1" x14ac:dyDescent="0.25">
      <c r="A1178" s="10"/>
      <c r="B1178" s="37" t="s">
        <v>2125</v>
      </c>
      <c r="C1178" s="37">
        <v>1</v>
      </c>
      <c r="D1178" s="35"/>
      <c r="E1178" s="35"/>
      <c r="F1178" s="36"/>
      <c r="G1178" s="218"/>
    </row>
    <row r="1179" spans="1:7" ht="15.75" customHeight="1" x14ac:dyDescent="0.25">
      <c r="A1179" s="10"/>
      <c r="B1179" s="37" t="s">
        <v>2126</v>
      </c>
      <c r="C1179" s="37">
        <v>1</v>
      </c>
      <c r="D1179" s="35"/>
      <c r="E1179" s="35"/>
      <c r="F1179" s="36"/>
      <c r="G1179" s="218"/>
    </row>
    <row r="1180" spans="1:7" ht="15.75" customHeight="1" x14ac:dyDescent="0.25">
      <c r="A1180" s="10"/>
      <c r="B1180" s="37" t="s">
        <v>2127</v>
      </c>
      <c r="C1180" s="37">
        <v>1</v>
      </c>
      <c r="D1180" s="35"/>
      <c r="E1180" s="35"/>
      <c r="F1180" s="36"/>
      <c r="G1180" s="218"/>
    </row>
    <row r="1181" spans="1:7" ht="15.75" customHeight="1" x14ac:dyDescent="0.25">
      <c r="A1181" s="10"/>
      <c r="B1181" s="37" t="s">
        <v>2128</v>
      </c>
      <c r="C1181" s="37">
        <v>1</v>
      </c>
      <c r="D1181" s="35"/>
      <c r="E1181" s="35"/>
      <c r="F1181" s="36"/>
      <c r="G1181" s="218"/>
    </row>
    <row r="1182" spans="1:7" ht="15.75" customHeight="1" x14ac:dyDescent="0.25">
      <c r="A1182" s="10"/>
      <c r="B1182" s="37" t="s">
        <v>2129</v>
      </c>
      <c r="C1182" s="37">
        <v>1</v>
      </c>
      <c r="D1182" s="35"/>
      <c r="E1182" s="35"/>
      <c r="F1182" s="36"/>
      <c r="G1182" s="218"/>
    </row>
    <row r="1183" spans="1:7" ht="15.75" customHeight="1" x14ac:dyDescent="0.25">
      <c r="A1183" s="10"/>
      <c r="B1183" s="37" t="s">
        <v>2130</v>
      </c>
      <c r="C1183" s="37">
        <v>1</v>
      </c>
      <c r="D1183" s="35"/>
      <c r="E1183" s="35"/>
      <c r="F1183" s="36"/>
      <c r="G1183" s="218"/>
    </row>
    <row r="1184" spans="1:7" ht="15.75" customHeight="1" x14ac:dyDescent="0.25">
      <c r="A1184" s="10"/>
      <c r="B1184" s="37" t="s">
        <v>2131</v>
      </c>
      <c r="C1184" s="37">
        <v>1</v>
      </c>
      <c r="D1184" s="35"/>
      <c r="E1184" s="35"/>
      <c r="F1184" s="36"/>
      <c r="G1184" s="218"/>
    </row>
    <row r="1185" spans="1:7" ht="15.75" customHeight="1" x14ac:dyDescent="0.25">
      <c r="A1185" s="10"/>
      <c r="B1185" s="37" t="s">
        <v>2132</v>
      </c>
      <c r="C1185" s="37">
        <v>1</v>
      </c>
      <c r="D1185" s="35"/>
      <c r="E1185" s="35"/>
      <c r="F1185" s="36"/>
      <c r="G1185" s="218"/>
    </row>
    <row r="1186" spans="1:7" ht="15.75" customHeight="1" x14ac:dyDescent="0.25">
      <c r="A1186" s="10"/>
      <c r="B1186" s="37" t="s">
        <v>2133</v>
      </c>
      <c r="C1186" s="37">
        <v>1</v>
      </c>
      <c r="D1186" s="35"/>
      <c r="E1186" s="35"/>
      <c r="F1186" s="36"/>
      <c r="G1186" s="218"/>
    </row>
    <row r="1187" spans="1:7" ht="15.75" customHeight="1" x14ac:dyDescent="0.25">
      <c r="A1187" s="10"/>
      <c r="B1187" s="37" t="s">
        <v>2134</v>
      </c>
      <c r="C1187" s="37">
        <v>1</v>
      </c>
      <c r="D1187" s="35"/>
      <c r="E1187" s="35"/>
      <c r="F1187" s="36"/>
      <c r="G1187" s="218"/>
    </row>
    <row r="1188" spans="1:7" ht="15.75" customHeight="1" x14ac:dyDescent="0.25">
      <c r="A1188" s="10"/>
      <c r="B1188" s="37" t="s">
        <v>2135</v>
      </c>
      <c r="C1188" s="37">
        <v>1</v>
      </c>
      <c r="D1188" s="35"/>
      <c r="E1188" s="35"/>
      <c r="F1188" s="36"/>
      <c r="G1188" s="218"/>
    </row>
    <row r="1189" spans="1:7" ht="15.75" customHeight="1" x14ac:dyDescent="0.25">
      <c r="A1189" s="10"/>
      <c r="B1189" s="37" t="s">
        <v>2136</v>
      </c>
      <c r="C1189" s="37">
        <v>1</v>
      </c>
      <c r="D1189" s="35"/>
      <c r="E1189" s="35"/>
      <c r="F1189" s="36"/>
      <c r="G1189" s="218"/>
    </row>
    <row r="1190" spans="1:7" ht="15.75" customHeight="1" x14ac:dyDescent="0.25">
      <c r="A1190" s="10"/>
      <c r="B1190" s="37" t="s">
        <v>2137</v>
      </c>
      <c r="C1190" s="37">
        <v>1</v>
      </c>
      <c r="D1190" s="35"/>
      <c r="E1190" s="35"/>
      <c r="F1190" s="36"/>
      <c r="G1190" s="218"/>
    </row>
    <row r="1191" spans="1:7" ht="15.75" customHeight="1" x14ac:dyDescent="0.25">
      <c r="A1191" s="10"/>
      <c r="B1191" s="37" t="s">
        <v>2138</v>
      </c>
      <c r="C1191" s="37">
        <v>1</v>
      </c>
      <c r="D1191" s="35"/>
      <c r="E1191" s="35"/>
      <c r="F1191" s="36"/>
      <c r="G1191" s="218"/>
    </row>
    <row r="1192" spans="1:7" ht="15.75" customHeight="1" x14ac:dyDescent="0.25">
      <c r="A1192" s="10"/>
      <c r="B1192" s="37" t="s">
        <v>2139</v>
      </c>
      <c r="C1192" s="37">
        <v>1</v>
      </c>
      <c r="D1192" s="35"/>
      <c r="E1192" s="35"/>
      <c r="F1192" s="36"/>
      <c r="G1192" s="218"/>
    </row>
    <row r="1193" spans="1:7" ht="15.75" customHeight="1" x14ac:dyDescent="0.25">
      <c r="A1193" s="10"/>
      <c r="B1193" s="37" t="s">
        <v>2140</v>
      </c>
      <c r="C1193" s="37">
        <v>1</v>
      </c>
      <c r="D1193" s="35"/>
      <c r="E1193" s="35"/>
      <c r="F1193" s="36"/>
      <c r="G1193" s="218"/>
    </row>
    <row r="1194" spans="1:7" ht="15.75" customHeight="1" x14ac:dyDescent="0.25">
      <c r="A1194" s="10"/>
      <c r="B1194" s="37" t="s">
        <v>2141</v>
      </c>
      <c r="C1194" s="37">
        <v>1</v>
      </c>
      <c r="D1194" s="35"/>
      <c r="E1194" s="35"/>
      <c r="F1194" s="36"/>
      <c r="G1194" s="218"/>
    </row>
    <row r="1195" spans="1:7" ht="15.75" customHeight="1" x14ac:dyDescent="0.25">
      <c r="A1195" s="10"/>
      <c r="B1195" s="37" t="s">
        <v>2142</v>
      </c>
      <c r="C1195" s="37">
        <v>1</v>
      </c>
      <c r="D1195" s="35"/>
      <c r="E1195" s="35"/>
      <c r="F1195" s="36"/>
      <c r="G1195" s="218"/>
    </row>
    <row r="1196" spans="1:7" ht="15.75" customHeight="1" x14ac:dyDescent="0.25">
      <c r="A1196" s="10"/>
      <c r="B1196" s="37" t="s">
        <v>2143</v>
      </c>
      <c r="C1196" s="37">
        <v>1</v>
      </c>
      <c r="D1196" s="35"/>
      <c r="E1196" s="35"/>
      <c r="F1196" s="36"/>
      <c r="G1196" s="218"/>
    </row>
    <row r="1197" spans="1:7" ht="15.75" customHeight="1" x14ac:dyDescent="0.25">
      <c r="A1197" s="10"/>
      <c r="B1197" s="37" t="s">
        <v>2144</v>
      </c>
      <c r="C1197" s="37">
        <v>1</v>
      </c>
      <c r="D1197" s="35"/>
      <c r="E1197" s="35"/>
      <c r="F1197" s="36"/>
      <c r="G1197" s="218"/>
    </row>
    <row r="1198" spans="1:7" ht="15.75" customHeight="1" x14ac:dyDescent="0.25">
      <c r="A1198" s="10"/>
      <c r="B1198" s="37" t="s">
        <v>2145</v>
      </c>
      <c r="C1198" s="37">
        <v>1</v>
      </c>
      <c r="D1198" s="35"/>
      <c r="E1198" s="35"/>
      <c r="F1198" s="36"/>
      <c r="G1198" s="218"/>
    </row>
    <row r="1199" spans="1:7" ht="15.75" customHeight="1" x14ac:dyDescent="0.25">
      <c r="A1199" s="10"/>
      <c r="B1199" s="37" t="s">
        <v>2146</v>
      </c>
      <c r="C1199" s="37">
        <v>1</v>
      </c>
      <c r="D1199" s="35"/>
      <c r="E1199" s="35"/>
      <c r="F1199" s="36"/>
      <c r="G1199" s="218"/>
    </row>
    <row r="1200" spans="1:7" ht="15.75" customHeight="1" x14ac:dyDescent="0.25">
      <c r="A1200" s="10"/>
      <c r="B1200" s="37" t="s">
        <v>2147</v>
      </c>
      <c r="C1200" s="37">
        <v>1</v>
      </c>
      <c r="D1200" s="35"/>
      <c r="E1200" s="35"/>
      <c r="F1200" s="36"/>
      <c r="G1200" s="218"/>
    </row>
    <row r="1201" spans="1:7" ht="15.75" customHeight="1" x14ac:dyDescent="0.25">
      <c r="A1201" s="10"/>
      <c r="B1201" s="37" t="s">
        <v>2148</v>
      </c>
      <c r="C1201" s="37">
        <v>1</v>
      </c>
      <c r="D1201" s="35"/>
      <c r="E1201" s="35"/>
      <c r="F1201" s="36"/>
      <c r="G1201" s="218"/>
    </row>
    <row r="1202" spans="1:7" ht="15.75" customHeight="1" x14ac:dyDescent="0.25">
      <c r="A1202" s="10"/>
      <c r="B1202" s="37" t="s">
        <v>2149</v>
      </c>
      <c r="C1202" s="37">
        <v>1</v>
      </c>
      <c r="D1202" s="35"/>
      <c r="E1202" s="35"/>
      <c r="F1202" s="36"/>
      <c r="G1202" s="218"/>
    </row>
    <row r="1203" spans="1:7" ht="15.75" customHeight="1" x14ac:dyDescent="0.25">
      <c r="A1203" s="10"/>
      <c r="B1203" s="37" t="s">
        <v>2150</v>
      </c>
      <c r="C1203" s="37">
        <v>1</v>
      </c>
      <c r="D1203" s="35"/>
      <c r="E1203" s="35"/>
      <c r="F1203" s="36"/>
      <c r="G1203" s="218"/>
    </row>
    <row r="1204" spans="1:7" ht="15.75" customHeight="1" x14ac:dyDescent="0.25">
      <c r="A1204" s="10"/>
      <c r="B1204" s="37" t="s">
        <v>2151</v>
      </c>
      <c r="C1204" s="37">
        <v>1</v>
      </c>
      <c r="D1204" s="35"/>
      <c r="E1204" s="35"/>
      <c r="F1204" s="36"/>
      <c r="G1204" s="218"/>
    </row>
    <row r="1205" spans="1:7" ht="15.75" customHeight="1" x14ac:dyDescent="0.25">
      <c r="A1205" s="10"/>
      <c r="B1205" s="37" t="s">
        <v>2152</v>
      </c>
      <c r="C1205" s="37">
        <v>1</v>
      </c>
      <c r="D1205" s="35"/>
      <c r="E1205" s="35"/>
      <c r="F1205" s="36"/>
      <c r="G1205" s="218"/>
    </row>
    <row r="1206" spans="1:7" ht="15.75" customHeight="1" x14ac:dyDescent="0.25">
      <c r="A1206" s="10"/>
      <c r="B1206" s="37" t="s">
        <v>2153</v>
      </c>
      <c r="C1206" s="37">
        <v>1</v>
      </c>
      <c r="D1206" s="35"/>
      <c r="E1206" s="35"/>
      <c r="F1206" s="36"/>
      <c r="G1206" s="218"/>
    </row>
    <row r="1207" spans="1:7" ht="15.75" customHeight="1" x14ac:dyDescent="0.25">
      <c r="A1207" s="10"/>
      <c r="B1207" s="37" t="s">
        <v>2154</v>
      </c>
      <c r="C1207" s="37">
        <v>1</v>
      </c>
      <c r="D1207" s="35"/>
      <c r="E1207" s="35"/>
      <c r="F1207" s="36"/>
      <c r="G1207" s="218"/>
    </row>
    <row r="1208" spans="1:7" ht="15.75" customHeight="1" x14ac:dyDescent="0.25">
      <c r="A1208" s="10"/>
      <c r="B1208" s="37" t="s">
        <v>2155</v>
      </c>
      <c r="C1208" s="37">
        <v>1</v>
      </c>
      <c r="D1208" s="35"/>
      <c r="E1208" s="35"/>
      <c r="F1208" s="36"/>
      <c r="G1208" s="218"/>
    </row>
    <row r="1209" spans="1:7" ht="15.75" customHeight="1" x14ac:dyDescent="0.25">
      <c r="A1209" s="10"/>
      <c r="B1209" s="37" t="s">
        <v>2156</v>
      </c>
      <c r="C1209" s="37">
        <v>1</v>
      </c>
      <c r="D1209" s="35"/>
      <c r="E1209" s="35"/>
      <c r="F1209" s="36"/>
      <c r="G1209" s="218"/>
    </row>
    <row r="1210" spans="1:7" ht="15.75" customHeight="1" x14ac:dyDescent="0.25">
      <c r="A1210" s="10"/>
      <c r="B1210" s="37" t="s">
        <v>2157</v>
      </c>
      <c r="C1210" s="37">
        <v>1</v>
      </c>
      <c r="D1210" s="35"/>
      <c r="E1210" s="35"/>
      <c r="F1210" s="36"/>
      <c r="G1210" s="218"/>
    </row>
    <row r="1211" spans="1:7" ht="15.75" customHeight="1" x14ac:dyDescent="0.25">
      <c r="A1211" s="10"/>
      <c r="B1211" s="37" t="s">
        <v>2158</v>
      </c>
      <c r="C1211" s="37">
        <v>1</v>
      </c>
      <c r="D1211" s="35"/>
      <c r="E1211" s="35"/>
      <c r="F1211" s="36"/>
      <c r="G1211" s="218"/>
    </row>
    <row r="1212" spans="1:7" ht="15.75" customHeight="1" x14ac:dyDescent="0.25">
      <c r="A1212" s="10"/>
      <c r="B1212" s="37" t="s">
        <v>2159</v>
      </c>
      <c r="C1212" s="37">
        <v>1</v>
      </c>
      <c r="D1212" s="35"/>
      <c r="E1212" s="35"/>
      <c r="F1212" s="36"/>
      <c r="G1212" s="218"/>
    </row>
    <row r="1213" spans="1:7" ht="15.75" customHeight="1" x14ac:dyDescent="0.25">
      <c r="A1213" s="10"/>
      <c r="B1213" s="37" t="s">
        <v>2160</v>
      </c>
      <c r="C1213" s="37">
        <v>1</v>
      </c>
      <c r="D1213" s="35"/>
      <c r="E1213" s="35"/>
      <c r="F1213" s="36"/>
      <c r="G1213" s="218"/>
    </row>
    <row r="1214" spans="1:7" ht="15.75" customHeight="1" x14ac:dyDescent="0.25">
      <c r="A1214" s="10"/>
      <c r="B1214" s="37" t="s">
        <v>2161</v>
      </c>
      <c r="C1214" s="37">
        <v>1</v>
      </c>
      <c r="D1214" s="35"/>
      <c r="E1214" s="35"/>
      <c r="F1214" s="36"/>
      <c r="G1214" s="218"/>
    </row>
    <row r="1215" spans="1:7" ht="15.75" customHeight="1" x14ac:dyDescent="0.25">
      <c r="A1215" s="10"/>
      <c r="B1215" s="37" t="s">
        <v>2162</v>
      </c>
      <c r="C1215" s="37">
        <v>1</v>
      </c>
      <c r="D1215" s="35"/>
      <c r="E1215" s="35"/>
      <c r="F1215" s="36"/>
      <c r="G1215" s="218"/>
    </row>
    <row r="1216" spans="1:7" ht="15.75" customHeight="1" x14ac:dyDescent="0.25">
      <c r="A1216" s="10"/>
      <c r="B1216" s="37" t="s">
        <v>2163</v>
      </c>
      <c r="C1216" s="37">
        <v>1</v>
      </c>
      <c r="D1216" s="35"/>
      <c r="E1216" s="35"/>
      <c r="F1216" s="36"/>
      <c r="G1216" s="218"/>
    </row>
    <row r="1217" spans="1:7" ht="15.75" customHeight="1" x14ac:dyDescent="0.25">
      <c r="A1217" s="10"/>
      <c r="B1217" s="37" t="s">
        <v>2164</v>
      </c>
      <c r="C1217" s="37">
        <v>1</v>
      </c>
      <c r="D1217" s="35"/>
      <c r="E1217" s="35"/>
      <c r="F1217" s="36"/>
      <c r="G1217" s="218"/>
    </row>
    <row r="1218" spans="1:7" ht="15.75" customHeight="1" x14ac:dyDescent="0.25">
      <c r="A1218" s="10"/>
      <c r="B1218" s="37" t="s">
        <v>2165</v>
      </c>
      <c r="C1218" s="37">
        <v>1</v>
      </c>
      <c r="D1218" s="35"/>
      <c r="E1218" s="35"/>
      <c r="F1218" s="36"/>
      <c r="G1218" s="218"/>
    </row>
    <row r="1219" spans="1:7" ht="15.75" customHeight="1" x14ac:dyDescent="0.25">
      <c r="A1219" s="10"/>
      <c r="B1219" s="37" t="s">
        <v>2166</v>
      </c>
      <c r="C1219" s="37">
        <v>1</v>
      </c>
      <c r="D1219" s="35"/>
      <c r="E1219" s="35"/>
      <c r="F1219" s="36"/>
      <c r="G1219" s="218"/>
    </row>
    <row r="1220" spans="1:7" ht="15.75" customHeight="1" x14ac:dyDescent="0.25">
      <c r="A1220" s="10"/>
      <c r="B1220" s="37" t="s">
        <v>2167</v>
      </c>
      <c r="C1220" s="37">
        <v>1</v>
      </c>
      <c r="D1220" s="35"/>
      <c r="E1220" s="35"/>
      <c r="F1220" s="36"/>
      <c r="G1220" s="218"/>
    </row>
    <row r="1221" spans="1:7" ht="15.75" customHeight="1" x14ac:dyDescent="0.25">
      <c r="A1221" s="10"/>
      <c r="B1221" s="37" t="s">
        <v>2168</v>
      </c>
      <c r="C1221" s="37">
        <v>1</v>
      </c>
      <c r="D1221" s="35"/>
      <c r="E1221" s="35"/>
      <c r="F1221" s="36"/>
      <c r="G1221" s="218"/>
    </row>
    <row r="1222" spans="1:7" ht="15.75" customHeight="1" x14ac:dyDescent="0.25">
      <c r="A1222" s="10"/>
      <c r="B1222" s="34" t="s">
        <v>2169</v>
      </c>
      <c r="C1222" s="37">
        <v>1</v>
      </c>
      <c r="D1222" s="35"/>
      <c r="E1222" s="35"/>
      <c r="F1222" s="36"/>
      <c r="G1222" s="218"/>
    </row>
    <row r="1223" spans="1:7" ht="15.75" customHeight="1" x14ac:dyDescent="0.25">
      <c r="A1223" s="10"/>
      <c r="B1223" s="34" t="s">
        <v>2170</v>
      </c>
      <c r="C1223" s="37">
        <v>1</v>
      </c>
      <c r="D1223" s="35"/>
      <c r="E1223" s="35"/>
      <c r="F1223" s="36"/>
      <c r="G1223" s="218"/>
    </row>
    <row r="1224" spans="1:7" ht="15.75" customHeight="1" x14ac:dyDescent="0.25">
      <c r="A1224" s="10"/>
      <c r="B1224" s="37" t="s">
        <v>2171</v>
      </c>
      <c r="C1224" s="37">
        <v>1</v>
      </c>
      <c r="D1224" s="35"/>
      <c r="E1224" s="35"/>
      <c r="F1224" s="36"/>
      <c r="G1224" s="218"/>
    </row>
    <row r="1225" spans="1:7" ht="15.75" customHeight="1" x14ac:dyDescent="0.25">
      <c r="A1225" s="10"/>
      <c r="B1225" s="37" t="s">
        <v>2172</v>
      </c>
      <c r="C1225" s="37">
        <v>1</v>
      </c>
      <c r="D1225" s="35"/>
      <c r="E1225" s="35"/>
      <c r="F1225" s="36"/>
      <c r="G1225" s="218"/>
    </row>
    <row r="1226" spans="1:7" ht="15.75" customHeight="1" x14ac:dyDescent="0.25">
      <c r="A1226" s="10"/>
      <c r="B1226" s="37" t="s">
        <v>2173</v>
      </c>
      <c r="C1226" s="37">
        <v>1</v>
      </c>
      <c r="D1226" s="35"/>
      <c r="E1226" s="35"/>
      <c r="F1226" s="36"/>
      <c r="G1226" s="218"/>
    </row>
    <row r="1227" spans="1:7" ht="15.75" customHeight="1" x14ac:dyDescent="0.25">
      <c r="A1227" s="10"/>
      <c r="B1227" s="37" t="s">
        <v>2174</v>
      </c>
      <c r="C1227" s="37">
        <v>1</v>
      </c>
      <c r="D1227" s="35"/>
      <c r="E1227" s="35"/>
      <c r="F1227" s="36"/>
      <c r="G1227" s="218"/>
    </row>
    <row r="1228" spans="1:7" ht="15.75" customHeight="1" x14ac:dyDescent="0.25">
      <c r="A1228" s="10"/>
      <c r="B1228" s="37" t="s">
        <v>2175</v>
      </c>
      <c r="C1228" s="37">
        <v>1</v>
      </c>
      <c r="D1228" s="35"/>
      <c r="E1228" s="35"/>
      <c r="F1228" s="36"/>
      <c r="G1228" s="218"/>
    </row>
    <row r="1229" spans="1:7" ht="15.75" customHeight="1" x14ac:dyDescent="0.25">
      <c r="A1229" s="10"/>
      <c r="B1229" s="37" t="s">
        <v>2176</v>
      </c>
      <c r="C1229" s="37">
        <v>1</v>
      </c>
      <c r="D1229" s="35"/>
      <c r="E1229" s="35"/>
      <c r="F1229" s="36"/>
      <c r="G1229" s="218"/>
    </row>
    <row r="1230" spans="1:7" ht="15.75" customHeight="1" x14ac:dyDescent="0.25">
      <c r="A1230" s="10"/>
      <c r="B1230" s="37" t="s">
        <v>2177</v>
      </c>
      <c r="C1230" s="37">
        <v>1</v>
      </c>
      <c r="D1230" s="35"/>
      <c r="E1230" s="35"/>
      <c r="F1230" s="36"/>
      <c r="G1230" s="218"/>
    </row>
    <row r="1231" spans="1:7" ht="15.75" customHeight="1" x14ac:dyDescent="0.25">
      <c r="A1231" s="10"/>
      <c r="B1231" s="37" t="s">
        <v>2178</v>
      </c>
      <c r="C1231" s="37">
        <v>1</v>
      </c>
      <c r="D1231" s="35"/>
      <c r="E1231" s="35"/>
      <c r="F1231" s="36"/>
      <c r="G1231" s="218"/>
    </row>
    <row r="1232" spans="1:7" ht="15.75" customHeight="1" x14ac:dyDescent="0.25">
      <c r="A1232" s="10"/>
      <c r="B1232" s="37" t="s">
        <v>2179</v>
      </c>
      <c r="C1232" s="37">
        <v>1</v>
      </c>
      <c r="D1232" s="35"/>
      <c r="E1232" s="35"/>
      <c r="F1232" s="36"/>
      <c r="G1232" s="218"/>
    </row>
    <row r="1233" spans="1:7" ht="15.75" customHeight="1" x14ac:dyDescent="0.25">
      <c r="A1233" s="10"/>
      <c r="B1233" s="37" t="s">
        <v>2180</v>
      </c>
      <c r="C1233" s="37">
        <v>1</v>
      </c>
      <c r="D1233" s="35"/>
      <c r="E1233" s="35"/>
      <c r="F1233" s="36"/>
      <c r="G1233" s="218"/>
    </row>
    <row r="1234" spans="1:7" ht="15.75" customHeight="1" x14ac:dyDescent="0.25">
      <c r="A1234" s="10"/>
      <c r="B1234" s="37" t="s">
        <v>2181</v>
      </c>
      <c r="C1234" s="37">
        <v>1</v>
      </c>
      <c r="D1234" s="35"/>
      <c r="E1234" s="35"/>
      <c r="F1234" s="36"/>
      <c r="G1234" s="218"/>
    </row>
    <row r="1235" spans="1:7" ht="15.75" customHeight="1" x14ac:dyDescent="0.25">
      <c r="A1235" s="10"/>
      <c r="B1235" s="37" t="s">
        <v>2182</v>
      </c>
      <c r="C1235" s="37">
        <v>1</v>
      </c>
      <c r="D1235" s="35"/>
      <c r="E1235" s="35"/>
      <c r="F1235" s="36"/>
      <c r="G1235" s="218"/>
    </row>
    <row r="1236" spans="1:7" ht="15.75" customHeight="1" x14ac:dyDescent="0.25">
      <c r="A1236" s="10"/>
      <c r="B1236" s="37" t="s">
        <v>2183</v>
      </c>
      <c r="C1236" s="37">
        <v>1</v>
      </c>
      <c r="D1236" s="35"/>
      <c r="E1236" s="35"/>
      <c r="F1236" s="36"/>
      <c r="G1236" s="218"/>
    </row>
    <row r="1237" spans="1:7" ht="15.75" customHeight="1" x14ac:dyDescent="0.25">
      <c r="A1237" s="10"/>
      <c r="B1237" s="37" t="s">
        <v>2184</v>
      </c>
      <c r="C1237" s="37">
        <v>1</v>
      </c>
      <c r="D1237" s="35"/>
      <c r="E1237" s="35"/>
      <c r="F1237" s="36"/>
      <c r="G1237" s="218"/>
    </row>
    <row r="1238" spans="1:7" ht="15.75" customHeight="1" x14ac:dyDescent="0.25">
      <c r="A1238" s="10"/>
      <c r="B1238" s="37" t="s">
        <v>2185</v>
      </c>
      <c r="C1238" s="37">
        <v>1</v>
      </c>
      <c r="D1238" s="35"/>
      <c r="E1238" s="35"/>
      <c r="F1238" s="36"/>
      <c r="G1238" s="218"/>
    </row>
    <row r="1239" spans="1:7" ht="15.75" customHeight="1" x14ac:dyDescent="0.25">
      <c r="A1239" s="10"/>
      <c r="B1239" s="37" t="s">
        <v>2186</v>
      </c>
      <c r="C1239" s="37">
        <v>1</v>
      </c>
      <c r="D1239" s="35"/>
      <c r="E1239" s="35"/>
      <c r="F1239" s="36"/>
      <c r="G1239" s="218"/>
    </row>
    <row r="1240" spans="1:7" ht="15.75" customHeight="1" x14ac:dyDescent="0.25">
      <c r="A1240" s="10"/>
      <c r="B1240" s="37" t="s">
        <v>2187</v>
      </c>
      <c r="C1240" s="37">
        <v>1</v>
      </c>
      <c r="D1240" s="35"/>
      <c r="E1240" s="35"/>
      <c r="F1240" s="36"/>
      <c r="G1240" s="218"/>
    </row>
    <row r="1241" spans="1:7" ht="15.75" customHeight="1" x14ac:dyDescent="0.25">
      <c r="A1241" s="10"/>
      <c r="B1241" s="37" t="s">
        <v>2188</v>
      </c>
      <c r="C1241" s="37">
        <v>1</v>
      </c>
      <c r="D1241" s="35"/>
      <c r="E1241" s="35"/>
      <c r="F1241" s="36"/>
      <c r="G1241" s="218"/>
    </row>
    <row r="1242" spans="1:7" ht="15.75" customHeight="1" x14ac:dyDescent="0.25">
      <c r="A1242" s="10"/>
      <c r="B1242" s="37" t="s">
        <v>2189</v>
      </c>
      <c r="C1242" s="37">
        <v>1</v>
      </c>
      <c r="D1242" s="35"/>
      <c r="E1242" s="35"/>
      <c r="F1242" s="36"/>
      <c r="G1242" s="218"/>
    </row>
    <row r="1243" spans="1:7" ht="15.75" customHeight="1" x14ac:dyDescent="0.25">
      <c r="A1243" s="10"/>
      <c r="B1243" s="37" t="s">
        <v>2190</v>
      </c>
      <c r="C1243" s="37">
        <v>1</v>
      </c>
      <c r="D1243" s="35"/>
      <c r="E1243" s="35"/>
      <c r="F1243" s="36"/>
      <c r="G1243" s="218"/>
    </row>
    <row r="1244" spans="1:7" ht="15.75" customHeight="1" x14ac:dyDescent="0.25">
      <c r="A1244" s="10"/>
      <c r="B1244" s="37" t="s">
        <v>2191</v>
      </c>
      <c r="C1244" s="37">
        <v>1</v>
      </c>
      <c r="D1244" s="35"/>
      <c r="E1244" s="35"/>
      <c r="F1244" s="36"/>
      <c r="G1244" s="218"/>
    </row>
    <row r="1245" spans="1:7" ht="15.75" customHeight="1" x14ac:dyDescent="0.25">
      <c r="A1245" s="10"/>
      <c r="B1245" s="37" t="s">
        <v>2192</v>
      </c>
      <c r="C1245" s="37">
        <v>1</v>
      </c>
      <c r="D1245" s="35"/>
      <c r="E1245" s="35"/>
      <c r="F1245" s="36"/>
      <c r="G1245" s="218"/>
    </row>
    <row r="1246" spans="1:7" ht="15.75" customHeight="1" x14ac:dyDescent="0.25">
      <c r="A1246" s="10"/>
      <c r="B1246" s="37" t="s">
        <v>2193</v>
      </c>
      <c r="C1246" s="37">
        <v>1</v>
      </c>
      <c r="D1246" s="35"/>
      <c r="E1246" s="35"/>
      <c r="F1246" s="36"/>
      <c r="G1246" s="218"/>
    </row>
    <row r="1247" spans="1:7" ht="15.75" customHeight="1" x14ac:dyDescent="0.25">
      <c r="A1247" s="10"/>
      <c r="B1247" s="37" t="s">
        <v>2194</v>
      </c>
      <c r="C1247" s="37"/>
      <c r="D1247" s="35"/>
      <c r="E1247" s="35"/>
      <c r="F1247" s="36"/>
      <c r="G1247" s="218"/>
    </row>
    <row r="1248" spans="1:7" ht="15.75" customHeight="1" x14ac:dyDescent="0.25">
      <c r="A1248" s="10"/>
      <c r="B1248" s="34" t="s">
        <v>2195</v>
      </c>
      <c r="C1248" s="37"/>
      <c r="D1248" s="35"/>
      <c r="E1248" s="35"/>
      <c r="F1248" s="36"/>
      <c r="G1248" s="218"/>
    </row>
    <row r="1249" spans="1:7" ht="15.75" customHeight="1" x14ac:dyDescent="0.25">
      <c r="A1249" s="10"/>
      <c r="B1249" s="34" t="s">
        <v>2196</v>
      </c>
      <c r="C1249" s="37"/>
      <c r="D1249" s="35"/>
      <c r="E1249" s="35"/>
      <c r="F1249" s="36"/>
      <c r="G1249" s="218"/>
    </row>
    <row r="1250" spans="1:7" ht="15.75" customHeight="1" x14ac:dyDescent="0.25">
      <c r="A1250" s="10"/>
      <c r="B1250" s="37" t="s">
        <v>2197</v>
      </c>
      <c r="C1250" s="37"/>
      <c r="D1250" s="35"/>
      <c r="E1250" s="35"/>
      <c r="F1250" s="36"/>
      <c r="G1250" s="218"/>
    </row>
    <row r="1251" spans="1:7" ht="15.75" customHeight="1" x14ac:dyDescent="0.25">
      <c r="A1251" s="10"/>
      <c r="B1251" s="37" t="s">
        <v>2198</v>
      </c>
      <c r="C1251" s="37"/>
      <c r="D1251" s="35"/>
      <c r="E1251" s="35"/>
      <c r="F1251" s="36"/>
      <c r="G1251" s="218"/>
    </row>
    <row r="1252" spans="1:7" ht="15.75" customHeight="1" x14ac:dyDescent="0.25">
      <c r="A1252" s="10"/>
      <c r="B1252" s="202"/>
      <c r="C1252" s="218"/>
      <c r="D1252" s="223"/>
      <c r="E1252" s="224"/>
      <c r="F1252" s="225"/>
      <c r="G1252" s="218"/>
    </row>
    <row r="1253" spans="1:7" ht="15.75" customHeight="1" x14ac:dyDescent="0.25">
      <c r="A1253" s="10"/>
      <c r="B1253" s="202" t="s">
        <v>1480</v>
      </c>
      <c r="C1253" s="218"/>
      <c r="D1253" s="223"/>
      <c r="E1253" s="224"/>
      <c r="F1253" s="225"/>
      <c r="G1253" s="218"/>
    </row>
    <row r="1254" spans="1:7" ht="15.75" customHeight="1" x14ac:dyDescent="0.25">
      <c r="A1254" s="10"/>
      <c r="B1254" s="202"/>
      <c r="C1254" s="218"/>
      <c r="D1254" s="223"/>
      <c r="E1254" s="224"/>
      <c r="F1254" s="225"/>
      <c r="G1254" s="218"/>
    </row>
    <row r="1255" spans="1:7" ht="15.75" customHeight="1" x14ac:dyDescent="0.25">
      <c r="A1255" s="10"/>
      <c r="B1255" s="204" t="s">
        <v>726</v>
      </c>
      <c r="C1255" s="203"/>
      <c r="D1255" s="223"/>
      <c r="E1255" s="223"/>
      <c r="F1255" s="225"/>
      <c r="G1255" s="218"/>
    </row>
    <row r="1256" spans="1:7" ht="15.75" customHeight="1" x14ac:dyDescent="0.25">
      <c r="A1256" s="10"/>
      <c r="B1256" s="38" t="s">
        <v>2199</v>
      </c>
      <c r="C1256" s="37">
        <v>1</v>
      </c>
      <c r="D1256" s="35"/>
      <c r="E1256" s="35"/>
      <c r="F1256" s="36"/>
      <c r="G1256" s="218"/>
    </row>
    <row r="1257" spans="1:7" ht="15.75" customHeight="1" x14ac:dyDescent="0.25">
      <c r="A1257" s="10"/>
      <c r="B1257" s="34" t="s">
        <v>2200</v>
      </c>
      <c r="C1257" s="37">
        <v>1</v>
      </c>
      <c r="D1257" s="35"/>
      <c r="E1257" s="35"/>
      <c r="F1257" s="36"/>
      <c r="G1257" s="218"/>
    </row>
    <row r="1258" spans="1:7" ht="15.75" customHeight="1" x14ac:dyDescent="0.25">
      <c r="A1258" s="10"/>
      <c r="B1258" s="34" t="s">
        <v>2201</v>
      </c>
      <c r="C1258" s="37">
        <v>1</v>
      </c>
      <c r="D1258" s="35"/>
      <c r="E1258" s="35"/>
      <c r="F1258" s="36"/>
      <c r="G1258" s="218"/>
    </row>
    <row r="1259" spans="1:7" ht="15.75" customHeight="1" x14ac:dyDescent="0.25">
      <c r="A1259" s="10"/>
      <c r="B1259" s="34" t="s">
        <v>2202</v>
      </c>
      <c r="C1259" s="37">
        <v>1</v>
      </c>
      <c r="D1259" s="35"/>
      <c r="E1259" s="35"/>
      <c r="F1259" s="36"/>
      <c r="G1259" s="218"/>
    </row>
    <row r="1260" spans="1:7" ht="15.75" customHeight="1" x14ac:dyDescent="0.25">
      <c r="A1260" s="10"/>
      <c r="B1260" s="34" t="s">
        <v>2203</v>
      </c>
      <c r="C1260" s="37">
        <v>1</v>
      </c>
      <c r="D1260" s="35"/>
      <c r="E1260" s="35"/>
      <c r="F1260" s="36"/>
      <c r="G1260" s="218"/>
    </row>
    <row r="1261" spans="1:7" ht="15.75" customHeight="1" x14ac:dyDescent="0.25">
      <c r="A1261" s="10"/>
      <c r="B1261" s="34" t="s">
        <v>2204</v>
      </c>
      <c r="C1261" s="37"/>
      <c r="D1261" s="35"/>
      <c r="E1261" s="35"/>
      <c r="F1261" s="36"/>
      <c r="G1261" s="218"/>
    </row>
    <row r="1262" spans="1:7" ht="15.75" customHeight="1" x14ac:dyDescent="0.25">
      <c r="A1262" s="10"/>
      <c r="B1262" s="34" t="s">
        <v>2205</v>
      </c>
      <c r="C1262" s="37"/>
      <c r="D1262" s="35"/>
      <c r="E1262" s="35"/>
      <c r="F1262" s="36"/>
      <c r="G1262" s="218"/>
    </row>
    <row r="1263" spans="1:7" ht="15.75" customHeight="1" x14ac:dyDescent="0.25">
      <c r="A1263" s="10"/>
      <c r="B1263" s="38" t="s">
        <v>2206</v>
      </c>
      <c r="C1263" s="37">
        <v>1</v>
      </c>
      <c r="D1263" s="35"/>
      <c r="E1263" s="35"/>
      <c r="F1263" s="36"/>
      <c r="G1263" s="218"/>
    </row>
    <row r="1264" spans="1:7" ht="15.75" customHeight="1" x14ac:dyDescent="0.25">
      <c r="A1264" s="10"/>
      <c r="B1264" s="34" t="s">
        <v>2207</v>
      </c>
      <c r="C1264" s="37">
        <v>1</v>
      </c>
      <c r="D1264" s="35"/>
      <c r="E1264" s="35"/>
      <c r="F1264" s="36"/>
      <c r="G1264" s="218"/>
    </row>
    <row r="1265" spans="1:7" ht="15.75" customHeight="1" x14ac:dyDescent="0.25">
      <c r="A1265" s="19"/>
      <c r="B1265" s="219"/>
      <c r="C1265" s="220"/>
      <c r="D1265" s="220"/>
      <c r="E1265" s="220"/>
      <c r="F1265" s="220"/>
      <c r="G1265" s="220"/>
    </row>
    <row r="1266" spans="1:7" ht="15.75" customHeight="1" x14ac:dyDescent="0.25">
      <c r="A1266" s="207"/>
      <c r="B1266" s="221"/>
      <c r="C1266" s="207"/>
      <c r="D1266" s="207"/>
      <c r="E1266" s="207"/>
      <c r="F1266" s="207"/>
      <c r="G1266" s="207"/>
    </row>
    <row r="1267" spans="1:7" ht="15.75" customHeight="1" x14ac:dyDescent="0.25">
      <c r="A1267" s="207"/>
      <c r="B1267" s="221"/>
      <c r="C1267" s="207"/>
      <c r="D1267" s="207"/>
      <c r="E1267" s="207"/>
      <c r="F1267" s="207"/>
      <c r="G1267" s="207"/>
    </row>
    <row r="1268" spans="1:7" ht="15.75" customHeight="1" x14ac:dyDescent="0.25">
      <c r="A1268" s="207"/>
      <c r="B1268" s="221"/>
      <c r="C1268" s="207"/>
      <c r="D1268" s="207"/>
      <c r="E1268" s="207"/>
      <c r="F1268" s="207"/>
      <c r="G1268" s="207"/>
    </row>
    <row r="1269" spans="1:7" ht="15.75" customHeight="1" x14ac:dyDescent="0.25">
      <c r="A1269" s="207"/>
      <c r="B1269" s="221"/>
      <c r="C1269" s="207"/>
      <c r="D1269" s="207"/>
      <c r="E1269" s="207"/>
      <c r="F1269" s="207"/>
      <c r="G1269" s="207"/>
    </row>
    <row r="1270" spans="1:7" ht="15.75" customHeight="1" x14ac:dyDescent="0.25">
      <c r="A1270" s="207"/>
      <c r="B1270" s="221"/>
      <c r="C1270" s="207"/>
      <c r="D1270" s="207"/>
      <c r="E1270" s="207"/>
      <c r="F1270" s="207"/>
      <c r="G1270" s="207"/>
    </row>
    <row r="1271" spans="1:7" ht="15.75" customHeight="1" x14ac:dyDescent="0.25">
      <c r="A1271" s="396" t="s">
        <v>2208</v>
      </c>
      <c r="B1271" s="397"/>
      <c r="C1271" s="397"/>
      <c r="D1271" s="397"/>
      <c r="E1271" s="397"/>
      <c r="F1271" s="397"/>
      <c r="G1271" s="397"/>
    </row>
    <row r="1272" spans="1:7" ht="15.75" customHeight="1" x14ac:dyDescent="0.25">
      <c r="A1272" s="204"/>
      <c r="B1272" s="204"/>
      <c r="C1272" s="204"/>
      <c r="D1272" s="204"/>
      <c r="E1272" s="204"/>
      <c r="F1272" s="204"/>
      <c r="G1272" s="204"/>
    </row>
    <row r="1273" spans="1:7" ht="15.75" customHeight="1" x14ac:dyDescent="0.25">
      <c r="A1273" s="204"/>
      <c r="B1273" s="212" t="s">
        <v>1478</v>
      </c>
      <c r="C1273" s="212"/>
      <c r="D1273" s="213">
        <v>0</v>
      </c>
      <c r="E1273" s="213"/>
      <c r="F1273" s="214" t="s">
        <v>1479</v>
      </c>
      <c r="G1273" s="202"/>
    </row>
    <row r="1274" spans="1:7" ht="15.75" customHeight="1" x14ac:dyDescent="0.25">
      <c r="A1274" s="202"/>
      <c r="B1274" s="212" t="s">
        <v>1480</v>
      </c>
      <c r="C1274" s="212"/>
      <c r="D1274" s="213">
        <v>0</v>
      </c>
      <c r="E1274" s="213"/>
      <c r="F1274" s="214" t="s">
        <v>1481</v>
      </c>
      <c r="G1274" s="202"/>
    </row>
    <row r="1275" spans="1:7" ht="15.75" customHeight="1" x14ac:dyDescent="0.25">
      <c r="A1275" s="202"/>
      <c r="B1275" s="212" t="s">
        <v>1482</v>
      </c>
      <c r="C1275" s="212"/>
      <c r="D1275" s="215">
        <v>0</v>
      </c>
      <c r="E1275" s="215"/>
      <c r="F1275" s="214" t="s">
        <v>1483</v>
      </c>
      <c r="G1275" s="202"/>
    </row>
    <row r="1276" spans="1:7" ht="15.75" customHeight="1" x14ac:dyDescent="0.25">
      <c r="A1276" s="202"/>
      <c r="B1276" s="202"/>
      <c r="C1276" s="202"/>
      <c r="D1276" s="206"/>
      <c r="E1276" s="206"/>
      <c r="F1276" s="202"/>
      <c r="G1276" s="202"/>
    </row>
    <row r="1277" spans="1:7" ht="15.75" customHeight="1" x14ac:dyDescent="0.25">
      <c r="A1277" s="203"/>
      <c r="B1277" s="204"/>
      <c r="C1277" s="203"/>
      <c r="D1277" s="203"/>
      <c r="E1277" s="203"/>
      <c r="F1277" s="203"/>
      <c r="G1277" s="204"/>
    </row>
    <row r="1278" spans="1:7" ht="15.75" customHeight="1" x14ac:dyDescent="0.25">
      <c r="A1278" s="17"/>
      <c r="B1278" s="216"/>
      <c r="C1278" s="217"/>
      <c r="D1278" s="398"/>
      <c r="E1278" s="399"/>
      <c r="F1278" s="399"/>
      <c r="G1278" s="217"/>
    </row>
    <row r="1279" spans="1:7" ht="15.75" customHeight="1" x14ac:dyDescent="0.25">
      <c r="A1279" s="10"/>
      <c r="B1279" s="202" t="s">
        <v>1484</v>
      </c>
      <c r="C1279" s="218"/>
      <c r="D1279" s="218"/>
      <c r="E1279" s="218"/>
      <c r="F1279" s="218"/>
      <c r="G1279" s="218"/>
    </row>
    <row r="1280" spans="1:7" ht="15.75" customHeight="1" x14ac:dyDescent="0.25">
      <c r="A1280" s="33"/>
      <c r="B1280" s="202"/>
      <c r="C1280" s="218"/>
      <c r="D1280" s="218"/>
      <c r="E1280" s="218"/>
      <c r="F1280" s="218"/>
      <c r="G1280" s="218"/>
    </row>
    <row r="1281" spans="1:7" ht="15.75" customHeight="1" x14ac:dyDescent="0.25">
      <c r="A1281" s="33"/>
      <c r="B1281" s="204" t="s">
        <v>726</v>
      </c>
      <c r="C1281" s="203"/>
      <c r="D1281" s="203" t="s">
        <v>1485</v>
      </c>
      <c r="E1281" s="203" t="s">
        <v>712</v>
      </c>
      <c r="F1281" s="203" t="s">
        <v>1486</v>
      </c>
      <c r="G1281" s="218"/>
    </row>
    <row r="1282" spans="1:7" ht="15.75" customHeight="1" x14ac:dyDescent="0.25">
      <c r="A1282" s="33"/>
      <c r="B1282" s="34" t="s">
        <v>1487</v>
      </c>
      <c r="C1282" s="35"/>
      <c r="D1282" s="35"/>
      <c r="E1282" s="35"/>
      <c r="F1282" s="36"/>
      <c r="G1282" s="218"/>
    </row>
    <row r="1283" spans="1:7" ht="15.75" customHeight="1" x14ac:dyDescent="0.25">
      <c r="A1283" s="33"/>
      <c r="B1283" s="34" t="s">
        <v>1488</v>
      </c>
      <c r="C1283" s="35"/>
      <c r="D1283" s="35"/>
      <c r="E1283" s="35"/>
      <c r="F1283" s="36"/>
      <c r="G1283" s="218"/>
    </row>
    <row r="1284" spans="1:7" ht="15.75" customHeight="1" x14ac:dyDescent="0.25">
      <c r="A1284" s="10"/>
      <c r="B1284" s="37" t="s">
        <v>2209</v>
      </c>
      <c r="C1284" s="37">
        <v>1</v>
      </c>
      <c r="D1284" s="35"/>
      <c r="E1284" s="35"/>
      <c r="F1284" s="36"/>
      <c r="G1284" s="218"/>
    </row>
    <row r="1285" spans="1:7" ht="15.75" customHeight="1" x14ac:dyDescent="0.25">
      <c r="A1285" s="10"/>
      <c r="B1285" s="37" t="s">
        <v>2210</v>
      </c>
      <c r="C1285" s="37">
        <v>1</v>
      </c>
      <c r="D1285" s="35"/>
      <c r="E1285" s="35"/>
      <c r="F1285" s="36"/>
      <c r="G1285" s="218"/>
    </row>
    <row r="1286" spans="1:7" ht="15.75" customHeight="1" x14ac:dyDescent="0.25">
      <c r="A1286" s="10"/>
      <c r="B1286" s="37" t="s">
        <v>2211</v>
      </c>
      <c r="C1286" s="37">
        <v>1</v>
      </c>
      <c r="D1286" s="35"/>
      <c r="E1286" s="35"/>
      <c r="F1286" s="36"/>
      <c r="G1286" s="218"/>
    </row>
    <row r="1287" spans="1:7" ht="15.75" customHeight="1" x14ac:dyDescent="0.25">
      <c r="A1287" s="10"/>
      <c r="B1287" s="37" t="s">
        <v>2212</v>
      </c>
      <c r="C1287" s="37">
        <v>1</v>
      </c>
      <c r="D1287" s="35"/>
      <c r="E1287" s="35"/>
      <c r="F1287" s="36"/>
      <c r="G1287" s="218"/>
    </row>
    <row r="1288" spans="1:7" ht="15.75" customHeight="1" x14ac:dyDescent="0.25">
      <c r="A1288" s="10"/>
      <c r="B1288" s="37" t="s">
        <v>2213</v>
      </c>
      <c r="C1288" s="37">
        <v>1</v>
      </c>
      <c r="D1288" s="35"/>
      <c r="E1288" s="35"/>
      <c r="F1288" s="36"/>
      <c r="G1288" s="218"/>
    </row>
    <row r="1289" spans="1:7" ht="15.75" customHeight="1" x14ac:dyDescent="0.25">
      <c r="A1289" s="10"/>
      <c r="B1289" s="37" t="s">
        <v>2214</v>
      </c>
      <c r="C1289" s="37">
        <v>1</v>
      </c>
      <c r="D1289" s="35"/>
      <c r="E1289" s="35"/>
      <c r="F1289" s="36"/>
      <c r="G1289" s="218"/>
    </row>
    <row r="1290" spans="1:7" ht="15.75" customHeight="1" x14ac:dyDescent="0.25">
      <c r="A1290" s="10"/>
      <c r="B1290" s="37" t="s">
        <v>2215</v>
      </c>
      <c r="C1290" s="37">
        <v>1</v>
      </c>
      <c r="D1290" s="35"/>
      <c r="E1290" s="35"/>
      <c r="F1290" s="36"/>
      <c r="G1290" s="218"/>
    </row>
    <row r="1291" spans="1:7" ht="15.75" customHeight="1" x14ac:dyDescent="0.25">
      <c r="A1291" s="10"/>
      <c r="B1291" s="37" t="s">
        <v>2216</v>
      </c>
      <c r="C1291" s="37">
        <v>1</v>
      </c>
      <c r="D1291" s="35"/>
      <c r="E1291" s="35"/>
      <c r="F1291" s="36"/>
      <c r="G1291" s="218"/>
    </row>
    <row r="1292" spans="1:7" ht="15.75" customHeight="1" x14ac:dyDescent="0.25">
      <c r="A1292" s="10"/>
      <c r="B1292" s="37" t="s">
        <v>2217</v>
      </c>
      <c r="C1292" s="37">
        <v>1</v>
      </c>
      <c r="D1292" s="35"/>
      <c r="E1292" s="35"/>
      <c r="F1292" s="36"/>
      <c r="G1292" s="218"/>
    </row>
    <row r="1293" spans="1:7" ht="15.75" customHeight="1" x14ac:dyDescent="0.25">
      <c r="A1293" s="10"/>
      <c r="B1293" s="37" t="s">
        <v>2218</v>
      </c>
      <c r="C1293" s="37">
        <v>1</v>
      </c>
      <c r="D1293" s="35"/>
      <c r="E1293" s="35"/>
      <c r="F1293" s="36"/>
      <c r="G1293" s="218"/>
    </row>
    <row r="1294" spans="1:7" ht="15.75" customHeight="1" x14ac:dyDescent="0.25">
      <c r="A1294" s="10"/>
      <c r="B1294" s="37" t="s">
        <v>2219</v>
      </c>
      <c r="C1294" s="37">
        <v>1</v>
      </c>
      <c r="D1294" s="35"/>
      <c r="E1294" s="35"/>
      <c r="F1294" s="36"/>
      <c r="G1294" s="218"/>
    </row>
    <row r="1295" spans="1:7" ht="15.75" customHeight="1" x14ac:dyDescent="0.25">
      <c r="A1295" s="10"/>
      <c r="B1295" s="37" t="s">
        <v>2220</v>
      </c>
      <c r="C1295" s="37">
        <v>1</v>
      </c>
      <c r="D1295" s="35"/>
      <c r="E1295" s="35"/>
      <c r="F1295" s="36"/>
      <c r="G1295" s="218"/>
    </row>
    <row r="1296" spans="1:7" ht="15.75" customHeight="1" x14ac:dyDescent="0.25">
      <c r="A1296" s="10"/>
      <c r="B1296" s="37" t="s">
        <v>2221</v>
      </c>
      <c r="C1296" s="37">
        <v>1</v>
      </c>
      <c r="D1296" s="35"/>
      <c r="E1296" s="35"/>
      <c r="F1296" s="36"/>
      <c r="G1296" s="218"/>
    </row>
    <row r="1297" spans="1:7" ht="15.75" customHeight="1" x14ac:dyDescent="0.25">
      <c r="A1297" s="10"/>
      <c r="B1297" s="37" t="s">
        <v>2222</v>
      </c>
      <c r="C1297" s="37">
        <v>1</v>
      </c>
      <c r="D1297" s="35"/>
      <c r="E1297" s="35"/>
      <c r="F1297" s="36"/>
      <c r="G1297" s="218"/>
    </row>
    <row r="1298" spans="1:7" ht="15.75" customHeight="1" x14ac:dyDescent="0.25">
      <c r="A1298" s="10"/>
      <c r="B1298" s="37" t="s">
        <v>2223</v>
      </c>
      <c r="C1298" s="37">
        <v>1</v>
      </c>
      <c r="D1298" s="35"/>
      <c r="E1298" s="35"/>
      <c r="F1298" s="36"/>
      <c r="G1298" s="218"/>
    </row>
    <row r="1299" spans="1:7" ht="15.75" customHeight="1" x14ac:dyDescent="0.25">
      <c r="A1299" s="10"/>
      <c r="B1299" s="37" t="s">
        <v>2224</v>
      </c>
      <c r="C1299" s="37">
        <v>1</v>
      </c>
      <c r="D1299" s="35"/>
      <c r="E1299" s="35"/>
      <c r="F1299" s="36"/>
      <c r="G1299" s="218"/>
    </row>
    <row r="1300" spans="1:7" ht="15.75" customHeight="1" x14ac:dyDescent="0.25">
      <c r="A1300" s="10"/>
      <c r="B1300" s="37" t="s">
        <v>2225</v>
      </c>
      <c r="C1300" s="37">
        <v>1</v>
      </c>
      <c r="D1300" s="35"/>
      <c r="E1300" s="35"/>
      <c r="F1300" s="36"/>
      <c r="G1300" s="218"/>
    </row>
    <row r="1301" spans="1:7" ht="15.75" customHeight="1" x14ac:dyDescent="0.25">
      <c r="A1301" s="10"/>
      <c r="B1301" s="37" t="s">
        <v>2226</v>
      </c>
      <c r="C1301" s="37">
        <v>1</v>
      </c>
      <c r="D1301" s="35"/>
      <c r="E1301" s="35"/>
      <c r="F1301" s="36"/>
      <c r="G1301" s="218"/>
    </row>
    <row r="1302" spans="1:7" ht="15.75" customHeight="1" x14ac:dyDescent="0.25">
      <c r="A1302" s="10"/>
      <c r="B1302" s="37" t="s">
        <v>2227</v>
      </c>
      <c r="C1302" s="37">
        <v>1</v>
      </c>
      <c r="D1302" s="35"/>
      <c r="E1302" s="35"/>
      <c r="F1302" s="36"/>
      <c r="G1302" s="218"/>
    </row>
    <row r="1303" spans="1:7" ht="15.75" customHeight="1" x14ac:dyDescent="0.25">
      <c r="A1303" s="10"/>
      <c r="B1303" s="37" t="s">
        <v>2228</v>
      </c>
      <c r="C1303" s="37">
        <v>1</v>
      </c>
      <c r="D1303" s="35"/>
      <c r="E1303" s="35"/>
      <c r="F1303" s="36"/>
      <c r="G1303" s="218"/>
    </row>
    <row r="1304" spans="1:7" ht="15.75" customHeight="1" x14ac:dyDescent="0.25">
      <c r="A1304" s="10"/>
      <c r="B1304" s="37" t="s">
        <v>2229</v>
      </c>
      <c r="C1304" s="37">
        <v>1</v>
      </c>
      <c r="D1304" s="35"/>
      <c r="E1304" s="35"/>
      <c r="F1304" s="36"/>
      <c r="G1304" s="218"/>
    </row>
    <row r="1305" spans="1:7" ht="15.75" customHeight="1" x14ac:dyDescent="0.25">
      <c r="A1305" s="10"/>
      <c r="B1305" s="37" t="s">
        <v>2230</v>
      </c>
      <c r="C1305" s="37">
        <v>1</v>
      </c>
      <c r="D1305" s="35"/>
      <c r="E1305" s="35"/>
      <c r="F1305" s="36"/>
      <c r="G1305" s="218"/>
    </row>
    <row r="1306" spans="1:7" ht="15.75" customHeight="1" x14ac:dyDescent="0.25">
      <c r="A1306" s="10"/>
      <c r="B1306" s="202"/>
      <c r="C1306" s="218"/>
      <c r="D1306" s="218"/>
      <c r="E1306" s="218"/>
      <c r="F1306" s="218"/>
      <c r="G1306" s="218"/>
    </row>
    <row r="1307" spans="1:7" ht="15.75" customHeight="1" x14ac:dyDescent="0.25">
      <c r="A1307" s="10"/>
      <c r="B1307" s="202" t="s">
        <v>1480</v>
      </c>
      <c r="C1307" s="218"/>
      <c r="D1307" s="218"/>
      <c r="E1307" s="218"/>
      <c r="F1307" s="218"/>
      <c r="G1307" s="218"/>
    </row>
    <row r="1308" spans="1:7" ht="15.75" customHeight="1" x14ac:dyDescent="0.25">
      <c r="A1308" s="10"/>
      <c r="B1308" s="202"/>
      <c r="C1308" s="218"/>
      <c r="D1308" s="218"/>
      <c r="E1308" s="218"/>
      <c r="F1308" s="218"/>
      <c r="G1308" s="218"/>
    </row>
    <row r="1309" spans="1:7" ht="15.75" customHeight="1" x14ac:dyDescent="0.25">
      <c r="A1309" s="10"/>
      <c r="B1309" s="204" t="s">
        <v>726</v>
      </c>
      <c r="C1309" s="203"/>
      <c r="D1309" s="203" t="s">
        <v>1485</v>
      </c>
      <c r="E1309" s="203" t="s">
        <v>712</v>
      </c>
      <c r="F1309" s="203" t="s">
        <v>1486</v>
      </c>
      <c r="G1309" s="218"/>
    </row>
    <row r="1310" spans="1:7" ht="15.75" customHeight="1" x14ac:dyDescent="0.25">
      <c r="A1310" s="10"/>
      <c r="B1310" s="38" t="s">
        <v>2231</v>
      </c>
      <c r="C1310" s="37">
        <v>1</v>
      </c>
      <c r="D1310" s="35"/>
      <c r="E1310" s="35"/>
      <c r="F1310" s="36"/>
      <c r="G1310" s="218"/>
    </row>
    <row r="1311" spans="1:7" ht="15.75" customHeight="1" x14ac:dyDescent="0.25">
      <c r="A1311" s="10"/>
      <c r="B1311" s="34" t="s">
        <v>2232</v>
      </c>
      <c r="C1311" s="37">
        <v>1</v>
      </c>
      <c r="D1311" s="35"/>
      <c r="E1311" s="35"/>
      <c r="F1311" s="36"/>
      <c r="G1311" s="218"/>
    </row>
    <row r="1312" spans="1:7" ht="15.75" customHeight="1" x14ac:dyDescent="0.25">
      <c r="A1312" s="10"/>
      <c r="B1312" s="34" t="s">
        <v>2233</v>
      </c>
      <c r="C1312" s="37">
        <v>1</v>
      </c>
      <c r="D1312" s="35"/>
      <c r="E1312" s="35"/>
      <c r="F1312" s="36"/>
      <c r="G1312" s="218"/>
    </row>
    <row r="1313" spans="1:7" ht="15.75" customHeight="1" x14ac:dyDescent="0.25">
      <c r="A1313" s="10"/>
      <c r="B1313" s="34" t="s">
        <v>2234</v>
      </c>
      <c r="C1313" s="37">
        <v>1</v>
      </c>
      <c r="D1313" s="35"/>
      <c r="E1313" s="35"/>
      <c r="F1313" s="36"/>
      <c r="G1313" s="218"/>
    </row>
    <row r="1314" spans="1:7" ht="15.75" customHeight="1" x14ac:dyDescent="0.25">
      <c r="A1314" s="10"/>
      <c r="B1314" s="34" t="s">
        <v>2235</v>
      </c>
      <c r="C1314" s="37">
        <v>1</v>
      </c>
      <c r="D1314" s="35"/>
      <c r="E1314" s="35"/>
      <c r="F1314" s="36"/>
      <c r="G1314" s="218"/>
    </row>
    <row r="1315" spans="1:7" ht="15.75" customHeight="1" x14ac:dyDescent="0.25">
      <c r="A1315" s="10"/>
      <c r="B1315" s="34" t="s">
        <v>2236</v>
      </c>
      <c r="C1315" s="37"/>
      <c r="D1315" s="35"/>
      <c r="E1315" s="35"/>
      <c r="F1315" s="36"/>
      <c r="G1315" s="218"/>
    </row>
    <row r="1316" spans="1:7" ht="15.75" customHeight="1" x14ac:dyDescent="0.25">
      <c r="A1316" s="10"/>
      <c r="B1316" s="34" t="s">
        <v>2237</v>
      </c>
      <c r="C1316" s="37"/>
      <c r="D1316" s="35"/>
      <c r="E1316" s="35"/>
      <c r="F1316" s="36"/>
      <c r="G1316" s="218"/>
    </row>
    <row r="1317" spans="1:7" ht="15.75" customHeight="1" x14ac:dyDescent="0.25">
      <c r="A1317" s="10"/>
      <c r="B1317" s="38" t="s">
        <v>2238</v>
      </c>
      <c r="C1317" s="37">
        <v>1</v>
      </c>
      <c r="D1317" s="35"/>
      <c r="E1317" s="35"/>
      <c r="F1317" s="36"/>
      <c r="G1317" s="218"/>
    </row>
    <row r="1318" spans="1:7" ht="15.75" customHeight="1" x14ac:dyDescent="0.25">
      <c r="A1318" s="10"/>
      <c r="B1318" s="34" t="s">
        <v>2239</v>
      </c>
      <c r="C1318" s="37">
        <v>1</v>
      </c>
      <c r="D1318" s="35"/>
      <c r="E1318" s="35"/>
      <c r="F1318" s="36"/>
      <c r="G1318" s="218"/>
    </row>
    <row r="1319" spans="1:7" ht="15.75" customHeight="1" x14ac:dyDescent="0.25">
      <c r="A1319" s="19"/>
      <c r="B1319" s="219"/>
      <c r="C1319" s="220"/>
      <c r="D1319" s="220"/>
      <c r="E1319" s="220"/>
      <c r="F1319" s="220"/>
      <c r="G1319" s="220"/>
    </row>
    <row r="1320" spans="1:7" ht="15.75" customHeight="1" x14ac:dyDescent="0.25">
      <c r="A1320" s="207"/>
      <c r="B1320" s="221"/>
      <c r="C1320" s="207"/>
      <c r="D1320" s="207"/>
      <c r="E1320" s="207"/>
      <c r="F1320" s="207"/>
      <c r="G1320" s="207"/>
    </row>
    <row r="1321" spans="1:7" ht="15.75" customHeight="1" x14ac:dyDescent="0.25">
      <c r="A1321" s="207"/>
      <c r="B1321" s="221"/>
      <c r="C1321" s="207"/>
      <c r="D1321" s="207"/>
      <c r="E1321" s="207"/>
      <c r="F1321" s="207"/>
      <c r="G1321" s="207"/>
    </row>
    <row r="1322" spans="1:7" ht="15.75" customHeight="1" x14ac:dyDescent="0.25">
      <c r="A1322" s="207"/>
      <c r="B1322" s="221"/>
      <c r="C1322" s="207"/>
      <c r="D1322" s="207"/>
      <c r="E1322" s="207"/>
      <c r="F1322" s="207"/>
      <c r="G1322" s="207"/>
    </row>
    <row r="1323" spans="1:7" ht="15.75" customHeight="1" x14ac:dyDescent="0.25">
      <c r="A1323" s="207"/>
      <c r="B1323" s="221"/>
      <c r="C1323" s="207"/>
      <c r="D1323" s="207"/>
      <c r="E1323" s="207"/>
      <c r="F1323" s="207"/>
      <c r="G1323" s="207"/>
    </row>
    <row r="1324" spans="1:7" ht="15.75" customHeight="1" x14ac:dyDescent="0.25">
      <c r="A1324" s="207"/>
      <c r="B1324" s="221"/>
      <c r="C1324" s="207"/>
      <c r="D1324" s="207"/>
      <c r="E1324" s="207"/>
      <c r="F1324" s="207"/>
      <c r="G1324" s="207"/>
    </row>
    <row r="1325" spans="1:7" ht="15.75" customHeight="1" x14ac:dyDescent="0.25">
      <c r="A1325" s="396" t="s">
        <v>2240</v>
      </c>
      <c r="B1325" s="397"/>
      <c r="C1325" s="397"/>
      <c r="D1325" s="397"/>
      <c r="E1325" s="397"/>
      <c r="F1325" s="397"/>
      <c r="G1325" s="397"/>
    </row>
    <row r="1326" spans="1:7" ht="15.75" customHeight="1" x14ac:dyDescent="0.25">
      <c r="A1326" s="204"/>
      <c r="B1326" s="204"/>
      <c r="C1326" s="204"/>
      <c r="D1326" s="204"/>
      <c r="E1326" s="204"/>
      <c r="F1326" s="204"/>
      <c r="G1326" s="204"/>
    </row>
    <row r="1327" spans="1:7" ht="15.75" customHeight="1" x14ac:dyDescent="0.25">
      <c r="A1327" s="204"/>
      <c r="B1327" s="212" t="s">
        <v>1478</v>
      </c>
      <c r="C1327" s="212"/>
      <c r="D1327" s="213">
        <v>0</v>
      </c>
      <c r="E1327" s="213"/>
      <c r="F1327" s="214" t="s">
        <v>1479</v>
      </c>
      <c r="G1327" s="202"/>
    </row>
    <row r="1328" spans="1:7" ht="15.75" customHeight="1" x14ac:dyDescent="0.25">
      <c r="A1328" s="202"/>
      <c r="B1328" s="212" t="s">
        <v>1480</v>
      </c>
      <c r="C1328" s="212"/>
      <c r="D1328" s="213">
        <v>0</v>
      </c>
      <c r="E1328" s="213"/>
      <c r="F1328" s="214" t="s">
        <v>1481</v>
      </c>
      <c r="G1328" s="202"/>
    </row>
    <row r="1329" spans="1:7" ht="15.75" customHeight="1" x14ac:dyDescent="0.25">
      <c r="A1329" s="202"/>
      <c r="B1329" s="212" t="s">
        <v>1482</v>
      </c>
      <c r="C1329" s="212"/>
      <c r="D1329" s="215">
        <v>0</v>
      </c>
      <c r="E1329" s="215"/>
      <c r="F1329" s="214" t="s">
        <v>1540</v>
      </c>
      <c r="G1329" s="202"/>
    </row>
    <row r="1330" spans="1:7" ht="15.75" customHeight="1" x14ac:dyDescent="0.25">
      <c r="A1330" s="202"/>
      <c r="B1330" s="202"/>
      <c r="C1330" s="202"/>
      <c r="D1330" s="206"/>
      <c r="E1330" s="206"/>
      <c r="F1330" s="202"/>
      <c r="G1330" s="202"/>
    </row>
    <row r="1331" spans="1:7" ht="15.75" customHeight="1" x14ac:dyDescent="0.25">
      <c r="A1331" s="203"/>
      <c r="B1331" s="204"/>
      <c r="C1331" s="203"/>
      <c r="D1331" s="203"/>
      <c r="E1331" s="203"/>
      <c r="F1331" s="203"/>
      <c r="G1331" s="204"/>
    </row>
    <row r="1332" spans="1:7" ht="15.75" customHeight="1" x14ac:dyDescent="0.25">
      <c r="A1332" s="17"/>
      <c r="B1332" s="216"/>
      <c r="C1332" s="217"/>
      <c r="D1332" s="398"/>
      <c r="E1332" s="399"/>
      <c r="F1332" s="399"/>
      <c r="G1332" s="217"/>
    </row>
    <row r="1333" spans="1:7" ht="15.75" customHeight="1" x14ac:dyDescent="0.25">
      <c r="A1333" s="10"/>
      <c r="B1333" s="202" t="s">
        <v>1484</v>
      </c>
      <c r="C1333" s="218"/>
      <c r="D1333" s="218"/>
      <c r="E1333" s="218"/>
      <c r="F1333" s="218"/>
      <c r="G1333" s="218"/>
    </row>
    <row r="1334" spans="1:7" ht="15.75" customHeight="1" x14ac:dyDescent="0.25">
      <c r="A1334" s="33"/>
      <c r="B1334" s="202"/>
      <c r="C1334" s="218"/>
      <c r="D1334" s="218"/>
      <c r="E1334" s="218"/>
      <c r="F1334" s="218"/>
      <c r="G1334" s="218"/>
    </row>
    <row r="1335" spans="1:7" ht="15.75" customHeight="1" x14ac:dyDescent="0.25">
      <c r="A1335" s="33"/>
      <c r="B1335" s="204" t="s">
        <v>726</v>
      </c>
      <c r="C1335" s="203"/>
      <c r="D1335" s="203" t="s">
        <v>1485</v>
      </c>
      <c r="E1335" s="203" t="s">
        <v>712</v>
      </c>
      <c r="F1335" s="203" t="s">
        <v>1486</v>
      </c>
      <c r="G1335" s="218"/>
    </row>
    <row r="1336" spans="1:7" ht="15.75" customHeight="1" x14ac:dyDescent="0.25">
      <c r="A1336" s="33"/>
      <c r="B1336" s="34" t="s">
        <v>1487</v>
      </c>
      <c r="C1336" s="35"/>
      <c r="D1336" s="35"/>
      <c r="E1336" s="35"/>
      <c r="F1336" s="36"/>
      <c r="G1336" s="218"/>
    </row>
    <row r="1337" spans="1:7" ht="15.75" customHeight="1" x14ac:dyDescent="0.25">
      <c r="A1337" s="10"/>
      <c r="B1337" s="34" t="s">
        <v>1488</v>
      </c>
      <c r="C1337" s="35"/>
      <c r="D1337" s="35"/>
      <c r="E1337" s="35"/>
      <c r="F1337" s="36"/>
      <c r="G1337" s="218"/>
    </row>
    <row r="1338" spans="1:7" ht="15.75" customHeight="1" x14ac:dyDescent="0.25">
      <c r="A1338" s="10"/>
      <c r="B1338" s="37" t="s">
        <v>2241</v>
      </c>
      <c r="C1338" s="37">
        <v>1</v>
      </c>
      <c r="D1338" s="35"/>
      <c r="E1338" s="35"/>
      <c r="F1338" s="36"/>
      <c r="G1338" s="218"/>
    </row>
    <row r="1339" spans="1:7" ht="15.75" customHeight="1" x14ac:dyDescent="0.25">
      <c r="A1339" s="10"/>
      <c r="B1339" s="37" t="s">
        <v>2242</v>
      </c>
      <c r="C1339" s="37">
        <v>1</v>
      </c>
      <c r="D1339" s="35"/>
      <c r="E1339" s="35"/>
      <c r="F1339" s="36"/>
      <c r="G1339" s="218"/>
    </row>
    <row r="1340" spans="1:7" ht="15.75" customHeight="1" x14ac:dyDescent="0.25">
      <c r="A1340" s="10"/>
      <c r="B1340" s="37" t="s">
        <v>2243</v>
      </c>
      <c r="C1340" s="37">
        <v>1</v>
      </c>
      <c r="D1340" s="35"/>
      <c r="E1340" s="35"/>
      <c r="F1340" s="36"/>
      <c r="G1340" s="218"/>
    </row>
    <row r="1341" spans="1:7" ht="15.75" customHeight="1" x14ac:dyDescent="0.25">
      <c r="A1341" s="10"/>
      <c r="B1341" s="37" t="s">
        <v>2244</v>
      </c>
      <c r="C1341" s="37">
        <v>1</v>
      </c>
      <c r="D1341" s="35"/>
      <c r="E1341" s="35"/>
      <c r="F1341" s="36"/>
      <c r="G1341" s="218"/>
    </row>
    <row r="1342" spans="1:7" ht="15.75" customHeight="1" x14ac:dyDescent="0.25">
      <c r="A1342" s="10"/>
      <c r="B1342" s="37" t="s">
        <v>2245</v>
      </c>
      <c r="C1342" s="37">
        <v>1</v>
      </c>
      <c r="D1342" s="35"/>
      <c r="E1342" s="35"/>
      <c r="F1342" s="36"/>
      <c r="G1342" s="218"/>
    </row>
    <row r="1343" spans="1:7" ht="15.75" customHeight="1" x14ac:dyDescent="0.25">
      <c r="A1343" s="10"/>
      <c r="B1343" s="37" t="s">
        <v>2246</v>
      </c>
      <c r="C1343" s="37">
        <v>1</v>
      </c>
      <c r="D1343" s="35"/>
      <c r="E1343" s="35"/>
      <c r="F1343" s="36"/>
      <c r="G1343" s="218"/>
    </row>
    <row r="1344" spans="1:7" ht="15.75" customHeight="1" x14ac:dyDescent="0.25">
      <c r="A1344" s="10"/>
      <c r="B1344" s="37" t="s">
        <v>2247</v>
      </c>
      <c r="C1344" s="37">
        <v>1</v>
      </c>
      <c r="D1344" s="35"/>
      <c r="E1344" s="35"/>
      <c r="F1344" s="36"/>
      <c r="G1344" s="218"/>
    </row>
    <row r="1345" spans="1:7" ht="15.75" customHeight="1" x14ac:dyDescent="0.25">
      <c r="A1345" s="10"/>
      <c r="B1345" s="37" t="s">
        <v>2248</v>
      </c>
      <c r="C1345" s="37">
        <v>1</v>
      </c>
      <c r="D1345" s="35"/>
      <c r="E1345" s="35"/>
      <c r="F1345" s="36"/>
      <c r="G1345" s="218"/>
    </row>
    <row r="1346" spans="1:7" ht="15.75" customHeight="1" x14ac:dyDescent="0.25">
      <c r="A1346" s="10"/>
      <c r="B1346" s="202"/>
      <c r="C1346" s="218"/>
      <c r="D1346" s="218"/>
      <c r="E1346" s="218"/>
      <c r="F1346" s="218"/>
      <c r="G1346" s="218"/>
    </row>
    <row r="1347" spans="1:7" ht="15.75" customHeight="1" x14ac:dyDescent="0.25">
      <c r="A1347" s="10"/>
      <c r="B1347" s="202" t="s">
        <v>1480</v>
      </c>
      <c r="C1347" s="218"/>
      <c r="D1347" s="218"/>
      <c r="E1347" s="218"/>
      <c r="F1347" s="218"/>
      <c r="G1347" s="218"/>
    </row>
    <row r="1348" spans="1:7" ht="15.75" customHeight="1" x14ac:dyDescent="0.25">
      <c r="A1348" s="10"/>
      <c r="B1348" s="202"/>
      <c r="C1348" s="218"/>
      <c r="D1348" s="218"/>
      <c r="E1348" s="218"/>
      <c r="F1348" s="218"/>
      <c r="G1348" s="218"/>
    </row>
    <row r="1349" spans="1:7" ht="15.75" customHeight="1" x14ac:dyDescent="0.25">
      <c r="A1349" s="10"/>
      <c r="B1349" s="204" t="s">
        <v>726</v>
      </c>
      <c r="C1349" s="203"/>
      <c r="D1349" s="203" t="s">
        <v>1485</v>
      </c>
      <c r="E1349" s="203" t="s">
        <v>712</v>
      </c>
      <c r="F1349" s="203" t="s">
        <v>1486</v>
      </c>
      <c r="G1349" s="218"/>
    </row>
    <row r="1350" spans="1:7" ht="15.75" customHeight="1" x14ac:dyDescent="0.25">
      <c r="A1350" s="10"/>
      <c r="B1350" s="38" t="s">
        <v>2249</v>
      </c>
      <c r="C1350" s="37">
        <v>1</v>
      </c>
      <c r="D1350" s="35"/>
      <c r="E1350" s="35"/>
      <c r="F1350" s="36"/>
      <c r="G1350" s="218"/>
    </row>
    <row r="1351" spans="1:7" ht="15.75" customHeight="1" x14ac:dyDescent="0.25">
      <c r="A1351" s="10"/>
      <c r="B1351" s="34" t="s">
        <v>1608</v>
      </c>
      <c r="C1351" s="37">
        <v>1</v>
      </c>
      <c r="D1351" s="35"/>
      <c r="E1351" s="35"/>
      <c r="F1351" s="36"/>
      <c r="G1351" s="218"/>
    </row>
    <row r="1352" spans="1:7" ht="15.75" customHeight="1" x14ac:dyDescent="0.25">
      <c r="A1352" s="10"/>
      <c r="B1352" s="34" t="s">
        <v>1609</v>
      </c>
      <c r="C1352" s="37">
        <v>1</v>
      </c>
      <c r="D1352" s="35"/>
      <c r="E1352" s="35"/>
      <c r="F1352" s="36"/>
      <c r="G1352" s="218"/>
    </row>
    <row r="1353" spans="1:7" ht="15.75" customHeight="1" x14ac:dyDescent="0.25">
      <c r="A1353" s="10"/>
      <c r="B1353" s="34" t="s">
        <v>1610</v>
      </c>
      <c r="C1353" s="37">
        <v>1</v>
      </c>
      <c r="D1353" s="35"/>
      <c r="E1353" s="35"/>
      <c r="F1353" s="36"/>
      <c r="G1353" s="218"/>
    </row>
    <row r="1354" spans="1:7" ht="15.75" customHeight="1" x14ac:dyDescent="0.25">
      <c r="A1354" s="10"/>
      <c r="B1354" s="34" t="s">
        <v>1611</v>
      </c>
      <c r="C1354" s="37">
        <v>1</v>
      </c>
      <c r="D1354" s="35"/>
      <c r="E1354" s="35"/>
      <c r="F1354" s="36"/>
      <c r="G1354" s="218"/>
    </row>
    <row r="1355" spans="1:7" ht="15.75" customHeight="1" x14ac:dyDescent="0.25">
      <c r="A1355" s="10"/>
      <c r="B1355" s="34" t="s">
        <v>1612</v>
      </c>
      <c r="C1355" s="37"/>
      <c r="D1355" s="35"/>
      <c r="E1355" s="35"/>
      <c r="F1355" s="36"/>
      <c r="G1355" s="218"/>
    </row>
    <row r="1356" spans="1:7" ht="15.75" customHeight="1" x14ac:dyDescent="0.25">
      <c r="A1356" s="10"/>
      <c r="B1356" s="34" t="s">
        <v>1613</v>
      </c>
      <c r="C1356" s="37"/>
      <c r="D1356" s="35"/>
      <c r="E1356" s="35"/>
      <c r="F1356" s="36"/>
      <c r="G1356" s="218"/>
    </row>
    <row r="1357" spans="1:7" ht="15.75" customHeight="1" x14ac:dyDescent="0.25">
      <c r="A1357" s="10"/>
      <c r="B1357" s="38" t="s">
        <v>2250</v>
      </c>
      <c r="C1357" s="37">
        <v>1</v>
      </c>
      <c r="D1357" s="35"/>
      <c r="E1357" s="35"/>
      <c r="F1357" s="36"/>
      <c r="G1357" s="218"/>
    </row>
    <row r="1358" spans="1:7" ht="15.75" customHeight="1" x14ac:dyDescent="0.25">
      <c r="A1358" s="10"/>
      <c r="B1358" s="34" t="s">
        <v>1615</v>
      </c>
      <c r="C1358" s="37">
        <v>1</v>
      </c>
      <c r="D1358" s="35"/>
      <c r="E1358" s="35"/>
      <c r="F1358" s="36"/>
      <c r="G1358" s="218"/>
    </row>
    <row r="1359" spans="1:7" ht="15.75" customHeight="1" x14ac:dyDescent="0.25">
      <c r="A1359" s="19"/>
      <c r="B1359" s="219"/>
      <c r="C1359" s="220"/>
      <c r="D1359" s="220"/>
      <c r="E1359" s="220"/>
      <c r="F1359" s="220"/>
      <c r="G1359" s="220"/>
    </row>
    <row r="1360" spans="1:7" ht="15.75" customHeight="1" x14ac:dyDescent="0.25">
      <c r="A1360" s="207"/>
      <c r="B1360" s="221"/>
      <c r="C1360" s="207"/>
      <c r="D1360" s="207"/>
      <c r="E1360" s="207"/>
      <c r="F1360" s="207"/>
      <c r="G1360" s="207"/>
    </row>
    <row r="1361" spans="1:7" ht="15.75" customHeight="1" x14ac:dyDescent="0.25">
      <c r="A1361" s="207"/>
      <c r="B1361" s="221"/>
      <c r="C1361" s="207"/>
      <c r="D1361" s="207"/>
      <c r="E1361" s="207"/>
      <c r="F1361" s="207"/>
      <c r="G1361" s="207"/>
    </row>
    <row r="1362" spans="1:7" ht="15.75" customHeight="1" x14ac:dyDescent="0.25">
      <c r="A1362" s="207"/>
      <c r="B1362" s="221"/>
      <c r="C1362" s="207"/>
      <c r="D1362" s="207"/>
      <c r="E1362" s="207"/>
      <c r="F1362" s="207"/>
      <c r="G1362" s="207"/>
    </row>
    <row r="1363" spans="1:7" ht="15.75" customHeight="1" x14ac:dyDescent="0.25">
      <c r="A1363" s="207"/>
      <c r="B1363" s="221"/>
      <c r="C1363" s="207"/>
      <c r="D1363" s="207"/>
      <c r="E1363" s="207"/>
      <c r="F1363" s="207"/>
      <c r="G1363" s="207"/>
    </row>
    <row r="1364" spans="1:7" ht="15.75" customHeight="1" x14ac:dyDescent="0.25">
      <c r="A1364" s="207"/>
      <c r="B1364" s="221"/>
      <c r="C1364" s="207"/>
      <c r="D1364" s="207"/>
      <c r="E1364" s="207"/>
      <c r="F1364" s="207"/>
      <c r="G1364" s="207"/>
    </row>
    <row r="1365" spans="1:7" ht="15.75" customHeight="1" x14ac:dyDescent="0.25">
      <c r="A1365" s="396" t="s">
        <v>2251</v>
      </c>
      <c r="B1365" s="397"/>
      <c r="C1365" s="397"/>
      <c r="D1365" s="397"/>
      <c r="E1365" s="397"/>
      <c r="F1365" s="397"/>
      <c r="G1365" s="397"/>
    </row>
    <row r="1366" spans="1:7" ht="15.75" customHeight="1" x14ac:dyDescent="0.25">
      <c r="A1366" s="204"/>
      <c r="B1366" s="204"/>
      <c r="C1366" s="204"/>
      <c r="D1366" s="204"/>
      <c r="E1366" s="204"/>
      <c r="F1366" s="204"/>
      <c r="G1366" s="204"/>
    </row>
    <row r="1367" spans="1:7" ht="15.75" customHeight="1" x14ac:dyDescent="0.25">
      <c r="A1367" s="204"/>
      <c r="B1367" s="212" t="s">
        <v>1478</v>
      </c>
      <c r="C1367" s="212"/>
      <c r="D1367" s="213">
        <v>0</v>
      </c>
      <c r="E1367" s="213"/>
      <c r="F1367" s="214" t="s">
        <v>1479</v>
      </c>
      <c r="G1367" s="202"/>
    </row>
    <row r="1368" spans="1:7" ht="15.75" customHeight="1" x14ac:dyDescent="0.25">
      <c r="A1368" s="202"/>
      <c r="B1368" s="212" t="s">
        <v>1480</v>
      </c>
      <c r="C1368" s="212"/>
      <c r="D1368" s="213">
        <v>0</v>
      </c>
      <c r="E1368" s="213"/>
      <c r="F1368" s="214" t="s">
        <v>1481</v>
      </c>
      <c r="G1368" s="202"/>
    </row>
    <row r="1369" spans="1:7" ht="15.75" customHeight="1" x14ac:dyDescent="0.25">
      <c r="A1369" s="202"/>
      <c r="B1369" s="212" t="s">
        <v>1482</v>
      </c>
      <c r="C1369" s="212"/>
      <c r="D1369" s="215">
        <v>0</v>
      </c>
      <c r="E1369" s="215"/>
      <c r="F1369" s="214" t="s">
        <v>1483</v>
      </c>
      <c r="G1369" s="202"/>
    </row>
    <row r="1370" spans="1:7" ht="15.75" customHeight="1" x14ac:dyDescent="0.25">
      <c r="A1370" s="202"/>
      <c r="B1370" s="202"/>
      <c r="C1370" s="202"/>
      <c r="D1370" s="206"/>
      <c r="E1370" s="206"/>
      <c r="F1370" s="202"/>
      <c r="G1370" s="202"/>
    </row>
    <row r="1371" spans="1:7" ht="15.75" customHeight="1" x14ac:dyDescent="0.25">
      <c r="A1371" s="203"/>
      <c r="B1371" s="204"/>
      <c r="C1371" s="203"/>
      <c r="D1371" s="203"/>
      <c r="E1371" s="203"/>
      <c r="F1371" s="203"/>
      <c r="G1371" s="204"/>
    </row>
    <row r="1372" spans="1:7" ht="15.75" customHeight="1" x14ac:dyDescent="0.25">
      <c r="A1372" s="17"/>
      <c r="B1372" s="216"/>
      <c r="C1372" s="217"/>
      <c r="D1372" s="398"/>
      <c r="E1372" s="399"/>
      <c r="F1372" s="399"/>
      <c r="G1372" s="217"/>
    </row>
    <row r="1373" spans="1:7" ht="15.75" customHeight="1" x14ac:dyDescent="0.25">
      <c r="A1373" s="10"/>
      <c r="B1373" s="202" t="s">
        <v>1484</v>
      </c>
      <c r="C1373" s="218"/>
      <c r="D1373" s="218"/>
      <c r="E1373" s="218"/>
      <c r="F1373" s="218"/>
      <c r="G1373" s="218"/>
    </row>
    <row r="1374" spans="1:7" ht="15.75" customHeight="1" x14ac:dyDescent="0.25">
      <c r="A1374" s="33"/>
      <c r="B1374" s="202"/>
      <c r="C1374" s="218"/>
      <c r="D1374" s="218"/>
      <c r="E1374" s="218"/>
      <c r="F1374" s="218"/>
      <c r="G1374" s="218"/>
    </row>
    <row r="1375" spans="1:7" ht="15.75" customHeight="1" x14ac:dyDescent="0.25">
      <c r="A1375" s="33"/>
      <c r="B1375" s="204" t="s">
        <v>726</v>
      </c>
      <c r="C1375" s="203"/>
      <c r="D1375" s="203" t="s">
        <v>1485</v>
      </c>
      <c r="E1375" s="203" t="s">
        <v>712</v>
      </c>
      <c r="F1375" s="203" t="s">
        <v>1486</v>
      </c>
      <c r="G1375" s="218"/>
    </row>
    <row r="1376" spans="1:7" ht="15.75" customHeight="1" x14ac:dyDescent="0.25">
      <c r="A1376" s="33"/>
      <c r="B1376" s="34" t="s">
        <v>1487</v>
      </c>
      <c r="C1376" s="35"/>
      <c r="D1376" s="35"/>
      <c r="E1376" s="35"/>
      <c r="F1376" s="36"/>
      <c r="G1376" s="218"/>
    </row>
    <row r="1377" spans="1:7" ht="15.75" customHeight="1" x14ac:dyDescent="0.25">
      <c r="A1377" s="10"/>
      <c r="B1377" s="34" t="s">
        <v>1488</v>
      </c>
      <c r="C1377" s="35"/>
      <c r="D1377" s="35"/>
      <c r="E1377" s="35"/>
      <c r="F1377" s="36"/>
      <c r="G1377" s="218"/>
    </row>
    <row r="1378" spans="1:7" ht="15.75" customHeight="1" x14ac:dyDescent="0.25">
      <c r="A1378" s="10"/>
      <c r="B1378" s="34" t="s">
        <v>2252</v>
      </c>
      <c r="C1378" s="35"/>
      <c r="D1378" s="35"/>
      <c r="E1378" s="35"/>
      <c r="F1378" s="36"/>
      <c r="G1378" s="218"/>
    </row>
    <row r="1379" spans="1:7" ht="15.75" customHeight="1" x14ac:dyDescent="0.25">
      <c r="A1379" s="10"/>
      <c r="B1379" s="34" t="s">
        <v>2253</v>
      </c>
      <c r="C1379" s="35"/>
      <c r="D1379" s="35"/>
      <c r="E1379" s="35"/>
      <c r="F1379" s="36"/>
      <c r="G1379" s="218"/>
    </row>
    <row r="1380" spans="1:7" ht="15.75" customHeight="1" x14ac:dyDescent="0.25">
      <c r="A1380" s="10"/>
      <c r="B1380" s="34" t="s">
        <v>2254</v>
      </c>
      <c r="C1380" s="35"/>
      <c r="D1380" s="35"/>
      <c r="E1380" s="35"/>
      <c r="F1380" s="36"/>
      <c r="G1380" s="218"/>
    </row>
    <row r="1381" spans="1:7" ht="15.75" customHeight="1" x14ac:dyDescent="0.25">
      <c r="A1381" s="10"/>
      <c r="B1381" s="34" t="s">
        <v>2255</v>
      </c>
      <c r="C1381" s="35"/>
      <c r="D1381" s="35"/>
      <c r="E1381" s="35"/>
      <c r="F1381" s="36"/>
      <c r="G1381" s="218"/>
    </row>
    <row r="1382" spans="1:7" ht="15.75" customHeight="1" x14ac:dyDescent="0.25">
      <c r="A1382" s="10"/>
      <c r="B1382" s="37" t="s">
        <v>2256</v>
      </c>
      <c r="C1382" s="37">
        <v>1</v>
      </c>
      <c r="D1382" s="35"/>
      <c r="E1382" s="35"/>
      <c r="F1382" s="36"/>
      <c r="G1382" s="218"/>
    </row>
    <row r="1383" spans="1:7" ht="15.75" customHeight="1" x14ac:dyDescent="0.25">
      <c r="A1383" s="10"/>
      <c r="B1383" s="37" t="s">
        <v>2257</v>
      </c>
      <c r="C1383" s="37">
        <v>1</v>
      </c>
      <c r="D1383" s="35"/>
      <c r="E1383" s="35"/>
      <c r="F1383" s="36"/>
      <c r="G1383" s="218"/>
    </row>
    <row r="1384" spans="1:7" ht="15.75" customHeight="1" x14ac:dyDescent="0.25">
      <c r="A1384" s="10"/>
      <c r="B1384" s="37" t="s">
        <v>2258</v>
      </c>
      <c r="C1384" s="37"/>
      <c r="D1384" s="35"/>
      <c r="E1384" s="35"/>
      <c r="F1384" s="36"/>
      <c r="G1384" s="218"/>
    </row>
    <row r="1385" spans="1:7" ht="15.75" customHeight="1" x14ac:dyDescent="0.25">
      <c r="A1385" s="10"/>
      <c r="B1385" s="37" t="s">
        <v>2259</v>
      </c>
      <c r="C1385" s="37"/>
      <c r="D1385" s="35"/>
      <c r="E1385" s="35"/>
      <c r="F1385" s="36"/>
      <c r="G1385" s="218"/>
    </row>
    <row r="1386" spans="1:7" ht="15.75" customHeight="1" x14ac:dyDescent="0.25">
      <c r="A1386" s="10"/>
      <c r="B1386" s="37" t="s">
        <v>2260</v>
      </c>
      <c r="C1386" s="37">
        <v>1</v>
      </c>
      <c r="D1386" s="35"/>
      <c r="E1386" s="35"/>
      <c r="F1386" s="36"/>
      <c r="G1386" s="218"/>
    </row>
    <row r="1387" spans="1:7" ht="15.75" customHeight="1" x14ac:dyDescent="0.25">
      <c r="A1387" s="10"/>
      <c r="B1387" s="37" t="s">
        <v>2261</v>
      </c>
      <c r="C1387" s="37">
        <v>1</v>
      </c>
      <c r="D1387" s="35"/>
      <c r="E1387" s="35"/>
      <c r="F1387" s="36"/>
      <c r="G1387" s="218"/>
    </row>
    <row r="1388" spans="1:7" ht="15.75" customHeight="1" x14ac:dyDescent="0.25">
      <c r="A1388" s="10"/>
      <c r="B1388" s="37" t="s">
        <v>2262</v>
      </c>
      <c r="C1388" s="37"/>
      <c r="D1388" s="35"/>
      <c r="E1388" s="35"/>
      <c r="F1388" s="36"/>
      <c r="G1388" s="218"/>
    </row>
    <row r="1389" spans="1:7" ht="15.75" customHeight="1" x14ac:dyDescent="0.25">
      <c r="A1389" s="10"/>
      <c r="B1389" s="37" t="s">
        <v>2263</v>
      </c>
      <c r="C1389" s="37">
        <v>1</v>
      </c>
      <c r="D1389" s="35"/>
      <c r="E1389" s="35"/>
      <c r="F1389" s="36"/>
      <c r="G1389" s="218"/>
    </row>
    <row r="1390" spans="1:7" ht="15.75" customHeight="1" x14ac:dyDescent="0.25">
      <c r="A1390" s="10"/>
      <c r="B1390" s="37" t="s">
        <v>2264</v>
      </c>
      <c r="C1390" s="37">
        <v>1</v>
      </c>
      <c r="D1390" s="35"/>
      <c r="E1390" s="35"/>
      <c r="F1390" s="36"/>
      <c r="G1390" s="218"/>
    </row>
    <row r="1391" spans="1:7" ht="15.75" customHeight="1" x14ac:dyDescent="0.25">
      <c r="A1391" s="10"/>
      <c r="B1391" s="37" t="s">
        <v>2265</v>
      </c>
      <c r="C1391" s="37"/>
      <c r="D1391" s="35"/>
      <c r="E1391" s="35"/>
      <c r="F1391" s="36"/>
      <c r="G1391" s="218"/>
    </row>
    <row r="1392" spans="1:7" ht="15.75" customHeight="1" x14ac:dyDescent="0.25">
      <c r="A1392" s="10"/>
      <c r="B1392" s="37" t="s">
        <v>2266</v>
      </c>
      <c r="C1392" s="37"/>
      <c r="D1392" s="35"/>
      <c r="E1392" s="35"/>
      <c r="F1392" s="36"/>
      <c r="G1392" s="218"/>
    </row>
    <row r="1393" spans="1:7" ht="15.75" customHeight="1" x14ac:dyDescent="0.25">
      <c r="A1393" s="10"/>
      <c r="B1393" s="37" t="s">
        <v>2267</v>
      </c>
      <c r="C1393" s="37"/>
      <c r="D1393" s="35"/>
      <c r="E1393" s="35"/>
      <c r="F1393" s="36"/>
      <c r="G1393" s="218"/>
    </row>
    <row r="1394" spans="1:7" ht="15.75" customHeight="1" x14ac:dyDescent="0.25">
      <c r="A1394" s="10"/>
      <c r="B1394" s="37" t="s">
        <v>2268</v>
      </c>
      <c r="C1394" s="37"/>
      <c r="D1394" s="35"/>
      <c r="E1394" s="35"/>
      <c r="F1394" s="36"/>
      <c r="G1394" s="218"/>
    </row>
    <row r="1395" spans="1:7" ht="15.75" customHeight="1" x14ac:dyDescent="0.25">
      <c r="A1395" s="10"/>
      <c r="B1395" s="37" t="s">
        <v>2269</v>
      </c>
      <c r="C1395" s="37"/>
      <c r="D1395" s="35"/>
      <c r="E1395" s="35"/>
      <c r="F1395" s="36"/>
      <c r="G1395" s="218"/>
    </row>
    <row r="1396" spans="1:7" ht="15.75" customHeight="1" x14ac:dyDescent="0.25">
      <c r="A1396" s="10"/>
      <c r="B1396" s="37" t="s">
        <v>2270</v>
      </c>
      <c r="C1396" s="37"/>
      <c r="D1396" s="35"/>
      <c r="E1396" s="35"/>
      <c r="F1396" s="36"/>
      <c r="G1396" s="218"/>
    </row>
    <row r="1397" spans="1:7" ht="15.75" customHeight="1" x14ac:dyDescent="0.25">
      <c r="A1397" s="10"/>
      <c r="B1397" s="202"/>
      <c r="C1397" s="218"/>
      <c r="D1397" s="218"/>
      <c r="E1397" s="218"/>
      <c r="F1397" s="218"/>
      <c r="G1397" s="218"/>
    </row>
    <row r="1398" spans="1:7" ht="15.75" customHeight="1" x14ac:dyDescent="0.25">
      <c r="A1398" s="10"/>
      <c r="B1398" s="202" t="s">
        <v>1480</v>
      </c>
      <c r="C1398" s="218"/>
      <c r="D1398" s="218"/>
      <c r="E1398" s="218"/>
      <c r="F1398" s="218"/>
      <c r="G1398" s="218"/>
    </row>
    <row r="1399" spans="1:7" ht="15.75" customHeight="1" x14ac:dyDescent="0.25">
      <c r="A1399" s="10"/>
      <c r="B1399" s="202"/>
      <c r="C1399" s="218"/>
      <c r="D1399" s="218"/>
      <c r="E1399" s="218"/>
      <c r="F1399" s="218"/>
      <c r="G1399" s="218"/>
    </row>
    <row r="1400" spans="1:7" ht="15.75" customHeight="1" x14ac:dyDescent="0.25">
      <c r="A1400" s="10"/>
      <c r="B1400" s="204" t="s">
        <v>726</v>
      </c>
      <c r="C1400" s="203"/>
      <c r="D1400" s="203" t="s">
        <v>1485</v>
      </c>
      <c r="E1400" s="203" t="s">
        <v>712</v>
      </c>
      <c r="F1400" s="203" t="s">
        <v>1486</v>
      </c>
      <c r="G1400" s="218"/>
    </row>
    <row r="1401" spans="1:7" ht="15.75" customHeight="1" x14ac:dyDescent="0.25">
      <c r="A1401" s="10"/>
      <c r="B1401" s="38" t="s">
        <v>2271</v>
      </c>
      <c r="C1401" s="37">
        <v>1</v>
      </c>
      <c r="D1401" s="35"/>
      <c r="E1401" s="35"/>
      <c r="F1401" s="36"/>
      <c r="G1401" s="218"/>
    </row>
    <row r="1402" spans="1:7" ht="15.75" customHeight="1" x14ac:dyDescent="0.25">
      <c r="A1402" s="10"/>
      <c r="B1402" s="34" t="s">
        <v>2272</v>
      </c>
      <c r="C1402" s="37">
        <v>1</v>
      </c>
      <c r="D1402" s="35"/>
      <c r="E1402" s="35"/>
      <c r="F1402" s="36"/>
      <c r="G1402" s="218"/>
    </row>
    <row r="1403" spans="1:7" ht="15.75" customHeight="1" x14ac:dyDescent="0.25">
      <c r="A1403" s="10"/>
      <c r="B1403" s="34" t="s">
        <v>2273</v>
      </c>
      <c r="C1403" s="37">
        <v>1</v>
      </c>
      <c r="D1403" s="35"/>
      <c r="E1403" s="35"/>
      <c r="F1403" s="36"/>
      <c r="G1403" s="218"/>
    </row>
    <row r="1404" spans="1:7" ht="15.75" customHeight="1" x14ac:dyDescent="0.25">
      <c r="A1404" s="10"/>
      <c r="B1404" s="34" t="s">
        <v>2274</v>
      </c>
      <c r="C1404" s="37">
        <v>1</v>
      </c>
      <c r="D1404" s="35"/>
      <c r="E1404" s="35"/>
      <c r="F1404" s="36"/>
      <c r="G1404" s="218"/>
    </row>
    <row r="1405" spans="1:7" ht="15.75" customHeight="1" x14ac:dyDescent="0.25">
      <c r="A1405" s="10"/>
      <c r="B1405" s="34" t="s">
        <v>2275</v>
      </c>
      <c r="C1405" s="37">
        <v>1</v>
      </c>
      <c r="D1405" s="35"/>
      <c r="E1405" s="35"/>
      <c r="F1405" s="36"/>
      <c r="G1405" s="218"/>
    </row>
    <row r="1406" spans="1:7" ht="15.75" customHeight="1" x14ac:dyDescent="0.25">
      <c r="A1406" s="10"/>
      <c r="B1406" s="34" t="s">
        <v>2276</v>
      </c>
      <c r="C1406" s="37"/>
      <c r="D1406" s="35"/>
      <c r="E1406" s="35"/>
      <c r="F1406" s="36"/>
      <c r="G1406" s="218"/>
    </row>
    <row r="1407" spans="1:7" ht="15.75" customHeight="1" x14ac:dyDescent="0.25">
      <c r="A1407" s="10"/>
      <c r="B1407" s="34" t="s">
        <v>2277</v>
      </c>
      <c r="C1407" s="37"/>
      <c r="D1407" s="35"/>
      <c r="E1407" s="35"/>
      <c r="F1407" s="36"/>
      <c r="G1407" s="218"/>
    </row>
    <row r="1408" spans="1:7" ht="15.75" customHeight="1" x14ac:dyDescent="0.25">
      <c r="A1408" s="10"/>
      <c r="B1408" s="38" t="s">
        <v>2278</v>
      </c>
      <c r="C1408" s="37">
        <v>1</v>
      </c>
      <c r="D1408" s="35"/>
      <c r="E1408" s="35"/>
      <c r="F1408" s="36"/>
      <c r="G1408" s="218"/>
    </row>
    <row r="1409" spans="1:7" ht="15.75" customHeight="1" x14ac:dyDescent="0.25">
      <c r="A1409" s="10"/>
      <c r="B1409" s="34" t="s">
        <v>2279</v>
      </c>
      <c r="C1409" s="37">
        <v>1</v>
      </c>
      <c r="D1409" s="35"/>
      <c r="E1409" s="35"/>
      <c r="F1409" s="36"/>
      <c r="G1409" s="218"/>
    </row>
    <row r="1410" spans="1:7" ht="15.75" customHeight="1" x14ac:dyDescent="0.25">
      <c r="A1410" s="19"/>
      <c r="B1410" s="219"/>
      <c r="C1410" s="220"/>
      <c r="D1410" s="220"/>
      <c r="E1410" s="220"/>
      <c r="F1410" s="220"/>
      <c r="G1410" s="220"/>
    </row>
    <row r="1411" spans="1:7" ht="15.75" customHeight="1" x14ac:dyDescent="0.25">
      <c r="A1411" s="207"/>
      <c r="B1411" s="221"/>
      <c r="C1411" s="207"/>
      <c r="D1411" s="207"/>
      <c r="E1411" s="207"/>
      <c r="F1411" s="207"/>
      <c r="G1411" s="207"/>
    </row>
    <row r="1412" spans="1:7" ht="15.75" customHeight="1" x14ac:dyDescent="0.25">
      <c r="A1412" s="207"/>
      <c r="B1412" s="221"/>
      <c r="C1412" s="207"/>
      <c r="D1412" s="207"/>
      <c r="E1412" s="207"/>
      <c r="F1412" s="207"/>
      <c r="G1412" s="207"/>
    </row>
    <row r="1413" spans="1:7" ht="15.75" customHeight="1" x14ac:dyDescent="0.25">
      <c r="A1413" s="207"/>
      <c r="B1413" s="221"/>
      <c r="C1413" s="207"/>
      <c r="D1413" s="207"/>
      <c r="E1413" s="207"/>
      <c r="F1413" s="207"/>
      <c r="G1413" s="207"/>
    </row>
    <row r="1414" spans="1:7" ht="15.75" customHeight="1" x14ac:dyDescent="0.25">
      <c r="A1414" s="207"/>
      <c r="B1414" s="221"/>
      <c r="C1414" s="207"/>
      <c r="D1414" s="207"/>
      <c r="E1414" s="207"/>
      <c r="F1414" s="207"/>
      <c r="G1414" s="207"/>
    </row>
    <row r="1415" spans="1:7" ht="15.75" customHeight="1" x14ac:dyDescent="0.25">
      <c r="A1415" s="207"/>
      <c r="B1415" s="221"/>
      <c r="C1415" s="207"/>
      <c r="D1415" s="207"/>
      <c r="E1415" s="207"/>
      <c r="F1415" s="207"/>
      <c r="G1415" s="207"/>
    </row>
    <row r="1416" spans="1:7" ht="15.75" customHeight="1" x14ac:dyDescent="0.25">
      <c r="A1416" s="396" t="s">
        <v>2280</v>
      </c>
      <c r="B1416" s="397"/>
      <c r="C1416" s="397"/>
      <c r="D1416" s="397"/>
      <c r="E1416" s="397"/>
      <c r="F1416" s="397"/>
      <c r="G1416" s="397"/>
    </row>
    <row r="1417" spans="1:7" ht="15.75" customHeight="1" x14ac:dyDescent="0.25">
      <c r="A1417" s="204"/>
      <c r="B1417" s="204"/>
      <c r="C1417" s="204"/>
      <c r="D1417" s="204"/>
      <c r="E1417" s="204"/>
      <c r="F1417" s="204"/>
      <c r="G1417" s="204"/>
    </row>
    <row r="1418" spans="1:7" ht="15.75" customHeight="1" x14ac:dyDescent="0.25">
      <c r="A1418" s="204"/>
      <c r="B1418" s="212" t="s">
        <v>1478</v>
      </c>
      <c r="C1418" s="212"/>
      <c r="D1418" s="213">
        <v>0</v>
      </c>
      <c r="E1418" s="213"/>
      <c r="F1418" s="214" t="s">
        <v>1479</v>
      </c>
      <c r="G1418" s="202"/>
    </row>
    <row r="1419" spans="1:7" ht="15.75" customHeight="1" x14ac:dyDescent="0.25">
      <c r="A1419" s="202"/>
      <c r="B1419" s="212" t="s">
        <v>1480</v>
      </c>
      <c r="C1419" s="212"/>
      <c r="D1419" s="213">
        <v>0</v>
      </c>
      <c r="E1419" s="213"/>
      <c r="F1419" s="214" t="s">
        <v>1481</v>
      </c>
      <c r="G1419" s="202"/>
    </row>
    <row r="1420" spans="1:7" ht="15.75" customHeight="1" x14ac:dyDescent="0.25">
      <c r="A1420" s="202"/>
      <c r="B1420" s="212" t="s">
        <v>1482</v>
      </c>
      <c r="C1420" s="212"/>
      <c r="D1420" s="215">
        <v>0</v>
      </c>
      <c r="E1420" s="215"/>
      <c r="F1420" s="214" t="s">
        <v>1483</v>
      </c>
      <c r="G1420" s="202"/>
    </row>
    <row r="1421" spans="1:7" ht="15.75" customHeight="1" x14ac:dyDescent="0.25">
      <c r="A1421" s="202"/>
      <c r="B1421" s="202"/>
      <c r="C1421" s="202"/>
      <c r="D1421" s="206"/>
      <c r="E1421" s="206"/>
      <c r="F1421" s="202"/>
      <c r="G1421" s="202"/>
    </row>
    <row r="1422" spans="1:7" ht="15.75" customHeight="1" x14ac:dyDescent="0.25">
      <c r="A1422" s="203"/>
      <c r="B1422" s="204"/>
      <c r="C1422" s="203"/>
      <c r="D1422" s="203"/>
      <c r="E1422" s="203"/>
      <c r="F1422" s="203"/>
      <c r="G1422" s="204"/>
    </row>
    <row r="1423" spans="1:7" ht="15.75" customHeight="1" x14ac:dyDescent="0.25">
      <c r="A1423" s="17"/>
      <c r="B1423" s="216"/>
      <c r="C1423" s="217"/>
      <c r="D1423" s="398"/>
      <c r="E1423" s="399"/>
      <c r="F1423" s="399"/>
      <c r="G1423" s="217"/>
    </row>
    <row r="1424" spans="1:7" ht="15.75" customHeight="1" x14ac:dyDescent="0.25">
      <c r="A1424" s="10"/>
      <c r="B1424" s="202" t="s">
        <v>1484</v>
      </c>
      <c r="C1424" s="218"/>
      <c r="D1424" s="218"/>
      <c r="E1424" s="218"/>
      <c r="F1424" s="218"/>
      <c r="G1424" s="218"/>
    </row>
    <row r="1425" spans="1:7" ht="15.75" customHeight="1" x14ac:dyDescent="0.25">
      <c r="A1425" s="33"/>
      <c r="B1425" s="202"/>
      <c r="C1425" s="218"/>
      <c r="D1425" s="218"/>
      <c r="E1425" s="218"/>
      <c r="F1425" s="218"/>
      <c r="G1425" s="218"/>
    </row>
    <row r="1426" spans="1:7" ht="15.75" customHeight="1" x14ac:dyDescent="0.25">
      <c r="A1426" s="33"/>
      <c r="B1426" s="204" t="s">
        <v>726</v>
      </c>
      <c r="C1426" s="203"/>
      <c r="D1426" s="203" t="s">
        <v>1485</v>
      </c>
      <c r="E1426" s="203" t="s">
        <v>712</v>
      </c>
      <c r="F1426" s="203" t="s">
        <v>1486</v>
      </c>
      <c r="G1426" s="218"/>
    </row>
    <row r="1427" spans="1:7" ht="15.75" customHeight="1" x14ac:dyDescent="0.25">
      <c r="A1427" s="33"/>
      <c r="B1427" s="34" t="s">
        <v>1487</v>
      </c>
      <c r="C1427" s="35"/>
      <c r="D1427" s="35"/>
      <c r="E1427" s="35"/>
      <c r="F1427" s="36"/>
      <c r="G1427" s="218"/>
    </row>
    <row r="1428" spans="1:7" ht="15.75" customHeight="1" x14ac:dyDescent="0.25">
      <c r="A1428" s="10"/>
      <c r="B1428" s="34" t="s">
        <v>1488</v>
      </c>
      <c r="C1428" s="35"/>
      <c r="D1428" s="35"/>
      <c r="E1428" s="35"/>
      <c r="F1428" s="36"/>
      <c r="G1428" s="218"/>
    </row>
    <row r="1429" spans="1:7" ht="15.75" customHeight="1" x14ac:dyDescent="0.25">
      <c r="A1429" s="10"/>
      <c r="B1429" s="37" t="s">
        <v>2281</v>
      </c>
      <c r="C1429" s="37">
        <v>1</v>
      </c>
      <c r="D1429" s="35"/>
      <c r="E1429" s="35"/>
      <c r="F1429" s="36"/>
      <c r="G1429" s="218"/>
    </row>
    <row r="1430" spans="1:7" ht="15.75" customHeight="1" x14ac:dyDescent="0.25">
      <c r="A1430" s="10"/>
      <c r="B1430" s="37" t="s">
        <v>2282</v>
      </c>
      <c r="C1430" s="37"/>
      <c r="D1430" s="35"/>
      <c r="E1430" s="35"/>
      <c r="F1430" s="36"/>
      <c r="G1430" s="218"/>
    </row>
    <row r="1431" spans="1:7" ht="15.75" customHeight="1" x14ac:dyDescent="0.25">
      <c r="A1431" s="10"/>
      <c r="B1431" s="37" t="s">
        <v>2283</v>
      </c>
      <c r="C1431" s="37">
        <v>1</v>
      </c>
      <c r="D1431" s="35"/>
      <c r="E1431" s="35"/>
      <c r="F1431" s="36"/>
      <c r="G1431" s="218"/>
    </row>
    <row r="1432" spans="1:7" ht="15.75" customHeight="1" x14ac:dyDescent="0.25">
      <c r="A1432" s="10"/>
      <c r="B1432" s="37" t="s">
        <v>2284</v>
      </c>
      <c r="C1432" s="37">
        <v>1</v>
      </c>
      <c r="D1432" s="35"/>
      <c r="E1432" s="35"/>
      <c r="F1432" s="36"/>
      <c r="G1432" s="218"/>
    </row>
    <row r="1433" spans="1:7" ht="15.75" customHeight="1" x14ac:dyDescent="0.25">
      <c r="A1433" s="10"/>
      <c r="B1433" s="37" t="s">
        <v>2285</v>
      </c>
      <c r="C1433" s="37">
        <v>1</v>
      </c>
      <c r="D1433" s="35"/>
      <c r="E1433" s="35"/>
      <c r="F1433" s="36"/>
      <c r="G1433" s="218"/>
    </row>
    <row r="1434" spans="1:7" ht="15.75" customHeight="1" x14ac:dyDescent="0.25">
      <c r="A1434" s="10"/>
      <c r="B1434" s="37" t="s">
        <v>2286</v>
      </c>
      <c r="C1434" s="37">
        <v>1</v>
      </c>
      <c r="D1434" s="35"/>
      <c r="E1434" s="35"/>
      <c r="F1434" s="36"/>
      <c r="G1434" s="218"/>
    </row>
    <row r="1435" spans="1:7" ht="15.75" customHeight="1" x14ac:dyDescent="0.25">
      <c r="A1435" s="10"/>
      <c r="B1435" s="37" t="s">
        <v>2287</v>
      </c>
      <c r="C1435" s="37">
        <v>1</v>
      </c>
      <c r="D1435" s="35"/>
      <c r="E1435" s="35"/>
      <c r="F1435" s="36"/>
      <c r="G1435" s="218"/>
    </row>
    <row r="1436" spans="1:7" ht="15.75" customHeight="1" x14ac:dyDescent="0.25">
      <c r="A1436" s="10"/>
      <c r="B1436" s="37" t="s">
        <v>2288</v>
      </c>
      <c r="C1436" s="37">
        <v>1</v>
      </c>
      <c r="D1436" s="35"/>
      <c r="E1436" s="35"/>
      <c r="F1436" s="36"/>
      <c r="G1436" s="218"/>
    </row>
    <row r="1437" spans="1:7" ht="15.75" customHeight="1" x14ac:dyDescent="0.25">
      <c r="A1437" s="10"/>
      <c r="B1437" s="37" t="s">
        <v>2289</v>
      </c>
      <c r="C1437" s="37">
        <v>1</v>
      </c>
      <c r="D1437" s="35"/>
      <c r="E1437" s="35"/>
      <c r="F1437" s="36"/>
      <c r="G1437" s="218"/>
    </row>
    <row r="1438" spans="1:7" ht="15.75" customHeight="1" x14ac:dyDescent="0.25">
      <c r="A1438" s="10"/>
      <c r="B1438" s="37" t="s">
        <v>2290</v>
      </c>
      <c r="C1438" s="37">
        <v>1</v>
      </c>
      <c r="D1438" s="35"/>
      <c r="E1438" s="35"/>
      <c r="F1438" s="36"/>
      <c r="G1438" s="218"/>
    </row>
    <row r="1439" spans="1:7" ht="15.75" customHeight="1" x14ac:dyDescent="0.25">
      <c r="A1439" s="10"/>
      <c r="B1439" s="37" t="s">
        <v>2291</v>
      </c>
      <c r="C1439" s="37">
        <v>1</v>
      </c>
      <c r="D1439" s="35"/>
      <c r="E1439" s="35"/>
      <c r="F1439" s="36"/>
      <c r="G1439" s="218"/>
    </row>
    <row r="1440" spans="1:7" ht="15.75" customHeight="1" x14ac:dyDescent="0.25">
      <c r="A1440" s="10"/>
      <c r="B1440" s="37" t="s">
        <v>2292</v>
      </c>
      <c r="C1440" s="37">
        <v>1</v>
      </c>
      <c r="D1440" s="35"/>
      <c r="E1440" s="35"/>
      <c r="F1440" s="36"/>
      <c r="G1440" s="218"/>
    </row>
    <row r="1441" spans="1:7" ht="15.75" customHeight="1" x14ac:dyDescent="0.25">
      <c r="A1441" s="10"/>
      <c r="B1441" s="37" t="s">
        <v>2293</v>
      </c>
      <c r="C1441" s="37">
        <v>1</v>
      </c>
      <c r="D1441" s="35"/>
      <c r="E1441" s="35"/>
      <c r="F1441" s="36"/>
      <c r="G1441" s="218"/>
    </row>
    <row r="1442" spans="1:7" ht="15.75" customHeight="1" x14ac:dyDescent="0.25">
      <c r="A1442" s="10"/>
      <c r="B1442" s="37" t="s">
        <v>2294</v>
      </c>
      <c r="C1442" s="37">
        <v>1</v>
      </c>
      <c r="D1442" s="35"/>
      <c r="E1442" s="35"/>
      <c r="F1442" s="36"/>
      <c r="G1442" s="218"/>
    </row>
    <row r="1443" spans="1:7" ht="15.75" customHeight="1" x14ac:dyDescent="0.25">
      <c r="A1443" s="10"/>
      <c r="B1443" s="37" t="s">
        <v>2295</v>
      </c>
      <c r="C1443" s="37">
        <v>1</v>
      </c>
      <c r="D1443" s="35"/>
      <c r="E1443" s="35"/>
      <c r="F1443" s="36"/>
      <c r="G1443" s="218"/>
    </row>
    <row r="1444" spans="1:7" ht="15.75" customHeight="1" x14ac:dyDescent="0.25">
      <c r="A1444" s="10"/>
      <c r="B1444" s="37" t="s">
        <v>2296</v>
      </c>
      <c r="C1444" s="37"/>
      <c r="D1444" s="35"/>
      <c r="E1444" s="35"/>
      <c r="F1444" s="36"/>
      <c r="G1444" s="218"/>
    </row>
    <row r="1445" spans="1:7" ht="15.75" customHeight="1" x14ac:dyDescent="0.25">
      <c r="A1445" s="10"/>
      <c r="B1445" s="37" t="s">
        <v>2297</v>
      </c>
      <c r="C1445" s="37"/>
      <c r="D1445" s="35"/>
      <c r="E1445" s="35"/>
      <c r="F1445" s="36"/>
      <c r="G1445" s="218"/>
    </row>
    <row r="1446" spans="1:7" ht="15.75" customHeight="1" x14ac:dyDescent="0.25">
      <c r="A1446" s="10"/>
      <c r="B1446" s="37" t="s">
        <v>2298</v>
      </c>
      <c r="C1446" s="37">
        <v>1</v>
      </c>
      <c r="D1446" s="35"/>
      <c r="E1446" s="35"/>
      <c r="F1446" s="36"/>
      <c r="G1446" s="218"/>
    </row>
    <row r="1447" spans="1:7" ht="15.75" customHeight="1" x14ac:dyDescent="0.25">
      <c r="A1447" s="10"/>
      <c r="B1447" s="202"/>
      <c r="C1447" s="218"/>
      <c r="D1447" s="218"/>
      <c r="E1447" s="218"/>
      <c r="F1447" s="218"/>
      <c r="G1447" s="218"/>
    </row>
    <row r="1448" spans="1:7" ht="15.75" customHeight="1" x14ac:dyDescent="0.25">
      <c r="A1448" s="10"/>
      <c r="B1448" s="202" t="s">
        <v>1480</v>
      </c>
      <c r="C1448" s="218"/>
      <c r="D1448" s="218"/>
      <c r="E1448" s="218"/>
      <c r="F1448" s="218"/>
      <c r="G1448" s="218"/>
    </row>
    <row r="1449" spans="1:7" ht="15.75" customHeight="1" x14ac:dyDescent="0.25">
      <c r="A1449" s="10"/>
      <c r="B1449" s="202"/>
      <c r="C1449" s="218"/>
      <c r="D1449" s="218"/>
      <c r="E1449" s="218"/>
      <c r="F1449" s="218"/>
      <c r="G1449" s="218"/>
    </row>
    <row r="1450" spans="1:7" ht="15.75" customHeight="1" x14ac:dyDescent="0.25">
      <c r="A1450" s="10"/>
      <c r="B1450" s="204" t="s">
        <v>726</v>
      </c>
      <c r="C1450" s="203"/>
      <c r="D1450" s="203" t="s">
        <v>1485</v>
      </c>
      <c r="E1450" s="203" t="s">
        <v>712</v>
      </c>
      <c r="F1450" s="203" t="s">
        <v>1486</v>
      </c>
      <c r="G1450" s="218"/>
    </row>
    <row r="1451" spans="1:7" ht="15.75" customHeight="1" x14ac:dyDescent="0.25">
      <c r="A1451" s="10"/>
      <c r="B1451" s="38" t="s">
        <v>2299</v>
      </c>
      <c r="C1451" s="37">
        <v>1</v>
      </c>
      <c r="D1451" s="35"/>
      <c r="E1451" s="35"/>
      <c r="F1451" s="36"/>
      <c r="G1451" s="218"/>
    </row>
    <row r="1452" spans="1:7" ht="15.75" customHeight="1" x14ac:dyDescent="0.25">
      <c r="A1452" s="10"/>
      <c r="B1452" s="34" t="s">
        <v>1939</v>
      </c>
      <c r="C1452" s="37">
        <v>1</v>
      </c>
      <c r="D1452" s="35"/>
      <c r="E1452" s="35"/>
      <c r="F1452" s="36"/>
      <c r="G1452" s="218"/>
    </row>
    <row r="1453" spans="1:7" ht="15.75" customHeight="1" x14ac:dyDescent="0.25">
      <c r="A1453" s="10"/>
      <c r="B1453" s="34" t="s">
        <v>1940</v>
      </c>
      <c r="C1453" s="37">
        <v>1</v>
      </c>
      <c r="D1453" s="35"/>
      <c r="E1453" s="35"/>
      <c r="F1453" s="36"/>
      <c r="G1453" s="218"/>
    </row>
    <row r="1454" spans="1:7" ht="15.75" customHeight="1" x14ac:dyDescent="0.25">
      <c r="A1454" s="10"/>
      <c r="B1454" s="34" t="s">
        <v>1941</v>
      </c>
      <c r="C1454" s="37">
        <v>1</v>
      </c>
      <c r="D1454" s="35"/>
      <c r="E1454" s="35"/>
      <c r="F1454" s="36"/>
      <c r="G1454" s="218"/>
    </row>
    <row r="1455" spans="1:7" ht="15.75" customHeight="1" x14ac:dyDescent="0.25">
      <c r="A1455" s="10"/>
      <c r="B1455" s="34" t="s">
        <v>1942</v>
      </c>
      <c r="C1455" s="37">
        <v>1</v>
      </c>
      <c r="D1455" s="35"/>
      <c r="E1455" s="35"/>
      <c r="F1455" s="36"/>
      <c r="G1455" s="218"/>
    </row>
    <row r="1456" spans="1:7" ht="15.75" customHeight="1" x14ac:dyDescent="0.25">
      <c r="A1456" s="10"/>
      <c r="B1456" s="34" t="s">
        <v>1943</v>
      </c>
      <c r="C1456" s="37"/>
      <c r="D1456" s="35"/>
      <c r="E1456" s="35"/>
      <c r="F1456" s="36"/>
      <c r="G1456" s="218"/>
    </row>
    <row r="1457" spans="1:7" ht="15.75" customHeight="1" x14ac:dyDescent="0.25">
      <c r="A1457" s="10"/>
      <c r="B1457" s="34" t="s">
        <v>1944</v>
      </c>
      <c r="C1457" s="37"/>
      <c r="D1457" s="35"/>
      <c r="E1457" s="35"/>
      <c r="F1457" s="36"/>
      <c r="G1457" s="218"/>
    </row>
    <row r="1458" spans="1:7" ht="15.75" customHeight="1" x14ac:dyDescent="0.25">
      <c r="A1458" s="10"/>
      <c r="B1458" s="38" t="s">
        <v>2300</v>
      </c>
      <c r="C1458" s="37">
        <v>1</v>
      </c>
      <c r="D1458" s="35"/>
      <c r="E1458" s="35"/>
      <c r="F1458" s="36"/>
      <c r="G1458" s="218"/>
    </row>
    <row r="1459" spans="1:7" ht="15.75" customHeight="1" x14ac:dyDescent="0.25">
      <c r="A1459" s="10"/>
      <c r="B1459" s="34" t="s">
        <v>1946</v>
      </c>
      <c r="C1459" s="37">
        <v>1</v>
      </c>
      <c r="D1459" s="35"/>
      <c r="E1459" s="35"/>
      <c r="F1459" s="36"/>
      <c r="G1459" s="218"/>
    </row>
    <row r="1460" spans="1:7" ht="15.75" customHeight="1" x14ac:dyDescent="0.25">
      <c r="A1460" s="19"/>
      <c r="B1460" s="219"/>
      <c r="C1460" s="220"/>
      <c r="D1460" s="220"/>
      <c r="E1460" s="220"/>
      <c r="F1460" s="220"/>
      <c r="G1460" s="220"/>
    </row>
    <row r="1461" spans="1:7" ht="15.75" customHeight="1" x14ac:dyDescent="0.25">
      <c r="A1461" s="207"/>
      <c r="B1461" s="221"/>
      <c r="C1461" s="207"/>
      <c r="D1461" s="207"/>
      <c r="E1461" s="207"/>
      <c r="F1461" s="207"/>
      <c r="G1461" s="207"/>
    </row>
    <row r="1462" spans="1:7" ht="15.75" customHeight="1" x14ac:dyDescent="0.25">
      <c r="A1462" s="207"/>
      <c r="B1462" s="221"/>
      <c r="C1462" s="207"/>
      <c r="D1462" s="207"/>
      <c r="E1462" s="207"/>
      <c r="F1462" s="207"/>
      <c r="G1462" s="207"/>
    </row>
    <row r="1463" spans="1:7" ht="15.75" customHeight="1" x14ac:dyDescent="0.25">
      <c r="A1463" s="207"/>
      <c r="B1463" s="221"/>
      <c r="C1463" s="207"/>
      <c r="D1463" s="207"/>
      <c r="E1463" s="207"/>
      <c r="F1463" s="207"/>
      <c r="G1463" s="207"/>
    </row>
    <row r="1464" spans="1:7" ht="15.75" customHeight="1" x14ac:dyDescent="0.25">
      <c r="A1464" s="207"/>
      <c r="B1464" s="221"/>
      <c r="C1464" s="207"/>
      <c r="D1464" s="207"/>
      <c r="E1464" s="207"/>
      <c r="F1464" s="207"/>
      <c r="G1464" s="207"/>
    </row>
    <row r="1465" spans="1:7" ht="15.75" customHeight="1" x14ac:dyDescent="0.25">
      <c r="A1465" s="207"/>
      <c r="B1465" s="221"/>
      <c r="C1465" s="207"/>
      <c r="D1465" s="207"/>
      <c r="E1465" s="207"/>
      <c r="F1465" s="207"/>
      <c r="G1465" s="207"/>
    </row>
    <row r="1466" spans="1:7" ht="15.75" customHeight="1" x14ac:dyDescent="0.25">
      <c r="A1466" s="396" t="s">
        <v>2301</v>
      </c>
      <c r="B1466" s="397"/>
      <c r="C1466" s="397"/>
      <c r="D1466" s="397"/>
      <c r="E1466" s="397"/>
      <c r="F1466" s="397"/>
      <c r="G1466" s="397"/>
    </row>
    <row r="1467" spans="1:7" ht="15.75" customHeight="1" x14ac:dyDescent="0.25">
      <c r="A1467" s="204"/>
      <c r="B1467" s="204"/>
      <c r="C1467" s="204"/>
      <c r="D1467" s="204"/>
      <c r="E1467" s="204"/>
      <c r="F1467" s="204"/>
      <c r="G1467" s="204"/>
    </row>
    <row r="1468" spans="1:7" ht="15.75" customHeight="1" x14ac:dyDescent="0.25">
      <c r="A1468" s="204"/>
      <c r="B1468" s="212" t="s">
        <v>1478</v>
      </c>
      <c r="C1468" s="212"/>
      <c r="D1468" s="213">
        <v>0</v>
      </c>
      <c r="E1468" s="213"/>
      <c r="F1468" s="214" t="s">
        <v>1479</v>
      </c>
      <c r="G1468" s="202"/>
    </row>
    <row r="1469" spans="1:7" ht="15.75" customHeight="1" x14ac:dyDescent="0.25">
      <c r="A1469" s="202"/>
      <c r="B1469" s="212" t="s">
        <v>1480</v>
      </c>
      <c r="C1469" s="212"/>
      <c r="D1469" s="213">
        <v>0</v>
      </c>
      <c r="E1469" s="213"/>
      <c r="F1469" s="214" t="s">
        <v>1481</v>
      </c>
      <c r="G1469" s="202"/>
    </row>
    <row r="1470" spans="1:7" ht="15.75" customHeight="1" x14ac:dyDescent="0.25">
      <c r="A1470" s="202"/>
      <c r="B1470" s="212" t="s">
        <v>1482</v>
      </c>
      <c r="C1470" s="212"/>
      <c r="D1470" s="215">
        <v>0</v>
      </c>
      <c r="E1470" s="215"/>
      <c r="F1470" s="214" t="s">
        <v>1483</v>
      </c>
      <c r="G1470" s="202"/>
    </row>
    <row r="1471" spans="1:7" ht="15.75" customHeight="1" x14ac:dyDescent="0.25">
      <c r="A1471" s="202"/>
      <c r="B1471" s="202"/>
      <c r="C1471" s="202"/>
      <c r="D1471" s="206"/>
      <c r="E1471" s="206"/>
      <c r="F1471" s="202"/>
      <c r="G1471" s="202"/>
    </row>
    <row r="1472" spans="1:7" ht="15.75" customHeight="1" x14ac:dyDescent="0.25">
      <c r="A1472" s="203"/>
      <c r="B1472" s="204"/>
      <c r="C1472" s="203"/>
      <c r="D1472" s="203"/>
      <c r="E1472" s="203"/>
      <c r="F1472" s="203"/>
      <c r="G1472" s="204"/>
    </row>
    <row r="1473" spans="1:7" ht="15.75" customHeight="1" x14ac:dyDescent="0.25">
      <c r="A1473" s="17"/>
      <c r="B1473" s="216"/>
      <c r="C1473" s="217"/>
      <c r="D1473" s="398"/>
      <c r="E1473" s="399"/>
      <c r="F1473" s="399"/>
      <c r="G1473" s="217"/>
    </row>
    <row r="1474" spans="1:7" ht="15.75" customHeight="1" x14ac:dyDescent="0.25">
      <c r="A1474" s="10"/>
      <c r="B1474" s="202" t="s">
        <v>1484</v>
      </c>
      <c r="C1474" s="218"/>
      <c r="D1474" s="218"/>
      <c r="E1474" s="218"/>
      <c r="F1474" s="218"/>
      <c r="G1474" s="218"/>
    </row>
    <row r="1475" spans="1:7" ht="15.75" customHeight="1" x14ac:dyDescent="0.25">
      <c r="A1475" s="33"/>
      <c r="B1475" s="202"/>
      <c r="C1475" s="218"/>
      <c r="D1475" s="218"/>
      <c r="E1475" s="218"/>
      <c r="F1475" s="218"/>
      <c r="G1475" s="218"/>
    </row>
    <row r="1476" spans="1:7" ht="15.75" customHeight="1" x14ac:dyDescent="0.25">
      <c r="A1476" s="33"/>
      <c r="B1476" s="204" t="s">
        <v>726</v>
      </c>
      <c r="C1476" s="203"/>
      <c r="D1476" s="203" t="s">
        <v>1485</v>
      </c>
      <c r="E1476" s="203" t="s">
        <v>712</v>
      </c>
      <c r="F1476" s="203" t="s">
        <v>1486</v>
      </c>
      <c r="G1476" s="218"/>
    </row>
    <row r="1477" spans="1:7" ht="15.75" customHeight="1" x14ac:dyDescent="0.25">
      <c r="A1477" s="33"/>
      <c r="B1477" s="34" t="s">
        <v>1487</v>
      </c>
      <c r="C1477" s="35"/>
      <c r="D1477" s="35"/>
      <c r="E1477" s="35"/>
      <c r="F1477" s="36"/>
      <c r="G1477" s="218"/>
    </row>
    <row r="1478" spans="1:7" ht="15.75" customHeight="1" x14ac:dyDescent="0.25">
      <c r="A1478" s="33"/>
      <c r="B1478" s="34" t="s">
        <v>1488</v>
      </c>
      <c r="C1478" s="35"/>
      <c r="D1478" s="35"/>
      <c r="E1478" s="35"/>
      <c r="F1478" s="36"/>
      <c r="G1478" s="218"/>
    </row>
    <row r="1479" spans="1:7" ht="15.75" customHeight="1" x14ac:dyDescent="0.25">
      <c r="A1479" s="10"/>
      <c r="B1479" s="37" t="s">
        <v>2302</v>
      </c>
      <c r="C1479" s="37">
        <v>1</v>
      </c>
      <c r="D1479" s="35"/>
      <c r="E1479" s="35"/>
      <c r="F1479" s="36"/>
      <c r="G1479" s="218"/>
    </row>
    <row r="1480" spans="1:7" ht="15.75" customHeight="1" x14ac:dyDescent="0.25">
      <c r="A1480" s="10"/>
      <c r="B1480" s="37" t="s">
        <v>2303</v>
      </c>
      <c r="C1480" s="37">
        <v>1</v>
      </c>
      <c r="D1480" s="35"/>
      <c r="E1480" s="35"/>
      <c r="F1480" s="36"/>
      <c r="G1480" s="218"/>
    </row>
    <row r="1481" spans="1:7" ht="15.75" customHeight="1" x14ac:dyDescent="0.25">
      <c r="A1481" s="10"/>
      <c r="B1481" s="37" t="s">
        <v>2304</v>
      </c>
      <c r="C1481" s="37">
        <v>1</v>
      </c>
      <c r="D1481" s="35"/>
      <c r="E1481" s="35"/>
      <c r="F1481" s="36"/>
      <c r="G1481" s="218"/>
    </row>
    <row r="1482" spans="1:7" ht="15.75" customHeight="1" x14ac:dyDescent="0.25">
      <c r="A1482" s="10"/>
      <c r="B1482" s="37" t="s">
        <v>2305</v>
      </c>
      <c r="C1482" s="37">
        <v>1</v>
      </c>
      <c r="D1482" s="35"/>
      <c r="E1482" s="35"/>
      <c r="F1482" s="36"/>
      <c r="G1482" s="218"/>
    </row>
    <row r="1483" spans="1:7" ht="15.75" customHeight="1" x14ac:dyDescent="0.25">
      <c r="A1483" s="10"/>
      <c r="B1483" s="37" t="s">
        <v>2306</v>
      </c>
      <c r="C1483" s="37">
        <v>1</v>
      </c>
      <c r="D1483" s="35"/>
      <c r="E1483" s="35"/>
      <c r="F1483" s="36"/>
      <c r="G1483" s="218"/>
    </row>
    <row r="1484" spans="1:7" ht="15.75" customHeight="1" x14ac:dyDescent="0.25">
      <c r="A1484" s="10"/>
      <c r="B1484" s="37" t="s">
        <v>2307</v>
      </c>
      <c r="C1484" s="37">
        <v>1</v>
      </c>
      <c r="D1484" s="35"/>
      <c r="E1484" s="35"/>
      <c r="F1484" s="36"/>
      <c r="G1484" s="218"/>
    </row>
    <row r="1485" spans="1:7" ht="15.75" customHeight="1" x14ac:dyDescent="0.25">
      <c r="A1485" s="10"/>
      <c r="B1485" s="37" t="s">
        <v>2308</v>
      </c>
      <c r="C1485" s="37">
        <v>1</v>
      </c>
      <c r="D1485" s="35"/>
      <c r="E1485" s="35"/>
      <c r="F1485" s="36"/>
      <c r="G1485" s="218"/>
    </row>
    <row r="1486" spans="1:7" ht="15.75" customHeight="1" x14ac:dyDescent="0.25">
      <c r="A1486" s="10"/>
      <c r="B1486" s="37" t="s">
        <v>2309</v>
      </c>
      <c r="C1486" s="37">
        <v>1</v>
      </c>
      <c r="D1486" s="35"/>
      <c r="E1486" s="35"/>
      <c r="F1486" s="36"/>
      <c r="G1486" s="218"/>
    </row>
    <row r="1487" spans="1:7" ht="15.75" customHeight="1" x14ac:dyDescent="0.25">
      <c r="A1487" s="10"/>
      <c r="B1487" s="37" t="s">
        <v>2310</v>
      </c>
      <c r="C1487" s="37">
        <v>1</v>
      </c>
      <c r="D1487" s="35"/>
      <c r="E1487" s="35"/>
      <c r="F1487" s="36"/>
      <c r="G1487" s="218"/>
    </row>
    <row r="1488" spans="1:7" ht="15.75" customHeight="1" x14ac:dyDescent="0.25">
      <c r="A1488" s="10"/>
      <c r="B1488" s="37" t="s">
        <v>2311</v>
      </c>
      <c r="C1488" s="37"/>
      <c r="D1488" s="35"/>
      <c r="E1488" s="35"/>
      <c r="F1488" s="36"/>
      <c r="G1488" s="218"/>
    </row>
    <row r="1489" spans="1:7" ht="15.75" customHeight="1" x14ac:dyDescent="0.25">
      <c r="A1489" s="10"/>
      <c r="B1489" s="37" t="s">
        <v>2312</v>
      </c>
      <c r="C1489" s="37">
        <v>1</v>
      </c>
      <c r="D1489" s="35"/>
      <c r="E1489" s="35"/>
      <c r="F1489" s="36"/>
      <c r="G1489" s="218"/>
    </row>
    <row r="1490" spans="1:7" ht="15.75" customHeight="1" x14ac:dyDescent="0.25">
      <c r="A1490" s="10"/>
      <c r="B1490" s="37" t="s">
        <v>2313</v>
      </c>
      <c r="C1490" s="37">
        <v>1</v>
      </c>
      <c r="D1490" s="35"/>
      <c r="E1490" s="35"/>
      <c r="F1490" s="36"/>
      <c r="G1490" s="218"/>
    </row>
    <row r="1491" spans="1:7" ht="15.75" customHeight="1" x14ac:dyDescent="0.25">
      <c r="A1491" s="10"/>
      <c r="B1491" s="37" t="s">
        <v>2314</v>
      </c>
      <c r="C1491" s="37"/>
      <c r="D1491" s="35"/>
      <c r="E1491" s="35"/>
      <c r="F1491" s="36"/>
      <c r="G1491" s="218"/>
    </row>
    <row r="1492" spans="1:7" ht="15.75" customHeight="1" x14ac:dyDescent="0.25">
      <c r="A1492" s="10"/>
      <c r="B1492" s="37" t="s">
        <v>2315</v>
      </c>
      <c r="C1492" s="37">
        <v>1</v>
      </c>
      <c r="D1492" s="35"/>
      <c r="E1492" s="35"/>
      <c r="F1492" s="36"/>
      <c r="G1492" s="218"/>
    </row>
    <row r="1493" spans="1:7" ht="15.75" customHeight="1" x14ac:dyDescent="0.25">
      <c r="A1493" s="10"/>
      <c r="B1493" s="37" t="s">
        <v>2316</v>
      </c>
      <c r="C1493" s="37"/>
      <c r="D1493" s="35"/>
      <c r="E1493" s="35"/>
      <c r="F1493" s="36"/>
      <c r="G1493" s="218"/>
    </row>
    <row r="1494" spans="1:7" ht="15.75" customHeight="1" x14ac:dyDescent="0.25">
      <c r="A1494" s="10"/>
      <c r="B1494" s="37" t="s">
        <v>2317</v>
      </c>
      <c r="C1494" s="37">
        <v>1</v>
      </c>
      <c r="D1494" s="35"/>
      <c r="E1494" s="35"/>
      <c r="F1494" s="36"/>
      <c r="G1494" s="218"/>
    </row>
    <row r="1495" spans="1:7" ht="15.75" customHeight="1" x14ac:dyDescent="0.25">
      <c r="A1495" s="10"/>
      <c r="B1495" s="37" t="s">
        <v>2318</v>
      </c>
      <c r="C1495" s="37">
        <v>1</v>
      </c>
      <c r="D1495" s="35"/>
      <c r="E1495" s="35"/>
      <c r="F1495" s="36"/>
      <c r="G1495" s="218"/>
    </row>
    <row r="1496" spans="1:7" ht="15.75" customHeight="1" x14ac:dyDescent="0.25">
      <c r="A1496" s="10"/>
      <c r="B1496" s="37" t="s">
        <v>2319</v>
      </c>
      <c r="C1496" s="37"/>
      <c r="D1496" s="35"/>
      <c r="E1496" s="35"/>
      <c r="F1496" s="36"/>
      <c r="G1496" s="218"/>
    </row>
    <row r="1497" spans="1:7" ht="15.75" customHeight="1" x14ac:dyDescent="0.25">
      <c r="A1497" s="10"/>
      <c r="B1497" s="37" t="s">
        <v>2320</v>
      </c>
      <c r="C1497" s="37">
        <v>1</v>
      </c>
      <c r="D1497" s="35"/>
      <c r="E1497" s="35"/>
      <c r="F1497" s="36"/>
      <c r="G1497" s="218"/>
    </row>
    <row r="1498" spans="1:7" ht="15.75" customHeight="1" x14ac:dyDescent="0.25">
      <c r="A1498" s="10"/>
      <c r="B1498" s="37" t="s">
        <v>2321</v>
      </c>
      <c r="C1498" s="37">
        <v>1</v>
      </c>
      <c r="D1498" s="35"/>
      <c r="E1498" s="35"/>
      <c r="F1498" s="36"/>
      <c r="G1498" s="218"/>
    </row>
    <row r="1499" spans="1:7" ht="15.75" customHeight="1" x14ac:dyDescent="0.25">
      <c r="A1499" s="10"/>
      <c r="B1499" s="37" t="s">
        <v>2322</v>
      </c>
      <c r="C1499" s="37"/>
      <c r="D1499" s="35"/>
      <c r="E1499" s="35"/>
      <c r="F1499" s="36"/>
      <c r="G1499" s="218"/>
    </row>
    <row r="1500" spans="1:7" ht="15.75" customHeight="1" x14ac:dyDescent="0.25">
      <c r="A1500" s="10"/>
      <c r="B1500" s="37" t="s">
        <v>2323</v>
      </c>
      <c r="C1500" s="37">
        <v>1</v>
      </c>
      <c r="D1500" s="35"/>
      <c r="E1500" s="35"/>
      <c r="F1500" s="36"/>
      <c r="G1500" s="218"/>
    </row>
    <row r="1501" spans="1:7" ht="15.75" customHeight="1" x14ac:dyDescent="0.25">
      <c r="A1501" s="10"/>
      <c r="B1501" s="37" t="s">
        <v>2324</v>
      </c>
      <c r="C1501" s="37">
        <v>1</v>
      </c>
      <c r="D1501" s="35"/>
      <c r="E1501" s="35"/>
      <c r="F1501" s="36"/>
      <c r="G1501" s="218"/>
    </row>
    <row r="1502" spans="1:7" ht="15.75" customHeight="1" x14ac:dyDescent="0.25">
      <c r="A1502" s="10"/>
      <c r="B1502" s="37" t="s">
        <v>2325</v>
      </c>
      <c r="C1502" s="37">
        <v>1</v>
      </c>
      <c r="D1502" s="35"/>
      <c r="E1502" s="35"/>
      <c r="F1502" s="36"/>
      <c r="G1502" s="218"/>
    </row>
    <row r="1503" spans="1:7" ht="15.75" customHeight="1" x14ac:dyDescent="0.25">
      <c r="A1503" s="10"/>
      <c r="B1503" s="37" t="s">
        <v>2326</v>
      </c>
      <c r="C1503" s="37">
        <v>1</v>
      </c>
      <c r="D1503" s="35"/>
      <c r="E1503" s="35"/>
      <c r="F1503" s="36"/>
      <c r="G1503" s="218"/>
    </row>
    <row r="1504" spans="1:7" ht="15.75" customHeight="1" x14ac:dyDescent="0.25">
      <c r="A1504" s="10"/>
      <c r="B1504" s="37" t="s">
        <v>2327</v>
      </c>
      <c r="C1504" s="37">
        <v>1</v>
      </c>
      <c r="D1504" s="35"/>
      <c r="E1504" s="35"/>
      <c r="F1504" s="36"/>
      <c r="G1504" s="218"/>
    </row>
    <row r="1505" spans="1:7" ht="15.75" customHeight="1" x14ac:dyDescent="0.25">
      <c r="A1505" s="10"/>
      <c r="B1505" s="37" t="s">
        <v>2328</v>
      </c>
      <c r="C1505" s="37">
        <v>1</v>
      </c>
      <c r="D1505" s="35"/>
      <c r="E1505" s="35"/>
      <c r="F1505" s="36"/>
      <c r="G1505" s="218"/>
    </row>
    <row r="1506" spans="1:7" ht="15.75" customHeight="1" x14ac:dyDescent="0.25">
      <c r="A1506" s="10"/>
      <c r="B1506" s="37" t="s">
        <v>2329</v>
      </c>
      <c r="C1506" s="37">
        <v>1</v>
      </c>
      <c r="D1506" s="35"/>
      <c r="E1506" s="35"/>
      <c r="F1506" s="36"/>
      <c r="G1506" s="218"/>
    </row>
    <row r="1507" spans="1:7" ht="15.75" customHeight="1" x14ac:dyDescent="0.25">
      <c r="A1507" s="10"/>
      <c r="B1507" s="37" t="s">
        <v>2330</v>
      </c>
      <c r="C1507" s="37">
        <v>1</v>
      </c>
      <c r="D1507" s="35"/>
      <c r="E1507" s="35"/>
      <c r="F1507" s="36"/>
      <c r="G1507" s="218"/>
    </row>
    <row r="1508" spans="1:7" ht="15.75" customHeight="1" x14ac:dyDescent="0.25">
      <c r="A1508" s="10"/>
      <c r="B1508" s="37" t="s">
        <v>2331</v>
      </c>
      <c r="C1508" s="37"/>
      <c r="D1508" s="35"/>
      <c r="E1508" s="35"/>
      <c r="F1508" s="36"/>
      <c r="G1508" s="218"/>
    </row>
    <row r="1509" spans="1:7" ht="15.75" customHeight="1" x14ac:dyDescent="0.25">
      <c r="A1509" s="10"/>
      <c r="B1509" s="37" t="s">
        <v>2332</v>
      </c>
      <c r="C1509" s="37">
        <v>1</v>
      </c>
      <c r="D1509" s="35"/>
      <c r="E1509" s="35"/>
      <c r="F1509" s="36"/>
      <c r="G1509" s="218"/>
    </row>
    <row r="1510" spans="1:7" ht="15.75" customHeight="1" x14ac:dyDescent="0.25">
      <c r="A1510" s="10"/>
      <c r="B1510" s="37" t="s">
        <v>2333</v>
      </c>
      <c r="C1510" s="37">
        <v>1</v>
      </c>
      <c r="D1510" s="35"/>
      <c r="E1510" s="35"/>
      <c r="F1510" s="36"/>
      <c r="G1510" s="218"/>
    </row>
    <row r="1511" spans="1:7" ht="15.75" customHeight="1" x14ac:dyDescent="0.25">
      <c r="A1511" s="10"/>
      <c r="B1511" s="37" t="s">
        <v>2334</v>
      </c>
      <c r="C1511" s="37">
        <v>1</v>
      </c>
      <c r="D1511" s="35"/>
      <c r="E1511" s="35"/>
      <c r="F1511" s="36"/>
      <c r="G1511" s="218"/>
    </row>
    <row r="1512" spans="1:7" ht="15.75" customHeight="1" x14ac:dyDescent="0.25">
      <c r="A1512" s="10"/>
      <c r="B1512" s="37" t="s">
        <v>2335</v>
      </c>
      <c r="C1512" s="37">
        <v>1</v>
      </c>
      <c r="D1512" s="35"/>
      <c r="E1512" s="35"/>
      <c r="F1512" s="36"/>
      <c r="G1512" s="218"/>
    </row>
    <row r="1513" spans="1:7" ht="15.75" customHeight="1" x14ac:dyDescent="0.25">
      <c r="A1513" s="10"/>
      <c r="B1513" s="37" t="s">
        <v>2336</v>
      </c>
      <c r="C1513" s="37">
        <v>1</v>
      </c>
      <c r="D1513" s="35"/>
      <c r="E1513" s="35"/>
      <c r="F1513" s="36"/>
      <c r="G1513" s="218"/>
    </row>
    <row r="1514" spans="1:7" ht="15.75" customHeight="1" x14ac:dyDescent="0.25">
      <c r="A1514" s="10"/>
      <c r="B1514" s="37" t="s">
        <v>2337</v>
      </c>
      <c r="C1514" s="37">
        <v>1</v>
      </c>
      <c r="D1514" s="35"/>
      <c r="E1514" s="35"/>
      <c r="F1514" s="36"/>
      <c r="G1514" s="218"/>
    </row>
    <row r="1515" spans="1:7" ht="15.75" customHeight="1" x14ac:dyDescent="0.25">
      <c r="A1515" s="10"/>
      <c r="B1515" s="37" t="s">
        <v>2338</v>
      </c>
      <c r="C1515" s="37">
        <v>1</v>
      </c>
      <c r="D1515" s="35"/>
      <c r="E1515" s="35"/>
      <c r="F1515" s="36"/>
      <c r="G1515" s="218"/>
    </row>
    <row r="1516" spans="1:7" ht="15.75" customHeight="1" x14ac:dyDescent="0.25">
      <c r="A1516" s="10"/>
      <c r="B1516" s="37" t="s">
        <v>2339</v>
      </c>
      <c r="C1516" s="37">
        <v>1</v>
      </c>
      <c r="D1516" s="35"/>
      <c r="E1516" s="35"/>
      <c r="F1516" s="36"/>
      <c r="G1516" s="218"/>
    </row>
    <row r="1517" spans="1:7" ht="15.75" customHeight="1" x14ac:dyDescent="0.25">
      <c r="A1517" s="10"/>
      <c r="B1517" s="37" t="s">
        <v>2340</v>
      </c>
      <c r="C1517" s="37">
        <v>1</v>
      </c>
      <c r="D1517" s="35"/>
      <c r="E1517" s="35"/>
      <c r="F1517" s="36"/>
      <c r="G1517" s="218"/>
    </row>
    <row r="1518" spans="1:7" ht="15.75" customHeight="1" x14ac:dyDescent="0.25">
      <c r="A1518" s="10"/>
      <c r="B1518" s="37" t="s">
        <v>2341</v>
      </c>
      <c r="C1518" s="37">
        <v>1</v>
      </c>
      <c r="D1518" s="35"/>
      <c r="E1518" s="35"/>
      <c r="F1518" s="36"/>
      <c r="G1518" s="218"/>
    </row>
    <row r="1519" spans="1:7" ht="15.75" customHeight="1" x14ac:dyDescent="0.25">
      <c r="A1519" s="10"/>
      <c r="B1519" s="37" t="s">
        <v>2342</v>
      </c>
      <c r="C1519" s="37">
        <v>1</v>
      </c>
      <c r="D1519" s="35"/>
      <c r="E1519" s="35"/>
      <c r="F1519" s="36"/>
      <c r="G1519" s="218"/>
    </row>
    <row r="1520" spans="1:7" ht="15.75" customHeight="1" x14ac:dyDescent="0.25">
      <c r="A1520" s="10"/>
      <c r="B1520" s="37" t="s">
        <v>2343</v>
      </c>
      <c r="C1520" s="37">
        <v>1</v>
      </c>
      <c r="D1520" s="35"/>
      <c r="E1520" s="35"/>
      <c r="F1520" s="36"/>
      <c r="G1520" s="218"/>
    </row>
    <row r="1521" spans="1:7" ht="15.75" customHeight="1" x14ac:dyDescent="0.25">
      <c r="A1521" s="10"/>
      <c r="B1521" s="37" t="s">
        <v>2344</v>
      </c>
      <c r="C1521" s="37">
        <v>1</v>
      </c>
      <c r="D1521" s="35"/>
      <c r="E1521" s="35"/>
      <c r="F1521" s="36"/>
      <c r="G1521" s="218"/>
    </row>
    <row r="1522" spans="1:7" ht="15.75" customHeight="1" x14ac:dyDescent="0.25">
      <c r="A1522" s="10"/>
      <c r="B1522" s="37" t="s">
        <v>2345</v>
      </c>
      <c r="C1522" s="37">
        <v>1</v>
      </c>
      <c r="D1522" s="35"/>
      <c r="E1522" s="35"/>
      <c r="F1522" s="36"/>
      <c r="G1522" s="218"/>
    </row>
    <row r="1523" spans="1:7" ht="15.75" customHeight="1" x14ac:dyDescent="0.25">
      <c r="A1523" s="10"/>
      <c r="B1523" s="37" t="s">
        <v>2346</v>
      </c>
      <c r="C1523" s="37">
        <v>1</v>
      </c>
      <c r="D1523" s="35"/>
      <c r="E1523" s="35"/>
      <c r="F1523" s="36"/>
      <c r="G1523" s="218"/>
    </row>
    <row r="1524" spans="1:7" ht="15.75" customHeight="1" x14ac:dyDescent="0.25">
      <c r="A1524" s="10"/>
      <c r="B1524" s="37" t="s">
        <v>2347</v>
      </c>
      <c r="C1524" s="37">
        <v>1</v>
      </c>
      <c r="D1524" s="35"/>
      <c r="E1524" s="35"/>
      <c r="F1524" s="36"/>
      <c r="G1524" s="218"/>
    </row>
    <row r="1525" spans="1:7" ht="15.75" customHeight="1" x14ac:dyDescent="0.25">
      <c r="A1525" s="10"/>
      <c r="B1525" s="37" t="s">
        <v>2348</v>
      </c>
      <c r="C1525" s="37">
        <v>1</v>
      </c>
      <c r="D1525" s="35"/>
      <c r="E1525" s="35"/>
      <c r="F1525" s="36"/>
      <c r="G1525" s="218"/>
    </row>
    <row r="1526" spans="1:7" ht="15.75" customHeight="1" x14ac:dyDescent="0.25">
      <c r="A1526" s="10"/>
      <c r="B1526" s="37" t="s">
        <v>2349</v>
      </c>
      <c r="C1526" s="37">
        <v>1</v>
      </c>
      <c r="D1526" s="35"/>
      <c r="E1526" s="35"/>
      <c r="F1526" s="36"/>
      <c r="G1526" s="218"/>
    </row>
    <row r="1527" spans="1:7" ht="15.75" customHeight="1" x14ac:dyDescent="0.25">
      <c r="A1527" s="10"/>
      <c r="B1527" s="37" t="s">
        <v>2350</v>
      </c>
      <c r="C1527" s="37">
        <v>1</v>
      </c>
      <c r="D1527" s="35"/>
      <c r="E1527" s="35"/>
      <c r="F1527" s="36"/>
      <c r="G1527" s="218"/>
    </row>
    <row r="1528" spans="1:7" ht="15.75" customHeight="1" x14ac:dyDescent="0.25">
      <c r="A1528" s="10"/>
      <c r="B1528" s="37" t="s">
        <v>2351</v>
      </c>
      <c r="C1528" s="37">
        <v>1</v>
      </c>
      <c r="D1528" s="35"/>
      <c r="E1528" s="35"/>
      <c r="F1528" s="36"/>
      <c r="G1528" s="218"/>
    </row>
    <row r="1529" spans="1:7" ht="15.75" customHeight="1" x14ac:dyDescent="0.25">
      <c r="A1529" s="10"/>
      <c r="B1529" s="37" t="s">
        <v>2352</v>
      </c>
      <c r="C1529" s="37">
        <v>1</v>
      </c>
      <c r="D1529" s="35"/>
      <c r="E1529" s="35"/>
      <c r="F1529" s="36"/>
      <c r="G1529" s="218"/>
    </row>
    <row r="1530" spans="1:7" ht="15.75" customHeight="1" x14ac:dyDescent="0.25">
      <c r="A1530" s="10"/>
      <c r="B1530" s="37" t="s">
        <v>2353</v>
      </c>
      <c r="C1530" s="37">
        <v>1</v>
      </c>
      <c r="D1530" s="35"/>
      <c r="E1530" s="35"/>
      <c r="F1530" s="36"/>
      <c r="G1530" s="218"/>
    </row>
    <row r="1531" spans="1:7" ht="15.75" customHeight="1" x14ac:dyDescent="0.25">
      <c r="A1531" s="10"/>
      <c r="B1531" s="37" t="s">
        <v>2354</v>
      </c>
      <c r="C1531" s="37">
        <v>1</v>
      </c>
      <c r="D1531" s="35"/>
      <c r="E1531" s="35"/>
      <c r="F1531" s="36"/>
      <c r="G1531" s="218"/>
    </row>
    <row r="1532" spans="1:7" ht="15.75" customHeight="1" x14ac:dyDescent="0.25">
      <c r="A1532" s="10"/>
      <c r="B1532" s="37" t="s">
        <v>2355</v>
      </c>
      <c r="C1532" s="37">
        <v>1</v>
      </c>
      <c r="D1532" s="35"/>
      <c r="E1532" s="35"/>
      <c r="F1532" s="36"/>
      <c r="G1532" s="218"/>
    </row>
    <row r="1533" spans="1:7" ht="15.75" customHeight="1" x14ac:dyDescent="0.25">
      <c r="A1533" s="10"/>
      <c r="B1533" s="37" t="s">
        <v>2356</v>
      </c>
      <c r="C1533" s="37">
        <v>1</v>
      </c>
      <c r="D1533" s="35"/>
      <c r="E1533" s="35"/>
      <c r="F1533" s="36"/>
      <c r="G1533" s="218"/>
    </row>
    <row r="1534" spans="1:7" ht="15.75" customHeight="1" x14ac:dyDescent="0.25">
      <c r="A1534" s="10"/>
      <c r="B1534" s="37" t="s">
        <v>2357</v>
      </c>
      <c r="C1534" s="37">
        <v>1</v>
      </c>
      <c r="D1534" s="35"/>
      <c r="E1534" s="35"/>
      <c r="F1534" s="36"/>
      <c r="G1534" s="218"/>
    </row>
    <row r="1535" spans="1:7" ht="15.75" customHeight="1" x14ac:dyDescent="0.25">
      <c r="A1535" s="10"/>
      <c r="B1535" s="37" t="s">
        <v>2358</v>
      </c>
      <c r="C1535" s="37">
        <v>1</v>
      </c>
      <c r="D1535" s="35"/>
      <c r="E1535" s="35"/>
      <c r="F1535" s="36"/>
      <c r="G1535" s="218"/>
    </row>
    <row r="1536" spans="1:7" ht="15.75" customHeight="1" x14ac:dyDescent="0.25">
      <c r="A1536" s="10"/>
      <c r="B1536" s="37" t="s">
        <v>2359</v>
      </c>
      <c r="C1536" s="37">
        <v>1</v>
      </c>
      <c r="D1536" s="35"/>
      <c r="E1536" s="35"/>
      <c r="F1536" s="36"/>
      <c r="G1536" s="218"/>
    </row>
    <row r="1537" spans="1:7" ht="15.75" customHeight="1" x14ac:dyDescent="0.25">
      <c r="A1537" s="10"/>
      <c r="B1537" s="34" t="s">
        <v>2360</v>
      </c>
      <c r="C1537" s="37">
        <v>1</v>
      </c>
      <c r="D1537" s="35"/>
      <c r="E1537" s="35"/>
      <c r="F1537" s="36"/>
      <c r="G1537" s="218"/>
    </row>
    <row r="1538" spans="1:7" ht="15.75" customHeight="1" x14ac:dyDescent="0.25">
      <c r="A1538" s="10"/>
      <c r="B1538" s="34" t="s">
        <v>2361</v>
      </c>
      <c r="C1538" s="37">
        <v>1</v>
      </c>
      <c r="D1538" s="35"/>
      <c r="E1538" s="35"/>
      <c r="F1538" s="36"/>
      <c r="G1538" s="218"/>
    </row>
    <row r="1539" spans="1:7" ht="15.75" customHeight="1" x14ac:dyDescent="0.25">
      <c r="A1539" s="10"/>
      <c r="B1539" s="37" t="s">
        <v>2362</v>
      </c>
      <c r="C1539" s="37"/>
      <c r="D1539" s="35"/>
      <c r="E1539" s="35"/>
      <c r="F1539" s="36"/>
      <c r="G1539" s="218"/>
    </row>
    <row r="1540" spans="1:7" ht="15.75" customHeight="1" x14ac:dyDescent="0.25">
      <c r="A1540" s="10"/>
      <c r="B1540" s="37" t="s">
        <v>2363</v>
      </c>
      <c r="C1540" s="37"/>
      <c r="D1540" s="35"/>
      <c r="E1540" s="35"/>
      <c r="F1540" s="36"/>
      <c r="G1540" s="218"/>
    </row>
    <row r="1541" spans="1:7" ht="15.75" customHeight="1" x14ac:dyDescent="0.25">
      <c r="A1541" s="10"/>
      <c r="B1541" s="37" t="s">
        <v>2364</v>
      </c>
      <c r="C1541" s="37">
        <v>1</v>
      </c>
      <c r="D1541" s="35"/>
      <c r="E1541" s="35"/>
      <c r="F1541" s="36"/>
      <c r="G1541" s="218"/>
    </row>
    <row r="1542" spans="1:7" ht="15.75" customHeight="1" x14ac:dyDescent="0.25">
      <c r="A1542" s="10"/>
      <c r="B1542" s="37" t="s">
        <v>2365</v>
      </c>
      <c r="C1542" s="37">
        <v>1</v>
      </c>
      <c r="D1542" s="35"/>
      <c r="E1542" s="35"/>
      <c r="F1542" s="36"/>
      <c r="G1542" s="218"/>
    </row>
    <row r="1543" spans="1:7" ht="15.75" customHeight="1" x14ac:dyDescent="0.25">
      <c r="A1543" s="10"/>
      <c r="B1543" s="37" t="s">
        <v>2366</v>
      </c>
      <c r="C1543" s="37">
        <v>1</v>
      </c>
      <c r="D1543" s="35"/>
      <c r="E1543" s="35"/>
      <c r="F1543" s="36"/>
      <c r="G1543" s="218"/>
    </row>
    <row r="1544" spans="1:7" ht="15.75" customHeight="1" x14ac:dyDescent="0.25">
      <c r="A1544" s="10"/>
      <c r="B1544" s="37" t="s">
        <v>2367</v>
      </c>
      <c r="C1544" s="37">
        <v>1</v>
      </c>
      <c r="D1544" s="35"/>
      <c r="E1544" s="35"/>
      <c r="F1544" s="36"/>
      <c r="G1544" s="218"/>
    </row>
    <row r="1545" spans="1:7" ht="15.75" customHeight="1" x14ac:dyDescent="0.25">
      <c r="A1545" s="10"/>
      <c r="B1545" s="37" t="s">
        <v>2368</v>
      </c>
      <c r="C1545" s="37"/>
      <c r="D1545" s="35"/>
      <c r="E1545" s="35"/>
      <c r="F1545" s="36"/>
      <c r="G1545" s="218"/>
    </row>
    <row r="1546" spans="1:7" ht="15.75" customHeight="1" x14ac:dyDescent="0.25">
      <c r="A1546" s="10"/>
      <c r="B1546" s="37" t="s">
        <v>2369</v>
      </c>
      <c r="C1546" s="37">
        <v>1</v>
      </c>
      <c r="D1546" s="35"/>
      <c r="E1546" s="35"/>
      <c r="F1546" s="36"/>
      <c r="G1546" s="218"/>
    </row>
    <row r="1547" spans="1:7" ht="15.75" customHeight="1" x14ac:dyDescent="0.25">
      <c r="A1547" s="10"/>
      <c r="B1547" s="37" t="s">
        <v>2370</v>
      </c>
      <c r="C1547" s="37">
        <v>1</v>
      </c>
      <c r="D1547" s="35"/>
      <c r="E1547" s="35"/>
      <c r="F1547" s="36"/>
      <c r="G1547" s="218"/>
    </row>
    <row r="1548" spans="1:7" ht="15.75" customHeight="1" x14ac:dyDescent="0.25">
      <c r="A1548" s="10"/>
      <c r="B1548" s="37" t="s">
        <v>2371</v>
      </c>
      <c r="C1548" s="37"/>
      <c r="D1548" s="35"/>
      <c r="E1548" s="35"/>
      <c r="F1548" s="36"/>
      <c r="G1548" s="218"/>
    </row>
    <row r="1549" spans="1:7" ht="15.75" customHeight="1" x14ac:dyDescent="0.25">
      <c r="A1549" s="10"/>
      <c r="B1549" s="37" t="s">
        <v>2372</v>
      </c>
      <c r="C1549" s="37">
        <v>1</v>
      </c>
      <c r="D1549" s="35"/>
      <c r="E1549" s="35"/>
      <c r="F1549" s="36"/>
      <c r="G1549" s="218"/>
    </row>
    <row r="1550" spans="1:7" ht="15.75" customHeight="1" x14ac:dyDescent="0.25">
      <c r="A1550" s="10"/>
      <c r="B1550" s="37" t="s">
        <v>2373</v>
      </c>
      <c r="C1550" s="37">
        <v>1</v>
      </c>
      <c r="D1550" s="35"/>
      <c r="E1550" s="35"/>
      <c r="F1550" s="36"/>
      <c r="G1550" s="218"/>
    </row>
    <row r="1551" spans="1:7" ht="15.75" customHeight="1" x14ac:dyDescent="0.25">
      <c r="A1551" s="10"/>
      <c r="B1551" s="37" t="s">
        <v>2374</v>
      </c>
      <c r="C1551" s="37">
        <v>1</v>
      </c>
      <c r="D1551" s="35"/>
      <c r="E1551" s="35"/>
      <c r="F1551" s="36"/>
      <c r="G1551" s="218"/>
    </row>
    <row r="1552" spans="1:7" ht="15.75" customHeight="1" x14ac:dyDescent="0.25">
      <c r="A1552" s="10"/>
      <c r="B1552" s="37" t="s">
        <v>2375</v>
      </c>
      <c r="C1552" s="37">
        <v>1</v>
      </c>
      <c r="D1552" s="35"/>
      <c r="E1552" s="35"/>
      <c r="F1552" s="36"/>
      <c r="G1552" s="218"/>
    </row>
    <row r="1553" spans="1:7" ht="15.75" customHeight="1" x14ac:dyDescent="0.25">
      <c r="A1553" s="10"/>
      <c r="B1553" s="37" t="s">
        <v>2376</v>
      </c>
      <c r="C1553" s="37">
        <v>1</v>
      </c>
      <c r="D1553" s="35"/>
      <c r="E1553" s="35"/>
      <c r="F1553" s="36"/>
      <c r="G1553" s="218"/>
    </row>
    <row r="1554" spans="1:7" ht="15.75" customHeight="1" x14ac:dyDescent="0.25">
      <c r="A1554" s="10"/>
      <c r="B1554" s="37" t="s">
        <v>2377</v>
      </c>
      <c r="C1554" s="37">
        <v>1</v>
      </c>
      <c r="D1554" s="35"/>
      <c r="E1554" s="35"/>
      <c r="F1554" s="36"/>
      <c r="G1554" s="218"/>
    </row>
    <row r="1555" spans="1:7" ht="15.75" customHeight="1" x14ac:dyDescent="0.25">
      <c r="A1555" s="10"/>
      <c r="B1555" s="37" t="s">
        <v>2378</v>
      </c>
      <c r="C1555" s="37">
        <v>1</v>
      </c>
      <c r="D1555" s="35"/>
      <c r="E1555" s="35"/>
      <c r="F1555" s="36"/>
      <c r="G1555" s="218"/>
    </row>
    <row r="1556" spans="1:7" ht="15.75" customHeight="1" x14ac:dyDescent="0.25">
      <c r="A1556" s="10"/>
      <c r="B1556" s="37" t="s">
        <v>2379</v>
      </c>
      <c r="C1556" s="37"/>
      <c r="D1556" s="35"/>
      <c r="E1556" s="35"/>
      <c r="F1556" s="36"/>
      <c r="G1556" s="218"/>
    </row>
    <row r="1557" spans="1:7" ht="15.75" customHeight="1" x14ac:dyDescent="0.25">
      <c r="A1557" s="10"/>
      <c r="B1557" s="37" t="s">
        <v>2380</v>
      </c>
      <c r="C1557" s="37">
        <v>1</v>
      </c>
      <c r="D1557" s="35"/>
      <c r="E1557" s="35"/>
      <c r="F1557" s="36"/>
      <c r="G1557" s="218"/>
    </row>
    <row r="1558" spans="1:7" ht="15.75" customHeight="1" x14ac:dyDescent="0.25">
      <c r="A1558" s="10"/>
      <c r="B1558" s="37" t="s">
        <v>2381</v>
      </c>
      <c r="C1558" s="37">
        <v>1</v>
      </c>
      <c r="D1558" s="35"/>
      <c r="E1558" s="35"/>
      <c r="F1558" s="36"/>
      <c r="G1558" s="218"/>
    </row>
    <row r="1559" spans="1:7" ht="15.75" customHeight="1" x14ac:dyDescent="0.25">
      <c r="A1559" s="10"/>
      <c r="B1559" s="37" t="s">
        <v>2382</v>
      </c>
      <c r="C1559" s="37">
        <v>1</v>
      </c>
      <c r="D1559" s="35"/>
      <c r="E1559" s="35"/>
      <c r="F1559" s="36"/>
      <c r="G1559" s="218"/>
    </row>
    <row r="1560" spans="1:7" ht="15.75" customHeight="1" x14ac:dyDescent="0.25">
      <c r="A1560" s="10"/>
      <c r="B1560" s="37" t="s">
        <v>2383</v>
      </c>
      <c r="C1560" s="37">
        <v>1</v>
      </c>
      <c r="D1560" s="35"/>
      <c r="E1560" s="35"/>
      <c r="F1560" s="36"/>
      <c r="G1560" s="218"/>
    </row>
    <row r="1561" spans="1:7" ht="15.75" customHeight="1" x14ac:dyDescent="0.25">
      <c r="A1561" s="10"/>
      <c r="B1561" s="37" t="s">
        <v>2384</v>
      </c>
      <c r="C1561" s="37">
        <v>1</v>
      </c>
      <c r="D1561" s="35"/>
      <c r="E1561" s="35"/>
      <c r="F1561" s="36"/>
      <c r="G1561" s="218"/>
    </row>
    <row r="1562" spans="1:7" ht="15.75" customHeight="1" x14ac:dyDescent="0.25">
      <c r="A1562" s="10"/>
      <c r="B1562" s="37" t="s">
        <v>2385</v>
      </c>
      <c r="C1562" s="37">
        <v>1</v>
      </c>
      <c r="D1562" s="35"/>
      <c r="E1562" s="35"/>
      <c r="F1562" s="36"/>
      <c r="G1562" s="218"/>
    </row>
    <row r="1563" spans="1:7" ht="15.75" customHeight="1" x14ac:dyDescent="0.25">
      <c r="A1563" s="10"/>
      <c r="B1563" s="37" t="s">
        <v>2386</v>
      </c>
      <c r="C1563" s="37">
        <v>1</v>
      </c>
      <c r="D1563" s="35"/>
      <c r="E1563" s="35"/>
      <c r="F1563" s="36"/>
      <c r="G1563" s="218"/>
    </row>
    <row r="1564" spans="1:7" ht="15.75" customHeight="1" x14ac:dyDescent="0.25">
      <c r="A1564" s="10"/>
      <c r="B1564" s="37" t="s">
        <v>2387</v>
      </c>
      <c r="C1564" s="37">
        <v>1</v>
      </c>
      <c r="D1564" s="35"/>
      <c r="E1564" s="35"/>
      <c r="F1564" s="36"/>
      <c r="G1564" s="218"/>
    </row>
    <row r="1565" spans="1:7" ht="15.75" customHeight="1" x14ac:dyDescent="0.25">
      <c r="A1565" s="10"/>
      <c r="B1565" s="37" t="s">
        <v>2388</v>
      </c>
      <c r="C1565" s="37">
        <v>1</v>
      </c>
      <c r="D1565" s="35"/>
      <c r="E1565" s="35"/>
      <c r="F1565" s="36"/>
      <c r="G1565" s="218"/>
    </row>
    <row r="1566" spans="1:7" ht="15.75" customHeight="1" x14ac:dyDescent="0.25">
      <c r="A1566" s="10"/>
      <c r="B1566" s="37" t="s">
        <v>2389</v>
      </c>
      <c r="C1566" s="37">
        <v>1</v>
      </c>
      <c r="D1566" s="35"/>
      <c r="E1566" s="35"/>
      <c r="F1566" s="36"/>
      <c r="G1566" s="218"/>
    </row>
    <row r="1567" spans="1:7" ht="15.75" customHeight="1" x14ac:dyDescent="0.25">
      <c r="A1567" s="10"/>
      <c r="B1567" s="37" t="s">
        <v>2390</v>
      </c>
      <c r="C1567" s="37">
        <v>1</v>
      </c>
      <c r="D1567" s="35"/>
      <c r="E1567" s="35"/>
      <c r="F1567" s="36"/>
      <c r="G1567" s="218"/>
    </row>
    <row r="1568" spans="1:7" ht="15.75" customHeight="1" x14ac:dyDescent="0.25">
      <c r="A1568" s="10"/>
      <c r="B1568" s="37" t="s">
        <v>2391</v>
      </c>
      <c r="C1568" s="37">
        <v>1</v>
      </c>
      <c r="D1568" s="35"/>
      <c r="E1568" s="35"/>
      <c r="F1568" s="36"/>
      <c r="G1568" s="218"/>
    </row>
    <row r="1569" spans="1:7" ht="15.75" customHeight="1" x14ac:dyDescent="0.25">
      <c r="A1569" s="10"/>
      <c r="B1569" s="37" t="s">
        <v>2392</v>
      </c>
      <c r="C1569" s="37">
        <v>1</v>
      </c>
      <c r="D1569" s="35"/>
      <c r="E1569" s="35"/>
      <c r="F1569" s="36"/>
      <c r="G1569" s="218"/>
    </row>
    <row r="1570" spans="1:7" ht="15.75" customHeight="1" x14ac:dyDescent="0.25">
      <c r="A1570" s="10"/>
      <c r="B1570" s="37" t="s">
        <v>2393</v>
      </c>
      <c r="C1570" s="37">
        <v>1</v>
      </c>
      <c r="D1570" s="35"/>
      <c r="E1570" s="35"/>
      <c r="F1570" s="36"/>
      <c r="G1570" s="218"/>
    </row>
    <row r="1571" spans="1:7" ht="15.75" customHeight="1" x14ac:dyDescent="0.25">
      <c r="A1571" s="10"/>
      <c r="B1571" s="37" t="s">
        <v>2394</v>
      </c>
      <c r="C1571" s="37">
        <v>1</v>
      </c>
      <c r="D1571" s="35"/>
      <c r="E1571" s="35"/>
      <c r="F1571" s="36"/>
      <c r="G1571" s="218"/>
    </row>
    <row r="1572" spans="1:7" ht="15.75" customHeight="1" x14ac:dyDescent="0.25">
      <c r="A1572" s="10"/>
      <c r="B1572" s="37" t="s">
        <v>2395</v>
      </c>
      <c r="C1572" s="37">
        <v>1</v>
      </c>
      <c r="D1572" s="35"/>
      <c r="E1572" s="35"/>
      <c r="F1572" s="36"/>
      <c r="G1572" s="218"/>
    </row>
    <row r="1573" spans="1:7" ht="15.75" customHeight="1" x14ac:dyDescent="0.25">
      <c r="A1573" s="10"/>
      <c r="B1573" s="37" t="s">
        <v>2396</v>
      </c>
      <c r="C1573" s="37">
        <v>1</v>
      </c>
      <c r="D1573" s="35"/>
      <c r="E1573" s="35"/>
      <c r="F1573" s="36"/>
      <c r="G1573" s="218"/>
    </row>
    <row r="1574" spans="1:7" ht="15.75" customHeight="1" x14ac:dyDescent="0.25">
      <c r="A1574" s="10"/>
      <c r="B1574" s="37" t="s">
        <v>2397</v>
      </c>
      <c r="C1574" s="37">
        <v>1</v>
      </c>
      <c r="D1574" s="35"/>
      <c r="E1574" s="35"/>
      <c r="F1574" s="36"/>
      <c r="G1574" s="218"/>
    </row>
    <row r="1575" spans="1:7" ht="15.75" customHeight="1" x14ac:dyDescent="0.25">
      <c r="A1575" s="10"/>
      <c r="B1575" s="37" t="s">
        <v>2398</v>
      </c>
      <c r="C1575" s="37">
        <v>1</v>
      </c>
      <c r="D1575" s="35"/>
      <c r="E1575" s="35"/>
      <c r="F1575" s="36"/>
      <c r="G1575" s="218"/>
    </row>
    <row r="1576" spans="1:7" ht="15.75" customHeight="1" x14ac:dyDescent="0.25">
      <c r="A1576" s="10"/>
      <c r="B1576" s="37" t="s">
        <v>2399</v>
      </c>
      <c r="C1576" s="37">
        <v>1</v>
      </c>
      <c r="D1576" s="35"/>
      <c r="E1576" s="35"/>
      <c r="F1576" s="36"/>
      <c r="G1576" s="218"/>
    </row>
    <row r="1577" spans="1:7" ht="15.75" customHeight="1" x14ac:dyDescent="0.25">
      <c r="A1577" s="10"/>
      <c r="B1577" s="37" t="s">
        <v>2400</v>
      </c>
      <c r="C1577" s="37">
        <v>1</v>
      </c>
      <c r="D1577" s="35"/>
      <c r="E1577" s="35"/>
      <c r="F1577" s="36"/>
      <c r="G1577" s="218"/>
    </row>
    <row r="1578" spans="1:7" ht="15.75" customHeight="1" x14ac:dyDescent="0.25">
      <c r="A1578" s="10"/>
      <c r="B1578" s="37" t="s">
        <v>2401</v>
      </c>
      <c r="C1578" s="37">
        <v>1</v>
      </c>
      <c r="D1578" s="35"/>
      <c r="E1578" s="35"/>
      <c r="F1578" s="36"/>
      <c r="G1578" s="218"/>
    </row>
    <row r="1579" spans="1:7" ht="15.75" customHeight="1" x14ac:dyDescent="0.25">
      <c r="A1579" s="10"/>
      <c r="B1579" s="37" t="s">
        <v>2402</v>
      </c>
      <c r="C1579" s="37">
        <v>1</v>
      </c>
      <c r="D1579" s="35"/>
      <c r="E1579" s="35"/>
      <c r="F1579" s="36"/>
      <c r="G1579" s="218"/>
    </row>
    <row r="1580" spans="1:7" ht="15.75" customHeight="1" x14ac:dyDescent="0.25">
      <c r="A1580" s="10"/>
      <c r="B1580" s="37" t="s">
        <v>2403</v>
      </c>
      <c r="C1580" s="37">
        <v>1</v>
      </c>
      <c r="D1580" s="35"/>
      <c r="E1580" s="35"/>
      <c r="F1580" s="36"/>
      <c r="G1580" s="218"/>
    </row>
    <row r="1581" spans="1:7" ht="15.75" customHeight="1" x14ac:dyDescent="0.25">
      <c r="A1581" s="10"/>
      <c r="B1581" s="40" t="s">
        <v>2404</v>
      </c>
      <c r="C1581" s="37">
        <v>1</v>
      </c>
      <c r="D1581" s="35"/>
      <c r="E1581" s="35"/>
      <c r="F1581" s="36"/>
      <c r="G1581" s="218"/>
    </row>
    <row r="1582" spans="1:7" ht="15.75" customHeight="1" x14ac:dyDescent="0.25">
      <c r="A1582" s="10"/>
      <c r="B1582" s="34" t="s">
        <v>2405</v>
      </c>
      <c r="C1582" s="37">
        <v>1</v>
      </c>
      <c r="D1582" s="35"/>
      <c r="E1582" s="35"/>
      <c r="F1582" s="36"/>
      <c r="G1582" s="218"/>
    </row>
    <row r="1583" spans="1:7" ht="15.75" customHeight="1" x14ac:dyDescent="0.25">
      <c r="A1583" s="10"/>
      <c r="B1583" s="34" t="s">
        <v>2406</v>
      </c>
      <c r="C1583" s="37"/>
      <c r="D1583" s="35"/>
      <c r="E1583" s="35"/>
      <c r="F1583" s="36"/>
      <c r="G1583" s="218"/>
    </row>
    <row r="1584" spans="1:7" ht="15.75" customHeight="1" x14ac:dyDescent="0.25">
      <c r="A1584" s="10"/>
      <c r="B1584" s="42" t="s">
        <v>2407</v>
      </c>
      <c r="C1584" s="37">
        <v>1</v>
      </c>
      <c r="D1584" s="35"/>
      <c r="E1584" s="35"/>
      <c r="F1584" s="36"/>
      <c r="G1584" s="218"/>
    </row>
    <row r="1585" spans="1:7" ht="15.75" customHeight="1" x14ac:dyDescent="0.25">
      <c r="A1585" s="10"/>
      <c r="B1585" s="42" t="s">
        <v>2408</v>
      </c>
      <c r="C1585" s="37">
        <v>1</v>
      </c>
      <c r="D1585" s="35"/>
      <c r="E1585" s="35"/>
      <c r="F1585" s="36"/>
      <c r="G1585" s="218"/>
    </row>
    <row r="1586" spans="1:7" ht="15.75" customHeight="1" x14ac:dyDescent="0.25">
      <c r="A1586" s="10"/>
      <c r="B1586" s="42" t="s">
        <v>2409</v>
      </c>
      <c r="C1586" s="37">
        <v>1</v>
      </c>
      <c r="D1586" s="35"/>
      <c r="E1586" s="35"/>
      <c r="F1586" s="36"/>
      <c r="G1586" s="218"/>
    </row>
    <row r="1587" spans="1:7" ht="15.75" customHeight="1" x14ac:dyDescent="0.25">
      <c r="A1587" s="10"/>
      <c r="B1587" s="42" t="s">
        <v>2410</v>
      </c>
      <c r="C1587" s="37">
        <v>1</v>
      </c>
      <c r="D1587" s="35"/>
      <c r="E1587" s="35"/>
      <c r="F1587" s="36"/>
      <c r="G1587" s="218"/>
    </row>
    <row r="1588" spans="1:7" ht="15.75" customHeight="1" x14ac:dyDescent="0.25">
      <c r="A1588" s="10"/>
      <c r="B1588" s="202"/>
      <c r="C1588" s="218">
        <v>1</v>
      </c>
      <c r="D1588" s="218"/>
      <c r="E1588" s="218"/>
      <c r="F1588" s="218"/>
      <c r="G1588" s="218"/>
    </row>
    <row r="1589" spans="1:7" ht="15.75" customHeight="1" x14ac:dyDescent="0.25">
      <c r="A1589" s="10"/>
      <c r="B1589" s="202" t="s">
        <v>1480</v>
      </c>
      <c r="C1589" s="218"/>
      <c r="D1589" s="218"/>
      <c r="E1589" s="218"/>
      <c r="F1589" s="218"/>
      <c r="G1589" s="218"/>
    </row>
    <row r="1590" spans="1:7" ht="15.75" customHeight="1" x14ac:dyDescent="0.25">
      <c r="A1590" s="10"/>
      <c r="B1590" s="202"/>
      <c r="C1590" s="218"/>
      <c r="D1590" s="218"/>
      <c r="E1590" s="218"/>
      <c r="F1590" s="218"/>
      <c r="G1590" s="218"/>
    </row>
    <row r="1591" spans="1:7" ht="15.75" customHeight="1" x14ac:dyDescent="0.25">
      <c r="A1591" s="10"/>
      <c r="B1591" s="204" t="s">
        <v>726</v>
      </c>
      <c r="C1591" s="203"/>
      <c r="D1591" s="203" t="s">
        <v>1485</v>
      </c>
      <c r="E1591" s="203" t="s">
        <v>712</v>
      </c>
      <c r="F1591" s="203" t="s">
        <v>1486</v>
      </c>
      <c r="G1591" s="218"/>
    </row>
    <row r="1592" spans="1:7" ht="15.75" customHeight="1" x14ac:dyDescent="0.25">
      <c r="A1592" s="10"/>
      <c r="B1592" s="38" t="s">
        <v>2411</v>
      </c>
      <c r="C1592" s="37">
        <v>1</v>
      </c>
      <c r="D1592" s="35"/>
      <c r="E1592" s="35"/>
      <c r="F1592" s="36"/>
      <c r="G1592" s="218"/>
    </row>
    <row r="1593" spans="1:7" ht="15.75" customHeight="1" x14ac:dyDescent="0.25">
      <c r="A1593" s="10"/>
      <c r="B1593" s="34" t="s">
        <v>2412</v>
      </c>
      <c r="C1593" s="37">
        <v>1</v>
      </c>
      <c r="D1593" s="35"/>
      <c r="E1593" s="35"/>
      <c r="F1593" s="36"/>
      <c r="G1593" s="218"/>
    </row>
    <row r="1594" spans="1:7" ht="15.75" customHeight="1" x14ac:dyDescent="0.25">
      <c r="A1594" s="10"/>
      <c r="B1594" s="34" t="s">
        <v>2413</v>
      </c>
      <c r="C1594" s="37">
        <v>1</v>
      </c>
      <c r="D1594" s="35"/>
      <c r="E1594" s="35"/>
      <c r="F1594" s="36"/>
      <c r="G1594" s="218"/>
    </row>
    <row r="1595" spans="1:7" ht="15.75" customHeight="1" x14ac:dyDescent="0.25">
      <c r="A1595" s="10"/>
      <c r="B1595" s="34" t="s">
        <v>2414</v>
      </c>
      <c r="C1595" s="37">
        <v>1</v>
      </c>
      <c r="D1595" s="35"/>
      <c r="E1595" s="35"/>
      <c r="F1595" s="36"/>
      <c r="G1595" s="218"/>
    </row>
    <row r="1596" spans="1:7" ht="15.75" customHeight="1" x14ac:dyDescent="0.25">
      <c r="A1596" s="10"/>
      <c r="B1596" s="34" t="s">
        <v>2415</v>
      </c>
      <c r="C1596" s="37">
        <v>1</v>
      </c>
      <c r="D1596" s="35"/>
      <c r="E1596" s="35"/>
      <c r="F1596" s="36"/>
      <c r="G1596" s="218"/>
    </row>
    <row r="1597" spans="1:7" ht="15.75" customHeight="1" x14ac:dyDescent="0.25">
      <c r="A1597" s="10"/>
      <c r="B1597" s="34" t="s">
        <v>2416</v>
      </c>
      <c r="C1597" s="37"/>
      <c r="D1597" s="35"/>
      <c r="E1597" s="35"/>
      <c r="F1597" s="36"/>
      <c r="G1597" s="218"/>
    </row>
    <row r="1598" spans="1:7" ht="15.75" customHeight="1" x14ac:dyDescent="0.25">
      <c r="A1598" s="10"/>
      <c r="B1598" s="34" t="s">
        <v>2417</v>
      </c>
      <c r="C1598" s="37"/>
      <c r="D1598" s="35"/>
      <c r="E1598" s="35"/>
      <c r="F1598" s="36"/>
      <c r="G1598" s="218"/>
    </row>
    <row r="1599" spans="1:7" ht="15.75" customHeight="1" x14ac:dyDescent="0.25">
      <c r="A1599" s="10"/>
      <c r="B1599" s="38" t="s">
        <v>2418</v>
      </c>
      <c r="C1599" s="37">
        <v>1</v>
      </c>
      <c r="D1599" s="35"/>
      <c r="E1599" s="35"/>
      <c r="F1599" s="36"/>
      <c r="G1599" s="218"/>
    </row>
    <row r="1600" spans="1:7" ht="15.75" customHeight="1" x14ac:dyDescent="0.25">
      <c r="A1600" s="10"/>
      <c r="B1600" s="34" t="s">
        <v>2419</v>
      </c>
      <c r="C1600" s="37">
        <v>1</v>
      </c>
      <c r="D1600" s="35"/>
      <c r="E1600" s="35"/>
      <c r="F1600" s="36"/>
      <c r="G1600" s="218"/>
    </row>
    <row r="1601" spans="1:7" ht="15.75" customHeight="1" x14ac:dyDescent="0.25">
      <c r="A1601" s="19"/>
      <c r="B1601" s="219"/>
      <c r="C1601" s="220"/>
      <c r="D1601" s="220"/>
      <c r="E1601" s="220"/>
      <c r="F1601" s="220"/>
      <c r="G1601" s="220"/>
    </row>
    <row r="1602" spans="1:7" ht="15.75" customHeight="1" x14ac:dyDescent="0.25">
      <c r="A1602" s="207"/>
      <c r="B1602" s="221"/>
      <c r="C1602" s="207"/>
      <c r="D1602" s="207"/>
      <c r="E1602" s="207"/>
      <c r="F1602" s="207"/>
      <c r="G1602" s="207"/>
    </row>
    <row r="1603" spans="1:7" ht="15.75" customHeight="1" x14ac:dyDescent="0.25">
      <c r="A1603" s="207"/>
      <c r="B1603" s="221"/>
      <c r="C1603" s="207"/>
      <c r="D1603" s="207"/>
      <c r="E1603" s="207"/>
      <c r="F1603" s="207"/>
      <c r="G1603" s="207"/>
    </row>
    <row r="1604" spans="1:7" ht="15.75" customHeight="1" x14ac:dyDescent="0.25">
      <c r="A1604" s="207"/>
      <c r="B1604" s="221"/>
      <c r="C1604" s="207"/>
      <c r="D1604" s="207"/>
      <c r="E1604" s="207"/>
      <c r="F1604" s="207"/>
      <c r="G1604" s="207"/>
    </row>
    <row r="1605" spans="1:7" ht="15.75" customHeight="1" x14ac:dyDescent="0.25">
      <c r="A1605" s="207"/>
      <c r="B1605" s="221"/>
      <c r="C1605" s="207"/>
      <c r="D1605" s="207"/>
      <c r="E1605" s="207"/>
      <c r="F1605" s="207"/>
      <c r="G1605" s="207"/>
    </row>
    <row r="1606" spans="1:7" ht="15.75" customHeight="1" x14ac:dyDescent="0.25">
      <c r="A1606" s="207"/>
      <c r="B1606" s="221"/>
      <c r="C1606" s="207"/>
      <c r="D1606" s="207"/>
      <c r="E1606" s="207"/>
      <c r="F1606" s="207"/>
      <c r="G1606" s="207"/>
    </row>
    <row r="1607" spans="1:7" ht="15.75" customHeight="1" x14ac:dyDescent="0.25">
      <c r="A1607" s="396" t="s">
        <v>2420</v>
      </c>
      <c r="B1607" s="397"/>
      <c r="C1607" s="397"/>
      <c r="D1607" s="397"/>
      <c r="E1607" s="397"/>
      <c r="F1607" s="397"/>
      <c r="G1607" s="397"/>
    </row>
    <row r="1608" spans="1:7" ht="15.75" customHeight="1" x14ac:dyDescent="0.25">
      <c r="A1608" s="204"/>
      <c r="B1608" s="204"/>
      <c r="C1608" s="204"/>
      <c r="D1608" s="204"/>
      <c r="E1608" s="204"/>
      <c r="F1608" s="204"/>
      <c r="G1608" s="204"/>
    </row>
    <row r="1609" spans="1:7" ht="15.75" customHeight="1" x14ac:dyDescent="0.25">
      <c r="A1609" s="204"/>
      <c r="B1609" s="212" t="s">
        <v>1478</v>
      </c>
      <c r="C1609" s="212"/>
      <c r="D1609" s="213">
        <v>0</v>
      </c>
      <c r="E1609" s="213"/>
      <c r="F1609" s="214" t="s">
        <v>1479</v>
      </c>
      <c r="G1609" s="202"/>
    </row>
    <row r="1610" spans="1:7" ht="15.75" customHeight="1" x14ac:dyDescent="0.25">
      <c r="A1610" s="202"/>
      <c r="B1610" s="212" t="s">
        <v>1480</v>
      </c>
      <c r="C1610" s="212"/>
      <c r="D1610" s="213">
        <v>0</v>
      </c>
      <c r="E1610" s="213"/>
      <c r="F1610" s="214" t="s">
        <v>1481</v>
      </c>
      <c r="G1610" s="202"/>
    </row>
    <row r="1611" spans="1:7" ht="15.75" customHeight="1" x14ac:dyDescent="0.25">
      <c r="A1611" s="202"/>
      <c r="B1611" s="212" t="s">
        <v>1482</v>
      </c>
      <c r="C1611" s="212"/>
      <c r="D1611" s="215">
        <v>0</v>
      </c>
      <c r="E1611" s="215"/>
      <c r="F1611" s="214" t="s">
        <v>1483</v>
      </c>
      <c r="G1611" s="202"/>
    </row>
    <row r="1612" spans="1:7" ht="15.75" customHeight="1" x14ac:dyDescent="0.25">
      <c r="A1612" s="202"/>
      <c r="B1612" s="202"/>
      <c r="C1612" s="202"/>
      <c r="D1612" s="206"/>
      <c r="E1612" s="206"/>
      <c r="F1612" s="202"/>
      <c r="G1612" s="202"/>
    </row>
    <row r="1613" spans="1:7" ht="15.75" customHeight="1" x14ac:dyDescent="0.25">
      <c r="A1613" s="203"/>
      <c r="B1613" s="204"/>
      <c r="C1613" s="203"/>
      <c r="D1613" s="203"/>
      <c r="E1613" s="203"/>
      <c r="F1613" s="203"/>
      <c r="G1613" s="204"/>
    </row>
    <row r="1614" spans="1:7" ht="15.75" customHeight="1" x14ac:dyDescent="0.25">
      <c r="A1614" s="17"/>
      <c r="B1614" s="216"/>
      <c r="C1614" s="217"/>
      <c r="D1614" s="398"/>
      <c r="E1614" s="399"/>
      <c r="F1614" s="399"/>
      <c r="G1614" s="217"/>
    </row>
    <row r="1615" spans="1:7" ht="15.75" customHeight="1" x14ac:dyDescent="0.25">
      <c r="A1615" s="10"/>
      <c r="B1615" s="202" t="s">
        <v>1484</v>
      </c>
      <c r="C1615" s="218"/>
      <c r="D1615" s="218"/>
      <c r="E1615" s="218"/>
      <c r="F1615" s="218"/>
      <c r="G1615" s="218"/>
    </row>
    <row r="1616" spans="1:7" ht="15.75" customHeight="1" x14ac:dyDescent="0.25">
      <c r="A1616" s="33"/>
      <c r="B1616" s="202"/>
      <c r="C1616" s="218"/>
      <c r="D1616" s="218"/>
      <c r="E1616" s="218"/>
      <c r="F1616" s="218"/>
      <c r="G1616" s="218"/>
    </row>
    <row r="1617" spans="1:7" ht="15.75" customHeight="1" x14ac:dyDescent="0.25">
      <c r="A1617" s="33"/>
      <c r="B1617" s="204" t="s">
        <v>726</v>
      </c>
      <c r="C1617" s="203"/>
      <c r="D1617" s="203" t="s">
        <v>1485</v>
      </c>
      <c r="E1617" s="203" t="s">
        <v>712</v>
      </c>
      <c r="F1617" s="203" t="s">
        <v>1486</v>
      </c>
      <c r="G1617" s="218"/>
    </row>
    <row r="1618" spans="1:7" ht="15.75" customHeight="1" x14ac:dyDescent="0.25">
      <c r="A1618" s="33"/>
      <c r="B1618" s="34" t="s">
        <v>1487</v>
      </c>
      <c r="C1618" s="35"/>
      <c r="D1618" s="35"/>
      <c r="E1618" s="35"/>
      <c r="F1618" s="36"/>
      <c r="G1618" s="218"/>
    </row>
    <row r="1619" spans="1:7" ht="15.75" customHeight="1" x14ac:dyDescent="0.25">
      <c r="A1619" s="33"/>
      <c r="B1619" s="34" t="s">
        <v>1488</v>
      </c>
      <c r="C1619" s="35"/>
      <c r="D1619" s="35"/>
      <c r="E1619" s="35"/>
      <c r="F1619" s="36"/>
      <c r="G1619" s="218"/>
    </row>
    <row r="1620" spans="1:7" ht="15.75" customHeight="1" x14ac:dyDescent="0.25">
      <c r="A1620" s="10"/>
      <c r="B1620" s="37" t="s">
        <v>2421</v>
      </c>
      <c r="C1620" s="37">
        <v>1</v>
      </c>
      <c r="D1620" s="35"/>
      <c r="E1620" s="35"/>
      <c r="F1620" s="36"/>
      <c r="G1620" s="218"/>
    </row>
    <row r="1621" spans="1:7" ht="15.75" customHeight="1" x14ac:dyDescent="0.25">
      <c r="A1621" s="10"/>
      <c r="B1621" s="37" t="s">
        <v>2422</v>
      </c>
      <c r="C1621" s="37">
        <v>1</v>
      </c>
      <c r="D1621" s="35"/>
      <c r="E1621" s="35"/>
      <c r="F1621" s="36"/>
      <c r="G1621" s="218"/>
    </row>
    <row r="1622" spans="1:7" ht="15.75" customHeight="1" x14ac:dyDescent="0.25">
      <c r="A1622" s="10"/>
      <c r="B1622" s="37" t="s">
        <v>2423</v>
      </c>
      <c r="C1622" s="37">
        <v>1</v>
      </c>
      <c r="D1622" s="35"/>
      <c r="E1622" s="35"/>
      <c r="F1622" s="36"/>
      <c r="G1622" s="218"/>
    </row>
    <row r="1623" spans="1:7" ht="15.75" customHeight="1" x14ac:dyDescent="0.25">
      <c r="A1623" s="10"/>
      <c r="B1623" s="37" t="s">
        <v>2424</v>
      </c>
      <c r="C1623" s="37">
        <v>1</v>
      </c>
      <c r="D1623" s="35"/>
      <c r="E1623" s="35"/>
      <c r="F1623" s="36"/>
      <c r="G1623" s="218"/>
    </row>
    <row r="1624" spans="1:7" ht="15.75" customHeight="1" x14ac:dyDescent="0.25">
      <c r="A1624" s="10"/>
      <c r="B1624" s="37" t="s">
        <v>2425</v>
      </c>
      <c r="C1624" s="37">
        <v>1</v>
      </c>
      <c r="D1624" s="35"/>
      <c r="E1624" s="35"/>
      <c r="F1624" s="36"/>
      <c r="G1624" s="218"/>
    </row>
    <row r="1625" spans="1:7" ht="15.75" customHeight="1" x14ac:dyDescent="0.25">
      <c r="A1625" s="10"/>
      <c r="B1625" s="37" t="s">
        <v>2426</v>
      </c>
      <c r="C1625" s="37">
        <v>1</v>
      </c>
      <c r="D1625" s="35"/>
      <c r="E1625" s="35"/>
      <c r="F1625" s="36"/>
      <c r="G1625" s="218"/>
    </row>
    <row r="1626" spans="1:7" ht="15.75" customHeight="1" x14ac:dyDescent="0.25">
      <c r="A1626" s="10"/>
      <c r="B1626" s="202"/>
      <c r="C1626" s="218"/>
      <c r="D1626" s="218"/>
      <c r="E1626" s="218"/>
      <c r="F1626" s="218"/>
      <c r="G1626" s="218"/>
    </row>
    <row r="1627" spans="1:7" ht="15.75" customHeight="1" x14ac:dyDescent="0.25">
      <c r="A1627" s="10"/>
      <c r="B1627" s="202" t="s">
        <v>1480</v>
      </c>
      <c r="C1627" s="218"/>
      <c r="D1627" s="218"/>
      <c r="E1627" s="218"/>
      <c r="F1627" s="218"/>
      <c r="G1627" s="218"/>
    </row>
    <row r="1628" spans="1:7" ht="15.75" customHeight="1" x14ac:dyDescent="0.25">
      <c r="A1628" s="10"/>
      <c r="B1628" s="202"/>
      <c r="C1628" s="218"/>
      <c r="D1628" s="218"/>
      <c r="E1628" s="218"/>
      <c r="F1628" s="218"/>
      <c r="G1628" s="218"/>
    </row>
    <row r="1629" spans="1:7" ht="15.75" customHeight="1" x14ac:dyDescent="0.25">
      <c r="A1629" s="10"/>
      <c r="B1629" s="204" t="s">
        <v>726</v>
      </c>
      <c r="C1629" s="203"/>
      <c r="D1629" s="203" t="s">
        <v>1485</v>
      </c>
      <c r="E1629" s="203" t="s">
        <v>712</v>
      </c>
      <c r="F1629" s="203" t="s">
        <v>1486</v>
      </c>
      <c r="G1629" s="218"/>
    </row>
    <row r="1630" spans="1:7" ht="15.75" customHeight="1" x14ac:dyDescent="0.25">
      <c r="A1630" s="10"/>
      <c r="B1630" s="38" t="s">
        <v>2427</v>
      </c>
      <c r="C1630" s="37">
        <v>1</v>
      </c>
      <c r="D1630" s="35"/>
      <c r="E1630" s="35"/>
      <c r="F1630" s="36"/>
      <c r="G1630" s="218"/>
    </row>
    <row r="1631" spans="1:7" ht="15.75" customHeight="1" x14ac:dyDescent="0.25">
      <c r="A1631" s="10"/>
      <c r="B1631" s="34" t="s">
        <v>1548</v>
      </c>
      <c r="C1631" s="37">
        <v>1</v>
      </c>
      <c r="D1631" s="35"/>
      <c r="E1631" s="35"/>
      <c r="F1631" s="36"/>
      <c r="G1631" s="218"/>
    </row>
    <row r="1632" spans="1:7" ht="15.75" customHeight="1" x14ac:dyDescent="0.25">
      <c r="A1632" s="10"/>
      <c r="B1632" s="34" t="s">
        <v>1549</v>
      </c>
      <c r="C1632" s="37">
        <v>1</v>
      </c>
      <c r="D1632" s="35"/>
      <c r="E1632" s="35"/>
      <c r="F1632" s="36"/>
      <c r="G1632" s="218"/>
    </row>
    <row r="1633" spans="1:7" ht="15.75" customHeight="1" x14ac:dyDescent="0.25">
      <c r="A1633" s="10"/>
      <c r="B1633" s="34" t="s">
        <v>2428</v>
      </c>
      <c r="C1633" s="37">
        <v>1</v>
      </c>
      <c r="D1633" s="35"/>
      <c r="E1633" s="35"/>
      <c r="F1633" s="36"/>
      <c r="G1633" s="218"/>
    </row>
    <row r="1634" spans="1:7" ht="15.75" customHeight="1" x14ac:dyDescent="0.25">
      <c r="A1634" s="10"/>
      <c r="B1634" s="34" t="s">
        <v>2429</v>
      </c>
      <c r="C1634" s="37">
        <v>1</v>
      </c>
      <c r="D1634" s="35"/>
      <c r="E1634" s="35"/>
      <c r="F1634" s="36"/>
      <c r="G1634" s="218"/>
    </row>
    <row r="1635" spans="1:7" ht="15.75" customHeight="1" x14ac:dyDescent="0.25">
      <c r="A1635" s="10"/>
      <c r="B1635" s="34" t="s">
        <v>2430</v>
      </c>
      <c r="C1635" s="37"/>
      <c r="D1635" s="35"/>
      <c r="E1635" s="35"/>
      <c r="F1635" s="36"/>
      <c r="G1635" s="218"/>
    </row>
    <row r="1636" spans="1:7" ht="15.75" customHeight="1" x14ac:dyDescent="0.25">
      <c r="A1636" s="10"/>
      <c r="B1636" s="34" t="s">
        <v>2431</v>
      </c>
      <c r="C1636" s="37"/>
      <c r="D1636" s="35"/>
      <c r="E1636" s="35"/>
      <c r="F1636" s="36"/>
      <c r="G1636" s="218"/>
    </row>
    <row r="1637" spans="1:7" ht="15.75" customHeight="1" x14ac:dyDescent="0.25">
      <c r="A1637" s="10"/>
      <c r="B1637" s="38" t="s">
        <v>2432</v>
      </c>
      <c r="C1637" s="37">
        <v>1</v>
      </c>
      <c r="D1637" s="35"/>
      <c r="E1637" s="35"/>
      <c r="F1637" s="36"/>
      <c r="G1637" s="218"/>
    </row>
    <row r="1638" spans="1:7" ht="15.75" customHeight="1" x14ac:dyDescent="0.25">
      <c r="A1638" s="10"/>
      <c r="B1638" s="34" t="s">
        <v>2433</v>
      </c>
      <c r="C1638" s="37">
        <v>1</v>
      </c>
      <c r="D1638" s="35"/>
      <c r="E1638" s="35"/>
      <c r="F1638" s="36"/>
      <c r="G1638" s="218"/>
    </row>
    <row r="1639" spans="1:7" ht="15.75" customHeight="1" x14ac:dyDescent="0.25">
      <c r="A1639" s="19"/>
      <c r="B1639" s="219"/>
      <c r="C1639" s="220"/>
      <c r="D1639" s="220"/>
      <c r="E1639" s="220"/>
      <c r="F1639" s="220"/>
      <c r="G1639" s="220"/>
    </row>
    <row r="1640" spans="1:7" ht="15.75" customHeight="1" x14ac:dyDescent="0.25">
      <c r="A1640" s="207"/>
      <c r="B1640" s="221"/>
      <c r="C1640" s="207"/>
      <c r="D1640" s="207"/>
      <c r="E1640" s="207"/>
      <c r="F1640" s="207"/>
      <c r="G1640" s="207"/>
    </row>
    <row r="1641" spans="1:7" ht="15.75" customHeight="1" x14ac:dyDescent="0.25">
      <c r="A1641" s="207"/>
      <c r="B1641" s="221"/>
      <c r="C1641" s="207"/>
      <c r="D1641" s="207"/>
      <c r="E1641" s="207"/>
      <c r="F1641" s="207"/>
      <c r="G1641" s="207"/>
    </row>
    <row r="1642" spans="1:7" ht="15.75" customHeight="1" x14ac:dyDescent="0.25">
      <c r="A1642" s="207"/>
      <c r="B1642" s="221"/>
      <c r="C1642" s="207"/>
      <c r="D1642" s="207"/>
      <c r="E1642" s="207"/>
      <c r="F1642" s="207"/>
      <c r="G1642" s="207"/>
    </row>
    <row r="1643" spans="1:7" ht="15.75" customHeight="1" x14ac:dyDescent="0.25">
      <c r="A1643" s="207"/>
      <c r="B1643" s="221"/>
      <c r="C1643" s="207"/>
      <c r="D1643" s="207"/>
      <c r="E1643" s="207"/>
      <c r="F1643" s="207"/>
      <c r="G1643" s="207"/>
    </row>
    <row r="1644" spans="1:7" ht="15.75" customHeight="1" x14ac:dyDescent="0.25">
      <c r="A1644" s="207"/>
      <c r="B1644" s="221"/>
      <c r="C1644" s="207"/>
      <c r="D1644" s="207"/>
      <c r="E1644" s="207"/>
      <c r="F1644" s="207"/>
      <c r="G1644" s="207"/>
    </row>
    <row r="1645" spans="1:7" ht="15.75" customHeight="1" x14ac:dyDescent="0.25">
      <c r="A1645" s="396" t="s">
        <v>2434</v>
      </c>
      <c r="B1645" s="397"/>
      <c r="C1645" s="397"/>
      <c r="D1645" s="397"/>
      <c r="E1645" s="397"/>
      <c r="F1645" s="397"/>
      <c r="G1645" s="397"/>
    </row>
    <row r="1646" spans="1:7" ht="15.75" customHeight="1" x14ac:dyDescent="0.25">
      <c r="A1646" s="204"/>
      <c r="B1646" s="204"/>
      <c r="C1646" s="204"/>
      <c r="D1646" s="204"/>
      <c r="E1646" s="204"/>
      <c r="F1646" s="204"/>
      <c r="G1646" s="204"/>
    </row>
    <row r="1647" spans="1:7" ht="15.75" customHeight="1" x14ac:dyDescent="0.25">
      <c r="A1647" s="204"/>
      <c r="B1647" s="212" t="s">
        <v>1478</v>
      </c>
      <c r="C1647" s="212"/>
      <c r="D1647" s="213">
        <v>0</v>
      </c>
      <c r="E1647" s="213"/>
      <c r="F1647" s="214" t="s">
        <v>1479</v>
      </c>
      <c r="G1647" s="202"/>
    </row>
    <row r="1648" spans="1:7" ht="15.75" customHeight="1" x14ac:dyDescent="0.25">
      <c r="A1648" s="202"/>
      <c r="B1648" s="212" t="s">
        <v>1480</v>
      </c>
      <c r="C1648" s="212"/>
      <c r="D1648" s="213">
        <v>0</v>
      </c>
      <c r="E1648" s="213"/>
      <c r="F1648" s="214" t="s">
        <v>1481</v>
      </c>
      <c r="G1648" s="202"/>
    </row>
    <row r="1649" spans="1:7" ht="15.75" customHeight="1" x14ac:dyDescent="0.25">
      <c r="A1649" s="202"/>
      <c r="B1649" s="212" t="s">
        <v>1482</v>
      </c>
      <c r="C1649" s="212"/>
      <c r="D1649" s="215">
        <v>0</v>
      </c>
      <c r="E1649" s="215"/>
      <c r="F1649" s="214" t="s">
        <v>1483</v>
      </c>
      <c r="G1649" s="202"/>
    </row>
    <row r="1650" spans="1:7" ht="15.75" customHeight="1" x14ac:dyDescent="0.25">
      <c r="A1650" s="202"/>
      <c r="B1650" s="202"/>
      <c r="C1650" s="202"/>
      <c r="D1650" s="206"/>
      <c r="E1650" s="206"/>
      <c r="F1650" s="202"/>
      <c r="G1650" s="202"/>
    </row>
    <row r="1651" spans="1:7" ht="15.75" customHeight="1" x14ac:dyDescent="0.25">
      <c r="A1651" s="203"/>
      <c r="B1651" s="204"/>
      <c r="C1651" s="203"/>
      <c r="D1651" s="203"/>
      <c r="E1651" s="203"/>
      <c r="F1651" s="203"/>
      <c r="G1651" s="204"/>
    </row>
    <row r="1652" spans="1:7" ht="15.75" customHeight="1" x14ac:dyDescent="0.25">
      <c r="A1652" s="17"/>
      <c r="B1652" s="216"/>
      <c r="C1652" s="217"/>
      <c r="D1652" s="398"/>
      <c r="E1652" s="399"/>
      <c r="F1652" s="399"/>
      <c r="G1652" s="217"/>
    </row>
    <row r="1653" spans="1:7" ht="15.75" customHeight="1" x14ac:dyDescent="0.25">
      <c r="A1653" s="10"/>
      <c r="B1653" s="202" t="s">
        <v>1484</v>
      </c>
      <c r="C1653" s="218"/>
      <c r="D1653" s="218"/>
      <c r="E1653" s="218"/>
      <c r="F1653" s="218"/>
      <c r="G1653" s="218"/>
    </row>
    <row r="1654" spans="1:7" ht="15.75" customHeight="1" x14ac:dyDescent="0.25">
      <c r="A1654" s="33"/>
      <c r="B1654" s="202"/>
      <c r="C1654" s="218"/>
      <c r="D1654" s="218"/>
      <c r="E1654" s="218"/>
      <c r="F1654" s="218"/>
      <c r="G1654" s="218"/>
    </row>
    <row r="1655" spans="1:7" ht="15.75" customHeight="1" x14ac:dyDescent="0.25">
      <c r="A1655" s="33"/>
      <c r="B1655" s="204" t="s">
        <v>726</v>
      </c>
      <c r="C1655" s="203"/>
      <c r="D1655" s="203" t="s">
        <v>1485</v>
      </c>
      <c r="E1655" s="203" t="s">
        <v>712</v>
      </c>
      <c r="F1655" s="203" t="s">
        <v>1486</v>
      </c>
      <c r="G1655" s="218"/>
    </row>
    <row r="1656" spans="1:7" ht="15.75" customHeight="1" x14ac:dyDescent="0.25">
      <c r="A1656" s="33"/>
      <c r="B1656" s="34" t="s">
        <v>1487</v>
      </c>
      <c r="C1656" s="35"/>
      <c r="D1656" s="35"/>
      <c r="E1656" s="35"/>
      <c r="F1656" s="36"/>
      <c r="G1656" s="218"/>
    </row>
    <row r="1657" spans="1:7" ht="15.75" customHeight="1" x14ac:dyDescent="0.25">
      <c r="A1657" s="10"/>
      <c r="B1657" s="34" t="s">
        <v>1488</v>
      </c>
      <c r="C1657" s="35"/>
      <c r="D1657" s="35"/>
      <c r="E1657" s="35"/>
      <c r="F1657" s="36"/>
      <c r="G1657" s="218"/>
    </row>
    <row r="1658" spans="1:7" ht="15.75" customHeight="1" x14ac:dyDescent="0.25">
      <c r="A1658" s="10"/>
      <c r="B1658" s="37" t="s">
        <v>2435</v>
      </c>
      <c r="C1658" s="37">
        <v>1</v>
      </c>
      <c r="D1658" s="35"/>
      <c r="E1658" s="35"/>
      <c r="F1658" s="36"/>
      <c r="G1658" s="218"/>
    </row>
    <row r="1659" spans="1:7" ht="15.75" customHeight="1" x14ac:dyDescent="0.25">
      <c r="A1659" s="10"/>
      <c r="B1659" s="37" t="s">
        <v>2436</v>
      </c>
      <c r="C1659" s="37">
        <v>1</v>
      </c>
      <c r="D1659" s="35"/>
      <c r="E1659" s="35"/>
      <c r="F1659" s="36"/>
      <c r="G1659" s="218"/>
    </row>
    <row r="1660" spans="1:7" ht="15.75" customHeight="1" x14ac:dyDescent="0.25">
      <c r="A1660" s="10"/>
      <c r="B1660" s="37" t="s">
        <v>2437</v>
      </c>
      <c r="C1660" s="37">
        <v>1</v>
      </c>
      <c r="D1660" s="35"/>
      <c r="E1660" s="35"/>
      <c r="F1660" s="36"/>
      <c r="G1660" s="218"/>
    </row>
    <row r="1661" spans="1:7" ht="15.75" customHeight="1" x14ac:dyDescent="0.25">
      <c r="A1661" s="10"/>
      <c r="B1661" s="37" t="s">
        <v>2438</v>
      </c>
      <c r="C1661" s="37">
        <v>1</v>
      </c>
      <c r="D1661" s="35"/>
      <c r="E1661" s="35"/>
      <c r="F1661" s="36"/>
      <c r="G1661" s="218"/>
    </row>
    <row r="1662" spans="1:7" ht="15.75" customHeight="1" x14ac:dyDescent="0.25">
      <c r="A1662" s="10"/>
      <c r="B1662" s="37" t="s">
        <v>2439</v>
      </c>
      <c r="C1662" s="37">
        <v>1</v>
      </c>
      <c r="D1662" s="35"/>
      <c r="E1662" s="35"/>
      <c r="F1662" s="36"/>
      <c r="G1662" s="218"/>
    </row>
    <row r="1663" spans="1:7" ht="15.75" customHeight="1" x14ac:dyDescent="0.25">
      <c r="A1663" s="10"/>
      <c r="B1663" s="37" t="s">
        <v>2440</v>
      </c>
      <c r="C1663" s="37">
        <v>1</v>
      </c>
      <c r="D1663" s="35"/>
      <c r="E1663" s="35"/>
      <c r="F1663" s="36"/>
      <c r="G1663" s="218"/>
    </row>
    <row r="1664" spans="1:7" ht="15.75" customHeight="1" x14ac:dyDescent="0.25">
      <c r="A1664" s="10"/>
      <c r="B1664" s="37" t="s">
        <v>2441</v>
      </c>
      <c r="C1664" s="37">
        <v>1</v>
      </c>
      <c r="D1664" s="35"/>
      <c r="E1664" s="35"/>
      <c r="F1664" s="36"/>
      <c r="G1664" s="218"/>
    </row>
    <row r="1665" spans="1:7" ht="15.75" customHeight="1" x14ac:dyDescent="0.25">
      <c r="A1665" s="10"/>
      <c r="B1665" s="37" t="s">
        <v>2442</v>
      </c>
      <c r="C1665" s="37">
        <v>1</v>
      </c>
      <c r="D1665" s="35"/>
      <c r="E1665" s="35"/>
      <c r="F1665" s="36"/>
      <c r="G1665" s="218"/>
    </row>
    <row r="1666" spans="1:7" ht="15.75" customHeight="1" x14ac:dyDescent="0.25">
      <c r="A1666" s="10"/>
      <c r="B1666" s="202"/>
      <c r="C1666" s="218"/>
      <c r="D1666" s="218"/>
      <c r="E1666" s="218"/>
      <c r="F1666" s="218"/>
      <c r="G1666" s="218"/>
    </row>
    <row r="1667" spans="1:7" ht="15.75" customHeight="1" x14ac:dyDescent="0.25">
      <c r="A1667" s="10"/>
      <c r="B1667" s="202" t="s">
        <v>1480</v>
      </c>
      <c r="C1667" s="218"/>
      <c r="D1667" s="218"/>
      <c r="E1667" s="218"/>
      <c r="F1667" s="218"/>
      <c r="G1667" s="218"/>
    </row>
    <row r="1668" spans="1:7" ht="15.75" customHeight="1" x14ac:dyDescent="0.25">
      <c r="A1668" s="10"/>
      <c r="B1668" s="202"/>
      <c r="C1668" s="218"/>
      <c r="D1668" s="218"/>
      <c r="E1668" s="218"/>
      <c r="F1668" s="218"/>
      <c r="G1668" s="218"/>
    </row>
    <row r="1669" spans="1:7" ht="15.75" customHeight="1" x14ac:dyDescent="0.25">
      <c r="A1669" s="10"/>
      <c r="B1669" s="204" t="s">
        <v>726</v>
      </c>
      <c r="C1669" s="203"/>
      <c r="D1669" s="203" t="s">
        <v>1485</v>
      </c>
      <c r="E1669" s="203" t="s">
        <v>712</v>
      </c>
      <c r="F1669" s="203" t="s">
        <v>1486</v>
      </c>
      <c r="G1669" s="218"/>
    </row>
    <row r="1670" spans="1:7" ht="15.75" customHeight="1" x14ac:dyDescent="0.25">
      <c r="A1670" s="10"/>
      <c r="B1670" s="38" t="s">
        <v>2443</v>
      </c>
      <c r="C1670" s="37">
        <v>1</v>
      </c>
      <c r="D1670" s="35"/>
      <c r="E1670" s="35"/>
      <c r="F1670" s="36"/>
      <c r="G1670" s="218"/>
    </row>
    <row r="1671" spans="1:7" ht="15.75" customHeight="1" x14ac:dyDescent="0.25">
      <c r="A1671" s="10"/>
      <c r="B1671" s="34" t="s">
        <v>2444</v>
      </c>
      <c r="C1671" s="37">
        <v>1</v>
      </c>
      <c r="D1671" s="35"/>
      <c r="E1671" s="35"/>
      <c r="F1671" s="36"/>
      <c r="G1671" s="218"/>
    </row>
    <row r="1672" spans="1:7" ht="15.75" customHeight="1" x14ac:dyDescent="0.25">
      <c r="A1672" s="10"/>
      <c r="B1672" s="34" t="s">
        <v>2445</v>
      </c>
      <c r="C1672" s="37">
        <v>1</v>
      </c>
      <c r="D1672" s="35"/>
      <c r="E1672" s="35"/>
      <c r="F1672" s="36"/>
      <c r="G1672" s="218"/>
    </row>
    <row r="1673" spans="1:7" ht="15.75" customHeight="1" x14ac:dyDescent="0.25">
      <c r="A1673" s="10"/>
      <c r="B1673" s="34" t="s">
        <v>2446</v>
      </c>
      <c r="C1673" s="37">
        <v>1</v>
      </c>
      <c r="D1673" s="35"/>
      <c r="E1673" s="35"/>
      <c r="F1673" s="36"/>
      <c r="G1673" s="218"/>
    </row>
    <row r="1674" spans="1:7" ht="15.75" customHeight="1" x14ac:dyDescent="0.25">
      <c r="A1674" s="10"/>
      <c r="B1674" s="34" t="s">
        <v>2447</v>
      </c>
      <c r="C1674" s="37">
        <v>1</v>
      </c>
      <c r="D1674" s="35"/>
      <c r="E1674" s="35"/>
      <c r="F1674" s="36"/>
      <c r="G1674" s="218"/>
    </row>
    <row r="1675" spans="1:7" ht="15.75" customHeight="1" x14ac:dyDescent="0.25">
      <c r="A1675" s="10"/>
      <c r="B1675" s="34" t="s">
        <v>2448</v>
      </c>
      <c r="C1675" s="37"/>
      <c r="D1675" s="35"/>
      <c r="E1675" s="35"/>
      <c r="F1675" s="36"/>
      <c r="G1675" s="218"/>
    </row>
    <row r="1676" spans="1:7" ht="15.75" customHeight="1" x14ac:dyDescent="0.25">
      <c r="A1676" s="10"/>
      <c r="B1676" s="34" t="s">
        <v>2449</v>
      </c>
      <c r="C1676" s="37"/>
      <c r="D1676" s="35"/>
      <c r="E1676" s="35"/>
      <c r="F1676" s="36"/>
      <c r="G1676" s="218"/>
    </row>
    <row r="1677" spans="1:7" ht="15.75" customHeight="1" x14ac:dyDescent="0.25">
      <c r="A1677" s="10"/>
      <c r="B1677" s="38" t="s">
        <v>2450</v>
      </c>
      <c r="C1677" s="37">
        <v>1</v>
      </c>
      <c r="D1677" s="35"/>
      <c r="E1677" s="35"/>
      <c r="F1677" s="36"/>
      <c r="G1677" s="218"/>
    </row>
    <row r="1678" spans="1:7" ht="15.75" customHeight="1" x14ac:dyDescent="0.25">
      <c r="A1678" s="10"/>
      <c r="B1678" s="34" t="s">
        <v>2451</v>
      </c>
      <c r="C1678" s="37">
        <v>1</v>
      </c>
      <c r="D1678" s="35"/>
      <c r="E1678" s="35"/>
      <c r="F1678" s="36"/>
      <c r="G1678" s="218"/>
    </row>
    <row r="1679" spans="1:7" ht="15.75" customHeight="1" x14ac:dyDescent="0.25">
      <c r="A1679" s="19"/>
      <c r="B1679" s="219"/>
      <c r="C1679" s="220"/>
      <c r="D1679" s="220"/>
      <c r="E1679" s="220"/>
      <c r="F1679" s="220"/>
      <c r="G1679" s="220"/>
    </row>
    <row r="1680" spans="1:7" ht="15.75" customHeight="1" x14ac:dyDescent="0.25">
      <c r="A1680" s="207"/>
      <c r="B1680" s="221"/>
      <c r="C1680" s="207"/>
      <c r="D1680" s="207"/>
      <c r="E1680" s="207"/>
      <c r="F1680" s="207"/>
      <c r="G1680" s="207"/>
    </row>
    <row r="1681" spans="1:7" ht="15.75" customHeight="1" x14ac:dyDescent="0.25">
      <c r="A1681" s="207"/>
      <c r="B1681" s="221"/>
      <c r="C1681" s="207"/>
      <c r="D1681" s="207"/>
      <c r="E1681" s="207"/>
      <c r="F1681" s="207"/>
      <c r="G1681" s="207"/>
    </row>
    <row r="1682" spans="1:7" ht="15.75" customHeight="1" x14ac:dyDescent="0.25">
      <c r="A1682" s="207"/>
      <c r="B1682" s="221"/>
      <c r="C1682" s="207"/>
      <c r="D1682" s="207"/>
      <c r="E1682" s="207"/>
      <c r="F1682" s="207"/>
      <c r="G1682" s="207"/>
    </row>
    <row r="1683" spans="1:7" ht="15.75" customHeight="1" x14ac:dyDescent="0.25">
      <c r="A1683" s="207"/>
      <c r="B1683" s="221"/>
      <c r="C1683" s="207"/>
      <c r="D1683" s="207"/>
      <c r="E1683" s="207"/>
      <c r="F1683" s="207"/>
      <c r="G1683" s="207"/>
    </row>
    <row r="1684" spans="1:7" ht="15.75" customHeight="1" x14ac:dyDescent="0.25">
      <c r="A1684" s="207"/>
      <c r="B1684" s="221"/>
      <c r="C1684" s="207"/>
      <c r="D1684" s="207"/>
      <c r="E1684" s="207"/>
      <c r="F1684" s="207"/>
      <c r="G1684" s="207"/>
    </row>
    <row r="1685" spans="1:7" ht="15.75" customHeight="1" x14ac:dyDescent="0.25">
      <c r="A1685" s="396" t="s">
        <v>2452</v>
      </c>
      <c r="B1685" s="397"/>
      <c r="C1685" s="397"/>
      <c r="D1685" s="397"/>
      <c r="E1685" s="397"/>
      <c r="F1685" s="397"/>
      <c r="G1685" s="397"/>
    </row>
    <row r="1686" spans="1:7" ht="15.75" customHeight="1" x14ac:dyDescent="0.25">
      <c r="A1686" s="204"/>
      <c r="B1686" s="204"/>
      <c r="C1686" s="204"/>
      <c r="D1686" s="204"/>
      <c r="E1686" s="204"/>
      <c r="F1686" s="204"/>
      <c r="G1686" s="204"/>
    </row>
    <row r="1687" spans="1:7" ht="15.75" customHeight="1" x14ac:dyDescent="0.25">
      <c r="A1687" s="204"/>
      <c r="B1687" s="212" t="s">
        <v>1478</v>
      </c>
      <c r="C1687" s="212"/>
      <c r="D1687" s="213">
        <v>0</v>
      </c>
      <c r="E1687" s="213"/>
      <c r="F1687" s="214" t="s">
        <v>1479</v>
      </c>
      <c r="G1687" s="202"/>
    </row>
    <row r="1688" spans="1:7" ht="15.75" customHeight="1" x14ac:dyDescent="0.25">
      <c r="A1688" s="202"/>
      <c r="B1688" s="212" t="s">
        <v>1480</v>
      </c>
      <c r="C1688" s="212"/>
      <c r="D1688" s="213">
        <v>0</v>
      </c>
      <c r="E1688" s="213"/>
      <c r="F1688" s="214" t="s">
        <v>1481</v>
      </c>
      <c r="G1688" s="202"/>
    </row>
    <row r="1689" spans="1:7" ht="15.75" customHeight="1" x14ac:dyDescent="0.25">
      <c r="A1689" s="202"/>
      <c r="B1689" s="212" t="s">
        <v>1482</v>
      </c>
      <c r="C1689" s="212"/>
      <c r="D1689" s="215">
        <v>0</v>
      </c>
      <c r="E1689" s="215"/>
      <c r="F1689" s="214" t="s">
        <v>1483</v>
      </c>
      <c r="G1689" s="202"/>
    </row>
    <row r="1690" spans="1:7" ht="15.75" customHeight="1" x14ac:dyDescent="0.25">
      <c r="A1690" s="202"/>
      <c r="B1690" s="202"/>
      <c r="C1690" s="202"/>
      <c r="D1690" s="206"/>
      <c r="E1690" s="206"/>
      <c r="F1690" s="202"/>
      <c r="G1690" s="202"/>
    </row>
    <row r="1691" spans="1:7" ht="15.75" customHeight="1" x14ac:dyDescent="0.25">
      <c r="A1691" s="203"/>
      <c r="B1691" s="204"/>
      <c r="C1691" s="203"/>
      <c r="D1691" s="203"/>
      <c r="E1691" s="203"/>
      <c r="F1691" s="203"/>
      <c r="G1691" s="204"/>
    </row>
    <row r="1692" spans="1:7" ht="15.75" customHeight="1" x14ac:dyDescent="0.25">
      <c r="A1692" s="17"/>
      <c r="B1692" s="216"/>
      <c r="C1692" s="217"/>
      <c r="D1692" s="398"/>
      <c r="E1692" s="399"/>
      <c r="F1692" s="399"/>
      <c r="G1692" s="217"/>
    </row>
    <row r="1693" spans="1:7" ht="15.75" customHeight="1" x14ac:dyDescent="0.25">
      <c r="A1693" s="10"/>
      <c r="B1693" s="202" t="s">
        <v>1484</v>
      </c>
      <c r="C1693" s="218"/>
      <c r="D1693" s="218"/>
      <c r="E1693" s="218"/>
      <c r="F1693" s="218"/>
      <c r="G1693" s="218"/>
    </row>
    <row r="1694" spans="1:7" ht="15.75" customHeight="1" x14ac:dyDescent="0.25">
      <c r="A1694" s="33"/>
      <c r="B1694" s="202"/>
      <c r="C1694" s="218"/>
      <c r="D1694" s="218"/>
      <c r="E1694" s="218"/>
      <c r="F1694" s="218"/>
      <c r="G1694" s="218"/>
    </row>
    <row r="1695" spans="1:7" ht="15.75" customHeight="1" x14ac:dyDescent="0.25">
      <c r="A1695" s="33"/>
      <c r="B1695" s="204" t="s">
        <v>726</v>
      </c>
      <c r="C1695" s="203"/>
      <c r="D1695" s="203" t="s">
        <v>1485</v>
      </c>
      <c r="E1695" s="203" t="s">
        <v>712</v>
      </c>
      <c r="F1695" s="203" t="s">
        <v>1486</v>
      </c>
      <c r="G1695" s="218"/>
    </row>
    <row r="1696" spans="1:7" ht="15.75" customHeight="1" x14ac:dyDescent="0.25">
      <c r="A1696" s="33"/>
      <c r="B1696" s="34" t="s">
        <v>1487</v>
      </c>
      <c r="C1696" s="35"/>
      <c r="D1696" s="35"/>
      <c r="E1696" s="35"/>
      <c r="F1696" s="36"/>
      <c r="G1696" s="218"/>
    </row>
    <row r="1697" spans="1:7" ht="15.75" customHeight="1" x14ac:dyDescent="0.25">
      <c r="A1697" s="10"/>
      <c r="B1697" s="34" t="s">
        <v>1488</v>
      </c>
      <c r="C1697" s="35"/>
      <c r="D1697" s="35"/>
      <c r="E1697" s="35"/>
      <c r="F1697" s="36"/>
      <c r="G1697" s="218"/>
    </row>
    <row r="1698" spans="1:7" ht="15.75" customHeight="1" x14ac:dyDescent="0.25">
      <c r="A1698" s="10"/>
      <c r="B1698" s="37" t="s">
        <v>2453</v>
      </c>
      <c r="C1698" s="37">
        <v>1</v>
      </c>
      <c r="D1698" s="35"/>
      <c r="E1698" s="35"/>
      <c r="F1698" s="36"/>
      <c r="G1698" s="218"/>
    </row>
    <row r="1699" spans="1:7" ht="15.75" customHeight="1" x14ac:dyDescent="0.25">
      <c r="A1699" s="10"/>
      <c r="B1699" s="37" t="s">
        <v>2454</v>
      </c>
      <c r="C1699" s="37">
        <v>1</v>
      </c>
      <c r="D1699" s="35"/>
      <c r="E1699" s="35"/>
      <c r="F1699" s="36"/>
      <c r="G1699" s="218"/>
    </row>
    <row r="1700" spans="1:7" ht="15.75" customHeight="1" x14ac:dyDescent="0.25">
      <c r="A1700" s="10"/>
      <c r="B1700" s="37" t="s">
        <v>2455</v>
      </c>
      <c r="C1700" s="37">
        <v>1</v>
      </c>
      <c r="D1700" s="35"/>
      <c r="E1700" s="35"/>
      <c r="F1700" s="36"/>
      <c r="G1700" s="218"/>
    </row>
    <row r="1701" spans="1:7" ht="15.75" customHeight="1" x14ac:dyDescent="0.25">
      <c r="A1701" s="10"/>
      <c r="B1701" s="37" t="s">
        <v>2456</v>
      </c>
      <c r="C1701" s="37">
        <v>1</v>
      </c>
      <c r="D1701" s="35"/>
      <c r="E1701" s="35"/>
      <c r="F1701" s="36"/>
      <c r="G1701" s="218"/>
    </row>
    <row r="1702" spans="1:7" ht="15.75" customHeight="1" x14ac:dyDescent="0.25">
      <c r="A1702" s="10"/>
      <c r="B1702" s="37" t="s">
        <v>2457</v>
      </c>
      <c r="C1702" s="37">
        <v>1</v>
      </c>
      <c r="D1702" s="35"/>
      <c r="E1702" s="35"/>
      <c r="F1702" s="36"/>
      <c r="G1702" s="218"/>
    </row>
    <row r="1703" spans="1:7" ht="15.75" customHeight="1" x14ac:dyDescent="0.25">
      <c r="A1703" s="10"/>
      <c r="B1703" s="37" t="s">
        <v>2458</v>
      </c>
      <c r="C1703" s="37">
        <v>1</v>
      </c>
      <c r="D1703" s="35"/>
      <c r="E1703" s="35"/>
      <c r="F1703" s="36"/>
      <c r="G1703" s="218"/>
    </row>
    <row r="1704" spans="1:7" ht="15.75" customHeight="1" x14ac:dyDescent="0.25">
      <c r="A1704" s="10"/>
      <c r="B1704" s="37" t="s">
        <v>2459</v>
      </c>
      <c r="C1704" s="37">
        <v>1</v>
      </c>
      <c r="D1704" s="35"/>
      <c r="E1704" s="35"/>
      <c r="F1704" s="36"/>
      <c r="G1704" s="218"/>
    </row>
    <row r="1705" spans="1:7" ht="15.75" customHeight="1" x14ac:dyDescent="0.25">
      <c r="A1705" s="10"/>
      <c r="B1705" s="37" t="s">
        <v>2460</v>
      </c>
      <c r="C1705" s="37">
        <v>1</v>
      </c>
      <c r="D1705" s="35"/>
      <c r="E1705" s="35"/>
      <c r="F1705" s="36"/>
      <c r="G1705" s="218"/>
    </row>
    <row r="1706" spans="1:7" ht="15.75" customHeight="1" x14ac:dyDescent="0.25">
      <c r="A1706" s="10"/>
      <c r="B1706" s="37" t="s">
        <v>2461</v>
      </c>
      <c r="C1706" s="37"/>
      <c r="D1706" s="35"/>
      <c r="E1706" s="35"/>
      <c r="F1706" s="36"/>
      <c r="G1706" s="218"/>
    </row>
    <row r="1707" spans="1:7" ht="15.75" customHeight="1" x14ac:dyDescent="0.25">
      <c r="A1707" s="10"/>
      <c r="B1707" s="37" t="s">
        <v>2462</v>
      </c>
      <c r="C1707" s="37"/>
      <c r="D1707" s="35"/>
      <c r="E1707" s="35"/>
      <c r="F1707" s="36"/>
      <c r="G1707" s="218"/>
    </row>
    <row r="1708" spans="1:7" ht="15.75" customHeight="1" x14ac:dyDescent="0.25">
      <c r="A1708" s="10"/>
      <c r="B1708" s="37" t="s">
        <v>2463</v>
      </c>
      <c r="C1708" s="37"/>
      <c r="D1708" s="35"/>
      <c r="E1708" s="35"/>
      <c r="F1708" s="36"/>
      <c r="G1708" s="218"/>
    </row>
    <row r="1709" spans="1:7" ht="15.75" customHeight="1" x14ac:dyDescent="0.25">
      <c r="A1709" s="10"/>
      <c r="B1709" s="34" t="s">
        <v>2464</v>
      </c>
      <c r="C1709" s="37"/>
      <c r="D1709" s="35"/>
      <c r="E1709" s="35"/>
      <c r="F1709" s="36"/>
      <c r="G1709" s="218"/>
    </row>
    <row r="1710" spans="1:7" ht="15.75" customHeight="1" x14ac:dyDescent="0.25">
      <c r="A1710" s="10"/>
      <c r="B1710" s="34" t="s">
        <v>2465</v>
      </c>
      <c r="C1710" s="37"/>
      <c r="D1710" s="35"/>
      <c r="E1710" s="35"/>
      <c r="F1710" s="36"/>
      <c r="G1710" s="218"/>
    </row>
    <row r="1711" spans="1:7" ht="15.75" customHeight="1" x14ac:dyDescent="0.25">
      <c r="A1711" s="10"/>
      <c r="B1711" s="37" t="s">
        <v>2466</v>
      </c>
      <c r="C1711" s="37"/>
      <c r="D1711" s="35"/>
      <c r="E1711" s="35"/>
      <c r="F1711" s="36"/>
      <c r="G1711" s="218"/>
    </row>
    <row r="1712" spans="1:7" ht="15.75" customHeight="1" x14ac:dyDescent="0.25">
      <c r="A1712" s="10"/>
      <c r="B1712" s="37" t="s">
        <v>2467</v>
      </c>
      <c r="C1712" s="37"/>
      <c r="D1712" s="35"/>
      <c r="E1712" s="35"/>
      <c r="F1712" s="36"/>
      <c r="G1712" s="218"/>
    </row>
    <row r="1713" spans="1:7" ht="15.75" customHeight="1" x14ac:dyDescent="0.25">
      <c r="A1713" s="10"/>
      <c r="B1713" s="37" t="s">
        <v>2468</v>
      </c>
      <c r="C1713" s="37"/>
      <c r="D1713" s="35"/>
      <c r="E1713" s="35"/>
      <c r="F1713" s="36"/>
      <c r="G1713" s="218"/>
    </row>
    <row r="1714" spans="1:7" ht="15.75" customHeight="1" x14ac:dyDescent="0.25">
      <c r="A1714" s="10"/>
      <c r="B1714" s="37" t="s">
        <v>2469</v>
      </c>
      <c r="C1714" s="37">
        <v>1</v>
      </c>
      <c r="D1714" s="35"/>
      <c r="E1714" s="35"/>
      <c r="F1714" s="36"/>
      <c r="G1714" s="218"/>
    </row>
    <row r="1715" spans="1:7" ht="15.75" customHeight="1" x14ac:dyDescent="0.25">
      <c r="A1715" s="10"/>
      <c r="B1715" s="202"/>
      <c r="C1715" s="218"/>
      <c r="D1715" s="218"/>
      <c r="E1715" s="218"/>
      <c r="F1715" s="218"/>
      <c r="G1715" s="218"/>
    </row>
    <row r="1716" spans="1:7" ht="15.75" customHeight="1" x14ac:dyDescent="0.25">
      <c r="A1716" s="10"/>
      <c r="B1716" s="202" t="s">
        <v>1480</v>
      </c>
      <c r="C1716" s="218"/>
      <c r="D1716" s="218"/>
      <c r="E1716" s="218"/>
      <c r="F1716" s="218"/>
      <c r="G1716" s="218"/>
    </row>
    <row r="1717" spans="1:7" ht="15.75" customHeight="1" x14ac:dyDescent="0.25">
      <c r="A1717" s="10"/>
      <c r="B1717" s="202"/>
      <c r="C1717" s="218"/>
      <c r="D1717" s="218"/>
      <c r="E1717" s="218"/>
      <c r="F1717" s="218"/>
      <c r="G1717" s="218"/>
    </row>
    <row r="1718" spans="1:7" ht="15.75" customHeight="1" x14ac:dyDescent="0.25">
      <c r="A1718" s="10"/>
      <c r="B1718" s="204" t="s">
        <v>726</v>
      </c>
      <c r="C1718" s="203"/>
      <c r="D1718" s="203" t="s">
        <v>1485</v>
      </c>
      <c r="E1718" s="203" t="s">
        <v>712</v>
      </c>
      <c r="F1718" s="203" t="s">
        <v>1486</v>
      </c>
      <c r="G1718" s="218"/>
    </row>
    <row r="1719" spans="1:7" ht="15.75" customHeight="1" x14ac:dyDescent="0.25">
      <c r="A1719" s="10"/>
      <c r="B1719" s="204"/>
      <c r="C1719" s="203"/>
      <c r="D1719" s="203"/>
      <c r="E1719" s="203"/>
      <c r="F1719" s="203"/>
      <c r="G1719" s="218"/>
    </row>
    <row r="1720" spans="1:7" ht="15.75" customHeight="1" x14ac:dyDescent="0.25">
      <c r="A1720" s="10"/>
      <c r="B1720" s="38" t="s">
        <v>2470</v>
      </c>
      <c r="C1720" s="37">
        <v>1</v>
      </c>
      <c r="D1720" s="35"/>
      <c r="E1720" s="35"/>
      <c r="F1720" s="36"/>
      <c r="G1720" s="218"/>
    </row>
    <row r="1721" spans="1:7" ht="15.75" customHeight="1" x14ac:dyDescent="0.25">
      <c r="A1721" s="10"/>
      <c r="B1721" s="34" t="s">
        <v>1841</v>
      </c>
      <c r="C1721" s="37">
        <v>1</v>
      </c>
      <c r="D1721" s="35"/>
      <c r="E1721" s="35"/>
      <c r="F1721" s="36"/>
      <c r="G1721" s="218"/>
    </row>
    <row r="1722" spans="1:7" ht="15.75" customHeight="1" x14ac:dyDescent="0.25">
      <c r="A1722" s="10"/>
      <c r="B1722" s="34" t="s">
        <v>1842</v>
      </c>
      <c r="C1722" s="37">
        <v>1</v>
      </c>
      <c r="D1722" s="35"/>
      <c r="E1722" s="35"/>
      <c r="F1722" s="36"/>
      <c r="G1722" s="218"/>
    </row>
    <row r="1723" spans="1:7" ht="15.75" customHeight="1" x14ac:dyDescent="0.25">
      <c r="A1723" s="10"/>
      <c r="B1723" s="34" t="s">
        <v>1843</v>
      </c>
      <c r="C1723" s="37">
        <v>1</v>
      </c>
      <c r="D1723" s="35"/>
      <c r="E1723" s="35"/>
      <c r="F1723" s="36"/>
      <c r="G1723" s="218"/>
    </row>
    <row r="1724" spans="1:7" ht="15.75" customHeight="1" x14ac:dyDescent="0.25">
      <c r="A1724" s="10"/>
      <c r="B1724" s="34" t="s">
        <v>1844</v>
      </c>
      <c r="C1724" s="37">
        <v>1</v>
      </c>
      <c r="D1724" s="35"/>
      <c r="E1724" s="35"/>
      <c r="F1724" s="36"/>
      <c r="G1724" s="218"/>
    </row>
    <row r="1725" spans="1:7" ht="15.75" customHeight="1" x14ac:dyDescent="0.25">
      <c r="A1725" s="10"/>
      <c r="B1725" s="34" t="s">
        <v>1845</v>
      </c>
      <c r="C1725" s="37"/>
      <c r="D1725" s="35"/>
      <c r="E1725" s="35"/>
      <c r="F1725" s="36"/>
      <c r="G1725" s="218"/>
    </row>
    <row r="1726" spans="1:7" ht="15.75" customHeight="1" x14ac:dyDescent="0.25">
      <c r="A1726" s="10"/>
      <c r="B1726" s="34" t="s">
        <v>1846</v>
      </c>
      <c r="C1726" s="37"/>
      <c r="D1726" s="35"/>
      <c r="E1726" s="35"/>
      <c r="F1726" s="36"/>
      <c r="G1726" s="218"/>
    </row>
    <row r="1727" spans="1:7" ht="15.75" customHeight="1" x14ac:dyDescent="0.25">
      <c r="A1727" s="10"/>
      <c r="B1727" s="38" t="s">
        <v>2471</v>
      </c>
      <c r="C1727" s="37">
        <v>1</v>
      </c>
      <c r="D1727" s="35"/>
      <c r="E1727" s="35"/>
      <c r="F1727" s="36"/>
      <c r="G1727" s="218"/>
    </row>
    <row r="1728" spans="1:7" ht="15.75" customHeight="1" x14ac:dyDescent="0.25">
      <c r="A1728" s="10"/>
      <c r="B1728" s="34" t="s">
        <v>1802</v>
      </c>
      <c r="C1728" s="37">
        <v>1</v>
      </c>
      <c r="D1728" s="35"/>
      <c r="E1728" s="35"/>
      <c r="F1728" s="36"/>
      <c r="G1728" s="218"/>
    </row>
    <row r="1729" spans="1:7" ht="15.75" customHeight="1" x14ac:dyDescent="0.25">
      <c r="A1729" s="19"/>
      <c r="B1729" s="219"/>
      <c r="C1729" s="220"/>
      <c r="D1729" s="220"/>
      <c r="E1729" s="220"/>
      <c r="F1729" s="220"/>
      <c r="G1729" s="220"/>
    </row>
    <row r="1730" spans="1:7" ht="15.75" customHeight="1" x14ac:dyDescent="0.25">
      <c r="A1730" s="207"/>
      <c r="B1730" s="221"/>
      <c r="C1730" s="207"/>
      <c r="D1730" s="207"/>
      <c r="E1730" s="207"/>
      <c r="F1730" s="207"/>
      <c r="G1730" s="207"/>
    </row>
    <row r="1731" spans="1:7" ht="15.75" customHeight="1" x14ac:dyDescent="0.25">
      <c r="A1731" s="207"/>
      <c r="B1731" s="221"/>
      <c r="C1731" s="207"/>
      <c r="D1731" s="207"/>
      <c r="E1731" s="207"/>
      <c r="F1731" s="207"/>
      <c r="G1731" s="207"/>
    </row>
    <row r="1732" spans="1:7" ht="15.75" customHeight="1" x14ac:dyDescent="0.25">
      <c r="A1732" s="207"/>
      <c r="B1732" s="221"/>
      <c r="C1732" s="207"/>
      <c r="D1732" s="207"/>
      <c r="E1732" s="207"/>
      <c r="F1732" s="207"/>
      <c r="G1732" s="207"/>
    </row>
    <row r="1733" spans="1:7" ht="15.75" customHeight="1" x14ac:dyDescent="0.25">
      <c r="A1733" s="207"/>
      <c r="B1733" s="221"/>
      <c r="C1733" s="207"/>
      <c r="D1733" s="207"/>
      <c r="E1733" s="207"/>
      <c r="F1733" s="207"/>
      <c r="G1733" s="207"/>
    </row>
    <row r="1734" spans="1:7" ht="15.75" customHeight="1" x14ac:dyDescent="0.25">
      <c r="A1734" s="207"/>
      <c r="B1734" s="221"/>
      <c r="C1734" s="207"/>
      <c r="D1734" s="207"/>
      <c r="E1734" s="207"/>
      <c r="F1734" s="207"/>
      <c r="G1734" s="207"/>
    </row>
    <row r="1735" spans="1:7" ht="15.75" customHeight="1" x14ac:dyDescent="0.25">
      <c r="A1735" s="396" t="s">
        <v>2472</v>
      </c>
      <c r="B1735" s="397"/>
      <c r="C1735" s="397"/>
      <c r="D1735" s="397"/>
      <c r="E1735" s="397"/>
      <c r="F1735" s="397"/>
      <c r="G1735" s="397"/>
    </row>
    <row r="1736" spans="1:7" ht="15.75" customHeight="1" x14ac:dyDescent="0.25">
      <c r="A1736" s="204"/>
      <c r="B1736" s="204"/>
      <c r="C1736" s="204"/>
      <c r="D1736" s="204"/>
      <c r="E1736" s="204"/>
      <c r="F1736" s="204"/>
      <c r="G1736" s="204"/>
    </row>
    <row r="1737" spans="1:7" ht="15.75" customHeight="1" x14ac:dyDescent="0.25">
      <c r="A1737" s="204"/>
      <c r="B1737" s="212" t="s">
        <v>1478</v>
      </c>
      <c r="C1737" s="212"/>
      <c r="D1737" s="213">
        <v>0</v>
      </c>
      <c r="E1737" s="213"/>
      <c r="F1737" s="214" t="s">
        <v>1479</v>
      </c>
      <c r="G1737" s="202"/>
    </row>
    <row r="1738" spans="1:7" ht="15.75" customHeight="1" x14ac:dyDescent="0.25">
      <c r="A1738" s="202"/>
      <c r="B1738" s="212" t="s">
        <v>1480</v>
      </c>
      <c r="C1738" s="212"/>
      <c r="D1738" s="213">
        <v>0</v>
      </c>
      <c r="E1738" s="213"/>
      <c r="F1738" s="214" t="s">
        <v>1481</v>
      </c>
      <c r="G1738" s="202"/>
    </row>
    <row r="1739" spans="1:7" ht="15.75" customHeight="1" x14ac:dyDescent="0.25">
      <c r="A1739" s="202"/>
      <c r="B1739" s="212" t="s">
        <v>1482</v>
      </c>
      <c r="C1739" s="212"/>
      <c r="D1739" s="215">
        <v>0</v>
      </c>
      <c r="E1739" s="215"/>
      <c r="F1739" s="214" t="s">
        <v>1483</v>
      </c>
      <c r="G1739" s="202"/>
    </row>
    <row r="1740" spans="1:7" ht="15.75" customHeight="1" x14ac:dyDescent="0.25">
      <c r="A1740" s="202"/>
      <c r="B1740" s="202"/>
      <c r="C1740" s="202"/>
      <c r="D1740" s="206"/>
      <c r="E1740" s="206"/>
      <c r="F1740" s="202"/>
      <c r="G1740" s="202"/>
    </row>
    <row r="1741" spans="1:7" ht="15.75" customHeight="1" x14ac:dyDescent="0.25">
      <c r="A1741" s="203"/>
      <c r="B1741" s="204"/>
      <c r="C1741" s="203"/>
      <c r="D1741" s="203"/>
      <c r="E1741" s="203"/>
      <c r="F1741" s="203"/>
      <c r="G1741" s="204"/>
    </row>
    <row r="1742" spans="1:7" ht="15.75" customHeight="1" x14ac:dyDescent="0.25">
      <c r="A1742" s="17"/>
      <c r="B1742" s="216"/>
      <c r="C1742" s="217"/>
      <c r="D1742" s="398"/>
      <c r="E1742" s="399"/>
      <c r="F1742" s="399"/>
      <c r="G1742" s="217"/>
    </row>
    <row r="1743" spans="1:7" ht="15.75" customHeight="1" x14ac:dyDescent="0.25">
      <c r="A1743" s="10"/>
      <c r="B1743" s="202" t="s">
        <v>1484</v>
      </c>
      <c r="C1743" s="218"/>
      <c r="D1743" s="218"/>
      <c r="E1743" s="218"/>
      <c r="F1743" s="218"/>
      <c r="G1743" s="218"/>
    </row>
    <row r="1744" spans="1:7" ht="15.75" customHeight="1" x14ac:dyDescent="0.25">
      <c r="A1744" s="33"/>
      <c r="B1744" s="202"/>
      <c r="C1744" s="218"/>
      <c r="D1744" s="218"/>
      <c r="E1744" s="218"/>
      <c r="F1744" s="218"/>
      <c r="G1744" s="218"/>
    </row>
    <row r="1745" spans="1:7" ht="15.75" customHeight="1" x14ac:dyDescent="0.25">
      <c r="A1745" s="33"/>
      <c r="B1745" s="204" t="s">
        <v>726</v>
      </c>
      <c r="C1745" s="203"/>
      <c r="D1745" s="203" t="s">
        <v>1485</v>
      </c>
      <c r="E1745" s="203" t="s">
        <v>712</v>
      </c>
      <c r="F1745" s="203" t="s">
        <v>1486</v>
      </c>
      <c r="G1745" s="218"/>
    </row>
    <row r="1746" spans="1:7" ht="15.75" customHeight="1" x14ac:dyDescent="0.25">
      <c r="A1746" s="33"/>
      <c r="B1746" s="34" t="s">
        <v>1487</v>
      </c>
      <c r="C1746" s="35"/>
      <c r="D1746" s="35"/>
      <c r="E1746" s="35"/>
      <c r="F1746" s="36"/>
      <c r="G1746" s="218"/>
    </row>
    <row r="1747" spans="1:7" ht="15.75" customHeight="1" x14ac:dyDescent="0.25">
      <c r="A1747" s="10"/>
      <c r="B1747" s="34" t="s">
        <v>1488</v>
      </c>
      <c r="C1747" s="35"/>
      <c r="D1747" s="35"/>
      <c r="E1747" s="35"/>
      <c r="F1747" s="36"/>
      <c r="G1747" s="218"/>
    </row>
    <row r="1748" spans="1:7" ht="15.75" customHeight="1" x14ac:dyDescent="0.25">
      <c r="A1748" s="10"/>
      <c r="B1748" s="37" t="s">
        <v>2473</v>
      </c>
      <c r="C1748" s="37">
        <v>1</v>
      </c>
      <c r="D1748" s="35"/>
      <c r="E1748" s="35"/>
      <c r="F1748" s="36"/>
      <c r="G1748" s="218"/>
    </row>
    <row r="1749" spans="1:7" ht="15.75" customHeight="1" x14ac:dyDescent="0.25">
      <c r="A1749" s="10"/>
      <c r="B1749" s="37" t="s">
        <v>2474</v>
      </c>
      <c r="C1749" s="37">
        <v>1</v>
      </c>
      <c r="D1749" s="35"/>
      <c r="E1749" s="35"/>
      <c r="F1749" s="36"/>
      <c r="G1749" s="218"/>
    </row>
    <row r="1750" spans="1:7" ht="15.75" customHeight="1" x14ac:dyDescent="0.25">
      <c r="A1750" s="10"/>
      <c r="B1750" s="37" t="s">
        <v>2475</v>
      </c>
      <c r="C1750" s="37">
        <v>1</v>
      </c>
      <c r="D1750" s="35"/>
      <c r="E1750" s="35"/>
      <c r="F1750" s="36"/>
      <c r="G1750" s="218"/>
    </row>
    <row r="1751" spans="1:7" ht="15.75" customHeight="1" x14ac:dyDescent="0.25">
      <c r="A1751" s="10"/>
      <c r="B1751" s="37" t="s">
        <v>2476</v>
      </c>
      <c r="C1751" s="37">
        <v>1</v>
      </c>
      <c r="D1751" s="35"/>
      <c r="E1751" s="35"/>
      <c r="F1751" s="36"/>
      <c r="G1751" s="218"/>
    </row>
    <row r="1752" spans="1:7" ht="15.75" customHeight="1" x14ac:dyDescent="0.25">
      <c r="A1752" s="10"/>
      <c r="B1752" s="37" t="s">
        <v>2477</v>
      </c>
      <c r="C1752" s="37">
        <v>1</v>
      </c>
      <c r="D1752" s="35"/>
      <c r="E1752" s="35"/>
      <c r="F1752" s="36"/>
      <c r="G1752" s="218"/>
    </row>
    <row r="1753" spans="1:7" ht="15.75" customHeight="1" x14ac:dyDescent="0.25">
      <c r="A1753" s="10"/>
      <c r="B1753" s="37" t="s">
        <v>2478</v>
      </c>
      <c r="C1753" s="37">
        <v>1</v>
      </c>
      <c r="D1753" s="35"/>
      <c r="E1753" s="35"/>
      <c r="F1753" s="36"/>
      <c r="G1753" s="218"/>
    </row>
    <row r="1754" spans="1:7" ht="15.75" customHeight="1" x14ac:dyDescent="0.25">
      <c r="A1754" s="10"/>
      <c r="B1754" s="37" t="s">
        <v>2479</v>
      </c>
      <c r="C1754" s="37">
        <v>1</v>
      </c>
      <c r="D1754" s="35"/>
      <c r="E1754" s="35"/>
      <c r="F1754" s="36"/>
      <c r="G1754" s="218"/>
    </row>
    <row r="1755" spans="1:7" ht="15.75" customHeight="1" x14ac:dyDescent="0.25">
      <c r="A1755" s="10"/>
      <c r="B1755" s="37" t="s">
        <v>2480</v>
      </c>
      <c r="C1755" s="37"/>
      <c r="D1755" s="35"/>
      <c r="E1755" s="35"/>
      <c r="F1755" s="36"/>
      <c r="G1755" s="218"/>
    </row>
    <row r="1756" spans="1:7" ht="15.75" customHeight="1" x14ac:dyDescent="0.25">
      <c r="A1756" s="10"/>
      <c r="B1756" s="37" t="s">
        <v>2481</v>
      </c>
      <c r="C1756" s="37">
        <v>1</v>
      </c>
      <c r="D1756" s="35"/>
      <c r="E1756" s="35"/>
      <c r="F1756" s="36"/>
      <c r="G1756" s="218"/>
    </row>
    <row r="1757" spans="1:7" ht="15.75" customHeight="1" x14ac:dyDescent="0.25">
      <c r="A1757" s="10"/>
      <c r="B1757" s="37" t="s">
        <v>2482</v>
      </c>
      <c r="C1757" s="37">
        <v>1</v>
      </c>
      <c r="D1757" s="35"/>
      <c r="E1757" s="35"/>
      <c r="F1757" s="36"/>
      <c r="G1757" s="218"/>
    </row>
    <row r="1758" spans="1:7" ht="15.75" customHeight="1" x14ac:dyDescent="0.25">
      <c r="A1758" s="10"/>
      <c r="B1758" s="37" t="s">
        <v>2483</v>
      </c>
      <c r="C1758" s="37">
        <v>1</v>
      </c>
      <c r="D1758" s="35"/>
      <c r="E1758" s="35"/>
      <c r="F1758" s="36"/>
      <c r="G1758" s="218"/>
    </row>
    <row r="1759" spans="1:7" ht="15.75" customHeight="1" x14ac:dyDescent="0.25">
      <c r="A1759" s="10"/>
      <c r="B1759" s="37" t="s">
        <v>2484</v>
      </c>
      <c r="C1759" s="37"/>
      <c r="D1759" s="35"/>
      <c r="E1759" s="35"/>
      <c r="F1759" s="36"/>
      <c r="G1759" s="218"/>
    </row>
    <row r="1760" spans="1:7" ht="15.75" customHeight="1" x14ac:dyDescent="0.25">
      <c r="A1760" s="10"/>
      <c r="B1760" s="37" t="s">
        <v>2485</v>
      </c>
      <c r="C1760" s="37">
        <v>1</v>
      </c>
      <c r="D1760" s="35"/>
      <c r="E1760" s="35"/>
      <c r="F1760" s="36"/>
      <c r="G1760" s="218"/>
    </row>
    <row r="1761" spans="1:7" ht="15.75" customHeight="1" x14ac:dyDescent="0.25">
      <c r="A1761" s="10"/>
      <c r="B1761" s="37" t="s">
        <v>2486</v>
      </c>
      <c r="C1761" s="37"/>
      <c r="D1761" s="35"/>
      <c r="E1761" s="35"/>
      <c r="F1761" s="36"/>
      <c r="G1761" s="218"/>
    </row>
    <row r="1762" spans="1:7" ht="15.75" customHeight="1" x14ac:dyDescent="0.25">
      <c r="A1762" s="10"/>
      <c r="B1762" s="37" t="s">
        <v>2487</v>
      </c>
      <c r="C1762" s="37">
        <v>1</v>
      </c>
      <c r="D1762" s="35"/>
      <c r="E1762" s="35"/>
      <c r="F1762" s="36"/>
      <c r="G1762" s="218"/>
    </row>
    <row r="1763" spans="1:7" ht="15.75" customHeight="1" x14ac:dyDescent="0.25">
      <c r="A1763" s="10"/>
      <c r="B1763" s="37" t="s">
        <v>2488</v>
      </c>
      <c r="C1763" s="37">
        <v>1</v>
      </c>
      <c r="D1763" s="35"/>
      <c r="E1763" s="35"/>
      <c r="F1763" s="36"/>
      <c r="G1763" s="218"/>
    </row>
    <row r="1764" spans="1:7" ht="15.75" customHeight="1" x14ac:dyDescent="0.25">
      <c r="A1764" s="10"/>
      <c r="B1764" s="37" t="s">
        <v>2489</v>
      </c>
      <c r="C1764" s="37">
        <v>1</v>
      </c>
      <c r="D1764" s="35"/>
      <c r="E1764" s="35"/>
      <c r="F1764" s="36"/>
      <c r="G1764" s="218"/>
    </row>
    <row r="1765" spans="1:7" ht="15.75" customHeight="1" x14ac:dyDescent="0.25">
      <c r="A1765" s="10"/>
      <c r="B1765" s="37" t="s">
        <v>2490</v>
      </c>
      <c r="C1765" s="37">
        <v>1</v>
      </c>
      <c r="D1765" s="35"/>
      <c r="E1765" s="35"/>
      <c r="F1765" s="36"/>
      <c r="G1765" s="218"/>
    </row>
    <row r="1766" spans="1:7" ht="15.75" customHeight="1" x14ac:dyDescent="0.25">
      <c r="A1766" s="10"/>
      <c r="B1766" s="37" t="s">
        <v>2491</v>
      </c>
      <c r="C1766" s="37">
        <v>1</v>
      </c>
      <c r="D1766" s="35"/>
      <c r="E1766" s="35"/>
      <c r="F1766" s="36"/>
      <c r="G1766" s="218"/>
    </row>
    <row r="1767" spans="1:7" ht="15.75" customHeight="1" x14ac:dyDescent="0.25">
      <c r="A1767" s="10"/>
      <c r="B1767" s="37" t="s">
        <v>2492</v>
      </c>
      <c r="C1767" s="37">
        <v>1</v>
      </c>
      <c r="D1767" s="35"/>
      <c r="E1767" s="35"/>
      <c r="F1767" s="36"/>
      <c r="G1767" s="218"/>
    </row>
    <row r="1768" spans="1:7" ht="15.75" customHeight="1" x14ac:dyDescent="0.25">
      <c r="A1768" s="10"/>
      <c r="B1768" s="37" t="s">
        <v>2493</v>
      </c>
      <c r="C1768" s="37">
        <v>1</v>
      </c>
      <c r="D1768" s="35"/>
      <c r="E1768" s="35"/>
      <c r="F1768" s="36"/>
      <c r="G1768" s="218"/>
    </row>
    <row r="1769" spans="1:7" ht="15.75" customHeight="1" x14ac:dyDescent="0.25">
      <c r="A1769" s="10"/>
      <c r="B1769" s="202"/>
      <c r="C1769" s="218"/>
      <c r="D1769" s="218"/>
      <c r="E1769" s="218"/>
      <c r="F1769" s="218"/>
      <c r="G1769" s="218"/>
    </row>
    <row r="1770" spans="1:7" ht="15.75" customHeight="1" x14ac:dyDescent="0.25">
      <c r="A1770" s="10"/>
      <c r="B1770" s="202" t="s">
        <v>1480</v>
      </c>
      <c r="C1770" s="218"/>
      <c r="D1770" s="218"/>
      <c r="E1770" s="218"/>
      <c r="F1770" s="218"/>
      <c r="G1770" s="218"/>
    </row>
    <row r="1771" spans="1:7" ht="15.75" customHeight="1" x14ac:dyDescent="0.25">
      <c r="A1771" s="10"/>
      <c r="B1771" s="202"/>
      <c r="C1771" s="218"/>
      <c r="D1771" s="218"/>
      <c r="E1771" s="218"/>
      <c r="F1771" s="218"/>
      <c r="G1771" s="218"/>
    </row>
    <row r="1772" spans="1:7" ht="15.75" customHeight="1" x14ac:dyDescent="0.25">
      <c r="A1772" s="10"/>
      <c r="B1772" s="204" t="s">
        <v>726</v>
      </c>
      <c r="C1772" s="203"/>
      <c r="D1772" s="203" t="s">
        <v>1485</v>
      </c>
      <c r="E1772" s="203" t="s">
        <v>712</v>
      </c>
      <c r="F1772" s="203" t="s">
        <v>1486</v>
      </c>
      <c r="G1772" s="218"/>
    </row>
    <row r="1773" spans="1:7" ht="15.75" customHeight="1" x14ac:dyDescent="0.25">
      <c r="A1773" s="10"/>
      <c r="B1773" s="38" t="s">
        <v>2494</v>
      </c>
      <c r="C1773" s="37">
        <v>1</v>
      </c>
      <c r="D1773" s="35"/>
      <c r="E1773" s="35"/>
      <c r="F1773" s="36"/>
      <c r="G1773" s="218"/>
    </row>
    <row r="1774" spans="1:7" ht="15.75" customHeight="1" x14ac:dyDescent="0.25">
      <c r="A1774" s="10"/>
      <c r="B1774" s="34" t="s">
        <v>2495</v>
      </c>
      <c r="C1774" s="37">
        <v>1</v>
      </c>
      <c r="D1774" s="35"/>
      <c r="E1774" s="35"/>
      <c r="F1774" s="36"/>
      <c r="G1774" s="218"/>
    </row>
    <row r="1775" spans="1:7" ht="15.75" customHeight="1" x14ac:dyDescent="0.25">
      <c r="A1775" s="10"/>
      <c r="B1775" s="34" t="s">
        <v>2496</v>
      </c>
      <c r="C1775" s="37">
        <v>1</v>
      </c>
      <c r="D1775" s="35"/>
      <c r="E1775" s="35"/>
      <c r="F1775" s="36"/>
      <c r="G1775" s="218"/>
    </row>
    <row r="1776" spans="1:7" ht="15.75" customHeight="1" x14ac:dyDescent="0.25">
      <c r="A1776" s="10"/>
      <c r="B1776" s="34" t="s">
        <v>2497</v>
      </c>
      <c r="C1776" s="37">
        <v>1</v>
      </c>
      <c r="D1776" s="35"/>
      <c r="E1776" s="35"/>
      <c r="F1776" s="36"/>
      <c r="G1776" s="218"/>
    </row>
    <row r="1777" spans="1:7" ht="15.75" customHeight="1" x14ac:dyDescent="0.25">
      <c r="A1777" s="10"/>
      <c r="B1777" s="34" t="s">
        <v>2498</v>
      </c>
      <c r="C1777" s="37">
        <v>1</v>
      </c>
      <c r="D1777" s="35"/>
      <c r="E1777" s="35"/>
      <c r="F1777" s="36"/>
      <c r="G1777" s="218"/>
    </row>
    <row r="1778" spans="1:7" ht="15.75" customHeight="1" x14ac:dyDescent="0.25">
      <c r="A1778" s="10"/>
      <c r="B1778" s="34" t="s">
        <v>2499</v>
      </c>
      <c r="C1778" s="37"/>
      <c r="D1778" s="35"/>
      <c r="E1778" s="35"/>
      <c r="F1778" s="36"/>
      <c r="G1778" s="218"/>
    </row>
    <row r="1779" spans="1:7" ht="15.75" customHeight="1" x14ac:dyDescent="0.25">
      <c r="A1779" s="10"/>
      <c r="B1779" s="34" t="s">
        <v>2500</v>
      </c>
      <c r="C1779" s="37"/>
      <c r="D1779" s="35"/>
      <c r="E1779" s="35"/>
      <c r="F1779" s="36"/>
      <c r="G1779" s="218"/>
    </row>
    <row r="1780" spans="1:7" ht="15.75" customHeight="1" x14ac:dyDescent="0.25">
      <c r="A1780" s="10"/>
      <c r="B1780" s="38" t="s">
        <v>2501</v>
      </c>
      <c r="C1780" s="37">
        <v>1</v>
      </c>
      <c r="D1780" s="35"/>
      <c r="E1780" s="35"/>
      <c r="F1780" s="36"/>
      <c r="G1780" s="218"/>
    </row>
    <row r="1781" spans="1:7" ht="15.75" customHeight="1" x14ac:dyDescent="0.25">
      <c r="A1781" s="10"/>
      <c r="B1781" s="34" t="s">
        <v>2502</v>
      </c>
      <c r="C1781" s="37">
        <v>1</v>
      </c>
      <c r="D1781" s="35"/>
      <c r="E1781" s="35"/>
      <c r="F1781" s="36"/>
      <c r="G1781" s="218"/>
    </row>
    <row r="1782" spans="1:7" ht="15.75" customHeight="1" x14ac:dyDescent="0.25">
      <c r="A1782" s="19"/>
      <c r="B1782" s="219"/>
      <c r="C1782" s="220"/>
      <c r="D1782" s="220"/>
      <c r="E1782" s="220"/>
      <c r="F1782" s="220"/>
      <c r="G1782" s="220"/>
    </row>
    <row r="1783" spans="1:7" ht="15.75" customHeight="1" x14ac:dyDescent="0.25">
      <c r="A1783" s="207"/>
      <c r="B1783" s="221"/>
      <c r="C1783" s="207"/>
      <c r="D1783" s="207"/>
      <c r="E1783" s="207"/>
      <c r="F1783" s="207"/>
      <c r="G1783" s="207"/>
    </row>
    <row r="1784" spans="1:7" ht="15.75" customHeight="1" x14ac:dyDescent="0.25">
      <c r="A1784" s="207"/>
      <c r="B1784" s="221"/>
      <c r="C1784" s="207"/>
      <c r="D1784" s="207"/>
      <c r="E1784" s="207"/>
      <c r="F1784" s="207"/>
      <c r="G1784" s="207"/>
    </row>
    <row r="1785" spans="1:7" ht="15.75" customHeight="1" x14ac:dyDescent="0.25">
      <c r="A1785" s="207"/>
      <c r="B1785" s="221"/>
      <c r="C1785" s="207"/>
      <c r="D1785" s="207"/>
      <c r="E1785" s="207"/>
      <c r="F1785" s="207"/>
      <c r="G1785" s="207"/>
    </row>
    <row r="1786" spans="1:7" ht="15.75" customHeight="1" x14ac:dyDescent="0.25">
      <c r="A1786" s="207"/>
      <c r="B1786" s="221"/>
      <c r="C1786" s="207"/>
      <c r="D1786" s="207"/>
      <c r="E1786" s="207"/>
      <c r="F1786" s="207"/>
      <c r="G1786" s="207"/>
    </row>
    <row r="1787" spans="1:7" ht="15.75" customHeight="1" x14ac:dyDescent="0.25">
      <c r="A1787" s="207"/>
      <c r="B1787" s="221"/>
      <c r="C1787" s="207"/>
      <c r="D1787" s="207"/>
      <c r="E1787" s="207"/>
      <c r="F1787" s="207"/>
      <c r="G1787" s="207"/>
    </row>
    <row r="1788" spans="1:7" ht="15.75" customHeight="1" x14ac:dyDescent="0.25">
      <c r="A1788" s="396" t="s">
        <v>2503</v>
      </c>
      <c r="B1788" s="397"/>
      <c r="C1788" s="397"/>
      <c r="D1788" s="397"/>
      <c r="E1788" s="397"/>
      <c r="F1788" s="397"/>
      <c r="G1788" s="397"/>
    </row>
    <row r="1789" spans="1:7" ht="15.75" customHeight="1" x14ac:dyDescent="0.25">
      <c r="A1789" s="204"/>
      <c r="B1789" s="204"/>
      <c r="C1789" s="204"/>
      <c r="D1789" s="204"/>
      <c r="E1789" s="204"/>
      <c r="F1789" s="204"/>
      <c r="G1789" s="204"/>
    </row>
    <row r="1790" spans="1:7" ht="15.75" customHeight="1" x14ac:dyDescent="0.25">
      <c r="A1790" s="204"/>
      <c r="B1790" s="212" t="s">
        <v>1478</v>
      </c>
      <c r="C1790" s="212"/>
      <c r="D1790" s="213">
        <v>0</v>
      </c>
      <c r="E1790" s="213"/>
      <c r="F1790" s="214" t="s">
        <v>1479</v>
      </c>
      <c r="G1790" s="202"/>
    </row>
    <row r="1791" spans="1:7" ht="15.75" customHeight="1" x14ac:dyDescent="0.25">
      <c r="A1791" s="202"/>
      <c r="B1791" s="212" t="s">
        <v>1480</v>
      </c>
      <c r="C1791" s="212"/>
      <c r="D1791" s="213">
        <v>0</v>
      </c>
      <c r="E1791" s="213"/>
      <c r="F1791" s="214" t="s">
        <v>1481</v>
      </c>
      <c r="G1791" s="202"/>
    </row>
    <row r="1792" spans="1:7" ht="15.75" customHeight="1" x14ac:dyDescent="0.25">
      <c r="A1792" s="202"/>
      <c r="B1792" s="212" t="s">
        <v>1482</v>
      </c>
      <c r="C1792" s="212"/>
      <c r="D1792" s="215">
        <v>0</v>
      </c>
      <c r="E1792" s="215"/>
      <c r="F1792" s="214" t="s">
        <v>1483</v>
      </c>
      <c r="G1792" s="202"/>
    </row>
    <row r="1793" spans="1:7" ht="15.75" customHeight="1" x14ac:dyDescent="0.25">
      <c r="A1793" s="202"/>
      <c r="B1793" s="202"/>
      <c r="C1793" s="202"/>
      <c r="D1793" s="206"/>
      <c r="E1793" s="206"/>
      <c r="F1793" s="202"/>
      <c r="G1793" s="202"/>
    </row>
    <row r="1794" spans="1:7" ht="15.75" customHeight="1" x14ac:dyDescent="0.25">
      <c r="A1794" s="203"/>
      <c r="B1794" s="204"/>
      <c r="C1794" s="203"/>
      <c r="D1794" s="203"/>
      <c r="E1794" s="203"/>
      <c r="F1794" s="203"/>
      <c r="G1794" s="204"/>
    </row>
    <row r="1795" spans="1:7" ht="15.75" customHeight="1" x14ac:dyDescent="0.25">
      <c r="A1795" s="17"/>
      <c r="B1795" s="216"/>
      <c r="C1795" s="217"/>
      <c r="D1795" s="398"/>
      <c r="E1795" s="399"/>
      <c r="F1795" s="399"/>
      <c r="G1795" s="217"/>
    </row>
    <row r="1796" spans="1:7" ht="15.75" customHeight="1" x14ac:dyDescent="0.25">
      <c r="A1796" s="10"/>
      <c r="B1796" s="202" t="s">
        <v>1484</v>
      </c>
      <c r="C1796" s="218"/>
      <c r="D1796" s="218"/>
      <c r="E1796" s="218"/>
      <c r="F1796" s="218"/>
      <c r="G1796" s="218"/>
    </row>
    <row r="1797" spans="1:7" ht="15.75" customHeight="1" x14ac:dyDescent="0.25">
      <c r="A1797" s="33"/>
      <c r="B1797" s="202"/>
      <c r="C1797" s="218"/>
      <c r="D1797" s="218"/>
      <c r="E1797" s="218"/>
      <c r="F1797" s="218"/>
      <c r="G1797" s="218"/>
    </row>
    <row r="1798" spans="1:7" ht="15.75" customHeight="1" x14ac:dyDescent="0.25">
      <c r="A1798" s="33"/>
      <c r="B1798" s="204" t="s">
        <v>726</v>
      </c>
      <c r="C1798" s="203"/>
      <c r="D1798" s="203" t="s">
        <v>1485</v>
      </c>
      <c r="E1798" s="203" t="s">
        <v>712</v>
      </c>
      <c r="F1798" s="203" t="s">
        <v>1486</v>
      </c>
      <c r="G1798" s="218"/>
    </row>
    <row r="1799" spans="1:7" ht="15.75" customHeight="1" x14ac:dyDescent="0.25">
      <c r="A1799" s="33"/>
      <c r="B1799" s="34" t="s">
        <v>1487</v>
      </c>
      <c r="C1799" s="35"/>
      <c r="D1799" s="35"/>
      <c r="E1799" s="35"/>
      <c r="F1799" s="36"/>
      <c r="G1799" s="218"/>
    </row>
    <row r="1800" spans="1:7" ht="15.75" customHeight="1" x14ac:dyDescent="0.25">
      <c r="A1800" s="10"/>
      <c r="B1800" s="34" t="s">
        <v>1488</v>
      </c>
      <c r="C1800" s="35"/>
      <c r="D1800" s="35"/>
      <c r="E1800" s="35"/>
      <c r="F1800" s="36"/>
      <c r="G1800" s="218"/>
    </row>
    <row r="1801" spans="1:7" ht="15.75" customHeight="1" x14ac:dyDescent="0.25">
      <c r="A1801" s="10"/>
      <c r="B1801" s="37" t="s">
        <v>2504</v>
      </c>
      <c r="C1801" s="37">
        <v>1</v>
      </c>
      <c r="D1801" s="35"/>
      <c r="E1801" s="35"/>
      <c r="F1801" s="36"/>
      <c r="G1801" s="218"/>
    </row>
    <row r="1802" spans="1:7" ht="15.75" customHeight="1" x14ac:dyDescent="0.25">
      <c r="A1802" s="10"/>
      <c r="B1802" s="37" t="s">
        <v>2505</v>
      </c>
      <c r="C1802" s="37"/>
      <c r="D1802" s="35"/>
      <c r="E1802" s="35"/>
      <c r="F1802" s="36"/>
      <c r="G1802" s="218"/>
    </row>
    <row r="1803" spans="1:7" ht="15.75" customHeight="1" x14ac:dyDescent="0.25">
      <c r="A1803" s="10"/>
      <c r="B1803" s="37" t="s">
        <v>2506</v>
      </c>
      <c r="C1803" s="37">
        <v>1</v>
      </c>
      <c r="D1803" s="35"/>
      <c r="E1803" s="35"/>
      <c r="F1803" s="36"/>
      <c r="G1803" s="218"/>
    </row>
    <row r="1804" spans="1:7" ht="15.75" customHeight="1" x14ac:dyDescent="0.25">
      <c r="A1804" s="10"/>
      <c r="B1804" s="37" t="s">
        <v>2507</v>
      </c>
      <c r="C1804" s="37">
        <v>1</v>
      </c>
      <c r="D1804" s="35"/>
      <c r="E1804" s="35"/>
      <c r="F1804" s="36"/>
      <c r="G1804" s="218"/>
    </row>
    <row r="1805" spans="1:7" ht="15.75" customHeight="1" x14ac:dyDescent="0.25">
      <c r="A1805" s="10"/>
      <c r="B1805" s="37" t="s">
        <v>2508</v>
      </c>
      <c r="C1805" s="37">
        <v>1</v>
      </c>
      <c r="D1805" s="35"/>
      <c r="E1805" s="35"/>
      <c r="F1805" s="36"/>
      <c r="G1805" s="218"/>
    </row>
    <row r="1806" spans="1:7" ht="15.75" customHeight="1" x14ac:dyDescent="0.25">
      <c r="A1806" s="10"/>
      <c r="B1806" s="37" t="s">
        <v>2509</v>
      </c>
      <c r="C1806" s="37">
        <v>1</v>
      </c>
      <c r="D1806" s="35"/>
      <c r="E1806" s="35"/>
      <c r="F1806" s="36"/>
      <c r="G1806" s="218"/>
    </row>
    <row r="1807" spans="1:7" ht="15.75" customHeight="1" x14ac:dyDescent="0.25">
      <c r="A1807" s="10"/>
      <c r="B1807" s="37" t="s">
        <v>2510</v>
      </c>
      <c r="C1807" s="37">
        <v>1</v>
      </c>
      <c r="D1807" s="35"/>
      <c r="E1807" s="35"/>
      <c r="F1807" s="36"/>
      <c r="G1807" s="218"/>
    </row>
    <row r="1808" spans="1:7" ht="15.75" customHeight="1" x14ac:dyDescent="0.25">
      <c r="A1808" s="10"/>
      <c r="B1808" s="37" t="s">
        <v>2511</v>
      </c>
      <c r="C1808" s="37">
        <v>1</v>
      </c>
      <c r="D1808" s="35"/>
      <c r="E1808" s="35"/>
      <c r="F1808" s="36"/>
      <c r="G1808" s="218"/>
    </row>
    <row r="1809" spans="1:7" ht="15.75" customHeight="1" x14ac:dyDescent="0.25">
      <c r="A1809" s="10"/>
      <c r="B1809" s="37" t="s">
        <v>2512</v>
      </c>
      <c r="C1809" s="37">
        <v>1</v>
      </c>
      <c r="D1809" s="35"/>
      <c r="E1809" s="35"/>
      <c r="F1809" s="36"/>
      <c r="G1809" s="218"/>
    </row>
    <row r="1810" spans="1:7" ht="15.75" customHeight="1" x14ac:dyDescent="0.25">
      <c r="A1810" s="10"/>
      <c r="B1810" s="37" t="s">
        <v>2513</v>
      </c>
      <c r="C1810" s="37">
        <v>1</v>
      </c>
      <c r="D1810" s="35"/>
      <c r="E1810" s="35"/>
      <c r="F1810" s="36"/>
      <c r="G1810" s="218"/>
    </row>
    <row r="1811" spans="1:7" ht="15.75" customHeight="1" x14ac:dyDescent="0.25">
      <c r="A1811" s="10"/>
      <c r="B1811" s="37" t="s">
        <v>2514</v>
      </c>
      <c r="C1811" s="37">
        <v>1</v>
      </c>
      <c r="D1811" s="35"/>
      <c r="E1811" s="35"/>
      <c r="F1811" s="36"/>
      <c r="G1811" s="218"/>
    </row>
    <row r="1812" spans="1:7" ht="15.75" customHeight="1" x14ac:dyDescent="0.25">
      <c r="A1812" s="10"/>
      <c r="B1812" s="202"/>
      <c r="C1812" s="218"/>
      <c r="D1812" s="218"/>
      <c r="E1812" s="218"/>
      <c r="F1812" s="218"/>
      <c r="G1812" s="218"/>
    </row>
    <row r="1813" spans="1:7" ht="15.75" customHeight="1" x14ac:dyDescent="0.25">
      <c r="A1813" s="10"/>
      <c r="B1813" s="202" t="s">
        <v>1480</v>
      </c>
      <c r="C1813" s="218"/>
      <c r="D1813" s="218"/>
      <c r="E1813" s="218"/>
      <c r="F1813" s="218"/>
      <c r="G1813" s="218"/>
    </row>
    <row r="1814" spans="1:7" ht="15.75" customHeight="1" x14ac:dyDescent="0.25">
      <c r="A1814" s="10"/>
      <c r="B1814" s="202"/>
      <c r="C1814" s="218"/>
      <c r="D1814" s="218"/>
      <c r="E1814" s="218"/>
      <c r="F1814" s="218"/>
      <c r="G1814" s="218"/>
    </row>
    <row r="1815" spans="1:7" ht="15.75" customHeight="1" x14ac:dyDescent="0.25">
      <c r="A1815" s="10"/>
      <c r="B1815" s="204" t="s">
        <v>726</v>
      </c>
      <c r="C1815" s="203"/>
      <c r="D1815" s="203" t="s">
        <v>1485</v>
      </c>
      <c r="E1815" s="203" t="s">
        <v>712</v>
      </c>
      <c r="F1815" s="203" t="s">
        <v>1486</v>
      </c>
      <c r="G1815" s="218"/>
    </row>
    <row r="1816" spans="1:7" ht="15.75" customHeight="1" x14ac:dyDescent="0.25">
      <c r="A1816" s="10"/>
      <c r="B1816" s="38" t="s">
        <v>2515</v>
      </c>
      <c r="C1816" s="37">
        <v>1</v>
      </c>
      <c r="D1816" s="35"/>
      <c r="E1816" s="35"/>
      <c r="F1816" s="36"/>
      <c r="G1816" s="218"/>
    </row>
    <row r="1817" spans="1:7" ht="15.75" customHeight="1" x14ac:dyDescent="0.25">
      <c r="A1817" s="10"/>
      <c r="B1817" s="34" t="s">
        <v>2516</v>
      </c>
      <c r="C1817" s="37">
        <v>1</v>
      </c>
      <c r="D1817" s="35"/>
      <c r="E1817" s="35"/>
      <c r="F1817" s="36"/>
      <c r="G1817" s="218"/>
    </row>
    <row r="1818" spans="1:7" ht="15.75" customHeight="1" x14ac:dyDescent="0.25">
      <c r="A1818" s="10"/>
      <c r="B1818" s="34" t="s">
        <v>2517</v>
      </c>
      <c r="C1818" s="37">
        <v>1</v>
      </c>
      <c r="D1818" s="35"/>
      <c r="E1818" s="35"/>
      <c r="F1818" s="36"/>
      <c r="G1818" s="218"/>
    </row>
    <row r="1819" spans="1:7" ht="15.75" customHeight="1" x14ac:dyDescent="0.25">
      <c r="A1819" s="10"/>
      <c r="B1819" s="34" t="s">
        <v>2518</v>
      </c>
      <c r="C1819" s="37">
        <v>1</v>
      </c>
      <c r="D1819" s="35"/>
      <c r="E1819" s="35"/>
      <c r="F1819" s="36"/>
      <c r="G1819" s="218"/>
    </row>
    <row r="1820" spans="1:7" ht="15.75" customHeight="1" x14ac:dyDescent="0.25">
      <c r="A1820" s="10"/>
      <c r="B1820" s="34" t="s">
        <v>2519</v>
      </c>
      <c r="C1820" s="37">
        <v>1</v>
      </c>
      <c r="D1820" s="35"/>
      <c r="E1820" s="35"/>
      <c r="F1820" s="36"/>
      <c r="G1820" s="218"/>
    </row>
    <row r="1821" spans="1:7" ht="15.75" customHeight="1" x14ac:dyDescent="0.25">
      <c r="A1821" s="10"/>
      <c r="B1821" s="34" t="s">
        <v>2520</v>
      </c>
      <c r="C1821" s="37"/>
      <c r="D1821" s="35"/>
      <c r="E1821" s="35"/>
      <c r="F1821" s="36"/>
      <c r="G1821" s="218"/>
    </row>
    <row r="1822" spans="1:7" ht="15.75" customHeight="1" x14ac:dyDescent="0.25">
      <c r="A1822" s="10"/>
      <c r="B1822" s="34" t="s">
        <v>2521</v>
      </c>
      <c r="C1822" s="37"/>
      <c r="D1822" s="35"/>
      <c r="E1822" s="35"/>
      <c r="F1822" s="36"/>
      <c r="G1822" s="218"/>
    </row>
    <row r="1823" spans="1:7" ht="15.75" customHeight="1" x14ac:dyDescent="0.25">
      <c r="A1823" s="10"/>
      <c r="B1823" s="38" t="s">
        <v>2522</v>
      </c>
      <c r="C1823" s="37">
        <v>1</v>
      </c>
      <c r="D1823" s="35"/>
      <c r="E1823" s="35"/>
      <c r="F1823" s="36"/>
      <c r="G1823" s="218"/>
    </row>
    <row r="1824" spans="1:7" ht="15.75" customHeight="1" x14ac:dyDescent="0.25">
      <c r="A1824" s="10"/>
      <c r="B1824" s="34" t="s">
        <v>2523</v>
      </c>
      <c r="C1824" s="37">
        <v>1</v>
      </c>
      <c r="D1824" s="35"/>
      <c r="E1824" s="35"/>
      <c r="F1824" s="36"/>
      <c r="G1824" s="218"/>
    </row>
    <row r="1825" spans="1:7" ht="15.75" customHeight="1" x14ac:dyDescent="0.25">
      <c r="A1825" s="19"/>
      <c r="B1825" s="219"/>
      <c r="C1825" s="220"/>
      <c r="D1825" s="220"/>
      <c r="E1825" s="220"/>
      <c r="F1825" s="220"/>
      <c r="G1825" s="220"/>
    </row>
    <row r="1826" spans="1:7" ht="15.75" customHeight="1" x14ac:dyDescent="0.25">
      <c r="A1826" s="207"/>
      <c r="B1826" s="221"/>
      <c r="C1826" s="207"/>
      <c r="D1826" s="207"/>
      <c r="E1826" s="207"/>
      <c r="F1826" s="207"/>
      <c r="G1826" s="207"/>
    </row>
    <row r="1827" spans="1:7" ht="15.75" customHeight="1" x14ac:dyDescent="0.25">
      <c r="A1827" s="207"/>
      <c r="B1827" s="221"/>
      <c r="C1827" s="207"/>
      <c r="D1827" s="207"/>
      <c r="E1827" s="207"/>
      <c r="F1827" s="207"/>
      <c r="G1827" s="207"/>
    </row>
    <row r="1828" spans="1:7" ht="15.75" customHeight="1" x14ac:dyDescent="0.25">
      <c r="A1828" s="207"/>
      <c r="B1828" s="221"/>
      <c r="C1828" s="207"/>
      <c r="D1828" s="207"/>
      <c r="E1828" s="207"/>
      <c r="F1828" s="207"/>
      <c r="G1828" s="207"/>
    </row>
    <row r="1829" spans="1:7" ht="15.75" customHeight="1" x14ac:dyDescent="0.25">
      <c r="A1829" s="207"/>
      <c r="B1829" s="221"/>
      <c r="C1829" s="207"/>
      <c r="D1829" s="207"/>
      <c r="E1829" s="207"/>
      <c r="F1829" s="207"/>
      <c r="G1829" s="207"/>
    </row>
    <row r="1830" spans="1:7" ht="15.75" customHeight="1" x14ac:dyDescent="0.25">
      <c r="A1830" s="207"/>
      <c r="B1830" s="221"/>
      <c r="C1830" s="207"/>
      <c r="D1830" s="207"/>
      <c r="E1830" s="207"/>
      <c r="F1830" s="207"/>
      <c r="G1830" s="207"/>
    </row>
    <row r="1831" spans="1:7" ht="15.75" customHeight="1" x14ac:dyDescent="0.25">
      <c r="A1831" s="396" t="s">
        <v>2524</v>
      </c>
      <c r="B1831" s="397"/>
      <c r="C1831" s="397"/>
      <c r="D1831" s="397"/>
      <c r="E1831" s="397"/>
      <c r="F1831" s="397"/>
      <c r="G1831" s="397"/>
    </row>
    <row r="1832" spans="1:7" ht="15.75" customHeight="1" x14ac:dyDescent="0.25">
      <c r="A1832" s="204"/>
      <c r="B1832" s="204"/>
      <c r="C1832" s="204"/>
      <c r="D1832" s="204"/>
      <c r="E1832" s="204"/>
      <c r="F1832" s="204"/>
      <c r="G1832" s="204"/>
    </row>
    <row r="1833" spans="1:7" ht="15.75" customHeight="1" x14ac:dyDescent="0.25">
      <c r="A1833" s="204"/>
      <c r="B1833" s="212" t="s">
        <v>1478</v>
      </c>
      <c r="C1833" s="212"/>
      <c r="D1833" s="213">
        <v>0</v>
      </c>
      <c r="E1833" s="213"/>
      <c r="F1833" s="214" t="s">
        <v>1479</v>
      </c>
      <c r="G1833" s="202"/>
    </row>
    <row r="1834" spans="1:7" ht="15.75" customHeight="1" x14ac:dyDescent="0.25">
      <c r="A1834" s="202"/>
      <c r="B1834" s="212" t="s">
        <v>1480</v>
      </c>
      <c r="C1834" s="212"/>
      <c r="D1834" s="213">
        <v>0</v>
      </c>
      <c r="E1834" s="213"/>
      <c r="F1834" s="214" t="s">
        <v>1481</v>
      </c>
      <c r="G1834" s="202"/>
    </row>
    <row r="1835" spans="1:7" ht="15.75" customHeight="1" x14ac:dyDescent="0.25">
      <c r="A1835" s="202"/>
      <c r="B1835" s="212" t="s">
        <v>1482</v>
      </c>
      <c r="C1835" s="212"/>
      <c r="D1835" s="215">
        <v>0</v>
      </c>
      <c r="E1835" s="215"/>
      <c r="F1835" s="214" t="s">
        <v>1617</v>
      </c>
      <c r="G1835" s="202"/>
    </row>
    <row r="1836" spans="1:7" ht="15.75" customHeight="1" x14ac:dyDescent="0.25">
      <c r="A1836" s="202"/>
      <c r="B1836" s="202"/>
      <c r="C1836" s="202"/>
      <c r="D1836" s="206"/>
      <c r="E1836" s="206"/>
      <c r="F1836" s="202"/>
      <c r="G1836" s="202"/>
    </row>
    <row r="1837" spans="1:7" ht="15.75" customHeight="1" x14ac:dyDescent="0.25">
      <c r="A1837" s="203"/>
      <c r="B1837" s="204"/>
      <c r="C1837" s="203"/>
      <c r="D1837" s="203"/>
      <c r="E1837" s="203"/>
      <c r="F1837" s="203"/>
      <c r="G1837" s="204"/>
    </row>
    <row r="1838" spans="1:7" ht="15.75" customHeight="1" x14ac:dyDescent="0.25">
      <c r="A1838" s="17"/>
      <c r="B1838" s="216"/>
      <c r="C1838" s="217"/>
      <c r="D1838" s="398"/>
      <c r="E1838" s="399"/>
      <c r="F1838" s="399"/>
      <c r="G1838" s="217"/>
    </row>
    <row r="1839" spans="1:7" ht="15.75" customHeight="1" x14ac:dyDescent="0.25">
      <c r="A1839" s="10"/>
      <c r="B1839" s="202" t="s">
        <v>1484</v>
      </c>
      <c r="C1839" s="218"/>
      <c r="D1839" s="218"/>
      <c r="E1839" s="218"/>
      <c r="F1839" s="218"/>
      <c r="G1839" s="218"/>
    </row>
    <row r="1840" spans="1:7" ht="15.75" customHeight="1" x14ac:dyDescent="0.25">
      <c r="A1840" s="33"/>
      <c r="B1840" s="202"/>
      <c r="C1840" s="218"/>
      <c r="D1840" s="218"/>
      <c r="E1840" s="218"/>
      <c r="F1840" s="218"/>
      <c r="G1840" s="218"/>
    </row>
    <row r="1841" spans="1:7" ht="15.75" customHeight="1" x14ac:dyDescent="0.25">
      <c r="A1841" s="33"/>
      <c r="B1841" s="204" t="s">
        <v>726</v>
      </c>
      <c r="C1841" s="203"/>
      <c r="D1841" s="203" t="s">
        <v>1485</v>
      </c>
      <c r="E1841" s="203" t="s">
        <v>712</v>
      </c>
      <c r="F1841" s="203" t="s">
        <v>1486</v>
      </c>
      <c r="G1841" s="218"/>
    </row>
    <row r="1842" spans="1:7" ht="15.75" customHeight="1" x14ac:dyDescent="0.25">
      <c r="A1842" s="33"/>
      <c r="B1842" s="34" t="s">
        <v>1487</v>
      </c>
      <c r="C1842" s="35"/>
      <c r="D1842" s="35"/>
      <c r="E1842" s="35"/>
      <c r="F1842" s="36"/>
      <c r="G1842" s="218"/>
    </row>
    <row r="1843" spans="1:7" ht="15.75" customHeight="1" x14ac:dyDescent="0.25">
      <c r="A1843" s="10"/>
      <c r="B1843" s="34" t="s">
        <v>1488</v>
      </c>
      <c r="C1843" s="35"/>
      <c r="D1843" s="35"/>
      <c r="E1843" s="35"/>
      <c r="F1843" s="36"/>
      <c r="G1843" s="218"/>
    </row>
    <row r="1844" spans="1:7" ht="15.75" customHeight="1" x14ac:dyDescent="0.25">
      <c r="A1844" s="10"/>
      <c r="B1844" s="37" t="s">
        <v>2525</v>
      </c>
      <c r="C1844" s="37">
        <v>1</v>
      </c>
      <c r="D1844" s="35"/>
      <c r="E1844" s="35"/>
      <c r="F1844" s="36"/>
      <c r="G1844" s="218"/>
    </row>
    <row r="1845" spans="1:7" ht="15.75" customHeight="1" x14ac:dyDescent="0.25">
      <c r="A1845" s="10"/>
      <c r="B1845" s="37" t="s">
        <v>2526</v>
      </c>
      <c r="C1845" s="37">
        <v>1</v>
      </c>
      <c r="D1845" s="35"/>
      <c r="E1845" s="35"/>
      <c r="F1845" s="36"/>
      <c r="G1845" s="218"/>
    </row>
    <row r="1846" spans="1:7" ht="15.75" customHeight="1" x14ac:dyDescent="0.25">
      <c r="A1846" s="10"/>
      <c r="B1846" s="37" t="s">
        <v>2527</v>
      </c>
      <c r="C1846" s="37"/>
      <c r="D1846" s="35"/>
      <c r="E1846" s="35"/>
      <c r="F1846" s="36"/>
      <c r="G1846" s="218"/>
    </row>
    <row r="1847" spans="1:7" ht="15.75" customHeight="1" x14ac:dyDescent="0.25">
      <c r="A1847" s="10"/>
      <c r="B1847" s="37" t="s">
        <v>2528</v>
      </c>
      <c r="C1847" s="37">
        <v>1</v>
      </c>
      <c r="D1847" s="35"/>
      <c r="E1847" s="35"/>
      <c r="F1847" s="36"/>
      <c r="G1847" s="218"/>
    </row>
    <row r="1848" spans="1:7" ht="15.75" customHeight="1" x14ac:dyDescent="0.25">
      <c r="A1848" s="10"/>
      <c r="B1848" s="37" t="s">
        <v>2529</v>
      </c>
      <c r="C1848" s="37">
        <v>1</v>
      </c>
      <c r="D1848" s="35"/>
      <c r="E1848" s="35"/>
      <c r="F1848" s="36"/>
      <c r="G1848" s="218"/>
    </row>
    <row r="1849" spans="1:7" ht="15.75" customHeight="1" x14ac:dyDescent="0.25">
      <c r="A1849" s="10"/>
      <c r="B1849" s="34" t="s">
        <v>2530</v>
      </c>
      <c r="C1849" s="37"/>
      <c r="D1849" s="35"/>
      <c r="E1849" s="35"/>
      <c r="F1849" s="36"/>
      <c r="G1849" s="218"/>
    </row>
    <row r="1850" spans="1:7" ht="15.75" customHeight="1" x14ac:dyDescent="0.25">
      <c r="A1850" s="10"/>
      <c r="B1850" s="34" t="s">
        <v>2531</v>
      </c>
      <c r="C1850" s="37"/>
      <c r="D1850" s="35"/>
      <c r="E1850" s="35"/>
      <c r="F1850" s="36"/>
      <c r="G1850" s="218"/>
    </row>
    <row r="1851" spans="1:7" ht="15.75" customHeight="1" x14ac:dyDescent="0.25">
      <c r="A1851" s="10"/>
      <c r="B1851" s="37" t="s">
        <v>2532</v>
      </c>
      <c r="C1851" s="37"/>
      <c r="D1851" s="35"/>
      <c r="E1851" s="35"/>
      <c r="F1851" s="36"/>
      <c r="G1851" s="218"/>
    </row>
    <row r="1852" spans="1:7" ht="15.75" customHeight="1" x14ac:dyDescent="0.25">
      <c r="A1852" s="10"/>
      <c r="B1852" s="37" t="s">
        <v>2533</v>
      </c>
      <c r="C1852" s="37"/>
      <c r="D1852" s="35"/>
      <c r="E1852" s="35"/>
      <c r="F1852" s="36"/>
      <c r="G1852" s="218"/>
    </row>
    <row r="1853" spans="1:7" ht="15.75" customHeight="1" x14ac:dyDescent="0.25">
      <c r="A1853" s="10"/>
      <c r="B1853" s="37" t="s">
        <v>2534</v>
      </c>
      <c r="C1853" s="37"/>
      <c r="D1853" s="35"/>
      <c r="E1853" s="35"/>
      <c r="F1853" s="36"/>
      <c r="G1853" s="218"/>
    </row>
    <row r="1854" spans="1:7" ht="15.75" customHeight="1" x14ac:dyDescent="0.25">
      <c r="A1854" s="10"/>
      <c r="B1854" s="37" t="s">
        <v>2535</v>
      </c>
      <c r="C1854" s="37"/>
      <c r="D1854" s="35"/>
      <c r="E1854" s="35"/>
      <c r="F1854" s="36"/>
      <c r="G1854" s="218"/>
    </row>
    <row r="1855" spans="1:7" ht="15.75" customHeight="1" x14ac:dyDescent="0.25">
      <c r="A1855" s="10"/>
      <c r="B1855" s="37" t="s">
        <v>2536</v>
      </c>
      <c r="C1855" s="37"/>
      <c r="D1855" s="35"/>
      <c r="E1855" s="35"/>
      <c r="F1855" s="36"/>
      <c r="G1855" s="218"/>
    </row>
    <row r="1856" spans="1:7" ht="15.75" customHeight="1" x14ac:dyDescent="0.25">
      <c r="A1856" s="10"/>
      <c r="B1856" s="34" t="s">
        <v>2537</v>
      </c>
      <c r="C1856" s="37"/>
      <c r="D1856" s="35"/>
      <c r="E1856" s="35"/>
      <c r="F1856" s="36"/>
      <c r="G1856" s="218"/>
    </row>
    <row r="1857" spans="1:7" ht="15.75" customHeight="1" x14ac:dyDescent="0.25">
      <c r="A1857" s="10"/>
      <c r="B1857" s="34" t="s">
        <v>2538</v>
      </c>
      <c r="C1857" s="37">
        <v>1</v>
      </c>
      <c r="D1857" s="35"/>
      <c r="E1857" s="35"/>
      <c r="F1857" s="36"/>
      <c r="G1857" s="218"/>
    </row>
    <row r="1858" spans="1:7" ht="15.75" customHeight="1" x14ac:dyDescent="0.25">
      <c r="A1858" s="10"/>
      <c r="B1858" s="37" t="s">
        <v>2539</v>
      </c>
      <c r="C1858" s="37"/>
      <c r="D1858" s="35"/>
      <c r="E1858" s="35"/>
      <c r="F1858" s="36"/>
      <c r="G1858" s="218"/>
    </row>
    <row r="1859" spans="1:7" ht="15.75" customHeight="1" x14ac:dyDescent="0.25">
      <c r="A1859" s="10"/>
      <c r="B1859" s="37" t="s">
        <v>2540</v>
      </c>
      <c r="C1859" s="37"/>
      <c r="D1859" s="35"/>
      <c r="E1859" s="35"/>
      <c r="F1859" s="36"/>
      <c r="G1859" s="218"/>
    </row>
    <row r="1860" spans="1:7" ht="15.75" customHeight="1" x14ac:dyDescent="0.25">
      <c r="A1860" s="10"/>
      <c r="B1860" s="37" t="s">
        <v>2541</v>
      </c>
      <c r="C1860" s="37"/>
      <c r="D1860" s="35"/>
      <c r="E1860" s="35"/>
      <c r="F1860" s="36"/>
      <c r="G1860" s="218"/>
    </row>
    <row r="1861" spans="1:7" ht="15.75" customHeight="1" x14ac:dyDescent="0.25">
      <c r="A1861" s="10"/>
      <c r="B1861" s="37" t="s">
        <v>2542</v>
      </c>
      <c r="C1861" s="37"/>
      <c r="D1861" s="35"/>
      <c r="E1861" s="35"/>
      <c r="F1861" s="36"/>
      <c r="G1861" s="218"/>
    </row>
    <row r="1862" spans="1:7" ht="15.75" customHeight="1" x14ac:dyDescent="0.25">
      <c r="A1862" s="10"/>
      <c r="B1862" s="37" t="s">
        <v>2543</v>
      </c>
      <c r="C1862" s="37"/>
      <c r="D1862" s="35"/>
      <c r="E1862" s="35"/>
      <c r="F1862" s="36"/>
      <c r="G1862" s="218"/>
    </row>
    <row r="1863" spans="1:7" ht="15.75" customHeight="1" x14ac:dyDescent="0.25">
      <c r="A1863" s="10"/>
      <c r="B1863" s="34" t="s">
        <v>2544</v>
      </c>
      <c r="C1863" s="37">
        <v>1</v>
      </c>
      <c r="D1863" s="35"/>
      <c r="E1863" s="35"/>
      <c r="F1863" s="36"/>
      <c r="G1863" s="218"/>
    </row>
    <row r="1864" spans="1:7" ht="15.75" customHeight="1" x14ac:dyDescent="0.25">
      <c r="A1864" s="10"/>
      <c r="B1864" s="34" t="s">
        <v>2545</v>
      </c>
      <c r="C1864" s="37">
        <v>1</v>
      </c>
      <c r="D1864" s="35"/>
      <c r="E1864" s="35"/>
      <c r="F1864" s="36"/>
      <c r="G1864" s="218"/>
    </row>
    <row r="1865" spans="1:7" ht="15.75" customHeight="1" x14ac:dyDescent="0.25">
      <c r="A1865" s="10"/>
      <c r="B1865" s="37" t="s">
        <v>2546</v>
      </c>
      <c r="C1865" s="37">
        <v>1</v>
      </c>
      <c r="D1865" s="35"/>
      <c r="E1865" s="35"/>
      <c r="F1865" s="36"/>
      <c r="G1865" s="218"/>
    </row>
    <row r="1866" spans="1:7" ht="15.75" customHeight="1" x14ac:dyDescent="0.25">
      <c r="A1866" s="10"/>
      <c r="B1866" s="37" t="s">
        <v>2547</v>
      </c>
      <c r="C1866" s="37">
        <v>1</v>
      </c>
      <c r="D1866" s="35"/>
      <c r="E1866" s="35"/>
      <c r="F1866" s="36"/>
      <c r="G1866" s="218"/>
    </row>
    <row r="1867" spans="1:7" ht="15.75" customHeight="1" x14ac:dyDescent="0.25">
      <c r="A1867" s="10"/>
      <c r="B1867" s="37" t="s">
        <v>2548</v>
      </c>
      <c r="C1867" s="37">
        <v>1</v>
      </c>
      <c r="D1867" s="35"/>
      <c r="E1867" s="35"/>
      <c r="F1867" s="36"/>
      <c r="G1867" s="218"/>
    </row>
    <row r="1868" spans="1:7" ht="15.75" customHeight="1" x14ac:dyDescent="0.25">
      <c r="A1868" s="10"/>
      <c r="B1868" s="37" t="s">
        <v>2549</v>
      </c>
      <c r="C1868" s="37"/>
      <c r="D1868" s="35"/>
      <c r="E1868" s="35"/>
      <c r="F1868" s="36"/>
      <c r="G1868" s="218"/>
    </row>
    <row r="1869" spans="1:7" ht="15.75" customHeight="1" x14ac:dyDescent="0.25">
      <c r="A1869" s="10"/>
      <c r="B1869" s="37" t="s">
        <v>2550</v>
      </c>
      <c r="C1869" s="37">
        <v>1</v>
      </c>
      <c r="D1869" s="35"/>
      <c r="E1869" s="35"/>
      <c r="F1869" s="36"/>
      <c r="G1869" s="218"/>
    </row>
    <row r="1870" spans="1:7" ht="15.75" customHeight="1" x14ac:dyDescent="0.25">
      <c r="A1870" s="10"/>
      <c r="B1870" s="37" t="s">
        <v>2551</v>
      </c>
      <c r="C1870" s="37">
        <v>1</v>
      </c>
      <c r="D1870" s="35"/>
      <c r="E1870" s="35"/>
      <c r="F1870" s="36"/>
      <c r="G1870" s="218"/>
    </row>
    <row r="1871" spans="1:7" ht="15.75" customHeight="1" x14ac:dyDescent="0.25">
      <c r="A1871" s="10"/>
      <c r="B1871" s="37" t="s">
        <v>2552</v>
      </c>
      <c r="C1871" s="37">
        <v>1</v>
      </c>
      <c r="D1871" s="35"/>
      <c r="E1871" s="35"/>
      <c r="F1871" s="36"/>
      <c r="G1871" s="218"/>
    </row>
    <row r="1872" spans="1:7" ht="15.75" customHeight="1" x14ac:dyDescent="0.25">
      <c r="A1872" s="10"/>
      <c r="B1872" s="37" t="s">
        <v>2553</v>
      </c>
      <c r="C1872" s="37">
        <v>1</v>
      </c>
      <c r="D1872" s="35"/>
      <c r="E1872" s="35"/>
      <c r="F1872" s="36"/>
      <c r="G1872" s="218"/>
    </row>
    <row r="1873" spans="1:7" ht="15.75" customHeight="1" x14ac:dyDescent="0.25">
      <c r="A1873" s="10"/>
      <c r="B1873" s="37" t="s">
        <v>2554</v>
      </c>
      <c r="C1873" s="37">
        <v>1</v>
      </c>
      <c r="D1873" s="35"/>
      <c r="E1873" s="35"/>
      <c r="F1873" s="36"/>
      <c r="G1873" s="218"/>
    </row>
    <row r="1874" spans="1:7" ht="15.75" customHeight="1" x14ac:dyDescent="0.25">
      <c r="A1874" s="10"/>
      <c r="B1874" s="37" t="s">
        <v>2555</v>
      </c>
      <c r="C1874" s="37">
        <v>1</v>
      </c>
      <c r="D1874" s="35"/>
      <c r="E1874" s="35"/>
      <c r="F1874" s="36"/>
      <c r="G1874" s="218"/>
    </row>
    <row r="1875" spans="1:7" ht="15.75" customHeight="1" x14ac:dyDescent="0.25">
      <c r="A1875" s="10"/>
      <c r="B1875" s="37" t="s">
        <v>2556</v>
      </c>
      <c r="C1875" s="37">
        <v>1</v>
      </c>
      <c r="D1875" s="35"/>
      <c r="E1875" s="35"/>
      <c r="F1875" s="36"/>
      <c r="G1875" s="218"/>
    </row>
    <row r="1876" spans="1:7" ht="15.75" customHeight="1" x14ac:dyDescent="0.25">
      <c r="A1876" s="10"/>
      <c r="B1876" s="37" t="s">
        <v>2557</v>
      </c>
      <c r="C1876" s="37">
        <v>1</v>
      </c>
      <c r="D1876" s="35"/>
      <c r="E1876" s="35"/>
      <c r="F1876" s="36"/>
      <c r="G1876" s="218"/>
    </row>
    <row r="1877" spans="1:7" ht="15.75" customHeight="1" x14ac:dyDescent="0.25">
      <c r="A1877" s="10"/>
      <c r="B1877" s="37" t="s">
        <v>2558</v>
      </c>
      <c r="C1877" s="37">
        <v>1</v>
      </c>
      <c r="D1877" s="35"/>
      <c r="E1877" s="35"/>
      <c r="F1877" s="36"/>
      <c r="G1877" s="218"/>
    </row>
    <row r="1878" spans="1:7" ht="15.75" customHeight="1" x14ac:dyDescent="0.25">
      <c r="A1878" s="10"/>
      <c r="B1878" s="34" t="s">
        <v>2559</v>
      </c>
      <c r="C1878" s="37"/>
      <c r="D1878" s="35"/>
      <c r="E1878" s="35"/>
      <c r="F1878" s="36"/>
      <c r="G1878" s="218"/>
    </row>
    <row r="1879" spans="1:7" ht="15.75" customHeight="1" x14ac:dyDescent="0.25">
      <c r="A1879" s="10"/>
      <c r="B1879" s="34" t="s">
        <v>2560</v>
      </c>
      <c r="C1879" s="37"/>
      <c r="D1879" s="35"/>
      <c r="E1879" s="35"/>
      <c r="F1879" s="36"/>
      <c r="G1879" s="218"/>
    </row>
    <row r="1880" spans="1:7" ht="15.75" customHeight="1" x14ac:dyDescent="0.25">
      <c r="A1880" s="10"/>
      <c r="B1880" s="37" t="s">
        <v>2561</v>
      </c>
      <c r="C1880" s="37"/>
      <c r="D1880" s="35"/>
      <c r="E1880" s="35"/>
      <c r="F1880" s="36"/>
      <c r="G1880" s="218"/>
    </row>
    <row r="1881" spans="1:7" ht="15.75" customHeight="1" x14ac:dyDescent="0.25">
      <c r="A1881" s="10"/>
      <c r="B1881" s="37" t="s">
        <v>2562</v>
      </c>
      <c r="C1881" s="37"/>
      <c r="D1881" s="35"/>
      <c r="E1881" s="35"/>
      <c r="F1881" s="36"/>
      <c r="G1881" s="218"/>
    </row>
    <row r="1882" spans="1:7" ht="15.75" customHeight="1" x14ac:dyDescent="0.25">
      <c r="A1882" s="10"/>
      <c r="B1882" s="37" t="s">
        <v>2563</v>
      </c>
      <c r="C1882" s="37"/>
      <c r="D1882" s="35"/>
      <c r="E1882" s="35"/>
      <c r="F1882" s="36"/>
      <c r="G1882" s="218"/>
    </row>
    <row r="1883" spans="1:7" ht="15.75" customHeight="1" x14ac:dyDescent="0.25">
      <c r="A1883" s="10"/>
      <c r="B1883" s="37" t="s">
        <v>2564</v>
      </c>
      <c r="C1883" s="37"/>
      <c r="D1883" s="35"/>
      <c r="E1883" s="35"/>
      <c r="F1883" s="36"/>
      <c r="G1883" s="218"/>
    </row>
    <row r="1884" spans="1:7" ht="15.75" customHeight="1" x14ac:dyDescent="0.25">
      <c r="A1884" s="10"/>
      <c r="B1884" s="34" t="s">
        <v>2565</v>
      </c>
      <c r="C1884" s="37"/>
      <c r="D1884" s="35"/>
      <c r="E1884" s="35"/>
      <c r="F1884" s="36"/>
      <c r="G1884" s="218"/>
    </row>
    <row r="1885" spans="1:7" ht="15.75" customHeight="1" x14ac:dyDescent="0.25">
      <c r="A1885" s="10"/>
      <c r="B1885" s="34" t="s">
        <v>2566</v>
      </c>
      <c r="C1885" s="37"/>
      <c r="D1885" s="35"/>
      <c r="E1885" s="35"/>
      <c r="F1885" s="36"/>
      <c r="G1885" s="218"/>
    </row>
    <row r="1886" spans="1:7" ht="15.75" customHeight="1" x14ac:dyDescent="0.25">
      <c r="A1886" s="10"/>
      <c r="B1886" s="37" t="s">
        <v>2567</v>
      </c>
      <c r="C1886" s="37"/>
      <c r="D1886" s="35"/>
      <c r="E1886" s="35"/>
      <c r="F1886" s="36"/>
      <c r="G1886" s="218"/>
    </row>
    <row r="1887" spans="1:7" ht="15.75" customHeight="1" x14ac:dyDescent="0.25">
      <c r="A1887" s="10"/>
      <c r="B1887" s="37" t="s">
        <v>2568</v>
      </c>
      <c r="C1887" s="37"/>
      <c r="D1887" s="35"/>
      <c r="E1887" s="35"/>
      <c r="F1887" s="36"/>
      <c r="G1887" s="218"/>
    </row>
    <row r="1888" spans="1:7" ht="15.75" customHeight="1" x14ac:dyDescent="0.25">
      <c r="A1888" s="10"/>
      <c r="B1888" s="37" t="s">
        <v>2569</v>
      </c>
      <c r="C1888" s="37">
        <v>1</v>
      </c>
      <c r="D1888" s="35"/>
      <c r="E1888" s="35"/>
      <c r="F1888" s="36"/>
      <c r="G1888" s="218"/>
    </row>
    <row r="1889" spans="1:7" ht="15.75" customHeight="1" x14ac:dyDescent="0.25">
      <c r="A1889" s="10"/>
      <c r="B1889" s="37" t="s">
        <v>2570</v>
      </c>
      <c r="C1889" s="37">
        <v>1</v>
      </c>
      <c r="D1889" s="35"/>
      <c r="E1889" s="35"/>
      <c r="F1889" s="36"/>
      <c r="G1889" s="218"/>
    </row>
    <row r="1890" spans="1:7" ht="15.75" customHeight="1" x14ac:dyDescent="0.25">
      <c r="A1890" s="10"/>
      <c r="B1890" s="37" t="s">
        <v>2571</v>
      </c>
      <c r="C1890" s="37">
        <v>1</v>
      </c>
      <c r="D1890" s="35"/>
      <c r="E1890" s="35"/>
      <c r="F1890" s="36"/>
      <c r="G1890" s="218"/>
    </row>
    <row r="1891" spans="1:7" ht="15.75" customHeight="1" x14ac:dyDescent="0.25">
      <c r="A1891" s="10"/>
      <c r="B1891" s="37" t="s">
        <v>2572</v>
      </c>
      <c r="C1891" s="37">
        <v>1</v>
      </c>
      <c r="D1891" s="35"/>
      <c r="E1891" s="35"/>
      <c r="F1891" s="36"/>
      <c r="G1891" s="218"/>
    </row>
    <row r="1892" spans="1:7" ht="15.75" customHeight="1" x14ac:dyDescent="0.25">
      <c r="A1892" s="10"/>
      <c r="B1892" s="37" t="s">
        <v>2573</v>
      </c>
      <c r="C1892" s="37">
        <v>1</v>
      </c>
      <c r="D1892" s="35"/>
      <c r="E1892" s="35"/>
      <c r="F1892" s="36"/>
      <c r="G1892" s="218"/>
    </row>
    <row r="1893" spans="1:7" ht="15.75" customHeight="1" x14ac:dyDescent="0.25">
      <c r="A1893" s="10"/>
      <c r="B1893" s="37" t="s">
        <v>2574</v>
      </c>
      <c r="C1893" s="37">
        <v>1</v>
      </c>
      <c r="D1893" s="35"/>
      <c r="E1893" s="35"/>
      <c r="F1893" s="36"/>
      <c r="G1893" s="218"/>
    </row>
    <row r="1894" spans="1:7" ht="15.75" customHeight="1" x14ac:dyDescent="0.25">
      <c r="A1894" s="10"/>
      <c r="B1894" s="37" t="s">
        <v>2575</v>
      </c>
      <c r="C1894" s="37">
        <v>1</v>
      </c>
      <c r="D1894" s="35"/>
      <c r="E1894" s="35"/>
      <c r="F1894" s="36"/>
      <c r="G1894" s="218"/>
    </row>
    <row r="1895" spans="1:7" ht="15.75" customHeight="1" x14ac:dyDescent="0.25">
      <c r="A1895" s="10"/>
      <c r="B1895" s="37" t="s">
        <v>2576</v>
      </c>
      <c r="C1895" s="37">
        <v>1</v>
      </c>
      <c r="D1895" s="35"/>
      <c r="E1895" s="35"/>
      <c r="F1895" s="36"/>
      <c r="G1895" s="218"/>
    </row>
    <row r="1896" spans="1:7" ht="15.75" customHeight="1" x14ac:dyDescent="0.25">
      <c r="A1896" s="10"/>
      <c r="B1896" s="37" t="s">
        <v>2577</v>
      </c>
      <c r="C1896" s="37">
        <v>1</v>
      </c>
      <c r="D1896" s="35"/>
      <c r="E1896" s="35"/>
      <c r="F1896" s="36"/>
      <c r="G1896" s="218"/>
    </row>
    <row r="1897" spans="1:7" ht="15.75" customHeight="1" x14ac:dyDescent="0.25">
      <c r="A1897" s="10"/>
      <c r="B1897" s="37" t="s">
        <v>2578</v>
      </c>
      <c r="C1897" s="37">
        <v>1</v>
      </c>
      <c r="D1897" s="35"/>
      <c r="E1897" s="35"/>
      <c r="F1897" s="36"/>
      <c r="G1897" s="218"/>
    </row>
    <row r="1898" spans="1:7" ht="15.75" customHeight="1" x14ac:dyDescent="0.25">
      <c r="A1898" s="10"/>
      <c r="B1898" s="37" t="s">
        <v>2579</v>
      </c>
      <c r="C1898" s="37">
        <v>1</v>
      </c>
      <c r="D1898" s="35"/>
      <c r="E1898" s="35"/>
      <c r="F1898" s="36"/>
      <c r="G1898" s="218"/>
    </row>
    <row r="1899" spans="1:7" ht="15.75" customHeight="1" x14ac:dyDescent="0.25">
      <c r="A1899" s="10"/>
      <c r="B1899" s="37" t="s">
        <v>2580</v>
      </c>
      <c r="C1899" s="37">
        <v>1</v>
      </c>
      <c r="D1899" s="35"/>
      <c r="E1899" s="35"/>
      <c r="F1899" s="36"/>
      <c r="G1899" s="218"/>
    </row>
    <row r="1900" spans="1:7" ht="15.75" customHeight="1" x14ac:dyDescent="0.25">
      <c r="A1900" s="10"/>
      <c r="B1900" s="37" t="s">
        <v>2581</v>
      </c>
      <c r="C1900" s="37">
        <v>1</v>
      </c>
      <c r="D1900" s="35"/>
      <c r="E1900" s="35"/>
      <c r="F1900" s="36"/>
      <c r="G1900" s="218"/>
    </row>
    <row r="1901" spans="1:7" ht="15.75" customHeight="1" x14ac:dyDescent="0.25">
      <c r="A1901" s="10"/>
      <c r="B1901" s="202"/>
      <c r="C1901" s="218"/>
      <c r="D1901" s="218"/>
      <c r="E1901" s="218"/>
      <c r="F1901" s="218"/>
      <c r="G1901" s="218"/>
    </row>
    <row r="1902" spans="1:7" ht="15.75" customHeight="1" x14ac:dyDescent="0.25">
      <c r="A1902" s="10"/>
      <c r="B1902" s="202" t="s">
        <v>1480</v>
      </c>
      <c r="C1902" s="218"/>
      <c r="D1902" s="218"/>
      <c r="E1902" s="218"/>
      <c r="F1902" s="218"/>
      <c r="G1902" s="218"/>
    </row>
    <row r="1903" spans="1:7" ht="15.75" customHeight="1" x14ac:dyDescent="0.25">
      <c r="A1903" s="10"/>
      <c r="B1903" s="202"/>
      <c r="C1903" s="218"/>
      <c r="D1903" s="218"/>
      <c r="E1903" s="218"/>
      <c r="F1903" s="218"/>
      <c r="G1903" s="218"/>
    </row>
    <row r="1904" spans="1:7" ht="15.75" customHeight="1" x14ac:dyDescent="0.25">
      <c r="A1904" s="10"/>
      <c r="B1904" s="204" t="s">
        <v>726</v>
      </c>
      <c r="C1904" s="203"/>
      <c r="D1904" s="203" t="s">
        <v>1485</v>
      </c>
      <c r="E1904" s="203" t="s">
        <v>712</v>
      </c>
      <c r="F1904" s="203" t="s">
        <v>1486</v>
      </c>
      <c r="G1904" s="218"/>
    </row>
    <row r="1905" spans="1:7" ht="15.75" customHeight="1" x14ac:dyDescent="0.25">
      <c r="A1905" s="10"/>
      <c r="B1905" s="38" t="s">
        <v>2582</v>
      </c>
      <c r="C1905" s="37">
        <v>1</v>
      </c>
      <c r="D1905" s="35"/>
      <c r="E1905" s="35"/>
      <c r="F1905" s="36"/>
      <c r="G1905" s="218"/>
    </row>
    <row r="1906" spans="1:7" ht="15.75" customHeight="1" x14ac:dyDescent="0.25">
      <c r="A1906" s="10"/>
      <c r="B1906" s="34" t="s">
        <v>2583</v>
      </c>
      <c r="C1906" s="37">
        <v>1</v>
      </c>
      <c r="D1906" s="35"/>
      <c r="E1906" s="35"/>
      <c r="F1906" s="36"/>
      <c r="G1906" s="218"/>
    </row>
    <row r="1907" spans="1:7" ht="15.75" customHeight="1" x14ac:dyDescent="0.25">
      <c r="A1907" s="10"/>
      <c r="B1907" s="34" t="s">
        <v>2584</v>
      </c>
      <c r="C1907" s="37">
        <v>1</v>
      </c>
      <c r="D1907" s="35"/>
      <c r="E1907" s="35"/>
      <c r="F1907" s="36"/>
      <c r="G1907" s="218"/>
    </row>
    <row r="1908" spans="1:7" ht="15.75" customHeight="1" x14ac:dyDescent="0.25">
      <c r="A1908" s="10"/>
      <c r="B1908" s="34" t="s">
        <v>2585</v>
      </c>
      <c r="C1908" s="37">
        <v>1</v>
      </c>
      <c r="D1908" s="35"/>
      <c r="E1908" s="35"/>
      <c r="F1908" s="36"/>
      <c r="G1908" s="218"/>
    </row>
    <row r="1909" spans="1:7" ht="15.75" customHeight="1" x14ac:dyDescent="0.25">
      <c r="A1909" s="10"/>
      <c r="B1909" s="34" t="s">
        <v>2586</v>
      </c>
      <c r="C1909" s="37">
        <v>1</v>
      </c>
      <c r="D1909" s="35"/>
      <c r="E1909" s="35"/>
      <c r="F1909" s="36"/>
      <c r="G1909" s="218"/>
    </row>
    <row r="1910" spans="1:7" ht="15.75" customHeight="1" x14ac:dyDescent="0.25">
      <c r="A1910" s="10"/>
      <c r="B1910" s="34" t="s">
        <v>2587</v>
      </c>
      <c r="C1910" s="37"/>
      <c r="D1910" s="35"/>
      <c r="E1910" s="35"/>
      <c r="F1910" s="36"/>
      <c r="G1910" s="218"/>
    </row>
    <row r="1911" spans="1:7" ht="15.75" customHeight="1" x14ac:dyDescent="0.25">
      <c r="A1911" s="10"/>
      <c r="B1911" s="34" t="s">
        <v>2588</v>
      </c>
      <c r="C1911" s="37"/>
      <c r="D1911" s="35"/>
      <c r="E1911" s="35"/>
      <c r="F1911" s="36"/>
      <c r="G1911" s="218"/>
    </row>
    <row r="1912" spans="1:7" ht="15.75" customHeight="1" x14ac:dyDescent="0.25">
      <c r="A1912" s="10"/>
      <c r="B1912" s="38" t="s">
        <v>2589</v>
      </c>
      <c r="C1912" s="37">
        <v>1</v>
      </c>
      <c r="D1912" s="35"/>
      <c r="E1912" s="35"/>
      <c r="F1912" s="36"/>
      <c r="G1912" s="218"/>
    </row>
    <row r="1913" spans="1:7" ht="15.75" customHeight="1" x14ac:dyDescent="0.25">
      <c r="A1913" s="10"/>
      <c r="B1913" s="34" t="s">
        <v>2590</v>
      </c>
      <c r="C1913" s="37">
        <v>1</v>
      </c>
      <c r="D1913" s="35"/>
      <c r="E1913" s="35"/>
      <c r="F1913" s="36"/>
      <c r="G1913" s="218"/>
    </row>
    <row r="1914" spans="1:7" ht="15.75" customHeight="1" x14ac:dyDescent="0.25">
      <c r="A1914" s="19"/>
      <c r="B1914" s="219"/>
      <c r="C1914" s="220"/>
      <c r="D1914" s="220"/>
      <c r="E1914" s="220"/>
      <c r="F1914" s="220"/>
      <c r="G1914" s="220"/>
    </row>
    <row r="1915" spans="1:7" ht="15.75" customHeight="1" x14ac:dyDescent="0.25">
      <c r="A1915" s="207"/>
      <c r="B1915" s="221"/>
      <c r="C1915" s="207"/>
      <c r="D1915" s="207"/>
      <c r="E1915" s="207"/>
      <c r="F1915" s="207"/>
      <c r="G1915" s="207"/>
    </row>
    <row r="1916" spans="1:7" ht="15.75" customHeight="1" x14ac:dyDescent="0.25">
      <c r="A1916" s="207"/>
      <c r="B1916" s="221"/>
      <c r="C1916" s="207"/>
      <c r="D1916" s="207"/>
      <c r="E1916" s="207"/>
      <c r="F1916" s="207"/>
      <c r="G1916" s="207"/>
    </row>
    <row r="1917" spans="1:7" ht="15.75" customHeight="1" x14ac:dyDescent="0.25">
      <c r="A1917" s="207"/>
      <c r="B1917" s="221"/>
      <c r="C1917" s="207"/>
      <c r="D1917" s="207"/>
      <c r="E1917" s="207"/>
      <c r="F1917" s="207"/>
      <c r="G1917" s="207"/>
    </row>
    <row r="1918" spans="1:7" ht="15.75" customHeight="1" x14ac:dyDescent="0.25">
      <c r="A1918" s="207"/>
      <c r="B1918" s="221"/>
      <c r="C1918" s="207"/>
      <c r="D1918" s="207"/>
      <c r="E1918" s="207"/>
      <c r="F1918" s="207"/>
      <c r="G1918" s="207"/>
    </row>
    <row r="1919" spans="1:7" ht="15.75" customHeight="1" x14ac:dyDescent="0.25">
      <c r="A1919" s="207"/>
      <c r="B1919" s="221"/>
      <c r="C1919" s="207"/>
      <c r="D1919" s="207"/>
      <c r="E1919" s="207"/>
      <c r="F1919" s="207"/>
      <c r="G1919" s="207"/>
    </row>
    <row r="1920" spans="1:7" ht="15.75" customHeight="1" x14ac:dyDescent="0.25">
      <c r="A1920" s="396" t="s">
        <v>2591</v>
      </c>
      <c r="B1920" s="397"/>
      <c r="C1920" s="397"/>
      <c r="D1920" s="397"/>
      <c r="E1920" s="397"/>
      <c r="F1920" s="397"/>
      <c r="G1920" s="397"/>
    </row>
    <row r="1921" spans="1:7" ht="15.75" customHeight="1" x14ac:dyDescent="0.25">
      <c r="A1921" s="204"/>
      <c r="B1921" s="204"/>
      <c r="C1921" s="204"/>
      <c r="D1921" s="204"/>
      <c r="E1921" s="204"/>
      <c r="F1921" s="204"/>
      <c r="G1921" s="204"/>
    </row>
    <row r="1922" spans="1:7" ht="15.75" customHeight="1" x14ac:dyDescent="0.25">
      <c r="A1922" s="204"/>
      <c r="B1922" s="212" t="s">
        <v>1478</v>
      </c>
      <c r="C1922" s="212"/>
      <c r="D1922" s="213">
        <v>0</v>
      </c>
      <c r="E1922" s="213"/>
      <c r="F1922" s="214" t="s">
        <v>1479</v>
      </c>
      <c r="G1922" s="202"/>
    </row>
    <row r="1923" spans="1:7" ht="15.75" customHeight="1" x14ac:dyDescent="0.25">
      <c r="A1923" s="202"/>
      <c r="B1923" s="212" t="s">
        <v>1480</v>
      </c>
      <c r="C1923" s="212"/>
      <c r="D1923" s="213">
        <v>0</v>
      </c>
      <c r="E1923" s="213"/>
      <c r="F1923" s="214" t="s">
        <v>1481</v>
      </c>
      <c r="G1923" s="202"/>
    </row>
    <row r="1924" spans="1:7" ht="15.75" customHeight="1" x14ac:dyDescent="0.25">
      <c r="A1924" s="202"/>
      <c r="B1924" s="212" t="s">
        <v>1482</v>
      </c>
      <c r="C1924" s="212"/>
      <c r="D1924" s="215">
        <v>0</v>
      </c>
      <c r="E1924" s="215"/>
      <c r="F1924" s="214" t="s">
        <v>1483</v>
      </c>
      <c r="G1924" s="202"/>
    </row>
    <row r="1925" spans="1:7" ht="15.75" customHeight="1" x14ac:dyDescent="0.25">
      <c r="A1925" s="202"/>
      <c r="B1925" s="202"/>
      <c r="C1925" s="202"/>
      <c r="D1925" s="206"/>
      <c r="E1925" s="206"/>
      <c r="F1925" s="202"/>
      <c r="G1925" s="202"/>
    </row>
    <row r="1926" spans="1:7" ht="15.75" customHeight="1" x14ac:dyDescent="0.25">
      <c r="A1926" s="203"/>
      <c r="B1926" s="204"/>
      <c r="C1926" s="203"/>
      <c r="D1926" s="203"/>
      <c r="E1926" s="203"/>
      <c r="F1926" s="203"/>
      <c r="G1926" s="204"/>
    </row>
    <row r="1927" spans="1:7" ht="15.75" customHeight="1" x14ac:dyDescent="0.25">
      <c r="A1927" s="17"/>
      <c r="B1927" s="216"/>
      <c r="C1927" s="217"/>
      <c r="D1927" s="398"/>
      <c r="E1927" s="399"/>
      <c r="F1927" s="399"/>
      <c r="G1927" s="217"/>
    </row>
    <row r="1928" spans="1:7" ht="15.75" customHeight="1" x14ac:dyDescent="0.25">
      <c r="A1928" s="10"/>
      <c r="B1928" s="202" t="s">
        <v>1484</v>
      </c>
      <c r="C1928" s="218"/>
      <c r="D1928" s="218"/>
      <c r="E1928" s="218"/>
      <c r="F1928" s="218"/>
      <c r="G1928" s="218"/>
    </row>
    <row r="1929" spans="1:7" ht="15.75" customHeight="1" x14ac:dyDescent="0.25">
      <c r="A1929" s="33"/>
      <c r="B1929" s="202"/>
      <c r="C1929" s="218"/>
      <c r="D1929" s="218"/>
      <c r="E1929" s="218"/>
      <c r="F1929" s="218"/>
      <c r="G1929" s="218"/>
    </row>
    <row r="1930" spans="1:7" ht="15.75" customHeight="1" x14ac:dyDescent="0.25">
      <c r="A1930" s="33"/>
      <c r="B1930" s="204" t="s">
        <v>726</v>
      </c>
      <c r="C1930" s="203"/>
      <c r="D1930" s="203" t="s">
        <v>1485</v>
      </c>
      <c r="E1930" s="203" t="s">
        <v>712</v>
      </c>
      <c r="F1930" s="203" t="s">
        <v>1486</v>
      </c>
      <c r="G1930" s="218"/>
    </row>
    <row r="1931" spans="1:7" ht="15.75" customHeight="1" x14ac:dyDescent="0.25">
      <c r="A1931" s="33"/>
      <c r="B1931" s="34" t="s">
        <v>1487</v>
      </c>
      <c r="C1931" s="35"/>
      <c r="D1931" s="35"/>
      <c r="E1931" s="35"/>
      <c r="F1931" s="36"/>
      <c r="G1931" s="218"/>
    </row>
    <row r="1932" spans="1:7" ht="15.75" customHeight="1" x14ac:dyDescent="0.25">
      <c r="A1932" s="10"/>
      <c r="B1932" s="34" t="s">
        <v>1488</v>
      </c>
      <c r="C1932" s="35"/>
      <c r="D1932" s="35"/>
      <c r="E1932" s="35"/>
      <c r="F1932" s="36"/>
      <c r="G1932" s="218"/>
    </row>
    <row r="1933" spans="1:7" ht="15.75" customHeight="1" x14ac:dyDescent="0.25">
      <c r="A1933" s="10"/>
      <c r="B1933" s="37" t="s">
        <v>2592</v>
      </c>
      <c r="C1933" s="37">
        <v>1</v>
      </c>
      <c r="D1933" s="35"/>
      <c r="E1933" s="35"/>
      <c r="F1933" s="36"/>
      <c r="G1933" s="218"/>
    </row>
    <row r="1934" spans="1:7" ht="15.75" customHeight="1" x14ac:dyDescent="0.25">
      <c r="A1934" s="10"/>
      <c r="B1934" s="37" t="s">
        <v>2593</v>
      </c>
      <c r="C1934" s="37">
        <v>1</v>
      </c>
      <c r="D1934" s="35"/>
      <c r="E1934" s="35"/>
      <c r="F1934" s="36"/>
      <c r="G1934" s="218"/>
    </row>
    <row r="1935" spans="1:7" ht="15.75" customHeight="1" x14ac:dyDescent="0.25">
      <c r="A1935" s="10"/>
      <c r="B1935" s="37" t="s">
        <v>2594</v>
      </c>
      <c r="C1935" s="37">
        <v>1</v>
      </c>
      <c r="D1935" s="35"/>
      <c r="E1935" s="35"/>
      <c r="F1935" s="36"/>
      <c r="G1935" s="218"/>
    </row>
    <row r="1936" spans="1:7" ht="15.75" customHeight="1" x14ac:dyDescent="0.25">
      <c r="A1936" s="10"/>
      <c r="B1936" s="37" t="s">
        <v>2595</v>
      </c>
      <c r="C1936" s="37">
        <v>1</v>
      </c>
      <c r="D1936" s="35"/>
      <c r="E1936" s="35"/>
      <c r="F1936" s="36"/>
      <c r="G1936" s="218"/>
    </row>
    <row r="1937" spans="1:7" ht="15.75" customHeight="1" x14ac:dyDescent="0.25">
      <c r="A1937" s="10"/>
      <c r="B1937" s="37" t="s">
        <v>2596</v>
      </c>
      <c r="C1937" s="37">
        <v>1</v>
      </c>
      <c r="D1937" s="35"/>
      <c r="E1937" s="35"/>
      <c r="F1937" s="36"/>
      <c r="G1937" s="218"/>
    </row>
    <row r="1938" spans="1:7" ht="15.75" customHeight="1" x14ac:dyDescent="0.25">
      <c r="A1938" s="10"/>
      <c r="B1938" s="37" t="s">
        <v>2597</v>
      </c>
      <c r="C1938" s="37">
        <v>1</v>
      </c>
      <c r="D1938" s="35"/>
      <c r="E1938" s="35"/>
      <c r="F1938" s="36"/>
      <c r="G1938" s="218"/>
    </row>
    <row r="1939" spans="1:7" ht="15.75" customHeight="1" x14ac:dyDescent="0.25">
      <c r="A1939" s="10"/>
      <c r="B1939" s="37" t="s">
        <v>2598</v>
      </c>
      <c r="C1939" s="37">
        <v>1</v>
      </c>
      <c r="D1939" s="35"/>
      <c r="E1939" s="35"/>
      <c r="F1939" s="36"/>
      <c r="G1939" s="218"/>
    </row>
    <row r="1940" spans="1:7" ht="15.75" customHeight="1" x14ac:dyDescent="0.25">
      <c r="A1940" s="10"/>
      <c r="B1940" s="37" t="s">
        <v>2599</v>
      </c>
      <c r="C1940" s="37">
        <v>1</v>
      </c>
      <c r="D1940" s="35"/>
      <c r="E1940" s="35"/>
      <c r="F1940" s="36"/>
      <c r="G1940" s="218"/>
    </row>
    <row r="1941" spans="1:7" ht="15.75" customHeight="1" x14ac:dyDescent="0.25">
      <c r="A1941" s="10"/>
      <c r="B1941" s="37" t="s">
        <v>2600</v>
      </c>
      <c r="C1941" s="37">
        <v>1</v>
      </c>
      <c r="D1941" s="35"/>
      <c r="E1941" s="35"/>
      <c r="F1941" s="36"/>
      <c r="G1941" s="218"/>
    </row>
    <row r="1942" spans="1:7" ht="15.75" customHeight="1" x14ac:dyDescent="0.25">
      <c r="A1942" s="10"/>
      <c r="B1942" s="37" t="s">
        <v>2601</v>
      </c>
      <c r="C1942" s="37">
        <v>1</v>
      </c>
      <c r="D1942" s="35"/>
      <c r="E1942" s="35"/>
      <c r="F1942" s="36"/>
      <c r="G1942" s="218"/>
    </row>
    <row r="1943" spans="1:7" ht="15.75" customHeight="1" x14ac:dyDescent="0.25">
      <c r="A1943" s="10"/>
      <c r="B1943" s="37" t="s">
        <v>2602</v>
      </c>
      <c r="C1943" s="37">
        <v>1</v>
      </c>
      <c r="D1943" s="35"/>
      <c r="E1943" s="35"/>
      <c r="F1943" s="36"/>
      <c r="G1943" s="218"/>
    </row>
    <row r="1944" spans="1:7" ht="15.75" customHeight="1" x14ac:dyDescent="0.25">
      <c r="A1944" s="10"/>
      <c r="B1944" s="37" t="s">
        <v>2603</v>
      </c>
      <c r="C1944" s="37">
        <v>1</v>
      </c>
      <c r="D1944" s="35"/>
      <c r="E1944" s="35"/>
      <c r="F1944" s="36"/>
      <c r="G1944" s="218"/>
    </row>
    <row r="1945" spans="1:7" ht="15.75" customHeight="1" x14ac:dyDescent="0.25">
      <c r="A1945" s="10"/>
      <c r="B1945" s="37" t="s">
        <v>2604</v>
      </c>
      <c r="C1945" s="37">
        <v>1</v>
      </c>
      <c r="D1945" s="35"/>
      <c r="E1945" s="35"/>
      <c r="F1945" s="36"/>
      <c r="G1945" s="218"/>
    </row>
    <row r="1946" spans="1:7" ht="15.75" customHeight="1" x14ac:dyDescent="0.25">
      <c r="A1946" s="10"/>
      <c r="B1946" s="37" t="s">
        <v>2605</v>
      </c>
      <c r="C1946" s="37">
        <v>1</v>
      </c>
      <c r="D1946" s="35"/>
      <c r="E1946" s="35"/>
      <c r="F1946" s="36"/>
      <c r="G1946" s="218"/>
    </row>
    <row r="1947" spans="1:7" ht="15.75" customHeight="1" x14ac:dyDescent="0.25">
      <c r="A1947" s="10"/>
      <c r="B1947" s="37" t="s">
        <v>2606</v>
      </c>
      <c r="C1947" s="37">
        <v>1</v>
      </c>
      <c r="D1947" s="35"/>
      <c r="E1947" s="35"/>
      <c r="F1947" s="36"/>
      <c r="G1947" s="218"/>
    </row>
    <row r="1948" spans="1:7" ht="15.75" customHeight="1" x14ac:dyDescent="0.25">
      <c r="A1948" s="10"/>
      <c r="B1948" s="37" t="s">
        <v>2607</v>
      </c>
      <c r="C1948" s="37">
        <v>1</v>
      </c>
      <c r="D1948" s="35"/>
      <c r="E1948" s="35"/>
      <c r="F1948" s="36"/>
      <c r="G1948" s="218"/>
    </row>
    <row r="1949" spans="1:7" ht="15.75" customHeight="1" x14ac:dyDescent="0.25">
      <c r="A1949" s="10"/>
      <c r="B1949" s="37" t="s">
        <v>2608</v>
      </c>
      <c r="C1949" s="37">
        <v>1</v>
      </c>
      <c r="D1949" s="35"/>
      <c r="E1949" s="35"/>
      <c r="F1949" s="36"/>
      <c r="G1949" s="218"/>
    </row>
    <row r="1950" spans="1:7" ht="15.75" customHeight="1" x14ac:dyDescent="0.25">
      <c r="A1950" s="10"/>
      <c r="B1950" s="37" t="s">
        <v>2609</v>
      </c>
      <c r="C1950" s="37">
        <v>1</v>
      </c>
      <c r="D1950" s="35"/>
      <c r="E1950" s="35"/>
      <c r="F1950" s="36"/>
      <c r="G1950" s="218"/>
    </row>
    <row r="1951" spans="1:7" ht="15.75" customHeight="1" x14ac:dyDescent="0.25">
      <c r="A1951" s="10"/>
      <c r="B1951" s="37" t="s">
        <v>2610</v>
      </c>
      <c r="C1951" s="37">
        <v>1</v>
      </c>
      <c r="D1951" s="35"/>
      <c r="E1951" s="35"/>
      <c r="F1951" s="36"/>
      <c r="G1951" s="218"/>
    </row>
    <row r="1952" spans="1:7" ht="15.75" customHeight="1" x14ac:dyDescent="0.25">
      <c r="A1952" s="10"/>
      <c r="B1952" s="37" t="s">
        <v>2611</v>
      </c>
      <c r="C1952" s="37">
        <v>1</v>
      </c>
      <c r="D1952" s="35"/>
      <c r="E1952" s="35"/>
      <c r="F1952" s="36"/>
      <c r="G1952" s="218"/>
    </row>
    <row r="1953" spans="1:7" ht="15.75" customHeight="1" x14ac:dyDescent="0.25">
      <c r="A1953" s="10"/>
      <c r="B1953" s="37" t="s">
        <v>2612</v>
      </c>
      <c r="C1953" s="37">
        <v>1</v>
      </c>
      <c r="D1953" s="35"/>
      <c r="E1953" s="35"/>
      <c r="F1953" s="36"/>
      <c r="G1953" s="218"/>
    </row>
    <row r="1954" spans="1:7" ht="15.75" customHeight="1" x14ac:dyDescent="0.25">
      <c r="A1954" s="10"/>
      <c r="B1954" s="37" t="s">
        <v>2613</v>
      </c>
      <c r="C1954" s="37">
        <v>1</v>
      </c>
      <c r="D1954" s="35"/>
      <c r="E1954" s="35"/>
      <c r="F1954" s="36"/>
      <c r="G1954" s="218"/>
    </row>
    <row r="1955" spans="1:7" ht="15.75" customHeight="1" x14ac:dyDescent="0.25">
      <c r="A1955" s="10"/>
      <c r="B1955" s="37" t="s">
        <v>2614</v>
      </c>
      <c r="C1955" s="37">
        <v>1</v>
      </c>
      <c r="D1955" s="35"/>
      <c r="E1955" s="35"/>
      <c r="F1955" s="36"/>
      <c r="G1955" s="218"/>
    </row>
    <row r="1956" spans="1:7" ht="15.75" customHeight="1" x14ac:dyDescent="0.25">
      <c r="A1956" s="10"/>
      <c r="B1956" s="37" t="s">
        <v>2615</v>
      </c>
      <c r="C1956" s="37">
        <v>1</v>
      </c>
      <c r="D1956" s="35"/>
      <c r="E1956" s="35"/>
      <c r="F1956" s="36"/>
      <c r="G1956" s="218"/>
    </row>
    <row r="1957" spans="1:7" ht="15.75" customHeight="1" x14ac:dyDescent="0.25">
      <c r="A1957" s="10"/>
      <c r="B1957" s="37" t="s">
        <v>2616</v>
      </c>
      <c r="C1957" s="37">
        <v>1</v>
      </c>
      <c r="D1957" s="35"/>
      <c r="E1957" s="35"/>
      <c r="F1957" s="36"/>
      <c r="G1957" s="218"/>
    </row>
    <row r="1958" spans="1:7" ht="15.75" customHeight="1" x14ac:dyDescent="0.25">
      <c r="A1958" s="10"/>
      <c r="B1958" s="37" t="s">
        <v>2617</v>
      </c>
      <c r="C1958" s="37">
        <v>1</v>
      </c>
      <c r="D1958" s="35"/>
      <c r="E1958" s="35"/>
      <c r="F1958" s="36"/>
      <c r="G1958" s="218"/>
    </row>
    <row r="1959" spans="1:7" ht="15.75" customHeight="1" x14ac:dyDescent="0.25">
      <c r="A1959" s="10"/>
      <c r="B1959" s="37" t="s">
        <v>2618</v>
      </c>
      <c r="C1959" s="37">
        <v>1</v>
      </c>
      <c r="D1959" s="35"/>
      <c r="E1959" s="35"/>
      <c r="F1959" s="36"/>
      <c r="G1959" s="218"/>
    </row>
    <row r="1960" spans="1:7" ht="15.75" customHeight="1" x14ac:dyDescent="0.25">
      <c r="A1960" s="10"/>
      <c r="B1960" s="37" t="s">
        <v>2619</v>
      </c>
      <c r="C1960" s="37">
        <v>1</v>
      </c>
      <c r="D1960" s="35"/>
      <c r="E1960" s="35"/>
      <c r="F1960" s="36"/>
      <c r="G1960" s="218"/>
    </row>
    <row r="1961" spans="1:7" ht="15.75" customHeight="1" x14ac:dyDescent="0.25">
      <c r="A1961" s="10"/>
      <c r="B1961" s="37" t="s">
        <v>2620</v>
      </c>
      <c r="C1961" s="37">
        <v>1</v>
      </c>
      <c r="D1961" s="35"/>
      <c r="E1961" s="35"/>
      <c r="F1961" s="36"/>
      <c r="G1961" s="218"/>
    </row>
    <row r="1962" spans="1:7" ht="15.75" customHeight="1" x14ac:dyDescent="0.25">
      <c r="A1962" s="10"/>
      <c r="B1962" s="37" t="s">
        <v>2621</v>
      </c>
      <c r="C1962" s="37">
        <v>1</v>
      </c>
      <c r="D1962" s="35"/>
      <c r="E1962" s="35"/>
      <c r="F1962" s="36"/>
      <c r="G1962" s="218"/>
    </row>
    <row r="1963" spans="1:7" ht="15.75" customHeight="1" x14ac:dyDescent="0.25">
      <c r="A1963" s="10"/>
      <c r="B1963" s="37" t="s">
        <v>2622</v>
      </c>
      <c r="C1963" s="37">
        <v>1</v>
      </c>
      <c r="D1963" s="35"/>
      <c r="E1963" s="35"/>
      <c r="F1963" s="36"/>
      <c r="G1963" s="218"/>
    </row>
    <row r="1964" spans="1:7" ht="15.75" customHeight="1" x14ac:dyDescent="0.25">
      <c r="A1964" s="10"/>
      <c r="B1964" s="34" t="s">
        <v>2623</v>
      </c>
      <c r="C1964" s="37">
        <v>1</v>
      </c>
      <c r="D1964" s="35"/>
      <c r="E1964" s="35"/>
      <c r="F1964" s="36"/>
      <c r="G1964" s="218"/>
    </row>
    <row r="1965" spans="1:7" ht="15.75" customHeight="1" x14ac:dyDescent="0.25">
      <c r="A1965" s="10"/>
      <c r="B1965" s="34" t="s">
        <v>2624</v>
      </c>
      <c r="C1965" s="37">
        <v>1</v>
      </c>
      <c r="D1965" s="35"/>
      <c r="E1965" s="35"/>
      <c r="F1965" s="36"/>
      <c r="G1965" s="218"/>
    </row>
    <row r="1966" spans="1:7" ht="15.75" customHeight="1" x14ac:dyDescent="0.25">
      <c r="A1966" s="10"/>
      <c r="B1966" s="37" t="s">
        <v>2625</v>
      </c>
      <c r="C1966" s="37">
        <v>1</v>
      </c>
      <c r="D1966" s="35"/>
      <c r="E1966" s="35"/>
      <c r="F1966" s="36"/>
      <c r="G1966" s="218"/>
    </row>
    <row r="1967" spans="1:7" ht="15.75" customHeight="1" x14ac:dyDescent="0.25">
      <c r="A1967" s="10"/>
      <c r="B1967" s="37" t="s">
        <v>2626</v>
      </c>
      <c r="C1967" s="37">
        <v>1</v>
      </c>
      <c r="D1967" s="35"/>
      <c r="E1967" s="35"/>
      <c r="F1967" s="36"/>
      <c r="G1967" s="218"/>
    </row>
    <row r="1968" spans="1:7" ht="15.75" customHeight="1" x14ac:dyDescent="0.25">
      <c r="A1968" s="10"/>
      <c r="B1968" s="37" t="s">
        <v>2627</v>
      </c>
      <c r="C1968" s="37">
        <v>1</v>
      </c>
      <c r="D1968" s="35"/>
      <c r="E1968" s="35"/>
      <c r="F1968" s="36"/>
      <c r="G1968" s="218"/>
    </row>
    <row r="1969" spans="1:7" ht="15.75" customHeight="1" x14ac:dyDescent="0.25">
      <c r="A1969" s="10"/>
      <c r="B1969" s="37" t="s">
        <v>2628</v>
      </c>
      <c r="C1969" s="37">
        <v>1</v>
      </c>
      <c r="D1969" s="35"/>
      <c r="E1969" s="35"/>
      <c r="F1969" s="36"/>
      <c r="G1969" s="218"/>
    </row>
    <row r="1970" spans="1:7" ht="15.75" customHeight="1" x14ac:dyDescent="0.25">
      <c r="A1970" s="10"/>
      <c r="B1970" s="37" t="s">
        <v>2629</v>
      </c>
      <c r="C1970" s="37">
        <v>1</v>
      </c>
      <c r="D1970" s="35"/>
      <c r="E1970" s="35"/>
      <c r="F1970" s="36"/>
      <c r="G1970" s="218"/>
    </row>
    <row r="1971" spans="1:7" ht="15.75" customHeight="1" x14ac:dyDescent="0.25">
      <c r="A1971" s="10"/>
      <c r="B1971" s="34" t="s">
        <v>2630</v>
      </c>
      <c r="C1971" s="37">
        <v>1</v>
      </c>
      <c r="D1971" s="35"/>
      <c r="E1971" s="35"/>
      <c r="F1971" s="36"/>
      <c r="G1971" s="218"/>
    </row>
    <row r="1972" spans="1:7" ht="15.75" customHeight="1" x14ac:dyDescent="0.25">
      <c r="A1972" s="10"/>
      <c r="B1972" s="34" t="s">
        <v>2631</v>
      </c>
      <c r="C1972" s="37">
        <v>1</v>
      </c>
      <c r="D1972" s="35"/>
      <c r="E1972" s="35"/>
      <c r="F1972" s="36"/>
      <c r="G1972" s="218"/>
    </row>
    <row r="1973" spans="1:7" ht="15.75" customHeight="1" x14ac:dyDescent="0.25">
      <c r="A1973" s="10"/>
      <c r="B1973" s="37" t="s">
        <v>2632</v>
      </c>
      <c r="C1973" s="37">
        <v>1</v>
      </c>
      <c r="D1973" s="35"/>
      <c r="E1973" s="35"/>
      <c r="F1973" s="36"/>
      <c r="G1973" s="218"/>
    </row>
    <row r="1974" spans="1:7" ht="15.75" customHeight="1" x14ac:dyDescent="0.25">
      <c r="A1974" s="10"/>
      <c r="B1974" s="37" t="s">
        <v>2633</v>
      </c>
      <c r="C1974" s="37">
        <v>1</v>
      </c>
      <c r="D1974" s="35"/>
      <c r="E1974" s="35"/>
      <c r="F1974" s="36"/>
      <c r="G1974" s="218"/>
    </row>
    <row r="1975" spans="1:7" ht="15.75" customHeight="1" x14ac:dyDescent="0.25">
      <c r="A1975" s="10"/>
      <c r="B1975" s="37" t="s">
        <v>2634</v>
      </c>
      <c r="C1975" s="37">
        <v>1</v>
      </c>
      <c r="D1975" s="35"/>
      <c r="E1975" s="35"/>
      <c r="F1975" s="36"/>
      <c r="G1975" s="218"/>
    </row>
    <row r="1976" spans="1:7" ht="15.75" customHeight="1" x14ac:dyDescent="0.25">
      <c r="A1976" s="10"/>
      <c r="B1976" s="37" t="s">
        <v>2635</v>
      </c>
      <c r="C1976" s="37">
        <v>1</v>
      </c>
      <c r="D1976" s="35"/>
      <c r="E1976" s="35"/>
      <c r="F1976" s="36"/>
      <c r="G1976" s="218"/>
    </row>
    <row r="1977" spans="1:7" ht="15.75" customHeight="1" x14ac:dyDescent="0.25">
      <c r="A1977" s="10"/>
      <c r="B1977" s="37" t="s">
        <v>2636</v>
      </c>
      <c r="C1977" s="37">
        <v>1</v>
      </c>
      <c r="D1977" s="35"/>
      <c r="E1977" s="35"/>
      <c r="F1977" s="36"/>
      <c r="G1977" s="218"/>
    </row>
    <row r="1978" spans="1:7" ht="15.75" customHeight="1" x14ac:dyDescent="0.25">
      <c r="A1978" s="10"/>
      <c r="B1978" s="37" t="s">
        <v>2637</v>
      </c>
      <c r="C1978" s="37">
        <v>1</v>
      </c>
      <c r="D1978" s="35"/>
      <c r="E1978" s="35"/>
      <c r="F1978" s="36"/>
      <c r="G1978" s="218"/>
    </row>
    <row r="1979" spans="1:7" ht="15.75" customHeight="1" x14ac:dyDescent="0.25">
      <c r="A1979" s="10"/>
      <c r="B1979" s="37" t="s">
        <v>2638</v>
      </c>
      <c r="C1979" s="37">
        <v>1</v>
      </c>
      <c r="D1979" s="35"/>
      <c r="E1979" s="35"/>
      <c r="F1979" s="36"/>
      <c r="G1979" s="218"/>
    </row>
    <row r="1980" spans="1:7" ht="15.75" customHeight="1" x14ac:dyDescent="0.25">
      <c r="A1980" s="10"/>
      <c r="B1980" s="37" t="s">
        <v>2639</v>
      </c>
      <c r="C1980" s="37">
        <v>1</v>
      </c>
      <c r="D1980" s="35"/>
      <c r="E1980" s="35"/>
      <c r="F1980" s="36"/>
      <c r="G1980" s="218"/>
    </row>
    <row r="1981" spans="1:7" ht="15.75" customHeight="1" x14ac:dyDescent="0.25">
      <c r="A1981" s="10"/>
      <c r="B1981" s="37" t="s">
        <v>2640</v>
      </c>
      <c r="C1981" s="37">
        <v>1</v>
      </c>
      <c r="D1981" s="35"/>
      <c r="E1981" s="35"/>
      <c r="F1981" s="36"/>
      <c r="G1981" s="218"/>
    </row>
    <row r="1982" spans="1:7" ht="15.75" customHeight="1" x14ac:dyDescent="0.25">
      <c r="A1982" s="10"/>
      <c r="B1982" s="202"/>
      <c r="C1982" s="218"/>
      <c r="D1982" s="218"/>
      <c r="E1982" s="218"/>
      <c r="F1982" s="218"/>
      <c r="G1982" s="218"/>
    </row>
    <row r="1983" spans="1:7" ht="15.75" customHeight="1" x14ac:dyDescent="0.25">
      <c r="A1983" s="10"/>
      <c r="B1983" s="202" t="s">
        <v>1480</v>
      </c>
      <c r="C1983" s="218"/>
      <c r="D1983" s="218"/>
      <c r="E1983" s="218"/>
      <c r="F1983" s="218"/>
      <c r="G1983" s="218"/>
    </row>
    <row r="1984" spans="1:7" ht="15.75" customHeight="1" x14ac:dyDescent="0.25">
      <c r="A1984" s="10"/>
      <c r="B1984" s="202"/>
      <c r="C1984" s="218"/>
      <c r="D1984" s="218"/>
      <c r="E1984" s="218"/>
      <c r="F1984" s="218"/>
      <c r="G1984" s="218"/>
    </row>
    <row r="1985" spans="1:7" ht="15.75" customHeight="1" x14ac:dyDescent="0.25">
      <c r="A1985" s="10"/>
      <c r="B1985" s="204" t="s">
        <v>726</v>
      </c>
      <c r="C1985" s="203"/>
      <c r="D1985" s="203" t="s">
        <v>1485</v>
      </c>
      <c r="E1985" s="203" t="s">
        <v>712</v>
      </c>
      <c r="F1985" s="203" t="s">
        <v>1486</v>
      </c>
      <c r="G1985" s="218"/>
    </row>
    <row r="1986" spans="1:7" ht="15.75" customHeight="1" x14ac:dyDescent="0.25">
      <c r="A1986" s="10"/>
      <c r="B1986" s="38" t="s">
        <v>2641</v>
      </c>
      <c r="C1986" s="37">
        <v>1</v>
      </c>
      <c r="D1986" s="35"/>
      <c r="E1986" s="35"/>
      <c r="F1986" s="36"/>
      <c r="G1986" s="218"/>
    </row>
    <row r="1987" spans="1:7" ht="15.75" customHeight="1" x14ac:dyDescent="0.25">
      <c r="A1987" s="10"/>
      <c r="B1987" s="34" t="s">
        <v>2642</v>
      </c>
      <c r="C1987" s="37">
        <v>1</v>
      </c>
      <c r="D1987" s="35"/>
      <c r="E1987" s="35"/>
      <c r="F1987" s="36"/>
      <c r="G1987" s="218"/>
    </row>
    <row r="1988" spans="1:7" ht="15.75" customHeight="1" x14ac:dyDescent="0.25">
      <c r="A1988" s="10"/>
      <c r="B1988" s="34" t="s">
        <v>2643</v>
      </c>
      <c r="C1988" s="37">
        <v>1</v>
      </c>
      <c r="D1988" s="35"/>
      <c r="E1988" s="35"/>
      <c r="F1988" s="36"/>
      <c r="G1988" s="218"/>
    </row>
    <row r="1989" spans="1:7" ht="15.75" customHeight="1" x14ac:dyDescent="0.25">
      <c r="A1989" s="10"/>
      <c r="B1989" s="34" t="s">
        <v>2644</v>
      </c>
      <c r="C1989" s="37">
        <v>1</v>
      </c>
      <c r="D1989" s="35"/>
      <c r="E1989" s="35"/>
      <c r="F1989" s="36"/>
      <c r="G1989" s="218"/>
    </row>
    <row r="1990" spans="1:7" ht="15.75" customHeight="1" x14ac:dyDescent="0.25">
      <c r="A1990" s="10"/>
      <c r="B1990" s="34" t="s">
        <v>2645</v>
      </c>
      <c r="C1990" s="37">
        <v>1</v>
      </c>
      <c r="D1990" s="35"/>
      <c r="E1990" s="35"/>
      <c r="F1990" s="36"/>
      <c r="G1990" s="218"/>
    </row>
    <row r="1991" spans="1:7" ht="15.75" customHeight="1" x14ac:dyDescent="0.25">
      <c r="A1991" s="10"/>
      <c r="B1991" s="34" t="s">
        <v>2646</v>
      </c>
      <c r="C1991" s="37"/>
      <c r="D1991" s="35"/>
      <c r="E1991" s="35"/>
      <c r="F1991" s="36"/>
      <c r="G1991" s="218"/>
    </row>
    <row r="1992" spans="1:7" ht="15.75" customHeight="1" x14ac:dyDescent="0.25">
      <c r="A1992" s="10"/>
      <c r="B1992" s="34" t="s">
        <v>2647</v>
      </c>
      <c r="C1992" s="37"/>
      <c r="D1992" s="35"/>
      <c r="E1992" s="35"/>
      <c r="F1992" s="36"/>
      <c r="G1992" s="218"/>
    </row>
    <row r="1993" spans="1:7" ht="15.75" customHeight="1" x14ac:dyDescent="0.25">
      <c r="A1993" s="10"/>
      <c r="B1993" s="38" t="s">
        <v>2648</v>
      </c>
      <c r="C1993" s="37">
        <v>1</v>
      </c>
      <c r="D1993" s="35"/>
      <c r="E1993" s="35"/>
      <c r="F1993" s="36"/>
      <c r="G1993" s="218"/>
    </row>
    <row r="1994" spans="1:7" ht="15.75" customHeight="1" x14ac:dyDescent="0.25">
      <c r="A1994" s="10"/>
      <c r="B1994" s="34" t="s">
        <v>2649</v>
      </c>
      <c r="C1994" s="37">
        <v>1</v>
      </c>
      <c r="D1994" s="35"/>
      <c r="E1994" s="35"/>
      <c r="F1994" s="36"/>
      <c r="G1994" s="218"/>
    </row>
    <row r="1995" spans="1:7" ht="15.75" customHeight="1" x14ac:dyDescent="0.25">
      <c r="A1995" s="19"/>
      <c r="B1995" s="219"/>
      <c r="C1995" s="220"/>
      <c r="D1995" s="220"/>
      <c r="E1995" s="220"/>
      <c r="F1995" s="220"/>
      <c r="G1995" s="220"/>
    </row>
    <row r="1996" spans="1:7" ht="15.75" customHeight="1" x14ac:dyDescent="0.25">
      <c r="A1996" s="207"/>
      <c r="B1996" s="221"/>
      <c r="C1996" s="207"/>
      <c r="D1996" s="207"/>
      <c r="E1996" s="207"/>
      <c r="F1996" s="207"/>
      <c r="G1996" s="207"/>
    </row>
    <row r="1997" spans="1:7" ht="15.75" customHeight="1" x14ac:dyDescent="0.25">
      <c r="A1997" s="207"/>
      <c r="B1997" s="221"/>
      <c r="C1997" s="207"/>
      <c r="D1997" s="207"/>
      <c r="E1997" s="207"/>
      <c r="F1997" s="207"/>
      <c r="G1997" s="207"/>
    </row>
    <row r="1998" spans="1:7" ht="15.75" customHeight="1" x14ac:dyDescent="0.25">
      <c r="A1998" s="207"/>
      <c r="B1998" s="221"/>
      <c r="C1998" s="207"/>
      <c r="D1998" s="207"/>
      <c r="E1998" s="207"/>
      <c r="F1998" s="207"/>
      <c r="G1998" s="207"/>
    </row>
    <row r="1999" spans="1:7" ht="15.75" customHeight="1" x14ac:dyDescent="0.25">
      <c r="A1999" s="207"/>
      <c r="B1999" s="221"/>
      <c r="C1999" s="207"/>
      <c r="D1999" s="207"/>
      <c r="E1999" s="207"/>
      <c r="F1999" s="207"/>
      <c r="G1999" s="207"/>
    </row>
    <row r="2000" spans="1:7" ht="15.75" customHeight="1" x14ac:dyDescent="0.25">
      <c r="A2000" s="207"/>
      <c r="B2000" s="221"/>
      <c r="C2000" s="207"/>
      <c r="D2000" s="207"/>
      <c r="E2000" s="207"/>
      <c r="F2000" s="207"/>
      <c r="G2000" s="207"/>
    </row>
    <row r="2001" spans="1:7" ht="15.75" customHeight="1" x14ac:dyDescent="0.25">
      <c r="A2001" s="396" t="s">
        <v>2650</v>
      </c>
      <c r="B2001" s="397"/>
      <c r="C2001" s="397"/>
      <c r="D2001" s="397"/>
      <c r="E2001" s="397"/>
      <c r="F2001" s="397"/>
      <c r="G2001" s="397"/>
    </row>
    <row r="2002" spans="1:7" ht="15.75" customHeight="1" x14ac:dyDescent="0.25">
      <c r="A2002" s="204"/>
      <c r="B2002" s="204"/>
      <c r="C2002" s="204"/>
      <c r="D2002" s="204"/>
      <c r="E2002" s="204"/>
      <c r="F2002" s="204"/>
      <c r="G2002" s="204"/>
    </row>
    <row r="2003" spans="1:7" ht="15.75" customHeight="1" x14ac:dyDescent="0.25">
      <c r="A2003" s="204"/>
      <c r="B2003" s="212" t="s">
        <v>1478</v>
      </c>
      <c r="C2003" s="212"/>
      <c r="D2003" s="213">
        <v>0</v>
      </c>
      <c r="E2003" s="213"/>
      <c r="F2003" s="214" t="s">
        <v>1479</v>
      </c>
      <c r="G2003" s="202"/>
    </row>
    <row r="2004" spans="1:7" ht="15.75" customHeight="1" x14ac:dyDescent="0.25">
      <c r="A2004" s="202"/>
      <c r="B2004" s="212" t="s">
        <v>1480</v>
      </c>
      <c r="C2004" s="212"/>
      <c r="D2004" s="213">
        <v>0</v>
      </c>
      <c r="E2004" s="213"/>
      <c r="F2004" s="214" t="s">
        <v>1481</v>
      </c>
      <c r="G2004" s="202"/>
    </row>
    <row r="2005" spans="1:7" ht="15.75" customHeight="1" x14ac:dyDescent="0.25">
      <c r="A2005" s="202"/>
      <c r="B2005" s="212" t="s">
        <v>1482</v>
      </c>
      <c r="C2005" s="212"/>
      <c r="D2005" s="215">
        <v>0</v>
      </c>
      <c r="E2005" s="215"/>
      <c r="F2005" s="214" t="s">
        <v>1483</v>
      </c>
      <c r="G2005" s="202"/>
    </row>
    <row r="2006" spans="1:7" ht="15.75" customHeight="1" x14ac:dyDescent="0.25">
      <c r="A2006" s="202"/>
      <c r="B2006" s="202"/>
      <c r="C2006" s="202"/>
      <c r="D2006" s="206"/>
      <c r="E2006" s="206"/>
      <c r="F2006" s="202"/>
      <c r="G2006" s="202"/>
    </row>
    <row r="2007" spans="1:7" ht="15.75" customHeight="1" x14ac:dyDescent="0.25">
      <c r="A2007" s="203"/>
      <c r="B2007" s="204"/>
      <c r="C2007" s="203"/>
      <c r="D2007" s="203"/>
      <c r="E2007" s="203"/>
      <c r="F2007" s="203"/>
      <c r="G2007" s="204"/>
    </row>
    <row r="2008" spans="1:7" ht="15.75" customHeight="1" x14ac:dyDescent="0.25">
      <c r="A2008" s="17"/>
      <c r="B2008" s="216"/>
      <c r="C2008" s="217"/>
      <c r="D2008" s="398"/>
      <c r="E2008" s="399"/>
      <c r="F2008" s="399"/>
      <c r="G2008" s="217"/>
    </row>
    <row r="2009" spans="1:7" ht="15.75" customHeight="1" x14ac:dyDescent="0.25">
      <c r="A2009" s="10"/>
      <c r="B2009" s="202" t="s">
        <v>1484</v>
      </c>
      <c r="C2009" s="218"/>
      <c r="D2009" s="218"/>
      <c r="E2009" s="218"/>
      <c r="F2009" s="218"/>
      <c r="G2009" s="218"/>
    </row>
    <row r="2010" spans="1:7" ht="15.75" customHeight="1" x14ac:dyDescent="0.25">
      <c r="A2010" s="33"/>
      <c r="B2010" s="202"/>
      <c r="C2010" s="218"/>
      <c r="D2010" s="218"/>
      <c r="E2010" s="218"/>
      <c r="F2010" s="218"/>
      <c r="G2010" s="218"/>
    </row>
    <row r="2011" spans="1:7" ht="15.75" customHeight="1" x14ac:dyDescent="0.25">
      <c r="A2011" s="33"/>
      <c r="B2011" s="204" t="s">
        <v>726</v>
      </c>
      <c r="C2011" s="203"/>
      <c r="D2011" s="203" t="s">
        <v>1485</v>
      </c>
      <c r="E2011" s="203" t="s">
        <v>712</v>
      </c>
      <c r="F2011" s="203" t="s">
        <v>1486</v>
      </c>
      <c r="G2011" s="218"/>
    </row>
    <row r="2012" spans="1:7" ht="15.75" customHeight="1" x14ac:dyDescent="0.25">
      <c r="A2012" s="33"/>
      <c r="B2012" s="34" t="s">
        <v>1487</v>
      </c>
      <c r="C2012" s="35"/>
      <c r="D2012" s="35"/>
      <c r="E2012" s="35"/>
      <c r="F2012" s="36"/>
      <c r="G2012" s="218"/>
    </row>
    <row r="2013" spans="1:7" ht="15.75" customHeight="1" x14ac:dyDescent="0.25">
      <c r="A2013" s="10"/>
      <c r="B2013" s="34" t="s">
        <v>1488</v>
      </c>
      <c r="C2013" s="35"/>
      <c r="D2013" s="35"/>
      <c r="E2013" s="35"/>
      <c r="F2013" s="36"/>
      <c r="G2013" s="218"/>
    </row>
    <row r="2014" spans="1:7" ht="15.75" customHeight="1" x14ac:dyDescent="0.25">
      <c r="A2014" s="10"/>
      <c r="B2014" s="37" t="s">
        <v>2651</v>
      </c>
      <c r="C2014" s="37">
        <v>1</v>
      </c>
      <c r="D2014" s="35"/>
      <c r="E2014" s="35"/>
      <c r="F2014" s="36"/>
      <c r="G2014" s="218"/>
    </row>
    <row r="2015" spans="1:7" ht="15.75" customHeight="1" x14ac:dyDescent="0.25">
      <c r="A2015" s="10"/>
      <c r="B2015" s="37" t="s">
        <v>2652</v>
      </c>
      <c r="C2015" s="37">
        <v>1</v>
      </c>
      <c r="D2015" s="35"/>
      <c r="E2015" s="35"/>
      <c r="F2015" s="36"/>
      <c r="G2015" s="218"/>
    </row>
    <row r="2016" spans="1:7" ht="15.75" customHeight="1" x14ac:dyDescent="0.25">
      <c r="A2016" s="10"/>
      <c r="B2016" s="37" t="s">
        <v>2653</v>
      </c>
      <c r="C2016" s="37">
        <v>1</v>
      </c>
      <c r="D2016" s="35"/>
      <c r="E2016" s="35"/>
      <c r="F2016" s="36"/>
      <c r="G2016" s="218"/>
    </row>
    <row r="2017" spans="1:7" ht="15.75" customHeight="1" x14ac:dyDescent="0.25">
      <c r="A2017" s="10"/>
      <c r="B2017" s="37" t="s">
        <v>2654</v>
      </c>
      <c r="C2017" s="37">
        <v>1</v>
      </c>
      <c r="D2017" s="35"/>
      <c r="E2017" s="35"/>
      <c r="F2017" s="36"/>
      <c r="G2017" s="218"/>
    </row>
    <row r="2018" spans="1:7" ht="15.75" customHeight="1" x14ac:dyDescent="0.25">
      <c r="A2018" s="10"/>
      <c r="B2018" s="37" t="s">
        <v>2655</v>
      </c>
      <c r="C2018" s="37">
        <v>1</v>
      </c>
      <c r="D2018" s="35"/>
      <c r="E2018" s="35"/>
      <c r="F2018" s="36"/>
      <c r="G2018" s="218"/>
    </row>
    <row r="2019" spans="1:7" ht="15.75" customHeight="1" x14ac:dyDescent="0.25">
      <c r="A2019" s="10"/>
      <c r="B2019" s="37" t="s">
        <v>2656</v>
      </c>
      <c r="C2019" s="37">
        <v>1</v>
      </c>
      <c r="D2019" s="35"/>
      <c r="E2019" s="35"/>
      <c r="F2019" s="36"/>
      <c r="G2019" s="218"/>
    </row>
    <row r="2020" spans="1:7" ht="15.75" customHeight="1" x14ac:dyDescent="0.25">
      <c r="A2020" s="10"/>
      <c r="B2020" s="37" t="s">
        <v>2657</v>
      </c>
      <c r="C2020" s="37">
        <v>1</v>
      </c>
      <c r="D2020" s="35"/>
      <c r="E2020" s="35"/>
      <c r="F2020" s="36"/>
      <c r="G2020" s="218"/>
    </row>
    <row r="2021" spans="1:7" ht="15.75" customHeight="1" x14ac:dyDescent="0.25">
      <c r="A2021" s="10"/>
      <c r="B2021" s="37" t="s">
        <v>2658</v>
      </c>
      <c r="C2021" s="37">
        <v>1</v>
      </c>
      <c r="D2021" s="35"/>
      <c r="E2021" s="35"/>
      <c r="F2021" s="36"/>
      <c r="G2021" s="218"/>
    </row>
    <row r="2022" spans="1:7" ht="15.75" customHeight="1" x14ac:dyDescent="0.25">
      <c r="A2022" s="10"/>
      <c r="B2022" s="202"/>
      <c r="C2022" s="218"/>
      <c r="D2022" s="218"/>
      <c r="E2022" s="218"/>
      <c r="F2022" s="218"/>
      <c r="G2022" s="218"/>
    </row>
    <row r="2023" spans="1:7" ht="15.75" customHeight="1" x14ac:dyDescent="0.25">
      <c r="A2023" s="10"/>
      <c r="B2023" s="202" t="s">
        <v>1480</v>
      </c>
      <c r="C2023" s="218"/>
      <c r="D2023" s="218"/>
      <c r="E2023" s="218"/>
      <c r="F2023" s="218"/>
      <c r="G2023" s="218"/>
    </row>
    <row r="2024" spans="1:7" ht="15.75" customHeight="1" x14ac:dyDescent="0.25">
      <c r="A2024" s="10"/>
      <c r="B2024" s="202"/>
      <c r="C2024" s="218"/>
      <c r="D2024" s="218"/>
      <c r="E2024" s="218"/>
      <c r="F2024" s="218"/>
      <c r="G2024" s="218"/>
    </row>
    <row r="2025" spans="1:7" ht="15.75" customHeight="1" x14ac:dyDescent="0.25">
      <c r="A2025" s="10"/>
      <c r="B2025" s="204" t="s">
        <v>726</v>
      </c>
      <c r="C2025" s="203"/>
      <c r="D2025" s="203" t="s">
        <v>1485</v>
      </c>
      <c r="E2025" s="203" t="s">
        <v>712</v>
      </c>
      <c r="F2025" s="203" t="s">
        <v>1486</v>
      </c>
      <c r="G2025" s="218"/>
    </row>
    <row r="2026" spans="1:7" ht="15.75" customHeight="1" x14ac:dyDescent="0.25">
      <c r="A2026" s="10"/>
      <c r="B2026" s="38" t="s">
        <v>2659</v>
      </c>
      <c r="C2026" s="37">
        <v>1</v>
      </c>
      <c r="D2026" s="35"/>
      <c r="E2026" s="35"/>
      <c r="F2026" s="36"/>
      <c r="G2026" s="218"/>
    </row>
    <row r="2027" spans="1:7" ht="15.75" customHeight="1" x14ac:dyDescent="0.25">
      <c r="A2027" s="10"/>
      <c r="B2027" s="34" t="s">
        <v>1608</v>
      </c>
      <c r="C2027" s="37">
        <v>1</v>
      </c>
      <c r="D2027" s="35"/>
      <c r="E2027" s="35"/>
      <c r="F2027" s="36"/>
      <c r="G2027" s="218"/>
    </row>
    <row r="2028" spans="1:7" ht="15.75" customHeight="1" x14ac:dyDescent="0.25">
      <c r="A2028" s="10"/>
      <c r="B2028" s="34" t="s">
        <v>1609</v>
      </c>
      <c r="C2028" s="37">
        <v>1</v>
      </c>
      <c r="D2028" s="35"/>
      <c r="E2028" s="35"/>
      <c r="F2028" s="36"/>
      <c r="G2028" s="218"/>
    </row>
    <row r="2029" spans="1:7" ht="15.75" customHeight="1" x14ac:dyDescent="0.25">
      <c r="A2029" s="10"/>
      <c r="B2029" s="34" t="s">
        <v>1610</v>
      </c>
      <c r="C2029" s="37">
        <v>1</v>
      </c>
      <c r="D2029" s="35"/>
      <c r="E2029" s="35"/>
      <c r="F2029" s="36"/>
      <c r="G2029" s="218"/>
    </row>
    <row r="2030" spans="1:7" ht="15.75" customHeight="1" x14ac:dyDescent="0.25">
      <c r="A2030" s="10"/>
      <c r="B2030" s="34" t="s">
        <v>1611</v>
      </c>
      <c r="C2030" s="37">
        <v>1</v>
      </c>
      <c r="D2030" s="35"/>
      <c r="E2030" s="35"/>
      <c r="F2030" s="36"/>
      <c r="G2030" s="218"/>
    </row>
    <row r="2031" spans="1:7" ht="15.75" customHeight="1" x14ac:dyDescent="0.25">
      <c r="A2031" s="10"/>
      <c r="B2031" s="34" t="s">
        <v>1612</v>
      </c>
      <c r="C2031" s="37"/>
      <c r="D2031" s="35"/>
      <c r="E2031" s="35"/>
      <c r="F2031" s="36"/>
      <c r="G2031" s="218"/>
    </row>
    <row r="2032" spans="1:7" ht="15.75" customHeight="1" x14ac:dyDescent="0.25">
      <c r="A2032" s="10"/>
      <c r="B2032" s="34" t="s">
        <v>1613</v>
      </c>
      <c r="C2032" s="37"/>
      <c r="D2032" s="35"/>
      <c r="E2032" s="35"/>
      <c r="F2032" s="36"/>
      <c r="G2032" s="218"/>
    </row>
    <row r="2033" spans="1:7" ht="15.75" customHeight="1" x14ac:dyDescent="0.25">
      <c r="A2033" s="10"/>
      <c r="B2033" s="38" t="s">
        <v>2660</v>
      </c>
      <c r="C2033" s="37">
        <v>1</v>
      </c>
      <c r="D2033" s="35"/>
      <c r="E2033" s="35"/>
      <c r="F2033" s="36"/>
      <c r="G2033" s="218"/>
    </row>
    <row r="2034" spans="1:7" ht="15.75" customHeight="1" x14ac:dyDescent="0.25">
      <c r="A2034" s="10"/>
      <c r="B2034" s="34" t="s">
        <v>1615</v>
      </c>
      <c r="C2034" s="37">
        <v>1</v>
      </c>
      <c r="D2034" s="35"/>
      <c r="E2034" s="35"/>
      <c r="F2034" s="36"/>
      <c r="G2034" s="218"/>
    </row>
    <row r="2035" spans="1:7" ht="15.75" customHeight="1" x14ac:dyDescent="0.25">
      <c r="A2035" s="19"/>
      <c r="B2035" s="219"/>
      <c r="C2035" s="220"/>
      <c r="D2035" s="220"/>
      <c r="E2035" s="220"/>
      <c r="F2035" s="220"/>
      <c r="G2035" s="220"/>
    </row>
    <row r="2036" spans="1:7" ht="15.75" customHeight="1" x14ac:dyDescent="0.25">
      <c r="A2036" s="207"/>
      <c r="B2036" s="221"/>
      <c r="C2036" s="207"/>
      <c r="D2036" s="207"/>
      <c r="E2036" s="207"/>
      <c r="F2036" s="207"/>
      <c r="G2036" s="207"/>
    </row>
    <row r="2037" spans="1:7" ht="15.75" customHeight="1" x14ac:dyDescent="0.25">
      <c r="A2037" s="207"/>
      <c r="B2037" s="221"/>
      <c r="C2037" s="207"/>
      <c r="D2037" s="207"/>
      <c r="E2037" s="207"/>
      <c r="F2037" s="207"/>
      <c r="G2037" s="207"/>
    </row>
    <row r="2038" spans="1:7" ht="15.75" customHeight="1" x14ac:dyDescent="0.25">
      <c r="A2038" s="207"/>
      <c r="B2038" s="221"/>
      <c r="C2038" s="207"/>
      <c r="D2038" s="207"/>
      <c r="E2038" s="207"/>
      <c r="F2038" s="207"/>
      <c r="G2038" s="207"/>
    </row>
    <row r="2039" spans="1:7" ht="15.75" customHeight="1" x14ac:dyDescent="0.25">
      <c r="A2039" s="207"/>
      <c r="B2039" s="221"/>
      <c r="C2039" s="207"/>
      <c r="D2039" s="207"/>
      <c r="E2039" s="207"/>
      <c r="F2039" s="207"/>
      <c r="G2039" s="207"/>
    </row>
    <row r="2040" spans="1:7" ht="15.75" customHeight="1" x14ac:dyDescent="0.25">
      <c r="A2040" s="207"/>
      <c r="B2040" s="221"/>
      <c r="C2040" s="207"/>
      <c r="D2040" s="207"/>
      <c r="E2040" s="207"/>
      <c r="F2040" s="207"/>
      <c r="G2040" s="207"/>
    </row>
    <row r="2041" spans="1:7" ht="15.75" customHeight="1" x14ac:dyDescent="0.25">
      <c r="A2041" s="396" t="s">
        <v>2661</v>
      </c>
      <c r="B2041" s="397"/>
      <c r="C2041" s="397"/>
      <c r="D2041" s="397"/>
      <c r="E2041" s="397"/>
      <c r="F2041" s="397"/>
      <c r="G2041" s="397"/>
    </row>
    <row r="2042" spans="1:7" ht="15.75" customHeight="1" x14ac:dyDescent="0.25">
      <c r="A2042" s="204"/>
      <c r="B2042" s="204"/>
      <c r="C2042" s="204"/>
      <c r="D2042" s="204"/>
      <c r="E2042" s="204"/>
      <c r="F2042" s="204"/>
      <c r="G2042" s="204"/>
    </row>
    <row r="2043" spans="1:7" ht="15.75" customHeight="1" x14ac:dyDescent="0.25">
      <c r="A2043" s="204"/>
      <c r="B2043" s="212" t="s">
        <v>1478</v>
      </c>
      <c r="C2043" s="212"/>
      <c r="D2043" s="213">
        <v>0</v>
      </c>
      <c r="E2043" s="213"/>
      <c r="F2043" s="214" t="s">
        <v>1479</v>
      </c>
      <c r="G2043" s="202"/>
    </row>
    <row r="2044" spans="1:7" ht="15.75" customHeight="1" x14ac:dyDescent="0.25">
      <c r="A2044" s="202"/>
      <c r="B2044" s="212" t="s">
        <v>1480</v>
      </c>
      <c r="C2044" s="212"/>
      <c r="D2044" s="213">
        <v>0</v>
      </c>
      <c r="E2044" s="213"/>
      <c r="F2044" s="214" t="s">
        <v>1481</v>
      </c>
      <c r="G2044" s="202"/>
    </row>
    <row r="2045" spans="1:7" ht="15.75" customHeight="1" x14ac:dyDescent="0.25">
      <c r="A2045" s="202"/>
      <c r="B2045" s="212" t="s">
        <v>1482</v>
      </c>
      <c r="C2045" s="212"/>
      <c r="D2045" s="215">
        <v>0</v>
      </c>
      <c r="E2045" s="215"/>
      <c r="F2045" s="214" t="s">
        <v>1483</v>
      </c>
      <c r="G2045" s="202"/>
    </row>
    <row r="2046" spans="1:7" ht="15.75" customHeight="1" x14ac:dyDescent="0.25">
      <c r="A2046" s="202"/>
      <c r="B2046" s="202"/>
      <c r="C2046" s="202"/>
      <c r="D2046" s="206"/>
      <c r="E2046" s="206"/>
      <c r="F2046" s="202"/>
      <c r="G2046" s="202"/>
    </row>
    <row r="2047" spans="1:7" ht="15.75" customHeight="1" x14ac:dyDescent="0.25">
      <c r="A2047" s="203"/>
      <c r="B2047" s="204"/>
      <c r="C2047" s="203"/>
      <c r="D2047" s="203"/>
      <c r="E2047" s="203"/>
      <c r="F2047" s="203"/>
      <c r="G2047" s="204"/>
    </row>
    <row r="2048" spans="1:7" ht="15.75" customHeight="1" x14ac:dyDescent="0.25">
      <c r="A2048" s="17"/>
      <c r="B2048" s="216"/>
      <c r="C2048" s="217"/>
      <c r="D2048" s="398"/>
      <c r="E2048" s="399"/>
      <c r="F2048" s="399"/>
      <c r="G2048" s="217"/>
    </row>
    <row r="2049" spans="1:7" ht="15.75" customHeight="1" x14ac:dyDescent="0.25">
      <c r="A2049" s="10"/>
      <c r="B2049" s="202" t="s">
        <v>1484</v>
      </c>
      <c r="C2049" s="218"/>
      <c r="D2049" s="218"/>
      <c r="E2049" s="218"/>
      <c r="F2049" s="218"/>
      <c r="G2049" s="218"/>
    </row>
    <row r="2050" spans="1:7" ht="15.75" customHeight="1" x14ac:dyDescent="0.25">
      <c r="A2050" s="33"/>
      <c r="B2050" s="202"/>
      <c r="C2050" s="218"/>
      <c r="D2050" s="218"/>
      <c r="E2050" s="218"/>
      <c r="F2050" s="218"/>
      <c r="G2050" s="218"/>
    </row>
    <row r="2051" spans="1:7" ht="15.75" customHeight="1" x14ac:dyDescent="0.25">
      <c r="A2051" s="33"/>
      <c r="B2051" s="204" t="s">
        <v>726</v>
      </c>
      <c r="C2051" s="203"/>
      <c r="D2051" s="203" t="s">
        <v>1485</v>
      </c>
      <c r="E2051" s="203" t="s">
        <v>712</v>
      </c>
      <c r="F2051" s="203" t="s">
        <v>1486</v>
      </c>
      <c r="G2051" s="218"/>
    </row>
    <row r="2052" spans="1:7" ht="15.75" customHeight="1" x14ac:dyDescent="0.25">
      <c r="A2052" s="33"/>
      <c r="B2052" s="34" t="s">
        <v>1487</v>
      </c>
      <c r="C2052" s="35"/>
      <c r="D2052" s="35"/>
      <c r="E2052" s="35"/>
      <c r="F2052" s="36"/>
      <c r="G2052" s="218"/>
    </row>
    <row r="2053" spans="1:7" ht="15.75" customHeight="1" x14ac:dyDescent="0.25">
      <c r="A2053" s="10"/>
      <c r="B2053" s="34" t="s">
        <v>1488</v>
      </c>
      <c r="C2053" s="35"/>
      <c r="D2053" s="35"/>
      <c r="E2053" s="35"/>
      <c r="F2053" s="36"/>
      <c r="G2053" s="218"/>
    </row>
    <row r="2054" spans="1:7" ht="15.75" customHeight="1" x14ac:dyDescent="0.25">
      <c r="A2054" s="10"/>
      <c r="B2054" s="37" t="s">
        <v>2662</v>
      </c>
      <c r="C2054" s="37">
        <v>1</v>
      </c>
      <c r="D2054" s="35"/>
      <c r="E2054" s="35"/>
      <c r="F2054" s="36"/>
      <c r="G2054" s="218"/>
    </row>
    <row r="2055" spans="1:7" ht="15.75" customHeight="1" x14ac:dyDescent="0.25">
      <c r="A2055" s="10"/>
      <c r="B2055" s="37" t="s">
        <v>2663</v>
      </c>
      <c r="C2055" s="37">
        <v>1</v>
      </c>
      <c r="D2055" s="35"/>
      <c r="E2055" s="35"/>
      <c r="F2055" s="36"/>
      <c r="G2055" s="218"/>
    </row>
    <row r="2056" spans="1:7" ht="15.75" customHeight="1" x14ac:dyDescent="0.25">
      <c r="A2056" s="10"/>
      <c r="B2056" s="37" t="s">
        <v>2664</v>
      </c>
      <c r="C2056" s="37">
        <v>1</v>
      </c>
      <c r="D2056" s="35"/>
      <c r="E2056" s="35"/>
      <c r="F2056" s="36"/>
      <c r="G2056" s="218"/>
    </row>
    <row r="2057" spans="1:7" ht="15.75" customHeight="1" x14ac:dyDescent="0.25">
      <c r="A2057" s="10"/>
      <c r="B2057" s="37" t="s">
        <v>2665</v>
      </c>
      <c r="C2057" s="37">
        <v>1</v>
      </c>
      <c r="D2057" s="35"/>
      <c r="E2057" s="35"/>
      <c r="F2057" s="36"/>
      <c r="G2057" s="218"/>
    </row>
    <row r="2058" spans="1:7" ht="15.75" customHeight="1" x14ac:dyDescent="0.25">
      <c r="A2058" s="10"/>
      <c r="B2058" s="37" t="s">
        <v>2666</v>
      </c>
      <c r="C2058" s="37">
        <v>1</v>
      </c>
      <c r="D2058" s="35"/>
      <c r="E2058" s="35"/>
      <c r="F2058" s="36"/>
      <c r="G2058" s="218"/>
    </row>
    <row r="2059" spans="1:7" ht="15.75" customHeight="1" x14ac:dyDescent="0.25">
      <c r="A2059" s="10"/>
      <c r="B2059" s="37" t="s">
        <v>2667</v>
      </c>
      <c r="C2059" s="37">
        <v>1</v>
      </c>
      <c r="D2059" s="35"/>
      <c r="E2059" s="35"/>
      <c r="F2059" s="36"/>
      <c r="G2059" s="218"/>
    </row>
    <row r="2060" spans="1:7" ht="15.75" customHeight="1" x14ac:dyDescent="0.25">
      <c r="A2060" s="10"/>
      <c r="B2060" s="37" t="s">
        <v>2668</v>
      </c>
      <c r="C2060" s="37">
        <v>1</v>
      </c>
      <c r="D2060" s="35"/>
      <c r="E2060" s="35"/>
      <c r="F2060" s="36"/>
      <c r="G2060" s="218"/>
    </row>
    <row r="2061" spans="1:7" ht="15.75" customHeight="1" x14ac:dyDescent="0.25">
      <c r="A2061" s="10"/>
      <c r="B2061" s="37" t="s">
        <v>2669</v>
      </c>
      <c r="C2061" s="37">
        <v>1</v>
      </c>
      <c r="D2061" s="35"/>
      <c r="E2061" s="35"/>
      <c r="F2061" s="36"/>
      <c r="G2061" s="218"/>
    </row>
    <row r="2062" spans="1:7" ht="15.75" customHeight="1" x14ac:dyDescent="0.25">
      <c r="A2062" s="10"/>
      <c r="B2062" s="37" t="s">
        <v>2670</v>
      </c>
      <c r="C2062" s="37">
        <v>1</v>
      </c>
      <c r="D2062" s="35"/>
      <c r="E2062" s="35"/>
      <c r="F2062" s="36"/>
      <c r="G2062" s="218"/>
    </row>
    <row r="2063" spans="1:7" ht="15.75" customHeight="1" x14ac:dyDescent="0.25">
      <c r="A2063" s="10"/>
      <c r="B2063" s="37" t="s">
        <v>2671</v>
      </c>
      <c r="C2063" s="37"/>
      <c r="D2063" s="35"/>
      <c r="E2063" s="35"/>
      <c r="F2063" s="36"/>
      <c r="G2063" s="218"/>
    </row>
    <row r="2064" spans="1:7" ht="15.75" customHeight="1" x14ac:dyDescent="0.25">
      <c r="A2064" s="10"/>
      <c r="B2064" s="37" t="s">
        <v>2672</v>
      </c>
      <c r="C2064" s="37">
        <v>1</v>
      </c>
      <c r="D2064" s="35"/>
      <c r="E2064" s="35"/>
      <c r="F2064" s="36"/>
      <c r="G2064" s="218"/>
    </row>
    <row r="2065" spans="1:7" ht="15.75" customHeight="1" x14ac:dyDescent="0.25">
      <c r="A2065" s="10"/>
      <c r="B2065" s="37" t="s">
        <v>2673</v>
      </c>
      <c r="C2065" s="37">
        <v>1</v>
      </c>
      <c r="D2065" s="35"/>
      <c r="E2065" s="35"/>
      <c r="F2065" s="36"/>
      <c r="G2065" s="218"/>
    </row>
    <row r="2066" spans="1:7" ht="15.75" customHeight="1" x14ac:dyDescent="0.25">
      <c r="A2066" s="10"/>
      <c r="B2066" s="37" t="s">
        <v>2674</v>
      </c>
      <c r="C2066" s="37">
        <v>1</v>
      </c>
      <c r="D2066" s="35"/>
      <c r="E2066" s="35"/>
      <c r="F2066" s="36"/>
      <c r="G2066" s="218"/>
    </row>
    <row r="2067" spans="1:7" ht="15.75" customHeight="1" x14ac:dyDescent="0.25">
      <c r="A2067" s="10"/>
      <c r="B2067" s="37" t="s">
        <v>2675</v>
      </c>
      <c r="C2067" s="37">
        <v>1</v>
      </c>
      <c r="D2067" s="35"/>
      <c r="E2067" s="35"/>
      <c r="F2067" s="36"/>
      <c r="G2067" s="218"/>
    </row>
    <row r="2068" spans="1:7" ht="15.75" customHeight="1" x14ac:dyDescent="0.25">
      <c r="A2068" s="10"/>
      <c r="B2068" s="37" t="s">
        <v>2676</v>
      </c>
      <c r="C2068" s="37">
        <v>1</v>
      </c>
      <c r="D2068" s="35"/>
      <c r="E2068" s="35"/>
      <c r="F2068" s="36"/>
      <c r="G2068" s="218"/>
    </row>
    <row r="2069" spans="1:7" ht="15.75" customHeight="1" x14ac:dyDescent="0.25">
      <c r="A2069" s="10"/>
      <c r="B2069" s="37" t="s">
        <v>2677</v>
      </c>
      <c r="C2069" s="37"/>
      <c r="D2069" s="35"/>
      <c r="E2069" s="35"/>
      <c r="F2069" s="36"/>
      <c r="G2069" s="218"/>
    </row>
    <row r="2070" spans="1:7" ht="15.75" customHeight="1" x14ac:dyDescent="0.25">
      <c r="A2070" s="10"/>
      <c r="B2070" s="37" t="s">
        <v>2678</v>
      </c>
      <c r="C2070" s="37">
        <v>1</v>
      </c>
      <c r="D2070" s="35"/>
      <c r="E2070" s="35"/>
      <c r="F2070" s="36"/>
      <c r="G2070" s="218"/>
    </row>
    <row r="2071" spans="1:7" ht="15.75" customHeight="1" x14ac:dyDescent="0.25">
      <c r="A2071" s="10"/>
      <c r="B2071" s="37" t="s">
        <v>2679</v>
      </c>
      <c r="C2071" s="37">
        <v>1</v>
      </c>
      <c r="D2071" s="35"/>
      <c r="E2071" s="35"/>
      <c r="F2071" s="36"/>
      <c r="G2071" s="218"/>
    </row>
    <row r="2072" spans="1:7" ht="15.75" customHeight="1" x14ac:dyDescent="0.25">
      <c r="A2072" s="10"/>
      <c r="B2072" s="34" t="s">
        <v>2680</v>
      </c>
      <c r="C2072" s="37"/>
      <c r="D2072" s="35"/>
      <c r="E2072" s="35"/>
      <c r="F2072" s="36"/>
      <c r="G2072" s="218"/>
    </row>
    <row r="2073" spans="1:7" ht="15.75" customHeight="1" x14ac:dyDescent="0.25">
      <c r="A2073" s="10"/>
      <c r="B2073" s="34" t="s">
        <v>2681</v>
      </c>
      <c r="C2073" s="37"/>
      <c r="D2073" s="35"/>
      <c r="E2073" s="35"/>
      <c r="F2073" s="36"/>
      <c r="G2073" s="218"/>
    </row>
    <row r="2074" spans="1:7" ht="15.75" customHeight="1" x14ac:dyDescent="0.25">
      <c r="A2074" s="10"/>
      <c r="B2074" s="37" t="s">
        <v>2682</v>
      </c>
      <c r="C2074" s="37"/>
      <c r="D2074" s="35"/>
      <c r="E2074" s="35"/>
      <c r="F2074" s="36"/>
      <c r="G2074" s="218"/>
    </row>
    <row r="2075" spans="1:7" ht="15.75" customHeight="1" x14ac:dyDescent="0.25">
      <c r="A2075" s="10"/>
      <c r="B2075" s="37" t="s">
        <v>2683</v>
      </c>
      <c r="C2075" s="37"/>
      <c r="D2075" s="35"/>
      <c r="E2075" s="35"/>
      <c r="F2075" s="36"/>
      <c r="G2075" s="218"/>
    </row>
    <row r="2076" spans="1:7" ht="15.75" customHeight="1" x14ac:dyDescent="0.25">
      <c r="A2076" s="10"/>
      <c r="B2076" s="37" t="s">
        <v>2684</v>
      </c>
      <c r="C2076" s="37">
        <v>1</v>
      </c>
      <c r="D2076" s="35"/>
      <c r="E2076" s="35"/>
      <c r="F2076" s="36"/>
      <c r="G2076" s="218"/>
    </row>
    <row r="2077" spans="1:7" ht="15.75" customHeight="1" x14ac:dyDescent="0.25">
      <c r="A2077" s="10"/>
      <c r="B2077" s="37" t="s">
        <v>2685</v>
      </c>
      <c r="C2077" s="37">
        <v>1</v>
      </c>
      <c r="D2077" s="35"/>
      <c r="E2077" s="35"/>
      <c r="F2077" s="36"/>
      <c r="G2077" s="218"/>
    </row>
    <row r="2078" spans="1:7" ht="15.75" customHeight="1" x14ac:dyDescent="0.25">
      <c r="A2078" s="10"/>
      <c r="B2078" s="202"/>
      <c r="C2078" s="218"/>
      <c r="D2078" s="218"/>
      <c r="E2078" s="218"/>
      <c r="F2078" s="218"/>
      <c r="G2078" s="218"/>
    </row>
    <row r="2079" spans="1:7" ht="15.75" customHeight="1" x14ac:dyDescent="0.25">
      <c r="A2079" s="10"/>
      <c r="B2079" s="202" t="s">
        <v>1480</v>
      </c>
      <c r="C2079" s="218"/>
      <c r="D2079" s="218"/>
      <c r="E2079" s="218"/>
      <c r="F2079" s="218"/>
      <c r="G2079" s="218"/>
    </row>
    <row r="2080" spans="1:7" ht="15.75" customHeight="1" x14ac:dyDescent="0.25">
      <c r="A2080" s="10"/>
      <c r="B2080" s="202"/>
      <c r="C2080" s="218"/>
      <c r="D2080" s="218"/>
      <c r="E2080" s="218"/>
      <c r="F2080" s="218"/>
      <c r="G2080" s="218"/>
    </row>
    <row r="2081" spans="1:7" ht="15.75" customHeight="1" x14ac:dyDescent="0.25">
      <c r="A2081" s="10"/>
      <c r="B2081" s="204" t="s">
        <v>726</v>
      </c>
      <c r="C2081" s="203"/>
      <c r="D2081" s="203" t="s">
        <v>1485</v>
      </c>
      <c r="E2081" s="203" t="s">
        <v>712</v>
      </c>
      <c r="F2081" s="203" t="s">
        <v>1486</v>
      </c>
      <c r="G2081" s="218"/>
    </row>
    <row r="2082" spans="1:7" ht="15.75" customHeight="1" x14ac:dyDescent="0.25">
      <c r="A2082" s="10"/>
      <c r="B2082" s="38" t="s">
        <v>2686</v>
      </c>
      <c r="C2082" s="37">
        <v>1</v>
      </c>
      <c r="D2082" s="35"/>
      <c r="E2082" s="35"/>
      <c r="F2082" s="36"/>
      <c r="G2082" s="218"/>
    </row>
    <row r="2083" spans="1:7" ht="15.75" customHeight="1" x14ac:dyDescent="0.25">
      <c r="A2083" s="10"/>
      <c r="B2083" s="34" t="s">
        <v>2104</v>
      </c>
      <c r="C2083" s="37">
        <v>1</v>
      </c>
      <c r="D2083" s="35"/>
      <c r="E2083" s="35"/>
      <c r="F2083" s="36"/>
      <c r="G2083" s="218"/>
    </row>
    <row r="2084" spans="1:7" ht="15.75" customHeight="1" x14ac:dyDescent="0.25">
      <c r="A2084" s="10"/>
      <c r="B2084" s="34" t="s">
        <v>2105</v>
      </c>
      <c r="C2084" s="37">
        <v>1</v>
      </c>
      <c r="D2084" s="35"/>
      <c r="E2084" s="35"/>
      <c r="F2084" s="36"/>
      <c r="G2084" s="218"/>
    </row>
    <row r="2085" spans="1:7" ht="15.75" customHeight="1" x14ac:dyDescent="0.25">
      <c r="A2085" s="10"/>
      <c r="B2085" s="34" t="s">
        <v>2106</v>
      </c>
      <c r="C2085" s="37">
        <v>1</v>
      </c>
      <c r="D2085" s="35"/>
      <c r="E2085" s="35"/>
      <c r="F2085" s="36"/>
      <c r="G2085" s="218"/>
    </row>
    <row r="2086" spans="1:7" ht="15.75" customHeight="1" x14ac:dyDescent="0.25">
      <c r="A2086" s="10"/>
      <c r="B2086" s="34" t="s">
        <v>2107</v>
      </c>
      <c r="C2086" s="37">
        <v>1</v>
      </c>
      <c r="D2086" s="35"/>
      <c r="E2086" s="35"/>
      <c r="F2086" s="36"/>
      <c r="G2086" s="218"/>
    </row>
    <row r="2087" spans="1:7" ht="15.75" customHeight="1" x14ac:dyDescent="0.25">
      <c r="A2087" s="10"/>
      <c r="B2087" s="34" t="s">
        <v>2108</v>
      </c>
      <c r="C2087" s="37"/>
      <c r="D2087" s="35"/>
      <c r="E2087" s="35"/>
      <c r="F2087" s="36"/>
      <c r="G2087" s="218"/>
    </row>
    <row r="2088" spans="1:7" ht="15.75" customHeight="1" x14ac:dyDescent="0.25">
      <c r="A2088" s="10"/>
      <c r="B2088" s="34" t="s">
        <v>2109</v>
      </c>
      <c r="C2088" s="37"/>
      <c r="D2088" s="35"/>
      <c r="E2088" s="35"/>
      <c r="F2088" s="36"/>
      <c r="G2088" s="218"/>
    </row>
    <row r="2089" spans="1:7" ht="15.75" customHeight="1" x14ac:dyDescent="0.25">
      <c r="A2089" s="10"/>
      <c r="B2089" s="38" t="s">
        <v>2687</v>
      </c>
      <c r="C2089" s="37">
        <v>1</v>
      </c>
      <c r="D2089" s="35"/>
      <c r="E2089" s="35"/>
      <c r="F2089" s="36"/>
      <c r="G2089" s="218"/>
    </row>
    <row r="2090" spans="1:7" ht="15.75" customHeight="1" x14ac:dyDescent="0.25">
      <c r="A2090" s="10"/>
      <c r="B2090" s="34" t="s">
        <v>2111</v>
      </c>
      <c r="C2090" s="37">
        <v>1</v>
      </c>
      <c r="D2090" s="35"/>
      <c r="E2090" s="35"/>
      <c r="F2090" s="36"/>
      <c r="G2090" s="218"/>
    </row>
    <row r="2091" spans="1:7" ht="15.75" customHeight="1" x14ac:dyDescent="0.25">
      <c r="A2091" s="19"/>
      <c r="B2091" s="219"/>
      <c r="C2091" s="220"/>
      <c r="D2091" s="220"/>
      <c r="E2091" s="220"/>
      <c r="F2091" s="220"/>
      <c r="G2091" s="220"/>
    </row>
    <row r="2092" spans="1:7" ht="15.75" customHeight="1" x14ac:dyDescent="0.25">
      <c r="A2092" s="207"/>
      <c r="B2092" s="221"/>
      <c r="C2092" s="207"/>
      <c r="D2092" s="207"/>
      <c r="E2092" s="207"/>
      <c r="F2092" s="207"/>
      <c r="G2092" s="207"/>
    </row>
    <row r="2093" spans="1:7" ht="15.75" customHeight="1" x14ac:dyDescent="0.25">
      <c r="A2093" s="207"/>
      <c r="B2093" s="221"/>
      <c r="C2093" s="207"/>
      <c r="D2093" s="207"/>
      <c r="E2093" s="207"/>
      <c r="F2093" s="207"/>
      <c r="G2093" s="207"/>
    </row>
    <row r="2094" spans="1:7" ht="15.75" customHeight="1" x14ac:dyDescent="0.25">
      <c r="A2094" s="207"/>
      <c r="B2094" s="221"/>
      <c r="C2094" s="207"/>
      <c r="D2094" s="207"/>
      <c r="E2094" s="207"/>
      <c r="F2094" s="207"/>
      <c r="G2094" s="207"/>
    </row>
    <row r="2095" spans="1:7" ht="15.75" customHeight="1" x14ac:dyDescent="0.25">
      <c r="A2095" s="207"/>
      <c r="B2095" s="221"/>
      <c r="C2095" s="207"/>
      <c r="D2095" s="207"/>
      <c r="E2095" s="207"/>
      <c r="F2095" s="207"/>
      <c r="G2095" s="207"/>
    </row>
    <row r="2096" spans="1:7" ht="15.75" customHeight="1" x14ac:dyDescent="0.25">
      <c r="A2096" s="207"/>
      <c r="B2096" s="221"/>
      <c r="C2096" s="207"/>
      <c r="D2096" s="207"/>
      <c r="E2096" s="207"/>
      <c r="F2096" s="207"/>
      <c r="G2096" s="207"/>
    </row>
    <row r="2097" spans="1:7" ht="15.75" customHeight="1" x14ac:dyDescent="0.25">
      <c r="A2097" s="396" t="s">
        <v>2688</v>
      </c>
      <c r="B2097" s="397"/>
      <c r="C2097" s="397"/>
      <c r="D2097" s="397"/>
      <c r="E2097" s="397"/>
      <c r="F2097" s="397"/>
      <c r="G2097" s="397"/>
    </row>
    <row r="2098" spans="1:7" ht="15.75" customHeight="1" x14ac:dyDescent="0.25">
      <c r="A2098" s="204"/>
      <c r="B2098" s="204"/>
      <c r="C2098" s="204"/>
      <c r="D2098" s="204"/>
      <c r="E2098" s="204"/>
      <c r="F2098" s="204"/>
      <c r="G2098" s="204"/>
    </row>
    <row r="2099" spans="1:7" ht="15.75" customHeight="1" x14ac:dyDescent="0.25">
      <c r="A2099" s="204"/>
      <c r="B2099" s="212" t="s">
        <v>1478</v>
      </c>
      <c r="C2099" s="212"/>
      <c r="D2099" s="213">
        <v>0</v>
      </c>
      <c r="E2099" s="213"/>
      <c r="F2099" s="214" t="s">
        <v>1479</v>
      </c>
      <c r="G2099" s="202"/>
    </row>
    <row r="2100" spans="1:7" ht="15.75" customHeight="1" x14ac:dyDescent="0.25">
      <c r="A2100" s="202"/>
      <c r="B2100" s="212" t="s">
        <v>1480</v>
      </c>
      <c r="C2100" s="212"/>
      <c r="D2100" s="213">
        <v>0</v>
      </c>
      <c r="E2100" s="213"/>
      <c r="F2100" s="214" t="s">
        <v>1481</v>
      </c>
      <c r="G2100" s="202"/>
    </row>
    <row r="2101" spans="1:7" ht="15.75" customHeight="1" x14ac:dyDescent="0.25">
      <c r="A2101" s="202"/>
      <c r="B2101" s="212" t="s">
        <v>1482</v>
      </c>
      <c r="C2101" s="212"/>
      <c r="D2101" s="215">
        <v>0</v>
      </c>
      <c r="E2101" s="215"/>
      <c r="F2101" s="214" t="s">
        <v>1483</v>
      </c>
      <c r="G2101" s="202"/>
    </row>
    <row r="2102" spans="1:7" ht="15.75" customHeight="1" x14ac:dyDescent="0.25">
      <c r="A2102" s="202"/>
      <c r="B2102" s="202"/>
      <c r="C2102" s="202"/>
      <c r="D2102" s="206"/>
      <c r="E2102" s="206"/>
      <c r="F2102" s="202"/>
      <c r="G2102" s="202"/>
    </row>
    <row r="2103" spans="1:7" ht="15.75" customHeight="1" x14ac:dyDescent="0.25">
      <c r="A2103" s="203"/>
      <c r="B2103" s="204"/>
      <c r="C2103" s="203"/>
      <c r="D2103" s="203"/>
      <c r="E2103" s="203"/>
      <c r="F2103" s="203"/>
      <c r="G2103" s="204"/>
    </row>
    <row r="2104" spans="1:7" ht="15.75" customHeight="1" x14ac:dyDescent="0.25">
      <c r="A2104" s="17"/>
      <c r="B2104" s="216"/>
      <c r="C2104" s="217"/>
      <c r="D2104" s="398"/>
      <c r="E2104" s="399"/>
      <c r="F2104" s="399"/>
      <c r="G2104" s="217"/>
    </row>
    <row r="2105" spans="1:7" ht="15.75" customHeight="1" x14ac:dyDescent="0.25">
      <c r="A2105" s="10"/>
      <c r="B2105" s="202" t="s">
        <v>1484</v>
      </c>
      <c r="C2105" s="218"/>
      <c r="D2105" s="218"/>
      <c r="E2105" s="218"/>
      <c r="F2105" s="218"/>
      <c r="G2105" s="218"/>
    </row>
    <row r="2106" spans="1:7" ht="15.75" customHeight="1" x14ac:dyDescent="0.25">
      <c r="A2106" s="33"/>
      <c r="B2106" s="202"/>
      <c r="C2106" s="218"/>
      <c r="D2106" s="218"/>
      <c r="E2106" s="218"/>
      <c r="F2106" s="218"/>
      <c r="G2106" s="218"/>
    </row>
    <row r="2107" spans="1:7" ht="15.75" customHeight="1" x14ac:dyDescent="0.25">
      <c r="A2107" s="33"/>
      <c r="B2107" s="204" t="s">
        <v>726</v>
      </c>
      <c r="C2107" s="203"/>
      <c r="D2107" s="203" t="s">
        <v>1485</v>
      </c>
      <c r="E2107" s="203" t="s">
        <v>712</v>
      </c>
      <c r="F2107" s="203" t="s">
        <v>1486</v>
      </c>
      <c r="G2107" s="218"/>
    </row>
    <row r="2108" spans="1:7" ht="15.75" customHeight="1" x14ac:dyDescent="0.25">
      <c r="A2108" s="33"/>
      <c r="B2108" s="34" t="s">
        <v>1487</v>
      </c>
      <c r="C2108" s="35"/>
      <c r="D2108" s="35"/>
      <c r="E2108" s="35"/>
      <c r="F2108" s="36"/>
      <c r="G2108" s="218"/>
    </row>
    <row r="2109" spans="1:7" ht="15.75" customHeight="1" x14ac:dyDescent="0.25">
      <c r="A2109" s="10"/>
      <c r="B2109" s="34" t="s">
        <v>1488</v>
      </c>
      <c r="C2109" s="35"/>
      <c r="D2109" s="35"/>
      <c r="E2109" s="35"/>
      <c r="F2109" s="36"/>
      <c r="G2109" s="218"/>
    </row>
    <row r="2110" spans="1:7" ht="15.75" customHeight="1" x14ac:dyDescent="0.25">
      <c r="A2110" s="10"/>
      <c r="B2110" s="34" t="s">
        <v>2689</v>
      </c>
      <c r="C2110" s="35"/>
      <c r="D2110" s="35"/>
      <c r="E2110" s="35"/>
      <c r="F2110" s="36"/>
      <c r="G2110" s="218"/>
    </row>
    <row r="2111" spans="1:7" ht="15.75" customHeight="1" x14ac:dyDescent="0.25">
      <c r="A2111" s="10"/>
      <c r="B2111" s="34" t="s">
        <v>2690</v>
      </c>
      <c r="C2111" s="35"/>
      <c r="D2111" s="35"/>
      <c r="E2111" s="35"/>
      <c r="F2111" s="36"/>
      <c r="G2111" s="218"/>
    </row>
    <row r="2112" spans="1:7" ht="15.75" customHeight="1" x14ac:dyDescent="0.25">
      <c r="A2112" s="10"/>
      <c r="B2112" s="34" t="s">
        <v>2691</v>
      </c>
      <c r="C2112" s="35"/>
      <c r="D2112" s="35"/>
      <c r="E2112" s="35"/>
      <c r="F2112" s="36"/>
      <c r="G2112" s="218"/>
    </row>
    <row r="2113" spans="1:7" ht="15.75" customHeight="1" x14ac:dyDescent="0.25">
      <c r="A2113" s="10"/>
      <c r="B2113" s="37" t="s">
        <v>2692</v>
      </c>
      <c r="C2113" s="37">
        <v>1</v>
      </c>
      <c r="D2113" s="35"/>
      <c r="E2113" s="35"/>
      <c r="F2113" s="36"/>
      <c r="G2113" s="218"/>
    </row>
    <row r="2114" spans="1:7" ht="15.75" customHeight="1" x14ac:dyDescent="0.25">
      <c r="A2114" s="10"/>
      <c r="B2114" s="37" t="s">
        <v>2693</v>
      </c>
      <c r="C2114" s="37">
        <v>1</v>
      </c>
      <c r="D2114" s="35"/>
      <c r="E2114" s="35"/>
      <c r="F2114" s="36"/>
      <c r="G2114" s="218"/>
    </row>
    <row r="2115" spans="1:7" ht="15.75" customHeight="1" x14ac:dyDescent="0.25">
      <c r="A2115" s="10"/>
      <c r="B2115" s="37" t="s">
        <v>2694</v>
      </c>
      <c r="C2115" s="37">
        <v>1</v>
      </c>
      <c r="D2115" s="35"/>
      <c r="E2115" s="35"/>
      <c r="F2115" s="36"/>
      <c r="G2115" s="218"/>
    </row>
    <row r="2116" spans="1:7" ht="15.75" customHeight="1" x14ac:dyDescent="0.25">
      <c r="A2116" s="10"/>
      <c r="B2116" s="37" t="s">
        <v>2695</v>
      </c>
      <c r="C2116" s="37"/>
      <c r="D2116" s="35"/>
      <c r="E2116" s="35"/>
      <c r="F2116" s="36"/>
      <c r="G2116" s="218"/>
    </row>
    <row r="2117" spans="1:7" ht="15.75" customHeight="1" x14ac:dyDescent="0.25">
      <c r="A2117" s="10"/>
      <c r="B2117" s="37" t="s">
        <v>2696</v>
      </c>
      <c r="C2117" s="37"/>
      <c r="D2117" s="35"/>
      <c r="E2117" s="35"/>
      <c r="F2117" s="36"/>
      <c r="G2117" s="218"/>
    </row>
    <row r="2118" spans="1:7" ht="15.75" customHeight="1" x14ac:dyDescent="0.25">
      <c r="A2118" s="10"/>
      <c r="B2118" s="37" t="s">
        <v>2697</v>
      </c>
      <c r="C2118" s="37">
        <v>1</v>
      </c>
      <c r="D2118" s="35"/>
      <c r="E2118" s="35"/>
      <c r="F2118" s="36"/>
      <c r="G2118" s="218"/>
    </row>
    <row r="2119" spans="1:7" ht="15.75" customHeight="1" x14ac:dyDescent="0.25">
      <c r="A2119" s="10"/>
      <c r="B2119" s="37" t="s">
        <v>2698</v>
      </c>
      <c r="C2119" s="37">
        <v>1</v>
      </c>
      <c r="D2119" s="35"/>
      <c r="E2119" s="35"/>
      <c r="F2119" s="36"/>
      <c r="G2119" s="218"/>
    </row>
    <row r="2120" spans="1:7" ht="15.75" customHeight="1" x14ac:dyDescent="0.25">
      <c r="A2120" s="10"/>
      <c r="B2120" s="37" t="s">
        <v>2699</v>
      </c>
      <c r="C2120" s="37">
        <v>1</v>
      </c>
      <c r="D2120" s="35"/>
      <c r="E2120" s="35"/>
      <c r="F2120" s="36"/>
      <c r="G2120" s="218"/>
    </row>
    <row r="2121" spans="1:7" ht="15.75" customHeight="1" x14ac:dyDescent="0.25">
      <c r="A2121" s="10"/>
      <c r="B2121" s="37" t="s">
        <v>2700</v>
      </c>
      <c r="C2121" s="37"/>
      <c r="D2121" s="35"/>
      <c r="E2121" s="35"/>
      <c r="F2121" s="36"/>
      <c r="G2121" s="218"/>
    </row>
    <row r="2122" spans="1:7" ht="15.75" customHeight="1" x14ac:dyDescent="0.25">
      <c r="A2122" s="10"/>
      <c r="B2122" s="37" t="s">
        <v>2701</v>
      </c>
      <c r="C2122" s="37">
        <v>1</v>
      </c>
      <c r="D2122" s="35"/>
      <c r="E2122" s="35"/>
      <c r="F2122" s="36"/>
      <c r="G2122" s="218"/>
    </row>
    <row r="2123" spans="1:7" ht="15.75" customHeight="1" x14ac:dyDescent="0.25">
      <c r="A2123" s="10"/>
      <c r="B2123" s="37" t="s">
        <v>2702</v>
      </c>
      <c r="C2123" s="37">
        <v>1</v>
      </c>
      <c r="D2123" s="35"/>
      <c r="E2123" s="35"/>
      <c r="F2123" s="36"/>
      <c r="G2123" s="218"/>
    </row>
    <row r="2124" spans="1:7" ht="15.75" customHeight="1" x14ac:dyDescent="0.25">
      <c r="A2124" s="10"/>
      <c r="B2124" s="37" t="s">
        <v>2703</v>
      </c>
      <c r="C2124" s="37">
        <v>1</v>
      </c>
      <c r="D2124" s="35"/>
      <c r="E2124" s="35"/>
      <c r="F2124" s="36"/>
      <c r="G2124" s="218"/>
    </row>
    <row r="2125" spans="1:7" ht="15.75" customHeight="1" x14ac:dyDescent="0.25">
      <c r="A2125" s="10"/>
      <c r="B2125" s="37" t="s">
        <v>2704</v>
      </c>
      <c r="C2125" s="37">
        <v>1</v>
      </c>
      <c r="D2125" s="35"/>
      <c r="E2125" s="35"/>
      <c r="F2125" s="36"/>
      <c r="G2125" s="218"/>
    </row>
    <row r="2126" spans="1:7" ht="15.75" customHeight="1" x14ac:dyDescent="0.25">
      <c r="A2126" s="10"/>
      <c r="B2126" s="37" t="s">
        <v>2705</v>
      </c>
      <c r="C2126" s="37">
        <v>1</v>
      </c>
      <c r="D2126" s="35"/>
      <c r="E2126" s="35"/>
      <c r="F2126" s="36"/>
      <c r="G2126" s="218"/>
    </row>
    <row r="2127" spans="1:7" ht="15.75" customHeight="1" x14ac:dyDescent="0.25">
      <c r="A2127" s="10"/>
      <c r="B2127" s="37" t="s">
        <v>2706</v>
      </c>
      <c r="C2127" s="37">
        <v>1</v>
      </c>
      <c r="D2127" s="35"/>
      <c r="E2127" s="35"/>
      <c r="F2127" s="36"/>
      <c r="G2127" s="218"/>
    </row>
    <row r="2128" spans="1:7" ht="15.75" customHeight="1" x14ac:dyDescent="0.25">
      <c r="A2128" s="10"/>
      <c r="B2128" s="37" t="s">
        <v>2707</v>
      </c>
      <c r="C2128" s="37">
        <v>1</v>
      </c>
      <c r="D2128" s="35"/>
      <c r="E2128" s="35"/>
      <c r="F2128" s="36"/>
      <c r="G2128" s="218"/>
    </row>
    <row r="2129" spans="1:7" ht="15.75" customHeight="1" x14ac:dyDescent="0.25">
      <c r="A2129" s="10"/>
      <c r="B2129" s="37" t="s">
        <v>2708</v>
      </c>
      <c r="C2129" s="37">
        <v>1</v>
      </c>
      <c r="D2129" s="35"/>
      <c r="E2129" s="35"/>
      <c r="F2129" s="36"/>
      <c r="G2129" s="218"/>
    </row>
    <row r="2130" spans="1:7" ht="15.75" customHeight="1" x14ac:dyDescent="0.25">
      <c r="A2130" s="10"/>
      <c r="B2130" s="37" t="s">
        <v>2709</v>
      </c>
      <c r="C2130" s="37">
        <v>1</v>
      </c>
      <c r="D2130" s="35"/>
      <c r="E2130" s="35"/>
      <c r="F2130" s="36"/>
      <c r="G2130" s="218"/>
    </row>
    <row r="2131" spans="1:7" ht="15.75" customHeight="1" x14ac:dyDescent="0.25">
      <c r="A2131" s="10"/>
      <c r="B2131" s="37" t="s">
        <v>2710</v>
      </c>
      <c r="C2131" s="37">
        <v>1</v>
      </c>
      <c r="D2131" s="35"/>
      <c r="E2131" s="35"/>
      <c r="F2131" s="36"/>
      <c r="G2131" s="218"/>
    </row>
    <row r="2132" spans="1:7" ht="15.75" customHeight="1" x14ac:dyDescent="0.25">
      <c r="A2132" s="10"/>
      <c r="B2132" s="37" t="s">
        <v>2711</v>
      </c>
      <c r="C2132" s="37">
        <v>1</v>
      </c>
      <c r="D2132" s="35"/>
      <c r="E2132" s="35"/>
      <c r="F2132" s="36"/>
      <c r="G2132" s="218"/>
    </row>
    <row r="2133" spans="1:7" ht="15.75" customHeight="1" x14ac:dyDescent="0.25">
      <c r="A2133" s="10"/>
      <c r="B2133" s="37" t="s">
        <v>2712</v>
      </c>
      <c r="C2133" s="37">
        <v>1</v>
      </c>
      <c r="D2133" s="35"/>
      <c r="E2133" s="35"/>
      <c r="F2133" s="36"/>
      <c r="G2133" s="218"/>
    </row>
    <row r="2134" spans="1:7" ht="15.75" customHeight="1" x14ac:dyDescent="0.25">
      <c r="A2134" s="10"/>
      <c r="B2134" s="37" t="s">
        <v>2713</v>
      </c>
      <c r="C2134" s="37">
        <v>1</v>
      </c>
      <c r="D2134" s="35"/>
      <c r="E2134" s="35"/>
      <c r="F2134" s="36"/>
      <c r="G2134" s="218"/>
    </row>
    <row r="2135" spans="1:7" ht="15.75" customHeight="1" x14ac:dyDescent="0.25">
      <c r="A2135" s="10"/>
      <c r="B2135" s="37" t="s">
        <v>2714</v>
      </c>
      <c r="C2135" s="37">
        <v>1</v>
      </c>
      <c r="D2135" s="35"/>
      <c r="E2135" s="35"/>
      <c r="F2135" s="36"/>
      <c r="G2135" s="218"/>
    </row>
    <row r="2136" spans="1:7" ht="15.75" customHeight="1" x14ac:dyDescent="0.25">
      <c r="A2136" s="10"/>
      <c r="B2136" s="37" t="s">
        <v>2715</v>
      </c>
      <c r="C2136" s="37">
        <v>1</v>
      </c>
      <c r="D2136" s="35"/>
      <c r="E2136" s="35"/>
      <c r="F2136" s="36"/>
      <c r="G2136" s="218"/>
    </row>
    <row r="2137" spans="1:7" ht="15.75" customHeight="1" x14ac:dyDescent="0.25">
      <c r="A2137" s="10"/>
      <c r="B2137" s="34" t="s">
        <v>2716</v>
      </c>
      <c r="C2137" s="37"/>
      <c r="D2137" s="35"/>
      <c r="E2137" s="35"/>
      <c r="F2137" s="36"/>
      <c r="G2137" s="218"/>
    </row>
    <row r="2138" spans="1:7" ht="15.75" customHeight="1" x14ac:dyDescent="0.25">
      <c r="A2138" s="10"/>
      <c r="B2138" s="34" t="s">
        <v>2717</v>
      </c>
      <c r="C2138" s="37"/>
      <c r="D2138" s="35"/>
      <c r="E2138" s="35"/>
      <c r="F2138" s="36"/>
      <c r="G2138" s="218"/>
    </row>
    <row r="2139" spans="1:7" ht="15.75" customHeight="1" x14ac:dyDescent="0.25">
      <c r="A2139" s="10"/>
      <c r="B2139" s="37" t="s">
        <v>2718</v>
      </c>
      <c r="C2139" s="37"/>
      <c r="D2139" s="35"/>
      <c r="E2139" s="35"/>
      <c r="F2139" s="36"/>
      <c r="G2139" s="218"/>
    </row>
    <row r="2140" spans="1:7" ht="15.75" customHeight="1" x14ac:dyDescent="0.25">
      <c r="A2140" s="10"/>
      <c r="B2140" s="37" t="s">
        <v>2719</v>
      </c>
      <c r="C2140" s="37">
        <v>1</v>
      </c>
      <c r="D2140" s="35"/>
      <c r="E2140" s="35"/>
      <c r="F2140" s="36"/>
      <c r="G2140" s="218"/>
    </row>
    <row r="2141" spans="1:7" ht="15.75" customHeight="1" x14ac:dyDescent="0.25">
      <c r="A2141" s="10"/>
      <c r="B2141" s="37" t="s">
        <v>2720</v>
      </c>
      <c r="C2141" s="37">
        <v>1</v>
      </c>
      <c r="D2141" s="35"/>
      <c r="E2141" s="35"/>
      <c r="F2141" s="36"/>
      <c r="G2141" s="218"/>
    </row>
    <row r="2142" spans="1:7" ht="15.75" customHeight="1" x14ac:dyDescent="0.25">
      <c r="A2142" s="10"/>
      <c r="B2142" s="37" t="s">
        <v>2721</v>
      </c>
      <c r="C2142" s="37">
        <v>1</v>
      </c>
      <c r="D2142" s="35"/>
      <c r="E2142" s="35"/>
      <c r="F2142" s="36"/>
      <c r="G2142" s="218"/>
    </row>
    <row r="2143" spans="1:7" ht="15.75" customHeight="1" x14ac:dyDescent="0.25">
      <c r="A2143" s="10"/>
      <c r="B2143" s="37" t="s">
        <v>2722</v>
      </c>
      <c r="C2143" s="37">
        <v>1</v>
      </c>
      <c r="D2143" s="35"/>
      <c r="E2143" s="35"/>
      <c r="F2143" s="36"/>
      <c r="G2143" s="218"/>
    </row>
    <row r="2144" spans="1:7" ht="15.75" customHeight="1" x14ac:dyDescent="0.25">
      <c r="A2144" s="10"/>
      <c r="B2144" s="37" t="s">
        <v>2723</v>
      </c>
      <c r="C2144" s="37">
        <v>1</v>
      </c>
      <c r="D2144" s="35"/>
      <c r="E2144" s="35"/>
      <c r="F2144" s="36"/>
      <c r="G2144" s="218"/>
    </row>
    <row r="2145" spans="1:7" ht="15.75" customHeight="1" x14ac:dyDescent="0.25">
      <c r="A2145" s="10"/>
      <c r="B2145" s="37" t="s">
        <v>2724</v>
      </c>
      <c r="C2145" s="37">
        <v>1</v>
      </c>
      <c r="D2145" s="35"/>
      <c r="E2145" s="35"/>
      <c r="F2145" s="36"/>
      <c r="G2145" s="218"/>
    </row>
    <row r="2146" spans="1:7" ht="15.75" customHeight="1" x14ac:dyDescent="0.25">
      <c r="A2146" s="10"/>
      <c r="B2146" s="37" t="s">
        <v>2725</v>
      </c>
      <c r="C2146" s="37">
        <v>1</v>
      </c>
      <c r="D2146" s="35"/>
      <c r="E2146" s="35"/>
      <c r="F2146" s="36"/>
      <c r="G2146" s="218"/>
    </row>
    <row r="2147" spans="1:7" ht="15.75" customHeight="1" x14ac:dyDescent="0.25">
      <c r="A2147" s="10"/>
      <c r="B2147" s="37" t="s">
        <v>2726</v>
      </c>
      <c r="C2147" s="37">
        <v>1</v>
      </c>
      <c r="D2147" s="35"/>
      <c r="E2147" s="35"/>
      <c r="F2147" s="36"/>
      <c r="G2147" s="218"/>
    </row>
    <row r="2148" spans="1:7" ht="15.75" customHeight="1" x14ac:dyDescent="0.25">
      <c r="A2148" s="10"/>
      <c r="B2148" s="37" t="s">
        <v>2727</v>
      </c>
      <c r="C2148" s="37">
        <v>1</v>
      </c>
      <c r="D2148" s="35"/>
      <c r="E2148" s="35"/>
      <c r="F2148" s="36"/>
      <c r="G2148" s="218"/>
    </row>
    <row r="2149" spans="1:7" ht="15.75" customHeight="1" x14ac:dyDescent="0.25">
      <c r="A2149" s="10"/>
      <c r="B2149" s="37" t="s">
        <v>2728</v>
      </c>
      <c r="C2149" s="37">
        <v>1</v>
      </c>
      <c r="D2149" s="35"/>
      <c r="E2149" s="35"/>
      <c r="F2149" s="36"/>
      <c r="G2149" s="218"/>
    </row>
    <row r="2150" spans="1:7" ht="15.75" customHeight="1" x14ac:dyDescent="0.25">
      <c r="A2150" s="10"/>
      <c r="B2150" s="37" t="s">
        <v>2729</v>
      </c>
      <c r="C2150" s="37">
        <v>1</v>
      </c>
      <c r="D2150" s="35"/>
      <c r="E2150" s="35"/>
      <c r="F2150" s="36"/>
      <c r="G2150" s="218"/>
    </row>
    <row r="2151" spans="1:7" ht="15.75" customHeight="1" x14ac:dyDescent="0.25">
      <c r="A2151" s="10"/>
      <c r="B2151" s="37" t="s">
        <v>2730</v>
      </c>
      <c r="C2151" s="37">
        <v>1</v>
      </c>
      <c r="D2151" s="35"/>
      <c r="E2151" s="35"/>
      <c r="F2151" s="36"/>
      <c r="G2151" s="218"/>
    </row>
    <row r="2152" spans="1:7" ht="15.75" customHeight="1" x14ac:dyDescent="0.25">
      <c r="A2152" s="10"/>
      <c r="B2152" s="37" t="s">
        <v>2731</v>
      </c>
      <c r="C2152" s="37">
        <v>1</v>
      </c>
      <c r="D2152" s="35"/>
      <c r="E2152" s="35"/>
      <c r="F2152" s="36"/>
      <c r="G2152" s="218"/>
    </row>
    <row r="2153" spans="1:7" ht="15.75" customHeight="1" x14ac:dyDescent="0.25">
      <c r="A2153" s="10"/>
      <c r="B2153" s="37" t="s">
        <v>2732</v>
      </c>
      <c r="C2153" s="37">
        <v>1</v>
      </c>
      <c r="D2153" s="35"/>
      <c r="E2153" s="35"/>
      <c r="F2153" s="36"/>
      <c r="G2153" s="218"/>
    </row>
    <row r="2154" spans="1:7" ht="15.75" customHeight="1" x14ac:dyDescent="0.25">
      <c r="A2154" s="10"/>
      <c r="B2154" s="37" t="s">
        <v>2733</v>
      </c>
      <c r="C2154" s="37">
        <v>1</v>
      </c>
      <c r="D2154" s="35"/>
      <c r="E2154" s="35"/>
      <c r="F2154" s="36"/>
      <c r="G2154" s="218"/>
    </row>
    <row r="2155" spans="1:7" ht="15.75" customHeight="1" x14ac:dyDescent="0.25">
      <c r="A2155" s="10"/>
      <c r="B2155" s="37" t="s">
        <v>2734</v>
      </c>
      <c r="C2155" s="37">
        <v>1</v>
      </c>
      <c r="D2155" s="35"/>
      <c r="E2155" s="35"/>
      <c r="F2155" s="36"/>
      <c r="G2155" s="218"/>
    </row>
    <row r="2156" spans="1:7" ht="15.75" customHeight="1" x14ac:dyDescent="0.25">
      <c r="A2156" s="10"/>
      <c r="B2156" s="37" t="s">
        <v>2735</v>
      </c>
      <c r="C2156" s="37">
        <v>1</v>
      </c>
      <c r="D2156" s="35"/>
      <c r="E2156" s="35"/>
      <c r="F2156" s="36"/>
      <c r="G2156" s="218"/>
    </row>
    <row r="2157" spans="1:7" ht="15.75" customHeight="1" x14ac:dyDescent="0.25">
      <c r="A2157" s="10"/>
      <c r="B2157" s="37" t="s">
        <v>2736</v>
      </c>
      <c r="C2157" s="37">
        <v>1</v>
      </c>
      <c r="D2157" s="35"/>
      <c r="E2157" s="35"/>
      <c r="F2157" s="36"/>
      <c r="G2157" s="218"/>
    </row>
    <row r="2158" spans="1:7" ht="15.75" customHeight="1" x14ac:dyDescent="0.25">
      <c r="A2158" s="10"/>
      <c r="B2158" s="202"/>
      <c r="C2158" s="218"/>
      <c r="D2158" s="218"/>
      <c r="E2158" s="218"/>
      <c r="F2158" s="218"/>
      <c r="G2158" s="218"/>
    </row>
    <row r="2159" spans="1:7" ht="15.75" customHeight="1" x14ac:dyDescent="0.25">
      <c r="A2159" s="10"/>
      <c r="B2159" s="202" t="s">
        <v>1480</v>
      </c>
      <c r="C2159" s="218"/>
      <c r="D2159" s="218"/>
      <c r="E2159" s="218"/>
      <c r="F2159" s="218"/>
      <c r="G2159" s="218"/>
    </row>
    <row r="2160" spans="1:7" ht="15.75" customHeight="1" x14ac:dyDescent="0.25">
      <c r="A2160" s="10"/>
      <c r="B2160" s="202"/>
      <c r="C2160" s="218"/>
      <c r="D2160" s="218"/>
      <c r="E2160" s="218"/>
      <c r="F2160" s="218"/>
      <c r="G2160" s="218"/>
    </row>
    <row r="2161" spans="1:7" ht="15.75" customHeight="1" x14ac:dyDescent="0.25">
      <c r="A2161" s="10"/>
      <c r="B2161" s="204" t="s">
        <v>726</v>
      </c>
      <c r="C2161" s="203"/>
      <c r="D2161" s="203" t="s">
        <v>1485</v>
      </c>
      <c r="E2161" s="203" t="s">
        <v>712</v>
      </c>
      <c r="F2161" s="203" t="s">
        <v>1486</v>
      </c>
      <c r="G2161" s="218"/>
    </row>
    <row r="2162" spans="1:7" ht="15.75" customHeight="1" x14ac:dyDescent="0.25">
      <c r="A2162" s="10"/>
      <c r="B2162" s="38" t="s">
        <v>2737</v>
      </c>
      <c r="C2162" s="37">
        <v>1</v>
      </c>
      <c r="D2162" s="35"/>
      <c r="E2162" s="35"/>
      <c r="F2162" s="36"/>
      <c r="G2162" s="218"/>
    </row>
    <row r="2163" spans="1:7" ht="15.75" customHeight="1" x14ac:dyDescent="0.25">
      <c r="A2163" s="10"/>
      <c r="B2163" s="34" t="s">
        <v>2738</v>
      </c>
      <c r="C2163" s="37">
        <v>1</v>
      </c>
      <c r="D2163" s="35"/>
      <c r="E2163" s="35"/>
      <c r="F2163" s="36"/>
      <c r="G2163" s="218"/>
    </row>
    <row r="2164" spans="1:7" ht="15.75" customHeight="1" x14ac:dyDescent="0.25">
      <c r="A2164" s="10"/>
      <c r="B2164" s="34" t="s">
        <v>2739</v>
      </c>
      <c r="C2164" s="37">
        <v>1</v>
      </c>
      <c r="D2164" s="35"/>
      <c r="E2164" s="35"/>
      <c r="F2164" s="36"/>
      <c r="G2164" s="218"/>
    </row>
    <row r="2165" spans="1:7" ht="15.75" customHeight="1" x14ac:dyDescent="0.25">
      <c r="A2165" s="10"/>
      <c r="B2165" s="34" t="s">
        <v>2740</v>
      </c>
      <c r="C2165" s="37">
        <v>1</v>
      </c>
      <c r="D2165" s="35"/>
      <c r="E2165" s="35"/>
      <c r="F2165" s="36"/>
      <c r="G2165" s="218"/>
    </row>
    <row r="2166" spans="1:7" ht="15.75" customHeight="1" x14ac:dyDescent="0.25">
      <c r="A2166" s="10"/>
      <c r="B2166" s="34" t="s">
        <v>2741</v>
      </c>
      <c r="C2166" s="37">
        <v>1</v>
      </c>
      <c r="D2166" s="35"/>
      <c r="E2166" s="35"/>
      <c r="F2166" s="36"/>
      <c r="G2166" s="218"/>
    </row>
    <row r="2167" spans="1:7" ht="15.75" customHeight="1" x14ac:dyDescent="0.25">
      <c r="A2167" s="10"/>
      <c r="B2167" s="34" t="s">
        <v>2742</v>
      </c>
      <c r="C2167" s="37"/>
      <c r="D2167" s="35"/>
      <c r="E2167" s="35"/>
      <c r="F2167" s="36"/>
      <c r="G2167" s="218"/>
    </row>
    <row r="2168" spans="1:7" ht="15.75" customHeight="1" x14ac:dyDescent="0.25">
      <c r="A2168" s="10"/>
      <c r="B2168" s="34" t="s">
        <v>2743</v>
      </c>
      <c r="C2168" s="37"/>
      <c r="D2168" s="35"/>
      <c r="E2168" s="35"/>
      <c r="F2168" s="36"/>
      <c r="G2168" s="218"/>
    </row>
    <row r="2169" spans="1:7" ht="15.75" customHeight="1" x14ac:dyDescent="0.25">
      <c r="A2169" s="10"/>
      <c r="B2169" s="38" t="s">
        <v>2744</v>
      </c>
      <c r="C2169" s="37">
        <v>1</v>
      </c>
      <c r="D2169" s="35"/>
      <c r="E2169" s="35"/>
      <c r="F2169" s="36"/>
      <c r="G2169" s="218"/>
    </row>
    <row r="2170" spans="1:7" ht="15.75" customHeight="1" x14ac:dyDescent="0.25">
      <c r="A2170" s="10"/>
      <c r="B2170" s="34" t="s">
        <v>2745</v>
      </c>
      <c r="C2170" s="37">
        <v>1</v>
      </c>
      <c r="D2170" s="35"/>
      <c r="E2170" s="35"/>
      <c r="F2170" s="36"/>
      <c r="G2170" s="218"/>
    </row>
    <row r="2171" spans="1:7" ht="15.75" customHeight="1" x14ac:dyDescent="0.25">
      <c r="A2171" s="19"/>
      <c r="B2171" s="219"/>
      <c r="C2171" s="220"/>
      <c r="D2171" s="220"/>
      <c r="E2171" s="220"/>
      <c r="F2171" s="220"/>
      <c r="G2171" s="220"/>
    </row>
    <row r="2172" spans="1:7" ht="15.75" customHeight="1" x14ac:dyDescent="0.25">
      <c r="A2172" s="207"/>
      <c r="B2172" s="221"/>
      <c r="C2172" s="207"/>
      <c r="D2172" s="207"/>
      <c r="E2172" s="207"/>
      <c r="F2172" s="207"/>
      <c r="G2172" s="207"/>
    </row>
    <row r="2173" spans="1:7" ht="15.75" customHeight="1" x14ac:dyDescent="0.25">
      <c r="A2173" s="207"/>
      <c r="B2173" s="221"/>
      <c r="C2173" s="207"/>
      <c r="D2173" s="207"/>
      <c r="E2173" s="207"/>
      <c r="F2173" s="207"/>
      <c r="G2173" s="207"/>
    </row>
    <row r="2174" spans="1:7" ht="15.75" customHeight="1" x14ac:dyDescent="0.25">
      <c r="A2174" s="207"/>
      <c r="B2174" s="221"/>
      <c r="C2174" s="207"/>
      <c r="D2174" s="207"/>
      <c r="E2174" s="207"/>
      <c r="F2174" s="207"/>
      <c r="G2174" s="207"/>
    </row>
    <row r="2175" spans="1:7" ht="15.75" customHeight="1" x14ac:dyDescent="0.25">
      <c r="A2175" s="207"/>
      <c r="B2175" s="221"/>
      <c r="C2175" s="207"/>
      <c r="D2175" s="207"/>
      <c r="E2175" s="207"/>
      <c r="F2175" s="207"/>
      <c r="G2175" s="207"/>
    </row>
    <row r="2176" spans="1:7" ht="15.75" customHeight="1" x14ac:dyDescent="0.25">
      <c r="A2176" s="207"/>
      <c r="B2176" s="221"/>
      <c r="C2176" s="207"/>
      <c r="D2176" s="207"/>
      <c r="E2176" s="207"/>
      <c r="F2176" s="207"/>
      <c r="G2176" s="207"/>
    </row>
    <row r="2177" spans="1:7" ht="15.75" customHeight="1" x14ac:dyDescent="0.25">
      <c r="A2177" s="396" t="s">
        <v>2746</v>
      </c>
      <c r="B2177" s="397"/>
      <c r="C2177" s="397"/>
      <c r="D2177" s="397"/>
      <c r="E2177" s="397"/>
      <c r="F2177" s="397"/>
      <c r="G2177" s="397"/>
    </row>
    <row r="2178" spans="1:7" ht="15.75" customHeight="1" x14ac:dyDescent="0.25">
      <c r="A2178" s="204"/>
      <c r="B2178" s="204"/>
      <c r="C2178" s="204"/>
      <c r="D2178" s="204"/>
      <c r="E2178" s="204"/>
      <c r="F2178" s="204"/>
      <c r="G2178" s="204"/>
    </row>
    <row r="2179" spans="1:7" ht="15.75" customHeight="1" x14ac:dyDescent="0.25">
      <c r="A2179" s="204"/>
      <c r="B2179" s="212" t="s">
        <v>1478</v>
      </c>
      <c r="C2179" s="212"/>
      <c r="D2179" s="213">
        <v>0</v>
      </c>
      <c r="E2179" s="213"/>
      <c r="F2179" s="214" t="s">
        <v>1479</v>
      </c>
      <c r="G2179" s="202"/>
    </row>
    <row r="2180" spans="1:7" ht="15.75" customHeight="1" x14ac:dyDescent="0.25">
      <c r="A2180" s="202"/>
      <c r="B2180" s="212" t="s">
        <v>1480</v>
      </c>
      <c r="C2180" s="212"/>
      <c r="D2180" s="213">
        <v>0</v>
      </c>
      <c r="E2180" s="213"/>
      <c r="F2180" s="214" t="s">
        <v>1481</v>
      </c>
      <c r="G2180" s="202"/>
    </row>
    <row r="2181" spans="1:7" ht="15.75" customHeight="1" x14ac:dyDescent="0.25">
      <c r="A2181" s="202"/>
      <c r="B2181" s="212" t="s">
        <v>1482</v>
      </c>
      <c r="C2181" s="212"/>
      <c r="D2181" s="215">
        <v>0</v>
      </c>
      <c r="E2181" s="215"/>
      <c r="F2181" s="214" t="s">
        <v>2747</v>
      </c>
      <c r="G2181" s="202"/>
    </row>
    <row r="2182" spans="1:7" ht="15.75" customHeight="1" x14ac:dyDescent="0.25">
      <c r="A2182" s="202"/>
      <c r="B2182" s="202"/>
      <c r="C2182" s="202"/>
      <c r="D2182" s="206"/>
      <c r="E2182" s="206"/>
      <c r="F2182" s="202"/>
      <c r="G2182" s="202"/>
    </row>
    <row r="2183" spans="1:7" ht="15.75" customHeight="1" x14ac:dyDescent="0.25">
      <c r="A2183" s="203"/>
      <c r="B2183" s="204"/>
      <c r="C2183" s="203"/>
      <c r="D2183" s="203"/>
      <c r="E2183" s="203"/>
      <c r="F2183" s="203"/>
      <c r="G2183" s="204"/>
    </row>
    <row r="2184" spans="1:7" ht="15.75" customHeight="1" x14ac:dyDescent="0.25">
      <c r="A2184" s="17"/>
      <c r="B2184" s="216"/>
      <c r="C2184" s="217"/>
      <c r="D2184" s="398"/>
      <c r="E2184" s="399"/>
      <c r="F2184" s="399"/>
      <c r="G2184" s="217"/>
    </row>
    <row r="2185" spans="1:7" ht="15.75" customHeight="1" x14ac:dyDescent="0.25">
      <c r="A2185" s="10"/>
      <c r="B2185" s="202" t="s">
        <v>1484</v>
      </c>
      <c r="C2185" s="218"/>
      <c r="D2185" s="218"/>
      <c r="E2185" s="218"/>
      <c r="F2185" s="218"/>
      <c r="G2185" s="218"/>
    </row>
    <row r="2186" spans="1:7" ht="15.75" customHeight="1" x14ac:dyDescent="0.25">
      <c r="A2186" s="33"/>
      <c r="B2186" s="202"/>
      <c r="C2186" s="218"/>
      <c r="D2186" s="218"/>
      <c r="E2186" s="218"/>
      <c r="F2186" s="218"/>
      <c r="G2186" s="218"/>
    </row>
    <row r="2187" spans="1:7" ht="15.75" customHeight="1" x14ac:dyDescent="0.25">
      <c r="A2187" s="33"/>
      <c r="B2187" s="204" t="s">
        <v>726</v>
      </c>
      <c r="C2187" s="203"/>
      <c r="D2187" s="203" t="s">
        <v>1485</v>
      </c>
      <c r="E2187" s="203" t="s">
        <v>712</v>
      </c>
      <c r="F2187" s="203" t="s">
        <v>1486</v>
      </c>
      <c r="G2187" s="218"/>
    </row>
    <row r="2188" spans="1:7" ht="15.75" customHeight="1" x14ac:dyDescent="0.25">
      <c r="A2188" s="33"/>
      <c r="B2188" s="34" t="s">
        <v>1487</v>
      </c>
      <c r="C2188" s="35"/>
      <c r="D2188" s="35"/>
      <c r="E2188" s="35"/>
      <c r="F2188" s="36"/>
      <c r="G2188" s="218"/>
    </row>
    <row r="2189" spans="1:7" ht="15.75" customHeight="1" x14ac:dyDescent="0.25">
      <c r="A2189" s="10"/>
      <c r="B2189" s="34" t="s">
        <v>1488</v>
      </c>
      <c r="C2189" s="35"/>
      <c r="D2189" s="35"/>
      <c r="E2189" s="35"/>
      <c r="F2189" s="36"/>
      <c r="G2189" s="218"/>
    </row>
    <row r="2190" spans="1:7" ht="15.75" customHeight="1" x14ac:dyDescent="0.25">
      <c r="A2190" s="10"/>
      <c r="B2190" s="37" t="s">
        <v>2748</v>
      </c>
      <c r="C2190" s="37">
        <v>1</v>
      </c>
      <c r="D2190" s="35"/>
      <c r="E2190" s="35"/>
      <c r="F2190" s="36"/>
      <c r="G2190" s="218"/>
    </row>
    <row r="2191" spans="1:7" ht="15.75" customHeight="1" x14ac:dyDescent="0.25">
      <c r="A2191" s="10"/>
      <c r="B2191" s="37" t="s">
        <v>2749</v>
      </c>
      <c r="C2191" s="37">
        <v>1</v>
      </c>
      <c r="D2191" s="35"/>
      <c r="E2191" s="35"/>
      <c r="F2191" s="36"/>
      <c r="G2191" s="218"/>
    </row>
    <row r="2192" spans="1:7" ht="15.75" customHeight="1" x14ac:dyDescent="0.25">
      <c r="A2192" s="10"/>
      <c r="B2192" s="37" t="s">
        <v>2750</v>
      </c>
      <c r="C2192" s="37">
        <v>1</v>
      </c>
      <c r="D2192" s="35"/>
      <c r="E2192" s="35"/>
      <c r="F2192" s="36"/>
      <c r="G2192" s="218"/>
    </row>
    <row r="2193" spans="1:7" ht="15.75" customHeight="1" x14ac:dyDescent="0.25">
      <c r="A2193" s="10"/>
      <c r="B2193" s="37" t="s">
        <v>2751</v>
      </c>
      <c r="C2193" s="37">
        <v>1</v>
      </c>
      <c r="D2193" s="35"/>
      <c r="E2193" s="35"/>
      <c r="F2193" s="36"/>
      <c r="G2193" s="218"/>
    </row>
    <row r="2194" spans="1:7" ht="15.75" customHeight="1" x14ac:dyDescent="0.25">
      <c r="A2194" s="10"/>
      <c r="B2194" s="37" t="s">
        <v>2752</v>
      </c>
      <c r="C2194" s="37">
        <v>1</v>
      </c>
      <c r="D2194" s="35"/>
      <c r="E2194" s="35"/>
      <c r="F2194" s="36"/>
      <c r="G2194" s="218"/>
    </row>
    <row r="2195" spans="1:7" ht="15.75" customHeight="1" x14ac:dyDescent="0.25">
      <c r="A2195" s="10"/>
      <c r="B2195" s="37" t="s">
        <v>2753</v>
      </c>
      <c r="C2195" s="37">
        <v>1</v>
      </c>
      <c r="D2195" s="35"/>
      <c r="E2195" s="35"/>
      <c r="F2195" s="36"/>
      <c r="G2195" s="218"/>
    </row>
    <row r="2196" spans="1:7" ht="15.75" customHeight="1" x14ac:dyDescent="0.25">
      <c r="A2196" s="10"/>
      <c r="B2196" s="37" t="s">
        <v>2754</v>
      </c>
      <c r="C2196" s="37">
        <v>1</v>
      </c>
      <c r="D2196" s="35"/>
      <c r="E2196" s="35"/>
      <c r="F2196" s="36"/>
      <c r="G2196" s="218"/>
    </row>
    <row r="2197" spans="1:7" ht="15.75" customHeight="1" x14ac:dyDescent="0.25">
      <c r="A2197" s="10"/>
      <c r="B2197" s="37" t="s">
        <v>2755</v>
      </c>
      <c r="C2197" s="37">
        <v>1</v>
      </c>
      <c r="D2197" s="35"/>
      <c r="E2197" s="35"/>
      <c r="F2197" s="36"/>
      <c r="G2197" s="218"/>
    </row>
    <row r="2198" spans="1:7" ht="15.75" customHeight="1" x14ac:dyDescent="0.25">
      <c r="A2198" s="10"/>
      <c r="B2198" s="37" t="s">
        <v>2756</v>
      </c>
      <c r="C2198" s="37">
        <v>1</v>
      </c>
      <c r="D2198" s="35"/>
      <c r="E2198" s="35"/>
      <c r="F2198" s="36"/>
      <c r="G2198" s="218"/>
    </row>
    <row r="2199" spans="1:7" ht="15.75" customHeight="1" x14ac:dyDescent="0.25">
      <c r="A2199" s="10"/>
      <c r="B2199" s="34" t="s">
        <v>2757</v>
      </c>
      <c r="C2199" s="37">
        <v>1</v>
      </c>
      <c r="D2199" s="35"/>
      <c r="E2199" s="35"/>
      <c r="F2199" s="36"/>
      <c r="G2199" s="218"/>
    </row>
    <row r="2200" spans="1:7" ht="15.75" customHeight="1" x14ac:dyDescent="0.25">
      <c r="A2200" s="10"/>
      <c r="B2200" s="34" t="s">
        <v>2758</v>
      </c>
      <c r="C2200" s="37">
        <v>1</v>
      </c>
      <c r="D2200" s="35"/>
      <c r="E2200" s="35"/>
      <c r="F2200" s="36"/>
      <c r="G2200" s="218"/>
    </row>
    <row r="2201" spans="1:7" ht="15.75" customHeight="1" x14ac:dyDescent="0.25">
      <c r="A2201" s="10"/>
      <c r="B2201" s="37" t="s">
        <v>2759</v>
      </c>
      <c r="C2201" s="37">
        <v>1</v>
      </c>
      <c r="D2201" s="35"/>
      <c r="E2201" s="35"/>
      <c r="F2201" s="36"/>
      <c r="G2201" s="218"/>
    </row>
    <row r="2202" spans="1:7" ht="15.75" customHeight="1" x14ac:dyDescent="0.25">
      <c r="A2202" s="10"/>
      <c r="B2202" s="37" t="s">
        <v>2760</v>
      </c>
      <c r="C2202" s="37">
        <v>1</v>
      </c>
      <c r="D2202" s="35"/>
      <c r="E2202" s="35"/>
      <c r="F2202" s="36"/>
      <c r="G2202" s="218"/>
    </row>
    <row r="2203" spans="1:7" ht="15.75" customHeight="1" x14ac:dyDescent="0.25">
      <c r="A2203" s="10"/>
      <c r="B2203" s="34" t="s">
        <v>2761</v>
      </c>
      <c r="C2203" s="37"/>
      <c r="D2203" s="35"/>
      <c r="E2203" s="35"/>
      <c r="F2203" s="36"/>
      <c r="G2203" s="218"/>
    </row>
    <row r="2204" spans="1:7" ht="15.75" customHeight="1" x14ac:dyDescent="0.25">
      <c r="A2204" s="10"/>
      <c r="B2204" s="34" t="s">
        <v>2762</v>
      </c>
      <c r="C2204" s="37"/>
      <c r="D2204" s="35"/>
      <c r="E2204" s="35"/>
      <c r="F2204" s="36"/>
      <c r="G2204" s="218"/>
    </row>
    <row r="2205" spans="1:7" ht="15.75" customHeight="1" x14ac:dyDescent="0.25">
      <c r="A2205" s="10"/>
      <c r="B2205" s="37" t="s">
        <v>2763</v>
      </c>
      <c r="C2205" s="37">
        <v>1</v>
      </c>
      <c r="D2205" s="35"/>
      <c r="E2205" s="35"/>
      <c r="F2205" s="36"/>
      <c r="G2205" s="218"/>
    </row>
    <row r="2206" spans="1:7" ht="15.75" customHeight="1" x14ac:dyDescent="0.25">
      <c r="A2206" s="10"/>
      <c r="B2206" s="37" t="s">
        <v>2764</v>
      </c>
      <c r="C2206" s="37">
        <v>1</v>
      </c>
      <c r="D2206" s="35"/>
      <c r="E2206" s="35"/>
      <c r="F2206" s="36"/>
      <c r="G2206" s="218"/>
    </row>
    <row r="2207" spans="1:7" ht="15.75" customHeight="1" x14ac:dyDescent="0.25">
      <c r="A2207" s="10"/>
      <c r="B2207" s="37" t="s">
        <v>2765</v>
      </c>
      <c r="C2207" s="37">
        <v>1</v>
      </c>
      <c r="D2207" s="35"/>
      <c r="E2207" s="35"/>
      <c r="F2207" s="36"/>
      <c r="G2207" s="218"/>
    </row>
    <row r="2208" spans="1:7" ht="15.75" customHeight="1" x14ac:dyDescent="0.25">
      <c r="A2208" s="10"/>
      <c r="B2208" s="37" t="s">
        <v>2766</v>
      </c>
      <c r="C2208" s="37">
        <v>1</v>
      </c>
      <c r="D2208" s="35"/>
      <c r="E2208" s="35"/>
      <c r="F2208" s="36"/>
      <c r="G2208" s="218"/>
    </row>
    <row r="2209" spans="1:7" ht="15.75" customHeight="1" x14ac:dyDescent="0.25">
      <c r="A2209" s="10"/>
      <c r="B2209" s="34" t="s">
        <v>2544</v>
      </c>
      <c r="C2209" s="37">
        <v>1</v>
      </c>
      <c r="D2209" s="35"/>
      <c r="E2209" s="35"/>
      <c r="F2209" s="36"/>
      <c r="G2209" s="218"/>
    </row>
    <row r="2210" spans="1:7" ht="15.75" customHeight="1" x14ac:dyDescent="0.25">
      <c r="A2210" s="10"/>
      <c r="B2210" s="34" t="s">
        <v>2545</v>
      </c>
      <c r="C2210" s="37"/>
      <c r="D2210" s="35"/>
      <c r="E2210" s="35"/>
      <c r="F2210" s="36"/>
      <c r="G2210" s="218"/>
    </row>
    <row r="2211" spans="1:7" ht="15.75" customHeight="1" x14ac:dyDescent="0.25">
      <c r="A2211" s="10"/>
      <c r="B2211" s="37" t="s">
        <v>2767</v>
      </c>
      <c r="C2211" s="37">
        <v>1</v>
      </c>
      <c r="D2211" s="35"/>
      <c r="E2211" s="35"/>
      <c r="F2211" s="36"/>
      <c r="G2211" s="218"/>
    </row>
    <row r="2212" spans="1:7" ht="15.75" customHeight="1" x14ac:dyDescent="0.25">
      <c r="A2212" s="10"/>
      <c r="B2212" s="37" t="s">
        <v>2768</v>
      </c>
      <c r="C2212" s="37">
        <v>1</v>
      </c>
      <c r="D2212" s="35"/>
      <c r="E2212" s="35"/>
      <c r="F2212" s="36"/>
      <c r="G2212" s="218"/>
    </row>
    <row r="2213" spans="1:7" ht="15.75" customHeight="1" x14ac:dyDescent="0.25">
      <c r="A2213" s="10"/>
      <c r="B2213" s="37" t="s">
        <v>2769</v>
      </c>
      <c r="C2213" s="37">
        <v>1</v>
      </c>
      <c r="D2213" s="35"/>
      <c r="E2213" s="35"/>
      <c r="F2213" s="36"/>
      <c r="G2213" s="218"/>
    </row>
    <row r="2214" spans="1:7" ht="15.75" customHeight="1" x14ac:dyDescent="0.25">
      <c r="A2214" s="10"/>
      <c r="B2214" s="37" t="s">
        <v>2770</v>
      </c>
      <c r="C2214" s="37">
        <v>1</v>
      </c>
      <c r="D2214" s="35"/>
      <c r="E2214" s="35"/>
      <c r="F2214" s="36"/>
      <c r="G2214" s="218"/>
    </row>
    <row r="2215" spans="1:7" ht="15.75" customHeight="1" x14ac:dyDescent="0.25">
      <c r="A2215" s="10"/>
      <c r="B2215" s="202"/>
      <c r="C2215" s="218"/>
      <c r="D2215" s="218"/>
      <c r="E2215" s="218"/>
      <c r="F2215" s="218"/>
      <c r="G2215" s="218"/>
    </row>
    <row r="2216" spans="1:7" ht="15.75" customHeight="1" x14ac:dyDescent="0.25">
      <c r="A2216" s="10"/>
      <c r="B2216" s="202" t="s">
        <v>1480</v>
      </c>
      <c r="C2216" s="218"/>
      <c r="D2216" s="218"/>
      <c r="E2216" s="218"/>
      <c r="F2216" s="218"/>
      <c r="G2216" s="218"/>
    </row>
    <row r="2217" spans="1:7" ht="15.75" customHeight="1" x14ac:dyDescent="0.25">
      <c r="A2217" s="10"/>
      <c r="B2217" s="202"/>
      <c r="C2217" s="218"/>
      <c r="D2217" s="218"/>
      <c r="E2217" s="218"/>
      <c r="F2217" s="218"/>
      <c r="G2217" s="218"/>
    </row>
    <row r="2218" spans="1:7" ht="15.75" customHeight="1" x14ac:dyDescent="0.25">
      <c r="A2218" s="10"/>
      <c r="B2218" s="204" t="s">
        <v>726</v>
      </c>
      <c r="C2218" s="203"/>
      <c r="D2218" s="203" t="s">
        <v>1485</v>
      </c>
      <c r="E2218" s="203" t="s">
        <v>712</v>
      </c>
      <c r="F2218" s="203" t="s">
        <v>1486</v>
      </c>
      <c r="G2218" s="218"/>
    </row>
    <row r="2219" spans="1:7" ht="15.75" customHeight="1" x14ac:dyDescent="0.25">
      <c r="A2219" s="10"/>
      <c r="B2219" s="38" t="s">
        <v>2771</v>
      </c>
      <c r="C2219" s="37">
        <v>1</v>
      </c>
      <c r="D2219" s="35"/>
      <c r="E2219" s="35"/>
      <c r="F2219" s="36"/>
      <c r="G2219" s="218"/>
    </row>
    <row r="2220" spans="1:7" ht="15.75" customHeight="1" x14ac:dyDescent="0.25">
      <c r="A2220" s="10"/>
      <c r="B2220" s="34" t="s">
        <v>1724</v>
      </c>
      <c r="C2220" s="37">
        <v>1</v>
      </c>
      <c r="D2220" s="35"/>
      <c r="E2220" s="35"/>
      <c r="F2220" s="36"/>
      <c r="G2220" s="218"/>
    </row>
    <row r="2221" spans="1:7" ht="15.75" customHeight="1" x14ac:dyDescent="0.25">
      <c r="A2221" s="10"/>
      <c r="B2221" s="34" t="s">
        <v>1725</v>
      </c>
      <c r="C2221" s="37">
        <v>1</v>
      </c>
      <c r="D2221" s="35"/>
      <c r="E2221" s="35"/>
      <c r="F2221" s="36"/>
      <c r="G2221" s="218"/>
    </row>
    <row r="2222" spans="1:7" ht="15.75" customHeight="1" x14ac:dyDescent="0.25">
      <c r="A2222" s="10"/>
      <c r="B2222" s="34" t="s">
        <v>1726</v>
      </c>
      <c r="C2222" s="37">
        <v>1</v>
      </c>
      <c r="D2222" s="35"/>
      <c r="E2222" s="35"/>
      <c r="F2222" s="36"/>
      <c r="G2222" s="218"/>
    </row>
    <row r="2223" spans="1:7" ht="15.75" customHeight="1" x14ac:dyDescent="0.25">
      <c r="A2223" s="10"/>
      <c r="B2223" s="34" t="s">
        <v>1727</v>
      </c>
      <c r="C2223" s="37">
        <v>1</v>
      </c>
      <c r="D2223" s="35"/>
      <c r="E2223" s="35"/>
      <c r="F2223" s="36"/>
      <c r="G2223" s="218"/>
    </row>
    <row r="2224" spans="1:7" ht="15.75" customHeight="1" x14ac:dyDescent="0.25">
      <c r="A2224" s="10"/>
      <c r="B2224" s="34" t="s">
        <v>1728</v>
      </c>
      <c r="C2224" s="37"/>
      <c r="D2224" s="35"/>
      <c r="E2224" s="35"/>
      <c r="F2224" s="36"/>
      <c r="G2224" s="218"/>
    </row>
    <row r="2225" spans="1:7" ht="15.75" customHeight="1" x14ac:dyDescent="0.25">
      <c r="A2225" s="10"/>
      <c r="B2225" s="34" t="s">
        <v>1729</v>
      </c>
      <c r="C2225" s="37"/>
      <c r="D2225" s="35"/>
      <c r="E2225" s="35"/>
      <c r="F2225" s="36"/>
      <c r="G2225" s="218"/>
    </row>
    <row r="2226" spans="1:7" ht="15.75" customHeight="1" x14ac:dyDescent="0.25">
      <c r="A2226" s="10"/>
      <c r="B2226" s="38" t="s">
        <v>2772</v>
      </c>
      <c r="C2226" s="37">
        <v>1</v>
      </c>
      <c r="D2226" s="35"/>
      <c r="E2226" s="35"/>
      <c r="F2226" s="36"/>
      <c r="G2226" s="218"/>
    </row>
    <row r="2227" spans="1:7" ht="15.75" customHeight="1" x14ac:dyDescent="0.25">
      <c r="A2227" s="10"/>
      <c r="B2227" s="34" t="s">
        <v>1731</v>
      </c>
      <c r="C2227" s="37">
        <v>1</v>
      </c>
      <c r="D2227" s="35"/>
      <c r="E2227" s="35"/>
      <c r="F2227" s="36"/>
      <c r="G2227" s="218"/>
    </row>
    <row r="2228" spans="1:7" ht="15.75" customHeight="1" x14ac:dyDescent="0.25">
      <c r="A2228" s="19"/>
      <c r="B2228" s="219"/>
      <c r="C2228" s="220"/>
      <c r="D2228" s="220"/>
      <c r="E2228" s="220"/>
      <c r="F2228" s="220"/>
      <c r="G2228" s="220"/>
    </row>
    <row r="2229" spans="1:7" ht="15.75" customHeight="1" x14ac:dyDescent="0.25">
      <c r="A2229" s="207"/>
      <c r="B2229" s="221"/>
      <c r="C2229" s="207"/>
      <c r="D2229" s="207"/>
      <c r="E2229" s="207"/>
      <c r="F2229" s="207"/>
      <c r="G2229" s="207"/>
    </row>
    <row r="2230" spans="1:7" ht="15.75" customHeight="1" x14ac:dyDescent="0.25">
      <c r="A2230" s="207"/>
      <c r="B2230" s="221"/>
      <c r="C2230" s="207"/>
      <c r="D2230" s="207"/>
      <c r="E2230" s="207"/>
      <c r="F2230" s="207"/>
      <c r="G2230" s="207"/>
    </row>
    <row r="2231" spans="1:7" ht="15.75" customHeight="1" x14ac:dyDescent="0.25">
      <c r="A2231" s="207"/>
      <c r="B2231" s="221"/>
      <c r="C2231" s="207"/>
      <c r="D2231" s="207"/>
      <c r="E2231" s="207"/>
      <c r="F2231" s="207"/>
      <c r="G2231" s="207"/>
    </row>
    <row r="2232" spans="1:7" ht="15.75" customHeight="1" x14ac:dyDescent="0.25">
      <c r="A2232" s="207"/>
      <c r="B2232" s="221"/>
      <c r="C2232" s="207"/>
      <c r="D2232" s="207"/>
      <c r="E2232" s="207"/>
      <c r="F2232" s="207"/>
      <c r="G2232" s="207"/>
    </row>
    <row r="2233" spans="1:7" ht="15.75" customHeight="1" x14ac:dyDescent="0.25">
      <c r="A2233" s="207"/>
      <c r="B2233" s="221"/>
      <c r="C2233" s="207"/>
      <c r="D2233" s="207"/>
      <c r="E2233" s="207"/>
      <c r="F2233" s="207"/>
      <c r="G2233" s="207"/>
    </row>
    <row r="2234" spans="1:7" ht="15.75" customHeight="1" x14ac:dyDescent="0.25">
      <c r="A2234" s="396" t="s">
        <v>2773</v>
      </c>
      <c r="B2234" s="397"/>
      <c r="C2234" s="397"/>
      <c r="D2234" s="397"/>
      <c r="E2234" s="397"/>
      <c r="F2234" s="397"/>
      <c r="G2234" s="397"/>
    </row>
    <row r="2235" spans="1:7" ht="15.75" customHeight="1" x14ac:dyDescent="0.25">
      <c r="A2235" s="204"/>
      <c r="B2235" s="204"/>
      <c r="C2235" s="204"/>
      <c r="D2235" s="204"/>
      <c r="E2235" s="204"/>
      <c r="F2235" s="204"/>
      <c r="G2235" s="204"/>
    </row>
    <row r="2236" spans="1:7" ht="15.75" customHeight="1" x14ac:dyDescent="0.25">
      <c r="A2236" s="204"/>
      <c r="B2236" s="212" t="s">
        <v>1478</v>
      </c>
      <c r="C2236" s="212"/>
      <c r="D2236" s="213">
        <v>0</v>
      </c>
      <c r="E2236" s="213"/>
      <c r="F2236" s="214" t="s">
        <v>1479</v>
      </c>
      <c r="G2236" s="202"/>
    </row>
    <row r="2237" spans="1:7" ht="15.75" customHeight="1" x14ac:dyDescent="0.25">
      <c r="A2237" s="202"/>
      <c r="B2237" s="212" t="s">
        <v>1480</v>
      </c>
      <c r="C2237" s="212"/>
      <c r="D2237" s="213">
        <v>0</v>
      </c>
      <c r="E2237" s="213"/>
      <c r="F2237" s="214" t="s">
        <v>1481</v>
      </c>
      <c r="G2237" s="202"/>
    </row>
    <row r="2238" spans="1:7" ht="15.75" customHeight="1" x14ac:dyDescent="0.25">
      <c r="A2238" s="202"/>
      <c r="B2238" s="212" t="s">
        <v>1482</v>
      </c>
      <c r="C2238" s="212"/>
      <c r="D2238" s="215">
        <v>0</v>
      </c>
      <c r="E2238" s="215"/>
      <c r="F2238" s="214" t="s">
        <v>1540</v>
      </c>
      <c r="G2238" s="202"/>
    </row>
    <row r="2239" spans="1:7" ht="15.75" customHeight="1" x14ac:dyDescent="0.25">
      <c r="A2239" s="202"/>
      <c r="B2239" s="202"/>
      <c r="C2239" s="202"/>
      <c r="D2239" s="206"/>
      <c r="E2239" s="206"/>
      <c r="F2239" s="202"/>
      <c r="G2239" s="202"/>
    </row>
    <row r="2240" spans="1:7" ht="15.75" customHeight="1" x14ac:dyDescent="0.25">
      <c r="A2240" s="203"/>
      <c r="B2240" s="204"/>
      <c r="C2240" s="203"/>
      <c r="D2240" s="203"/>
      <c r="E2240" s="203"/>
      <c r="F2240" s="203"/>
      <c r="G2240" s="204"/>
    </row>
    <row r="2241" spans="1:7" ht="15.75" customHeight="1" x14ac:dyDescent="0.25">
      <c r="A2241" s="17"/>
      <c r="B2241" s="216"/>
      <c r="C2241" s="217"/>
      <c r="D2241" s="398"/>
      <c r="E2241" s="399"/>
      <c r="F2241" s="399"/>
      <c r="G2241" s="217"/>
    </row>
    <row r="2242" spans="1:7" ht="15.75" customHeight="1" x14ac:dyDescent="0.25">
      <c r="A2242" s="10"/>
      <c r="B2242" s="202" t="s">
        <v>1484</v>
      </c>
      <c r="C2242" s="218"/>
      <c r="D2242" s="218"/>
      <c r="E2242" s="218"/>
      <c r="F2242" s="218"/>
      <c r="G2242" s="218"/>
    </row>
    <row r="2243" spans="1:7" ht="15.75" customHeight="1" x14ac:dyDescent="0.25">
      <c r="A2243" s="33"/>
      <c r="B2243" s="202"/>
      <c r="C2243" s="218"/>
      <c r="D2243" s="218"/>
      <c r="E2243" s="218"/>
      <c r="F2243" s="218"/>
      <c r="G2243" s="218"/>
    </row>
    <row r="2244" spans="1:7" ht="15.75" customHeight="1" x14ac:dyDescent="0.25">
      <c r="A2244" s="33"/>
      <c r="B2244" s="204" t="s">
        <v>726</v>
      </c>
      <c r="C2244" s="203"/>
      <c r="D2244" s="203" t="s">
        <v>1485</v>
      </c>
      <c r="E2244" s="203" t="s">
        <v>712</v>
      </c>
      <c r="F2244" s="203" t="s">
        <v>1486</v>
      </c>
      <c r="G2244" s="218"/>
    </row>
    <row r="2245" spans="1:7" ht="15.75" customHeight="1" x14ac:dyDescent="0.25">
      <c r="A2245" s="33"/>
      <c r="B2245" s="34" t="s">
        <v>1487</v>
      </c>
      <c r="C2245" s="35"/>
      <c r="D2245" s="35"/>
      <c r="E2245" s="35"/>
      <c r="F2245" s="36"/>
      <c r="G2245" s="218"/>
    </row>
    <row r="2246" spans="1:7" ht="15.75" customHeight="1" x14ac:dyDescent="0.25">
      <c r="A2246" s="10"/>
      <c r="B2246" s="34" t="s">
        <v>1488</v>
      </c>
      <c r="C2246" s="35"/>
      <c r="D2246" s="35"/>
      <c r="E2246" s="35"/>
      <c r="F2246" s="36"/>
      <c r="G2246" s="218"/>
    </row>
    <row r="2247" spans="1:7" ht="15.75" customHeight="1" x14ac:dyDescent="0.25">
      <c r="A2247" s="10"/>
      <c r="B2247" s="37" t="s">
        <v>2774</v>
      </c>
      <c r="C2247" s="37">
        <v>1</v>
      </c>
      <c r="D2247" s="35"/>
      <c r="E2247" s="35"/>
      <c r="F2247" s="36"/>
      <c r="G2247" s="218"/>
    </row>
    <row r="2248" spans="1:7" ht="15.75" customHeight="1" x14ac:dyDescent="0.25">
      <c r="A2248" s="10"/>
      <c r="B2248" s="37" t="s">
        <v>2775</v>
      </c>
      <c r="C2248" s="37">
        <v>1</v>
      </c>
      <c r="D2248" s="35"/>
      <c r="E2248" s="35"/>
      <c r="F2248" s="36"/>
      <c r="G2248" s="218"/>
    </row>
    <row r="2249" spans="1:7" ht="15.75" customHeight="1" x14ac:dyDescent="0.25">
      <c r="A2249" s="10"/>
      <c r="B2249" s="37" t="s">
        <v>2776</v>
      </c>
      <c r="C2249" s="37">
        <v>1</v>
      </c>
      <c r="D2249" s="35"/>
      <c r="E2249" s="35"/>
      <c r="F2249" s="36"/>
      <c r="G2249" s="218"/>
    </row>
    <row r="2250" spans="1:7" ht="15.75" customHeight="1" x14ac:dyDescent="0.25">
      <c r="A2250" s="10"/>
      <c r="B2250" s="37" t="s">
        <v>2777</v>
      </c>
      <c r="C2250" s="37">
        <v>1</v>
      </c>
      <c r="D2250" s="35"/>
      <c r="E2250" s="35"/>
      <c r="F2250" s="36"/>
      <c r="G2250" s="218"/>
    </row>
    <row r="2251" spans="1:7" ht="15.75" customHeight="1" x14ac:dyDescent="0.25">
      <c r="A2251" s="10"/>
      <c r="B2251" s="34" t="s">
        <v>1488</v>
      </c>
      <c r="C2251" s="37"/>
      <c r="D2251" s="35"/>
      <c r="E2251" s="35"/>
      <c r="F2251" s="36"/>
      <c r="G2251" s="218"/>
    </row>
    <row r="2252" spans="1:7" ht="15.75" customHeight="1" x14ac:dyDescent="0.25">
      <c r="A2252" s="10"/>
      <c r="B2252" s="37" t="s">
        <v>2778</v>
      </c>
      <c r="C2252" s="37">
        <v>1</v>
      </c>
      <c r="D2252" s="35"/>
      <c r="E2252" s="35"/>
      <c r="F2252" s="36"/>
      <c r="G2252" s="218"/>
    </row>
    <row r="2253" spans="1:7" ht="15.75" customHeight="1" x14ac:dyDescent="0.25">
      <c r="A2253" s="10"/>
      <c r="B2253" s="37" t="s">
        <v>2779</v>
      </c>
      <c r="C2253" s="37">
        <v>1</v>
      </c>
      <c r="D2253" s="35"/>
      <c r="E2253" s="35"/>
      <c r="F2253" s="36"/>
      <c r="G2253" s="218"/>
    </row>
    <row r="2254" spans="1:7" ht="15.75" customHeight="1" x14ac:dyDescent="0.25">
      <c r="A2254" s="10"/>
      <c r="B2254" s="37" t="s">
        <v>2780</v>
      </c>
      <c r="C2254" s="37">
        <v>1</v>
      </c>
      <c r="D2254" s="35"/>
      <c r="E2254" s="35"/>
      <c r="F2254" s="36"/>
      <c r="G2254" s="218"/>
    </row>
    <row r="2255" spans="1:7" ht="15.75" customHeight="1" x14ac:dyDescent="0.25">
      <c r="A2255" s="10"/>
      <c r="B2255" s="37" t="s">
        <v>2781</v>
      </c>
      <c r="C2255" s="37">
        <v>1</v>
      </c>
      <c r="D2255" s="35"/>
      <c r="E2255" s="35"/>
      <c r="F2255" s="36"/>
      <c r="G2255" s="218"/>
    </row>
    <row r="2256" spans="1:7" ht="15.75" customHeight="1" x14ac:dyDescent="0.25">
      <c r="A2256" s="10"/>
      <c r="B2256" s="202"/>
      <c r="C2256" s="218"/>
      <c r="D2256" s="218"/>
      <c r="E2256" s="218"/>
      <c r="F2256" s="218"/>
      <c r="G2256" s="218"/>
    </row>
    <row r="2257" spans="1:7" ht="15.75" customHeight="1" x14ac:dyDescent="0.25">
      <c r="A2257" s="10"/>
      <c r="B2257" s="202" t="s">
        <v>1480</v>
      </c>
      <c r="C2257" s="218"/>
      <c r="D2257" s="218"/>
      <c r="E2257" s="218"/>
      <c r="F2257" s="218"/>
      <c r="G2257" s="218"/>
    </row>
    <row r="2258" spans="1:7" ht="15.75" customHeight="1" x14ac:dyDescent="0.25">
      <c r="A2258" s="10"/>
      <c r="B2258" s="202"/>
      <c r="C2258" s="218"/>
      <c r="D2258" s="218"/>
      <c r="E2258" s="218"/>
      <c r="F2258" s="218"/>
      <c r="G2258" s="218"/>
    </row>
    <row r="2259" spans="1:7" ht="15.75" customHeight="1" x14ac:dyDescent="0.25">
      <c r="A2259" s="10"/>
      <c r="B2259" s="204" t="s">
        <v>726</v>
      </c>
      <c r="C2259" s="203"/>
      <c r="D2259" s="203" t="s">
        <v>1485</v>
      </c>
      <c r="E2259" s="203" t="s">
        <v>712</v>
      </c>
      <c r="F2259" s="203" t="s">
        <v>1486</v>
      </c>
      <c r="G2259" s="218"/>
    </row>
    <row r="2260" spans="1:7" ht="15.75" customHeight="1" x14ac:dyDescent="0.25">
      <c r="A2260" s="10"/>
      <c r="B2260" s="38" t="s">
        <v>2782</v>
      </c>
      <c r="C2260" s="37">
        <v>1</v>
      </c>
      <c r="D2260" s="35"/>
      <c r="E2260" s="35"/>
      <c r="F2260" s="36"/>
      <c r="G2260" s="218"/>
    </row>
    <row r="2261" spans="1:7" ht="15.75" customHeight="1" x14ac:dyDescent="0.25">
      <c r="A2261" s="10"/>
      <c r="B2261" s="34" t="s">
        <v>2444</v>
      </c>
      <c r="C2261" s="37">
        <v>1</v>
      </c>
      <c r="D2261" s="35"/>
      <c r="E2261" s="35"/>
      <c r="F2261" s="36"/>
      <c r="G2261" s="218"/>
    </row>
    <row r="2262" spans="1:7" ht="15.75" customHeight="1" x14ac:dyDescent="0.25">
      <c r="A2262" s="10"/>
      <c r="B2262" s="34" t="s">
        <v>2445</v>
      </c>
      <c r="C2262" s="37">
        <v>1</v>
      </c>
      <c r="D2262" s="35"/>
      <c r="E2262" s="35"/>
      <c r="F2262" s="36"/>
      <c r="G2262" s="218"/>
    </row>
    <row r="2263" spans="1:7" ht="15.75" customHeight="1" x14ac:dyDescent="0.25">
      <c r="A2263" s="10"/>
      <c r="B2263" s="34" t="s">
        <v>2446</v>
      </c>
      <c r="C2263" s="37">
        <v>1</v>
      </c>
      <c r="D2263" s="35"/>
      <c r="E2263" s="35"/>
      <c r="F2263" s="36"/>
      <c r="G2263" s="218"/>
    </row>
    <row r="2264" spans="1:7" ht="15.75" customHeight="1" x14ac:dyDescent="0.25">
      <c r="A2264" s="10"/>
      <c r="B2264" s="34" t="s">
        <v>2447</v>
      </c>
      <c r="C2264" s="37">
        <v>1</v>
      </c>
      <c r="D2264" s="35"/>
      <c r="E2264" s="35"/>
      <c r="F2264" s="36"/>
      <c r="G2264" s="218"/>
    </row>
    <row r="2265" spans="1:7" ht="15.75" customHeight="1" x14ac:dyDescent="0.25">
      <c r="A2265" s="10"/>
      <c r="B2265" s="34" t="s">
        <v>2448</v>
      </c>
      <c r="C2265" s="37"/>
      <c r="D2265" s="35"/>
      <c r="E2265" s="35"/>
      <c r="F2265" s="36"/>
      <c r="G2265" s="218"/>
    </row>
    <row r="2266" spans="1:7" ht="15.75" customHeight="1" x14ac:dyDescent="0.25">
      <c r="A2266" s="10"/>
      <c r="B2266" s="34" t="s">
        <v>2449</v>
      </c>
      <c r="C2266" s="37"/>
      <c r="D2266" s="35"/>
      <c r="E2266" s="35"/>
      <c r="F2266" s="36"/>
      <c r="G2266" s="218"/>
    </row>
    <row r="2267" spans="1:7" ht="15.75" customHeight="1" x14ac:dyDescent="0.25">
      <c r="A2267" s="10"/>
      <c r="B2267" s="38" t="s">
        <v>2783</v>
      </c>
      <c r="C2267" s="37">
        <v>1</v>
      </c>
      <c r="D2267" s="35"/>
      <c r="E2267" s="35"/>
      <c r="F2267" s="36"/>
      <c r="G2267" s="218"/>
    </row>
    <row r="2268" spans="1:7" ht="15.75" customHeight="1" x14ac:dyDescent="0.25">
      <c r="A2268" s="10"/>
      <c r="B2268" s="34" t="s">
        <v>2784</v>
      </c>
      <c r="C2268" s="37">
        <v>1</v>
      </c>
      <c r="D2268" s="35"/>
      <c r="E2268" s="35"/>
      <c r="F2268" s="36"/>
      <c r="G2268" s="218"/>
    </row>
    <row r="2269" spans="1:7" ht="15.75" customHeight="1" x14ac:dyDescent="0.25">
      <c r="A2269" s="19"/>
      <c r="B2269" s="219"/>
      <c r="C2269" s="220"/>
      <c r="D2269" s="220"/>
      <c r="E2269" s="220"/>
      <c r="F2269" s="220"/>
      <c r="G2269" s="220"/>
    </row>
    <row r="2270" spans="1:7" ht="15.75" customHeight="1" x14ac:dyDescent="0.25">
      <c r="A2270" s="207"/>
      <c r="B2270" s="221"/>
      <c r="C2270" s="207"/>
      <c r="D2270" s="207"/>
      <c r="E2270" s="207"/>
      <c r="F2270" s="207"/>
      <c r="G2270" s="207"/>
    </row>
    <row r="2271" spans="1:7" ht="15.75" customHeight="1" x14ac:dyDescent="0.25">
      <c r="A2271" s="207"/>
      <c r="B2271" s="221"/>
      <c r="C2271" s="207"/>
      <c r="D2271" s="207"/>
      <c r="E2271" s="207"/>
      <c r="F2271" s="207"/>
      <c r="G2271" s="207"/>
    </row>
    <row r="2272" spans="1:7" ht="15.75" customHeight="1" x14ac:dyDescent="0.25">
      <c r="A2272" s="207"/>
      <c r="B2272" s="221"/>
      <c r="C2272" s="207"/>
      <c r="D2272" s="207"/>
      <c r="E2272" s="207"/>
      <c r="F2272" s="207"/>
      <c r="G2272" s="207"/>
    </row>
    <row r="2273" spans="1:7" ht="15.75" customHeight="1" x14ac:dyDescent="0.25">
      <c r="A2273" s="207"/>
      <c r="B2273" s="221"/>
      <c r="C2273" s="207"/>
      <c r="D2273" s="207"/>
      <c r="E2273" s="207"/>
      <c r="F2273" s="207"/>
      <c r="G2273" s="207"/>
    </row>
    <row r="2274" spans="1:7" ht="15.75" customHeight="1" x14ac:dyDescent="0.25">
      <c r="A2274" s="207"/>
      <c r="B2274" s="221"/>
      <c r="C2274" s="207"/>
      <c r="D2274" s="207"/>
      <c r="E2274" s="207"/>
      <c r="F2274" s="207"/>
      <c r="G2274" s="207"/>
    </row>
    <row r="2275" spans="1:7" ht="15.75" customHeight="1" x14ac:dyDescent="0.25">
      <c r="A2275" s="396" t="s">
        <v>2785</v>
      </c>
      <c r="B2275" s="397"/>
      <c r="C2275" s="397"/>
      <c r="D2275" s="397"/>
      <c r="E2275" s="397"/>
      <c r="F2275" s="397"/>
      <c r="G2275" s="397"/>
    </row>
    <row r="2276" spans="1:7" ht="15.75" customHeight="1" x14ac:dyDescent="0.25">
      <c r="A2276" s="204"/>
      <c r="B2276" s="204"/>
      <c r="C2276" s="204"/>
      <c r="D2276" s="204"/>
      <c r="E2276" s="204"/>
      <c r="F2276" s="204"/>
      <c r="G2276" s="204"/>
    </row>
    <row r="2277" spans="1:7" ht="15.75" customHeight="1" x14ac:dyDescent="0.25">
      <c r="A2277" s="204"/>
      <c r="B2277" s="212" t="s">
        <v>1478</v>
      </c>
      <c r="C2277" s="212"/>
      <c r="D2277" s="213">
        <v>0</v>
      </c>
      <c r="E2277" s="213"/>
      <c r="F2277" s="214" t="s">
        <v>1479</v>
      </c>
      <c r="G2277" s="202"/>
    </row>
    <row r="2278" spans="1:7" ht="15.75" customHeight="1" x14ac:dyDescent="0.25">
      <c r="A2278" s="202"/>
      <c r="B2278" s="212" t="s">
        <v>1480</v>
      </c>
      <c r="C2278" s="212"/>
      <c r="D2278" s="213">
        <v>0</v>
      </c>
      <c r="E2278" s="213"/>
      <c r="F2278" s="214" t="s">
        <v>1481</v>
      </c>
      <c r="G2278" s="202"/>
    </row>
    <row r="2279" spans="1:7" ht="15.75" customHeight="1" x14ac:dyDescent="0.25">
      <c r="A2279" s="202"/>
      <c r="B2279" s="212" t="s">
        <v>1482</v>
      </c>
      <c r="C2279" s="212"/>
      <c r="D2279" s="215">
        <v>0</v>
      </c>
      <c r="E2279" s="215"/>
      <c r="F2279" s="214" t="s">
        <v>1483</v>
      </c>
      <c r="G2279" s="202"/>
    </row>
    <row r="2280" spans="1:7" ht="15.75" customHeight="1" x14ac:dyDescent="0.25">
      <c r="A2280" s="202"/>
      <c r="B2280" s="202"/>
      <c r="C2280" s="202"/>
      <c r="D2280" s="206"/>
      <c r="E2280" s="206"/>
      <c r="F2280" s="202"/>
      <c r="G2280" s="202"/>
    </row>
    <row r="2281" spans="1:7" ht="15.75" customHeight="1" x14ac:dyDescent="0.25">
      <c r="A2281" s="203"/>
      <c r="B2281" s="204"/>
      <c r="C2281" s="203"/>
      <c r="D2281" s="203"/>
      <c r="E2281" s="203"/>
      <c r="F2281" s="203"/>
      <c r="G2281" s="204"/>
    </row>
    <row r="2282" spans="1:7" ht="15.75" customHeight="1" x14ac:dyDescent="0.25">
      <c r="A2282" s="17"/>
      <c r="B2282" s="216"/>
      <c r="C2282" s="217"/>
      <c r="D2282" s="398"/>
      <c r="E2282" s="399"/>
      <c r="F2282" s="399"/>
      <c r="G2282" s="217"/>
    </row>
    <row r="2283" spans="1:7" ht="15.75" customHeight="1" x14ac:dyDescent="0.25">
      <c r="A2283" s="10"/>
      <c r="B2283" s="202" t="s">
        <v>1484</v>
      </c>
      <c r="C2283" s="218"/>
      <c r="D2283" s="218"/>
      <c r="E2283" s="218"/>
      <c r="F2283" s="218"/>
      <c r="G2283" s="218"/>
    </row>
    <row r="2284" spans="1:7" ht="15.75" customHeight="1" x14ac:dyDescent="0.25">
      <c r="A2284" s="33"/>
      <c r="B2284" s="202"/>
      <c r="C2284" s="218"/>
      <c r="D2284" s="218"/>
      <c r="E2284" s="218"/>
      <c r="F2284" s="218"/>
      <c r="G2284" s="218"/>
    </row>
    <row r="2285" spans="1:7" ht="15.75" customHeight="1" x14ac:dyDescent="0.25">
      <c r="A2285" s="33"/>
      <c r="B2285" s="204" t="s">
        <v>726</v>
      </c>
      <c r="C2285" s="203"/>
      <c r="D2285" s="203" t="s">
        <v>1485</v>
      </c>
      <c r="E2285" s="203" t="s">
        <v>712</v>
      </c>
      <c r="F2285" s="203" t="s">
        <v>1486</v>
      </c>
      <c r="G2285" s="218"/>
    </row>
    <row r="2286" spans="1:7" ht="15.75" customHeight="1" x14ac:dyDescent="0.25">
      <c r="A2286" s="33"/>
      <c r="B2286" s="34" t="s">
        <v>1487</v>
      </c>
      <c r="C2286" s="35"/>
      <c r="D2286" s="35"/>
      <c r="E2286" s="35"/>
      <c r="F2286" s="36"/>
      <c r="G2286" s="218"/>
    </row>
    <row r="2287" spans="1:7" ht="15.75" customHeight="1" x14ac:dyDescent="0.25">
      <c r="A2287" s="10"/>
      <c r="B2287" s="34" t="s">
        <v>1488</v>
      </c>
      <c r="C2287" s="35"/>
      <c r="D2287" s="35"/>
      <c r="E2287" s="35"/>
      <c r="F2287" s="36"/>
      <c r="G2287" s="218"/>
    </row>
    <row r="2288" spans="1:7" ht="15.75" customHeight="1" x14ac:dyDescent="0.25">
      <c r="A2288" s="10"/>
      <c r="B2288" s="34" t="s">
        <v>2786</v>
      </c>
      <c r="C2288" s="35"/>
      <c r="D2288" s="35"/>
      <c r="E2288" s="35"/>
      <c r="F2288" s="36"/>
      <c r="G2288" s="218"/>
    </row>
    <row r="2289" spans="1:7" ht="15.75" customHeight="1" x14ac:dyDescent="0.25">
      <c r="A2289" s="10"/>
      <c r="B2289" s="37" t="s">
        <v>2787</v>
      </c>
      <c r="C2289" s="37">
        <v>1</v>
      </c>
      <c r="D2289" s="35"/>
      <c r="E2289" s="35"/>
      <c r="F2289" s="36"/>
      <c r="G2289" s="218"/>
    </row>
    <row r="2290" spans="1:7" ht="15.75" customHeight="1" x14ac:dyDescent="0.25">
      <c r="A2290" s="10"/>
      <c r="B2290" s="37" t="s">
        <v>2788</v>
      </c>
      <c r="C2290" s="37"/>
      <c r="D2290" s="35"/>
      <c r="E2290" s="35"/>
      <c r="F2290" s="36"/>
      <c r="G2290" s="218"/>
    </row>
    <row r="2291" spans="1:7" ht="15.75" customHeight="1" x14ac:dyDescent="0.25">
      <c r="A2291" s="10"/>
      <c r="B2291" s="37" t="s">
        <v>2789</v>
      </c>
      <c r="C2291" s="37">
        <v>1</v>
      </c>
      <c r="D2291" s="35"/>
      <c r="E2291" s="35"/>
      <c r="F2291" s="36"/>
      <c r="G2291" s="218"/>
    </row>
    <row r="2292" spans="1:7" ht="15.75" customHeight="1" x14ac:dyDescent="0.25">
      <c r="A2292" s="10"/>
      <c r="B2292" s="37" t="s">
        <v>2790</v>
      </c>
      <c r="C2292" s="37">
        <v>1</v>
      </c>
      <c r="D2292" s="35"/>
      <c r="E2292" s="35"/>
      <c r="F2292" s="36"/>
      <c r="G2292" s="218"/>
    </row>
    <row r="2293" spans="1:7" ht="15.75" customHeight="1" x14ac:dyDescent="0.25">
      <c r="A2293" s="10"/>
      <c r="B2293" s="37" t="s">
        <v>2791</v>
      </c>
      <c r="C2293" s="37">
        <v>1</v>
      </c>
      <c r="D2293" s="35"/>
      <c r="E2293" s="35"/>
      <c r="F2293" s="36"/>
      <c r="G2293" s="218"/>
    </row>
    <row r="2294" spans="1:7" ht="15.75" customHeight="1" x14ac:dyDescent="0.25">
      <c r="A2294" s="10"/>
      <c r="B2294" s="37" t="s">
        <v>2792</v>
      </c>
      <c r="C2294" s="37">
        <v>1</v>
      </c>
      <c r="D2294" s="35"/>
      <c r="E2294" s="35"/>
      <c r="F2294" s="36"/>
      <c r="G2294" s="218"/>
    </row>
    <row r="2295" spans="1:7" ht="15.75" customHeight="1" x14ac:dyDescent="0.25">
      <c r="A2295" s="10"/>
      <c r="B2295" s="37" t="s">
        <v>2793</v>
      </c>
      <c r="C2295" s="37">
        <v>1</v>
      </c>
      <c r="D2295" s="35"/>
      <c r="E2295" s="35"/>
      <c r="F2295" s="36"/>
      <c r="G2295" s="218"/>
    </row>
    <row r="2296" spans="1:7" ht="15.75" customHeight="1" x14ac:dyDescent="0.25">
      <c r="A2296" s="10"/>
      <c r="B2296" s="37" t="s">
        <v>2794</v>
      </c>
      <c r="C2296" s="37">
        <v>1</v>
      </c>
      <c r="D2296" s="35"/>
      <c r="E2296" s="35"/>
      <c r="F2296" s="36"/>
      <c r="G2296" s="218"/>
    </row>
    <row r="2297" spans="1:7" ht="15.75" customHeight="1" x14ac:dyDescent="0.25">
      <c r="A2297" s="10"/>
      <c r="B2297" s="37" t="s">
        <v>2795</v>
      </c>
      <c r="C2297" s="37">
        <v>1</v>
      </c>
      <c r="D2297" s="35"/>
      <c r="E2297" s="35"/>
      <c r="F2297" s="36"/>
      <c r="G2297" s="218"/>
    </row>
    <row r="2298" spans="1:7" ht="15.75" customHeight="1" x14ac:dyDescent="0.25">
      <c r="A2298" s="10"/>
      <c r="B2298" s="37" t="s">
        <v>2796</v>
      </c>
      <c r="C2298" s="37">
        <v>1</v>
      </c>
      <c r="D2298" s="35"/>
      <c r="E2298" s="35"/>
      <c r="F2298" s="36"/>
      <c r="G2298" s="218"/>
    </row>
    <row r="2299" spans="1:7" ht="15.75" customHeight="1" x14ac:dyDescent="0.25">
      <c r="A2299" s="10"/>
      <c r="B2299" s="37" t="s">
        <v>2797</v>
      </c>
      <c r="C2299" s="37"/>
      <c r="D2299" s="35"/>
      <c r="E2299" s="35"/>
      <c r="F2299" s="36"/>
      <c r="G2299" s="218"/>
    </row>
    <row r="2300" spans="1:7" ht="15.75" customHeight="1" x14ac:dyDescent="0.25">
      <c r="A2300" s="10"/>
      <c r="B2300" s="37" t="s">
        <v>2798</v>
      </c>
      <c r="C2300" s="37">
        <v>1</v>
      </c>
      <c r="D2300" s="35"/>
      <c r="E2300" s="35"/>
      <c r="F2300" s="36"/>
      <c r="G2300" s="218"/>
    </row>
    <row r="2301" spans="1:7" ht="15.75" customHeight="1" x14ac:dyDescent="0.25">
      <c r="A2301" s="10"/>
      <c r="B2301" s="202"/>
      <c r="C2301" s="218"/>
      <c r="D2301" s="218"/>
      <c r="E2301" s="218"/>
      <c r="F2301" s="218"/>
      <c r="G2301" s="218"/>
    </row>
    <row r="2302" spans="1:7" ht="15.75" customHeight="1" x14ac:dyDescent="0.25">
      <c r="A2302" s="10"/>
      <c r="B2302" s="202" t="s">
        <v>1480</v>
      </c>
      <c r="C2302" s="218"/>
      <c r="D2302" s="218"/>
      <c r="E2302" s="218"/>
      <c r="F2302" s="218"/>
      <c r="G2302" s="218"/>
    </row>
    <row r="2303" spans="1:7" ht="15.75" customHeight="1" x14ac:dyDescent="0.25">
      <c r="A2303" s="10"/>
      <c r="B2303" s="202"/>
      <c r="C2303" s="218"/>
      <c r="D2303" s="218"/>
      <c r="E2303" s="218"/>
      <c r="F2303" s="218"/>
      <c r="G2303" s="218"/>
    </row>
    <row r="2304" spans="1:7" ht="15.75" customHeight="1" x14ac:dyDescent="0.25">
      <c r="A2304" s="10"/>
      <c r="B2304" s="204" t="s">
        <v>726</v>
      </c>
      <c r="C2304" s="203"/>
      <c r="D2304" s="203" t="s">
        <v>1485</v>
      </c>
      <c r="E2304" s="203" t="s">
        <v>712</v>
      </c>
      <c r="F2304" s="203" t="s">
        <v>1486</v>
      </c>
      <c r="G2304" s="218"/>
    </row>
    <row r="2305" spans="1:7" ht="15.75" customHeight="1" x14ac:dyDescent="0.25">
      <c r="A2305" s="10"/>
      <c r="B2305" s="38" t="s">
        <v>2799</v>
      </c>
      <c r="C2305" s="37">
        <v>1</v>
      </c>
      <c r="D2305" s="35"/>
      <c r="E2305" s="35"/>
      <c r="F2305" s="36"/>
      <c r="G2305" s="218"/>
    </row>
    <row r="2306" spans="1:7" ht="15.75" customHeight="1" x14ac:dyDescent="0.25">
      <c r="A2306" s="10"/>
      <c r="B2306" s="34" t="s">
        <v>1518</v>
      </c>
      <c r="C2306" s="37">
        <v>1</v>
      </c>
      <c r="D2306" s="35"/>
      <c r="E2306" s="35"/>
      <c r="F2306" s="36"/>
      <c r="G2306" s="218"/>
    </row>
    <row r="2307" spans="1:7" ht="15.75" customHeight="1" x14ac:dyDescent="0.25">
      <c r="A2307" s="10"/>
      <c r="B2307" s="34" t="s">
        <v>1519</v>
      </c>
      <c r="C2307" s="37">
        <v>1</v>
      </c>
      <c r="D2307" s="35"/>
      <c r="E2307" s="35"/>
      <c r="F2307" s="36"/>
      <c r="G2307" s="218"/>
    </row>
    <row r="2308" spans="1:7" ht="15.75" customHeight="1" x14ac:dyDescent="0.25">
      <c r="A2308" s="10"/>
      <c r="B2308" s="34" t="s">
        <v>1520</v>
      </c>
      <c r="C2308" s="37">
        <v>1</v>
      </c>
      <c r="D2308" s="35"/>
      <c r="E2308" s="35"/>
      <c r="F2308" s="36"/>
      <c r="G2308" s="218"/>
    </row>
    <row r="2309" spans="1:7" ht="15.75" customHeight="1" x14ac:dyDescent="0.25">
      <c r="A2309" s="10"/>
      <c r="B2309" s="34" t="s">
        <v>1521</v>
      </c>
      <c r="C2309" s="37">
        <v>1</v>
      </c>
      <c r="D2309" s="35"/>
      <c r="E2309" s="35"/>
      <c r="F2309" s="36"/>
      <c r="G2309" s="218"/>
    </row>
    <row r="2310" spans="1:7" ht="15.75" customHeight="1" x14ac:dyDescent="0.25">
      <c r="A2310" s="10"/>
      <c r="B2310" s="34" t="s">
        <v>1522</v>
      </c>
      <c r="C2310" s="37"/>
      <c r="D2310" s="35"/>
      <c r="E2310" s="35"/>
      <c r="F2310" s="36"/>
      <c r="G2310" s="218"/>
    </row>
    <row r="2311" spans="1:7" ht="15.75" customHeight="1" x14ac:dyDescent="0.25">
      <c r="A2311" s="10"/>
      <c r="B2311" s="34" t="s">
        <v>2800</v>
      </c>
      <c r="C2311" s="37"/>
      <c r="D2311" s="35"/>
      <c r="E2311" s="35"/>
      <c r="F2311" s="36"/>
      <c r="G2311" s="218"/>
    </row>
    <row r="2312" spans="1:7" ht="15.75" customHeight="1" x14ac:dyDescent="0.25">
      <c r="A2312" s="10"/>
      <c r="B2312" s="38" t="s">
        <v>2801</v>
      </c>
      <c r="C2312" s="37">
        <v>1</v>
      </c>
      <c r="D2312" s="35"/>
      <c r="E2312" s="35"/>
      <c r="F2312" s="36"/>
      <c r="G2312" s="218"/>
    </row>
    <row r="2313" spans="1:7" ht="15.75" customHeight="1" x14ac:dyDescent="0.25">
      <c r="A2313" s="10"/>
      <c r="B2313" s="34" t="s">
        <v>1525</v>
      </c>
      <c r="C2313" s="37">
        <v>1</v>
      </c>
      <c r="D2313" s="35"/>
      <c r="E2313" s="35"/>
      <c r="F2313" s="36"/>
      <c r="G2313" s="218"/>
    </row>
    <row r="2314" spans="1:7" ht="15.75" customHeight="1" x14ac:dyDescent="0.25">
      <c r="A2314" s="19"/>
      <c r="B2314" s="219"/>
      <c r="C2314" s="220"/>
      <c r="D2314" s="220"/>
      <c r="E2314" s="220"/>
      <c r="F2314" s="220"/>
      <c r="G2314" s="220"/>
    </row>
    <row r="2315" spans="1:7" ht="15.75" customHeight="1" x14ac:dyDescent="0.25">
      <c r="A2315" s="207"/>
      <c r="B2315" s="221"/>
      <c r="C2315" s="207"/>
      <c r="D2315" s="207"/>
      <c r="E2315" s="207"/>
      <c r="F2315" s="207"/>
      <c r="G2315" s="207"/>
    </row>
    <row r="2316" spans="1:7" ht="15.75" customHeight="1" x14ac:dyDescent="0.25">
      <c r="A2316" s="207"/>
      <c r="B2316" s="221"/>
      <c r="C2316" s="207"/>
      <c r="D2316" s="207"/>
      <c r="E2316" s="207"/>
      <c r="F2316" s="207"/>
      <c r="G2316" s="207"/>
    </row>
    <row r="2317" spans="1:7" ht="15.75" customHeight="1" x14ac:dyDescent="0.25">
      <c r="A2317" s="207"/>
      <c r="B2317" s="221"/>
      <c r="C2317" s="207"/>
      <c r="D2317" s="207"/>
      <c r="E2317" s="207"/>
      <c r="F2317" s="207"/>
      <c r="G2317" s="207"/>
    </row>
    <row r="2318" spans="1:7" ht="15.75" customHeight="1" x14ac:dyDescent="0.25">
      <c r="A2318" s="207"/>
      <c r="B2318" s="221"/>
      <c r="C2318" s="207"/>
      <c r="D2318" s="207"/>
      <c r="E2318" s="207"/>
      <c r="F2318" s="207"/>
      <c r="G2318" s="207"/>
    </row>
    <row r="2319" spans="1:7" ht="15.75" customHeight="1" x14ac:dyDescent="0.25">
      <c r="A2319" s="207"/>
      <c r="B2319" s="221"/>
      <c r="C2319" s="207"/>
      <c r="D2319" s="207"/>
      <c r="E2319" s="207"/>
      <c r="F2319" s="207"/>
      <c r="G2319" s="207"/>
    </row>
    <row r="2320" spans="1:7" ht="15.75" customHeight="1" x14ac:dyDescent="0.25">
      <c r="A2320" s="396" t="s">
        <v>2802</v>
      </c>
      <c r="B2320" s="397"/>
      <c r="C2320" s="397"/>
      <c r="D2320" s="397"/>
      <c r="E2320" s="397"/>
      <c r="F2320" s="397"/>
      <c r="G2320" s="397"/>
    </row>
    <row r="2321" spans="1:7" ht="15.75" customHeight="1" x14ac:dyDescent="0.25">
      <c r="A2321" s="204"/>
      <c r="B2321" s="204"/>
      <c r="C2321" s="204"/>
      <c r="D2321" s="204"/>
      <c r="E2321" s="204"/>
      <c r="F2321" s="204"/>
      <c r="G2321" s="204"/>
    </row>
    <row r="2322" spans="1:7" ht="15.75" customHeight="1" x14ac:dyDescent="0.25">
      <c r="A2322" s="204"/>
      <c r="B2322" s="212" t="s">
        <v>1478</v>
      </c>
      <c r="C2322" s="212"/>
      <c r="D2322" s="213">
        <v>0</v>
      </c>
      <c r="E2322" s="213"/>
      <c r="F2322" s="214" t="s">
        <v>1479</v>
      </c>
      <c r="G2322" s="202"/>
    </row>
    <row r="2323" spans="1:7" ht="15.75" customHeight="1" x14ac:dyDescent="0.25">
      <c r="A2323" s="202"/>
      <c r="B2323" s="212" t="s">
        <v>1480</v>
      </c>
      <c r="C2323" s="212"/>
      <c r="D2323" s="213">
        <v>0</v>
      </c>
      <c r="E2323" s="213"/>
      <c r="F2323" s="214" t="s">
        <v>1481</v>
      </c>
      <c r="G2323" s="202"/>
    </row>
    <row r="2324" spans="1:7" ht="15.75" customHeight="1" x14ac:dyDescent="0.25">
      <c r="A2324" s="202"/>
      <c r="B2324" s="212" t="s">
        <v>1482</v>
      </c>
      <c r="C2324" s="212"/>
      <c r="D2324" s="215">
        <v>0</v>
      </c>
      <c r="E2324" s="215"/>
      <c r="F2324" s="214" t="s">
        <v>1483</v>
      </c>
      <c r="G2324" s="202"/>
    </row>
    <row r="2325" spans="1:7" ht="15.75" customHeight="1" x14ac:dyDescent="0.25">
      <c r="A2325" s="202"/>
      <c r="B2325" s="202"/>
      <c r="C2325" s="202"/>
      <c r="D2325" s="206"/>
      <c r="E2325" s="206"/>
      <c r="F2325" s="202"/>
      <c r="G2325" s="202"/>
    </row>
    <row r="2326" spans="1:7" ht="15.75" customHeight="1" x14ac:dyDescent="0.25">
      <c r="A2326" s="203"/>
      <c r="B2326" s="204"/>
      <c r="C2326" s="203"/>
      <c r="D2326" s="203"/>
      <c r="E2326" s="203"/>
      <c r="F2326" s="203"/>
      <c r="G2326" s="204"/>
    </row>
    <row r="2327" spans="1:7" ht="15.75" customHeight="1" x14ac:dyDescent="0.25">
      <c r="A2327" s="17"/>
      <c r="B2327" s="216"/>
      <c r="C2327" s="217"/>
      <c r="D2327" s="398"/>
      <c r="E2327" s="399"/>
      <c r="F2327" s="399"/>
      <c r="G2327" s="217"/>
    </row>
    <row r="2328" spans="1:7" ht="15.75" customHeight="1" x14ac:dyDescent="0.25">
      <c r="A2328" s="10"/>
      <c r="B2328" s="202" t="s">
        <v>1484</v>
      </c>
      <c r="C2328" s="218"/>
      <c r="D2328" s="218"/>
      <c r="E2328" s="218"/>
      <c r="F2328" s="218"/>
      <c r="G2328" s="218"/>
    </row>
    <row r="2329" spans="1:7" ht="15.75" customHeight="1" x14ac:dyDescent="0.25">
      <c r="A2329" s="33"/>
      <c r="B2329" s="202"/>
      <c r="C2329" s="218"/>
      <c r="D2329" s="218"/>
      <c r="E2329" s="218"/>
      <c r="F2329" s="218"/>
      <c r="G2329" s="218"/>
    </row>
    <row r="2330" spans="1:7" ht="15.75" customHeight="1" x14ac:dyDescent="0.25">
      <c r="A2330" s="33"/>
      <c r="B2330" s="204" t="s">
        <v>726</v>
      </c>
      <c r="C2330" s="203"/>
      <c r="D2330" s="203" t="s">
        <v>1485</v>
      </c>
      <c r="E2330" s="203" t="s">
        <v>712</v>
      </c>
      <c r="F2330" s="203" t="s">
        <v>1486</v>
      </c>
      <c r="G2330" s="218"/>
    </row>
    <row r="2331" spans="1:7" ht="15.75" customHeight="1" x14ac:dyDescent="0.25">
      <c r="A2331" s="33"/>
      <c r="B2331" s="34" t="s">
        <v>1487</v>
      </c>
      <c r="C2331" s="35"/>
      <c r="D2331" s="35"/>
      <c r="E2331" s="35"/>
      <c r="F2331" s="36"/>
      <c r="G2331" s="218"/>
    </row>
    <row r="2332" spans="1:7" ht="15.75" customHeight="1" x14ac:dyDescent="0.25">
      <c r="A2332" s="33"/>
      <c r="B2332" s="34" t="s">
        <v>1488</v>
      </c>
      <c r="C2332" s="35"/>
      <c r="D2332" s="35"/>
      <c r="E2332" s="35"/>
      <c r="F2332" s="36"/>
      <c r="G2332" s="218"/>
    </row>
    <row r="2333" spans="1:7" ht="15.75" customHeight="1" x14ac:dyDescent="0.25">
      <c r="A2333" s="10"/>
      <c r="B2333" s="37" t="s">
        <v>2803</v>
      </c>
      <c r="C2333" s="37">
        <v>1</v>
      </c>
      <c r="D2333" s="35"/>
      <c r="E2333" s="35"/>
      <c r="F2333" s="36"/>
      <c r="G2333" s="218"/>
    </row>
    <row r="2334" spans="1:7" ht="15.75" customHeight="1" x14ac:dyDescent="0.25">
      <c r="A2334" s="10"/>
      <c r="B2334" s="37" t="s">
        <v>2804</v>
      </c>
      <c r="C2334" s="37">
        <v>1</v>
      </c>
      <c r="D2334" s="35"/>
      <c r="E2334" s="35"/>
      <c r="F2334" s="36"/>
      <c r="G2334" s="218"/>
    </row>
    <row r="2335" spans="1:7" ht="15.75" customHeight="1" x14ac:dyDescent="0.25">
      <c r="A2335" s="10"/>
      <c r="B2335" s="34" t="s">
        <v>2805</v>
      </c>
      <c r="C2335" s="37">
        <v>1</v>
      </c>
      <c r="D2335" s="35"/>
      <c r="E2335" s="35"/>
      <c r="F2335" s="36"/>
      <c r="G2335" s="218"/>
    </row>
    <row r="2336" spans="1:7" ht="15.75" customHeight="1" x14ac:dyDescent="0.25">
      <c r="A2336" s="10"/>
      <c r="B2336" s="34" t="s">
        <v>2806</v>
      </c>
      <c r="C2336" s="37"/>
      <c r="D2336" s="35"/>
      <c r="E2336" s="35"/>
      <c r="F2336" s="36"/>
      <c r="G2336" s="218"/>
    </row>
    <row r="2337" spans="1:7" ht="15.75" customHeight="1" x14ac:dyDescent="0.25">
      <c r="A2337" s="10"/>
      <c r="B2337" s="37" t="s">
        <v>2807</v>
      </c>
      <c r="C2337" s="37">
        <v>1</v>
      </c>
      <c r="D2337" s="35"/>
      <c r="E2337" s="35"/>
      <c r="F2337" s="36"/>
      <c r="G2337" s="218"/>
    </row>
    <row r="2338" spans="1:7" ht="15.75" customHeight="1" x14ac:dyDescent="0.25">
      <c r="A2338" s="10"/>
      <c r="B2338" s="37" t="s">
        <v>2808</v>
      </c>
      <c r="C2338" s="37"/>
      <c r="D2338" s="35"/>
      <c r="E2338" s="35"/>
      <c r="F2338" s="36"/>
      <c r="G2338" s="218"/>
    </row>
    <row r="2339" spans="1:7" ht="15.75" customHeight="1" x14ac:dyDescent="0.25">
      <c r="A2339" s="10"/>
      <c r="B2339" s="37" t="s">
        <v>2809</v>
      </c>
      <c r="C2339" s="37">
        <v>1</v>
      </c>
      <c r="D2339" s="35"/>
      <c r="E2339" s="35"/>
      <c r="F2339" s="36"/>
      <c r="G2339" s="218"/>
    </row>
    <row r="2340" spans="1:7" ht="15.75" customHeight="1" x14ac:dyDescent="0.25">
      <c r="A2340" s="10"/>
      <c r="B2340" s="37" t="s">
        <v>2810</v>
      </c>
      <c r="C2340" s="37">
        <v>1</v>
      </c>
      <c r="D2340" s="35"/>
      <c r="E2340" s="35"/>
      <c r="F2340" s="36"/>
      <c r="G2340" s="218"/>
    </row>
    <row r="2341" spans="1:7" ht="15.75" customHeight="1" x14ac:dyDescent="0.25">
      <c r="A2341" s="10"/>
      <c r="B2341" s="37" t="s">
        <v>2811</v>
      </c>
      <c r="C2341" s="37">
        <v>1</v>
      </c>
      <c r="D2341" s="35"/>
      <c r="E2341" s="35"/>
      <c r="F2341" s="36"/>
      <c r="G2341" s="218"/>
    </row>
    <row r="2342" spans="1:7" ht="15.75" customHeight="1" x14ac:dyDescent="0.25">
      <c r="A2342" s="10"/>
      <c r="B2342" s="202"/>
      <c r="C2342" s="218"/>
      <c r="D2342" s="218"/>
      <c r="E2342" s="218"/>
      <c r="F2342" s="218"/>
      <c r="G2342" s="218"/>
    </row>
    <row r="2343" spans="1:7" ht="15.75" customHeight="1" x14ac:dyDescent="0.25">
      <c r="A2343" s="10"/>
      <c r="B2343" s="202" t="s">
        <v>1480</v>
      </c>
      <c r="C2343" s="218"/>
      <c r="D2343" s="218"/>
      <c r="E2343" s="218"/>
      <c r="F2343" s="218"/>
      <c r="G2343" s="218"/>
    </row>
    <row r="2344" spans="1:7" ht="15.75" customHeight="1" x14ac:dyDescent="0.25">
      <c r="A2344" s="10"/>
      <c r="B2344" s="202"/>
      <c r="C2344" s="218"/>
      <c r="D2344" s="218"/>
      <c r="E2344" s="218"/>
      <c r="F2344" s="218"/>
      <c r="G2344" s="218"/>
    </row>
    <row r="2345" spans="1:7" ht="15.75" customHeight="1" x14ac:dyDescent="0.25">
      <c r="A2345" s="10"/>
      <c r="B2345" s="204" t="s">
        <v>726</v>
      </c>
      <c r="C2345" s="203"/>
      <c r="D2345" s="203" t="s">
        <v>1485</v>
      </c>
      <c r="E2345" s="203" t="s">
        <v>712</v>
      </c>
      <c r="F2345" s="203" t="s">
        <v>1486</v>
      </c>
      <c r="G2345" s="218"/>
    </row>
    <row r="2346" spans="1:7" ht="15.75" customHeight="1" x14ac:dyDescent="0.25">
      <c r="A2346" s="10"/>
      <c r="B2346" s="38" t="s">
        <v>2812</v>
      </c>
      <c r="C2346" s="37">
        <v>1</v>
      </c>
      <c r="D2346" s="35"/>
      <c r="E2346" s="35"/>
      <c r="F2346" s="36"/>
      <c r="G2346" s="218"/>
    </row>
    <row r="2347" spans="1:7" ht="15.75" customHeight="1" x14ac:dyDescent="0.25">
      <c r="A2347" s="10"/>
      <c r="B2347" s="34" t="s">
        <v>1814</v>
      </c>
      <c r="C2347" s="37">
        <v>1</v>
      </c>
      <c r="D2347" s="35"/>
      <c r="E2347" s="35"/>
      <c r="F2347" s="36"/>
      <c r="G2347" s="218"/>
    </row>
    <row r="2348" spans="1:7" ht="15.75" customHeight="1" x14ac:dyDescent="0.25">
      <c r="A2348" s="10"/>
      <c r="B2348" s="34" t="s">
        <v>1815</v>
      </c>
      <c r="C2348" s="37">
        <v>1</v>
      </c>
      <c r="D2348" s="35"/>
      <c r="E2348" s="35"/>
      <c r="F2348" s="36"/>
      <c r="G2348" s="218"/>
    </row>
    <row r="2349" spans="1:7" ht="15.75" customHeight="1" x14ac:dyDescent="0.25">
      <c r="A2349" s="10"/>
      <c r="B2349" s="34" t="s">
        <v>1816</v>
      </c>
      <c r="C2349" s="37">
        <v>1</v>
      </c>
      <c r="D2349" s="35"/>
      <c r="E2349" s="35"/>
      <c r="F2349" s="36"/>
      <c r="G2349" s="218"/>
    </row>
    <row r="2350" spans="1:7" ht="15.75" customHeight="1" x14ac:dyDescent="0.25">
      <c r="A2350" s="10"/>
      <c r="B2350" s="34" t="s">
        <v>2813</v>
      </c>
      <c r="C2350" s="37">
        <v>1</v>
      </c>
      <c r="D2350" s="35"/>
      <c r="E2350" s="35"/>
      <c r="F2350" s="36"/>
      <c r="G2350" s="218"/>
    </row>
    <row r="2351" spans="1:7" ht="15.75" customHeight="1" x14ac:dyDescent="0.25">
      <c r="A2351" s="10"/>
      <c r="B2351" s="34" t="s">
        <v>2814</v>
      </c>
      <c r="C2351" s="37"/>
      <c r="D2351" s="35"/>
      <c r="E2351" s="35"/>
      <c r="F2351" s="36"/>
      <c r="G2351" s="218"/>
    </row>
    <row r="2352" spans="1:7" ht="15.75" customHeight="1" x14ac:dyDescent="0.25">
      <c r="A2352" s="10"/>
      <c r="B2352" s="34" t="s">
        <v>2815</v>
      </c>
      <c r="C2352" s="37"/>
      <c r="D2352" s="35"/>
      <c r="E2352" s="35"/>
      <c r="F2352" s="36"/>
      <c r="G2352" s="218"/>
    </row>
    <row r="2353" spans="1:7" ht="15.75" customHeight="1" x14ac:dyDescent="0.25">
      <c r="A2353" s="10"/>
      <c r="B2353" s="38" t="s">
        <v>2816</v>
      </c>
      <c r="C2353" s="37">
        <v>1</v>
      </c>
      <c r="D2353" s="35"/>
      <c r="E2353" s="35"/>
      <c r="F2353" s="36"/>
      <c r="G2353" s="218"/>
    </row>
    <row r="2354" spans="1:7" ht="15.75" customHeight="1" x14ac:dyDescent="0.25">
      <c r="A2354" s="10"/>
      <c r="B2354" s="34" t="s">
        <v>2817</v>
      </c>
      <c r="C2354" s="37">
        <v>1</v>
      </c>
      <c r="D2354" s="35"/>
      <c r="E2354" s="35"/>
      <c r="F2354" s="36"/>
      <c r="G2354" s="218"/>
    </row>
    <row r="2355" spans="1:7" ht="15.75" customHeight="1" x14ac:dyDescent="0.25">
      <c r="A2355" s="19"/>
      <c r="B2355" s="219"/>
      <c r="C2355" s="220"/>
      <c r="D2355" s="220"/>
      <c r="E2355" s="220"/>
      <c r="F2355" s="220"/>
      <c r="G2355" s="220"/>
    </row>
    <row r="2356" spans="1:7" ht="15.75" customHeight="1" x14ac:dyDescent="0.25">
      <c r="A2356" s="207"/>
      <c r="B2356" s="221"/>
      <c r="C2356" s="207"/>
      <c r="D2356" s="207"/>
      <c r="E2356" s="207"/>
      <c r="F2356" s="207"/>
      <c r="G2356" s="207"/>
    </row>
    <row r="2357" spans="1:7" ht="15.75" customHeight="1" x14ac:dyDescent="0.25">
      <c r="A2357" s="207"/>
      <c r="B2357" s="221"/>
      <c r="C2357" s="207"/>
      <c r="D2357" s="207"/>
      <c r="E2357" s="207"/>
      <c r="F2357" s="207"/>
      <c r="G2357" s="207"/>
    </row>
    <row r="2358" spans="1:7" ht="15.75" customHeight="1" x14ac:dyDescent="0.25">
      <c r="A2358" s="207"/>
      <c r="B2358" s="221"/>
      <c r="C2358" s="207"/>
      <c r="D2358" s="207"/>
      <c r="E2358" s="207"/>
      <c r="F2358" s="207"/>
      <c r="G2358" s="207"/>
    </row>
    <row r="2359" spans="1:7" ht="15.75" customHeight="1" x14ac:dyDescent="0.25">
      <c r="A2359" s="207"/>
      <c r="B2359" s="221"/>
      <c r="C2359" s="207"/>
      <c r="D2359" s="207"/>
      <c r="E2359" s="207"/>
      <c r="F2359" s="207"/>
      <c r="G2359" s="207"/>
    </row>
    <row r="2360" spans="1:7" ht="15.75" customHeight="1" x14ac:dyDescent="0.25">
      <c r="A2360" s="207"/>
      <c r="B2360" s="221"/>
      <c r="C2360" s="207"/>
      <c r="D2360" s="207"/>
      <c r="E2360" s="207"/>
      <c r="F2360" s="207"/>
      <c r="G2360" s="207"/>
    </row>
    <row r="2361" spans="1:7" ht="15.75" customHeight="1" x14ac:dyDescent="0.25">
      <c r="A2361" s="396" t="s">
        <v>2818</v>
      </c>
      <c r="B2361" s="397"/>
      <c r="C2361" s="397"/>
      <c r="D2361" s="397"/>
      <c r="E2361" s="397"/>
      <c r="F2361" s="397"/>
      <c r="G2361" s="397"/>
    </row>
    <row r="2362" spans="1:7" ht="15.75" customHeight="1" x14ac:dyDescent="0.25">
      <c r="A2362" s="204"/>
      <c r="B2362" s="204"/>
      <c r="C2362" s="204"/>
      <c r="D2362" s="204"/>
      <c r="E2362" s="204"/>
      <c r="F2362" s="204"/>
      <c r="G2362" s="204"/>
    </row>
    <row r="2363" spans="1:7" ht="15.75" customHeight="1" x14ac:dyDescent="0.25">
      <c r="A2363" s="204"/>
      <c r="B2363" s="212" t="s">
        <v>1478</v>
      </c>
      <c r="C2363" s="212"/>
      <c r="D2363" s="213">
        <v>0</v>
      </c>
      <c r="E2363" s="213"/>
      <c r="F2363" s="214" t="s">
        <v>1479</v>
      </c>
      <c r="G2363" s="202"/>
    </row>
    <row r="2364" spans="1:7" ht="15.75" customHeight="1" x14ac:dyDescent="0.25">
      <c r="A2364" s="202"/>
      <c r="B2364" s="212" t="s">
        <v>1480</v>
      </c>
      <c r="C2364" s="212"/>
      <c r="D2364" s="213">
        <v>0</v>
      </c>
      <c r="E2364" s="213"/>
      <c r="F2364" s="214" t="s">
        <v>1481</v>
      </c>
      <c r="G2364" s="202"/>
    </row>
    <row r="2365" spans="1:7" ht="15.75" customHeight="1" x14ac:dyDescent="0.25">
      <c r="A2365" s="202"/>
      <c r="B2365" s="212" t="s">
        <v>1482</v>
      </c>
      <c r="C2365" s="212"/>
      <c r="D2365" s="215">
        <v>0</v>
      </c>
      <c r="E2365" s="215"/>
      <c r="F2365" s="214" t="s">
        <v>1483</v>
      </c>
      <c r="G2365" s="202"/>
    </row>
    <row r="2366" spans="1:7" ht="15.75" customHeight="1" x14ac:dyDescent="0.25">
      <c r="A2366" s="202"/>
      <c r="B2366" s="202"/>
      <c r="C2366" s="202"/>
      <c r="D2366" s="206"/>
      <c r="E2366" s="206"/>
      <c r="F2366" s="202"/>
      <c r="G2366" s="202"/>
    </row>
    <row r="2367" spans="1:7" ht="15.75" customHeight="1" x14ac:dyDescent="0.25">
      <c r="A2367" s="203"/>
      <c r="B2367" s="204"/>
      <c r="C2367" s="203"/>
      <c r="D2367" s="203"/>
      <c r="E2367" s="203"/>
      <c r="F2367" s="203"/>
      <c r="G2367" s="204"/>
    </row>
    <row r="2368" spans="1:7" ht="15.75" customHeight="1" x14ac:dyDescent="0.25">
      <c r="A2368" s="17"/>
      <c r="B2368" s="216"/>
      <c r="C2368" s="217"/>
      <c r="D2368" s="398"/>
      <c r="E2368" s="399"/>
      <c r="F2368" s="399"/>
      <c r="G2368" s="217"/>
    </row>
    <row r="2369" spans="1:7" ht="15.75" customHeight="1" x14ac:dyDescent="0.25">
      <c r="A2369" s="10"/>
      <c r="B2369" s="202" t="s">
        <v>1484</v>
      </c>
      <c r="C2369" s="218"/>
      <c r="D2369" s="218"/>
      <c r="E2369" s="218"/>
      <c r="F2369" s="218"/>
      <c r="G2369" s="218"/>
    </row>
    <row r="2370" spans="1:7" ht="15.75" customHeight="1" x14ac:dyDescent="0.25">
      <c r="A2370" s="33"/>
      <c r="B2370" s="202"/>
      <c r="C2370" s="218"/>
      <c r="D2370" s="218"/>
      <c r="E2370" s="218"/>
      <c r="F2370" s="218"/>
      <c r="G2370" s="218"/>
    </row>
    <row r="2371" spans="1:7" ht="15.75" customHeight="1" x14ac:dyDescent="0.25">
      <c r="A2371" s="33"/>
      <c r="B2371" s="204" t="s">
        <v>726</v>
      </c>
      <c r="C2371" s="203"/>
      <c r="D2371" s="203" t="s">
        <v>1485</v>
      </c>
      <c r="E2371" s="203" t="s">
        <v>712</v>
      </c>
      <c r="F2371" s="203" t="s">
        <v>1486</v>
      </c>
      <c r="G2371" s="218"/>
    </row>
    <row r="2372" spans="1:7" ht="15.75" customHeight="1" x14ac:dyDescent="0.25">
      <c r="A2372" s="33"/>
      <c r="B2372" s="34" t="s">
        <v>1487</v>
      </c>
      <c r="C2372" s="35"/>
      <c r="D2372" s="35"/>
      <c r="E2372" s="35"/>
      <c r="F2372" s="36"/>
      <c r="G2372" s="218"/>
    </row>
    <row r="2373" spans="1:7" ht="15.75" customHeight="1" x14ac:dyDescent="0.25">
      <c r="A2373" s="10"/>
      <c r="B2373" s="34" t="s">
        <v>1488</v>
      </c>
      <c r="C2373" s="35"/>
      <c r="D2373" s="35"/>
      <c r="E2373" s="35"/>
      <c r="F2373" s="36"/>
      <c r="G2373" s="218"/>
    </row>
    <row r="2374" spans="1:7" ht="15.75" customHeight="1" x14ac:dyDescent="0.25">
      <c r="A2374" s="10"/>
      <c r="B2374" s="37" t="s">
        <v>2819</v>
      </c>
      <c r="C2374" s="37">
        <v>1</v>
      </c>
      <c r="D2374" s="35"/>
      <c r="E2374" s="35"/>
      <c r="F2374" s="36"/>
      <c r="G2374" s="218"/>
    </row>
    <row r="2375" spans="1:7" ht="15.75" customHeight="1" x14ac:dyDescent="0.25">
      <c r="A2375" s="10"/>
      <c r="B2375" s="37" t="s">
        <v>2820</v>
      </c>
      <c r="C2375" s="37"/>
      <c r="D2375" s="35"/>
      <c r="E2375" s="35"/>
      <c r="F2375" s="36"/>
      <c r="G2375" s="218"/>
    </row>
    <row r="2376" spans="1:7" ht="15.75" customHeight="1" x14ac:dyDescent="0.25">
      <c r="A2376" s="10"/>
      <c r="B2376" s="37" t="s">
        <v>2821</v>
      </c>
      <c r="C2376" s="37"/>
      <c r="D2376" s="35"/>
      <c r="E2376" s="35"/>
      <c r="F2376" s="36"/>
      <c r="G2376" s="218"/>
    </row>
    <row r="2377" spans="1:7" ht="15.75" customHeight="1" x14ac:dyDescent="0.25">
      <c r="A2377" s="10"/>
      <c r="B2377" s="37" t="s">
        <v>2822</v>
      </c>
      <c r="C2377" s="37">
        <v>1</v>
      </c>
      <c r="D2377" s="35"/>
      <c r="E2377" s="35"/>
      <c r="F2377" s="36"/>
      <c r="G2377" s="218"/>
    </row>
    <row r="2378" spans="1:7" ht="15.75" customHeight="1" x14ac:dyDescent="0.25">
      <c r="A2378" s="10"/>
      <c r="B2378" s="37" t="s">
        <v>2823</v>
      </c>
      <c r="C2378" s="37">
        <v>1</v>
      </c>
      <c r="D2378" s="35"/>
      <c r="E2378" s="35"/>
      <c r="F2378" s="36"/>
      <c r="G2378" s="218"/>
    </row>
    <row r="2379" spans="1:7" ht="15.75" customHeight="1" x14ac:dyDescent="0.25">
      <c r="A2379" s="10"/>
      <c r="B2379" s="37" t="s">
        <v>2824</v>
      </c>
      <c r="C2379" s="37">
        <v>1</v>
      </c>
      <c r="D2379" s="35"/>
      <c r="E2379" s="35"/>
      <c r="F2379" s="36"/>
      <c r="G2379" s="218"/>
    </row>
    <row r="2380" spans="1:7" ht="15.75" customHeight="1" x14ac:dyDescent="0.25">
      <c r="A2380" s="10"/>
      <c r="B2380" s="37" t="s">
        <v>2825</v>
      </c>
      <c r="C2380" s="37">
        <v>1</v>
      </c>
      <c r="D2380" s="35"/>
      <c r="E2380" s="35"/>
      <c r="F2380" s="36"/>
      <c r="G2380" s="218"/>
    </row>
    <row r="2381" spans="1:7" ht="15.75" customHeight="1" x14ac:dyDescent="0.25">
      <c r="A2381" s="10"/>
      <c r="B2381" s="34" t="s">
        <v>2826</v>
      </c>
      <c r="C2381" s="37"/>
      <c r="D2381" s="35"/>
      <c r="E2381" s="35"/>
      <c r="F2381" s="36"/>
      <c r="G2381" s="218"/>
    </row>
    <row r="2382" spans="1:7" ht="15.75" customHeight="1" x14ac:dyDescent="0.25">
      <c r="A2382" s="10"/>
      <c r="B2382" s="34" t="s">
        <v>2827</v>
      </c>
      <c r="C2382" s="37"/>
      <c r="D2382" s="35"/>
      <c r="E2382" s="35"/>
      <c r="F2382" s="36"/>
      <c r="G2382" s="218"/>
    </row>
    <row r="2383" spans="1:7" ht="15.75" customHeight="1" x14ac:dyDescent="0.25">
      <c r="A2383" s="10"/>
      <c r="B2383" s="37" t="s">
        <v>2828</v>
      </c>
      <c r="C2383" s="37">
        <v>1</v>
      </c>
      <c r="D2383" s="35"/>
      <c r="E2383" s="35"/>
      <c r="F2383" s="36"/>
      <c r="G2383" s="218"/>
    </row>
    <row r="2384" spans="1:7" ht="15.75" customHeight="1" x14ac:dyDescent="0.25">
      <c r="A2384" s="10"/>
      <c r="B2384" s="37" t="s">
        <v>2829</v>
      </c>
      <c r="C2384" s="37">
        <v>1</v>
      </c>
      <c r="D2384" s="35"/>
      <c r="E2384" s="35"/>
      <c r="F2384" s="36"/>
      <c r="G2384" s="218"/>
    </row>
    <row r="2385" spans="1:7" ht="15.75" customHeight="1" x14ac:dyDescent="0.25">
      <c r="A2385" s="10"/>
      <c r="B2385" s="37" t="s">
        <v>2830</v>
      </c>
      <c r="C2385" s="37">
        <v>1</v>
      </c>
      <c r="D2385" s="35"/>
      <c r="E2385" s="35"/>
      <c r="F2385" s="36"/>
      <c r="G2385" s="218"/>
    </row>
    <row r="2386" spans="1:7" ht="15.75" customHeight="1" x14ac:dyDescent="0.25">
      <c r="A2386" s="10"/>
      <c r="B2386" s="37" t="s">
        <v>2831</v>
      </c>
      <c r="C2386" s="37">
        <v>1</v>
      </c>
      <c r="D2386" s="35"/>
      <c r="E2386" s="35"/>
      <c r="F2386" s="36"/>
      <c r="G2386" s="218"/>
    </row>
    <row r="2387" spans="1:7" ht="15.75" customHeight="1" x14ac:dyDescent="0.25">
      <c r="A2387" s="10"/>
      <c r="B2387" s="37" t="s">
        <v>2832</v>
      </c>
      <c r="C2387" s="37">
        <v>1</v>
      </c>
      <c r="D2387" s="35"/>
      <c r="E2387" s="35"/>
      <c r="F2387" s="36"/>
      <c r="G2387" s="218"/>
    </row>
    <row r="2388" spans="1:7" ht="15.75" customHeight="1" x14ac:dyDescent="0.25">
      <c r="A2388" s="10"/>
      <c r="B2388" s="37" t="s">
        <v>2833</v>
      </c>
      <c r="C2388" s="37">
        <v>1</v>
      </c>
      <c r="D2388" s="35"/>
      <c r="E2388" s="35"/>
      <c r="F2388" s="36"/>
      <c r="G2388" s="218"/>
    </row>
    <row r="2389" spans="1:7" ht="15.75" customHeight="1" x14ac:dyDescent="0.25">
      <c r="A2389" s="10"/>
      <c r="B2389" s="202"/>
      <c r="C2389" s="218"/>
      <c r="D2389" s="218"/>
      <c r="E2389" s="218"/>
      <c r="F2389" s="218"/>
      <c r="G2389" s="218"/>
    </row>
    <row r="2390" spans="1:7" ht="15.75" customHeight="1" x14ac:dyDescent="0.25">
      <c r="A2390" s="10"/>
      <c r="B2390" s="202" t="s">
        <v>1480</v>
      </c>
      <c r="C2390" s="218"/>
      <c r="D2390" s="218"/>
      <c r="E2390" s="218"/>
      <c r="F2390" s="218"/>
      <c r="G2390" s="218"/>
    </row>
    <row r="2391" spans="1:7" ht="15.75" customHeight="1" x14ac:dyDescent="0.25">
      <c r="A2391" s="10"/>
      <c r="B2391" s="202"/>
      <c r="C2391" s="218"/>
      <c r="D2391" s="218"/>
      <c r="E2391" s="218"/>
      <c r="F2391" s="218"/>
      <c r="G2391" s="218"/>
    </row>
    <row r="2392" spans="1:7" ht="15.75" customHeight="1" x14ac:dyDescent="0.25">
      <c r="A2392" s="10"/>
      <c r="B2392" s="204" t="s">
        <v>726</v>
      </c>
      <c r="C2392" s="203"/>
      <c r="D2392" s="203" t="s">
        <v>1485</v>
      </c>
      <c r="E2392" s="203" t="s">
        <v>712</v>
      </c>
      <c r="F2392" s="203" t="s">
        <v>1486</v>
      </c>
      <c r="G2392" s="218"/>
    </row>
    <row r="2393" spans="1:7" ht="15.75" customHeight="1" x14ac:dyDescent="0.25">
      <c r="A2393" s="10"/>
      <c r="B2393" s="38" t="s">
        <v>2834</v>
      </c>
      <c r="C2393" s="37">
        <v>1</v>
      </c>
      <c r="D2393" s="35"/>
      <c r="E2393" s="35"/>
      <c r="F2393" s="36"/>
      <c r="G2393" s="218"/>
    </row>
    <row r="2394" spans="1:7" ht="15.75" customHeight="1" x14ac:dyDescent="0.25">
      <c r="A2394" s="10"/>
      <c r="B2394" s="34" t="s">
        <v>1749</v>
      </c>
      <c r="C2394" s="37">
        <v>1</v>
      </c>
      <c r="D2394" s="35"/>
      <c r="E2394" s="35"/>
      <c r="F2394" s="36"/>
      <c r="G2394" s="218"/>
    </row>
    <row r="2395" spans="1:7" ht="15.75" customHeight="1" x14ac:dyDescent="0.25">
      <c r="A2395" s="10"/>
      <c r="B2395" s="34" t="s">
        <v>1750</v>
      </c>
      <c r="C2395" s="37">
        <v>1</v>
      </c>
      <c r="D2395" s="35"/>
      <c r="E2395" s="35"/>
      <c r="F2395" s="36"/>
      <c r="G2395" s="218"/>
    </row>
    <row r="2396" spans="1:7" ht="15.75" customHeight="1" x14ac:dyDescent="0.25">
      <c r="A2396" s="10"/>
      <c r="B2396" s="34" t="s">
        <v>2835</v>
      </c>
      <c r="C2396" s="37">
        <v>1</v>
      </c>
      <c r="D2396" s="35"/>
      <c r="E2396" s="35"/>
      <c r="F2396" s="36"/>
      <c r="G2396" s="218"/>
    </row>
    <row r="2397" spans="1:7" ht="15.75" customHeight="1" x14ac:dyDescent="0.25">
      <c r="A2397" s="10"/>
      <c r="B2397" s="34" t="s">
        <v>1752</v>
      </c>
      <c r="C2397" s="37">
        <v>1</v>
      </c>
      <c r="D2397" s="35"/>
      <c r="E2397" s="35"/>
      <c r="F2397" s="36"/>
      <c r="G2397" s="218"/>
    </row>
    <row r="2398" spans="1:7" ht="15.75" customHeight="1" x14ac:dyDescent="0.25">
      <c r="A2398" s="10"/>
      <c r="B2398" s="34" t="s">
        <v>1753</v>
      </c>
      <c r="C2398" s="37"/>
      <c r="D2398" s="35"/>
      <c r="E2398" s="35"/>
      <c r="F2398" s="36"/>
      <c r="G2398" s="218"/>
    </row>
    <row r="2399" spans="1:7" ht="15.75" customHeight="1" x14ac:dyDescent="0.25">
      <c r="A2399" s="10"/>
      <c r="B2399" s="34" t="s">
        <v>1754</v>
      </c>
      <c r="C2399" s="37"/>
      <c r="D2399" s="35"/>
      <c r="E2399" s="35"/>
      <c r="F2399" s="36"/>
      <c r="G2399" s="218"/>
    </row>
    <row r="2400" spans="1:7" ht="15.75" customHeight="1" x14ac:dyDescent="0.25">
      <c r="A2400" s="10"/>
      <c r="B2400" s="38" t="s">
        <v>2836</v>
      </c>
      <c r="C2400" s="37">
        <v>1</v>
      </c>
      <c r="D2400" s="35"/>
      <c r="E2400" s="35"/>
      <c r="F2400" s="36"/>
      <c r="G2400" s="218"/>
    </row>
    <row r="2401" spans="1:7" ht="15.75" customHeight="1" x14ac:dyDescent="0.25">
      <c r="A2401" s="10"/>
      <c r="B2401" s="34" t="s">
        <v>1756</v>
      </c>
      <c r="C2401" s="37">
        <v>1</v>
      </c>
      <c r="D2401" s="35"/>
      <c r="E2401" s="35"/>
      <c r="F2401" s="36"/>
      <c r="G2401" s="218"/>
    </row>
    <row r="2402" spans="1:7" ht="15.75" customHeight="1" x14ac:dyDescent="0.25">
      <c r="A2402" s="19"/>
      <c r="B2402" s="219"/>
      <c r="C2402" s="220"/>
      <c r="D2402" s="220"/>
      <c r="E2402" s="220"/>
      <c r="F2402" s="220"/>
      <c r="G2402" s="220"/>
    </row>
    <row r="2403" spans="1:7" ht="15.75" customHeight="1" x14ac:dyDescent="0.25">
      <c r="A2403" s="207"/>
      <c r="B2403" s="221"/>
      <c r="C2403" s="207"/>
      <c r="D2403" s="207"/>
      <c r="E2403" s="207"/>
      <c r="F2403" s="207"/>
      <c r="G2403" s="207"/>
    </row>
    <row r="2404" spans="1:7" ht="15.75" customHeight="1" x14ac:dyDescent="0.25">
      <c r="A2404" s="207"/>
      <c r="B2404" s="221"/>
      <c r="C2404" s="207"/>
      <c r="D2404" s="207"/>
      <c r="E2404" s="207"/>
      <c r="F2404" s="207"/>
      <c r="G2404" s="207"/>
    </row>
    <row r="2405" spans="1:7" ht="15.75" customHeight="1" x14ac:dyDescent="0.25">
      <c r="A2405" s="207"/>
      <c r="B2405" s="221"/>
      <c r="C2405" s="207"/>
      <c r="D2405" s="207"/>
      <c r="E2405" s="207"/>
      <c r="F2405" s="207"/>
      <c r="G2405" s="207"/>
    </row>
    <row r="2406" spans="1:7" ht="15.75" customHeight="1" x14ac:dyDescent="0.25">
      <c r="A2406" s="207"/>
      <c r="B2406" s="221"/>
      <c r="C2406" s="207"/>
      <c r="D2406" s="207"/>
      <c r="E2406" s="207"/>
      <c r="F2406" s="207"/>
      <c r="G2406" s="207"/>
    </row>
    <row r="2407" spans="1:7" ht="15.75" customHeight="1" x14ac:dyDescent="0.25">
      <c r="A2407" s="207"/>
      <c r="B2407" s="221"/>
      <c r="C2407" s="207"/>
      <c r="D2407" s="207"/>
      <c r="E2407" s="207"/>
      <c r="F2407" s="207"/>
      <c r="G2407" s="207"/>
    </row>
    <row r="2408" spans="1:7" ht="15.75" customHeight="1" x14ac:dyDescent="0.25">
      <c r="A2408" s="396" t="s">
        <v>2837</v>
      </c>
      <c r="B2408" s="397"/>
      <c r="C2408" s="397"/>
      <c r="D2408" s="397"/>
      <c r="E2408" s="397"/>
      <c r="F2408" s="397"/>
      <c r="G2408" s="397"/>
    </row>
    <row r="2409" spans="1:7" ht="15.75" customHeight="1" x14ac:dyDescent="0.25">
      <c r="A2409" s="204"/>
      <c r="B2409" s="204"/>
      <c r="C2409" s="204"/>
      <c r="D2409" s="204"/>
      <c r="E2409" s="204"/>
      <c r="F2409" s="204"/>
      <c r="G2409" s="204"/>
    </row>
    <row r="2410" spans="1:7" ht="15.75" customHeight="1" x14ac:dyDescent="0.25">
      <c r="A2410" s="204"/>
      <c r="B2410" s="212" t="s">
        <v>1478</v>
      </c>
      <c r="C2410" s="212"/>
      <c r="D2410" s="213">
        <v>0</v>
      </c>
      <c r="E2410" s="213"/>
      <c r="F2410" s="214" t="s">
        <v>1479</v>
      </c>
      <c r="G2410" s="202"/>
    </row>
    <row r="2411" spans="1:7" ht="15.75" customHeight="1" x14ac:dyDescent="0.25">
      <c r="A2411" s="202"/>
      <c r="B2411" s="212" t="s">
        <v>1480</v>
      </c>
      <c r="C2411" s="212"/>
      <c r="D2411" s="213">
        <v>0</v>
      </c>
      <c r="E2411" s="213"/>
      <c r="F2411" s="214" t="s">
        <v>1481</v>
      </c>
      <c r="G2411" s="202"/>
    </row>
    <row r="2412" spans="1:7" ht="15.75" customHeight="1" x14ac:dyDescent="0.25">
      <c r="A2412" s="202"/>
      <c r="B2412" s="212" t="s">
        <v>1482</v>
      </c>
      <c r="C2412" s="212"/>
      <c r="D2412" s="215">
        <v>0</v>
      </c>
      <c r="E2412" s="215"/>
      <c r="F2412" s="214" t="s">
        <v>1617</v>
      </c>
      <c r="G2412" s="202"/>
    </row>
    <row r="2413" spans="1:7" ht="15.75" customHeight="1" x14ac:dyDescent="0.25">
      <c r="A2413" s="202"/>
      <c r="B2413" s="202"/>
      <c r="C2413" s="202"/>
      <c r="D2413" s="206"/>
      <c r="E2413" s="206"/>
      <c r="F2413" s="202"/>
      <c r="G2413" s="202"/>
    </row>
    <row r="2414" spans="1:7" ht="15.75" customHeight="1" x14ac:dyDescent="0.25">
      <c r="A2414" s="203"/>
      <c r="B2414" s="204"/>
      <c r="C2414" s="203"/>
      <c r="D2414" s="203"/>
      <c r="E2414" s="203"/>
      <c r="F2414" s="203"/>
      <c r="G2414" s="204"/>
    </row>
    <row r="2415" spans="1:7" ht="15.75" customHeight="1" x14ac:dyDescent="0.25">
      <c r="A2415" s="17"/>
      <c r="B2415" s="216"/>
      <c r="C2415" s="217"/>
      <c r="D2415" s="398"/>
      <c r="E2415" s="399"/>
      <c r="F2415" s="399"/>
      <c r="G2415" s="217"/>
    </row>
    <row r="2416" spans="1:7" ht="15.75" customHeight="1" x14ac:dyDescent="0.25">
      <c r="A2416" s="10"/>
      <c r="B2416" s="202" t="s">
        <v>1484</v>
      </c>
      <c r="C2416" s="218"/>
      <c r="D2416" s="218"/>
      <c r="E2416" s="218"/>
      <c r="F2416" s="218"/>
      <c r="G2416" s="218"/>
    </row>
    <row r="2417" spans="1:7" ht="15.75" customHeight="1" x14ac:dyDescent="0.25">
      <c r="A2417" s="33"/>
      <c r="B2417" s="202"/>
      <c r="C2417" s="218"/>
      <c r="D2417" s="218"/>
      <c r="E2417" s="218"/>
      <c r="F2417" s="218"/>
      <c r="G2417" s="218"/>
    </row>
    <row r="2418" spans="1:7" ht="15.75" customHeight="1" x14ac:dyDescent="0.25">
      <c r="A2418" s="33"/>
      <c r="B2418" s="204" t="s">
        <v>726</v>
      </c>
      <c r="C2418" s="203"/>
      <c r="D2418" s="203" t="s">
        <v>1485</v>
      </c>
      <c r="E2418" s="203" t="s">
        <v>712</v>
      </c>
      <c r="F2418" s="203" t="s">
        <v>1486</v>
      </c>
      <c r="G2418" s="218"/>
    </row>
    <row r="2419" spans="1:7" ht="15.75" customHeight="1" x14ac:dyDescent="0.25">
      <c r="A2419" s="33"/>
      <c r="B2419" s="34" t="s">
        <v>1487</v>
      </c>
      <c r="C2419" s="35"/>
      <c r="D2419" s="35"/>
      <c r="E2419" s="35"/>
      <c r="F2419" s="36"/>
      <c r="G2419" s="218"/>
    </row>
    <row r="2420" spans="1:7" ht="15.75" customHeight="1" x14ac:dyDescent="0.25">
      <c r="A2420" s="10"/>
      <c r="B2420" s="34" t="s">
        <v>1488</v>
      </c>
      <c r="C2420" s="35"/>
      <c r="D2420" s="35"/>
      <c r="E2420" s="35"/>
      <c r="F2420" s="36"/>
      <c r="G2420" s="218"/>
    </row>
    <row r="2421" spans="1:7" ht="15.75" customHeight="1" x14ac:dyDescent="0.25">
      <c r="A2421" s="10"/>
      <c r="B2421" s="37" t="s">
        <v>2838</v>
      </c>
      <c r="C2421" s="37">
        <v>1</v>
      </c>
      <c r="D2421" s="35"/>
      <c r="E2421" s="35"/>
      <c r="F2421" s="36"/>
      <c r="G2421" s="218"/>
    </row>
    <row r="2422" spans="1:7" ht="15.75" customHeight="1" x14ac:dyDescent="0.25">
      <c r="A2422" s="10"/>
      <c r="B2422" s="37" t="s">
        <v>2839</v>
      </c>
      <c r="C2422" s="37">
        <v>1</v>
      </c>
      <c r="D2422" s="35"/>
      <c r="E2422" s="35"/>
      <c r="F2422" s="36"/>
      <c r="G2422" s="218"/>
    </row>
    <row r="2423" spans="1:7" ht="15.75" customHeight="1" x14ac:dyDescent="0.25">
      <c r="A2423" s="10"/>
      <c r="B2423" s="37" t="s">
        <v>2840</v>
      </c>
      <c r="C2423" s="37">
        <v>1</v>
      </c>
      <c r="D2423" s="35"/>
      <c r="E2423" s="35"/>
      <c r="F2423" s="36"/>
      <c r="G2423" s="218"/>
    </row>
    <row r="2424" spans="1:7" ht="15.75" customHeight="1" x14ac:dyDescent="0.25">
      <c r="A2424" s="10"/>
      <c r="B2424" s="37" t="s">
        <v>2841</v>
      </c>
      <c r="C2424" s="37">
        <v>1</v>
      </c>
      <c r="D2424" s="35"/>
      <c r="E2424" s="35"/>
      <c r="F2424" s="36"/>
      <c r="G2424" s="218"/>
    </row>
    <row r="2425" spans="1:7" ht="15.75" customHeight="1" x14ac:dyDescent="0.25">
      <c r="A2425" s="10"/>
      <c r="B2425" s="37" t="s">
        <v>2842</v>
      </c>
      <c r="C2425" s="37">
        <v>1</v>
      </c>
      <c r="D2425" s="35"/>
      <c r="E2425" s="35"/>
      <c r="F2425" s="36"/>
      <c r="G2425" s="218"/>
    </row>
    <row r="2426" spans="1:7" ht="15.75" customHeight="1" x14ac:dyDescent="0.25">
      <c r="A2426" s="10"/>
      <c r="B2426" s="37" t="s">
        <v>2843</v>
      </c>
      <c r="C2426" s="37">
        <v>1</v>
      </c>
      <c r="D2426" s="35"/>
      <c r="E2426" s="35"/>
      <c r="F2426" s="36"/>
      <c r="G2426" s="218"/>
    </row>
    <row r="2427" spans="1:7" ht="15.75" customHeight="1" x14ac:dyDescent="0.25">
      <c r="A2427" s="10"/>
      <c r="B2427" s="37" t="s">
        <v>2844</v>
      </c>
      <c r="C2427" s="37">
        <v>1</v>
      </c>
      <c r="D2427" s="35"/>
      <c r="E2427" s="35"/>
      <c r="F2427" s="36"/>
      <c r="G2427" s="218"/>
    </row>
    <row r="2428" spans="1:7" ht="15.75" customHeight="1" x14ac:dyDescent="0.25">
      <c r="A2428" s="10"/>
      <c r="B2428" s="37" t="s">
        <v>2845</v>
      </c>
      <c r="C2428" s="37">
        <v>1</v>
      </c>
      <c r="D2428" s="35"/>
      <c r="E2428" s="35"/>
      <c r="F2428" s="36"/>
      <c r="G2428" s="218"/>
    </row>
    <row r="2429" spans="1:7" ht="15.75" customHeight="1" x14ac:dyDescent="0.25">
      <c r="A2429" s="10"/>
      <c r="B2429" s="37" t="s">
        <v>2846</v>
      </c>
      <c r="C2429" s="37">
        <v>1</v>
      </c>
      <c r="D2429" s="35"/>
      <c r="E2429" s="35"/>
      <c r="F2429" s="36"/>
      <c r="G2429" s="218"/>
    </row>
    <row r="2430" spans="1:7" ht="15.75" customHeight="1" x14ac:dyDescent="0.25">
      <c r="A2430" s="10"/>
      <c r="B2430" s="34" t="s">
        <v>2757</v>
      </c>
      <c r="C2430" s="37">
        <v>1</v>
      </c>
      <c r="D2430" s="35"/>
      <c r="E2430" s="35"/>
      <c r="F2430" s="36"/>
      <c r="G2430" s="218"/>
    </row>
    <row r="2431" spans="1:7" ht="15.75" customHeight="1" x14ac:dyDescent="0.25">
      <c r="A2431" s="10"/>
      <c r="B2431" s="34" t="s">
        <v>2758</v>
      </c>
      <c r="C2431" s="37">
        <v>1</v>
      </c>
      <c r="D2431" s="35"/>
      <c r="E2431" s="35"/>
      <c r="F2431" s="36"/>
      <c r="G2431" s="218"/>
    </row>
    <row r="2432" spans="1:7" ht="15.75" customHeight="1" x14ac:dyDescent="0.25">
      <c r="A2432" s="10"/>
      <c r="B2432" s="37" t="s">
        <v>2847</v>
      </c>
      <c r="C2432" s="37">
        <v>1</v>
      </c>
      <c r="D2432" s="35"/>
      <c r="E2432" s="35"/>
      <c r="F2432" s="36"/>
      <c r="G2432" s="218"/>
    </row>
    <row r="2433" spans="1:7" ht="15.75" customHeight="1" x14ac:dyDescent="0.25">
      <c r="A2433" s="10"/>
      <c r="B2433" s="37" t="s">
        <v>2848</v>
      </c>
      <c r="C2433" s="37">
        <v>1</v>
      </c>
      <c r="D2433" s="35"/>
      <c r="E2433" s="35"/>
      <c r="F2433" s="36"/>
      <c r="G2433" s="218"/>
    </row>
    <row r="2434" spans="1:7" ht="15.75" customHeight="1" x14ac:dyDescent="0.25">
      <c r="A2434" s="10"/>
      <c r="B2434" s="37" t="s">
        <v>2849</v>
      </c>
      <c r="C2434" s="37">
        <v>1</v>
      </c>
      <c r="D2434" s="35"/>
      <c r="E2434" s="35"/>
      <c r="F2434" s="36"/>
      <c r="G2434" s="218"/>
    </row>
    <row r="2435" spans="1:7" ht="15.75" customHeight="1" x14ac:dyDescent="0.25">
      <c r="A2435" s="10"/>
      <c r="B2435" s="37" t="s">
        <v>2850</v>
      </c>
      <c r="C2435" s="37">
        <v>1</v>
      </c>
      <c r="D2435" s="35"/>
      <c r="E2435" s="35"/>
      <c r="F2435" s="36"/>
      <c r="G2435" s="218"/>
    </row>
    <row r="2436" spans="1:7" ht="15.75" customHeight="1" x14ac:dyDescent="0.25">
      <c r="A2436" s="10"/>
      <c r="B2436" s="37" t="s">
        <v>2851</v>
      </c>
      <c r="C2436" s="37">
        <v>1</v>
      </c>
      <c r="D2436" s="35"/>
      <c r="E2436" s="35"/>
      <c r="F2436" s="36"/>
      <c r="G2436" s="218"/>
    </row>
    <row r="2437" spans="1:7" ht="15.75" customHeight="1" x14ac:dyDescent="0.25">
      <c r="A2437" s="10"/>
      <c r="B2437" s="37" t="s">
        <v>2852</v>
      </c>
      <c r="C2437" s="37">
        <v>1</v>
      </c>
      <c r="D2437" s="35"/>
      <c r="E2437" s="35"/>
      <c r="F2437" s="36"/>
      <c r="G2437" s="218"/>
    </row>
    <row r="2438" spans="1:7" ht="15.75" customHeight="1" x14ac:dyDescent="0.25">
      <c r="A2438" s="10"/>
      <c r="B2438" s="37" t="s">
        <v>2853</v>
      </c>
      <c r="C2438" s="37">
        <v>1</v>
      </c>
      <c r="D2438" s="35"/>
      <c r="E2438" s="35"/>
      <c r="F2438" s="36"/>
      <c r="G2438" s="218"/>
    </row>
    <row r="2439" spans="1:7" ht="15.75" customHeight="1" x14ac:dyDescent="0.25">
      <c r="A2439" s="10"/>
      <c r="B2439" s="37" t="s">
        <v>2854</v>
      </c>
      <c r="C2439" s="37">
        <v>1</v>
      </c>
      <c r="D2439" s="35"/>
      <c r="E2439" s="35"/>
      <c r="F2439" s="36"/>
      <c r="G2439" s="218"/>
    </row>
    <row r="2440" spans="1:7" ht="15.75" customHeight="1" x14ac:dyDescent="0.25">
      <c r="A2440" s="10"/>
      <c r="B2440" s="37" t="s">
        <v>2855</v>
      </c>
      <c r="C2440" s="37">
        <v>1</v>
      </c>
      <c r="D2440" s="35"/>
      <c r="E2440" s="35"/>
      <c r="F2440" s="36"/>
      <c r="G2440" s="218"/>
    </row>
    <row r="2441" spans="1:7" ht="15.75" customHeight="1" x14ac:dyDescent="0.25">
      <c r="A2441" s="10"/>
      <c r="B2441" s="37" t="s">
        <v>2856</v>
      </c>
      <c r="C2441" s="37">
        <v>1</v>
      </c>
      <c r="D2441" s="35"/>
      <c r="E2441" s="35"/>
      <c r="F2441" s="36"/>
      <c r="G2441" s="218"/>
    </row>
    <row r="2442" spans="1:7" ht="15.75" customHeight="1" x14ac:dyDescent="0.25">
      <c r="A2442" s="10"/>
      <c r="B2442" s="202"/>
      <c r="C2442" s="218"/>
      <c r="D2442" s="218"/>
      <c r="E2442" s="218"/>
      <c r="F2442" s="218"/>
      <c r="G2442" s="218"/>
    </row>
    <row r="2443" spans="1:7" ht="15.75" customHeight="1" x14ac:dyDescent="0.25">
      <c r="A2443" s="10"/>
      <c r="B2443" s="202" t="s">
        <v>1480</v>
      </c>
      <c r="C2443" s="218"/>
      <c r="D2443" s="218"/>
      <c r="E2443" s="218"/>
      <c r="F2443" s="218"/>
      <c r="G2443" s="218"/>
    </row>
    <row r="2444" spans="1:7" ht="15.75" customHeight="1" x14ac:dyDescent="0.25">
      <c r="A2444" s="10"/>
      <c r="B2444" s="202"/>
      <c r="C2444" s="218"/>
      <c r="D2444" s="218"/>
      <c r="E2444" s="218"/>
      <c r="F2444" s="218"/>
      <c r="G2444" s="218"/>
    </row>
    <row r="2445" spans="1:7" ht="15.75" customHeight="1" x14ac:dyDescent="0.25">
      <c r="A2445" s="10"/>
      <c r="B2445" s="204" t="s">
        <v>726</v>
      </c>
      <c r="C2445" s="203"/>
      <c r="D2445" s="203" t="s">
        <v>1485</v>
      </c>
      <c r="E2445" s="203" t="s">
        <v>712</v>
      </c>
      <c r="F2445" s="203" t="s">
        <v>1486</v>
      </c>
      <c r="G2445" s="218"/>
    </row>
    <row r="2446" spans="1:7" ht="15.75" customHeight="1" x14ac:dyDescent="0.25">
      <c r="A2446" s="10"/>
      <c r="B2446" s="38" t="s">
        <v>2857</v>
      </c>
      <c r="C2446" s="37">
        <v>1</v>
      </c>
      <c r="D2446" s="35"/>
      <c r="E2446" s="35"/>
      <c r="F2446" s="36"/>
      <c r="G2446" s="218"/>
    </row>
    <row r="2447" spans="1:7" ht="15.75" customHeight="1" x14ac:dyDescent="0.25">
      <c r="A2447" s="10"/>
      <c r="B2447" s="34" t="s">
        <v>2495</v>
      </c>
      <c r="C2447" s="37">
        <v>1</v>
      </c>
      <c r="D2447" s="35"/>
      <c r="E2447" s="35"/>
      <c r="F2447" s="36"/>
      <c r="G2447" s="218"/>
    </row>
    <row r="2448" spans="1:7" ht="15.75" customHeight="1" x14ac:dyDescent="0.25">
      <c r="A2448" s="10"/>
      <c r="B2448" s="34" t="s">
        <v>2858</v>
      </c>
      <c r="C2448" s="37">
        <v>1</v>
      </c>
      <c r="D2448" s="35"/>
      <c r="E2448" s="35"/>
      <c r="F2448" s="36"/>
      <c r="G2448" s="218"/>
    </row>
    <row r="2449" spans="1:7" ht="15.75" customHeight="1" x14ac:dyDescent="0.25">
      <c r="A2449" s="10"/>
      <c r="B2449" s="34" t="s">
        <v>2859</v>
      </c>
      <c r="C2449" s="37">
        <v>1</v>
      </c>
      <c r="D2449" s="35"/>
      <c r="E2449" s="35"/>
      <c r="F2449" s="36"/>
      <c r="G2449" s="218"/>
    </row>
    <row r="2450" spans="1:7" ht="15.75" customHeight="1" x14ac:dyDescent="0.25">
      <c r="A2450" s="10"/>
      <c r="B2450" s="34" t="s">
        <v>2860</v>
      </c>
      <c r="C2450" s="37">
        <v>1</v>
      </c>
      <c r="D2450" s="35"/>
      <c r="E2450" s="35"/>
      <c r="F2450" s="36"/>
      <c r="G2450" s="218"/>
    </row>
    <row r="2451" spans="1:7" ht="15.75" customHeight="1" x14ac:dyDescent="0.25">
      <c r="A2451" s="10"/>
      <c r="B2451" s="34" t="s">
        <v>2861</v>
      </c>
      <c r="C2451" s="37"/>
      <c r="D2451" s="35"/>
      <c r="E2451" s="35"/>
      <c r="F2451" s="36"/>
      <c r="G2451" s="218"/>
    </row>
    <row r="2452" spans="1:7" ht="15.75" customHeight="1" x14ac:dyDescent="0.25">
      <c r="A2452" s="10"/>
      <c r="B2452" s="34" t="s">
        <v>2862</v>
      </c>
      <c r="C2452" s="37"/>
      <c r="D2452" s="35"/>
      <c r="E2452" s="35"/>
      <c r="F2452" s="36"/>
      <c r="G2452" s="218"/>
    </row>
    <row r="2453" spans="1:7" ht="15.75" customHeight="1" x14ac:dyDescent="0.25">
      <c r="A2453" s="10"/>
      <c r="B2453" s="38" t="s">
        <v>2863</v>
      </c>
      <c r="C2453" s="37">
        <v>1</v>
      </c>
      <c r="D2453" s="35"/>
      <c r="E2453" s="35"/>
      <c r="F2453" s="36"/>
      <c r="G2453" s="218"/>
    </row>
    <row r="2454" spans="1:7" ht="15.75" customHeight="1" x14ac:dyDescent="0.25">
      <c r="A2454" s="10"/>
      <c r="B2454" s="34" t="s">
        <v>2864</v>
      </c>
      <c r="C2454" s="37">
        <v>1</v>
      </c>
      <c r="D2454" s="35"/>
      <c r="E2454" s="35"/>
      <c r="F2454" s="36"/>
      <c r="G2454" s="218"/>
    </row>
    <row r="2455" spans="1:7" ht="15.75" customHeight="1" x14ac:dyDescent="0.25">
      <c r="A2455" s="19"/>
      <c r="B2455" s="219"/>
      <c r="C2455" s="220"/>
      <c r="D2455" s="220"/>
      <c r="E2455" s="220"/>
      <c r="F2455" s="220"/>
      <c r="G2455" s="220"/>
    </row>
    <row r="2456" spans="1:7" ht="15.75" customHeight="1" x14ac:dyDescent="0.25">
      <c r="A2456" s="207"/>
      <c r="B2456" s="221"/>
      <c r="C2456" s="207"/>
      <c r="D2456" s="207"/>
      <c r="E2456" s="207"/>
      <c r="F2456" s="207"/>
      <c r="G2456" s="207"/>
    </row>
    <row r="2457" spans="1:7" ht="15.75" customHeight="1" x14ac:dyDescent="0.25">
      <c r="A2457" s="207"/>
      <c r="B2457" s="221"/>
      <c r="C2457" s="207"/>
      <c r="D2457" s="207"/>
      <c r="E2457" s="207"/>
      <c r="F2457" s="207"/>
      <c r="G2457" s="207"/>
    </row>
    <row r="2458" spans="1:7" ht="15.75" customHeight="1" x14ac:dyDescent="0.25">
      <c r="A2458" s="207"/>
      <c r="B2458" s="221"/>
      <c r="C2458" s="207"/>
      <c r="D2458" s="207"/>
      <c r="E2458" s="207"/>
      <c r="F2458" s="207"/>
      <c r="G2458" s="207"/>
    </row>
    <row r="2459" spans="1:7" ht="15.75" customHeight="1" x14ac:dyDescent="0.25">
      <c r="A2459" s="207"/>
      <c r="B2459" s="221"/>
      <c r="C2459" s="207"/>
      <c r="D2459" s="207"/>
      <c r="E2459" s="207"/>
      <c r="F2459" s="207"/>
      <c r="G2459" s="207"/>
    </row>
    <row r="2460" spans="1:7" ht="15.75" customHeight="1" x14ac:dyDescent="0.25">
      <c r="A2460" s="207"/>
      <c r="B2460" s="221"/>
      <c r="C2460" s="207"/>
      <c r="D2460" s="207"/>
      <c r="E2460" s="207"/>
      <c r="F2460" s="207"/>
      <c r="G2460" s="207"/>
    </row>
    <row r="2461" spans="1:7" ht="15.75" customHeight="1" x14ac:dyDescent="0.25">
      <c r="A2461" s="396" t="s">
        <v>2865</v>
      </c>
      <c r="B2461" s="397"/>
      <c r="C2461" s="397"/>
      <c r="D2461" s="397"/>
      <c r="E2461" s="397"/>
      <c r="F2461" s="397"/>
      <c r="G2461" s="397"/>
    </row>
    <row r="2462" spans="1:7" ht="15.75" customHeight="1" x14ac:dyDescent="0.25">
      <c r="A2462" s="204"/>
      <c r="B2462" s="204"/>
      <c r="C2462" s="204"/>
      <c r="D2462" s="204"/>
      <c r="E2462" s="204"/>
      <c r="F2462" s="204"/>
      <c r="G2462" s="204"/>
    </row>
    <row r="2463" spans="1:7" ht="15.75" customHeight="1" x14ac:dyDescent="0.25">
      <c r="A2463" s="204"/>
      <c r="B2463" s="212" t="s">
        <v>1478</v>
      </c>
      <c r="C2463" s="212"/>
      <c r="D2463" s="213">
        <v>0</v>
      </c>
      <c r="E2463" s="213"/>
      <c r="F2463" s="214" t="s">
        <v>1479</v>
      </c>
      <c r="G2463" s="202"/>
    </row>
    <row r="2464" spans="1:7" ht="15.75" customHeight="1" x14ac:dyDescent="0.25">
      <c r="A2464" s="202"/>
      <c r="B2464" s="212" t="s">
        <v>1480</v>
      </c>
      <c r="C2464" s="212"/>
      <c r="D2464" s="213">
        <v>0</v>
      </c>
      <c r="E2464" s="213"/>
      <c r="F2464" s="214" t="s">
        <v>1481</v>
      </c>
      <c r="G2464" s="202"/>
    </row>
    <row r="2465" spans="1:7" ht="15.75" customHeight="1" x14ac:dyDescent="0.25">
      <c r="A2465" s="202"/>
      <c r="B2465" s="212" t="s">
        <v>1482</v>
      </c>
      <c r="C2465" s="212"/>
      <c r="D2465" s="215">
        <v>0</v>
      </c>
      <c r="E2465" s="215"/>
      <c r="F2465" s="214" t="s">
        <v>1540</v>
      </c>
      <c r="G2465" s="202"/>
    </row>
    <row r="2466" spans="1:7" ht="15.75" customHeight="1" x14ac:dyDescent="0.25">
      <c r="A2466" s="202"/>
      <c r="B2466" s="202"/>
      <c r="C2466" s="202"/>
      <c r="D2466" s="206"/>
      <c r="E2466" s="206"/>
      <c r="F2466" s="202"/>
      <c r="G2466" s="202"/>
    </row>
    <row r="2467" spans="1:7" ht="15.75" customHeight="1" x14ac:dyDescent="0.25">
      <c r="A2467" s="203"/>
      <c r="B2467" s="204"/>
      <c r="C2467" s="203"/>
      <c r="D2467" s="203"/>
      <c r="E2467" s="203"/>
      <c r="F2467" s="203"/>
      <c r="G2467" s="204"/>
    </row>
    <row r="2468" spans="1:7" ht="15.75" customHeight="1" x14ac:dyDescent="0.25">
      <c r="A2468" s="17"/>
      <c r="B2468" s="216"/>
      <c r="C2468" s="217"/>
      <c r="D2468" s="398"/>
      <c r="E2468" s="399"/>
      <c r="F2468" s="399"/>
      <c r="G2468" s="217"/>
    </row>
    <row r="2469" spans="1:7" ht="15.75" customHeight="1" x14ac:dyDescent="0.25">
      <c r="A2469" s="10"/>
      <c r="B2469" s="202" t="s">
        <v>1484</v>
      </c>
      <c r="C2469" s="218"/>
      <c r="D2469" s="218"/>
      <c r="E2469" s="218"/>
      <c r="F2469" s="218"/>
      <c r="G2469" s="218"/>
    </row>
    <row r="2470" spans="1:7" ht="15.75" customHeight="1" x14ac:dyDescent="0.25">
      <c r="A2470" s="33"/>
      <c r="B2470" s="202"/>
      <c r="C2470" s="218"/>
      <c r="D2470" s="218"/>
      <c r="E2470" s="218"/>
      <c r="F2470" s="218"/>
      <c r="G2470" s="218"/>
    </row>
    <row r="2471" spans="1:7" ht="15.75" customHeight="1" x14ac:dyDescent="0.25">
      <c r="A2471" s="33"/>
      <c r="B2471" s="204" t="s">
        <v>726</v>
      </c>
      <c r="C2471" s="203"/>
      <c r="D2471" s="203" t="s">
        <v>1485</v>
      </c>
      <c r="E2471" s="203" t="s">
        <v>712</v>
      </c>
      <c r="F2471" s="203" t="s">
        <v>1486</v>
      </c>
      <c r="G2471" s="218"/>
    </row>
    <row r="2472" spans="1:7" ht="15.75" customHeight="1" x14ac:dyDescent="0.25">
      <c r="A2472" s="33"/>
      <c r="B2472" s="34" t="s">
        <v>1487</v>
      </c>
      <c r="C2472" s="35"/>
      <c r="D2472" s="35"/>
      <c r="E2472" s="35"/>
      <c r="F2472" s="36"/>
      <c r="G2472" s="218"/>
    </row>
    <row r="2473" spans="1:7" ht="15.75" customHeight="1" x14ac:dyDescent="0.25">
      <c r="A2473" s="10"/>
      <c r="B2473" s="34" t="s">
        <v>1488</v>
      </c>
      <c r="C2473" s="35"/>
      <c r="D2473" s="35"/>
      <c r="E2473" s="35"/>
      <c r="F2473" s="36"/>
      <c r="G2473" s="218"/>
    </row>
    <row r="2474" spans="1:7" ht="15.75" customHeight="1" x14ac:dyDescent="0.25">
      <c r="A2474" s="10"/>
      <c r="B2474" s="37" t="s">
        <v>2866</v>
      </c>
      <c r="C2474" s="37">
        <v>1</v>
      </c>
      <c r="D2474" s="35"/>
      <c r="E2474" s="35"/>
      <c r="F2474" s="36"/>
      <c r="G2474" s="218"/>
    </row>
    <row r="2475" spans="1:7" ht="15.75" customHeight="1" x14ac:dyDescent="0.25">
      <c r="A2475" s="10"/>
      <c r="B2475" s="37" t="s">
        <v>2867</v>
      </c>
      <c r="C2475" s="37">
        <v>1</v>
      </c>
      <c r="D2475" s="35"/>
      <c r="E2475" s="35"/>
      <c r="F2475" s="36"/>
      <c r="G2475" s="218"/>
    </row>
    <row r="2476" spans="1:7" ht="15.75" customHeight="1" x14ac:dyDescent="0.25">
      <c r="A2476" s="10"/>
      <c r="B2476" s="37" t="s">
        <v>2868</v>
      </c>
      <c r="C2476" s="37">
        <v>1</v>
      </c>
      <c r="D2476" s="35"/>
      <c r="E2476" s="35"/>
      <c r="F2476" s="36"/>
      <c r="G2476" s="218"/>
    </row>
    <row r="2477" spans="1:7" ht="15.75" customHeight="1" x14ac:dyDescent="0.25">
      <c r="A2477" s="10"/>
      <c r="B2477" s="37" t="s">
        <v>2869</v>
      </c>
      <c r="C2477" s="37">
        <v>1</v>
      </c>
      <c r="D2477" s="35"/>
      <c r="E2477" s="35"/>
      <c r="F2477" s="36"/>
      <c r="G2477" s="218"/>
    </row>
    <row r="2478" spans="1:7" ht="15.75" customHeight="1" x14ac:dyDescent="0.25">
      <c r="A2478" s="10"/>
      <c r="B2478" s="37" t="s">
        <v>2870</v>
      </c>
      <c r="C2478" s="37">
        <v>1</v>
      </c>
      <c r="D2478" s="35"/>
      <c r="E2478" s="35"/>
      <c r="F2478" s="36"/>
      <c r="G2478" s="218"/>
    </row>
    <row r="2479" spans="1:7" ht="15.75" customHeight="1" x14ac:dyDescent="0.25">
      <c r="A2479" s="10"/>
      <c r="B2479" s="202"/>
      <c r="C2479" s="218"/>
      <c r="D2479" s="218"/>
      <c r="E2479" s="218"/>
      <c r="F2479" s="218"/>
      <c r="G2479" s="218"/>
    </row>
    <row r="2480" spans="1:7" ht="15.75" customHeight="1" x14ac:dyDescent="0.25">
      <c r="A2480" s="10"/>
      <c r="B2480" s="202" t="s">
        <v>1480</v>
      </c>
      <c r="C2480" s="218"/>
      <c r="D2480" s="218"/>
      <c r="E2480" s="218"/>
      <c r="F2480" s="218"/>
      <c r="G2480" s="218"/>
    </row>
    <row r="2481" spans="1:7" ht="15.75" customHeight="1" x14ac:dyDescent="0.25">
      <c r="A2481" s="10"/>
      <c r="B2481" s="202"/>
      <c r="C2481" s="218"/>
      <c r="D2481" s="218"/>
      <c r="E2481" s="218"/>
      <c r="F2481" s="218"/>
      <c r="G2481" s="218"/>
    </row>
    <row r="2482" spans="1:7" ht="15.75" customHeight="1" x14ac:dyDescent="0.25">
      <c r="A2482" s="10"/>
      <c r="B2482" s="204" t="s">
        <v>726</v>
      </c>
      <c r="C2482" s="203"/>
      <c r="D2482" s="203" t="s">
        <v>1485</v>
      </c>
      <c r="E2482" s="203" t="s">
        <v>712</v>
      </c>
      <c r="F2482" s="203" t="s">
        <v>1486</v>
      </c>
      <c r="G2482" s="218"/>
    </row>
    <row r="2483" spans="1:7" ht="15.75" customHeight="1" x14ac:dyDescent="0.25">
      <c r="A2483" s="10"/>
      <c r="B2483" s="38" t="s">
        <v>2871</v>
      </c>
      <c r="C2483" s="37">
        <v>1</v>
      </c>
      <c r="D2483" s="35"/>
      <c r="E2483" s="35"/>
      <c r="F2483" s="36"/>
      <c r="G2483" s="218"/>
    </row>
    <row r="2484" spans="1:7" ht="15.75" customHeight="1" x14ac:dyDescent="0.25">
      <c r="A2484" s="10"/>
      <c r="B2484" s="34" t="s">
        <v>2872</v>
      </c>
      <c r="C2484" s="37">
        <v>1</v>
      </c>
      <c r="D2484" s="35"/>
      <c r="E2484" s="35"/>
      <c r="F2484" s="36"/>
      <c r="G2484" s="218"/>
    </row>
    <row r="2485" spans="1:7" ht="15.75" customHeight="1" x14ac:dyDescent="0.25">
      <c r="A2485" s="10"/>
      <c r="B2485" s="34" t="s">
        <v>2873</v>
      </c>
      <c r="C2485" s="37">
        <v>1</v>
      </c>
      <c r="D2485" s="35"/>
      <c r="E2485" s="35"/>
      <c r="F2485" s="36"/>
      <c r="G2485" s="218"/>
    </row>
    <row r="2486" spans="1:7" ht="15.75" customHeight="1" x14ac:dyDescent="0.25">
      <c r="A2486" s="10"/>
      <c r="B2486" s="34" t="s">
        <v>2428</v>
      </c>
      <c r="C2486" s="37">
        <v>1</v>
      </c>
      <c r="D2486" s="35"/>
      <c r="E2486" s="35"/>
      <c r="F2486" s="36"/>
      <c r="G2486" s="218"/>
    </row>
    <row r="2487" spans="1:7" ht="15.75" customHeight="1" x14ac:dyDescent="0.25">
      <c r="A2487" s="10"/>
      <c r="B2487" s="34" t="s">
        <v>2429</v>
      </c>
      <c r="C2487" s="37">
        <v>1</v>
      </c>
      <c r="D2487" s="35"/>
      <c r="E2487" s="35"/>
      <c r="F2487" s="36"/>
      <c r="G2487" s="218"/>
    </row>
    <row r="2488" spans="1:7" ht="15.75" customHeight="1" x14ac:dyDescent="0.25">
      <c r="A2488" s="10"/>
      <c r="B2488" s="34" t="s">
        <v>2430</v>
      </c>
      <c r="C2488" s="37"/>
      <c r="D2488" s="35"/>
      <c r="E2488" s="35"/>
      <c r="F2488" s="36"/>
      <c r="G2488" s="218"/>
    </row>
    <row r="2489" spans="1:7" ht="15.75" customHeight="1" x14ac:dyDescent="0.25">
      <c r="A2489" s="10"/>
      <c r="B2489" s="34" t="s">
        <v>2431</v>
      </c>
      <c r="C2489" s="37"/>
      <c r="D2489" s="35"/>
      <c r="E2489" s="35"/>
      <c r="F2489" s="36"/>
      <c r="G2489" s="218"/>
    </row>
    <row r="2490" spans="1:7" ht="15.75" customHeight="1" x14ac:dyDescent="0.25">
      <c r="A2490" s="10"/>
      <c r="B2490" s="38" t="s">
        <v>2874</v>
      </c>
      <c r="C2490" s="37">
        <v>1</v>
      </c>
      <c r="D2490" s="35"/>
      <c r="E2490" s="35"/>
      <c r="F2490" s="36"/>
      <c r="G2490" s="218"/>
    </row>
    <row r="2491" spans="1:7" ht="15.75" customHeight="1" x14ac:dyDescent="0.25">
      <c r="A2491" s="10"/>
      <c r="B2491" s="34" t="s">
        <v>2433</v>
      </c>
      <c r="C2491" s="37">
        <v>1</v>
      </c>
      <c r="D2491" s="35"/>
      <c r="E2491" s="35"/>
      <c r="F2491" s="36"/>
      <c r="G2491" s="218"/>
    </row>
    <row r="2492" spans="1:7" ht="15.75" customHeight="1" x14ac:dyDescent="0.25">
      <c r="A2492" s="19"/>
      <c r="B2492" s="219"/>
      <c r="C2492" s="220"/>
      <c r="D2492" s="220"/>
      <c r="E2492" s="220"/>
      <c r="F2492" s="220"/>
      <c r="G2492" s="220"/>
    </row>
    <row r="2493" spans="1:7" ht="15.75" customHeight="1" x14ac:dyDescent="0.25">
      <c r="A2493" s="207"/>
      <c r="B2493" s="221"/>
      <c r="C2493" s="207"/>
      <c r="D2493" s="207"/>
      <c r="E2493" s="207"/>
      <c r="F2493" s="207"/>
      <c r="G2493" s="207"/>
    </row>
    <row r="2494" spans="1:7" ht="15.75" customHeight="1" x14ac:dyDescent="0.25">
      <c r="A2494" s="207"/>
      <c r="B2494" s="221"/>
      <c r="C2494" s="207"/>
      <c r="D2494" s="207"/>
      <c r="E2494" s="207"/>
      <c r="F2494" s="207"/>
      <c r="G2494" s="207"/>
    </row>
    <row r="2495" spans="1:7" ht="15.75" customHeight="1" x14ac:dyDescent="0.25">
      <c r="A2495" s="207"/>
      <c r="B2495" s="221"/>
      <c r="C2495" s="207"/>
      <c r="D2495" s="207"/>
      <c r="E2495" s="207"/>
      <c r="F2495" s="207"/>
      <c r="G2495" s="207"/>
    </row>
    <row r="2496" spans="1:7" ht="15.75" customHeight="1" x14ac:dyDescent="0.25">
      <c r="A2496" s="207"/>
      <c r="B2496" s="221"/>
      <c r="C2496" s="207"/>
      <c r="D2496" s="207"/>
      <c r="E2496" s="207"/>
      <c r="F2496" s="207"/>
      <c r="G2496" s="207"/>
    </row>
    <row r="2497" spans="1:7" ht="15.75" customHeight="1" x14ac:dyDescent="0.25">
      <c r="A2497" s="207"/>
      <c r="B2497" s="221"/>
      <c r="C2497" s="207"/>
      <c r="D2497" s="207"/>
      <c r="E2497" s="207"/>
      <c r="F2497" s="207"/>
      <c r="G2497" s="207"/>
    </row>
    <row r="2498" spans="1:7" ht="15.75" customHeight="1" x14ac:dyDescent="0.25">
      <c r="A2498" s="396" t="s">
        <v>2875</v>
      </c>
      <c r="B2498" s="397"/>
      <c r="C2498" s="397"/>
      <c r="D2498" s="397"/>
      <c r="E2498" s="397"/>
      <c r="F2498" s="397"/>
      <c r="G2498" s="397"/>
    </row>
    <row r="2499" spans="1:7" ht="15.75" customHeight="1" x14ac:dyDescent="0.25">
      <c r="A2499" s="204"/>
      <c r="B2499" s="204"/>
      <c r="C2499" s="204"/>
      <c r="D2499" s="204"/>
      <c r="E2499" s="204"/>
      <c r="F2499" s="204"/>
      <c r="G2499" s="204"/>
    </row>
    <row r="2500" spans="1:7" ht="15.75" customHeight="1" x14ac:dyDescent="0.25">
      <c r="A2500" s="204"/>
      <c r="B2500" s="212" t="s">
        <v>1478</v>
      </c>
      <c r="C2500" s="212"/>
      <c r="D2500" s="213">
        <v>0</v>
      </c>
      <c r="E2500" s="213"/>
      <c r="F2500" s="214" t="s">
        <v>1479</v>
      </c>
      <c r="G2500" s="202"/>
    </row>
    <row r="2501" spans="1:7" ht="15.75" customHeight="1" x14ac:dyDescent="0.25">
      <c r="A2501" s="202"/>
      <c r="B2501" s="212" t="s">
        <v>1480</v>
      </c>
      <c r="C2501" s="212"/>
      <c r="D2501" s="213">
        <v>0</v>
      </c>
      <c r="E2501" s="213"/>
      <c r="F2501" s="214" t="s">
        <v>1481</v>
      </c>
      <c r="G2501" s="202"/>
    </row>
    <row r="2502" spans="1:7" ht="15.75" customHeight="1" x14ac:dyDescent="0.25">
      <c r="A2502" s="202"/>
      <c r="B2502" s="212" t="s">
        <v>1482</v>
      </c>
      <c r="C2502" s="212"/>
      <c r="D2502" s="215">
        <v>0</v>
      </c>
      <c r="E2502" s="215"/>
      <c r="F2502" s="214" t="s">
        <v>1483</v>
      </c>
      <c r="G2502" s="202"/>
    </row>
    <row r="2503" spans="1:7" ht="15.75" customHeight="1" x14ac:dyDescent="0.25">
      <c r="A2503" s="202"/>
      <c r="B2503" s="202"/>
      <c r="C2503" s="202"/>
      <c r="D2503" s="206"/>
      <c r="E2503" s="206"/>
      <c r="F2503" s="202"/>
      <c r="G2503" s="202"/>
    </row>
    <row r="2504" spans="1:7" ht="15.75" customHeight="1" x14ac:dyDescent="0.25">
      <c r="A2504" s="203"/>
      <c r="B2504" s="204"/>
      <c r="C2504" s="203"/>
      <c r="D2504" s="203"/>
      <c r="E2504" s="203"/>
      <c r="F2504" s="203"/>
      <c r="G2504" s="204"/>
    </row>
    <row r="2505" spans="1:7" ht="15.75" customHeight="1" x14ac:dyDescent="0.25">
      <c r="A2505" s="17"/>
      <c r="B2505" s="216"/>
      <c r="C2505" s="217"/>
      <c r="D2505" s="398"/>
      <c r="E2505" s="399"/>
      <c r="F2505" s="399"/>
      <c r="G2505" s="217"/>
    </row>
    <row r="2506" spans="1:7" ht="15.75" customHeight="1" x14ac:dyDescent="0.25">
      <c r="A2506" s="10"/>
      <c r="B2506" s="202" t="s">
        <v>1484</v>
      </c>
      <c r="C2506" s="218"/>
      <c r="D2506" s="218"/>
      <c r="E2506" s="218"/>
      <c r="F2506" s="218"/>
      <c r="G2506" s="218"/>
    </row>
    <row r="2507" spans="1:7" ht="15.75" customHeight="1" x14ac:dyDescent="0.25">
      <c r="A2507" s="33"/>
      <c r="B2507" s="202"/>
      <c r="C2507" s="218"/>
      <c r="D2507" s="218"/>
      <c r="E2507" s="218"/>
      <c r="F2507" s="218"/>
      <c r="G2507" s="218"/>
    </row>
    <row r="2508" spans="1:7" ht="15.75" customHeight="1" x14ac:dyDescent="0.25">
      <c r="A2508" s="33"/>
      <c r="B2508" s="204" t="s">
        <v>726</v>
      </c>
      <c r="C2508" s="203"/>
      <c r="D2508" s="203" t="s">
        <v>1485</v>
      </c>
      <c r="E2508" s="203" t="s">
        <v>712</v>
      </c>
      <c r="F2508" s="203" t="s">
        <v>1486</v>
      </c>
      <c r="G2508" s="218"/>
    </row>
    <row r="2509" spans="1:7" ht="15.75" customHeight="1" x14ac:dyDescent="0.25">
      <c r="A2509" s="33"/>
      <c r="B2509" s="34" t="s">
        <v>1487</v>
      </c>
      <c r="C2509" s="35"/>
      <c r="D2509" s="35"/>
      <c r="E2509" s="35"/>
      <c r="F2509" s="36"/>
      <c r="G2509" s="218"/>
    </row>
    <row r="2510" spans="1:7" ht="15.75" customHeight="1" x14ac:dyDescent="0.25">
      <c r="A2510" s="10"/>
      <c r="B2510" s="34" t="s">
        <v>1488</v>
      </c>
      <c r="C2510" s="35"/>
      <c r="D2510" s="35"/>
      <c r="E2510" s="35"/>
      <c r="F2510" s="36"/>
      <c r="G2510" s="218"/>
    </row>
    <row r="2511" spans="1:7" ht="15.75" customHeight="1" x14ac:dyDescent="0.25">
      <c r="A2511" s="10"/>
      <c r="B2511" s="37" t="s">
        <v>2876</v>
      </c>
      <c r="C2511" s="37">
        <v>1</v>
      </c>
      <c r="D2511" s="35"/>
      <c r="E2511" s="35"/>
      <c r="F2511" s="36"/>
      <c r="G2511" s="218"/>
    </row>
    <row r="2512" spans="1:7" ht="15.75" customHeight="1" x14ac:dyDescent="0.25">
      <c r="A2512" s="10"/>
      <c r="B2512" s="37" t="s">
        <v>2877</v>
      </c>
      <c r="C2512" s="37">
        <v>1</v>
      </c>
      <c r="D2512" s="35"/>
      <c r="E2512" s="35"/>
      <c r="F2512" s="36"/>
      <c r="G2512" s="218"/>
    </row>
    <row r="2513" spans="1:7" ht="15.75" customHeight="1" x14ac:dyDescent="0.25">
      <c r="A2513" s="10"/>
      <c r="B2513" s="37" t="s">
        <v>2878</v>
      </c>
      <c r="C2513" s="37">
        <v>1</v>
      </c>
      <c r="D2513" s="35"/>
      <c r="E2513" s="35"/>
      <c r="F2513" s="36"/>
      <c r="G2513" s="218"/>
    </row>
    <row r="2514" spans="1:7" ht="15.75" customHeight="1" x14ac:dyDescent="0.25">
      <c r="A2514" s="10"/>
      <c r="B2514" s="37" t="s">
        <v>2879</v>
      </c>
      <c r="C2514" s="37">
        <v>1</v>
      </c>
      <c r="D2514" s="35"/>
      <c r="E2514" s="35"/>
      <c r="F2514" s="36"/>
      <c r="G2514" s="218"/>
    </row>
    <row r="2515" spans="1:7" ht="15.75" customHeight="1" x14ac:dyDescent="0.25">
      <c r="A2515" s="10"/>
      <c r="B2515" s="37" t="s">
        <v>2880</v>
      </c>
      <c r="C2515" s="37">
        <v>1</v>
      </c>
      <c r="D2515" s="35"/>
      <c r="E2515" s="35"/>
      <c r="F2515" s="36"/>
      <c r="G2515" s="218"/>
    </row>
    <row r="2516" spans="1:7" ht="15.75" customHeight="1" x14ac:dyDescent="0.25">
      <c r="A2516" s="10"/>
      <c r="B2516" s="37" t="s">
        <v>2881</v>
      </c>
      <c r="C2516" s="37">
        <v>1</v>
      </c>
      <c r="D2516" s="35"/>
      <c r="E2516" s="35"/>
      <c r="F2516" s="36"/>
      <c r="G2516" s="218"/>
    </row>
    <row r="2517" spans="1:7" ht="15.75" customHeight="1" x14ac:dyDescent="0.25">
      <c r="A2517" s="10"/>
      <c r="B2517" s="37" t="s">
        <v>2882</v>
      </c>
      <c r="C2517" s="37">
        <v>1</v>
      </c>
      <c r="D2517" s="35"/>
      <c r="E2517" s="35"/>
      <c r="F2517" s="36"/>
      <c r="G2517" s="218"/>
    </row>
    <row r="2518" spans="1:7" ht="15.75" customHeight="1" x14ac:dyDescent="0.25">
      <c r="A2518" s="10"/>
      <c r="B2518" s="34" t="s">
        <v>2056</v>
      </c>
      <c r="C2518" s="37">
        <v>1</v>
      </c>
      <c r="D2518" s="35"/>
      <c r="E2518" s="35"/>
      <c r="F2518" s="36"/>
      <c r="G2518" s="218"/>
    </row>
    <row r="2519" spans="1:7" ht="15.75" customHeight="1" x14ac:dyDescent="0.25">
      <c r="A2519" s="10"/>
      <c r="B2519" s="37" t="s">
        <v>2883</v>
      </c>
      <c r="C2519" s="37">
        <v>1</v>
      </c>
      <c r="D2519" s="35"/>
      <c r="E2519" s="35"/>
      <c r="F2519" s="36"/>
      <c r="G2519" s="218"/>
    </row>
    <row r="2520" spans="1:7" ht="15.75" customHeight="1" x14ac:dyDescent="0.25">
      <c r="A2520" s="10"/>
      <c r="B2520" s="37" t="s">
        <v>2884</v>
      </c>
      <c r="C2520" s="37">
        <v>1</v>
      </c>
      <c r="D2520" s="35"/>
      <c r="E2520" s="35"/>
      <c r="F2520" s="36"/>
      <c r="G2520" s="218"/>
    </row>
    <row r="2521" spans="1:7" ht="15.75" customHeight="1" x14ac:dyDescent="0.25">
      <c r="A2521" s="10"/>
      <c r="B2521" s="37" t="s">
        <v>2885</v>
      </c>
      <c r="C2521" s="37">
        <v>1</v>
      </c>
      <c r="D2521" s="35"/>
      <c r="E2521" s="35"/>
      <c r="F2521" s="36"/>
      <c r="G2521" s="218"/>
    </row>
    <row r="2522" spans="1:7" ht="15.75" customHeight="1" x14ac:dyDescent="0.25">
      <c r="A2522" s="10"/>
      <c r="B2522" s="37" t="s">
        <v>2886</v>
      </c>
      <c r="C2522" s="37">
        <v>1</v>
      </c>
      <c r="D2522" s="35"/>
      <c r="E2522" s="35"/>
      <c r="F2522" s="36"/>
      <c r="G2522" s="218"/>
    </row>
    <row r="2523" spans="1:7" ht="15.75" customHeight="1" x14ac:dyDescent="0.25">
      <c r="A2523" s="10"/>
      <c r="B2523" s="202"/>
      <c r="C2523" s="218"/>
      <c r="D2523" s="218"/>
      <c r="E2523" s="218"/>
      <c r="F2523" s="218"/>
      <c r="G2523" s="218"/>
    </row>
    <row r="2524" spans="1:7" ht="15.75" customHeight="1" x14ac:dyDescent="0.25">
      <c r="A2524" s="10"/>
      <c r="B2524" s="202" t="s">
        <v>1480</v>
      </c>
      <c r="C2524" s="218"/>
      <c r="D2524" s="218"/>
      <c r="E2524" s="218"/>
      <c r="F2524" s="218"/>
      <c r="G2524" s="218"/>
    </row>
    <row r="2525" spans="1:7" ht="15.75" customHeight="1" x14ac:dyDescent="0.25">
      <c r="A2525" s="10"/>
      <c r="B2525" s="202"/>
      <c r="C2525" s="218"/>
      <c r="D2525" s="218"/>
      <c r="E2525" s="218"/>
      <c r="F2525" s="218"/>
      <c r="G2525" s="218"/>
    </row>
    <row r="2526" spans="1:7" ht="15.75" customHeight="1" x14ac:dyDescent="0.25">
      <c r="A2526" s="10"/>
      <c r="B2526" s="204" t="s">
        <v>726</v>
      </c>
      <c r="C2526" s="203"/>
      <c r="D2526" s="203" t="s">
        <v>1485</v>
      </c>
      <c r="E2526" s="203" t="s">
        <v>712</v>
      </c>
      <c r="F2526" s="203" t="s">
        <v>1486</v>
      </c>
      <c r="G2526" s="218"/>
    </row>
    <row r="2527" spans="1:7" ht="15.75" customHeight="1" x14ac:dyDescent="0.25">
      <c r="A2527" s="10"/>
      <c r="B2527" s="38" t="s">
        <v>2887</v>
      </c>
      <c r="C2527" s="37">
        <v>1</v>
      </c>
      <c r="D2527" s="35"/>
      <c r="E2527" s="35"/>
      <c r="F2527" s="36"/>
      <c r="G2527" s="218"/>
    </row>
    <row r="2528" spans="1:7" ht="15.75" customHeight="1" x14ac:dyDescent="0.25">
      <c r="A2528" s="10"/>
      <c r="B2528" s="34" t="s">
        <v>1771</v>
      </c>
      <c r="C2528" s="37">
        <v>1</v>
      </c>
      <c r="D2528" s="35"/>
      <c r="E2528" s="35"/>
      <c r="F2528" s="36"/>
      <c r="G2528" s="218"/>
    </row>
    <row r="2529" spans="1:7" ht="15.75" customHeight="1" x14ac:dyDescent="0.25">
      <c r="A2529" s="10"/>
      <c r="B2529" s="34" t="s">
        <v>1772</v>
      </c>
      <c r="C2529" s="37">
        <v>1</v>
      </c>
      <c r="D2529" s="35"/>
      <c r="E2529" s="35"/>
      <c r="F2529" s="36"/>
      <c r="G2529" s="218"/>
    </row>
    <row r="2530" spans="1:7" ht="15.75" customHeight="1" x14ac:dyDescent="0.25">
      <c r="A2530" s="10"/>
      <c r="B2530" s="34" t="s">
        <v>1773</v>
      </c>
      <c r="C2530" s="37">
        <v>1</v>
      </c>
      <c r="D2530" s="35"/>
      <c r="E2530" s="35"/>
      <c r="F2530" s="36"/>
      <c r="G2530" s="218"/>
    </row>
    <row r="2531" spans="1:7" ht="15.75" customHeight="1" x14ac:dyDescent="0.25">
      <c r="A2531" s="10"/>
      <c r="B2531" s="34" t="s">
        <v>1774</v>
      </c>
      <c r="C2531" s="37">
        <v>1</v>
      </c>
      <c r="D2531" s="35"/>
      <c r="E2531" s="35"/>
      <c r="F2531" s="36"/>
      <c r="G2531" s="218"/>
    </row>
    <row r="2532" spans="1:7" ht="15.75" customHeight="1" x14ac:dyDescent="0.25">
      <c r="A2532" s="10"/>
      <c r="B2532" s="34" t="s">
        <v>1775</v>
      </c>
      <c r="C2532" s="37"/>
      <c r="D2532" s="35"/>
      <c r="E2532" s="35"/>
      <c r="F2532" s="36"/>
      <c r="G2532" s="218"/>
    </row>
    <row r="2533" spans="1:7" ht="15.75" customHeight="1" x14ac:dyDescent="0.25">
      <c r="A2533" s="10"/>
      <c r="B2533" s="34" t="s">
        <v>1776</v>
      </c>
      <c r="C2533" s="37"/>
      <c r="D2533" s="35"/>
      <c r="E2533" s="35"/>
      <c r="F2533" s="36"/>
      <c r="G2533" s="218"/>
    </row>
    <row r="2534" spans="1:7" ht="15.75" customHeight="1" x14ac:dyDescent="0.25">
      <c r="A2534" s="10"/>
      <c r="B2534" s="38" t="s">
        <v>2888</v>
      </c>
      <c r="C2534" s="37">
        <v>1</v>
      </c>
      <c r="D2534" s="35"/>
      <c r="E2534" s="35"/>
      <c r="F2534" s="36"/>
      <c r="G2534" s="218"/>
    </row>
    <row r="2535" spans="1:7" ht="15.75" customHeight="1" x14ac:dyDescent="0.25">
      <c r="A2535" s="10"/>
      <c r="B2535" s="34" t="s">
        <v>1778</v>
      </c>
      <c r="C2535" s="37">
        <v>1</v>
      </c>
      <c r="D2535" s="35"/>
      <c r="E2535" s="35"/>
      <c r="F2535" s="36"/>
      <c r="G2535" s="218"/>
    </row>
    <row r="2536" spans="1:7" ht="15.75" customHeight="1" x14ac:dyDescent="0.25">
      <c r="A2536" s="19"/>
      <c r="B2536" s="219"/>
      <c r="C2536" s="220"/>
      <c r="D2536" s="220"/>
      <c r="E2536" s="220"/>
      <c r="F2536" s="220"/>
      <c r="G2536" s="220"/>
    </row>
    <row r="2537" spans="1:7" ht="15.75" customHeight="1" x14ac:dyDescent="0.25">
      <c r="A2537" s="207"/>
      <c r="B2537" s="221"/>
      <c r="C2537" s="207"/>
      <c r="D2537" s="207"/>
      <c r="E2537" s="207"/>
      <c r="F2537" s="207"/>
      <c r="G2537" s="207"/>
    </row>
    <row r="2538" spans="1:7" ht="15.75" customHeight="1" x14ac:dyDescent="0.25">
      <c r="A2538" s="207"/>
      <c r="B2538" s="221"/>
      <c r="C2538" s="207"/>
      <c r="D2538" s="207"/>
      <c r="E2538" s="207"/>
      <c r="F2538" s="207"/>
      <c r="G2538" s="207"/>
    </row>
    <row r="2539" spans="1:7" ht="15.75" customHeight="1" x14ac:dyDescent="0.25">
      <c r="A2539" s="207"/>
      <c r="B2539" s="221"/>
      <c r="C2539" s="207"/>
      <c r="D2539" s="207"/>
      <c r="E2539" s="207"/>
      <c r="F2539" s="207"/>
      <c r="G2539" s="207"/>
    </row>
    <row r="2540" spans="1:7" ht="15.75" customHeight="1" x14ac:dyDescent="0.25">
      <c r="A2540" s="207"/>
      <c r="B2540" s="221"/>
      <c r="C2540" s="207"/>
      <c r="D2540" s="207"/>
      <c r="E2540" s="207"/>
      <c r="F2540" s="207"/>
      <c r="G2540" s="207"/>
    </row>
    <row r="2541" spans="1:7" ht="15.75" customHeight="1" x14ac:dyDescent="0.25">
      <c r="A2541" s="207"/>
      <c r="B2541" s="221"/>
      <c r="C2541" s="207"/>
      <c r="D2541" s="207"/>
      <c r="E2541" s="207"/>
      <c r="F2541" s="207"/>
      <c r="G2541" s="207"/>
    </row>
    <row r="2542" spans="1:7" ht="15.75" customHeight="1" x14ac:dyDescent="0.25">
      <c r="A2542" s="396" t="s">
        <v>2889</v>
      </c>
      <c r="B2542" s="397"/>
      <c r="C2542" s="397"/>
      <c r="D2542" s="397"/>
      <c r="E2542" s="397"/>
      <c r="F2542" s="397"/>
      <c r="G2542" s="397"/>
    </row>
    <row r="2543" spans="1:7" ht="15.75" customHeight="1" x14ac:dyDescent="0.25">
      <c r="A2543" s="204"/>
      <c r="B2543" s="204"/>
      <c r="C2543" s="204"/>
      <c r="D2543" s="204"/>
      <c r="E2543" s="204"/>
      <c r="F2543" s="204"/>
      <c r="G2543" s="204"/>
    </row>
    <row r="2544" spans="1:7" ht="15.75" customHeight="1" x14ac:dyDescent="0.25">
      <c r="A2544" s="204"/>
      <c r="B2544" s="212" t="s">
        <v>1478</v>
      </c>
      <c r="C2544" s="212"/>
      <c r="D2544" s="213">
        <v>0</v>
      </c>
      <c r="E2544" s="213"/>
      <c r="F2544" s="214" t="s">
        <v>1479</v>
      </c>
      <c r="G2544" s="202"/>
    </row>
    <row r="2545" spans="1:7" ht="15.75" customHeight="1" x14ac:dyDescent="0.25">
      <c r="A2545" s="202"/>
      <c r="B2545" s="212" t="s">
        <v>1480</v>
      </c>
      <c r="C2545" s="212"/>
      <c r="D2545" s="213">
        <v>0</v>
      </c>
      <c r="E2545" s="213"/>
      <c r="F2545" s="214" t="s">
        <v>1481</v>
      </c>
      <c r="G2545" s="202"/>
    </row>
    <row r="2546" spans="1:7" ht="15.75" customHeight="1" x14ac:dyDescent="0.25">
      <c r="A2546" s="202"/>
      <c r="B2546" s="212" t="s">
        <v>1482</v>
      </c>
      <c r="C2546" s="212"/>
      <c r="D2546" s="215">
        <v>0</v>
      </c>
      <c r="E2546" s="215"/>
      <c r="F2546" s="214" t="s">
        <v>1483</v>
      </c>
      <c r="G2546" s="202"/>
    </row>
    <row r="2547" spans="1:7" ht="15.75" customHeight="1" x14ac:dyDescent="0.25">
      <c r="A2547" s="202"/>
      <c r="B2547" s="202"/>
      <c r="C2547" s="202"/>
      <c r="D2547" s="206"/>
      <c r="E2547" s="206"/>
      <c r="F2547" s="202"/>
      <c r="G2547" s="202"/>
    </row>
    <row r="2548" spans="1:7" ht="15.75" customHeight="1" x14ac:dyDescent="0.25">
      <c r="A2548" s="203"/>
      <c r="B2548" s="204"/>
      <c r="C2548" s="203"/>
      <c r="D2548" s="203"/>
      <c r="E2548" s="203"/>
      <c r="F2548" s="203"/>
      <c r="G2548" s="204"/>
    </row>
    <row r="2549" spans="1:7" ht="15.75" customHeight="1" x14ac:dyDescent="0.25">
      <c r="A2549" s="17"/>
      <c r="B2549" s="216"/>
      <c r="C2549" s="217"/>
      <c r="D2549" s="398"/>
      <c r="E2549" s="399"/>
      <c r="F2549" s="399"/>
      <c r="G2549" s="217"/>
    </row>
    <row r="2550" spans="1:7" ht="15.75" customHeight="1" x14ac:dyDescent="0.25">
      <c r="A2550" s="10"/>
      <c r="B2550" s="202" t="s">
        <v>1484</v>
      </c>
      <c r="C2550" s="218"/>
      <c r="D2550" s="218"/>
      <c r="E2550" s="218"/>
      <c r="F2550" s="218"/>
      <c r="G2550" s="218"/>
    </row>
    <row r="2551" spans="1:7" ht="15.75" customHeight="1" x14ac:dyDescent="0.25">
      <c r="A2551" s="33"/>
      <c r="B2551" s="202"/>
      <c r="C2551" s="218"/>
      <c r="D2551" s="218"/>
      <c r="E2551" s="218"/>
      <c r="F2551" s="218"/>
      <c r="G2551" s="218"/>
    </row>
    <row r="2552" spans="1:7" ht="15.75" customHeight="1" x14ac:dyDescent="0.25">
      <c r="A2552" s="33"/>
      <c r="B2552" s="204" t="s">
        <v>726</v>
      </c>
      <c r="C2552" s="203"/>
      <c r="D2552" s="203" t="s">
        <v>1485</v>
      </c>
      <c r="E2552" s="203" t="s">
        <v>712</v>
      </c>
      <c r="F2552" s="203" t="s">
        <v>1486</v>
      </c>
      <c r="G2552" s="218"/>
    </row>
    <row r="2553" spans="1:7" ht="15.75" customHeight="1" x14ac:dyDescent="0.25">
      <c r="A2553" s="33"/>
      <c r="B2553" s="34" t="s">
        <v>1487</v>
      </c>
      <c r="C2553" s="35"/>
      <c r="D2553" s="35"/>
      <c r="E2553" s="35"/>
      <c r="F2553" s="36"/>
      <c r="G2553" s="218"/>
    </row>
    <row r="2554" spans="1:7" ht="15.75" customHeight="1" x14ac:dyDescent="0.25">
      <c r="A2554" s="10"/>
      <c r="B2554" s="34" t="s">
        <v>1488</v>
      </c>
      <c r="C2554" s="35"/>
      <c r="D2554" s="35"/>
      <c r="E2554" s="35"/>
      <c r="F2554" s="36"/>
      <c r="G2554" s="218"/>
    </row>
    <row r="2555" spans="1:7" ht="15.75" customHeight="1" x14ac:dyDescent="0.25">
      <c r="A2555" s="10"/>
      <c r="B2555" s="42" t="s">
        <v>2890</v>
      </c>
      <c r="C2555" s="37">
        <v>1</v>
      </c>
      <c r="D2555" s="35"/>
      <c r="E2555" s="35"/>
      <c r="F2555" s="36"/>
      <c r="G2555" s="218"/>
    </row>
    <row r="2556" spans="1:7" ht="15.75" customHeight="1" x14ac:dyDescent="0.25">
      <c r="A2556" s="10"/>
      <c r="B2556" s="42" t="s">
        <v>2891</v>
      </c>
      <c r="C2556" s="37">
        <v>1</v>
      </c>
      <c r="D2556" s="35"/>
      <c r="E2556" s="35"/>
      <c r="F2556" s="36"/>
      <c r="G2556" s="218"/>
    </row>
    <row r="2557" spans="1:7" ht="15.75" customHeight="1" x14ac:dyDescent="0.25">
      <c r="A2557" s="10"/>
      <c r="B2557" s="42" t="s">
        <v>2892</v>
      </c>
      <c r="C2557" s="37">
        <v>1</v>
      </c>
      <c r="D2557" s="35"/>
      <c r="E2557" s="35"/>
      <c r="F2557" s="36"/>
      <c r="G2557" s="218"/>
    </row>
    <row r="2558" spans="1:7" ht="15.75" customHeight="1" x14ac:dyDescent="0.25">
      <c r="A2558" s="10"/>
      <c r="B2558" s="42" t="s">
        <v>2893</v>
      </c>
      <c r="C2558" s="37">
        <v>1</v>
      </c>
      <c r="D2558" s="35"/>
      <c r="E2558" s="35"/>
      <c r="F2558" s="36"/>
      <c r="G2558" s="218"/>
    </row>
    <row r="2559" spans="1:7" ht="15.75" customHeight="1" x14ac:dyDescent="0.25">
      <c r="A2559" s="10"/>
      <c r="B2559" s="42" t="s">
        <v>2894</v>
      </c>
      <c r="C2559" s="37">
        <v>1</v>
      </c>
      <c r="D2559" s="35"/>
      <c r="E2559" s="35"/>
      <c r="F2559" s="36"/>
      <c r="G2559" s="218"/>
    </row>
    <row r="2560" spans="1:7" ht="15.75" customHeight="1" x14ac:dyDescent="0.25">
      <c r="A2560" s="10"/>
      <c r="B2560" s="42" t="s">
        <v>2895</v>
      </c>
      <c r="C2560" s="37">
        <v>1</v>
      </c>
      <c r="D2560" s="35"/>
      <c r="E2560" s="35"/>
      <c r="F2560" s="36"/>
      <c r="G2560" s="218"/>
    </row>
    <row r="2561" spans="1:7" ht="15.75" customHeight="1" x14ac:dyDescent="0.25">
      <c r="A2561" s="10"/>
      <c r="B2561" s="42" t="s">
        <v>2896</v>
      </c>
      <c r="C2561" s="37">
        <v>1</v>
      </c>
      <c r="D2561" s="35"/>
      <c r="E2561" s="35"/>
      <c r="F2561" s="36"/>
      <c r="G2561" s="218"/>
    </row>
    <row r="2562" spans="1:7" ht="15.75" customHeight="1" x14ac:dyDescent="0.25">
      <c r="A2562" s="10"/>
      <c r="B2562" s="42" t="s">
        <v>2897</v>
      </c>
      <c r="C2562" s="37">
        <v>1</v>
      </c>
      <c r="D2562" s="35"/>
      <c r="E2562" s="35"/>
      <c r="F2562" s="36"/>
      <c r="G2562" s="218"/>
    </row>
    <row r="2563" spans="1:7" ht="15.75" customHeight="1" x14ac:dyDescent="0.25">
      <c r="A2563" s="10"/>
      <c r="B2563" s="42" t="s">
        <v>2898</v>
      </c>
      <c r="C2563" s="37">
        <v>1</v>
      </c>
      <c r="D2563" s="35"/>
      <c r="E2563" s="35"/>
      <c r="F2563" s="36"/>
      <c r="G2563" s="218"/>
    </row>
    <row r="2564" spans="1:7" ht="15.75" customHeight="1" x14ac:dyDescent="0.25">
      <c r="A2564" s="10"/>
      <c r="B2564" s="42" t="s">
        <v>2899</v>
      </c>
      <c r="C2564" s="37">
        <v>1</v>
      </c>
      <c r="D2564" s="35"/>
      <c r="E2564" s="35"/>
      <c r="F2564" s="36"/>
      <c r="G2564" s="218"/>
    </row>
    <row r="2565" spans="1:7" ht="15.75" customHeight="1" x14ac:dyDescent="0.25">
      <c r="A2565" s="10"/>
      <c r="B2565" s="42" t="s">
        <v>2900</v>
      </c>
      <c r="C2565" s="37">
        <v>1</v>
      </c>
      <c r="D2565" s="35"/>
      <c r="E2565" s="35"/>
      <c r="F2565" s="36"/>
      <c r="G2565" s="218"/>
    </row>
    <row r="2566" spans="1:7" ht="15.75" customHeight="1" x14ac:dyDescent="0.25">
      <c r="A2566" s="10"/>
      <c r="B2566" s="42" t="s">
        <v>2901</v>
      </c>
      <c r="C2566" s="37">
        <v>1</v>
      </c>
      <c r="D2566" s="35"/>
      <c r="E2566" s="35"/>
      <c r="F2566" s="36"/>
      <c r="G2566" s="218"/>
    </row>
  </sheetData>
  <mergeCells count="98">
    <mergeCell ref="D2241:F2241"/>
    <mergeCell ref="A2275:G2275"/>
    <mergeCell ref="A1607:G1607"/>
    <mergeCell ref="A1831:G1831"/>
    <mergeCell ref="A1685:G1685"/>
    <mergeCell ref="A1645:G1645"/>
    <mergeCell ref="D1652:F1652"/>
    <mergeCell ref="D1742:F1742"/>
    <mergeCell ref="D1692:F1692"/>
    <mergeCell ref="D1614:F1614"/>
    <mergeCell ref="D1838:F1838"/>
    <mergeCell ref="A1735:G1735"/>
    <mergeCell ref="A1788:G1788"/>
    <mergeCell ref="D1795:F1795"/>
    <mergeCell ref="D2505:F2505"/>
    <mergeCell ref="A2542:G2542"/>
    <mergeCell ref="D2549:F2549"/>
    <mergeCell ref="A2408:G2408"/>
    <mergeCell ref="A2461:G2461"/>
    <mergeCell ref="D2468:F2468"/>
    <mergeCell ref="A2498:G2498"/>
    <mergeCell ref="D2415:F2415"/>
    <mergeCell ref="A2320:G2320"/>
    <mergeCell ref="D2327:F2327"/>
    <mergeCell ref="A2361:G2361"/>
    <mergeCell ref="D2368:F2368"/>
    <mergeCell ref="A1920:G1920"/>
    <mergeCell ref="D1927:F1927"/>
    <mergeCell ref="D2008:F2008"/>
    <mergeCell ref="A2041:G2041"/>
    <mergeCell ref="D2048:F2048"/>
    <mergeCell ref="A2097:G2097"/>
    <mergeCell ref="D2104:F2104"/>
    <mergeCell ref="A2001:G2001"/>
    <mergeCell ref="A2234:G2234"/>
    <mergeCell ref="A2177:G2177"/>
    <mergeCell ref="D2184:F2184"/>
    <mergeCell ref="D2282:F2282"/>
    <mergeCell ref="A1325:G1325"/>
    <mergeCell ref="D1332:F1332"/>
    <mergeCell ref="A1416:G1416"/>
    <mergeCell ref="D1423:F1423"/>
    <mergeCell ref="A1466:G1466"/>
    <mergeCell ref="D1372:F1372"/>
    <mergeCell ref="A1365:G1365"/>
    <mergeCell ref="D1473:F1473"/>
    <mergeCell ref="A1271:G1271"/>
    <mergeCell ref="D1278:F1278"/>
    <mergeCell ref="A305:G305"/>
    <mergeCell ref="D312:F312"/>
    <mergeCell ref="A407:G407"/>
    <mergeCell ref="D471:F471"/>
    <mergeCell ref="A1097:G1097"/>
    <mergeCell ref="D1104:F1104"/>
    <mergeCell ref="A1153:G1153"/>
    <mergeCell ref="D1160:F1160"/>
    <mergeCell ref="D1052:F1052"/>
    <mergeCell ref="D993:F993"/>
    <mergeCell ref="A693:G693"/>
    <mergeCell ref="D700:F700"/>
    <mergeCell ref="D889:F889"/>
    <mergeCell ref="D226:F226"/>
    <mergeCell ref="A219:G219"/>
    <mergeCell ref="B2:F2"/>
    <mergeCell ref="B6:D6"/>
    <mergeCell ref="D23:F23"/>
    <mergeCell ref="A16:G16"/>
    <mergeCell ref="A54:G54"/>
    <mergeCell ref="D61:F61"/>
    <mergeCell ref="D142:F142"/>
    <mergeCell ref="C1:F1"/>
    <mergeCell ref="F6:G6"/>
    <mergeCell ref="A135:G135"/>
    <mergeCell ref="A99:G99"/>
    <mergeCell ref="D106:F106"/>
    <mergeCell ref="A644:G644"/>
    <mergeCell ref="A788:G788"/>
    <mergeCell ref="D651:F651"/>
    <mergeCell ref="A1045:G1045"/>
    <mergeCell ref="A173:G173"/>
    <mergeCell ref="D180:F180"/>
    <mergeCell ref="A265:G265"/>
    <mergeCell ref="D272:F272"/>
    <mergeCell ref="A928:G928"/>
    <mergeCell ref="D935:F935"/>
    <mergeCell ref="A986:G986"/>
    <mergeCell ref="D795:F795"/>
    <mergeCell ref="A838:G838"/>
    <mergeCell ref="D845:F845"/>
    <mergeCell ref="A882:G882"/>
    <mergeCell ref="D414:F414"/>
    <mergeCell ref="A603:G603"/>
    <mergeCell ref="D610:F610"/>
    <mergeCell ref="A464:G464"/>
    <mergeCell ref="D518:F518"/>
    <mergeCell ref="A511:G511"/>
    <mergeCell ref="A555:G555"/>
    <mergeCell ref="D562:F562"/>
  </mergeCells>
  <pageMargins left="0.23622047244094491" right="0.23622047244094491" top="0.19685039370078741" bottom="0.74803149606299213" header="0" footer="0"/>
  <pageSetup fitToHeight="0" orientation="landscape"/>
  <headerFooter>
    <oddFooter>&amp;CPágina &amp;P de</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63</vt:i4>
      </vt:variant>
    </vt:vector>
  </HeadingPairs>
  <TitlesOfParts>
    <vt:vector size="91" baseType="lpstr">
      <vt:lpstr>Resultados</vt:lpstr>
      <vt:lpstr>PONDERACIONES</vt:lpstr>
      <vt:lpstr>ÍNDICE</vt:lpstr>
      <vt:lpstr>Aplic. SO</vt:lpstr>
      <vt:lpstr>Aplicabilidad Específicos</vt:lpstr>
      <vt:lpstr>Cat. SO</vt:lpstr>
      <vt:lpstr>Cat. Res</vt:lpstr>
      <vt:lpstr>Aplicabilidad Art.55</vt:lpstr>
      <vt:lpstr>Reporte</vt:lpstr>
      <vt:lpstr>Art 55</vt:lpstr>
      <vt:lpstr>Obligaciones</vt:lpstr>
      <vt:lpstr>Art 56.FI</vt:lpstr>
      <vt:lpstr>Art 56.FII</vt:lpstr>
      <vt:lpstr>Art. 57</vt:lpstr>
      <vt:lpstr>Art 58</vt:lpstr>
      <vt:lpstr>Art 59.FI</vt:lpstr>
      <vt:lpstr>Art 59.FII</vt:lpstr>
      <vt:lpstr>Art 59.FIII</vt:lpstr>
      <vt:lpstr>Art. 59. IV</vt:lpstr>
      <vt:lpstr>Art. 59. V</vt:lpstr>
      <vt:lpstr>Art 60</vt:lpstr>
      <vt:lpstr>Art 61</vt:lpstr>
      <vt:lpstr>Art 62</vt:lpstr>
      <vt:lpstr>Art 63</vt:lpstr>
      <vt:lpstr>Art 64</vt:lpstr>
      <vt:lpstr>Art 65</vt:lpstr>
      <vt:lpstr>Art 66</vt:lpstr>
      <vt:lpstr>Art 67</vt:lpstr>
      <vt:lpstr>Indice</vt:lpstr>
      <vt:lpstr>Inicio1</vt:lpstr>
      <vt:lpstr>Inicio10</vt:lpstr>
      <vt:lpstr>Obligaciones!Inicio11</vt:lpstr>
      <vt:lpstr>'Art 56.FII'!Inicio12</vt:lpstr>
      <vt:lpstr>'Art 58'!Inicio12</vt:lpstr>
      <vt:lpstr>'Art 59.FI'!Inicio12</vt:lpstr>
      <vt:lpstr>'Art 59.FII'!Inicio12</vt:lpstr>
      <vt:lpstr>'Art 59.FIII'!Inicio12</vt:lpstr>
      <vt:lpstr>'Art 60'!Inicio12</vt:lpstr>
      <vt:lpstr>'Art 61'!Inicio12</vt:lpstr>
      <vt:lpstr>'Art 62'!Inicio12</vt:lpstr>
      <vt:lpstr>'Art 63'!Inicio12</vt:lpstr>
      <vt:lpstr>'Art 64'!Inicio12</vt:lpstr>
      <vt:lpstr>'Art 65'!Inicio12</vt:lpstr>
      <vt:lpstr>'Art 66'!Inicio12</vt:lpstr>
      <vt:lpstr>'Art 67'!Inicio12</vt:lpstr>
      <vt:lpstr>Inicio12</vt:lpstr>
      <vt:lpstr>Inicio13</vt:lpstr>
      <vt:lpstr>Inicio14</vt:lpstr>
      <vt:lpstr>Inicio15</vt:lpstr>
      <vt:lpstr>Inicio16</vt:lpstr>
      <vt:lpstr>Inicio17</vt:lpstr>
      <vt:lpstr>Inicio18</vt:lpstr>
      <vt:lpstr>Inicio19</vt:lpstr>
      <vt:lpstr>Inicio2</vt:lpstr>
      <vt:lpstr>Inicio20</vt:lpstr>
      <vt:lpstr>Inicio21</vt:lpstr>
      <vt:lpstr>Inicio22</vt:lpstr>
      <vt:lpstr>Inicio23</vt:lpstr>
      <vt:lpstr>Inicio3</vt:lpstr>
      <vt:lpstr>Inicio4</vt:lpstr>
      <vt:lpstr>Inicio5</vt:lpstr>
      <vt:lpstr>Inicio6</vt:lpstr>
      <vt:lpstr>Inicio7</vt:lpstr>
      <vt:lpstr>'Art 56.FII'!Inicio8</vt:lpstr>
      <vt:lpstr>'Art 58'!Inicio8</vt:lpstr>
      <vt:lpstr>'Art 59.FI'!Inicio8</vt:lpstr>
      <vt:lpstr>'Art 59.FII'!Inicio8</vt:lpstr>
      <vt:lpstr>'Art 59.FIII'!Inicio8</vt:lpstr>
      <vt:lpstr>'Art 60'!Inicio8</vt:lpstr>
      <vt:lpstr>'Art 61'!Inicio8</vt:lpstr>
      <vt:lpstr>'Art 62'!Inicio8</vt:lpstr>
      <vt:lpstr>'Art 63'!Inicio8</vt:lpstr>
      <vt:lpstr>'Art 64'!Inicio8</vt:lpstr>
      <vt:lpstr>'Art 65'!Inicio8</vt:lpstr>
      <vt:lpstr>'Art 66'!Inicio8</vt:lpstr>
      <vt:lpstr>'Art 67'!Inicio8</vt:lpstr>
      <vt:lpstr>Inicio8</vt:lpstr>
      <vt:lpstr>'Art 56.FII'!Inicio9</vt:lpstr>
      <vt:lpstr>'Art 58'!Inicio9</vt:lpstr>
      <vt:lpstr>'Art 59.FI'!Inicio9</vt:lpstr>
      <vt:lpstr>'Art 59.FII'!Inicio9</vt:lpstr>
      <vt:lpstr>'Art 59.FIII'!Inicio9</vt:lpstr>
      <vt:lpstr>'Art 60'!Inicio9</vt:lpstr>
      <vt:lpstr>'Art 61'!Inicio9</vt:lpstr>
      <vt:lpstr>'Art 62'!Inicio9</vt:lpstr>
      <vt:lpstr>'Art 63'!Inicio9</vt:lpstr>
      <vt:lpstr>'Art 64'!Inicio9</vt:lpstr>
      <vt:lpstr>'Art 65'!Inicio9</vt:lpstr>
      <vt:lpstr>'Art 66'!Inicio9</vt:lpstr>
      <vt:lpstr>'Art 67'!Inicio9</vt:lpstr>
      <vt:lpstr>Inicio9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Dep. Evaluación</dc:creator>
  <cp:keywords/>
  <dc:description/>
  <cp:lastModifiedBy>Miguel Angel Trinidad Esparza</cp:lastModifiedBy>
  <cp:revision/>
  <dcterms:created xsi:type="dcterms:W3CDTF">2018-05-17T17:56:41Z</dcterms:created>
  <dcterms:modified xsi:type="dcterms:W3CDTF">2018-11-28T15:27:43Z</dcterms:modified>
  <cp:category/>
  <cp:contentStatus/>
</cp:coreProperties>
</file>